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70" yWindow="65476" windowWidth="8480" windowHeight="12620" tabRatio="932" activeTab="0"/>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 Incs, Diss &amp; Reg Size" sheetId="13" r:id="rId13"/>
  </sheets>
  <definedNames>
    <definedName name="_xlnm.Print_Area" localSheetId="8">'Comp House Workload'!$A$1:$N$37</definedName>
    <definedName name="_xlnm.Print_Area" localSheetId="5">'Company Insol &amp; Liquidations'!$A$1:$H$65</definedName>
    <definedName name="_xlnm.Print_Area" localSheetId="9">'Electronic Filing'!$A$1:$V$18</definedName>
    <definedName name="_xlnm.Print_Area" localSheetId="2">'Register Activity - All Comp'!$A$1:$I$86</definedName>
    <definedName name="_xlnm.Print_Area" localSheetId="4">'Register Activity - LLP'!$A$1:$I$79</definedName>
    <definedName name="_xlnm.Print_Area" localSheetId="3">'Register Activity - Public Comp'!$A$1:$I$86</definedName>
  </definedNames>
  <calcPr fullCalcOnLoad="1"/>
</workbook>
</file>

<file path=xl/comments13.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<sst xmlns="http://schemas.openxmlformats.org/spreadsheetml/2006/main" count="611" uniqueCount="271">
  <si>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</si>
  <si>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</si>
  <si>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</si>
  <si>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</si>
  <si>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</si>
  <si>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</si>
  <si>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</si>
  <si>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</si>
  <si>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</si>
  <si>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</si>
  <si>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</si>
  <si>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</si>
  <si>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</si>
  <si>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</si>
  <si>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</si>
  <si>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</si>
  <si>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</si>
  <si>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</si>
  <si>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</si>
  <si>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</si>
  <si>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</si>
  <si>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</si>
  <si>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</si>
  <si>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</si>
  <si>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</si>
  <si>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</si>
  <si>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</si>
  <si>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</si>
  <si>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</si>
  <si>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</si>
  <si>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</si>
  <si>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</si>
  <si>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</si>
  <si>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</si>
  <si>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</si>
  <si>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</si>
  <si>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</si>
  <si>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</si>
  <si>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</si>
  <si>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</si>
  <si>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</si>
  <si>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</si>
  <si>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</si>
  <si>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</si>
  <si>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</si>
  <si>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</si>
  <si>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</si>
  <si>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</si>
  <si>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</si>
  <si>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</si>
  <si>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</si>
  <si>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</si>
  <si>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</si>
  <si>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</si>
  <si>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</si>
  <si>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</si>
  <si>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</si>
  <si>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</si>
  <si>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</si>
  <si>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</si>
  <si>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</si>
  <si>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</si>
  <si>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</si>
  <si>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</si>
  <si>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</si>
  <si>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</si>
  <si>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</si>
  <si>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</si>
  <si>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</si>
  <si>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</si>
  <si>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</si>
  <si>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</si>
  <si>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</si>
  <si>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</si>
  <si>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</si>
  <si>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</si>
  <si>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</si>
  <si>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</si>
  <si>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</si>
  <si>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</si>
  <si>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</si>
  <si>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</si>
  <si>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Hard compliance has zero tolerance, it is those who have filed either their latest  Accounts/ Annual Return on or before the filing date</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</si>
  <si>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</si>
  <si>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</si>
  <si>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</si>
  <si>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</si>
  <si>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</si>
  <si>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</si>
  <si>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Soft compliance is termed as those who are up-to-date in their filing of either their latest Accounts or Annual Return.</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</si>
  <si>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</si>
  <si>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</si>
  <si>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</si>
  <si>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</si>
  <si>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</si>
  <si>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</si>
  <si>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</si>
  <si>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</si>
  <si>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</si>
  <si>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</si>
  <si>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</si>
  <si>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</si>
  <si>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</si>
  <si>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</si>
  <si>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</si>
  <si>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</si>
  <si>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</si>
  <si>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</si>
  <si>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</si>
  <si>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</si>
  <si>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</si>
  <si>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</si>
  <si>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</si>
  <si>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</si>
  <si>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</si>
  <si>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</si>
  <si>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</si>
  <si>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</si>
  <si>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</si>
  <si>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</si>
  <si>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</si>
  <si>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</si>
  <si>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</si>
  <si>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</si>
  <si>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</si>
  <si>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</si>
  <si>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</si>
  <si>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</si>
  <si>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</si>
  <si>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</si>
  <si>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</si>
  <si>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</si>
  <si>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</si>
  <si>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</si>
  <si>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</si>
  <si>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</si>
  <si>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</si>
  <si>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</si>
  <si>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</si>
  <si>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</si>
  <si>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</si>
  <si>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</si>
  <si>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</si>
  <si>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</si>
  <si>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</si>
  <si>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</si>
  <si>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</si>
  <si>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</si>
  <si>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</si>
  <si>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</si>
  <si>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</si>
  <si>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</si>
  <si>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</si>
  <si>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</si>
  <si>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</si>
  <si>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</si>
  <si>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</si>
  <si>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</si>
  <si>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</si>
  <si>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</si>
  <si>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</si>
  <si>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</si>
  <si>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</si>
  <si>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</si>
  <si>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</si>
  <si>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</si>
  <si>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</si>
  <si>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</si>
  <si>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</si>
  <si>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</si>
  <si>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</si>
  <si>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</si>
  <si>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</si>
  <si>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</si>
  <si>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</si>
  <si>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</si>
  <si>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</si>
  <si>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</si>
  <si>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</si>
  <si>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</si>
  <si>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</si>
  <si>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</si>
  <si>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</si>
  <si>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</si>
  <si>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</si>
  <si>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</si>
  <si>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</si>
  <si>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</si>
  <si>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</si>
  <si>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</si>
  <si>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</si>
  <si>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</si>
  <si>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</si>
  <si>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</si>
  <si>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</si>
  <si>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</si>
  <si>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</si>
  <si>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</si>
  <si>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</si>
  <si>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</si>
  <si>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</si>
  <si>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</si>
  <si>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</si>
  <si>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</si>
  <si>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</si>
  <si>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</si>
  <si>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</si>
  <si>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</si>
  <si>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</si>
  <si>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</si>
  <si>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</si>
  <si>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</si>
  <si>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</si>
  <si>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</si>
  <si>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</si>
  <si>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</si>
  <si>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</si>
  <si>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</si>
  <si>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</si>
  <si>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</si>
  <si>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</si>
  <si>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</si>
  <si>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</si>
  <si>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</si>
  <si>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</si>
  <si>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</si>
  <si>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</si>
  <si>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</si>
  <si>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</si>
  <si>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</si>
  <si>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</si>
  <si>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</si>
  <si>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</si>
  <si>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</si>
  <si>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</si>
  <si>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</si>
  <si>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</si>
  <si>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</si>
  <si>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</si>
  <si>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</si>
  <si>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</si>
  <si>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</si>
  <si>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</si>
  <si>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</si>
  <si>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</si>
  <si>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</si>
  <si>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</si>
  <si>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</si>
  <si>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</si>
  <si>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</si>
  <si>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</si>
  <si>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</si>
  <si>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2016 (Count)</t>
  </si>
  <si>
    <t>Monthly Statistics - Workload - March 2016</t>
  </si>
  <si>
    <t>March 2016 (Count)</t>
  </si>
  <si>
    <t>March 2015 (Count)</t>
  </si>
  <si>
    <t>Monthly Statistics - Compliance -  March 2016</t>
  </si>
  <si>
    <t>Monthly Statistics - March 2016</t>
  </si>
  <si>
    <t>Monthly Statistics - Company Insolvency and Liquidations - March 2016</t>
  </si>
  <si>
    <t>Monthly Statistics - Register Activity March 2016</t>
  </si>
  <si>
    <t>Monthly Statistics - Register Searches -  March 2016</t>
  </si>
  <si>
    <t>Monthly Statistics - UK Disputes &amp; Complaints - March 2016</t>
  </si>
  <si>
    <t>Monthly Statistics - Electronic Filing - March 2016</t>
  </si>
  <si>
    <t>From 27/02 to 04/03</t>
  </si>
  <si>
    <t>From 05 to 11</t>
  </si>
  <si>
    <t>From 12 to 18</t>
  </si>
  <si>
    <t>From 19 to 25</t>
  </si>
  <si>
    <t>From 26 to 01</t>
  </si>
  <si>
    <t>2015-16</t>
  </si>
  <si>
    <t>TBC</t>
  </si>
  <si>
    <t>Snapshot as at 31/03/2016; Form Accepted and Successful Request 1 - 31 March 2016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</si>
</sst>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 numFmtId="186" formatCode="##0.0_);\(#,##0.0\)"/>
  </numFmts>
  <fonts count="56">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72">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2" fillId="0" borderId="13" xfId="0" applyFont="1" applyBorder="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167" fontId="0" fillId="33" borderId="0" xfId="60"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0" fontId="0" fillId="0" borderId="14" xfId="0" applyFont="1" applyBorder="1" applyAlignment="1">
      <alignment horizontal="center"/>
    </xf>
    <xf numFmtId="2" fontId="0" fillId="0" borderId="14" xfId="0" applyNumberFormat="1" applyBorder="1" applyAlignment="1">
      <alignment/>
    </xf>
    <xf numFmtId="164" fontId="0" fillId="0" borderId="10"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0" fontId="2" fillId="0" borderId="14" xfId="0" applyFont="1" applyBorder="1" applyAlignment="1">
      <alignment horizontal="center" wrapText="1"/>
    </xf>
    <xf numFmtId="167" fontId="0" fillId="33" borderId="14" xfId="60" applyNumberFormat="1" applyFont="1" applyFill="1" applyBorder="1" applyAlignment="1">
      <alignment/>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172" fontId="0" fillId="0" borderId="15" xfId="0" applyNumberFormat="1" applyFont="1" applyFill="1" applyBorder="1" applyAlignment="1">
      <alignment horizontal="center"/>
    </xf>
    <xf numFmtId="0" fontId="0" fillId="0" borderId="15" xfId="0" applyBorder="1" applyAlignment="1">
      <alignment/>
    </xf>
    <xf numFmtId="172" fontId="8" fillId="0" borderId="15" xfId="0" applyNumberFormat="1" applyFont="1" applyFill="1" applyBorder="1" applyAlignment="1">
      <alignment horizontal="center"/>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0" fontId="0" fillId="0" borderId="16" xfId="0" applyFill="1" applyBorder="1" applyAlignment="1">
      <alignment horizontal="center"/>
    </xf>
    <xf numFmtId="172" fontId="0" fillId="0" borderId="16" xfId="0"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73" fontId="0" fillId="0" borderId="15" xfId="0"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2" fontId="0" fillId="0" borderId="14" xfId="0" applyNumberFormat="1" applyFont="1" applyBorder="1" applyAlignment="1">
      <alignment horizontal="lef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0" fontId="2" fillId="0" borderId="13" xfId="0" applyFont="1" applyBorder="1" applyAlignment="1">
      <alignment wrapText="1"/>
    </xf>
    <xf numFmtId="0" fontId="2" fillId="0" borderId="0" xfId="0" applyFont="1" applyAlignment="1">
      <alignment wrapText="1"/>
    </xf>
    <xf numFmtId="1" fontId="0" fillId="0" borderId="0" xfId="0" applyNumberFormat="1" applyFill="1" applyBorder="1" applyAlignment="1">
      <alignment/>
    </xf>
    <xf numFmtId="0" fontId="8" fillId="0" borderId="0" xfId="0"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167" fontId="0" fillId="0" borderId="0" xfId="60" applyNumberFormat="1" applyFont="1" applyFill="1" applyBorder="1" applyAlignment="1">
      <alignment/>
    </xf>
    <xf numFmtId="172" fontId="0" fillId="0" borderId="15" xfId="0" applyNumberFormat="1" applyFont="1" applyBorder="1" applyAlignment="1">
      <alignment horizontal="right"/>
    </xf>
    <xf numFmtId="164" fontId="2" fillId="0" borderId="0" xfId="42" applyNumberFormat="1" applyFont="1" applyAlignment="1">
      <alignment horizontal="righ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8"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A2" sqref="A2"/>
    </sheetView>
  </sheetViews>
  <sheetFormatPr defaultColWidth="9.140625" defaultRowHeight="12.75"/>
  <cols>
    <col min="3" max="3" width="40.00390625" style="0" bestFit="1" customWidth="1"/>
  </cols>
  <sheetData>
    <row r="1" ht="12">
      <c r="A1" s="44" t="s">
        <v>101</v>
      </c>
    </row>
    <row r="4" ht="12">
      <c r="B4" t="s">
        <v>115</v>
      </c>
    </row>
    <row r="6" spans="2:4" ht="12">
      <c r="B6" t="s">
        <v>136</v>
      </c>
      <c r="C6" t="s">
        <v>137</v>
      </c>
      <c r="D6" t="s">
        <v>138</v>
      </c>
    </row>
    <row r="7" spans="2:4" ht="12">
      <c r="B7" t="s">
        <v>116</v>
      </c>
      <c r="C7" s="48" t="s">
        <v>117</v>
      </c>
      <c r="D7" t="s">
        <v>140</v>
      </c>
    </row>
    <row r="8" spans="2:4" ht="12">
      <c r="B8" t="s">
        <v>118</v>
      </c>
      <c r="C8" s="48" t="s">
        <v>119</v>
      </c>
      <c r="D8" t="s">
        <v>141</v>
      </c>
    </row>
    <row r="9" spans="2:4" ht="12">
      <c r="B9" t="s">
        <v>120</v>
      </c>
      <c r="C9" s="48" t="s">
        <v>139</v>
      </c>
      <c r="D9" t="s">
        <v>142</v>
      </c>
    </row>
    <row r="10" spans="2:4" ht="12">
      <c r="B10" t="s">
        <v>122</v>
      </c>
      <c r="C10" s="48" t="s">
        <v>123</v>
      </c>
      <c r="D10" t="s">
        <v>143</v>
      </c>
    </row>
    <row r="11" spans="2:4" ht="12">
      <c r="B11" t="s">
        <v>124</v>
      </c>
      <c r="C11" s="48" t="s">
        <v>125</v>
      </c>
      <c r="D11" t="s">
        <v>144</v>
      </c>
    </row>
    <row r="12" spans="2:4" ht="12">
      <c r="B12" t="s">
        <v>126</v>
      </c>
      <c r="C12" s="48" t="s">
        <v>129</v>
      </c>
      <c r="D12" t="s">
        <v>146</v>
      </c>
    </row>
    <row r="13" spans="2:4" ht="12">
      <c r="B13" t="s">
        <v>127</v>
      </c>
      <c r="C13" s="48" t="s">
        <v>132</v>
      </c>
      <c r="D13" t="s">
        <v>145</v>
      </c>
    </row>
    <row r="14" spans="2:4" ht="12">
      <c r="B14" t="s">
        <v>128</v>
      </c>
      <c r="C14" s="48" t="s">
        <v>133</v>
      </c>
      <c r="D14" t="s">
        <v>147</v>
      </c>
    </row>
    <row r="15" spans="2:4" ht="12">
      <c r="B15" t="s">
        <v>130</v>
      </c>
      <c r="C15" s="48" t="s">
        <v>134</v>
      </c>
      <c r="D15" t="s">
        <v>197</v>
      </c>
    </row>
    <row r="16" spans="2:4" ht="12">
      <c r="B16" t="s">
        <v>131</v>
      </c>
      <c r="C16" s="48" t="s">
        <v>135</v>
      </c>
      <c r="D16" t="s">
        <v>148</v>
      </c>
    </row>
    <row r="17" spans="2:4" ht="12">
      <c r="B17" t="s">
        <v>247</v>
      </c>
      <c r="C17" s="48" t="s">
        <v>249</v>
      </c>
      <c r="D17" t="s">
        <v>248</v>
      </c>
    </row>
    <row r="20" spans="1:3" ht="12.75">
      <c r="A20" t="s">
        <v>152</v>
      </c>
      <c r="C20" s="14"/>
    </row>
    <row r="21" ht="12">
      <c r="C21" s="45"/>
    </row>
    <row r="22" ht="12">
      <c r="C22" s="45"/>
    </row>
    <row r="23" ht="12">
      <c r="C23" s="44"/>
    </row>
    <row r="24" ht="12.75">
      <c r="C24" s="14"/>
    </row>
    <row r="25" ht="12">
      <c r="C25" s="45"/>
    </row>
    <row r="26" ht="12">
      <c r="C26" s="45"/>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262</v>
      </c>
    </row>
    <row r="3" ht="12.75">
      <c r="A3" s="14" t="s">
        <v>48</v>
      </c>
    </row>
    <row r="5" spans="1:2" ht="12.75">
      <c r="A5" s="14" t="s">
        <v>49</v>
      </c>
      <c r="B5" s="20" t="s">
        <v>74</v>
      </c>
    </row>
    <row r="6" spans="1:2" ht="12">
      <c r="A6" t="s">
        <v>29</v>
      </c>
      <c r="B6" s="9">
        <v>0.992</v>
      </c>
    </row>
    <row r="7" spans="1:4" ht="12.75">
      <c r="A7" s="31" t="s">
        <v>75</v>
      </c>
      <c r="B7" s="9">
        <v>0.831</v>
      </c>
      <c r="D7" s="95"/>
    </row>
    <row r="8" spans="1:4" ht="12">
      <c r="A8" t="s">
        <v>42</v>
      </c>
      <c r="B8" s="9">
        <v>0.991</v>
      </c>
      <c r="D8" s="96"/>
    </row>
    <row r="9" spans="1:4" ht="12">
      <c r="A9" t="s">
        <v>41</v>
      </c>
      <c r="B9" s="9">
        <v>0.774</v>
      </c>
      <c r="D9" s="97"/>
    </row>
    <row r="10" spans="1:4" ht="12">
      <c r="A10" t="s">
        <v>151</v>
      </c>
      <c r="B10" s="9">
        <v>0.674</v>
      </c>
      <c r="D10" s="97"/>
    </row>
    <row r="11" spans="1:4" ht="12">
      <c r="A11" t="s">
        <v>50</v>
      </c>
      <c r="B11" s="9">
        <v>0.862</v>
      </c>
      <c r="D11" s="97"/>
    </row>
    <row r="12" spans="1:4" ht="12.75">
      <c r="A12" t="s">
        <v>149</v>
      </c>
      <c r="B12" s="9">
        <v>0.874</v>
      </c>
      <c r="D12" s="38"/>
    </row>
    <row r="13" ht="12">
      <c r="D13" s="49"/>
    </row>
    <row r="15" ht="12.75">
      <c r="A15" s="14" t="s">
        <v>61</v>
      </c>
    </row>
    <row r="16" ht="12">
      <c r="A16" s="47" t="s">
        <v>90</v>
      </c>
    </row>
    <row r="17" ht="12">
      <c r="A17" s="79" t="s">
        <v>154</v>
      </c>
    </row>
    <row r="18" ht="12">
      <c r="A18" s="80" t="s">
        <v>153</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1" sqref="A1"/>
    </sheetView>
  </sheetViews>
  <sheetFormatPr defaultColWidth="9.140625" defaultRowHeight="12.75"/>
  <cols>
    <col min="1" max="1" width="55.28125" style="0" bestFit="1" customWidth="1"/>
    <col min="2" max="2" width="9.28125" style="0" bestFit="1" customWidth="1"/>
  </cols>
  <sheetData>
    <row r="1" ht="15">
      <c r="A1" s="1" t="s">
        <v>261</v>
      </c>
    </row>
    <row r="3" spans="1:2" ht="12.75">
      <c r="A3" s="14" t="s">
        <v>76</v>
      </c>
      <c r="B3" s="19">
        <v>2107</v>
      </c>
    </row>
    <row r="4" spans="1:4" ht="12.75">
      <c r="A4" s="45" t="s">
        <v>110</v>
      </c>
      <c r="B4" s="19">
        <v>283</v>
      </c>
      <c r="D4" s="38"/>
    </row>
    <row r="5" spans="1:4" ht="12.75">
      <c r="A5" s="45" t="s">
        <v>111</v>
      </c>
      <c r="B5" s="23">
        <f>B4/B3</f>
        <v>0.1343141907925961</v>
      </c>
      <c r="D5" s="38"/>
    </row>
    <row r="6" spans="1:4" ht="12.75">
      <c r="A6" s="44"/>
      <c r="D6" s="38"/>
    </row>
    <row r="7" spans="1:4" ht="12.75">
      <c r="A7" s="14" t="s">
        <v>77</v>
      </c>
      <c r="B7" s="90">
        <v>1305</v>
      </c>
      <c r="D7" s="38"/>
    </row>
    <row r="8" spans="1:4" ht="12.75">
      <c r="A8" s="45" t="s">
        <v>112</v>
      </c>
      <c r="B8" s="90">
        <f>B7*B9</f>
        <v>1297.3005</v>
      </c>
      <c r="C8" s="18"/>
      <c r="D8" s="38"/>
    </row>
    <row r="9" spans="1:4" ht="12.75">
      <c r="A9" s="45" t="s">
        <v>113</v>
      </c>
      <c r="B9" s="23">
        <v>0.9941</v>
      </c>
      <c r="D9" s="38"/>
    </row>
    <row r="10" ht="12">
      <c r="A10" s="44"/>
    </row>
    <row r="11" ht="12.75">
      <c r="A11" s="14" t="s">
        <v>73</v>
      </c>
    </row>
    <row r="12" ht="12">
      <c r="A12" s="44" t="s">
        <v>78</v>
      </c>
    </row>
    <row r="31" ht="12">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A1" sqref="A1"/>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260</v>
      </c>
    </row>
    <row r="3" spans="1:4" ht="12.75">
      <c r="A3" s="14"/>
      <c r="D3" s="14"/>
    </row>
    <row r="4" spans="2:4" s="12" customFormat="1" ht="25.5" customHeight="1">
      <c r="B4" s="60" t="s">
        <v>254</v>
      </c>
      <c r="C4" s="60" t="s">
        <v>255</v>
      </c>
      <c r="D4" s="60" t="s">
        <v>69</v>
      </c>
    </row>
    <row r="5" spans="1:4" ht="12">
      <c r="A5" t="s">
        <v>160</v>
      </c>
      <c r="B5" s="4">
        <v>112317</v>
      </c>
      <c r="C5" s="4">
        <v>492123</v>
      </c>
      <c r="D5" s="74">
        <f>(B5-C5)/C5</f>
        <v>-0.7717704720161424</v>
      </c>
    </row>
    <row r="6" spans="1:4" ht="12">
      <c r="A6" t="s">
        <v>159</v>
      </c>
      <c r="B6" s="4">
        <v>158609</v>
      </c>
      <c r="C6" s="4">
        <v>591693</v>
      </c>
      <c r="D6" s="74">
        <f>(B6-C6)/C6</f>
        <v>-0.7319403812450037</v>
      </c>
    </row>
    <row r="7" spans="1:4" ht="12">
      <c r="A7" t="s">
        <v>250</v>
      </c>
      <c r="B7" s="4">
        <v>166655089</v>
      </c>
      <c r="C7" s="4">
        <v>72296211</v>
      </c>
      <c r="D7" s="74">
        <f>(B7-C7)/C7</f>
        <v>1.3051704466227145</v>
      </c>
    </row>
    <row r="9" ht="12.75">
      <c r="A9" s="14" t="s">
        <v>61</v>
      </c>
    </row>
    <row r="10" ht="12">
      <c r="A10" s="44" t="s">
        <v>244</v>
      </c>
    </row>
    <row r="11" ht="12">
      <c r="A11" s="129" t="s">
        <v>251</v>
      </c>
    </row>
    <row r="12" ht="12">
      <c r="A12" s="44" t="s">
        <v>245</v>
      </c>
    </row>
    <row r="13" ht="12">
      <c r="A13" s="44" t="s">
        <v>246</v>
      </c>
    </row>
    <row r="14" ht="12">
      <c r="A14" s="61" t="s">
        <v>114</v>
      </c>
    </row>
    <row r="15" ht="12">
      <c r="A15" s="44" t="s">
        <v>102</v>
      </c>
    </row>
    <row r="16" ht="12">
      <c r="A16" s="129" t="s">
        <v>103</v>
      </c>
    </row>
    <row r="17" ht="12">
      <c r="A17" s="129" t="s">
        <v>104</v>
      </c>
    </row>
    <row r="18" ht="12">
      <c r="A18" s="129" t="s">
        <v>105</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J143"/>
  <sheetViews>
    <sheetView zoomScalePageLayoutView="0" workbookViewId="0" topLeftCell="A1">
      <selection activeCell="A2" sqref="A2"/>
    </sheetView>
  </sheetViews>
  <sheetFormatPr defaultColWidth="9.140625" defaultRowHeight="12.75"/>
  <cols>
    <col min="1" max="1" width="23.7109375" style="0" customWidth="1"/>
    <col min="2" max="2" width="20.00390625" style="12" customWidth="1"/>
    <col min="3" max="3" width="22.00390625" style="98" customWidth="1"/>
    <col min="4" max="4" width="17.421875" style="98" customWidth="1"/>
    <col min="5" max="5" width="17.7109375" style="0" customWidth="1"/>
    <col min="6" max="6" width="18.421875" style="0" customWidth="1"/>
    <col min="7" max="7" width="20.00390625" style="0" bestFit="1" customWidth="1"/>
    <col min="8" max="8" width="20.00390625" style="97" customWidth="1"/>
    <col min="9" max="9" width="10.140625" style="0" bestFit="1" customWidth="1"/>
    <col min="10" max="10" width="11.28125" style="0" customWidth="1"/>
  </cols>
  <sheetData>
    <row r="1" spans="1:8" ht="15.75">
      <c r="A1" s="1" t="s">
        <v>259</v>
      </c>
      <c r="B1" s="98"/>
      <c r="D1"/>
      <c r="G1" s="97"/>
      <c r="H1"/>
    </row>
    <row r="2" spans="1:8" ht="12.75">
      <c r="A2" s="12"/>
      <c r="B2" s="98"/>
      <c r="D2"/>
      <c r="G2" s="97"/>
      <c r="H2"/>
    </row>
    <row r="3" spans="1:8" ht="12.75">
      <c r="A3" s="12"/>
      <c r="B3" s="98"/>
      <c r="D3"/>
      <c r="G3" s="97"/>
      <c r="H3"/>
    </row>
    <row r="4" spans="1:8" ht="12.75">
      <c r="A4" s="167" t="s">
        <v>163</v>
      </c>
      <c r="B4" s="167"/>
      <c r="C4" s="167"/>
      <c r="D4" s="167"/>
      <c r="E4" s="167"/>
      <c r="F4" s="167"/>
      <c r="G4" s="167"/>
      <c r="H4"/>
    </row>
    <row r="5" spans="1:8" ht="12.75">
      <c r="A5" s="12"/>
      <c r="C5" s="12"/>
      <c r="D5" s="12"/>
      <c r="E5" s="12"/>
      <c r="F5" s="12"/>
      <c r="G5" s="12"/>
      <c r="H5"/>
    </row>
    <row r="6" spans="1:8" ht="12.75">
      <c r="A6" s="99" t="s">
        <v>164</v>
      </c>
      <c r="B6" s="13" t="s">
        <v>165</v>
      </c>
      <c r="C6"/>
      <c r="D6"/>
      <c r="G6" s="97"/>
      <c r="H6"/>
    </row>
    <row r="7" spans="1:8" ht="12.75">
      <c r="A7" s="99"/>
      <c r="B7" s="6" t="s">
        <v>166</v>
      </c>
      <c r="C7"/>
      <c r="D7"/>
      <c r="G7" s="97"/>
      <c r="H7"/>
    </row>
    <row r="8" spans="1:8" ht="12.75">
      <c r="A8" s="99"/>
      <c r="B8" s="6" t="s">
        <v>167</v>
      </c>
      <c r="C8"/>
      <c r="D8"/>
      <c r="G8" s="97"/>
      <c r="H8"/>
    </row>
    <row r="9" spans="1:8" ht="12.75">
      <c r="A9" s="99"/>
      <c r="B9" s="6" t="s">
        <v>168</v>
      </c>
      <c r="C9"/>
      <c r="D9"/>
      <c r="G9" s="97"/>
      <c r="H9"/>
    </row>
    <row r="10" spans="1:8" ht="12.75">
      <c r="A10" s="99"/>
      <c r="B10" s="6"/>
      <c r="C10"/>
      <c r="D10"/>
      <c r="G10" s="97"/>
      <c r="H10"/>
    </row>
    <row r="11" spans="1:8" ht="12.75">
      <c r="A11" s="168" t="s">
        <v>230</v>
      </c>
      <c r="B11" s="168"/>
      <c r="C11" s="168"/>
      <c r="D11" s="168"/>
      <c r="E11" s="168"/>
      <c r="F11" s="168"/>
      <c r="G11" s="168"/>
      <c r="H11"/>
    </row>
    <row r="12" spans="1:8" ht="81.75" customHeight="1">
      <c r="A12" s="100" t="s">
        <v>231</v>
      </c>
      <c r="B12" s="101" t="s">
        <v>162</v>
      </c>
      <c r="C12" s="101" t="s">
        <v>232</v>
      </c>
      <c r="D12" s="102" t="s">
        <v>233</v>
      </c>
      <c r="E12" s="102" t="s">
        <v>234</v>
      </c>
      <c r="F12" s="102" t="s">
        <v>235</v>
      </c>
      <c r="G12" s="103" t="s">
        <v>236</v>
      </c>
      <c r="H12"/>
    </row>
    <row r="13" spans="1:8" ht="12.75">
      <c r="A13" s="104">
        <v>1939</v>
      </c>
      <c r="B13" s="105">
        <v>173308</v>
      </c>
      <c r="C13" s="105">
        <v>163890</v>
      </c>
      <c r="D13" s="106">
        <v>11.091</v>
      </c>
      <c r="E13" s="106">
        <v>9.187</v>
      </c>
      <c r="F13" s="107">
        <v>2.98</v>
      </c>
      <c r="G13" s="103"/>
      <c r="H13"/>
    </row>
    <row r="14" spans="1:8" ht="12.75">
      <c r="A14" s="104">
        <v>1940</v>
      </c>
      <c r="B14" s="105">
        <v>175626</v>
      </c>
      <c r="C14" s="105">
        <v>166868</v>
      </c>
      <c r="D14" s="106">
        <v>6.422</v>
      </c>
      <c r="E14" s="106">
        <v>4.102</v>
      </c>
      <c r="F14" s="107">
        <v>2.448</v>
      </c>
      <c r="G14" s="103"/>
      <c r="H14"/>
    </row>
    <row r="15" spans="1:8" ht="12.75">
      <c r="A15" s="104">
        <v>1941</v>
      </c>
      <c r="B15" s="105">
        <v>180411</v>
      </c>
      <c r="C15" s="105">
        <v>171950</v>
      </c>
      <c r="D15" s="106">
        <v>7.298</v>
      </c>
      <c r="E15" s="106">
        <v>2.511</v>
      </c>
      <c r="F15" s="107">
        <v>1.36</v>
      </c>
      <c r="G15" s="103"/>
      <c r="H15"/>
    </row>
    <row r="16" spans="1:8" ht="12.75">
      <c r="A16" s="104">
        <v>1942</v>
      </c>
      <c r="B16" s="105">
        <v>182943</v>
      </c>
      <c r="C16" s="105">
        <v>176058</v>
      </c>
      <c r="D16" s="106">
        <v>6.787</v>
      </c>
      <c r="E16" s="106">
        <v>4.256</v>
      </c>
      <c r="F16" s="107">
        <v>1.059</v>
      </c>
      <c r="G16" s="103"/>
      <c r="H16"/>
    </row>
    <row r="17" spans="1:8" ht="12.75">
      <c r="A17" s="104">
        <v>1943</v>
      </c>
      <c r="B17" s="105">
        <v>186426</v>
      </c>
      <c r="C17" s="105">
        <v>180233</v>
      </c>
      <c r="D17" s="106">
        <v>6.94</v>
      </c>
      <c r="E17" s="106">
        <v>3.456</v>
      </c>
      <c r="F17" s="107">
        <v>0.99</v>
      </c>
      <c r="G17" s="103"/>
      <c r="H17"/>
    </row>
    <row r="18" spans="1:8" ht="12.75">
      <c r="A18" s="104">
        <v>1944</v>
      </c>
      <c r="B18" s="105">
        <v>192110</v>
      </c>
      <c r="C18" s="105">
        <v>186169</v>
      </c>
      <c r="D18" s="106">
        <v>7.946</v>
      </c>
      <c r="E18" s="106">
        <v>2.266</v>
      </c>
      <c r="F18" s="107">
        <v>0.938</v>
      </c>
      <c r="G18" s="103"/>
      <c r="H18"/>
    </row>
    <row r="19" spans="1:8" ht="12.75">
      <c r="A19" s="104">
        <v>1945</v>
      </c>
      <c r="B19" s="105">
        <v>200969</v>
      </c>
      <c r="C19" s="105">
        <v>195479</v>
      </c>
      <c r="D19" s="106">
        <v>10.948</v>
      </c>
      <c r="E19" s="106">
        <v>2.09</v>
      </c>
      <c r="F19" s="107">
        <v>1.12</v>
      </c>
      <c r="G19" s="103"/>
      <c r="H19"/>
    </row>
    <row r="20" spans="1:8" ht="12.75">
      <c r="A20" s="104">
        <v>1946</v>
      </c>
      <c r="B20" s="105">
        <v>223981</v>
      </c>
      <c r="C20" s="105">
        <v>217807</v>
      </c>
      <c r="D20" s="106">
        <v>25.217</v>
      </c>
      <c r="E20" s="106">
        <v>2.205</v>
      </c>
      <c r="F20" s="107">
        <v>1.83</v>
      </c>
      <c r="G20" s="103"/>
      <c r="H20"/>
    </row>
    <row r="21" spans="1:8" ht="12.75">
      <c r="A21" s="104">
        <v>1947</v>
      </c>
      <c r="B21" s="105">
        <v>243010</v>
      </c>
      <c r="C21" s="105">
        <v>235649</v>
      </c>
      <c r="D21" s="106">
        <v>21.753</v>
      </c>
      <c r="E21" s="106">
        <v>2.722</v>
      </c>
      <c r="F21" s="107">
        <v>2.492</v>
      </c>
      <c r="G21" s="103"/>
      <c r="H21"/>
    </row>
    <row r="22" spans="1:8" ht="12.75">
      <c r="A22" s="104">
        <v>1948</v>
      </c>
      <c r="B22" s="105">
        <v>254527</v>
      </c>
      <c r="C22" s="105">
        <v>242411</v>
      </c>
      <c r="D22" s="106">
        <v>16.344</v>
      </c>
      <c r="E22" s="106">
        <v>4.833</v>
      </c>
      <c r="F22" s="108">
        <v>2.813</v>
      </c>
      <c r="G22" s="103"/>
      <c r="H22"/>
    </row>
    <row r="23" spans="1:8" ht="12.75">
      <c r="A23" s="104">
        <v>1949</v>
      </c>
      <c r="B23" s="105">
        <v>258265</v>
      </c>
      <c r="C23" s="105">
        <v>247566</v>
      </c>
      <c r="D23" s="106">
        <v>14.448</v>
      </c>
      <c r="E23" s="106">
        <v>10.726</v>
      </c>
      <c r="F23" s="108">
        <v>3.109</v>
      </c>
      <c r="G23" s="103"/>
      <c r="H23"/>
    </row>
    <row r="24" spans="1:8" ht="12.75">
      <c r="A24" s="104">
        <v>1950</v>
      </c>
      <c r="B24" s="105">
        <v>261690</v>
      </c>
      <c r="C24" s="105">
        <v>251356</v>
      </c>
      <c r="D24" s="106">
        <v>13.906</v>
      </c>
      <c r="E24" s="106">
        <v>10.479</v>
      </c>
      <c r="F24" s="108">
        <v>3.324</v>
      </c>
      <c r="G24" s="108">
        <v>1.327</v>
      </c>
      <c r="H24"/>
    </row>
    <row r="25" spans="1:8" ht="12.75">
      <c r="A25" s="104">
        <v>1951</v>
      </c>
      <c r="B25" s="105">
        <v>270017</v>
      </c>
      <c r="C25" s="105">
        <v>260156</v>
      </c>
      <c r="D25" s="106">
        <v>13.524</v>
      </c>
      <c r="E25" s="106">
        <v>5.197</v>
      </c>
      <c r="F25" s="108">
        <v>2.954</v>
      </c>
      <c r="G25" s="108">
        <v>1.075</v>
      </c>
      <c r="H25"/>
    </row>
    <row r="26" spans="1:8" ht="12">
      <c r="A26" s="104">
        <v>1952</v>
      </c>
      <c r="B26" s="105">
        <v>277664</v>
      </c>
      <c r="C26" s="105">
        <v>266732</v>
      </c>
      <c r="D26" s="106">
        <v>12.296</v>
      </c>
      <c r="E26" s="106">
        <v>4.619</v>
      </c>
      <c r="F26" s="108">
        <v>3.323</v>
      </c>
      <c r="G26" s="108">
        <v>1.362</v>
      </c>
      <c r="H26"/>
    </row>
    <row r="27" spans="1:9" ht="12">
      <c r="A27" s="104">
        <v>1953</v>
      </c>
      <c r="B27" s="105">
        <v>286089</v>
      </c>
      <c r="C27" s="105">
        <v>274574</v>
      </c>
      <c r="D27" s="106">
        <v>13.329</v>
      </c>
      <c r="E27" s="106">
        <v>4.904</v>
      </c>
      <c r="F27" s="108">
        <v>3.458</v>
      </c>
      <c r="G27" s="108">
        <v>1.389</v>
      </c>
      <c r="H27"/>
      <c r="I27" s="18"/>
    </row>
    <row r="28" spans="1:8" ht="12">
      <c r="A28" s="104">
        <v>1954</v>
      </c>
      <c r="B28" s="105">
        <v>295720</v>
      </c>
      <c r="C28" s="105">
        <v>284969</v>
      </c>
      <c r="D28" s="109">
        <v>15.855</v>
      </c>
      <c r="E28" s="109">
        <v>6.224</v>
      </c>
      <c r="F28" s="108">
        <v>3.64</v>
      </c>
      <c r="G28" s="108">
        <v>1.352</v>
      </c>
      <c r="H28"/>
    </row>
    <row r="29" spans="1:8" ht="12">
      <c r="A29" s="104">
        <v>1955</v>
      </c>
      <c r="B29" s="105">
        <v>307596</v>
      </c>
      <c r="C29" s="105">
        <v>295642</v>
      </c>
      <c r="D29" s="109">
        <v>17.507</v>
      </c>
      <c r="E29" s="109">
        <v>5.631</v>
      </c>
      <c r="F29" s="108">
        <v>3.589</v>
      </c>
      <c r="G29" s="108">
        <v>1.251</v>
      </c>
      <c r="H29"/>
    </row>
    <row r="30" spans="1:8" ht="12">
      <c r="A30" s="104">
        <v>1956</v>
      </c>
      <c r="B30" s="105">
        <v>317988</v>
      </c>
      <c r="C30" s="105">
        <v>306610</v>
      </c>
      <c r="D30" s="109">
        <v>17.572</v>
      </c>
      <c r="E30" s="109">
        <v>7.18</v>
      </c>
      <c r="F30" s="108">
        <v>3.39</v>
      </c>
      <c r="G30" s="108">
        <v>1.273</v>
      </c>
      <c r="H30"/>
    </row>
    <row r="31" spans="1:8" ht="12">
      <c r="A31" s="104">
        <v>1957</v>
      </c>
      <c r="B31" s="105">
        <v>331119</v>
      </c>
      <c r="C31" s="105">
        <v>319998</v>
      </c>
      <c r="D31" s="109">
        <v>20.665</v>
      </c>
      <c r="E31" s="109">
        <v>7.534</v>
      </c>
      <c r="F31" s="108">
        <v>3.256</v>
      </c>
      <c r="G31" s="108">
        <v>1.143</v>
      </c>
      <c r="H31"/>
    </row>
    <row r="32" spans="1:8" ht="12">
      <c r="A32" s="104">
        <v>1958</v>
      </c>
      <c r="B32" s="105">
        <v>345674</v>
      </c>
      <c r="C32" s="105">
        <v>334615</v>
      </c>
      <c r="D32" s="109">
        <v>22.37</v>
      </c>
      <c r="E32" s="109">
        <v>7.815</v>
      </c>
      <c r="F32" s="108">
        <v>3.609</v>
      </c>
      <c r="G32" s="108">
        <v>1.387</v>
      </c>
      <c r="H32"/>
    </row>
    <row r="33" spans="1:8" ht="12">
      <c r="A33" s="104">
        <v>1959</v>
      </c>
      <c r="B33" s="105">
        <v>367959</v>
      </c>
      <c r="C33" s="105">
        <v>355706</v>
      </c>
      <c r="D33" s="109">
        <v>29.198</v>
      </c>
      <c r="E33" s="109">
        <v>6.913</v>
      </c>
      <c r="F33" s="108">
        <v>4.117</v>
      </c>
      <c r="G33" s="108">
        <v>1.364</v>
      </c>
      <c r="H33"/>
    </row>
    <row r="34" spans="1:8" ht="12">
      <c r="A34" s="104">
        <v>1960</v>
      </c>
      <c r="B34" s="105">
        <v>393494</v>
      </c>
      <c r="C34" s="105">
        <v>379795</v>
      </c>
      <c r="D34" s="106">
        <v>34.312</v>
      </c>
      <c r="E34" s="106">
        <v>8.786</v>
      </c>
      <c r="F34" s="110">
        <v>4.5</v>
      </c>
      <c r="G34" s="108">
        <v>1.621</v>
      </c>
      <c r="H34"/>
    </row>
    <row r="35" spans="1:8" ht="12">
      <c r="A35" s="104">
        <v>1961</v>
      </c>
      <c r="B35" s="105">
        <v>416894</v>
      </c>
      <c r="C35" s="105">
        <v>402811</v>
      </c>
      <c r="D35" s="106">
        <v>33.645</v>
      </c>
      <c r="E35" s="106">
        <v>10.245</v>
      </c>
      <c r="F35" s="108">
        <v>5</v>
      </c>
      <c r="G35" s="108">
        <v>1.927</v>
      </c>
      <c r="H35"/>
    </row>
    <row r="36" spans="1:8" ht="12">
      <c r="A36" s="104">
        <v>1962</v>
      </c>
      <c r="B36" s="105">
        <v>444039</v>
      </c>
      <c r="C36" s="105">
        <v>429124</v>
      </c>
      <c r="D36" s="106">
        <v>34.852</v>
      </c>
      <c r="E36" s="106">
        <v>7.718</v>
      </c>
      <c r="F36" s="110">
        <v>5.2</v>
      </c>
      <c r="G36" s="108">
        <v>2.287</v>
      </c>
      <c r="H36"/>
    </row>
    <row r="37" spans="1:8" ht="12">
      <c r="A37" s="104">
        <v>1963</v>
      </c>
      <c r="B37" s="105">
        <v>476080</v>
      </c>
      <c r="C37" s="105">
        <v>459418</v>
      </c>
      <c r="D37" s="106">
        <v>42.173</v>
      </c>
      <c r="E37" s="106">
        <v>8.895</v>
      </c>
      <c r="F37" s="110">
        <v>5.5</v>
      </c>
      <c r="G37" s="108">
        <v>2.293</v>
      </c>
      <c r="H37"/>
    </row>
    <row r="38" spans="1:8" ht="12">
      <c r="A38" s="104">
        <v>1964</v>
      </c>
      <c r="B38" s="105">
        <v>512590</v>
      </c>
      <c r="C38" s="105">
        <v>495515</v>
      </c>
      <c r="D38" s="106">
        <v>48.315</v>
      </c>
      <c r="E38" s="106">
        <v>11.815</v>
      </c>
      <c r="F38" s="110">
        <v>5.5</v>
      </c>
      <c r="G38" s="108">
        <v>2.206</v>
      </c>
      <c r="H38"/>
    </row>
    <row r="39" spans="1:8" ht="12">
      <c r="A39" s="104">
        <v>1965</v>
      </c>
      <c r="B39" s="105">
        <v>539374</v>
      </c>
      <c r="C39" s="105">
        <v>519078</v>
      </c>
      <c r="D39" s="106">
        <v>36.315</v>
      </c>
      <c r="E39" s="106">
        <v>9.548</v>
      </c>
      <c r="F39" s="110">
        <v>7.1</v>
      </c>
      <c r="G39" s="108">
        <v>2.733</v>
      </c>
      <c r="H39"/>
    </row>
    <row r="40" spans="1:8" ht="12">
      <c r="A40" s="104">
        <v>1966</v>
      </c>
      <c r="B40" s="105">
        <v>556259</v>
      </c>
      <c r="C40" s="105">
        <v>527260</v>
      </c>
      <c r="D40" s="106">
        <v>28.256</v>
      </c>
      <c r="E40" s="106">
        <v>11.385</v>
      </c>
      <c r="F40" s="108">
        <v>12.1</v>
      </c>
      <c r="G40" s="108">
        <v>3.416</v>
      </c>
      <c r="H40"/>
    </row>
    <row r="41" spans="1:8" ht="12">
      <c r="A41" s="104">
        <v>1967</v>
      </c>
      <c r="B41" s="105">
        <v>569820</v>
      </c>
      <c r="C41" s="105">
        <v>525243</v>
      </c>
      <c r="D41" s="106">
        <v>31.292</v>
      </c>
      <c r="E41" s="106">
        <v>17.751</v>
      </c>
      <c r="F41" s="110">
        <v>8.9</v>
      </c>
      <c r="G41" s="108">
        <v>3.645</v>
      </c>
      <c r="H41"/>
    </row>
    <row r="42" spans="1:8" ht="12">
      <c r="A42" s="104">
        <v>1968</v>
      </c>
      <c r="B42" s="105">
        <v>553282</v>
      </c>
      <c r="C42" s="105">
        <v>495358</v>
      </c>
      <c r="D42" s="106">
        <v>20.654</v>
      </c>
      <c r="E42" s="106">
        <v>37.244</v>
      </c>
      <c r="F42" s="110">
        <v>9.9</v>
      </c>
      <c r="G42" s="108">
        <v>3.352</v>
      </c>
      <c r="H42"/>
    </row>
    <row r="43" spans="1:8" ht="12">
      <c r="A43" s="104">
        <v>1969</v>
      </c>
      <c r="B43" s="105">
        <v>552799</v>
      </c>
      <c r="C43" s="105">
        <v>514826</v>
      </c>
      <c r="D43" s="106">
        <v>25.154</v>
      </c>
      <c r="E43" s="111">
        <v>25.751</v>
      </c>
      <c r="F43" s="108">
        <v>9</v>
      </c>
      <c r="G43" s="108">
        <v>3.729</v>
      </c>
      <c r="H43"/>
    </row>
    <row r="44" spans="1:8" ht="12">
      <c r="A44" s="104">
        <v>1970</v>
      </c>
      <c r="B44" s="105">
        <v>559497</v>
      </c>
      <c r="C44" s="105">
        <v>518657</v>
      </c>
      <c r="D44" s="106">
        <v>30.3</v>
      </c>
      <c r="E44" s="106">
        <v>23.75</v>
      </c>
      <c r="F44" s="110">
        <v>8.8</v>
      </c>
      <c r="G44" s="108">
        <v>3.886</v>
      </c>
      <c r="H44"/>
    </row>
    <row r="45" spans="1:8" ht="12">
      <c r="A45" s="104">
        <v>1971</v>
      </c>
      <c r="B45" s="105">
        <v>577228</v>
      </c>
      <c r="C45" s="112">
        <v>527640</v>
      </c>
      <c r="D45" s="106">
        <v>39.4</v>
      </c>
      <c r="E45" s="106">
        <v>21.879</v>
      </c>
      <c r="F45" s="110">
        <v>8.4</v>
      </c>
      <c r="G45" s="108">
        <v>3.661</v>
      </c>
      <c r="H45"/>
    </row>
    <row r="46" spans="1:8" ht="12">
      <c r="A46" s="104">
        <v>1972</v>
      </c>
      <c r="B46" s="105">
        <v>603935</v>
      </c>
      <c r="C46" s="105">
        <v>542578</v>
      </c>
      <c r="D46" s="106">
        <v>54.4</v>
      </c>
      <c r="E46" s="106">
        <v>27.898</v>
      </c>
      <c r="F46" s="110">
        <v>8.2</v>
      </c>
      <c r="G46" s="108">
        <v>3.231</v>
      </c>
      <c r="H46"/>
    </row>
    <row r="47" spans="1:8" ht="12">
      <c r="A47" s="104">
        <v>1973</v>
      </c>
      <c r="B47" s="105">
        <v>637648</v>
      </c>
      <c r="C47" s="105">
        <v>599505</v>
      </c>
      <c r="D47" s="106">
        <v>67.3</v>
      </c>
      <c r="E47" s="106">
        <v>33.835</v>
      </c>
      <c r="F47" s="110">
        <v>7.2</v>
      </c>
      <c r="G47" s="108">
        <v>2.673</v>
      </c>
      <c r="H47"/>
    </row>
    <row r="48" spans="1:10" ht="12">
      <c r="A48" s="104">
        <v>1974</v>
      </c>
      <c r="B48" s="105">
        <v>657859</v>
      </c>
      <c r="C48" s="105">
        <v>598379</v>
      </c>
      <c r="D48" s="106">
        <v>42.5</v>
      </c>
      <c r="E48" s="106">
        <v>22.574</v>
      </c>
      <c r="F48" s="110">
        <v>7.9</v>
      </c>
      <c r="G48" s="108">
        <v>3.875</v>
      </c>
      <c r="H48"/>
      <c r="I48" s="18"/>
      <c r="J48" s="18"/>
    </row>
    <row r="49" spans="1:8" ht="12">
      <c r="A49" s="104">
        <v>1975</v>
      </c>
      <c r="B49" s="105">
        <v>669930</v>
      </c>
      <c r="C49" s="105">
        <v>592243</v>
      </c>
      <c r="D49" s="106">
        <v>45.7</v>
      </c>
      <c r="E49" s="106">
        <v>33.979</v>
      </c>
      <c r="F49" s="110">
        <v>9.8</v>
      </c>
      <c r="G49" s="108">
        <v>5.602</v>
      </c>
      <c r="H49"/>
    </row>
    <row r="50" spans="1:8" ht="12">
      <c r="A50" s="104">
        <v>1976</v>
      </c>
      <c r="B50" s="105">
        <v>690897</v>
      </c>
      <c r="C50" s="105">
        <v>621683</v>
      </c>
      <c r="D50" s="106">
        <v>56.1</v>
      </c>
      <c r="E50" s="106">
        <v>35.539</v>
      </c>
      <c r="F50" s="110">
        <v>10.6</v>
      </c>
      <c r="G50" s="108">
        <v>6.168</v>
      </c>
      <c r="H50"/>
    </row>
    <row r="51" spans="1:8" ht="12">
      <c r="A51" s="104">
        <v>1977</v>
      </c>
      <c r="B51" s="105">
        <v>705998</v>
      </c>
      <c r="C51" s="105">
        <v>627195</v>
      </c>
      <c r="D51" s="106">
        <v>55.2</v>
      </c>
      <c r="E51" s="106">
        <v>40.622</v>
      </c>
      <c r="F51" s="108">
        <v>10</v>
      </c>
      <c r="G51" s="108">
        <v>6.102</v>
      </c>
      <c r="H51"/>
    </row>
    <row r="52" spans="1:8" ht="12">
      <c r="A52" s="104">
        <v>1978</v>
      </c>
      <c r="B52" s="105">
        <v>744441</v>
      </c>
      <c r="C52" s="105">
        <v>692182</v>
      </c>
      <c r="D52" s="106">
        <v>63.6</v>
      </c>
      <c r="E52" s="106">
        <v>25.596</v>
      </c>
      <c r="F52" s="110">
        <v>9.2</v>
      </c>
      <c r="G52" s="108">
        <v>2.36</v>
      </c>
      <c r="H52"/>
    </row>
    <row r="53" spans="1:8" ht="12">
      <c r="A53" s="104">
        <v>1979</v>
      </c>
      <c r="B53" s="105">
        <v>785688</v>
      </c>
      <c r="C53" s="105">
        <v>726677</v>
      </c>
      <c r="D53" s="106">
        <v>66.5</v>
      </c>
      <c r="E53" s="106">
        <v>25.672</v>
      </c>
      <c r="F53" s="108">
        <v>9</v>
      </c>
      <c r="G53" s="108">
        <v>4.775</v>
      </c>
      <c r="H53"/>
    </row>
    <row r="54" spans="1:8" ht="12">
      <c r="A54" s="104">
        <v>1980</v>
      </c>
      <c r="B54" s="105">
        <v>828496</v>
      </c>
      <c r="C54" s="105">
        <v>760805</v>
      </c>
      <c r="D54" s="106">
        <v>69.4</v>
      </c>
      <c r="E54" s="106">
        <v>26.869</v>
      </c>
      <c r="F54" s="110">
        <v>11.5</v>
      </c>
      <c r="G54" s="108">
        <v>7.269</v>
      </c>
      <c r="H54"/>
    </row>
    <row r="55" spans="1:8" ht="12">
      <c r="A55" s="104">
        <v>1981</v>
      </c>
      <c r="B55" s="105">
        <v>871391</v>
      </c>
      <c r="C55" s="105">
        <v>788846</v>
      </c>
      <c r="D55" s="106">
        <v>72.4</v>
      </c>
      <c r="E55" s="106">
        <v>29.739</v>
      </c>
      <c r="F55" s="110">
        <v>12.9</v>
      </c>
      <c r="G55" s="108">
        <v>9.034</v>
      </c>
      <c r="H55"/>
    </row>
    <row r="56" spans="1:8" ht="12">
      <c r="A56" s="104">
        <v>1982</v>
      </c>
      <c r="B56" s="105">
        <v>904600</v>
      </c>
      <c r="C56" s="105">
        <v>807900</v>
      </c>
      <c r="D56" s="106">
        <v>87.2</v>
      </c>
      <c r="E56" s="106">
        <v>54.311</v>
      </c>
      <c r="F56" s="110">
        <v>16.7</v>
      </c>
      <c r="G56" s="108">
        <v>12.57</v>
      </c>
      <c r="H56"/>
    </row>
    <row r="57" spans="1:8" ht="12">
      <c r="A57" s="104">
        <v>1983</v>
      </c>
      <c r="B57" s="112">
        <v>956500</v>
      </c>
      <c r="C57" s="112">
        <v>855800</v>
      </c>
      <c r="D57" s="106">
        <v>96.2</v>
      </c>
      <c r="E57" s="106">
        <v>44.705</v>
      </c>
      <c r="F57" s="108">
        <v>18</v>
      </c>
      <c r="G57" s="108">
        <v>13.927</v>
      </c>
      <c r="H57"/>
    </row>
    <row r="58" spans="1:8" ht="12">
      <c r="A58" s="104">
        <v>1984</v>
      </c>
      <c r="B58" s="105">
        <v>1000800</v>
      </c>
      <c r="C58" s="105">
        <v>895000</v>
      </c>
      <c r="D58" s="106">
        <v>97.9</v>
      </c>
      <c r="E58" s="106">
        <v>53.917</v>
      </c>
      <c r="F58" s="110">
        <v>18.3</v>
      </c>
      <c r="G58" s="108">
        <v>14.244</v>
      </c>
      <c r="H58"/>
    </row>
    <row r="59" spans="1:8" ht="12">
      <c r="A59" s="104">
        <v>1985</v>
      </c>
      <c r="B59" s="105">
        <v>1044200</v>
      </c>
      <c r="C59" s="105">
        <v>868100</v>
      </c>
      <c r="D59" s="106">
        <v>104.6</v>
      </c>
      <c r="E59" s="106">
        <v>61.606</v>
      </c>
      <c r="F59" s="110">
        <v>19.6</v>
      </c>
      <c r="G59" s="108">
        <v>15.434</v>
      </c>
      <c r="H59"/>
    </row>
    <row r="60" spans="1:8" ht="12">
      <c r="A60" s="113">
        <v>1986</v>
      </c>
      <c r="B60" s="105">
        <v>1057600</v>
      </c>
      <c r="C60" s="105">
        <v>847400</v>
      </c>
      <c r="D60" s="106">
        <v>117.3</v>
      </c>
      <c r="E60" s="106">
        <v>104.658</v>
      </c>
      <c r="F60" s="114">
        <v>19.7</v>
      </c>
      <c r="G60" s="107">
        <v>14.9</v>
      </c>
      <c r="H60"/>
    </row>
    <row r="61" spans="1:8" ht="12">
      <c r="A61" s="113" t="s">
        <v>169</v>
      </c>
      <c r="B61" s="105">
        <v>1066300</v>
      </c>
      <c r="C61" s="105">
        <v>867300</v>
      </c>
      <c r="D61" s="106">
        <v>117.8</v>
      </c>
      <c r="E61" s="106">
        <v>84.248</v>
      </c>
      <c r="F61" s="114">
        <v>19.7</v>
      </c>
      <c r="G61" s="107">
        <v>14.575</v>
      </c>
      <c r="H61"/>
    </row>
    <row r="62" spans="1:8" ht="12">
      <c r="A62" s="104" t="s">
        <v>170</v>
      </c>
      <c r="B62" s="105">
        <v>1115300</v>
      </c>
      <c r="C62" s="105">
        <v>911200</v>
      </c>
      <c r="D62" s="106">
        <v>126.2</v>
      </c>
      <c r="E62" s="106">
        <v>78.3</v>
      </c>
      <c r="F62" s="110">
        <v>13.8</v>
      </c>
      <c r="G62" s="108">
        <v>10.975</v>
      </c>
      <c r="H62"/>
    </row>
    <row r="63" spans="1:8" ht="12">
      <c r="A63" s="104" t="s">
        <v>171</v>
      </c>
      <c r="B63" s="105">
        <v>1133200</v>
      </c>
      <c r="C63" s="105">
        <v>972900</v>
      </c>
      <c r="D63" s="106">
        <v>135</v>
      </c>
      <c r="E63" s="106">
        <v>118.3</v>
      </c>
      <c r="F63" s="108">
        <v>13.863</v>
      </c>
      <c r="G63" s="108">
        <v>9.8</v>
      </c>
      <c r="H63"/>
    </row>
    <row r="64" spans="1:8" ht="12">
      <c r="A64" s="104" t="s">
        <v>172</v>
      </c>
      <c r="B64" s="105">
        <v>1175400</v>
      </c>
      <c r="C64" s="105">
        <v>1009700</v>
      </c>
      <c r="D64" s="106">
        <v>126.3</v>
      </c>
      <c r="E64" s="106">
        <v>85.6</v>
      </c>
      <c r="F64" s="108">
        <v>15.851</v>
      </c>
      <c r="G64" s="108">
        <v>11.492</v>
      </c>
      <c r="H64"/>
    </row>
    <row r="65" spans="1:8" ht="12">
      <c r="A65" s="104" t="s">
        <v>173</v>
      </c>
      <c r="B65" s="105">
        <v>1186800</v>
      </c>
      <c r="C65" s="105">
        <v>1031900</v>
      </c>
      <c r="D65" s="106">
        <v>115.4</v>
      </c>
      <c r="E65" s="106">
        <v>105.4</v>
      </c>
      <c r="F65" s="108">
        <v>21.825</v>
      </c>
      <c r="G65" s="108">
        <v>17.653</v>
      </c>
      <c r="H65"/>
    </row>
    <row r="66" spans="1:8" ht="12">
      <c r="A66" s="115" t="s">
        <v>174</v>
      </c>
      <c r="B66" s="105">
        <v>1180200</v>
      </c>
      <c r="C66" s="105">
        <v>979800</v>
      </c>
      <c r="D66" s="106">
        <v>111.9</v>
      </c>
      <c r="E66" s="106">
        <v>119.9</v>
      </c>
      <c r="F66" s="108">
        <v>27.322</v>
      </c>
      <c r="G66" s="108">
        <v>23.334</v>
      </c>
      <c r="H66"/>
    </row>
    <row r="67" spans="1:8" ht="12">
      <c r="A67" s="115" t="s">
        <v>175</v>
      </c>
      <c r="B67" s="105">
        <v>1136400</v>
      </c>
      <c r="C67" s="105">
        <v>960600</v>
      </c>
      <c r="D67" s="106">
        <v>108.8</v>
      </c>
      <c r="E67" s="106">
        <v>153.9</v>
      </c>
      <c r="F67" s="108">
        <v>28.744</v>
      </c>
      <c r="G67" s="108">
        <v>25.025</v>
      </c>
      <c r="H67"/>
    </row>
    <row r="68" spans="1:8" ht="12">
      <c r="A68" s="115" t="s">
        <v>176</v>
      </c>
      <c r="B68" s="105">
        <v>1119700</v>
      </c>
      <c r="C68" s="105">
        <v>956700</v>
      </c>
      <c r="D68" s="106">
        <v>115.4</v>
      </c>
      <c r="E68" s="106">
        <v>133.7</v>
      </c>
      <c r="F68" s="108">
        <v>22.696</v>
      </c>
      <c r="G68" s="108">
        <v>19.896</v>
      </c>
      <c r="H68"/>
    </row>
    <row r="69" spans="1:8" ht="12">
      <c r="A69" s="115" t="s">
        <v>177</v>
      </c>
      <c r="B69" s="105">
        <v>1124200</v>
      </c>
      <c r="C69" s="105">
        <v>981800</v>
      </c>
      <c r="D69" s="106">
        <v>131.8</v>
      </c>
      <c r="E69" s="106">
        <v>128.5</v>
      </c>
      <c r="F69" s="108">
        <v>19.159</v>
      </c>
      <c r="G69" s="108">
        <v>16.106</v>
      </c>
      <c r="H69"/>
    </row>
    <row r="70" spans="1:8" ht="12">
      <c r="A70" s="115" t="s">
        <v>178</v>
      </c>
      <c r="B70" s="105">
        <v>1165500</v>
      </c>
      <c r="C70" s="105">
        <v>1038800</v>
      </c>
      <c r="D70" s="106">
        <v>146.7</v>
      </c>
      <c r="E70" s="106">
        <v>106.5</v>
      </c>
      <c r="F70" s="108">
        <v>18.463</v>
      </c>
      <c r="G70" s="108">
        <v>14.685</v>
      </c>
      <c r="H70"/>
    </row>
    <row r="71" spans="1:8" ht="12">
      <c r="A71" s="115" t="s">
        <v>179</v>
      </c>
      <c r="B71" s="105">
        <v>1244000</v>
      </c>
      <c r="C71" s="105">
        <v>1091900</v>
      </c>
      <c r="D71" s="106">
        <v>170.2</v>
      </c>
      <c r="E71" s="106">
        <v>92.8</v>
      </c>
      <c r="F71" s="108">
        <v>16.744</v>
      </c>
      <c r="G71" s="108">
        <v>13.532</v>
      </c>
      <c r="H71"/>
    </row>
    <row r="72" spans="1:8" ht="12">
      <c r="A72" s="115" t="s">
        <v>180</v>
      </c>
      <c r="B72" s="105">
        <v>1323100</v>
      </c>
      <c r="C72" s="105">
        <v>1184900</v>
      </c>
      <c r="D72" s="106">
        <v>205.3</v>
      </c>
      <c r="E72" s="106">
        <v>127.4</v>
      </c>
      <c r="F72" s="108">
        <v>16.446</v>
      </c>
      <c r="G72" s="108">
        <v>13.244</v>
      </c>
      <c r="H72"/>
    </row>
    <row r="73" spans="1:8" ht="12">
      <c r="A73" s="115" t="s">
        <v>181</v>
      </c>
      <c r="B73" s="105">
        <v>1422900</v>
      </c>
      <c r="C73" s="105">
        <v>1281100</v>
      </c>
      <c r="D73" s="106">
        <v>215.2</v>
      </c>
      <c r="E73" s="106">
        <v>116.6</v>
      </c>
      <c r="F73" s="108">
        <v>17.464</v>
      </c>
      <c r="G73" s="108">
        <v>14.935</v>
      </c>
      <c r="H73"/>
    </row>
    <row r="74" spans="1:8" ht="12">
      <c r="A74" s="115" t="s">
        <v>182</v>
      </c>
      <c r="B74" s="105">
        <v>1510500</v>
      </c>
      <c r="C74" s="105">
        <v>1361600</v>
      </c>
      <c r="D74" s="106">
        <v>225.6</v>
      </c>
      <c r="E74" s="106">
        <v>139.2</v>
      </c>
      <c r="F74" s="108">
        <v>16.387</v>
      </c>
      <c r="G74" s="108">
        <v>13.696</v>
      </c>
      <c r="H74"/>
    </row>
    <row r="75" spans="1:8" ht="12">
      <c r="A75" s="115" t="s">
        <v>183</v>
      </c>
      <c r="B75" s="105">
        <v>1595500</v>
      </c>
      <c r="C75" s="105">
        <v>1442300</v>
      </c>
      <c r="D75" s="106">
        <v>238.3</v>
      </c>
      <c r="E75" s="106">
        <v>154.5</v>
      </c>
      <c r="F75" s="108">
        <v>17.544</v>
      </c>
      <c r="G75" s="108">
        <v>15.236</v>
      </c>
      <c r="H75"/>
    </row>
    <row r="76" spans="1:8" ht="12">
      <c r="A76" s="104" t="s">
        <v>184</v>
      </c>
      <c r="B76" s="105">
        <v>1658200</v>
      </c>
      <c r="C76" s="105">
        <v>1491500</v>
      </c>
      <c r="D76" s="106">
        <v>225.5</v>
      </c>
      <c r="E76" s="106">
        <v>164.1</v>
      </c>
      <c r="F76" s="108">
        <v>18.627</v>
      </c>
      <c r="G76" s="108">
        <v>15.846</v>
      </c>
      <c r="H76"/>
    </row>
    <row r="77" spans="1:8" ht="12">
      <c r="A77" s="104" t="s">
        <v>185</v>
      </c>
      <c r="B77" s="105">
        <v>1804100</v>
      </c>
      <c r="C77" s="105">
        <v>1639700</v>
      </c>
      <c r="D77" s="106">
        <v>325.9</v>
      </c>
      <c r="E77" s="106">
        <v>182</v>
      </c>
      <c r="F77" s="108">
        <v>19.463</v>
      </c>
      <c r="G77" s="108">
        <v>16.499</v>
      </c>
      <c r="H77"/>
    </row>
    <row r="78" spans="1:8" ht="12">
      <c r="A78" s="104" t="s">
        <v>186</v>
      </c>
      <c r="B78" s="105">
        <v>2016700</v>
      </c>
      <c r="C78" s="105">
        <v>1842800</v>
      </c>
      <c r="D78" s="106">
        <v>390.2</v>
      </c>
      <c r="E78" s="106">
        <v>179</v>
      </c>
      <c r="F78" s="108">
        <v>16.734</v>
      </c>
      <c r="G78" s="108">
        <v>14.032</v>
      </c>
      <c r="H78"/>
    </row>
    <row r="79" spans="1:8" ht="12">
      <c r="A79" s="104" t="s">
        <v>187</v>
      </c>
      <c r="B79" s="105">
        <v>2160200</v>
      </c>
      <c r="C79" s="105">
        <v>1980300</v>
      </c>
      <c r="D79" s="106">
        <v>333.7</v>
      </c>
      <c r="E79" s="106">
        <v>191.6</v>
      </c>
      <c r="F79" s="108">
        <v>16.959</v>
      </c>
      <c r="G79" s="108">
        <v>13.648</v>
      </c>
      <c r="H79"/>
    </row>
    <row r="80" spans="1:8" ht="12">
      <c r="A80" s="104" t="s">
        <v>188</v>
      </c>
      <c r="B80" s="105">
        <v>2323100</v>
      </c>
      <c r="C80" s="105">
        <v>2130200</v>
      </c>
      <c r="D80" s="106">
        <v>372</v>
      </c>
      <c r="E80" s="106">
        <v>212.1</v>
      </c>
      <c r="F80" s="108">
        <v>18.565</v>
      </c>
      <c r="G80" s="108">
        <v>15.351</v>
      </c>
      <c r="H80"/>
    </row>
    <row r="81" spans="1:8" ht="12">
      <c r="A81" s="104" t="s">
        <v>189</v>
      </c>
      <c r="B81" s="105">
        <v>2546200</v>
      </c>
      <c r="C81" s="105">
        <v>2341500</v>
      </c>
      <c r="D81" s="106">
        <v>449.7</v>
      </c>
      <c r="E81" s="106">
        <v>225.4</v>
      </c>
      <c r="F81" s="108">
        <v>19.012</v>
      </c>
      <c r="G81" s="108">
        <v>15.241</v>
      </c>
      <c r="H81"/>
    </row>
    <row r="82" spans="1:8" ht="12">
      <c r="A82" s="104" t="s">
        <v>190</v>
      </c>
      <c r="B82" s="105">
        <v>2686500</v>
      </c>
      <c r="C82" s="105">
        <v>2423200</v>
      </c>
      <c r="D82" s="113">
        <v>372.4</v>
      </c>
      <c r="E82" s="106">
        <v>233.8</v>
      </c>
      <c r="F82" s="108">
        <v>20.195</v>
      </c>
      <c r="G82" s="108">
        <v>15.281</v>
      </c>
      <c r="H82"/>
    </row>
    <row r="83" spans="1:8" ht="12">
      <c r="A83" s="116" t="s">
        <v>191</v>
      </c>
      <c r="B83" s="117">
        <v>2718200</v>
      </c>
      <c r="C83" s="117">
        <v>2265500</v>
      </c>
      <c r="D83" s="118">
        <v>330.1</v>
      </c>
      <c r="E83" s="119">
        <v>300.5</v>
      </c>
      <c r="F83" s="120">
        <v>23.5</v>
      </c>
      <c r="G83" s="120">
        <v>19.436</v>
      </c>
      <c r="H83"/>
    </row>
    <row r="84" spans="1:8" ht="12">
      <c r="A84" s="169" t="s">
        <v>237</v>
      </c>
      <c r="B84" s="170"/>
      <c r="C84" s="170"/>
      <c r="D84" s="170"/>
      <c r="E84" s="170"/>
      <c r="F84" s="170"/>
      <c r="G84" s="171"/>
      <c r="H84"/>
    </row>
    <row r="85" spans="1:8" ht="12">
      <c r="A85" s="121" t="s">
        <v>192</v>
      </c>
      <c r="B85" s="122">
        <v>2629900</v>
      </c>
      <c r="C85" s="122">
        <v>2359100</v>
      </c>
      <c r="D85" s="123">
        <v>365.6</v>
      </c>
      <c r="E85" s="123">
        <v>509.7</v>
      </c>
      <c r="F85" s="124">
        <v>24.733</v>
      </c>
      <c r="G85" s="124">
        <v>21.15</v>
      </c>
      <c r="H85"/>
    </row>
    <row r="86" spans="1:8" ht="12">
      <c r="A86" s="104" t="s">
        <v>193</v>
      </c>
      <c r="B86" s="105">
        <v>2686200</v>
      </c>
      <c r="C86" s="105">
        <v>2455400</v>
      </c>
      <c r="D86" s="106">
        <v>400.6</v>
      </c>
      <c r="E86" s="106">
        <v>348.4</v>
      </c>
      <c r="F86" s="108">
        <v>22.129</v>
      </c>
      <c r="G86" s="108">
        <v>18.462</v>
      </c>
      <c r="H86"/>
    </row>
    <row r="87" spans="1:8" ht="12">
      <c r="A87" s="104" t="s">
        <v>194</v>
      </c>
      <c r="B87" s="105">
        <v>2859700</v>
      </c>
      <c r="C87" s="105">
        <v>2612600</v>
      </c>
      <c r="D87" s="106">
        <v>455.6</v>
      </c>
      <c r="E87" s="106">
        <v>287.8</v>
      </c>
      <c r="F87" s="108">
        <v>23.414</v>
      </c>
      <c r="G87" s="108">
        <v>19.371</v>
      </c>
      <c r="H87"/>
    </row>
    <row r="88" spans="1:8" ht="12">
      <c r="A88" s="104" t="s">
        <v>195</v>
      </c>
      <c r="B88" s="125">
        <v>3044710</v>
      </c>
      <c r="C88" s="125">
        <v>2778366</v>
      </c>
      <c r="D88" s="126">
        <v>482.8</v>
      </c>
      <c r="E88" s="104">
        <v>302.6</v>
      </c>
      <c r="F88" s="108">
        <v>22.7</v>
      </c>
      <c r="G88" s="108">
        <v>17.6</v>
      </c>
      <c r="H88"/>
    </row>
    <row r="89" spans="1:8" ht="12">
      <c r="A89" s="104" t="s">
        <v>196</v>
      </c>
      <c r="B89" s="125">
        <v>3250325</v>
      </c>
      <c r="C89" s="125">
        <v>2968099</v>
      </c>
      <c r="D89" s="126">
        <v>533</v>
      </c>
      <c r="E89" s="104">
        <v>332.3</v>
      </c>
      <c r="F89" s="108">
        <v>23.2</v>
      </c>
      <c r="G89" s="108">
        <v>17</v>
      </c>
      <c r="H89"/>
    </row>
    <row r="90" spans="1:8" ht="12">
      <c r="A90" s="104" t="s">
        <v>199</v>
      </c>
      <c r="B90" s="125">
        <v>3464155</v>
      </c>
      <c r="C90" s="125">
        <v>3203697</v>
      </c>
      <c r="D90" s="126">
        <v>585.7</v>
      </c>
      <c r="E90" s="104">
        <v>369.5</v>
      </c>
      <c r="F90" s="108">
        <v>22.6</v>
      </c>
      <c r="G90" s="108">
        <v>15.4</v>
      </c>
      <c r="H90"/>
    </row>
    <row r="91" spans="1:8" ht="12">
      <c r="A91" s="104" t="s">
        <v>268</v>
      </c>
      <c r="B91" s="125">
        <f>'Register Activity - All Comp'!H47</f>
        <v>3678860</v>
      </c>
      <c r="C91" s="125">
        <f>'Register Activity - All Comp'!H50</f>
        <v>3433780</v>
      </c>
      <c r="D91" s="126">
        <v>611.4</v>
      </c>
      <c r="E91" s="126">
        <v>410.9</v>
      </c>
      <c r="F91" s="162" t="s">
        <v>269</v>
      </c>
      <c r="G91" s="162" t="s">
        <v>269</v>
      </c>
      <c r="H91"/>
    </row>
    <row r="93" spans="1:8" ht="12.75">
      <c r="A93" s="14" t="s">
        <v>61</v>
      </c>
      <c r="B93"/>
      <c r="C93"/>
      <c r="D93"/>
      <c r="H93"/>
    </row>
    <row r="94" spans="1:8" ht="12">
      <c r="A94" s="31" t="s">
        <v>156</v>
      </c>
      <c r="B94"/>
      <c r="C94"/>
      <c r="D94"/>
      <c r="H94"/>
    </row>
    <row r="95" spans="1:8" ht="12">
      <c r="A95" s="80"/>
      <c r="B95"/>
      <c r="C95"/>
      <c r="D95"/>
      <c r="H95"/>
    </row>
    <row r="96" spans="1:8" ht="12">
      <c r="A96" s="10" t="s">
        <v>25</v>
      </c>
      <c r="B96"/>
      <c r="C96" s="4"/>
      <c r="D96" s="4"/>
      <c r="E96" s="4"/>
      <c r="F96" s="4"/>
      <c r="G96" s="4"/>
      <c r="H96"/>
    </row>
    <row r="97" spans="2:8" ht="12">
      <c r="B97"/>
      <c r="C97"/>
      <c r="D97"/>
      <c r="H97"/>
    </row>
    <row r="98" spans="1:8" ht="12">
      <c r="A98" t="s">
        <v>19</v>
      </c>
      <c r="B98"/>
      <c r="C98"/>
      <c r="D98"/>
      <c r="H98"/>
    </row>
    <row r="99" spans="1:8" ht="12">
      <c r="A99" t="s">
        <v>20</v>
      </c>
      <c r="B99"/>
      <c r="C99"/>
      <c r="D99"/>
      <c r="H99"/>
    </row>
    <row r="100" spans="2:8" ht="12">
      <c r="B100"/>
      <c r="C100"/>
      <c r="D100"/>
      <c r="H100"/>
    </row>
    <row r="101" spans="1:8" ht="12">
      <c r="A101" t="s">
        <v>21</v>
      </c>
      <c r="B101"/>
      <c r="C101"/>
      <c r="D101"/>
      <c r="H101"/>
    </row>
    <row r="102" spans="1:8" ht="12">
      <c r="A102" t="s">
        <v>22</v>
      </c>
      <c r="B102"/>
      <c r="C102"/>
      <c r="D102"/>
      <c r="H102"/>
    </row>
    <row r="103" spans="1:8" ht="12">
      <c r="A103" t="s">
        <v>23</v>
      </c>
      <c r="B103"/>
      <c r="C103"/>
      <c r="D103"/>
      <c r="H103"/>
    </row>
    <row r="104" spans="2:8" ht="12">
      <c r="B104"/>
      <c r="C104"/>
      <c r="D104"/>
      <c r="H104"/>
    </row>
    <row r="105" spans="1:8" ht="12">
      <c r="A105" t="s">
        <v>27</v>
      </c>
      <c r="B105"/>
      <c r="C105"/>
      <c r="D105"/>
      <c r="H105"/>
    </row>
    <row r="106" spans="1:8" ht="12">
      <c r="A106" t="s">
        <v>24</v>
      </c>
      <c r="B106"/>
      <c r="C106"/>
      <c r="D106"/>
      <c r="H106"/>
    </row>
    <row r="107" spans="2:8" ht="12">
      <c r="B107"/>
      <c r="C107"/>
      <c r="D107"/>
      <c r="H107"/>
    </row>
    <row r="108" spans="1:8" ht="12">
      <c r="A108" t="s">
        <v>238</v>
      </c>
      <c r="B108"/>
      <c r="C108"/>
      <c r="D108"/>
      <c r="H108"/>
    </row>
    <row r="109" spans="2:8" ht="12">
      <c r="B109"/>
      <c r="C109"/>
      <c r="D109"/>
      <c r="H109"/>
    </row>
    <row r="110" spans="2:8" ht="12">
      <c r="B110"/>
      <c r="C110"/>
      <c r="D110"/>
      <c r="H110"/>
    </row>
    <row r="111" spans="1:8" ht="12">
      <c r="A111" t="s">
        <v>239</v>
      </c>
      <c r="B111"/>
      <c r="C111"/>
      <c r="D111"/>
      <c r="H111"/>
    </row>
    <row r="112" spans="2:8" ht="12">
      <c r="B112"/>
      <c r="C112"/>
      <c r="D112"/>
      <c r="H112"/>
    </row>
    <row r="113" spans="1:6" s="44" customFormat="1" ht="12">
      <c r="A113" s="139" t="s">
        <v>167</v>
      </c>
      <c r="F113" s="140"/>
    </row>
    <row r="114" spans="1:6" s="44" customFormat="1" ht="12">
      <c r="A114" s="139" t="s">
        <v>168</v>
      </c>
      <c r="F114" s="140"/>
    </row>
    <row r="115" s="44" customFormat="1" ht="12">
      <c r="F115" s="140"/>
    </row>
    <row r="116" spans="1:6" s="44" customFormat="1" ht="12">
      <c r="A116" s="141" t="s">
        <v>240</v>
      </c>
      <c r="F116" s="140"/>
    </row>
    <row r="117" spans="1:8" ht="12">
      <c r="A117" s="44" t="s">
        <v>241</v>
      </c>
      <c r="B117"/>
      <c r="C117"/>
      <c r="D117"/>
      <c r="H117"/>
    </row>
    <row r="118" spans="1:7" s="44" customFormat="1" ht="12">
      <c r="A118" t="s">
        <v>242</v>
      </c>
      <c r="B118" s="142"/>
      <c r="C118" s="142"/>
      <c r="G118" s="140"/>
    </row>
    <row r="119" spans="1:8" ht="12">
      <c r="A119" s="44" t="s">
        <v>243</v>
      </c>
      <c r="B119"/>
      <c r="C119"/>
      <c r="D119"/>
      <c r="H119"/>
    </row>
    <row r="120" s="83" customFormat="1" ht="12.75">
      <c r="A120"/>
    </row>
    <row r="121" s="83" customFormat="1" ht="12.75">
      <c r="A121" s="83" t="s">
        <v>30</v>
      </c>
    </row>
    <row r="122" s="83" customFormat="1" ht="12.75">
      <c r="A122" s="83" t="s">
        <v>31</v>
      </c>
    </row>
    <row r="123" s="83" customFormat="1" ht="12.75">
      <c r="A123" s="83" t="s">
        <v>32</v>
      </c>
    </row>
    <row r="124" s="83" customFormat="1" ht="12.75">
      <c r="A124" s="83" t="s">
        <v>33</v>
      </c>
    </row>
    <row r="125" s="83" customFormat="1" ht="12.75">
      <c r="A125" s="83" t="s">
        <v>34</v>
      </c>
    </row>
    <row r="126" s="83" customFormat="1" ht="12.75">
      <c r="A126" s="83" t="s">
        <v>18</v>
      </c>
    </row>
    <row r="127" s="83" customFormat="1" ht="12.75">
      <c r="A127" s="84" t="s">
        <v>35</v>
      </c>
    </row>
    <row r="128" s="83" customFormat="1" ht="12.75">
      <c r="A128" s="84" t="s">
        <v>36</v>
      </c>
    </row>
    <row r="129" s="83" customFormat="1" ht="12.75">
      <c r="A129" s="83" t="s">
        <v>37</v>
      </c>
    </row>
    <row r="130" s="83" customFormat="1" ht="12.75">
      <c r="A130" s="83" t="s">
        <v>18</v>
      </c>
    </row>
    <row r="131" s="83" customFormat="1" ht="12.75">
      <c r="A131" s="83" t="s">
        <v>38</v>
      </c>
    </row>
    <row r="132" s="83" customFormat="1" ht="12.75">
      <c r="A132" s="83" t="s">
        <v>39</v>
      </c>
    </row>
    <row r="133" s="83" customFormat="1" ht="12.75">
      <c r="A133" s="83" t="s">
        <v>40</v>
      </c>
    </row>
    <row r="134" s="83" customFormat="1" ht="12.75"/>
    <row r="135" spans="1:8" ht="12.75">
      <c r="A135" s="83" t="s">
        <v>94</v>
      </c>
      <c r="B135" s="98"/>
      <c r="D135"/>
      <c r="G135" s="97"/>
      <c r="H135"/>
    </row>
    <row r="136" spans="1:8" ht="12.75">
      <c r="A136" s="84" t="s">
        <v>93</v>
      </c>
      <c r="B136"/>
      <c r="C136"/>
      <c r="D136"/>
      <c r="F136" s="97"/>
      <c r="H136"/>
    </row>
    <row r="137" s="83" customFormat="1" ht="12.75">
      <c r="F137" s="143"/>
    </row>
    <row r="138" spans="1:8" ht="12.75">
      <c r="A138" s="83" t="s">
        <v>98</v>
      </c>
      <c r="B138"/>
      <c r="C138"/>
      <c r="D138"/>
      <c r="F138" s="97"/>
      <c r="H138"/>
    </row>
    <row r="139" spans="1:8" ht="12.75">
      <c r="A139" s="83" t="s">
        <v>100</v>
      </c>
      <c r="B139"/>
      <c r="C139"/>
      <c r="D139"/>
      <c r="F139" s="97"/>
      <c r="H139"/>
    </row>
    <row r="140" spans="1:8" ht="12">
      <c r="A140" s="12"/>
      <c r="B140"/>
      <c r="C140"/>
      <c r="D140"/>
      <c r="F140" s="97"/>
      <c r="H140"/>
    </row>
    <row r="141" spans="1:8" ht="12.75">
      <c r="A141" s="144" t="s">
        <v>165</v>
      </c>
      <c r="B141" s="98"/>
      <c r="D141"/>
      <c r="G141" s="97"/>
      <c r="H141"/>
    </row>
    <row r="142" spans="1:8" ht="12.75">
      <c r="A142" s="144" t="s">
        <v>167</v>
      </c>
      <c r="B142" s="98"/>
      <c r="D142"/>
      <c r="G142" s="97"/>
      <c r="H142"/>
    </row>
    <row r="143" spans="1:8" ht="12.75">
      <c r="A143" s="144" t="s">
        <v>168</v>
      </c>
      <c r="B143" s="98"/>
      <c r="D143"/>
      <c r="G143" s="97"/>
      <c r="H143"/>
    </row>
  </sheetData>
  <sheetProtection/>
  <mergeCells count="3">
    <mergeCell ref="A4:G4"/>
    <mergeCell ref="A11:G11"/>
    <mergeCell ref="A84:G84"/>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B4" sqref="B4"/>
    </sheetView>
  </sheetViews>
  <sheetFormatPr defaultColWidth="9.140625" defaultRowHeight="12.75"/>
  <cols>
    <col min="1" max="1" width="10.140625" style="0" bestFit="1" customWidth="1"/>
    <col min="2" max="2" width="9.28125" style="0" bestFit="1" customWidth="1"/>
  </cols>
  <sheetData>
    <row r="1" ht="12.75">
      <c r="A1" s="14" t="s">
        <v>200</v>
      </c>
    </row>
    <row r="2" spans="1:2" ht="12.75">
      <c r="A2" s="14" t="s">
        <v>201</v>
      </c>
      <c r="B2" s="44" t="s">
        <v>202</v>
      </c>
    </row>
    <row r="3" spans="1:2" ht="12.75">
      <c r="A3" s="14" t="s">
        <v>203</v>
      </c>
      <c r="B3" t="s">
        <v>204</v>
      </c>
    </row>
    <row r="4" spans="1:2" ht="12.75">
      <c r="A4" s="14" t="s">
        <v>205</v>
      </c>
      <c r="B4" s="137" t="s">
        <v>270</v>
      </c>
    </row>
    <row r="5" spans="1:2" ht="12" customHeight="1">
      <c r="A5" s="14" t="s">
        <v>206</v>
      </c>
      <c r="B5" s="137" t="s">
        <v>207</v>
      </c>
    </row>
    <row r="6" spans="1:2" ht="12.75">
      <c r="A6" s="14" t="s">
        <v>208</v>
      </c>
      <c r="B6" t="s">
        <v>209</v>
      </c>
    </row>
    <row r="8" ht="12.75">
      <c r="A8" s="138" t="s">
        <v>210</v>
      </c>
    </row>
    <row r="9" ht="12.75">
      <c r="A9" s="138"/>
    </row>
    <row r="10" ht="12">
      <c r="A10" s="44" t="s">
        <v>211</v>
      </c>
    </row>
    <row r="13" ht="12.75">
      <c r="A13" s="14" t="s">
        <v>212</v>
      </c>
    </row>
    <row r="14" ht="12.75">
      <c r="A14" s="14"/>
    </row>
    <row r="15" ht="12.75">
      <c r="A15" s="14" t="s">
        <v>213</v>
      </c>
    </row>
    <row r="16" ht="12">
      <c r="A16" s="44" t="s">
        <v>214</v>
      </c>
    </row>
    <row r="17" ht="12">
      <c r="A17" s="48" t="s">
        <v>215</v>
      </c>
    </row>
    <row r="20" ht="12.75">
      <c r="A20" s="14" t="s">
        <v>216</v>
      </c>
    </row>
    <row r="21" ht="12">
      <c r="A21" s="44" t="s">
        <v>217</v>
      </c>
    </row>
    <row r="22" ht="12">
      <c r="A22" s="44" t="s">
        <v>218</v>
      </c>
    </row>
    <row r="23" ht="12">
      <c r="A23" s="44" t="s">
        <v>219</v>
      </c>
    </row>
    <row r="25" ht="12">
      <c r="A25" s="44" t="s">
        <v>220</v>
      </c>
    </row>
    <row r="26" ht="12">
      <c r="A26" s="48" t="s">
        <v>221</v>
      </c>
    </row>
    <row r="28" ht="12.75">
      <c r="A28" s="14" t="s">
        <v>222</v>
      </c>
    </row>
    <row r="29" ht="12">
      <c r="A29" s="44" t="s">
        <v>223</v>
      </c>
    </row>
    <row r="30" ht="12">
      <c r="A30" s="44"/>
    </row>
    <row r="31" ht="12.75">
      <c r="A31" s="14" t="s">
        <v>224</v>
      </c>
    </row>
    <row r="32" ht="12">
      <c r="A32" s="44" t="s">
        <v>225</v>
      </c>
    </row>
    <row r="33" ht="12">
      <c r="A33" s="48" t="s">
        <v>226</v>
      </c>
    </row>
    <row r="35" ht="12.75">
      <c r="A35" s="14" t="s">
        <v>227</v>
      </c>
    </row>
    <row r="36" ht="12">
      <c r="A36" s="44" t="s">
        <v>228</v>
      </c>
    </row>
    <row r="37" ht="12">
      <c r="A37" s="48" t="s">
        <v>229</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L97"/>
  <sheetViews>
    <sheetView zoomScalePageLayoutView="0" workbookViewId="0" topLeftCell="A1">
      <pane xSplit="2" ySplit="4" topLeftCell="C48" activePane="bottomRight" state="frozen"/>
      <selection pane="topLeft" activeCell="E32" sqref="E32"/>
      <selection pane="topRight" activeCell="E32" sqref="E32"/>
      <selection pane="bottomLeft" activeCell="E32" sqref="E32"/>
      <selection pane="bottomRight" activeCell="H26" sqref="H26"/>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7" width="13.421875" style="0" customWidth="1"/>
    <col min="8" max="8" width="15.00390625" style="0" bestFit="1" customWidth="1"/>
    <col min="9" max="9" width="10.28125" style="0" bestFit="1" customWidth="1"/>
    <col min="10" max="10" width="14.00390625" style="0" customWidth="1"/>
  </cols>
  <sheetData>
    <row r="1" ht="15">
      <c r="A1" s="1" t="s">
        <v>259</v>
      </c>
    </row>
    <row r="3" spans="1:3" ht="15">
      <c r="A3" s="1" t="s">
        <v>79</v>
      </c>
      <c r="B3" s="2"/>
      <c r="C3" s="14" t="s">
        <v>47</v>
      </c>
    </row>
    <row r="4" spans="3:10" ht="12.75">
      <c r="C4" s="16" t="s">
        <v>263</v>
      </c>
      <c r="D4" s="16" t="s">
        <v>264</v>
      </c>
      <c r="E4" s="16" t="s">
        <v>265</v>
      </c>
      <c r="F4" s="16" t="s">
        <v>266</v>
      </c>
      <c r="G4" s="16" t="s">
        <v>267</v>
      </c>
      <c r="H4" s="20" t="s">
        <v>56</v>
      </c>
      <c r="J4" s="16"/>
    </row>
    <row r="5" spans="1:10" ht="12.75">
      <c r="A5" s="24" t="s">
        <v>0</v>
      </c>
      <c r="C5" s="16"/>
      <c r="D5" s="16"/>
      <c r="E5" s="16"/>
      <c r="F5" s="16"/>
      <c r="G5" s="16"/>
      <c r="H5" s="20"/>
      <c r="J5" s="16"/>
    </row>
    <row r="6" spans="1:10" ht="12.75">
      <c r="A6" s="24"/>
      <c r="C6" s="145"/>
      <c r="D6" s="16"/>
      <c r="E6" s="16"/>
      <c r="F6" s="16"/>
      <c r="G6" s="16"/>
      <c r="H6" s="131"/>
      <c r="J6" s="16"/>
    </row>
    <row r="7" spans="1:10" ht="12.75">
      <c r="A7" s="3" t="s">
        <v>1</v>
      </c>
      <c r="C7" s="93">
        <v>3414275</v>
      </c>
      <c r="D7" s="5">
        <f>C11</f>
        <v>3421784</v>
      </c>
      <c r="E7" s="5">
        <f>D11</f>
        <v>3427480</v>
      </c>
      <c r="F7" s="5">
        <f>E11</f>
        <v>3433025</v>
      </c>
      <c r="G7" s="5">
        <f>F11</f>
        <v>3434700</v>
      </c>
      <c r="H7" s="147">
        <v>3417970</v>
      </c>
      <c r="J7" s="93"/>
    </row>
    <row r="8" spans="2:8" ht="12">
      <c r="B8" t="s">
        <v>2</v>
      </c>
      <c r="C8" s="4">
        <v>14980</v>
      </c>
      <c r="D8" s="4">
        <v>13953</v>
      </c>
      <c r="E8" s="4">
        <v>14336</v>
      </c>
      <c r="F8" s="4">
        <v>12892</v>
      </c>
      <c r="G8" s="4">
        <v>12468</v>
      </c>
      <c r="H8" s="71">
        <v>62304</v>
      </c>
    </row>
    <row r="9" spans="2:8" ht="12">
      <c r="B9" t="s">
        <v>3</v>
      </c>
      <c r="C9" s="4">
        <v>7093</v>
      </c>
      <c r="D9" s="4">
        <v>8958</v>
      </c>
      <c r="E9" s="4">
        <v>8393</v>
      </c>
      <c r="F9" s="4">
        <v>11325</v>
      </c>
      <c r="G9" s="4">
        <v>10996</v>
      </c>
      <c r="H9" s="71">
        <v>46540</v>
      </c>
    </row>
    <row r="10" spans="2:8" ht="12">
      <c r="B10" t="s">
        <v>4</v>
      </c>
      <c r="C10" s="4">
        <v>104</v>
      </c>
      <c r="D10" s="4">
        <v>121</v>
      </c>
      <c r="E10" s="4">
        <v>165</v>
      </c>
      <c r="F10" s="4">
        <v>103</v>
      </c>
      <c r="G10" s="4">
        <v>80</v>
      </c>
      <c r="H10" s="146">
        <v>552</v>
      </c>
    </row>
    <row r="11" spans="1:10" ht="12.75">
      <c r="A11" s="3" t="s">
        <v>5</v>
      </c>
      <c r="C11" s="25">
        <v>3421784</v>
      </c>
      <c r="D11" s="25">
        <v>3427480</v>
      </c>
      <c r="E11" s="25">
        <v>3433025</v>
      </c>
      <c r="F11" s="25">
        <v>3434700</v>
      </c>
      <c r="G11" s="25">
        <v>3436783</v>
      </c>
      <c r="H11" s="147">
        <v>3433514</v>
      </c>
      <c r="I11" s="18"/>
      <c r="J11" s="93"/>
    </row>
    <row r="12" spans="2:10" ht="12.75">
      <c r="B12" t="s">
        <v>6</v>
      </c>
      <c r="C12" s="4">
        <v>77217</v>
      </c>
      <c r="D12" s="4">
        <v>77515</v>
      </c>
      <c r="E12" s="4">
        <v>77892</v>
      </c>
      <c r="F12" s="4">
        <v>78214</v>
      </c>
      <c r="G12" s="4">
        <v>78800</v>
      </c>
      <c r="H12" s="148">
        <v>78453</v>
      </c>
      <c r="J12" s="93"/>
    </row>
    <row r="13" spans="2:10" ht="12.75">
      <c r="B13" t="s">
        <v>7</v>
      </c>
      <c r="C13" s="4">
        <v>158798</v>
      </c>
      <c r="D13" s="4">
        <v>162841</v>
      </c>
      <c r="E13" s="4">
        <v>159466</v>
      </c>
      <c r="F13" s="4">
        <v>153369</v>
      </c>
      <c r="G13" s="4">
        <v>151566</v>
      </c>
      <c r="H13" s="148">
        <v>148790</v>
      </c>
      <c r="J13" s="93"/>
    </row>
    <row r="14" spans="1:10" ht="12.75">
      <c r="A14" t="s">
        <v>8</v>
      </c>
      <c r="C14" s="26">
        <v>3185769</v>
      </c>
      <c r="D14" s="26">
        <v>3187124</v>
      </c>
      <c r="E14" s="26">
        <v>3195667</v>
      </c>
      <c r="F14" s="26">
        <v>3203117</v>
      </c>
      <c r="G14" s="26">
        <v>3206417</v>
      </c>
      <c r="H14" s="149">
        <v>3206271</v>
      </c>
      <c r="J14" s="93"/>
    </row>
    <row r="15" spans="3:8" ht="12.75">
      <c r="C15" s="27"/>
      <c r="D15" s="27"/>
      <c r="E15" s="27"/>
      <c r="F15" s="27"/>
      <c r="G15" s="27"/>
      <c r="H15" s="27"/>
    </row>
    <row r="16" spans="1:8" ht="12">
      <c r="A16" s="22"/>
      <c r="B16" s="22"/>
      <c r="C16" s="28"/>
      <c r="D16" s="29"/>
      <c r="E16" s="29"/>
      <c r="F16" s="30"/>
      <c r="G16" s="30"/>
      <c r="H16" s="22"/>
    </row>
    <row r="17" spans="1:2" ht="12.75">
      <c r="A17" s="14" t="s">
        <v>9</v>
      </c>
      <c r="B17" s="31"/>
    </row>
    <row r="18" spans="3:8" ht="12.75">
      <c r="C18" s="132"/>
      <c r="D18" s="15"/>
      <c r="E18" s="15"/>
      <c r="F18" s="15"/>
      <c r="G18" s="15"/>
      <c r="H18" s="132"/>
    </row>
    <row r="19" spans="1:10" ht="12.75">
      <c r="A19" s="3" t="s">
        <v>1</v>
      </c>
      <c r="C19" s="93">
        <v>192670</v>
      </c>
      <c r="D19" s="5">
        <f>C23</f>
        <v>192748</v>
      </c>
      <c r="E19" s="5">
        <f>D23</f>
        <v>192904</v>
      </c>
      <c r="F19" s="5">
        <f>E23</f>
        <v>193342</v>
      </c>
      <c r="G19" s="5">
        <f>F23</f>
        <v>193498</v>
      </c>
      <c r="H19" s="27">
        <v>192849</v>
      </c>
      <c r="J19" s="93"/>
    </row>
    <row r="20" spans="2:8" ht="12">
      <c r="B20" t="s">
        <v>2</v>
      </c>
      <c r="C20" s="4">
        <v>659</v>
      </c>
      <c r="D20" s="4">
        <v>725</v>
      </c>
      <c r="E20" s="4">
        <v>705</v>
      </c>
      <c r="F20" s="4">
        <v>545</v>
      </c>
      <c r="G20" s="4">
        <v>742</v>
      </c>
      <c r="H20" s="136">
        <v>3082</v>
      </c>
    </row>
    <row r="21" spans="2:8" ht="12">
      <c r="B21" t="s">
        <v>3</v>
      </c>
      <c r="C21" s="4">
        <v>593</v>
      </c>
      <c r="D21" s="4">
        <v>580</v>
      </c>
      <c r="E21" s="4">
        <v>271</v>
      </c>
      <c r="F21" s="4">
        <v>394</v>
      </c>
      <c r="G21" s="4">
        <v>532</v>
      </c>
      <c r="H21" s="136">
        <v>2357</v>
      </c>
    </row>
    <row r="22" spans="2:12" ht="12">
      <c r="B22" t="s">
        <v>4</v>
      </c>
      <c r="C22" s="4">
        <v>13</v>
      </c>
      <c r="D22" s="4">
        <v>11</v>
      </c>
      <c r="E22" s="4">
        <v>4</v>
      </c>
      <c r="F22" s="4">
        <v>4</v>
      </c>
      <c r="G22" s="4">
        <v>7</v>
      </c>
      <c r="H22" s="69">
        <v>35</v>
      </c>
      <c r="I22" s="18"/>
      <c r="K22" s="35"/>
      <c r="L22" s="35"/>
    </row>
    <row r="23" spans="1:10" ht="12.75">
      <c r="A23" s="3" t="s">
        <v>5</v>
      </c>
      <c r="C23" s="25">
        <v>192748</v>
      </c>
      <c r="D23" s="25">
        <v>192904</v>
      </c>
      <c r="E23" s="25">
        <v>193342</v>
      </c>
      <c r="F23" s="25">
        <v>193498</v>
      </c>
      <c r="G23" s="25">
        <v>193716</v>
      </c>
      <c r="H23" s="27">
        <v>193568</v>
      </c>
      <c r="I23" s="18"/>
      <c r="J23" s="93"/>
    </row>
    <row r="24" spans="2:10" ht="12.75">
      <c r="B24" t="s">
        <v>6</v>
      </c>
      <c r="C24" s="4">
        <v>4311</v>
      </c>
      <c r="D24" s="4">
        <v>4334</v>
      </c>
      <c r="E24" s="4">
        <v>4351</v>
      </c>
      <c r="F24" s="4">
        <v>4382</v>
      </c>
      <c r="G24" s="4">
        <v>4439</v>
      </c>
      <c r="H24" s="82">
        <v>4426</v>
      </c>
      <c r="J24" s="93"/>
    </row>
    <row r="25" spans="2:10" ht="12.75">
      <c r="B25" t="s">
        <v>7</v>
      </c>
      <c r="C25" s="4">
        <v>10301</v>
      </c>
      <c r="D25" s="4">
        <v>9978</v>
      </c>
      <c r="E25" s="4">
        <v>10391</v>
      </c>
      <c r="F25" s="4">
        <v>10067</v>
      </c>
      <c r="G25" s="4">
        <v>9664</v>
      </c>
      <c r="H25" s="82">
        <v>9700</v>
      </c>
      <c r="J25" s="93"/>
    </row>
    <row r="26" spans="1:10" ht="12.75">
      <c r="A26" t="s">
        <v>8</v>
      </c>
      <c r="C26" s="26">
        <v>178136</v>
      </c>
      <c r="D26" s="26">
        <v>178592</v>
      </c>
      <c r="E26" s="26">
        <v>178600</v>
      </c>
      <c r="F26" s="26">
        <v>179049</v>
      </c>
      <c r="G26" s="26">
        <v>179613</v>
      </c>
      <c r="H26" s="26">
        <v>179442</v>
      </c>
      <c r="J26" s="93"/>
    </row>
    <row r="27" spans="3:8" ht="12.75">
      <c r="C27" s="27"/>
      <c r="D27" s="27"/>
      <c r="E27" s="27"/>
      <c r="F27" s="27"/>
      <c r="G27" s="27"/>
      <c r="H27" s="27"/>
    </row>
    <row r="28" spans="1:8" ht="12">
      <c r="A28" s="22"/>
      <c r="B28" s="22"/>
      <c r="C28" s="28"/>
      <c r="D28" s="32"/>
      <c r="E28" s="29"/>
      <c r="F28" s="29"/>
      <c r="G28" s="29"/>
      <c r="H28" s="22"/>
    </row>
    <row r="29" ht="12.75">
      <c r="A29" s="14" t="s">
        <v>10</v>
      </c>
    </row>
    <row r="30" spans="3:8" ht="12.75">
      <c r="C30" s="132"/>
      <c r="D30" s="15"/>
      <c r="E30" s="15"/>
      <c r="F30" s="15"/>
      <c r="G30" s="15"/>
      <c r="H30" s="132"/>
    </row>
    <row r="31" spans="1:10" ht="12.75">
      <c r="A31" s="3" t="s">
        <v>1</v>
      </c>
      <c r="C31" s="93">
        <v>51468</v>
      </c>
      <c r="D31" s="5">
        <f>C35</f>
        <v>51530</v>
      </c>
      <c r="E31" s="5">
        <f>D35</f>
        <v>51632</v>
      </c>
      <c r="F31" s="5">
        <f>E35</f>
        <v>51662</v>
      </c>
      <c r="G31" s="5">
        <f>F35</f>
        <v>51730</v>
      </c>
      <c r="H31" s="27">
        <v>51512</v>
      </c>
      <c r="J31" s="93"/>
    </row>
    <row r="32" spans="2:8" ht="12">
      <c r="B32" t="s">
        <v>2</v>
      </c>
      <c r="C32" s="4">
        <v>175</v>
      </c>
      <c r="D32" s="4">
        <v>173</v>
      </c>
      <c r="E32" s="4">
        <v>145</v>
      </c>
      <c r="F32" s="4">
        <v>154</v>
      </c>
      <c r="G32" s="4">
        <v>144</v>
      </c>
      <c r="H32" s="82">
        <v>709</v>
      </c>
    </row>
    <row r="33" spans="2:8" ht="12">
      <c r="B33" t="s">
        <v>3</v>
      </c>
      <c r="C33" s="4">
        <v>114</v>
      </c>
      <c r="D33" s="4">
        <v>72</v>
      </c>
      <c r="E33" s="4">
        <v>117</v>
      </c>
      <c r="F33" s="4">
        <v>87</v>
      </c>
      <c r="G33" s="4">
        <v>60</v>
      </c>
      <c r="H33" s="77">
        <v>449</v>
      </c>
    </row>
    <row r="34" spans="2:8" ht="12">
      <c r="B34" t="s">
        <v>4</v>
      </c>
      <c r="C34" s="4">
        <v>1</v>
      </c>
      <c r="D34" s="4">
        <v>2</v>
      </c>
      <c r="E34" s="4">
        <v>2</v>
      </c>
      <c r="F34" s="4">
        <v>1</v>
      </c>
      <c r="G34" s="4">
        <v>3</v>
      </c>
      <c r="H34" s="154">
        <v>8</v>
      </c>
    </row>
    <row r="35" spans="1:10" ht="12.75">
      <c r="A35" s="3" t="s">
        <v>5</v>
      </c>
      <c r="C35" s="25">
        <v>51530</v>
      </c>
      <c r="D35" s="25">
        <v>51632</v>
      </c>
      <c r="E35" s="25">
        <v>51662</v>
      </c>
      <c r="F35" s="25">
        <v>51730</v>
      </c>
      <c r="G35" s="25">
        <v>51817</v>
      </c>
      <c r="H35" s="27">
        <v>51778</v>
      </c>
      <c r="I35" s="18"/>
      <c r="J35" s="93"/>
    </row>
    <row r="36" spans="2:10" ht="12.75">
      <c r="B36" t="s">
        <v>6</v>
      </c>
      <c r="C36" s="4">
        <v>1760</v>
      </c>
      <c r="D36" s="4">
        <v>1765</v>
      </c>
      <c r="E36" s="4">
        <v>1771</v>
      </c>
      <c r="F36" s="4">
        <v>1779</v>
      </c>
      <c r="G36" s="4">
        <v>1782</v>
      </c>
      <c r="H36" s="82">
        <v>1782</v>
      </c>
      <c r="I36" s="18"/>
      <c r="J36" s="93"/>
    </row>
    <row r="37" spans="2:10" ht="12.75">
      <c r="B37" t="s">
        <v>7</v>
      </c>
      <c r="C37" s="4">
        <v>1962</v>
      </c>
      <c r="D37" s="4">
        <v>1866</v>
      </c>
      <c r="E37" s="4">
        <v>1825</v>
      </c>
      <c r="F37" s="4">
        <v>1763</v>
      </c>
      <c r="G37" s="4">
        <v>1920</v>
      </c>
      <c r="H37" s="82">
        <v>1929</v>
      </c>
      <c r="I37" s="18"/>
      <c r="J37" s="93"/>
    </row>
    <row r="38" spans="1:10" ht="12.75">
      <c r="A38" t="s">
        <v>8</v>
      </c>
      <c r="C38" s="26">
        <v>47808</v>
      </c>
      <c r="D38" s="26">
        <v>48001</v>
      </c>
      <c r="E38" s="26">
        <v>48066</v>
      </c>
      <c r="F38" s="26">
        <v>48188</v>
      </c>
      <c r="G38" s="26">
        <v>48115</v>
      </c>
      <c r="H38" s="26">
        <v>48067</v>
      </c>
      <c r="J38" s="93"/>
    </row>
    <row r="39" spans="3:8" ht="12.75">
      <c r="C39" s="27"/>
      <c r="D39" s="27"/>
      <c r="E39" s="27"/>
      <c r="F39" s="27"/>
      <c r="G39" s="27"/>
      <c r="H39" s="27"/>
    </row>
    <row r="40" spans="1:8" ht="12">
      <c r="A40" s="22"/>
      <c r="B40" s="22"/>
      <c r="C40" s="29"/>
      <c r="D40" s="29"/>
      <c r="E40" s="29"/>
      <c r="F40" s="29"/>
      <c r="G40" s="29"/>
      <c r="H40" s="22"/>
    </row>
    <row r="41" ht="12.75">
      <c r="A41" s="14" t="s">
        <v>11</v>
      </c>
    </row>
    <row r="42" spans="3:8" ht="12.75">
      <c r="C42" s="15"/>
      <c r="D42" s="15"/>
      <c r="E42" s="15"/>
      <c r="F42" s="15"/>
      <c r="G42" s="15"/>
      <c r="H42" s="15"/>
    </row>
    <row r="43" spans="1:8" ht="12.75">
      <c r="A43" s="3" t="s">
        <v>1</v>
      </c>
      <c r="C43" s="5">
        <f>SUM(C7,C19,C31)</f>
        <v>3658413</v>
      </c>
      <c r="D43" s="5">
        <f>C47</f>
        <v>3666062</v>
      </c>
      <c r="E43" s="5">
        <f>D47</f>
        <v>3672016</v>
      </c>
      <c r="F43" s="5">
        <f>E47</f>
        <v>3678029</v>
      </c>
      <c r="G43" s="5">
        <f>F47</f>
        <v>3679928</v>
      </c>
      <c r="H43" s="5">
        <f>SUM(H7,H19,H31)</f>
        <v>3662331</v>
      </c>
    </row>
    <row r="44" spans="2:8" ht="12">
      <c r="B44" t="s">
        <v>2</v>
      </c>
      <c r="C44" s="141">
        <f>SUM(C8,C20,C32)</f>
        <v>15814</v>
      </c>
      <c r="D44" s="141">
        <f aca="true" t="shared" si="0" ref="D44:F47">SUM(D8,D20,D32)</f>
        <v>14851</v>
      </c>
      <c r="E44" s="141">
        <f t="shared" si="0"/>
        <v>15186</v>
      </c>
      <c r="F44" s="141">
        <f t="shared" si="0"/>
        <v>13591</v>
      </c>
      <c r="G44" s="141">
        <f aca="true" t="shared" si="1" ref="G44:G50">SUM(G8,G20,G32)</f>
        <v>13354</v>
      </c>
      <c r="H44" s="141">
        <f>SUM(H8,H20,H32)</f>
        <v>66095</v>
      </c>
    </row>
    <row r="45" spans="2:8" ht="12">
      <c r="B45" t="s">
        <v>3</v>
      </c>
      <c r="C45" s="141">
        <f>SUM(C9,C21,C33)</f>
        <v>7800</v>
      </c>
      <c r="D45" s="141">
        <f t="shared" si="0"/>
        <v>9610</v>
      </c>
      <c r="E45" s="141">
        <f t="shared" si="0"/>
        <v>8781</v>
      </c>
      <c r="F45" s="141">
        <f t="shared" si="0"/>
        <v>11806</v>
      </c>
      <c r="G45" s="141">
        <f t="shared" si="1"/>
        <v>11588</v>
      </c>
      <c r="H45" s="141">
        <f>SUM(H9,H21,H33)</f>
        <v>49346</v>
      </c>
    </row>
    <row r="46" spans="2:10" ht="12">
      <c r="B46" t="s">
        <v>4</v>
      </c>
      <c r="C46" s="141">
        <f>SUM(C10,C22,C34)</f>
        <v>118</v>
      </c>
      <c r="D46" s="141">
        <f t="shared" si="0"/>
        <v>134</v>
      </c>
      <c r="E46" s="141">
        <f t="shared" si="0"/>
        <v>171</v>
      </c>
      <c r="F46" s="141">
        <f t="shared" si="0"/>
        <v>108</v>
      </c>
      <c r="G46" s="141">
        <f t="shared" si="1"/>
        <v>90</v>
      </c>
      <c r="H46" s="141">
        <f>SUM(H10,H22,H34)</f>
        <v>595</v>
      </c>
      <c r="J46" s="35"/>
    </row>
    <row r="47" spans="1:10" ht="12.75">
      <c r="A47" s="3" t="s">
        <v>5</v>
      </c>
      <c r="C47" s="25">
        <f>SUM(C11,C23,C35)</f>
        <v>3666062</v>
      </c>
      <c r="D47" s="25">
        <f t="shared" si="0"/>
        <v>3672016</v>
      </c>
      <c r="E47" s="25">
        <f t="shared" si="0"/>
        <v>3678029</v>
      </c>
      <c r="F47" s="25">
        <f aca="true" t="shared" si="2" ref="F47:H50">SUM(F11,F23,F35)</f>
        <v>3679928</v>
      </c>
      <c r="G47" s="25">
        <f t="shared" si="1"/>
        <v>3682316</v>
      </c>
      <c r="H47" s="25">
        <f t="shared" si="2"/>
        <v>3678860</v>
      </c>
      <c r="I47" s="18"/>
      <c r="J47" s="27"/>
    </row>
    <row r="48" spans="2:10" ht="12.75">
      <c r="B48" t="s">
        <v>6</v>
      </c>
      <c r="C48" s="141">
        <f aca="true" t="shared" si="3" ref="C48:E50">SUM(C12,C24,C36)</f>
        <v>83288</v>
      </c>
      <c r="D48" s="141">
        <f t="shared" si="3"/>
        <v>83614</v>
      </c>
      <c r="E48" s="141">
        <f t="shared" si="3"/>
        <v>84014</v>
      </c>
      <c r="F48" s="141">
        <f t="shared" si="2"/>
        <v>84375</v>
      </c>
      <c r="G48" s="141">
        <f t="shared" si="1"/>
        <v>85021</v>
      </c>
      <c r="H48" s="141">
        <f t="shared" si="2"/>
        <v>84661</v>
      </c>
      <c r="J48" s="27"/>
    </row>
    <row r="49" spans="2:10" ht="12.75">
      <c r="B49" t="s">
        <v>7</v>
      </c>
      <c r="C49" s="141">
        <f t="shared" si="3"/>
        <v>171061</v>
      </c>
      <c r="D49" s="141">
        <f t="shared" si="3"/>
        <v>174685</v>
      </c>
      <c r="E49" s="141">
        <f t="shared" si="3"/>
        <v>171682</v>
      </c>
      <c r="F49" s="141">
        <f t="shared" si="2"/>
        <v>165199</v>
      </c>
      <c r="G49" s="141">
        <f t="shared" si="1"/>
        <v>163150</v>
      </c>
      <c r="H49" s="141">
        <f t="shared" si="2"/>
        <v>160419</v>
      </c>
      <c r="I49" s="18"/>
      <c r="J49" s="27"/>
    </row>
    <row r="50" spans="1:10" ht="12.75">
      <c r="A50" t="s">
        <v>8</v>
      </c>
      <c r="C50" s="26">
        <f t="shared" si="3"/>
        <v>3411713</v>
      </c>
      <c r="D50" s="26">
        <f t="shared" si="3"/>
        <v>3413717</v>
      </c>
      <c r="E50" s="26">
        <f t="shared" si="3"/>
        <v>3422333</v>
      </c>
      <c r="F50" s="26">
        <f t="shared" si="2"/>
        <v>3430354</v>
      </c>
      <c r="G50" s="26">
        <f t="shared" si="1"/>
        <v>3434145</v>
      </c>
      <c r="H50" s="26">
        <f t="shared" si="2"/>
        <v>3433780</v>
      </c>
      <c r="J50" s="27"/>
    </row>
    <row r="51" spans="3:10" ht="12.75">
      <c r="C51" s="27"/>
      <c r="D51" s="27"/>
      <c r="E51" s="27"/>
      <c r="F51" s="27"/>
      <c r="G51" s="27"/>
      <c r="H51" s="27"/>
      <c r="J51" s="35"/>
    </row>
    <row r="52" spans="1:8" ht="12">
      <c r="A52" s="22"/>
      <c r="B52" s="22"/>
      <c r="C52" s="28"/>
      <c r="D52" s="29"/>
      <c r="E52" s="29"/>
      <c r="F52" s="29"/>
      <c r="G52" s="29"/>
      <c r="H52" s="22"/>
    </row>
    <row r="53" spans="1:8" ht="12">
      <c r="A53" s="35"/>
      <c r="B53" s="35"/>
      <c r="C53" s="81"/>
      <c r="D53" s="82"/>
      <c r="E53" s="82"/>
      <c r="F53" s="82"/>
      <c r="G53" s="82"/>
      <c r="H53" s="35"/>
    </row>
    <row r="54" ht="12.75">
      <c r="A54" s="14" t="s">
        <v>61</v>
      </c>
    </row>
    <row r="55" ht="12">
      <c r="A55" s="31" t="s">
        <v>156</v>
      </c>
    </row>
    <row r="56" ht="12">
      <c r="A56" s="80"/>
    </row>
    <row r="57" spans="1:7" ht="12">
      <c r="A57" s="10" t="s">
        <v>25</v>
      </c>
      <c r="C57" s="4"/>
      <c r="D57" s="4"/>
      <c r="E57" s="4"/>
      <c r="F57" s="4"/>
      <c r="G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83" customFormat="1" ht="12.75">
      <c r="A74" s="83" t="s">
        <v>30</v>
      </c>
    </row>
    <row r="75" s="83" customFormat="1" ht="12.75">
      <c r="A75" s="83" t="s">
        <v>31</v>
      </c>
    </row>
    <row r="76" s="83" customFormat="1" ht="12.75">
      <c r="A76" s="83" t="s">
        <v>32</v>
      </c>
    </row>
    <row r="77" s="83" customFormat="1" ht="12.75">
      <c r="A77" s="83" t="s">
        <v>33</v>
      </c>
    </row>
    <row r="78" s="83" customFormat="1" ht="12.75">
      <c r="A78" s="83" t="s">
        <v>34</v>
      </c>
    </row>
    <row r="79" s="83" customFormat="1" ht="12.75">
      <c r="A79" s="83" t="s">
        <v>18</v>
      </c>
    </row>
    <row r="80" s="83" customFormat="1" ht="12.75">
      <c r="A80" s="84" t="s">
        <v>35</v>
      </c>
    </row>
    <row r="81" s="83" customFormat="1" ht="12.75">
      <c r="A81" s="84" t="s">
        <v>36</v>
      </c>
    </row>
    <row r="82" s="83" customFormat="1" ht="12.75">
      <c r="A82" s="83" t="s">
        <v>37</v>
      </c>
    </row>
    <row r="83" s="83" customFormat="1" ht="12.75">
      <c r="A83" s="83" t="s">
        <v>18</v>
      </c>
    </row>
    <row r="84" s="83" customFormat="1" ht="12.75">
      <c r="A84" s="83" t="s">
        <v>38</v>
      </c>
    </row>
    <row r="85" s="83" customFormat="1" ht="12.75">
      <c r="A85" s="83" t="s">
        <v>39</v>
      </c>
    </row>
    <row r="86" s="83" customFormat="1" ht="12.75">
      <c r="A86" s="83" t="s">
        <v>40</v>
      </c>
    </row>
    <row r="87" s="83" customFormat="1" ht="12.75"/>
    <row r="88" s="83" customFormat="1" ht="12.75">
      <c r="A88" s="83" t="s">
        <v>94</v>
      </c>
    </row>
    <row r="89" s="83" customFormat="1" ht="12.75">
      <c r="A89" s="84" t="s">
        <v>93</v>
      </c>
    </row>
    <row r="90" s="83" customFormat="1" ht="12.75"/>
    <row r="91" s="83" customFormat="1" ht="12.75">
      <c r="A91" s="83" t="s">
        <v>95</v>
      </c>
    </row>
    <row r="92" s="83" customFormat="1" ht="12.75">
      <c r="A92" s="85" t="s">
        <v>99</v>
      </c>
    </row>
    <row r="93" s="83" customFormat="1" ht="12.75">
      <c r="A93" s="86" t="s">
        <v>96</v>
      </c>
    </row>
    <row r="94" s="83" customFormat="1" ht="12.75">
      <c r="A94" s="87" t="s">
        <v>97</v>
      </c>
    </row>
    <row r="95" s="83" customFormat="1" ht="12.75">
      <c r="A95" s="88"/>
    </row>
    <row r="96" s="83" customFormat="1" ht="12.75">
      <c r="A96" s="83" t="s">
        <v>98</v>
      </c>
    </row>
    <row r="97" s="83" customFormat="1" ht="12.75">
      <c r="A97" s="83" t="s">
        <v>100</v>
      </c>
    </row>
  </sheetData>
  <sheetProtection/>
  <conditionalFormatting sqref="J7:J14 J19:J26 J31:J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10" max="96" man="1"/>
  </colBreaks>
</worksheet>
</file>

<file path=xl/worksheets/sheet4.xml><?xml version="1.0" encoding="utf-8"?>
<worksheet xmlns="http://schemas.openxmlformats.org/spreadsheetml/2006/main" xmlns:r="http://schemas.openxmlformats.org/officeDocument/2006/relationships">
  <dimension ref="A1:J97"/>
  <sheetViews>
    <sheetView zoomScalePageLayoutView="0" workbookViewId="0" topLeftCell="A1">
      <selection activeCell="A2" sqref="A2"/>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7" width="12.7109375" style="0" customWidth="1"/>
    <col min="8" max="8" width="15.57421875" style="0" customWidth="1"/>
  </cols>
  <sheetData>
    <row r="1" ht="15">
      <c r="A1" s="1" t="str">
        <f>'Register Activity - All Comp'!A1</f>
        <v>Monthly Statistics - Register Activity March 2016</v>
      </c>
    </row>
    <row r="3" spans="1:9" ht="15">
      <c r="A3" s="1" t="s">
        <v>80</v>
      </c>
      <c r="B3" s="2"/>
      <c r="C3" s="14" t="s">
        <v>47</v>
      </c>
      <c r="I3" s="33"/>
    </row>
    <row r="4" spans="3:10" ht="12.75">
      <c r="C4" s="16" t="s">
        <v>263</v>
      </c>
      <c r="D4" s="16" t="s">
        <v>264</v>
      </c>
      <c r="E4" s="16" t="s">
        <v>265</v>
      </c>
      <c r="F4" s="16" t="s">
        <v>266</v>
      </c>
      <c r="G4" s="16" t="s">
        <v>267</v>
      </c>
      <c r="H4" s="20" t="s">
        <v>56</v>
      </c>
      <c r="J4" s="16"/>
    </row>
    <row r="5" spans="1:8" ht="12.75">
      <c r="A5" s="24" t="s">
        <v>81</v>
      </c>
      <c r="C5" s="15"/>
      <c r="D5" s="15"/>
      <c r="E5" s="15"/>
      <c r="F5" s="15"/>
      <c r="G5" s="15"/>
      <c r="H5" s="20"/>
    </row>
    <row r="6" spans="1:8" ht="12.75">
      <c r="A6" s="24"/>
      <c r="C6" s="15"/>
      <c r="D6" s="15"/>
      <c r="E6" s="15"/>
      <c r="F6" s="15"/>
      <c r="G6" s="15"/>
      <c r="H6" s="20"/>
    </row>
    <row r="7" spans="1:9" ht="12.75">
      <c r="A7" s="3" t="s">
        <v>1</v>
      </c>
      <c r="C7" s="5">
        <v>6968</v>
      </c>
      <c r="D7" s="5">
        <f>C11</f>
        <v>6959</v>
      </c>
      <c r="E7" s="5">
        <f>D11</f>
        <v>6948</v>
      </c>
      <c r="F7" s="5">
        <f>E11</f>
        <v>6940</v>
      </c>
      <c r="G7" s="5">
        <f>F11</f>
        <v>6928</v>
      </c>
      <c r="H7" s="27">
        <v>6969</v>
      </c>
      <c r="I7" s="4"/>
    </row>
    <row r="8" spans="2:9" ht="12">
      <c r="B8" t="s">
        <v>2</v>
      </c>
      <c r="C8" s="4">
        <v>4</v>
      </c>
      <c r="D8" s="4">
        <v>6</v>
      </c>
      <c r="E8" s="4">
        <v>5</v>
      </c>
      <c r="F8" s="4">
        <v>5</v>
      </c>
      <c r="G8" s="4">
        <v>3</v>
      </c>
      <c r="H8" s="6">
        <v>22</v>
      </c>
      <c r="I8" s="4"/>
    </row>
    <row r="9" spans="2:9" ht="12">
      <c r="B9" t="s">
        <v>3</v>
      </c>
      <c r="C9" s="6">
        <v>8</v>
      </c>
      <c r="D9" s="6">
        <v>13</v>
      </c>
      <c r="E9" s="6">
        <v>8</v>
      </c>
      <c r="F9" s="6">
        <v>13</v>
      </c>
      <c r="G9" s="6">
        <v>74</v>
      </c>
      <c r="H9" s="6">
        <v>54</v>
      </c>
      <c r="I9" s="4"/>
    </row>
    <row r="10" spans="2:9" ht="12">
      <c r="B10" t="s">
        <v>4</v>
      </c>
      <c r="C10" s="29">
        <v>0</v>
      </c>
      <c r="D10" s="29">
        <v>1</v>
      </c>
      <c r="E10" s="29">
        <v>0</v>
      </c>
      <c r="F10" s="29">
        <v>2</v>
      </c>
      <c r="G10" s="29">
        <v>1</v>
      </c>
      <c r="H10" s="30">
        <v>4</v>
      </c>
      <c r="I10" s="4"/>
    </row>
    <row r="11" spans="1:9" ht="12.75">
      <c r="A11" s="3" t="s">
        <v>5</v>
      </c>
      <c r="C11" s="5">
        <v>6959</v>
      </c>
      <c r="D11" s="5">
        <v>6948</v>
      </c>
      <c r="E11" s="5">
        <v>6940</v>
      </c>
      <c r="F11" s="5">
        <v>6928</v>
      </c>
      <c r="G11" s="5">
        <v>6857</v>
      </c>
      <c r="H11" s="27">
        <v>6857</v>
      </c>
      <c r="I11" s="4"/>
    </row>
    <row r="12" spans="2:9" ht="12">
      <c r="B12" t="s">
        <v>6</v>
      </c>
      <c r="C12" s="4">
        <v>697</v>
      </c>
      <c r="D12" s="4">
        <v>694</v>
      </c>
      <c r="E12" s="4">
        <v>694</v>
      </c>
      <c r="F12" s="4">
        <v>697</v>
      </c>
      <c r="G12" s="4">
        <v>699</v>
      </c>
      <c r="H12" s="82">
        <v>699</v>
      </c>
      <c r="I12" s="4"/>
    </row>
    <row r="13" spans="2:9" ht="12">
      <c r="B13" t="s">
        <v>7</v>
      </c>
      <c r="C13" s="4">
        <v>251</v>
      </c>
      <c r="D13" s="4">
        <v>246</v>
      </c>
      <c r="E13" s="4">
        <v>243</v>
      </c>
      <c r="F13" s="4">
        <v>232</v>
      </c>
      <c r="G13" s="4">
        <v>176</v>
      </c>
      <c r="H13" s="82">
        <v>177</v>
      </c>
      <c r="I13" s="4"/>
    </row>
    <row r="14" spans="1:9" ht="12.75">
      <c r="A14" t="s">
        <v>8</v>
      </c>
      <c r="C14" s="26">
        <v>6011</v>
      </c>
      <c r="D14" s="26">
        <v>6008</v>
      </c>
      <c r="E14" s="26">
        <v>6003</v>
      </c>
      <c r="F14" s="26">
        <v>5999</v>
      </c>
      <c r="G14" s="26">
        <v>5982</v>
      </c>
      <c r="H14" s="26">
        <v>5981</v>
      </c>
      <c r="I14" s="4"/>
    </row>
    <row r="15" spans="3:8" ht="12.75">
      <c r="C15" s="27"/>
      <c r="D15" s="27"/>
      <c r="E15" s="27"/>
      <c r="F15" s="27"/>
      <c r="G15" s="27"/>
      <c r="H15" s="27"/>
    </row>
    <row r="16" spans="1:8" ht="12">
      <c r="A16" s="22"/>
      <c r="B16" s="22"/>
      <c r="C16" s="29"/>
      <c r="D16" s="29"/>
      <c r="E16" s="29"/>
      <c r="F16" s="29"/>
      <c r="G16" s="29"/>
      <c r="H16" s="22"/>
    </row>
    <row r="17" ht="12.75">
      <c r="A17" s="14" t="s">
        <v>9</v>
      </c>
    </row>
    <row r="18" spans="3:8" ht="12.75">
      <c r="C18" s="15"/>
      <c r="D18" s="15"/>
      <c r="E18" s="15"/>
      <c r="F18" s="15"/>
      <c r="G18" s="15"/>
      <c r="H18" s="15"/>
    </row>
    <row r="19" spans="1:9" ht="12.75">
      <c r="A19" s="3" t="s">
        <v>1</v>
      </c>
      <c r="C19" s="5">
        <v>257</v>
      </c>
      <c r="D19" s="5">
        <f>C23</f>
        <v>257</v>
      </c>
      <c r="E19" s="5">
        <f>D23</f>
        <v>256</v>
      </c>
      <c r="F19" s="5">
        <f>E23</f>
        <v>256</v>
      </c>
      <c r="G19" s="5">
        <f>F23</f>
        <v>256</v>
      </c>
      <c r="H19" s="27">
        <v>257</v>
      </c>
      <c r="I19" s="4"/>
    </row>
    <row r="20" spans="2:9" ht="12">
      <c r="B20" t="s">
        <v>2</v>
      </c>
      <c r="C20" s="4">
        <v>0</v>
      </c>
      <c r="D20" s="4">
        <v>0</v>
      </c>
      <c r="E20" s="4">
        <v>0</v>
      </c>
      <c r="F20" s="4">
        <v>0</v>
      </c>
      <c r="G20" s="4">
        <v>0</v>
      </c>
      <c r="H20" s="4">
        <v>0</v>
      </c>
      <c r="I20" s="4"/>
    </row>
    <row r="21" spans="2:9" ht="12">
      <c r="B21" t="s">
        <v>3</v>
      </c>
      <c r="C21" s="6">
        <v>0</v>
      </c>
      <c r="D21" s="6">
        <v>0</v>
      </c>
      <c r="E21" s="6">
        <v>0</v>
      </c>
      <c r="F21" s="6">
        <v>0</v>
      </c>
      <c r="G21" s="6">
        <v>0</v>
      </c>
      <c r="H21" s="6">
        <v>0</v>
      </c>
      <c r="I21" s="4"/>
    </row>
    <row r="22" spans="2:9" ht="12">
      <c r="B22" t="s">
        <v>4</v>
      </c>
      <c r="C22" s="29">
        <v>0</v>
      </c>
      <c r="D22" s="29">
        <v>0</v>
      </c>
      <c r="E22" s="29">
        <v>0</v>
      </c>
      <c r="F22" s="29">
        <v>0</v>
      </c>
      <c r="G22" s="29">
        <v>0</v>
      </c>
      <c r="H22" s="29">
        <v>0</v>
      </c>
      <c r="I22" s="4"/>
    </row>
    <row r="23" spans="1:9" ht="12.75">
      <c r="A23" s="3" t="s">
        <v>5</v>
      </c>
      <c r="C23" s="5">
        <v>257</v>
      </c>
      <c r="D23" s="5">
        <v>256</v>
      </c>
      <c r="E23" s="5">
        <v>256</v>
      </c>
      <c r="F23" s="5">
        <v>256</v>
      </c>
      <c r="G23" s="5">
        <v>256</v>
      </c>
      <c r="H23" s="27">
        <v>256</v>
      </c>
      <c r="I23" s="4"/>
    </row>
    <row r="24" spans="2:9" ht="12">
      <c r="B24" t="s">
        <v>6</v>
      </c>
      <c r="C24" s="4">
        <v>37</v>
      </c>
      <c r="D24" s="4">
        <v>37</v>
      </c>
      <c r="E24" s="4">
        <v>37</v>
      </c>
      <c r="F24" s="4">
        <v>37</v>
      </c>
      <c r="G24" s="4">
        <v>37</v>
      </c>
      <c r="H24" s="82">
        <v>37</v>
      </c>
      <c r="I24" s="4"/>
    </row>
    <row r="25" spans="2:9" ht="12">
      <c r="B25" t="s">
        <v>7</v>
      </c>
      <c r="C25" s="4">
        <v>4</v>
      </c>
      <c r="D25" s="4">
        <v>4</v>
      </c>
      <c r="E25" s="4">
        <v>3</v>
      </c>
      <c r="F25" s="4">
        <v>3</v>
      </c>
      <c r="G25" s="4">
        <v>3</v>
      </c>
      <c r="H25" s="82">
        <v>3</v>
      </c>
      <c r="I25" s="4"/>
    </row>
    <row r="26" spans="1:9" ht="12.75">
      <c r="A26" t="s">
        <v>8</v>
      </c>
      <c r="C26" s="26">
        <v>216</v>
      </c>
      <c r="D26" s="26">
        <v>215</v>
      </c>
      <c r="E26" s="26">
        <v>216</v>
      </c>
      <c r="F26" s="26">
        <v>216</v>
      </c>
      <c r="G26" s="26">
        <v>216</v>
      </c>
      <c r="H26" s="26">
        <v>216</v>
      </c>
      <c r="I26" s="4"/>
    </row>
    <row r="27" spans="3:8" ht="12.75">
      <c r="C27" s="27"/>
      <c r="D27" s="27"/>
      <c r="E27" s="27"/>
      <c r="F27" s="27"/>
      <c r="G27" s="27"/>
      <c r="H27" s="27"/>
    </row>
    <row r="28" spans="1:8" ht="12">
      <c r="A28" s="22"/>
      <c r="B28" s="22"/>
      <c r="C28" s="29"/>
      <c r="D28" s="29"/>
      <c r="E28" s="29"/>
      <c r="F28" s="29"/>
      <c r="G28" s="29"/>
      <c r="H28" s="22"/>
    </row>
    <row r="29" ht="12.75">
      <c r="A29" s="14" t="s">
        <v>10</v>
      </c>
    </row>
    <row r="30" spans="3:8" ht="12.75">
      <c r="C30" s="15"/>
      <c r="D30" s="15"/>
      <c r="E30" s="15"/>
      <c r="F30" s="15"/>
      <c r="G30" s="15"/>
      <c r="H30" s="15"/>
    </row>
    <row r="31" spans="1:9" ht="12.75">
      <c r="A31" s="3" t="s">
        <v>1</v>
      </c>
      <c r="C31" s="5">
        <v>30</v>
      </c>
      <c r="D31" s="5">
        <f>C35</f>
        <v>30</v>
      </c>
      <c r="E31" s="5">
        <f>D35</f>
        <v>30</v>
      </c>
      <c r="F31" s="5">
        <f>E35</f>
        <v>30</v>
      </c>
      <c r="G31" s="5">
        <f>F35</f>
        <v>31</v>
      </c>
      <c r="H31" s="27">
        <v>30</v>
      </c>
      <c r="I31" s="4"/>
    </row>
    <row r="32" spans="2:9" ht="12">
      <c r="B32" t="s">
        <v>2</v>
      </c>
      <c r="C32" s="4">
        <v>0</v>
      </c>
      <c r="D32" s="4">
        <v>0</v>
      </c>
      <c r="E32" s="4">
        <v>0</v>
      </c>
      <c r="F32" s="4">
        <v>1</v>
      </c>
      <c r="G32" s="4">
        <v>0</v>
      </c>
      <c r="H32" s="6">
        <v>1</v>
      </c>
      <c r="I32" s="4"/>
    </row>
    <row r="33" spans="2:9" ht="12">
      <c r="B33" t="s">
        <v>3</v>
      </c>
      <c r="C33" s="6">
        <v>0</v>
      </c>
      <c r="D33" s="6">
        <v>0</v>
      </c>
      <c r="E33" s="6">
        <v>0</v>
      </c>
      <c r="F33" s="6">
        <v>0</v>
      </c>
      <c r="G33" s="6">
        <v>0</v>
      </c>
      <c r="H33" s="4">
        <v>0</v>
      </c>
      <c r="I33" s="4"/>
    </row>
    <row r="34" spans="2:9" ht="12">
      <c r="B34" t="s">
        <v>4</v>
      </c>
      <c r="C34" s="29">
        <v>0</v>
      </c>
      <c r="D34" s="29">
        <v>0</v>
      </c>
      <c r="E34" s="29">
        <v>0</v>
      </c>
      <c r="F34" s="29">
        <v>0</v>
      </c>
      <c r="G34" s="29">
        <v>0</v>
      </c>
      <c r="H34" s="29">
        <v>0</v>
      </c>
      <c r="I34" s="4"/>
    </row>
    <row r="35" spans="1:9" ht="12.75">
      <c r="A35" s="3" t="s">
        <v>5</v>
      </c>
      <c r="C35" s="5">
        <v>30</v>
      </c>
      <c r="D35" s="5">
        <v>30</v>
      </c>
      <c r="E35" s="5">
        <v>30</v>
      </c>
      <c r="F35" s="5">
        <v>31</v>
      </c>
      <c r="G35" s="5">
        <v>31</v>
      </c>
      <c r="H35" s="27">
        <v>31</v>
      </c>
      <c r="I35" s="4"/>
    </row>
    <row r="36" spans="2:9" ht="12">
      <c r="B36" t="s">
        <v>6</v>
      </c>
      <c r="C36" s="4">
        <v>2</v>
      </c>
      <c r="D36" s="4">
        <v>2</v>
      </c>
      <c r="E36" s="4">
        <v>2</v>
      </c>
      <c r="F36" s="4">
        <v>2</v>
      </c>
      <c r="G36" s="4">
        <v>2</v>
      </c>
      <c r="H36" s="82">
        <v>2</v>
      </c>
      <c r="I36" s="4"/>
    </row>
    <row r="37" spans="2:9" ht="12">
      <c r="B37" t="s">
        <v>7</v>
      </c>
      <c r="C37" s="4">
        <v>1</v>
      </c>
      <c r="D37" s="4">
        <v>1</v>
      </c>
      <c r="E37" s="4">
        <v>1</v>
      </c>
      <c r="F37" s="4">
        <v>1</v>
      </c>
      <c r="G37" s="4">
        <v>1</v>
      </c>
      <c r="H37" s="82">
        <v>1</v>
      </c>
      <c r="I37" s="4"/>
    </row>
    <row r="38" spans="1:9" ht="12.75">
      <c r="A38" t="s">
        <v>8</v>
      </c>
      <c r="C38" s="26">
        <v>27</v>
      </c>
      <c r="D38" s="26">
        <v>27</v>
      </c>
      <c r="E38" s="26">
        <v>27</v>
      </c>
      <c r="F38" s="26">
        <v>28</v>
      </c>
      <c r="G38" s="26">
        <v>28</v>
      </c>
      <c r="H38" s="26">
        <v>28</v>
      </c>
      <c r="I38" s="4"/>
    </row>
    <row r="39" spans="3:8" ht="12.75">
      <c r="C39" s="27"/>
      <c r="D39" s="27"/>
      <c r="E39" s="27"/>
      <c r="F39" s="27"/>
      <c r="G39" s="27"/>
      <c r="H39" s="27"/>
    </row>
    <row r="40" spans="1:8" ht="12">
      <c r="A40" s="22"/>
      <c r="B40" s="22"/>
      <c r="C40" s="29"/>
      <c r="D40" s="29"/>
      <c r="E40" s="29"/>
      <c r="F40" s="29"/>
      <c r="G40" s="29"/>
      <c r="H40" s="22"/>
    </row>
    <row r="41" ht="12.75">
      <c r="A41" s="14" t="s">
        <v>11</v>
      </c>
    </row>
    <row r="42" spans="3:8" ht="12.75">
      <c r="C42" s="15"/>
      <c r="D42" s="15"/>
      <c r="E42" s="15"/>
      <c r="F42" s="15"/>
      <c r="G42" s="15"/>
      <c r="H42" s="15"/>
    </row>
    <row r="43" spans="1:9" ht="12.75">
      <c r="A43" s="3" t="s">
        <v>1</v>
      </c>
      <c r="C43" s="5">
        <f>SUM(C7,C19,C31)</f>
        <v>7255</v>
      </c>
      <c r="D43" s="5">
        <f>C47</f>
        <v>7246</v>
      </c>
      <c r="E43" s="5">
        <f>D47</f>
        <v>7234</v>
      </c>
      <c r="F43" s="5">
        <f>E47</f>
        <v>7226</v>
      </c>
      <c r="G43" s="5">
        <f>F47</f>
        <v>7215</v>
      </c>
      <c r="H43" s="5">
        <f aca="true" t="shared" si="0" ref="H43:H49">SUM(H7,H19,H31)</f>
        <v>7256</v>
      </c>
      <c r="I43" s="4"/>
    </row>
    <row r="44" spans="2:9" ht="12">
      <c r="B44" t="s">
        <v>2</v>
      </c>
      <c r="C44" s="141">
        <f>SUM(C8,C20,C32)</f>
        <v>4</v>
      </c>
      <c r="D44" s="141">
        <f aca="true" t="shared" si="1" ref="D44:F46">SUM(D8,D20,D32)</f>
        <v>6</v>
      </c>
      <c r="E44" s="141">
        <f t="shared" si="1"/>
        <v>5</v>
      </c>
      <c r="F44" s="141">
        <f t="shared" si="1"/>
        <v>6</v>
      </c>
      <c r="G44" s="141">
        <f aca="true" t="shared" si="2" ref="G44:G49">SUM(G8,G20,G32)</f>
        <v>3</v>
      </c>
      <c r="H44" s="141">
        <f t="shared" si="0"/>
        <v>23</v>
      </c>
      <c r="I44" s="4"/>
    </row>
    <row r="45" spans="2:9" ht="12">
      <c r="B45" t="s">
        <v>3</v>
      </c>
      <c r="C45" s="141">
        <f>SUM(C9,C21,C33)</f>
        <v>8</v>
      </c>
      <c r="D45" s="141">
        <f t="shared" si="1"/>
        <v>13</v>
      </c>
      <c r="E45" s="141">
        <f t="shared" si="1"/>
        <v>8</v>
      </c>
      <c r="F45" s="141">
        <f t="shared" si="1"/>
        <v>13</v>
      </c>
      <c r="G45" s="141">
        <f t="shared" si="2"/>
        <v>74</v>
      </c>
      <c r="H45" s="141">
        <f t="shared" si="0"/>
        <v>54</v>
      </c>
      <c r="I45" s="4"/>
    </row>
    <row r="46" spans="2:9" ht="12">
      <c r="B46" t="s">
        <v>4</v>
      </c>
      <c r="C46" s="141">
        <f>SUM(C10,C22,C34)</f>
        <v>0</v>
      </c>
      <c r="D46" s="141">
        <f t="shared" si="1"/>
        <v>1</v>
      </c>
      <c r="E46" s="141">
        <f t="shared" si="1"/>
        <v>0</v>
      </c>
      <c r="F46" s="141">
        <f t="shared" si="1"/>
        <v>2</v>
      </c>
      <c r="G46" s="141">
        <f t="shared" si="2"/>
        <v>1</v>
      </c>
      <c r="H46" s="141">
        <f t="shared" si="0"/>
        <v>4</v>
      </c>
      <c r="I46" s="4"/>
    </row>
    <row r="47" spans="1:9" ht="12.75">
      <c r="A47" s="3" t="s">
        <v>5</v>
      </c>
      <c r="C47" s="25">
        <f aca="true" t="shared" si="3" ref="C47:F49">SUM(C11,C23,C35)</f>
        <v>7246</v>
      </c>
      <c r="D47" s="25">
        <f t="shared" si="3"/>
        <v>7234</v>
      </c>
      <c r="E47" s="25">
        <f t="shared" si="3"/>
        <v>7226</v>
      </c>
      <c r="F47" s="25">
        <f t="shared" si="3"/>
        <v>7215</v>
      </c>
      <c r="G47" s="25">
        <f t="shared" si="2"/>
        <v>7144</v>
      </c>
      <c r="H47" s="25">
        <f t="shared" si="0"/>
        <v>7144</v>
      </c>
      <c r="I47" s="4"/>
    </row>
    <row r="48" spans="2:9" ht="12">
      <c r="B48" t="s">
        <v>6</v>
      </c>
      <c r="C48" s="141">
        <f t="shared" si="3"/>
        <v>736</v>
      </c>
      <c r="D48" s="141">
        <f t="shared" si="3"/>
        <v>733</v>
      </c>
      <c r="E48" s="141">
        <f t="shared" si="3"/>
        <v>733</v>
      </c>
      <c r="F48" s="141">
        <f t="shared" si="3"/>
        <v>736</v>
      </c>
      <c r="G48" s="141">
        <f t="shared" si="2"/>
        <v>738</v>
      </c>
      <c r="H48" s="141">
        <f t="shared" si="0"/>
        <v>738</v>
      </c>
      <c r="I48" s="4"/>
    </row>
    <row r="49" spans="2:9" ht="12">
      <c r="B49" t="s">
        <v>7</v>
      </c>
      <c r="C49" s="141">
        <f t="shared" si="3"/>
        <v>256</v>
      </c>
      <c r="D49" s="141">
        <f t="shared" si="3"/>
        <v>251</v>
      </c>
      <c r="E49" s="141">
        <f t="shared" si="3"/>
        <v>247</v>
      </c>
      <c r="F49" s="141">
        <f t="shared" si="3"/>
        <v>236</v>
      </c>
      <c r="G49" s="141">
        <f t="shared" si="2"/>
        <v>180</v>
      </c>
      <c r="H49" s="141">
        <f t="shared" si="0"/>
        <v>181</v>
      </c>
      <c r="I49" s="4"/>
    </row>
    <row r="50" spans="1:9" ht="12.75">
      <c r="A50" t="s">
        <v>8</v>
      </c>
      <c r="C50" s="26">
        <f aca="true" t="shared" si="4" ref="C50:H50">SUM(C47-C48-C49)</f>
        <v>6254</v>
      </c>
      <c r="D50" s="26">
        <f t="shared" si="4"/>
        <v>6250</v>
      </c>
      <c r="E50" s="26">
        <f t="shared" si="4"/>
        <v>6246</v>
      </c>
      <c r="F50" s="26">
        <f t="shared" si="4"/>
        <v>6243</v>
      </c>
      <c r="G50" s="26">
        <f t="shared" si="4"/>
        <v>6226</v>
      </c>
      <c r="H50" s="26">
        <f t="shared" si="4"/>
        <v>6225</v>
      </c>
      <c r="I50" s="4"/>
    </row>
    <row r="51" spans="3:8" ht="12.75">
      <c r="C51" s="27"/>
      <c r="D51" s="27"/>
      <c r="E51" s="27"/>
      <c r="F51" s="27"/>
      <c r="G51" s="27"/>
      <c r="H51" s="27"/>
    </row>
    <row r="52" spans="1:8" ht="12">
      <c r="A52" s="22"/>
      <c r="B52" s="22"/>
      <c r="C52" s="22"/>
      <c r="D52" s="22"/>
      <c r="E52" s="22"/>
      <c r="F52" s="22"/>
      <c r="G52" s="22"/>
      <c r="H52" s="22"/>
    </row>
    <row r="54" ht="12.75">
      <c r="A54" s="14" t="s">
        <v>61</v>
      </c>
    </row>
    <row r="55" ht="12">
      <c r="A55" s="31" t="s">
        <v>156</v>
      </c>
    </row>
    <row r="56" ht="12">
      <c r="A56" s="80"/>
    </row>
    <row r="57" spans="1:7" ht="12">
      <c r="A57" s="10" t="s">
        <v>25</v>
      </c>
      <c r="C57" s="4"/>
      <c r="D57" s="4"/>
      <c r="E57" s="4"/>
      <c r="F57" s="4"/>
      <c r="G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83" customFormat="1" ht="12.75">
      <c r="A74" s="83" t="s">
        <v>30</v>
      </c>
    </row>
    <row r="75" s="83" customFormat="1" ht="12.75">
      <c r="A75" s="83" t="s">
        <v>31</v>
      </c>
    </row>
    <row r="76" s="83" customFormat="1" ht="12.75">
      <c r="A76" s="83" t="s">
        <v>32</v>
      </c>
    </row>
    <row r="77" s="83" customFormat="1" ht="12.75">
      <c r="A77" s="83" t="s">
        <v>33</v>
      </c>
    </row>
    <row r="78" s="83" customFormat="1" ht="12.75">
      <c r="A78" s="83" t="s">
        <v>34</v>
      </c>
    </row>
    <row r="79" s="83" customFormat="1" ht="12.75">
      <c r="A79" s="83" t="s">
        <v>18</v>
      </c>
    </row>
    <row r="80" s="83" customFormat="1" ht="12.75">
      <c r="A80" s="84" t="s">
        <v>35</v>
      </c>
    </row>
    <row r="81" s="83" customFormat="1" ht="12.75">
      <c r="A81" s="84" t="s">
        <v>36</v>
      </c>
    </row>
    <row r="82" s="83" customFormat="1" ht="12.75">
      <c r="A82" s="83" t="s">
        <v>37</v>
      </c>
    </row>
    <row r="83" s="83" customFormat="1" ht="12.75">
      <c r="A83" s="83" t="s">
        <v>18</v>
      </c>
    </row>
    <row r="84" s="83" customFormat="1" ht="12.75">
      <c r="A84" s="83" t="s">
        <v>38</v>
      </c>
    </row>
    <row r="85" s="83" customFormat="1" ht="12.75">
      <c r="A85" s="83" t="s">
        <v>39</v>
      </c>
    </row>
    <row r="86" s="83" customFormat="1" ht="12.75">
      <c r="A86" s="83" t="s">
        <v>40</v>
      </c>
    </row>
    <row r="87" s="83" customFormat="1" ht="12.75"/>
    <row r="88" s="83" customFormat="1" ht="12.75">
      <c r="A88" s="83" t="s">
        <v>94</v>
      </c>
    </row>
    <row r="89" s="83" customFormat="1" ht="12.75">
      <c r="A89" s="84" t="s">
        <v>93</v>
      </c>
    </row>
    <row r="90" s="83" customFormat="1" ht="12.75"/>
    <row r="91" s="83" customFormat="1" ht="12.75">
      <c r="A91" s="83" t="s">
        <v>95</v>
      </c>
    </row>
    <row r="92" s="83" customFormat="1" ht="12.75">
      <c r="A92" s="85" t="s">
        <v>99</v>
      </c>
    </row>
    <row r="93" s="83" customFormat="1" ht="12.75">
      <c r="A93" s="86" t="s">
        <v>96</v>
      </c>
    </row>
    <row r="94" s="83" customFormat="1" ht="12.75">
      <c r="A94" s="87" t="s">
        <v>97</v>
      </c>
    </row>
    <row r="95" s="83" customFormat="1" ht="12.75">
      <c r="A95" s="88"/>
    </row>
    <row r="96" s="83" customFormat="1" ht="12.75">
      <c r="A96" s="83" t="s">
        <v>98</v>
      </c>
    </row>
    <row r="97" s="83" customFormat="1" ht="12.75">
      <c r="A97" s="83" t="s">
        <v>100</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O97"/>
  <sheetViews>
    <sheetView zoomScalePageLayoutView="0" workbookViewId="0" topLeftCell="A1">
      <selection activeCell="A2" sqref="A2"/>
    </sheetView>
  </sheetViews>
  <sheetFormatPr defaultColWidth="9.140625" defaultRowHeight="12.75"/>
  <cols>
    <col min="1" max="1" width="13.00390625" style="35" customWidth="1"/>
    <col min="2" max="2" width="28.8515625" style="35" customWidth="1"/>
    <col min="3" max="3" width="14.140625" style="35" customWidth="1"/>
    <col min="4" max="4" width="13.8515625" style="35" bestFit="1" customWidth="1"/>
    <col min="5" max="5" width="13.00390625" style="35" customWidth="1"/>
    <col min="6" max="7" width="12.421875" style="35" customWidth="1"/>
    <col min="8" max="8" width="15.28125" style="35" customWidth="1"/>
    <col min="9" max="16384" width="9.140625" style="35" customWidth="1"/>
  </cols>
  <sheetData>
    <row r="1" ht="15">
      <c r="A1" s="1" t="str">
        <f>'Register Activity - All Comp'!A1</f>
        <v>Monthly Statistics - Register Activity March 2016</v>
      </c>
    </row>
    <row r="3" spans="1:9" ht="15">
      <c r="A3" s="1" t="s">
        <v>121</v>
      </c>
      <c r="B3" s="2"/>
      <c r="C3" s="14" t="s">
        <v>47</v>
      </c>
      <c r="D3"/>
      <c r="E3"/>
      <c r="F3"/>
      <c r="G3"/>
      <c r="H3"/>
      <c r="I3" s="62"/>
    </row>
    <row r="4" spans="3:10" ht="12.75">
      <c r="C4" s="16" t="s">
        <v>263</v>
      </c>
      <c r="D4" s="16" t="s">
        <v>264</v>
      </c>
      <c r="E4" s="16" t="s">
        <v>265</v>
      </c>
      <c r="F4" s="16" t="s">
        <v>266</v>
      </c>
      <c r="G4" s="16" t="s">
        <v>267</v>
      </c>
      <c r="H4" s="20" t="s">
        <v>56</v>
      </c>
      <c r="J4" s="16"/>
    </row>
    <row r="5" spans="1:8" ht="12.75">
      <c r="A5" s="24" t="s">
        <v>81</v>
      </c>
      <c r="B5"/>
      <c r="C5" s="15"/>
      <c r="D5" s="15"/>
      <c r="E5" s="15"/>
      <c r="F5" s="15"/>
      <c r="G5" s="15"/>
      <c r="H5" s="20"/>
    </row>
    <row r="6" spans="1:8" ht="12.75">
      <c r="A6" s="24"/>
      <c r="B6"/>
      <c r="C6" s="15"/>
      <c r="D6" s="15"/>
      <c r="E6" s="15"/>
      <c r="F6" s="15"/>
      <c r="G6" s="15"/>
      <c r="H6" s="20"/>
    </row>
    <row r="7" spans="1:9" ht="12.75">
      <c r="A7" s="3" t="s">
        <v>1</v>
      </c>
      <c r="B7"/>
      <c r="C7" s="5">
        <v>54625</v>
      </c>
      <c r="D7" s="5">
        <f>C11</f>
        <v>54607</v>
      </c>
      <c r="E7" s="5">
        <f>D11</f>
        <v>56484</v>
      </c>
      <c r="F7" s="5">
        <f>E11</f>
        <v>56557</v>
      </c>
      <c r="G7" s="5">
        <f>F11</f>
        <v>56495</v>
      </c>
      <c r="H7" s="27">
        <v>54647</v>
      </c>
      <c r="I7" s="136"/>
    </row>
    <row r="8" spans="1:15" ht="12">
      <c r="A8"/>
      <c r="B8" t="s">
        <v>2</v>
      </c>
      <c r="C8" s="4">
        <v>138</v>
      </c>
      <c r="D8" s="4">
        <v>2117</v>
      </c>
      <c r="E8" s="4">
        <v>166</v>
      </c>
      <c r="F8" s="4">
        <v>133</v>
      </c>
      <c r="G8" s="4">
        <v>92</v>
      </c>
      <c r="H8" s="136">
        <v>2574</v>
      </c>
      <c r="I8" s="136"/>
      <c r="J8" s="63"/>
      <c r="K8" s="64"/>
      <c r="L8" s="13"/>
      <c r="M8" s="65"/>
      <c r="N8" s="64"/>
      <c r="O8" s="65"/>
    </row>
    <row r="9" spans="1:15" ht="12">
      <c r="A9"/>
      <c r="B9" t="s">
        <v>3</v>
      </c>
      <c r="C9" s="4">
        <v>132</v>
      </c>
      <c r="D9" s="4">
        <v>260</v>
      </c>
      <c r="E9" s="4">
        <v>82</v>
      </c>
      <c r="F9" s="4">
        <v>197</v>
      </c>
      <c r="G9" s="4">
        <v>146</v>
      </c>
      <c r="H9" s="136">
        <v>817</v>
      </c>
      <c r="I9" s="136"/>
      <c r="J9" s="63"/>
      <c r="K9" s="64"/>
      <c r="L9" s="13"/>
      <c r="M9" s="65"/>
      <c r="N9" s="64"/>
      <c r="O9" s="65"/>
    </row>
    <row r="10" spans="1:15" ht="12">
      <c r="A10"/>
      <c r="B10" t="s">
        <v>4</v>
      </c>
      <c r="C10" s="29">
        <v>2</v>
      </c>
      <c r="D10" s="29">
        <v>1</v>
      </c>
      <c r="E10" s="29">
        <v>7</v>
      </c>
      <c r="F10" s="29">
        <v>2</v>
      </c>
      <c r="G10" s="29">
        <v>1</v>
      </c>
      <c r="H10" s="69">
        <v>12</v>
      </c>
      <c r="I10" s="136"/>
      <c r="J10"/>
      <c r="K10" s="64"/>
      <c r="L10" s="13"/>
      <c r="M10" s="65"/>
      <c r="N10" s="64"/>
      <c r="O10" s="65"/>
    </row>
    <row r="11" spans="1:15" ht="12.75">
      <c r="A11" s="3" t="s">
        <v>5</v>
      </c>
      <c r="B11"/>
      <c r="C11" s="27">
        <v>54607</v>
      </c>
      <c r="D11" s="5">
        <v>56484</v>
      </c>
      <c r="E11" s="5">
        <v>56557</v>
      </c>
      <c r="F11" s="5">
        <v>56495</v>
      </c>
      <c r="G11" s="5">
        <v>56473</v>
      </c>
      <c r="H11" s="27">
        <v>56413</v>
      </c>
      <c r="I11" s="136"/>
      <c r="J11" s="63"/>
      <c r="K11" s="64"/>
      <c r="L11" s="13"/>
      <c r="M11" s="65"/>
      <c r="N11" s="64"/>
      <c r="O11" s="65"/>
    </row>
    <row r="12" spans="1:15" ht="12">
      <c r="A12"/>
      <c r="B12" t="s">
        <v>6</v>
      </c>
      <c r="C12" s="82">
        <v>609</v>
      </c>
      <c r="D12" s="4">
        <v>610</v>
      </c>
      <c r="E12" s="4">
        <v>607</v>
      </c>
      <c r="F12" s="4">
        <v>608</v>
      </c>
      <c r="G12" s="4">
        <v>634</v>
      </c>
      <c r="H12" s="82">
        <v>633</v>
      </c>
      <c r="I12" s="136"/>
      <c r="J12" s="63"/>
      <c r="K12" s="64"/>
      <c r="L12" s="13"/>
      <c r="M12" s="65"/>
      <c r="N12" s="64"/>
      <c r="O12" s="65"/>
    </row>
    <row r="13" spans="1:15" ht="12">
      <c r="A13"/>
      <c r="B13" t="s">
        <v>7</v>
      </c>
      <c r="C13" s="82">
        <v>2946</v>
      </c>
      <c r="D13" s="4">
        <v>2707</v>
      </c>
      <c r="E13" s="4">
        <v>2725</v>
      </c>
      <c r="F13" s="4">
        <v>2614</v>
      </c>
      <c r="G13" s="4">
        <v>2780</v>
      </c>
      <c r="H13" s="82">
        <v>2749</v>
      </c>
      <c r="I13" s="136"/>
      <c r="J13" s="63"/>
      <c r="K13" s="64"/>
      <c r="L13"/>
      <c r="M13" s="65"/>
      <c r="N13" s="64"/>
      <c r="O13" s="65"/>
    </row>
    <row r="14" spans="1:15" ht="12.75">
      <c r="A14" t="s">
        <v>8</v>
      </c>
      <c r="B14"/>
      <c r="C14" s="26">
        <v>51052</v>
      </c>
      <c r="D14" s="26">
        <v>53167</v>
      </c>
      <c r="E14" s="26">
        <v>53225</v>
      </c>
      <c r="F14" s="26">
        <v>53273</v>
      </c>
      <c r="G14" s="26">
        <v>53059</v>
      </c>
      <c r="H14" s="26">
        <v>53031</v>
      </c>
      <c r="I14" s="136"/>
      <c r="J14" s="63"/>
      <c r="K14" s="64"/>
      <c r="L14" s="13"/>
      <c r="M14" s="65"/>
      <c r="N14" s="64"/>
      <c r="O14" s="65"/>
    </row>
    <row r="15" spans="1:15" ht="12">
      <c r="A15"/>
      <c r="B15"/>
      <c r="C15" s="92"/>
      <c r="D15" s="92"/>
      <c r="E15" s="92"/>
      <c r="F15" s="92"/>
      <c r="G15" s="92"/>
      <c r="H15" s="92"/>
      <c r="I15" s="66"/>
      <c r="J15" s="63"/>
      <c r="K15" s="64"/>
      <c r="L15" s="63"/>
      <c r="M15" s="65"/>
      <c r="N15" s="64"/>
      <c r="O15" s="65"/>
    </row>
    <row r="16" spans="1:15" ht="12">
      <c r="A16" s="22"/>
      <c r="B16" s="22"/>
      <c r="C16" s="127"/>
      <c r="D16" s="29"/>
      <c r="E16" s="29"/>
      <c r="F16" s="29"/>
      <c r="G16" s="29"/>
      <c r="H16" s="22"/>
      <c r="I16" s="66"/>
      <c r="J16" s="63"/>
      <c r="K16" s="64"/>
      <c r="L16" s="63"/>
      <c r="M16" s="65"/>
      <c r="N16" s="64"/>
      <c r="O16" s="65"/>
    </row>
    <row r="17" spans="1:15" ht="12.75">
      <c r="A17" s="14" t="s">
        <v>9</v>
      </c>
      <c r="B17"/>
      <c r="C17" s="44"/>
      <c r="D17"/>
      <c r="E17"/>
      <c r="F17"/>
      <c r="G17"/>
      <c r="H17"/>
      <c r="I17" s="66"/>
      <c r="J17"/>
      <c r="K17" s="64"/>
      <c r="L17" s="63"/>
      <c r="M17" s="65"/>
      <c r="N17" s="64"/>
      <c r="O17" s="65"/>
    </row>
    <row r="18" spans="1:8" ht="12.75">
      <c r="A18"/>
      <c r="B18"/>
      <c r="C18" s="128"/>
      <c r="D18" s="15"/>
      <c r="E18" s="15"/>
      <c r="F18" s="15"/>
      <c r="G18" s="15"/>
      <c r="H18" s="15"/>
    </row>
    <row r="19" spans="1:9" ht="12.75">
      <c r="A19" s="3" t="s">
        <v>1</v>
      </c>
      <c r="B19"/>
      <c r="C19" s="5">
        <v>3063</v>
      </c>
      <c r="D19" s="5">
        <f>C23</f>
        <v>3054</v>
      </c>
      <c r="E19" s="5">
        <f>D23</f>
        <v>3059</v>
      </c>
      <c r="F19" s="5">
        <f>E23</f>
        <v>3069</v>
      </c>
      <c r="G19" s="5">
        <f>F23</f>
        <v>3059</v>
      </c>
      <c r="H19" s="27">
        <v>3066</v>
      </c>
      <c r="I19" s="136"/>
    </row>
    <row r="20" spans="1:9" ht="12">
      <c r="A20"/>
      <c r="B20" t="s">
        <v>2</v>
      </c>
      <c r="C20" s="4">
        <v>10</v>
      </c>
      <c r="D20" s="4">
        <v>9</v>
      </c>
      <c r="E20" s="4">
        <v>10</v>
      </c>
      <c r="F20" s="4">
        <v>8</v>
      </c>
      <c r="G20" s="4">
        <v>8</v>
      </c>
      <c r="H20" s="136">
        <v>43</v>
      </c>
      <c r="I20" s="136"/>
    </row>
    <row r="21" spans="1:9" ht="12">
      <c r="A21"/>
      <c r="B21" t="s">
        <v>3</v>
      </c>
      <c r="C21" s="4">
        <v>19</v>
      </c>
      <c r="D21" s="4">
        <v>5</v>
      </c>
      <c r="E21" s="4">
        <v>0</v>
      </c>
      <c r="F21" s="4">
        <v>18</v>
      </c>
      <c r="G21" s="4">
        <v>7</v>
      </c>
      <c r="H21" s="136">
        <v>49</v>
      </c>
      <c r="I21" s="136"/>
    </row>
    <row r="22" spans="1:9" ht="12">
      <c r="A22"/>
      <c r="B22" t="s">
        <v>4</v>
      </c>
      <c r="C22" s="29">
        <v>0</v>
      </c>
      <c r="D22" s="29">
        <v>1</v>
      </c>
      <c r="E22" s="29">
        <v>0</v>
      </c>
      <c r="F22" s="29">
        <v>0</v>
      </c>
      <c r="G22" s="29">
        <v>0</v>
      </c>
      <c r="H22" s="69">
        <v>1</v>
      </c>
      <c r="I22" s="136"/>
    </row>
    <row r="23" spans="1:9" ht="12.75">
      <c r="A23" s="3" t="s">
        <v>5</v>
      </c>
      <c r="B23"/>
      <c r="C23" s="27">
        <v>3054</v>
      </c>
      <c r="D23" s="5">
        <v>3059</v>
      </c>
      <c r="E23" s="5">
        <v>3069</v>
      </c>
      <c r="F23" s="5">
        <v>3059</v>
      </c>
      <c r="G23" s="5">
        <v>3060</v>
      </c>
      <c r="H23" s="27">
        <v>3061</v>
      </c>
      <c r="I23" s="136"/>
    </row>
    <row r="24" spans="1:9" ht="12">
      <c r="A24"/>
      <c r="B24" t="s">
        <v>6</v>
      </c>
      <c r="C24" s="82">
        <v>16</v>
      </c>
      <c r="D24" s="4">
        <v>16</v>
      </c>
      <c r="E24" s="4">
        <v>17</v>
      </c>
      <c r="F24" s="4">
        <v>17</v>
      </c>
      <c r="G24" s="4">
        <v>17</v>
      </c>
      <c r="H24" s="82">
        <v>17</v>
      </c>
      <c r="I24" s="136"/>
    </row>
    <row r="25" spans="1:9" ht="12">
      <c r="A25"/>
      <c r="B25" t="s">
        <v>7</v>
      </c>
      <c r="C25" s="82">
        <v>136</v>
      </c>
      <c r="D25" s="4">
        <v>130</v>
      </c>
      <c r="E25" s="4">
        <v>137</v>
      </c>
      <c r="F25" s="4">
        <v>119</v>
      </c>
      <c r="G25" s="4">
        <v>128</v>
      </c>
      <c r="H25" s="82">
        <v>128</v>
      </c>
      <c r="I25" s="136"/>
    </row>
    <row r="26" spans="1:10" ht="12.75">
      <c r="A26" t="s">
        <v>8</v>
      </c>
      <c r="B26"/>
      <c r="C26" s="26">
        <v>2902</v>
      </c>
      <c r="D26" s="26">
        <v>2913</v>
      </c>
      <c r="E26" s="26">
        <v>2915</v>
      </c>
      <c r="F26" s="26">
        <v>2923</v>
      </c>
      <c r="G26" s="26">
        <v>2915</v>
      </c>
      <c r="H26" s="26">
        <v>2916</v>
      </c>
      <c r="I26" s="136"/>
      <c r="J26" s="78"/>
    </row>
    <row r="27" spans="1:8" ht="12">
      <c r="A27"/>
      <c r="B27"/>
      <c r="C27" s="92"/>
      <c r="D27" s="92"/>
      <c r="E27" s="92"/>
      <c r="F27" s="92"/>
      <c r="G27" s="92"/>
      <c r="H27" s="92"/>
    </row>
    <row r="28" spans="1:8" ht="12">
      <c r="A28" s="22"/>
      <c r="B28" s="22"/>
      <c r="C28" s="127"/>
      <c r="D28" s="29"/>
      <c r="E28" s="29"/>
      <c r="F28" s="29"/>
      <c r="G28" s="29"/>
      <c r="H28" s="22"/>
    </row>
    <row r="29" spans="1:8" ht="12.75">
      <c r="A29" s="14" t="s">
        <v>10</v>
      </c>
      <c r="B29"/>
      <c r="C29" s="44"/>
      <c r="D29"/>
      <c r="E29"/>
      <c r="F29"/>
      <c r="G29"/>
      <c r="H29"/>
    </row>
    <row r="30" spans="1:8" ht="12.75">
      <c r="A30"/>
      <c r="B30"/>
      <c r="C30" s="128"/>
      <c r="D30" s="15"/>
      <c r="E30" s="15"/>
      <c r="F30" s="15"/>
      <c r="G30" s="15"/>
      <c r="H30" s="15"/>
    </row>
    <row r="31" spans="1:9" ht="12.75">
      <c r="A31" s="3" t="s">
        <v>1</v>
      </c>
      <c r="B31"/>
      <c r="C31" s="5">
        <v>737</v>
      </c>
      <c r="D31" s="5">
        <f>C35</f>
        <v>737</v>
      </c>
      <c r="E31" s="5">
        <f>D35</f>
        <v>739</v>
      </c>
      <c r="F31" s="5">
        <f>E35</f>
        <v>738</v>
      </c>
      <c r="G31" s="5">
        <f>F35</f>
        <v>737</v>
      </c>
      <c r="H31" s="27">
        <v>738</v>
      </c>
      <c r="I31" s="136"/>
    </row>
    <row r="32" spans="1:9" ht="12">
      <c r="A32"/>
      <c r="B32" t="s">
        <v>2</v>
      </c>
      <c r="C32" s="4">
        <v>2</v>
      </c>
      <c r="D32" s="4">
        <v>2</v>
      </c>
      <c r="E32" s="4">
        <v>0</v>
      </c>
      <c r="F32" s="4">
        <v>1</v>
      </c>
      <c r="G32" s="4">
        <v>2</v>
      </c>
      <c r="H32" s="82">
        <v>6</v>
      </c>
      <c r="I32" s="136"/>
    </row>
    <row r="33" spans="1:9" ht="12">
      <c r="A33"/>
      <c r="B33" t="s">
        <v>3</v>
      </c>
      <c r="C33" s="4">
        <v>2</v>
      </c>
      <c r="D33" s="4">
        <v>0</v>
      </c>
      <c r="E33" s="4">
        <v>1</v>
      </c>
      <c r="F33" s="4">
        <v>2</v>
      </c>
      <c r="G33" s="4">
        <v>4</v>
      </c>
      <c r="H33" s="77">
        <v>9</v>
      </c>
      <c r="I33" s="136"/>
    </row>
    <row r="34" spans="1:9" ht="12">
      <c r="A34"/>
      <c r="B34" t="s">
        <v>4</v>
      </c>
      <c r="C34" s="29">
        <v>0</v>
      </c>
      <c r="D34" s="29">
        <v>0</v>
      </c>
      <c r="E34" s="29">
        <v>0</v>
      </c>
      <c r="F34" s="29">
        <v>0</v>
      </c>
      <c r="G34" s="29">
        <v>0</v>
      </c>
      <c r="H34" s="29">
        <v>0</v>
      </c>
      <c r="I34" s="136"/>
    </row>
    <row r="35" spans="1:9" ht="12.75">
      <c r="A35" s="3" t="s">
        <v>5</v>
      </c>
      <c r="B35"/>
      <c r="C35" s="27">
        <v>737</v>
      </c>
      <c r="D35" s="5">
        <v>739</v>
      </c>
      <c r="E35" s="5">
        <v>738</v>
      </c>
      <c r="F35" s="5">
        <v>737</v>
      </c>
      <c r="G35" s="5">
        <v>735</v>
      </c>
      <c r="H35" s="27">
        <v>734</v>
      </c>
      <c r="I35" s="136"/>
    </row>
    <row r="36" spans="1:9" ht="12">
      <c r="A36"/>
      <c r="B36" t="s">
        <v>6</v>
      </c>
      <c r="C36" s="82">
        <v>26</v>
      </c>
      <c r="D36" s="4">
        <v>26</v>
      </c>
      <c r="E36" s="4">
        <v>26</v>
      </c>
      <c r="F36" s="4">
        <v>27</v>
      </c>
      <c r="G36" s="4">
        <v>27</v>
      </c>
      <c r="H36" s="82">
        <v>27</v>
      </c>
      <c r="I36" s="136"/>
    </row>
    <row r="37" spans="1:9" ht="12">
      <c r="A37"/>
      <c r="B37" t="s">
        <v>7</v>
      </c>
      <c r="C37" s="82">
        <v>30</v>
      </c>
      <c r="D37" s="4">
        <v>28</v>
      </c>
      <c r="E37" s="4">
        <v>29</v>
      </c>
      <c r="F37" s="4">
        <v>33</v>
      </c>
      <c r="G37" s="4">
        <v>32</v>
      </c>
      <c r="H37" s="82">
        <v>32</v>
      </c>
      <c r="I37" s="136"/>
    </row>
    <row r="38" spans="1:10" ht="12.75">
      <c r="A38" t="s">
        <v>8</v>
      </c>
      <c r="B38"/>
      <c r="C38" s="26">
        <v>681</v>
      </c>
      <c r="D38" s="26">
        <v>685</v>
      </c>
      <c r="E38" s="26">
        <v>683</v>
      </c>
      <c r="F38" s="26">
        <v>677</v>
      </c>
      <c r="G38" s="26">
        <v>676</v>
      </c>
      <c r="H38" s="26">
        <v>675</v>
      </c>
      <c r="I38" s="136"/>
      <c r="J38" s="78"/>
    </row>
    <row r="39" spans="1:8" ht="12">
      <c r="A39"/>
      <c r="B39"/>
      <c r="C39" s="92"/>
      <c r="D39" s="92"/>
      <c r="E39" s="92"/>
      <c r="F39" s="92"/>
      <c r="G39" s="92"/>
      <c r="H39" s="92"/>
    </row>
    <row r="40" spans="1:8" ht="12">
      <c r="A40" s="22"/>
      <c r="B40" s="22"/>
      <c r="C40" s="29"/>
      <c r="D40" s="29"/>
      <c r="E40" s="29"/>
      <c r="F40" s="29"/>
      <c r="G40" s="29"/>
      <c r="H40" s="22"/>
    </row>
    <row r="41" spans="1:8" ht="12.75">
      <c r="A41" s="14" t="s">
        <v>11</v>
      </c>
      <c r="B41"/>
      <c r="C41"/>
      <c r="D41"/>
      <c r="E41"/>
      <c r="F41"/>
      <c r="G41"/>
      <c r="H41"/>
    </row>
    <row r="42" spans="1:8" ht="12.75">
      <c r="A42"/>
      <c r="B42"/>
      <c r="C42" s="15"/>
      <c r="D42" s="15"/>
      <c r="E42" s="15"/>
      <c r="F42" s="15"/>
      <c r="G42" s="15"/>
      <c r="H42" s="15"/>
    </row>
    <row r="43" spans="1:9" ht="12.75">
      <c r="A43" s="3" t="s">
        <v>1</v>
      </c>
      <c r="B43"/>
      <c r="C43" s="5">
        <f aca="true" t="shared" si="0" ref="C43:H43">SUM(C7,C19,C31)</f>
        <v>58425</v>
      </c>
      <c r="D43" s="5">
        <f t="shared" si="0"/>
        <v>58398</v>
      </c>
      <c r="E43" s="5">
        <f t="shared" si="0"/>
        <v>60282</v>
      </c>
      <c r="F43" s="5">
        <f t="shared" si="0"/>
        <v>60364</v>
      </c>
      <c r="G43" s="5">
        <f t="shared" si="0"/>
        <v>60291</v>
      </c>
      <c r="H43" s="5">
        <f t="shared" si="0"/>
        <v>58451</v>
      </c>
      <c r="I43" s="136"/>
    </row>
    <row r="44" spans="1:9" ht="12">
      <c r="A44"/>
      <c r="B44" t="s">
        <v>2</v>
      </c>
      <c r="C44" s="141">
        <f aca="true" t="shared" si="1" ref="C44:H46">SUM(C8,C20,C32)</f>
        <v>150</v>
      </c>
      <c r="D44" s="141">
        <f t="shared" si="1"/>
        <v>2128</v>
      </c>
      <c r="E44" s="141">
        <f t="shared" si="1"/>
        <v>176</v>
      </c>
      <c r="F44" s="141">
        <f t="shared" si="1"/>
        <v>142</v>
      </c>
      <c r="G44" s="141">
        <f aca="true" t="shared" si="2" ref="G44:G49">SUM(G8,G20,G32)</f>
        <v>102</v>
      </c>
      <c r="H44" s="141">
        <f t="shared" si="1"/>
        <v>2623</v>
      </c>
      <c r="I44" s="136"/>
    </row>
    <row r="45" spans="1:9" ht="12">
      <c r="A45"/>
      <c r="B45" t="s">
        <v>3</v>
      </c>
      <c r="C45" s="141">
        <f t="shared" si="1"/>
        <v>153</v>
      </c>
      <c r="D45" s="141">
        <f t="shared" si="1"/>
        <v>265</v>
      </c>
      <c r="E45" s="141">
        <f t="shared" si="1"/>
        <v>83</v>
      </c>
      <c r="F45" s="141">
        <f t="shared" si="1"/>
        <v>217</v>
      </c>
      <c r="G45" s="141">
        <f t="shared" si="2"/>
        <v>157</v>
      </c>
      <c r="H45" s="141">
        <f t="shared" si="1"/>
        <v>875</v>
      </c>
      <c r="I45" s="136"/>
    </row>
    <row r="46" spans="1:9" ht="12">
      <c r="A46"/>
      <c r="B46" t="s">
        <v>4</v>
      </c>
      <c r="C46" s="127">
        <f t="shared" si="1"/>
        <v>2</v>
      </c>
      <c r="D46" s="127">
        <f t="shared" si="1"/>
        <v>2</v>
      </c>
      <c r="E46" s="127">
        <f t="shared" si="1"/>
        <v>7</v>
      </c>
      <c r="F46" s="127">
        <f t="shared" si="1"/>
        <v>2</v>
      </c>
      <c r="G46" s="127">
        <f t="shared" si="2"/>
        <v>1</v>
      </c>
      <c r="H46" s="127">
        <f t="shared" si="1"/>
        <v>13</v>
      </c>
      <c r="I46" s="136"/>
    </row>
    <row r="47" spans="1:9" ht="12.75">
      <c r="A47" s="3" t="s">
        <v>5</v>
      </c>
      <c r="B47"/>
      <c r="C47" s="5">
        <f>SUM(C11,C23,C35)</f>
        <v>58398</v>
      </c>
      <c r="D47" s="5">
        <f>SUM(D11,D23,D35)</f>
        <v>60282</v>
      </c>
      <c r="E47" s="5">
        <f>SUM(E11,E23,E35)</f>
        <v>60364</v>
      </c>
      <c r="F47" s="5">
        <f>SUM(F11,F23,F35)</f>
        <v>60291</v>
      </c>
      <c r="G47" s="5">
        <f t="shared" si="2"/>
        <v>60268</v>
      </c>
      <c r="H47" s="5">
        <f>SUM(H11,H23,H35)</f>
        <v>60208</v>
      </c>
      <c r="I47" s="136"/>
    </row>
    <row r="48" spans="1:9" ht="12">
      <c r="A48"/>
      <c r="B48" t="s">
        <v>6</v>
      </c>
      <c r="C48" s="141">
        <f>SUM(C12,C24,C36)</f>
        <v>651</v>
      </c>
      <c r="D48" s="141">
        <f aca="true" t="shared" si="3" ref="D48:F49">SUM(D12,D24,D36)</f>
        <v>652</v>
      </c>
      <c r="E48" s="141">
        <f t="shared" si="3"/>
        <v>650</v>
      </c>
      <c r="F48" s="141">
        <f t="shared" si="3"/>
        <v>652</v>
      </c>
      <c r="G48" s="141">
        <f t="shared" si="2"/>
        <v>678</v>
      </c>
      <c r="H48" s="141">
        <f>SUM(H12,H24,H36)</f>
        <v>677</v>
      </c>
      <c r="I48" s="136"/>
    </row>
    <row r="49" spans="1:9" ht="12">
      <c r="A49"/>
      <c r="B49" t="s">
        <v>7</v>
      </c>
      <c r="C49" s="141">
        <f>SUM(C13,C25,C37)</f>
        <v>3112</v>
      </c>
      <c r="D49" s="141">
        <f t="shared" si="3"/>
        <v>2865</v>
      </c>
      <c r="E49" s="141">
        <f t="shared" si="3"/>
        <v>2891</v>
      </c>
      <c r="F49" s="141">
        <f t="shared" si="3"/>
        <v>2766</v>
      </c>
      <c r="G49" s="141">
        <f t="shared" si="2"/>
        <v>2940</v>
      </c>
      <c r="H49" s="141">
        <f>SUM(H13,H25,H37)</f>
        <v>2909</v>
      </c>
      <c r="I49" s="136"/>
    </row>
    <row r="50" spans="1:10" ht="12.75">
      <c r="A50" t="s">
        <v>8</v>
      </c>
      <c r="B50"/>
      <c r="C50" s="26">
        <f aca="true" t="shared" si="4" ref="C50:H50">SUM(C47-C48-C49)</f>
        <v>54635</v>
      </c>
      <c r="D50" s="26">
        <f t="shared" si="4"/>
        <v>56765</v>
      </c>
      <c r="E50" s="26">
        <f t="shared" si="4"/>
        <v>56823</v>
      </c>
      <c r="F50" s="26">
        <f t="shared" si="4"/>
        <v>56873</v>
      </c>
      <c r="G50" s="26">
        <f t="shared" si="4"/>
        <v>56650</v>
      </c>
      <c r="H50" s="26">
        <f t="shared" si="4"/>
        <v>56622</v>
      </c>
      <c r="I50" s="136"/>
      <c r="J50" s="78"/>
    </row>
    <row r="51" spans="1:8" ht="12">
      <c r="A51"/>
      <c r="B51"/>
      <c r="C51" s="92"/>
      <c r="D51" s="92"/>
      <c r="E51" s="92"/>
      <c r="F51" s="92"/>
      <c r="G51" s="92"/>
      <c r="H51" s="92"/>
    </row>
    <row r="52" spans="1:8" ht="12">
      <c r="A52" s="22"/>
      <c r="B52" s="22"/>
      <c r="C52" s="22"/>
      <c r="D52" s="22"/>
      <c r="E52" s="22"/>
      <c r="F52" s="22"/>
      <c r="G52" s="22"/>
      <c r="H52" s="22"/>
    </row>
    <row r="53" spans="1:8" ht="12">
      <c r="A53"/>
      <c r="B53"/>
      <c r="C53"/>
      <c r="D53"/>
      <c r="E53"/>
      <c r="F53"/>
      <c r="G53"/>
      <c r="H53"/>
    </row>
    <row r="54" ht="12.75">
      <c r="A54" s="14" t="s">
        <v>61</v>
      </c>
    </row>
    <row r="55" ht="12">
      <c r="A55" s="31" t="s">
        <v>156</v>
      </c>
    </row>
    <row r="56" ht="12">
      <c r="A56" s="80"/>
    </row>
    <row r="57" spans="1:7" ht="12">
      <c r="A57" s="10" t="s">
        <v>25</v>
      </c>
      <c r="C57" s="4"/>
      <c r="D57" s="4"/>
      <c r="E57" s="4"/>
      <c r="F57" s="4"/>
      <c r="G57" s="4"/>
    </row>
    <row r="58" ht="12"/>
    <row r="59" ht="12">
      <c r="A59" t="s">
        <v>19</v>
      </c>
    </row>
    <row r="60" ht="12">
      <c r="A60" t="s">
        <v>20</v>
      </c>
    </row>
    <row r="61" ht="12"/>
    <row r="62" ht="12">
      <c r="A62" t="s">
        <v>21</v>
      </c>
    </row>
    <row r="63" ht="12">
      <c r="A63" t="s">
        <v>22</v>
      </c>
    </row>
    <row r="64" ht="12">
      <c r="A64" t="s">
        <v>23</v>
      </c>
    </row>
    <row r="65" ht="12"/>
    <row r="66" ht="12">
      <c r="A66" t="s">
        <v>27</v>
      </c>
    </row>
    <row r="67" ht="12">
      <c r="A67" t="s">
        <v>24</v>
      </c>
    </row>
    <row r="68" ht="12"/>
    <row r="69" ht="12">
      <c r="A69" t="s">
        <v>26</v>
      </c>
    </row>
    <row r="70" ht="12"/>
    <row r="71" ht="15.75">
      <c r="A71" s="11" t="s">
        <v>28</v>
      </c>
    </row>
    <row r="72" ht="12"/>
    <row r="73" ht="12"/>
    <row r="74" s="83" customFormat="1" ht="12.75">
      <c r="A74" s="83" t="s">
        <v>30</v>
      </c>
    </row>
    <row r="75" s="83" customFormat="1" ht="12.75">
      <c r="A75" s="83" t="s">
        <v>31</v>
      </c>
    </row>
    <row r="76" s="83" customFormat="1" ht="12.75">
      <c r="A76" s="83" t="s">
        <v>32</v>
      </c>
    </row>
    <row r="77" s="83" customFormat="1" ht="12.75">
      <c r="A77" s="83" t="s">
        <v>33</v>
      </c>
    </row>
    <row r="78" s="83" customFormat="1" ht="12.75">
      <c r="A78" s="83" t="s">
        <v>34</v>
      </c>
    </row>
    <row r="79" s="83" customFormat="1" ht="12.75">
      <c r="A79" s="83" t="s">
        <v>18</v>
      </c>
    </row>
    <row r="80" s="83" customFormat="1" ht="12.75">
      <c r="A80" s="84" t="s">
        <v>35</v>
      </c>
    </row>
    <row r="81" s="83" customFormat="1" ht="12.75">
      <c r="A81" s="84" t="s">
        <v>36</v>
      </c>
    </row>
    <row r="82" s="83" customFormat="1" ht="12.75">
      <c r="A82" s="83" t="s">
        <v>37</v>
      </c>
    </row>
    <row r="83" s="83" customFormat="1" ht="12.75">
      <c r="A83" s="83" t="s">
        <v>18</v>
      </c>
    </row>
    <row r="84" s="83" customFormat="1" ht="12.75">
      <c r="A84" s="83" t="s">
        <v>38</v>
      </c>
    </row>
    <row r="85" s="83" customFormat="1" ht="12.75">
      <c r="A85" s="83" t="s">
        <v>39</v>
      </c>
    </row>
    <row r="86" s="83" customFormat="1" ht="12.75">
      <c r="A86" s="83" t="s">
        <v>40</v>
      </c>
    </row>
    <row r="87" s="83" customFormat="1" ht="12.75"/>
    <row r="88" s="83" customFormat="1" ht="12.75">
      <c r="A88" s="83" t="s">
        <v>94</v>
      </c>
    </row>
    <row r="89" s="83" customFormat="1" ht="12.75">
      <c r="A89" s="84" t="s">
        <v>93</v>
      </c>
    </row>
    <row r="90" s="83" customFormat="1" ht="12.75"/>
    <row r="91" s="83" customFormat="1" ht="12.75">
      <c r="A91" s="83" t="s">
        <v>95</v>
      </c>
    </row>
    <row r="92" s="83" customFormat="1" ht="12.75">
      <c r="A92" s="85" t="s">
        <v>99</v>
      </c>
    </row>
    <row r="93" s="83" customFormat="1" ht="12.75">
      <c r="A93" s="86" t="s">
        <v>96</v>
      </c>
    </row>
    <row r="94" s="83" customFormat="1" ht="12.75">
      <c r="A94" s="87" t="s">
        <v>97</v>
      </c>
    </row>
    <row r="95" s="83" customFormat="1" ht="12.75">
      <c r="A95" s="88"/>
    </row>
    <row r="96" s="83" customFormat="1" ht="12.75">
      <c r="A96" s="83" t="s">
        <v>98</v>
      </c>
    </row>
    <row r="97" s="83" customFormat="1" ht="12.75">
      <c r="A97" s="83" t="s">
        <v>100</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A1">
      <selection activeCell="G11" sqref="G11"/>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6" width="12.7109375" style="0" customWidth="1"/>
    <col min="7" max="7" width="15.00390625" style="0" customWidth="1"/>
  </cols>
  <sheetData>
    <row r="1" ht="15">
      <c r="A1" s="1" t="s">
        <v>258</v>
      </c>
    </row>
    <row r="2" ht="15">
      <c r="A2" s="1"/>
    </row>
    <row r="3" spans="2:10" ht="12.75">
      <c r="B3" s="16" t="s">
        <v>263</v>
      </c>
      <c r="C3" s="16" t="s">
        <v>264</v>
      </c>
      <c r="D3" s="16" t="s">
        <v>265</v>
      </c>
      <c r="E3" s="16" t="s">
        <v>266</v>
      </c>
      <c r="F3" s="16" t="s">
        <v>267</v>
      </c>
      <c r="G3" s="20" t="s">
        <v>56</v>
      </c>
      <c r="J3" s="16"/>
    </row>
    <row r="4" ht="12.75">
      <c r="A4" s="7" t="s">
        <v>12</v>
      </c>
    </row>
    <row r="5" ht="12.75">
      <c r="A5" s="7"/>
    </row>
    <row r="6" ht="12.75">
      <c r="A6" s="8" t="s">
        <v>57</v>
      </c>
    </row>
    <row r="7" spans="1:7" ht="12">
      <c r="A7" s="36" t="s">
        <v>13</v>
      </c>
      <c r="B7">
        <v>67</v>
      </c>
      <c r="C7">
        <v>21</v>
      </c>
      <c r="D7">
        <v>71</v>
      </c>
      <c r="E7">
        <v>62</v>
      </c>
      <c r="F7">
        <v>43</v>
      </c>
      <c r="G7">
        <f>SUM(B7:F7)</f>
        <v>264</v>
      </c>
    </row>
    <row r="8" spans="1:7" ht="12">
      <c r="A8" s="36" t="s">
        <v>55</v>
      </c>
      <c r="B8">
        <v>198</v>
      </c>
      <c r="C8">
        <v>218</v>
      </c>
      <c r="D8">
        <v>249</v>
      </c>
      <c r="E8">
        <v>150</v>
      </c>
      <c r="F8">
        <v>152</v>
      </c>
      <c r="G8">
        <f>SUM(B8:F8)</f>
        <v>967</v>
      </c>
    </row>
    <row r="9" spans="1:8" ht="12.75" customHeight="1">
      <c r="A9" s="37" t="s">
        <v>58</v>
      </c>
      <c r="B9" s="35">
        <v>5</v>
      </c>
      <c r="C9" s="35">
        <v>3</v>
      </c>
      <c r="D9" s="78">
        <v>8</v>
      </c>
      <c r="E9" s="78">
        <v>4</v>
      </c>
      <c r="F9" s="78">
        <v>4</v>
      </c>
      <c r="G9">
        <f>SUM(B9:F9)</f>
        <v>24</v>
      </c>
      <c r="H9" s="38"/>
    </row>
    <row r="10" spans="1:8" ht="12.75">
      <c r="A10" s="36" t="s">
        <v>54</v>
      </c>
      <c r="B10" s="22">
        <v>315</v>
      </c>
      <c r="C10" s="22">
        <v>423</v>
      </c>
      <c r="D10" s="22">
        <v>555</v>
      </c>
      <c r="E10" s="22">
        <v>531</v>
      </c>
      <c r="F10" s="22">
        <v>574</v>
      </c>
      <c r="G10" s="154">
        <f>SUM(B10:F10)</f>
        <v>2398</v>
      </c>
      <c r="H10" s="38"/>
    </row>
    <row r="11" spans="1:8" ht="12.75">
      <c r="A11" s="8" t="s">
        <v>14</v>
      </c>
      <c r="B11" s="14">
        <f aca="true" t="shared" si="0" ref="B11:G11">SUM(B7:B10)</f>
        <v>585</v>
      </c>
      <c r="C11" s="14">
        <f t="shared" si="0"/>
        <v>665</v>
      </c>
      <c r="D11" s="14">
        <f t="shared" si="0"/>
        <v>883</v>
      </c>
      <c r="E11" s="14">
        <f t="shared" si="0"/>
        <v>747</v>
      </c>
      <c r="F11" s="14">
        <f t="shared" si="0"/>
        <v>773</v>
      </c>
      <c r="G11" s="163">
        <f t="shared" si="0"/>
        <v>3653</v>
      </c>
      <c r="H11" s="38"/>
    </row>
    <row r="12" ht="12">
      <c r="A12" s="36"/>
    </row>
    <row r="13" ht="12.75">
      <c r="A13" s="8" t="s">
        <v>59</v>
      </c>
    </row>
    <row r="14" spans="1:7" ht="12">
      <c r="A14" s="36" t="s">
        <v>15</v>
      </c>
      <c r="B14">
        <v>6</v>
      </c>
      <c r="C14">
        <v>6</v>
      </c>
      <c r="D14">
        <v>11</v>
      </c>
      <c r="E14">
        <v>1</v>
      </c>
      <c r="F14">
        <v>10</v>
      </c>
      <c r="G14">
        <f>SUM(B14:F14)</f>
        <v>34</v>
      </c>
    </row>
    <row r="15" spans="1:7" ht="12">
      <c r="A15" s="36" t="s">
        <v>60</v>
      </c>
      <c r="B15">
        <v>34</v>
      </c>
      <c r="C15">
        <v>19</v>
      </c>
      <c r="D15">
        <v>36</v>
      </c>
      <c r="E15">
        <v>19</v>
      </c>
      <c r="F15">
        <v>14</v>
      </c>
      <c r="G15">
        <f>SUM(B15:F15)</f>
        <v>122</v>
      </c>
    </row>
    <row r="16" spans="1:7" ht="12">
      <c r="A16" s="36" t="s">
        <v>52</v>
      </c>
      <c r="B16">
        <v>2</v>
      </c>
      <c r="C16">
        <v>2</v>
      </c>
      <c r="D16">
        <v>4</v>
      </c>
      <c r="E16">
        <v>8</v>
      </c>
      <c r="F16">
        <v>8</v>
      </c>
      <c r="G16">
        <f>SUM(B16:F16)</f>
        <v>24</v>
      </c>
    </row>
    <row r="17" ht="12">
      <c r="A17" s="36"/>
    </row>
    <row r="18" ht="12.75">
      <c r="A18" s="7" t="s">
        <v>9</v>
      </c>
    </row>
    <row r="19" ht="12.75">
      <c r="A19" s="8" t="s">
        <v>57</v>
      </c>
    </row>
    <row r="20" spans="1:7" ht="12">
      <c r="A20" s="36" t="s">
        <v>13</v>
      </c>
      <c r="B20">
        <v>15</v>
      </c>
      <c r="C20">
        <v>14</v>
      </c>
      <c r="D20">
        <v>8</v>
      </c>
      <c r="E20">
        <v>11</v>
      </c>
      <c r="F20">
        <v>6</v>
      </c>
      <c r="G20">
        <f>SUM(B20:F20)</f>
        <v>54</v>
      </c>
    </row>
    <row r="21" spans="1:7" ht="12">
      <c r="A21" s="36" t="s">
        <v>51</v>
      </c>
      <c r="B21">
        <v>7</v>
      </c>
      <c r="C21">
        <v>8</v>
      </c>
      <c r="D21">
        <v>8</v>
      </c>
      <c r="E21">
        <v>4</v>
      </c>
      <c r="F21">
        <v>5</v>
      </c>
      <c r="G21">
        <f>SUM(B21:F21)</f>
        <v>32</v>
      </c>
    </row>
    <row r="22" spans="1:7" ht="14.25" customHeight="1">
      <c r="A22" s="37" t="s">
        <v>58</v>
      </c>
      <c r="B22" s="35">
        <v>0</v>
      </c>
      <c r="C22" s="35">
        <v>0</v>
      </c>
      <c r="D22" s="78">
        <v>2</v>
      </c>
      <c r="E22" s="78">
        <v>0</v>
      </c>
      <c r="F22" s="78">
        <v>0</v>
      </c>
      <c r="G22">
        <f>SUM(B22:F22)</f>
        <v>2</v>
      </c>
    </row>
    <row r="23" spans="1:7" ht="12.75" customHeight="1">
      <c r="A23" s="36" t="s">
        <v>54</v>
      </c>
      <c r="B23" s="22">
        <v>50</v>
      </c>
      <c r="C23" s="22">
        <v>31</v>
      </c>
      <c r="D23" s="22">
        <v>60</v>
      </c>
      <c r="E23" s="22">
        <v>49</v>
      </c>
      <c r="F23" s="22">
        <v>54</v>
      </c>
      <c r="G23" s="22">
        <f>SUM(B23:F23)</f>
        <v>244</v>
      </c>
    </row>
    <row r="24" spans="1:7" ht="12.75">
      <c r="A24" s="8" t="s">
        <v>14</v>
      </c>
      <c r="B24" s="14">
        <f aca="true" t="shared" si="1" ref="B24:G24">SUM(B20:B23)</f>
        <v>72</v>
      </c>
      <c r="C24" s="14">
        <f t="shared" si="1"/>
        <v>53</v>
      </c>
      <c r="D24" s="14">
        <f t="shared" si="1"/>
        <v>78</v>
      </c>
      <c r="E24" s="14">
        <f t="shared" si="1"/>
        <v>64</v>
      </c>
      <c r="F24" s="14">
        <f t="shared" si="1"/>
        <v>65</v>
      </c>
      <c r="G24" s="14">
        <f t="shared" si="1"/>
        <v>332</v>
      </c>
    </row>
    <row r="25" ht="12">
      <c r="A25" s="36"/>
    </row>
    <row r="26" ht="12.75">
      <c r="A26" s="8" t="s">
        <v>59</v>
      </c>
    </row>
    <row r="27" spans="1:7" ht="12">
      <c r="A27" s="36" t="s">
        <v>15</v>
      </c>
      <c r="B27">
        <v>0</v>
      </c>
      <c r="C27">
        <v>0</v>
      </c>
      <c r="D27">
        <v>0</v>
      </c>
      <c r="E27">
        <v>0</v>
      </c>
      <c r="F27">
        <v>0</v>
      </c>
      <c r="G27">
        <f>SUM(B27:F27)</f>
        <v>0</v>
      </c>
    </row>
    <row r="28" spans="1:7" ht="12">
      <c r="A28" s="36" t="s">
        <v>60</v>
      </c>
      <c r="B28">
        <v>4</v>
      </c>
      <c r="C28">
        <v>2</v>
      </c>
      <c r="D28">
        <v>2</v>
      </c>
      <c r="E28">
        <v>1</v>
      </c>
      <c r="F28">
        <v>2</v>
      </c>
      <c r="G28">
        <f>SUM(B28:F28)</f>
        <v>11</v>
      </c>
    </row>
    <row r="29" spans="1:7" ht="12">
      <c r="A29" s="36" t="s">
        <v>52</v>
      </c>
      <c r="B29">
        <v>1</v>
      </c>
      <c r="C29">
        <v>1</v>
      </c>
      <c r="D29">
        <v>1</v>
      </c>
      <c r="E29">
        <v>0</v>
      </c>
      <c r="F29">
        <v>0</v>
      </c>
      <c r="G29">
        <f>SUM(B29:F29)</f>
        <v>3</v>
      </c>
    </row>
    <row r="30" ht="12">
      <c r="A30" s="36"/>
    </row>
    <row r="31" ht="12.75">
      <c r="A31" s="7" t="s">
        <v>16</v>
      </c>
    </row>
    <row r="32" ht="12.75">
      <c r="A32" s="8" t="s">
        <v>57</v>
      </c>
    </row>
    <row r="33" spans="1:7" ht="12">
      <c r="A33" s="36" t="s">
        <v>13</v>
      </c>
      <c r="B33">
        <v>2</v>
      </c>
      <c r="C33">
        <v>5</v>
      </c>
      <c r="D33">
        <v>0</v>
      </c>
      <c r="E33">
        <v>0</v>
      </c>
      <c r="F33">
        <v>0</v>
      </c>
      <c r="G33">
        <f>SUM(B33:F33)</f>
        <v>7</v>
      </c>
    </row>
    <row r="34" spans="1:7" ht="12">
      <c r="A34" s="36" t="s">
        <v>51</v>
      </c>
      <c r="B34">
        <v>1</v>
      </c>
      <c r="C34">
        <v>3</v>
      </c>
      <c r="D34">
        <v>3</v>
      </c>
      <c r="E34">
        <v>1</v>
      </c>
      <c r="F34">
        <v>1</v>
      </c>
      <c r="G34">
        <f>SUM(B34:F34)</f>
        <v>9</v>
      </c>
    </row>
    <row r="35" spans="1:7" ht="13.5" customHeight="1">
      <c r="A35" s="37" t="s">
        <v>58</v>
      </c>
      <c r="B35" s="35">
        <v>0</v>
      </c>
      <c r="C35" s="35">
        <v>0</v>
      </c>
      <c r="D35" s="78">
        <v>1</v>
      </c>
      <c r="E35" s="78">
        <v>1</v>
      </c>
      <c r="F35" s="78">
        <v>0</v>
      </c>
      <c r="G35">
        <f>SUM(B35:F35)</f>
        <v>2</v>
      </c>
    </row>
    <row r="36" spans="1:7" ht="15" customHeight="1">
      <c r="A36" s="36" t="s">
        <v>53</v>
      </c>
      <c r="B36" s="22">
        <v>5</v>
      </c>
      <c r="C36" s="22">
        <v>3</v>
      </c>
      <c r="D36" s="22">
        <v>3</v>
      </c>
      <c r="E36" s="22">
        <v>8</v>
      </c>
      <c r="F36" s="22">
        <v>2</v>
      </c>
      <c r="G36" s="22">
        <f>SUM(B36:F36)</f>
        <v>21</v>
      </c>
    </row>
    <row r="37" spans="1:7" ht="12.75">
      <c r="A37" s="8" t="s">
        <v>14</v>
      </c>
      <c r="B37" s="14">
        <f aca="true" t="shared" si="2" ref="B37:G37">SUM(B33:B36)</f>
        <v>8</v>
      </c>
      <c r="C37" s="14">
        <f t="shared" si="2"/>
        <v>11</v>
      </c>
      <c r="D37" s="14">
        <f t="shared" si="2"/>
        <v>7</v>
      </c>
      <c r="E37" s="14">
        <f t="shared" si="2"/>
        <v>10</v>
      </c>
      <c r="F37" s="14">
        <f t="shared" si="2"/>
        <v>3</v>
      </c>
      <c r="G37" s="14">
        <f t="shared" si="2"/>
        <v>39</v>
      </c>
    </row>
    <row r="38" ht="12">
      <c r="A38" s="36"/>
    </row>
    <row r="39" ht="12.75">
      <c r="A39" s="8" t="s">
        <v>59</v>
      </c>
    </row>
    <row r="40" spans="1:7" ht="12">
      <c r="A40" s="36" t="s">
        <v>15</v>
      </c>
      <c r="B40">
        <v>4</v>
      </c>
      <c r="C40">
        <v>3</v>
      </c>
      <c r="D40">
        <v>4</v>
      </c>
      <c r="E40">
        <v>7</v>
      </c>
      <c r="F40">
        <v>0</v>
      </c>
      <c r="G40">
        <f>SUM(B40:F40)</f>
        <v>18</v>
      </c>
    </row>
    <row r="41" spans="1:7" ht="12">
      <c r="A41" s="36" t="s">
        <v>60</v>
      </c>
      <c r="B41">
        <v>1</v>
      </c>
      <c r="C41">
        <v>4</v>
      </c>
      <c r="D41">
        <v>0</v>
      </c>
      <c r="E41">
        <v>0</v>
      </c>
      <c r="F41">
        <v>0</v>
      </c>
      <c r="G41">
        <f>SUM(B41:F41)</f>
        <v>5</v>
      </c>
    </row>
    <row r="42" spans="1:7" ht="12">
      <c r="A42" s="36" t="s">
        <v>52</v>
      </c>
      <c r="B42">
        <v>0</v>
      </c>
      <c r="C42">
        <v>2</v>
      </c>
      <c r="D42">
        <v>3</v>
      </c>
      <c r="E42">
        <v>0</v>
      </c>
      <c r="F42">
        <v>0</v>
      </c>
      <c r="G42">
        <f>SUM(B42:F42)</f>
        <v>5</v>
      </c>
    </row>
    <row r="43" ht="12">
      <c r="A43" s="36"/>
    </row>
    <row r="44" ht="12.75">
      <c r="A44" s="21" t="s">
        <v>17</v>
      </c>
    </row>
    <row r="45" ht="12.75">
      <c r="A45" s="8" t="s">
        <v>57</v>
      </c>
    </row>
    <row r="46" spans="1:8" ht="12">
      <c r="A46" s="36" t="s">
        <v>13</v>
      </c>
      <c r="B46">
        <f>B7+B20+B33</f>
        <v>84</v>
      </c>
      <c r="C46">
        <f>C7+C20+C33</f>
        <v>40</v>
      </c>
      <c r="D46">
        <f>D7+D20+D33</f>
        <v>79</v>
      </c>
      <c r="E46">
        <f>E7+E20+E33</f>
        <v>73</v>
      </c>
      <c r="F46">
        <f>F7+F20+F33</f>
        <v>49</v>
      </c>
      <c r="G46" s="4">
        <f>SUM(G7,G20,G33)</f>
        <v>325</v>
      </c>
      <c r="H46" s="9"/>
    </row>
    <row r="47" spans="1:8" ht="12">
      <c r="A47" s="36" t="s">
        <v>55</v>
      </c>
      <c r="B47">
        <f aca="true" t="shared" si="3" ref="B47:E49">B8+B21+B34</f>
        <v>206</v>
      </c>
      <c r="C47">
        <f t="shared" si="3"/>
        <v>229</v>
      </c>
      <c r="D47">
        <f t="shared" si="3"/>
        <v>260</v>
      </c>
      <c r="E47">
        <f t="shared" si="3"/>
        <v>155</v>
      </c>
      <c r="F47">
        <f>F8+F21+F34</f>
        <v>158</v>
      </c>
      <c r="G47" s="4">
        <f>SUM(G8,G21,G34)</f>
        <v>1008</v>
      </c>
      <c r="H47" s="9"/>
    </row>
    <row r="48" spans="1:8" ht="14.25" customHeight="1">
      <c r="A48" s="37" t="s">
        <v>58</v>
      </c>
      <c r="B48">
        <f t="shared" si="3"/>
        <v>5</v>
      </c>
      <c r="C48">
        <f t="shared" si="3"/>
        <v>3</v>
      </c>
      <c r="D48">
        <f t="shared" si="3"/>
        <v>11</v>
      </c>
      <c r="E48">
        <f t="shared" si="3"/>
        <v>5</v>
      </c>
      <c r="F48">
        <f>F9+F22+F35</f>
        <v>4</v>
      </c>
      <c r="G48" s="4">
        <f>SUM(G9,G22,G35)</f>
        <v>28</v>
      </c>
      <c r="H48" s="9"/>
    </row>
    <row r="49" spans="1:8" ht="12.75" customHeight="1">
      <c r="A49" s="36" t="s">
        <v>54</v>
      </c>
      <c r="B49" s="22">
        <f t="shared" si="3"/>
        <v>370</v>
      </c>
      <c r="C49" s="22">
        <f t="shared" si="3"/>
        <v>457</v>
      </c>
      <c r="D49" s="22">
        <f t="shared" si="3"/>
        <v>618</v>
      </c>
      <c r="E49" s="22">
        <f t="shared" si="3"/>
        <v>588</v>
      </c>
      <c r="F49" s="22">
        <f>F10+F23+F36</f>
        <v>630</v>
      </c>
      <c r="G49" s="29">
        <f>SUM(G10,G23,G36)</f>
        <v>2663</v>
      </c>
      <c r="H49" s="9"/>
    </row>
    <row r="50" spans="1:7" ht="12.75">
      <c r="A50" s="8" t="s">
        <v>14</v>
      </c>
      <c r="B50" s="14">
        <f aca="true" t="shared" si="4" ref="B50:G50">SUM(B46:B49)</f>
        <v>665</v>
      </c>
      <c r="C50" s="14">
        <f t="shared" si="4"/>
        <v>729</v>
      </c>
      <c r="D50" s="14">
        <f t="shared" si="4"/>
        <v>968</v>
      </c>
      <c r="E50" s="14">
        <f t="shared" si="4"/>
        <v>821</v>
      </c>
      <c r="F50" s="14">
        <f t="shared" si="4"/>
        <v>841</v>
      </c>
      <c r="G50" s="5">
        <f t="shared" si="4"/>
        <v>4024</v>
      </c>
    </row>
    <row r="51" ht="12">
      <c r="A51" s="36"/>
    </row>
    <row r="52" ht="12.75">
      <c r="A52" s="8" t="s">
        <v>59</v>
      </c>
    </row>
    <row r="53" spans="1:7" ht="12">
      <c r="A53" s="36" t="s">
        <v>15</v>
      </c>
      <c r="B53">
        <f aca="true" t="shared" si="5" ref="B53:E55">B14+B27+B40</f>
        <v>10</v>
      </c>
      <c r="C53">
        <f t="shared" si="5"/>
        <v>9</v>
      </c>
      <c r="D53">
        <f t="shared" si="5"/>
        <v>15</v>
      </c>
      <c r="E53">
        <f t="shared" si="5"/>
        <v>8</v>
      </c>
      <c r="F53">
        <f>F14+F27+F40</f>
        <v>10</v>
      </c>
      <c r="G53">
        <f>SUM(G14,G27,G40)</f>
        <v>52</v>
      </c>
    </row>
    <row r="54" spans="1:7" ht="12">
      <c r="A54" s="36" t="s">
        <v>60</v>
      </c>
      <c r="B54">
        <f t="shared" si="5"/>
        <v>39</v>
      </c>
      <c r="C54">
        <f t="shared" si="5"/>
        <v>25</v>
      </c>
      <c r="D54">
        <f t="shared" si="5"/>
        <v>38</v>
      </c>
      <c r="E54">
        <f t="shared" si="5"/>
        <v>20</v>
      </c>
      <c r="F54">
        <f>F15+F28+F41</f>
        <v>16</v>
      </c>
      <c r="G54">
        <f>SUM(G15,G28,G41)</f>
        <v>138</v>
      </c>
    </row>
    <row r="55" spans="1:8" ht="12">
      <c r="A55" s="36" t="s">
        <v>52</v>
      </c>
      <c r="B55">
        <f t="shared" si="5"/>
        <v>3</v>
      </c>
      <c r="C55">
        <f t="shared" si="5"/>
        <v>5</v>
      </c>
      <c r="D55">
        <f t="shared" si="5"/>
        <v>8</v>
      </c>
      <c r="E55">
        <f t="shared" si="5"/>
        <v>8</v>
      </c>
      <c r="F55">
        <f>F16+F29+F42</f>
        <v>8</v>
      </c>
      <c r="G55">
        <f>SUM(G16,G29,G42)</f>
        <v>32</v>
      </c>
      <c r="H55" s="130"/>
    </row>
    <row r="56" ht="12">
      <c r="A56" s="36"/>
    </row>
    <row r="57" spans="1:7" ht="12">
      <c r="A57" s="39"/>
      <c r="B57" s="22"/>
      <c r="C57" s="22"/>
      <c r="D57" s="22"/>
      <c r="E57" s="22"/>
      <c r="F57" s="22"/>
      <c r="G57" s="22"/>
    </row>
    <row r="58" spans="2:7" ht="12">
      <c r="B58" s="35"/>
      <c r="C58" s="35"/>
      <c r="D58" s="35"/>
      <c r="E58" s="35"/>
      <c r="F58" s="35"/>
      <c r="G58" s="35"/>
    </row>
    <row r="59" ht="12.75">
      <c r="A59" s="14" t="s">
        <v>61</v>
      </c>
    </row>
    <row r="60" ht="12">
      <c r="A60" s="40" t="s">
        <v>150</v>
      </c>
    </row>
    <row r="61" ht="12">
      <c r="A61" s="40" t="s">
        <v>62</v>
      </c>
    </row>
    <row r="62" ht="12">
      <c r="A62" t="s">
        <v>91</v>
      </c>
    </row>
    <row r="63" ht="12">
      <c r="A63" s="48" t="s">
        <v>92</v>
      </c>
    </row>
    <row r="64" ht="12">
      <c r="A64" s="94" t="s">
        <v>161</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H37"/>
  <sheetViews>
    <sheetView zoomScalePageLayoutView="0" workbookViewId="0" topLeftCell="A1">
      <selection activeCell="A2" sqref="A2"/>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6" width="13.00390625" style="0" customWidth="1"/>
    <col min="7" max="7" width="15.140625" style="0" customWidth="1"/>
    <col min="8" max="8" width="10.00390625" style="0" customWidth="1"/>
  </cols>
  <sheetData>
    <row r="1" ht="15">
      <c r="A1" s="1" t="s">
        <v>257</v>
      </c>
    </row>
    <row r="3" ht="15">
      <c r="A3" s="1" t="s">
        <v>85</v>
      </c>
    </row>
    <row r="4" spans="1:7" ht="12.75">
      <c r="A4" s="20" t="s">
        <v>47</v>
      </c>
      <c r="B4" s="16" t="s">
        <v>263</v>
      </c>
      <c r="C4" s="16" t="s">
        <v>264</v>
      </c>
      <c r="D4" s="16" t="s">
        <v>265</v>
      </c>
      <c r="E4" s="16" t="s">
        <v>266</v>
      </c>
      <c r="F4" s="16" t="s">
        <v>267</v>
      </c>
      <c r="G4" s="20" t="s">
        <v>56</v>
      </c>
    </row>
    <row r="5" ht="12.75">
      <c r="A5" s="14" t="s">
        <v>12</v>
      </c>
    </row>
    <row r="6" ht="12.75">
      <c r="A6" s="14"/>
    </row>
    <row r="7" spans="1:7" ht="12">
      <c r="A7" s="44" t="s">
        <v>83</v>
      </c>
      <c r="B7" s="4">
        <f aca="true" t="shared" si="0" ref="B7:G7">B9-B8</f>
        <v>6618</v>
      </c>
      <c r="C7" s="4">
        <f t="shared" si="0"/>
        <v>8536</v>
      </c>
      <c r="D7" s="4">
        <f t="shared" si="0"/>
        <v>7866</v>
      </c>
      <c r="E7" s="4">
        <f t="shared" si="0"/>
        <v>10864</v>
      </c>
      <c r="F7" s="4">
        <f t="shared" si="0"/>
        <v>10673</v>
      </c>
      <c r="G7" s="4">
        <f t="shared" si="0"/>
        <v>44518</v>
      </c>
    </row>
    <row r="8" spans="1:7" ht="12">
      <c r="A8" s="44" t="s">
        <v>87</v>
      </c>
      <c r="B8" s="29">
        <v>475</v>
      </c>
      <c r="C8" s="29">
        <v>422</v>
      </c>
      <c r="D8" s="29">
        <v>527</v>
      </c>
      <c r="E8" s="29">
        <v>461</v>
      </c>
      <c r="F8" s="29">
        <v>323</v>
      </c>
      <c r="G8" s="29">
        <v>2022</v>
      </c>
    </row>
    <row r="9" spans="1:8" ht="12.75">
      <c r="A9" s="44" t="s">
        <v>86</v>
      </c>
      <c r="B9" s="6">
        <f>'Register Activity - All Comp'!C9</f>
        <v>7093</v>
      </c>
      <c r="C9" s="6">
        <f>'Register Activity - All Comp'!D9</f>
        <v>8958</v>
      </c>
      <c r="D9" s="6">
        <f>'Register Activity - All Comp'!E9</f>
        <v>8393</v>
      </c>
      <c r="E9" s="6">
        <f>'Register Activity - All Comp'!F9</f>
        <v>11325</v>
      </c>
      <c r="F9" s="6">
        <f>'Register Activity - All Comp'!G9</f>
        <v>10996</v>
      </c>
      <c r="G9" s="6">
        <f>'Register Activity - All Comp'!H9</f>
        <v>46540</v>
      </c>
      <c r="H9" s="14"/>
    </row>
    <row r="10" spans="1:8" ht="12">
      <c r="A10" s="45" t="s">
        <v>88</v>
      </c>
      <c r="B10" s="29">
        <f>'Register Activity - All Comp'!C10</f>
        <v>104</v>
      </c>
      <c r="C10" s="29">
        <f>'Register Activity - All Comp'!D10</f>
        <v>121</v>
      </c>
      <c r="D10" s="29">
        <f>'Register Activity - All Comp'!E10</f>
        <v>165</v>
      </c>
      <c r="E10" s="29">
        <f>'Register Activity - All Comp'!F10</f>
        <v>103</v>
      </c>
      <c r="F10" s="29">
        <f>'Register Activity - All Comp'!G10</f>
        <v>80</v>
      </c>
      <c r="G10" s="29">
        <f>'Register Activity - All Comp'!H10</f>
        <v>552</v>
      </c>
      <c r="H10" s="78"/>
    </row>
    <row r="11" spans="1:8" ht="12.75">
      <c r="A11" s="46" t="s">
        <v>84</v>
      </c>
      <c r="B11" s="27">
        <f aca="true" t="shared" si="1" ref="B11:G11">B9-B10</f>
        <v>6989</v>
      </c>
      <c r="C11" s="27">
        <f t="shared" si="1"/>
        <v>8837</v>
      </c>
      <c r="D11" s="27">
        <f t="shared" si="1"/>
        <v>8228</v>
      </c>
      <c r="E11" s="27">
        <f t="shared" si="1"/>
        <v>11222</v>
      </c>
      <c r="F11" s="27">
        <f t="shared" si="1"/>
        <v>10916</v>
      </c>
      <c r="G11" s="27">
        <f t="shared" si="1"/>
        <v>45988</v>
      </c>
      <c r="H11" s="14"/>
    </row>
    <row r="12" spans="1:7" ht="12">
      <c r="A12" s="46"/>
      <c r="B12" s="82"/>
      <c r="C12" s="82"/>
      <c r="D12" s="82"/>
      <c r="E12" s="82"/>
      <c r="F12" s="82"/>
      <c r="G12" s="82"/>
    </row>
    <row r="13" spans="1:7" ht="12.75">
      <c r="A13" s="14" t="s">
        <v>9</v>
      </c>
      <c r="B13" s="4"/>
      <c r="C13" s="4"/>
      <c r="D13" s="4"/>
      <c r="E13" s="4"/>
      <c r="F13" s="4"/>
      <c r="G13" s="4"/>
    </row>
    <row r="14" spans="1:7" ht="12">
      <c r="A14" s="44" t="s">
        <v>83</v>
      </c>
      <c r="B14" s="4">
        <f aca="true" t="shared" si="2" ref="B14:G14">B16-B15</f>
        <v>562</v>
      </c>
      <c r="C14" s="4">
        <f t="shared" si="2"/>
        <v>555</v>
      </c>
      <c r="D14" s="4">
        <f t="shared" si="2"/>
        <v>249</v>
      </c>
      <c r="E14" s="4">
        <f t="shared" si="2"/>
        <v>360</v>
      </c>
      <c r="F14" s="4">
        <f t="shared" si="2"/>
        <v>520</v>
      </c>
      <c r="G14" s="4">
        <f t="shared" si="2"/>
        <v>2244</v>
      </c>
    </row>
    <row r="15" spans="1:7" ht="12">
      <c r="A15" s="44" t="s">
        <v>87</v>
      </c>
      <c r="B15" s="29">
        <v>31</v>
      </c>
      <c r="C15" s="29">
        <v>25</v>
      </c>
      <c r="D15" s="29">
        <v>22</v>
      </c>
      <c r="E15" s="29">
        <v>34</v>
      </c>
      <c r="F15" s="29">
        <v>12</v>
      </c>
      <c r="G15" s="29">
        <v>113</v>
      </c>
    </row>
    <row r="16" spans="1:8" ht="12.75">
      <c r="A16" s="44" t="s">
        <v>86</v>
      </c>
      <c r="B16" s="6">
        <f>'Register Activity - All Comp'!C21</f>
        <v>593</v>
      </c>
      <c r="C16" s="6">
        <f>'Register Activity - All Comp'!D21</f>
        <v>580</v>
      </c>
      <c r="D16" s="6">
        <f>'Register Activity - All Comp'!E21</f>
        <v>271</v>
      </c>
      <c r="E16" s="6">
        <f>'Register Activity - All Comp'!F21</f>
        <v>394</v>
      </c>
      <c r="F16" s="6">
        <f>'Register Activity - All Comp'!G21</f>
        <v>532</v>
      </c>
      <c r="G16" s="6">
        <f>'Register Activity - All Comp'!H21</f>
        <v>2357</v>
      </c>
      <c r="H16" s="14"/>
    </row>
    <row r="17" spans="1:8" ht="12">
      <c r="A17" s="44" t="s">
        <v>88</v>
      </c>
      <c r="B17" s="29">
        <f>'Register Activity - All Comp'!C22</f>
        <v>13</v>
      </c>
      <c r="C17" s="29">
        <f>'Register Activity - All Comp'!D22</f>
        <v>11</v>
      </c>
      <c r="D17" s="29">
        <f>'Register Activity - All Comp'!E22</f>
        <v>4</v>
      </c>
      <c r="E17" s="29">
        <f>'Register Activity - All Comp'!F22</f>
        <v>4</v>
      </c>
      <c r="F17" s="29">
        <f>'Register Activity - All Comp'!G22</f>
        <v>7</v>
      </c>
      <c r="G17" s="29">
        <f>'Register Activity - All Comp'!H22</f>
        <v>35</v>
      </c>
      <c r="H17" s="78"/>
    </row>
    <row r="18" spans="1:7" ht="12.75">
      <c r="A18" s="46" t="s">
        <v>84</v>
      </c>
      <c r="B18" s="27">
        <f aca="true" t="shared" si="3" ref="B18:G18">B16-B17</f>
        <v>580</v>
      </c>
      <c r="C18" s="27">
        <f t="shared" si="3"/>
        <v>569</v>
      </c>
      <c r="D18" s="27">
        <f t="shared" si="3"/>
        <v>267</v>
      </c>
      <c r="E18" s="27">
        <f t="shared" si="3"/>
        <v>390</v>
      </c>
      <c r="F18" s="27">
        <f t="shared" si="3"/>
        <v>525</v>
      </c>
      <c r="G18" s="27">
        <f t="shared" si="3"/>
        <v>2322</v>
      </c>
    </row>
    <row r="19" spans="1:7" ht="12">
      <c r="A19" s="46"/>
      <c r="B19" s="82"/>
      <c r="C19" s="82"/>
      <c r="D19" s="82"/>
      <c r="E19" s="82"/>
      <c r="F19" s="82"/>
      <c r="G19" s="82"/>
    </row>
    <row r="20" spans="1:7" ht="12.75">
      <c r="A20" s="14" t="s">
        <v>10</v>
      </c>
      <c r="B20" s="4"/>
      <c r="C20" s="4"/>
      <c r="D20" s="4"/>
      <c r="E20" s="4"/>
      <c r="F20" s="4"/>
      <c r="G20" s="4"/>
    </row>
    <row r="21" spans="1:7" ht="12">
      <c r="A21" s="44" t="s">
        <v>83</v>
      </c>
      <c r="B21" s="4">
        <f aca="true" t="shared" si="4" ref="B21:G21">B23-B22</f>
        <v>109</v>
      </c>
      <c r="C21" s="4">
        <f t="shared" si="4"/>
        <v>61</v>
      </c>
      <c r="D21" s="4">
        <f t="shared" si="4"/>
        <v>115</v>
      </c>
      <c r="E21" s="4">
        <f t="shared" si="4"/>
        <v>83</v>
      </c>
      <c r="F21" s="4">
        <f t="shared" si="4"/>
        <v>60</v>
      </c>
      <c r="G21" s="4">
        <f t="shared" si="4"/>
        <v>428</v>
      </c>
    </row>
    <row r="22" spans="1:7" ht="12">
      <c r="A22" s="44" t="s">
        <v>87</v>
      </c>
      <c r="B22" s="29">
        <v>5</v>
      </c>
      <c r="C22" s="29">
        <v>11</v>
      </c>
      <c r="D22" s="29">
        <v>2</v>
      </c>
      <c r="E22" s="29">
        <v>4</v>
      </c>
      <c r="F22" s="29">
        <v>0</v>
      </c>
      <c r="G22" s="29">
        <v>21</v>
      </c>
    </row>
    <row r="23" spans="1:8" ht="12.75">
      <c r="A23" s="44" t="s">
        <v>86</v>
      </c>
      <c r="B23" s="4">
        <f>'Register Activity - All Comp'!C33</f>
        <v>114</v>
      </c>
      <c r="C23" s="4">
        <f>'Register Activity - All Comp'!D33</f>
        <v>72</v>
      </c>
      <c r="D23" s="4">
        <f>'Register Activity - All Comp'!E33</f>
        <v>117</v>
      </c>
      <c r="E23" s="4">
        <f>'Register Activity - All Comp'!F33</f>
        <v>87</v>
      </c>
      <c r="F23" s="4">
        <f>'Register Activity - All Comp'!G33</f>
        <v>60</v>
      </c>
      <c r="G23" s="4">
        <f>'Register Activity - All Comp'!H33</f>
        <v>449</v>
      </c>
      <c r="H23" s="14"/>
    </row>
    <row r="24" spans="1:8" ht="12">
      <c r="A24" s="44" t="s">
        <v>88</v>
      </c>
      <c r="B24" s="29">
        <f>'Register Activity - All Comp'!C34</f>
        <v>1</v>
      </c>
      <c r="C24" s="29">
        <f>'Register Activity - All Comp'!D34</f>
        <v>2</v>
      </c>
      <c r="D24" s="29">
        <f>'Register Activity - All Comp'!E34</f>
        <v>2</v>
      </c>
      <c r="E24" s="29">
        <f>'Register Activity - All Comp'!F34</f>
        <v>1</v>
      </c>
      <c r="F24" s="29">
        <f>'Register Activity - All Comp'!G34</f>
        <v>3</v>
      </c>
      <c r="G24" s="29">
        <f>'Register Activity - All Comp'!H34</f>
        <v>8</v>
      </c>
      <c r="H24" s="78"/>
    </row>
    <row r="25" spans="1:7" ht="12.75">
      <c r="A25" s="46" t="s">
        <v>84</v>
      </c>
      <c r="B25" s="27">
        <f aca="true" t="shared" si="5" ref="B25:G25">B23-B24</f>
        <v>113</v>
      </c>
      <c r="C25" s="27">
        <f t="shared" si="5"/>
        <v>70</v>
      </c>
      <c r="D25" s="27">
        <f t="shared" si="5"/>
        <v>115</v>
      </c>
      <c r="E25" s="27">
        <f t="shared" si="5"/>
        <v>86</v>
      </c>
      <c r="F25" s="27">
        <f t="shared" si="5"/>
        <v>57</v>
      </c>
      <c r="G25" s="27">
        <f t="shared" si="5"/>
        <v>441</v>
      </c>
    </row>
    <row r="26" spans="1:7" ht="12">
      <c r="A26" s="46"/>
      <c r="B26" s="82"/>
      <c r="C26" s="82"/>
      <c r="D26" s="82"/>
      <c r="E26" s="82"/>
      <c r="F26" s="82"/>
      <c r="G26" s="82"/>
    </row>
    <row r="27" spans="1:7" ht="12.75">
      <c r="A27" s="14" t="s">
        <v>11</v>
      </c>
      <c r="B27" s="4"/>
      <c r="C27" s="4"/>
      <c r="D27" s="4"/>
      <c r="E27" s="4"/>
      <c r="F27" s="4"/>
      <c r="G27" s="4"/>
    </row>
    <row r="28" spans="1:7" ht="12">
      <c r="A28" s="44" t="s">
        <v>83</v>
      </c>
      <c r="B28" s="4">
        <f aca="true" t="shared" si="6" ref="B28:G28">B30-B29</f>
        <v>7289</v>
      </c>
      <c r="C28" s="4">
        <f t="shared" si="6"/>
        <v>9152</v>
      </c>
      <c r="D28" s="4">
        <f t="shared" si="6"/>
        <v>8230</v>
      </c>
      <c r="E28" s="4">
        <f t="shared" si="6"/>
        <v>11307</v>
      </c>
      <c r="F28" s="4">
        <f t="shared" si="6"/>
        <v>11253</v>
      </c>
      <c r="G28" s="4">
        <f t="shared" si="6"/>
        <v>47190</v>
      </c>
    </row>
    <row r="29" spans="1:8" ht="12">
      <c r="A29" s="44" t="s">
        <v>87</v>
      </c>
      <c r="B29" s="127">
        <f aca="true" t="shared" si="7" ref="B29:G31">SUM(B8,B15,B22)</f>
        <v>511</v>
      </c>
      <c r="C29" s="127">
        <f t="shared" si="7"/>
        <v>458</v>
      </c>
      <c r="D29" s="127">
        <f t="shared" si="7"/>
        <v>551</v>
      </c>
      <c r="E29" s="127">
        <f t="shared" si="7"/>
        <v>499</v>
      </c>
      <c r="F29" s="127">
        <f>SUM(F8,F15,F22)</f>
        <v>335</v>
      </c>
      <c r="G29" s="127">
        <f t="shared" si="7"/>
        <v>2156</v>
      </c>
      <c r="H29" s="19"/>
    </row>
    <row r="30" spans="1:8" ht="12.75">
      <c r="A30" s="44" t="s">
        <v>86</v>
      </c>
      <c r="B30" s="141">
        <f t="shared" si="7"/>
        <v>7800</v>
      </c>
      <c r="C30" s="141">
        <f t="shared" si="7"/>
        <v>9610</v>
      </c>
      <c r="D30" s="141">
        <f t="shared" si="7"/>
        <v>8781</v>
      </c>
      <c r="E30" s="141">
        <f t="shared" si="7"/>
        <v>11806</v>
      </c>
      <c r="F30" s="141">
        <f>SUM(F9,F16,F23)</f>
        <v>11588</v>
      </c>
      <c r="G30" s="141">
        <f t="shared" si="7"/>
        <v>49346</v>
      </c>
      <c r="H30" s="91"/>
    </row>
    <row r="31" spans="1:8" ht="12">
      <c r="A31" s="44" t="s">
        <v>88</v>
      </c>
      <c r="B31" s="141">
        <f t="shared" si="7"/>
        <v>118</v>
      </c>
      <c r="C31" s="141">
        <f t="shared" si="7"/>
        <v>134</v>
      </c>
      <c r="D31" s="141">
        <f t="shared" si="7"/>
        <v>171</v>
      </c>
      <c r="E31" s="141">
        <f t="shared" si="7"/>
        <v>108</v>
      </c>
      <c r="F31" s="141">
        <f>SUM(F10,F17,F24)</f>
        <v>90</v>
      </c>
      <c r="G31" s="141">
        <f t="shared" si="7"/>
        <v>595</v>
      </c>
      <c r="H31" s="78"/>
    </row>
    <row r="32" spans="1:8" ht="12.75">
      <c r="A32" s="46" t="s">
        <v>84</v>
      </c>
      <c r="B32" s="27">
        <f aca="true" t="shared" si="8" ref="B32:G32">B30-B31</f>
        <v>7682</v>
      </c>
      <c r="C32" s="27">
        <f t="shared" si="8"/>
        <v>9476</v>
      </c>
      <c r="D32" s="27">
        <f t="shared" si="8"/>
        <v>8610</v>
      </c>
      <c r="E32" s="27">
        <f t="shared" si="8"/>
        <v>11698</v>
      </c>
      <c r="F32" s="27">
        <f t="shared" si="8"/>
        <v>11498</v>
      </c>
      <c r="G32" s="27">
        <f t="shared" si="8"/>
        <v>48751</v>
      </c>
      <c r="H32" s="19"/>
    </row>
    <row r="33" ht="12">
      <c r="A33" s="44"/>
    </row>
    <row r="34" spans="1:7" ht="12">
      <c r="A34" s="22"/>
      <c r="B34" s="22"/>
      <c r="C34" s="22"/>
      <c r="D34" s="22"/>
      <c r="E34" s="22"/>
      <c r="F34" s="22"/>
      <c r="G34" s="22"/>
    </row>
    <row r="36" ht="12.75">
      <c r="A36" s="14" t="s">
        <v>157</v>
      </c>
    </row>
    <row r="37" ht="12">
      <c r="A37" t="s">
        <v>155</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A1" sqref="A1"/>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256</v>
      </c>
    </row>
    <row r="4" ht="12.75">
      <c r="I4" s="20" t="s">
        <v>63</v>
      </c>
    </row>
    <row r="5" spans="2:9" ht="12.75">
      <c r="B5" s="164" t="s">
        <v>64</v>
      </c>
      <c r="C5" s="165"/>
      <c r="D5" s="165"/>
      <c r="E5" s="166"/>
      <c r="F5" s="164" t="s">
        <v>65</v>
      </c>
      <c r="G5" s="165"/>
      <c r="H5" s="165"/>
      <c r="I5" s="166"/>
    </row>
    <row r="6" spans="2:9" ht="12.75">
      <c r="B6" s="42" t="s">
        <v>44</v>
      </c>
      <c r="C6" s="34" t="s">
        <v>9</v>
      </c>
      <c r="D6" s="34" t="s">
        <v>10</v>
      </c>
      <c r="E6" s="89" t="s">
        <v>11</v>
      </c>
      <c r="F6" s="42" t="s">
        <v>44</v>
      </c>
      <c r="G6" s="34" t="s">
        <v>9</v>
      </c>
      <c r="H6" s="34" t="s">
        <v>10</v>
      </c>
      <c r="I6" s="89" t="s">
        <v>11</v>
      </c>
    </row>
    <row r="7" spans="1:9" ht="12">
      <c r="A7" t="s">
        <v>41</v>
      </c>
      <c r="B7" s="151">
        <v>0.9933</v>
      </c>
      <c r="C7" s="152">
        <v>0.9884</v>
      </c>
      <c r="D7" s="152">
        <v>0.9883</v>
      </c>
      <c r="E7" s="153">
        <v>0.993</v>
      </c>
      <c r="F7" s="151">
        <v>0.944</v>
      </c>
      <c r="G7" s="152">
        <v>0.9495</v>
      </c>
      <c r="H7" s="152">
        <v>0.9351</v>
      </c>
      <c r="I7" s="153">
        <v>0.9442</v>
      </c>
    </row>
    <row r="8" spans="1:9" ht="12">
      <c r="A8" t="s">
        <v>42</v>
      </c>
      <c r="B8" s="151">
        <v>0.9868</v>
      </c>
      <c r="C8" s="152">
        <v>0.9805</v>
      </c>
      <c r="D8" s="152">
        <v>0.9844</v>
      </c>
      <c r="E8" s="153">
        <v>0.9864</v>
      </c>
      <c r="F8" s="151">
        <v>0.7785</v>
      </c>
      <c r="G8" s="152">
        <v>0.8006</v>
      </c>
      <c r="H8" s="152">
        <v>0.757</v>
      </c>
      <c r="I8" s="153">
        <v>0.7794</v>
      </c>
    </row>
    <row r="9" spans="1:9" ht="12">
      <c r="A9" t="s">
        <v>43</v>
      </c>
      <c r="B9" s="151">
        <v>0.9796</v>
      </c>
      <c r="C9" s="152">
        <v>0.9707</v>
      </c>
      <c r="D9" s="152">
        <v>0.9739</v>
      </c>
      <c r="E9" s="153">
        <v>0.9791</v>
      </c>
      <c r="F9" s="151">
        <v>0.7463</v>
      </c>
      <c r="G9" s="152">
        <v>0.7729</v>
      </c>
      <c r="H9" s="152">
        <v>0.7216</v>
      </c>
      <c r="I9" s="153">
        <v>0.7473</v>
      </c>
    </row>
    <row r="11" ht="12.75">
      <c r="A11" s="14" t="s">
        <v>61</v>
      </c>
    </row>
    <row r="12" ht="12">
      <c r="A12" s="44" t="s">
        <v>89</v>
      </c>
    </row>
    <row r="13" ht="12">
      <c r="A13" s="44" t="s">
        <v>82</v>
      </c>
    </row>
    <row r="14" ht="12">
      <c r="A14" s="44" t="s">
        <v>66</v>
      </c>
    </row>
    <row r="15" ht="12">
      <c r="A15" s="44"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R37"/>
  <sheetViews>
    <sheetView zoomScalePageLayoutView="0" workbookViewId="0" topLeftCell="A1">
      <selection activeCell="A27" sqref="A27"/>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253</v>
      </c>
    </row>
    <row r="4" ht="12.75">
      <c r="A4" s="14" t="s">
        <v>68</v>
      </c>
    </row>
    <row r="5" ht="12.75">
      <c r="A5" s="14"/>
    </row>
    <row r="6" spans="2:11" ht="12.75">
      <c r="B6" s="42" t="s">
        <v>44</v>
      </c>
      <c r="E6" s="42" t="s">
        <v>9</v>
      </c>
      <c r="H6" s="42" t="s">
        <v>10</v>
      </c>
      <c r="K6" s="42" t="s">
        <v>11</v>
      </c>
    </row>
    <row r="7" spans="1:13" s="54" customFormat="1" ht="36" customHeight="1">
      <c r="A7" s="53"/>
      <c r="B7" s="155" t="s">
        <v>254</v>
      </c>
      <c r="C7" s="156" t="s">
        <v>255</v>
      </c>
      <c r="D7" s="50" t="s">
        <v>69</v>
      </c>
      <c r="E7" s="51" t="s">
        <v>254</v>
      </c>
      <c r="F7" s="50" t="s">
        <v>255</v>
      </c>
      <c r="G7" s="50" t="s">
        <v>69</v>
      </c>
      <c r="H7" s="51" t="s">
        <v>254</v>
      </c>
      <c r="I7" s="50" t="s">
        <v>255</v>
      </c>
      <c r="J7" s="50" t="s">
        <v>69</v>
      </c>
      <c r="K7" s="51" t="s">
        <v>254</v>
      </c>
      <c r="L7" s="50" t="s">
        <v>255</v>
      </c>
      <c r="M7" s="50" t="s">
        <v>69</v>
      </c>
    </row>
    <row r="8" spans="1:13" ht="12">
      <c r="A8" s="72" t="s">
        <v>42</v>
      </c>
      <c r="B8" s="71">
        <v>268788</v>
      </c>
      <c r="C8" s="71">
        <v>265738</v>
      </c>
      <c r="D8" s="74">
        <v>0.01147747029028592</v>
      </c>
      <c r="E8" s="71">
        <v>15748</v>
      </c>
      <c r="F8" s="71">
        <v>15136</v>
      </c>
      <c r="G8" s="74">
        <v>0.04043340380549683</v>
      </c>
      <c r="H8" s="71">
        <v>3921</v>
      </c>
      <c r="I8" s="71">
        <v>3958</v>
      </c>
      <c r="J8" s="74">
        <v>-0.009348155634158665</v>
      </c>
      <c r="K8" s="43">
        <v>288457</v>
      </c>
      <c r="L8" s="19">
        <v>284832</v>
      </c>
      <c r="M8" s="74">
        <v>0.012726800359510168</v>
      </c>
    </row>
    <row r="9" spans="1:13" ht="12">
      <c r="A9" s="72" t="s">
        <v>41</v>
      </c>
      <c r="B9" s="71">
        <v>190833</v>
      </c>
      <c r="C9" s="71">
        <v>178988</v>
      </c>
      <c r="D9" s="74">
        <v>0.06617762084609025</v>
      </c>
      <c r="E9" s="71">
        <v>11001</v>
      </c>
      <c r="F9" s="71">
        <v>10514</v>
      </c>
      <c r="G9" s="74">
        <v>0.04631919345634392</v>
      </c>
      <c r="H9" s="71">
        <v>2826</v>
      </c>
      <c r="I9" s="71">
        <v>2921</v>
      </c>
      <c r="J9" s="74">
        <v>-0.03252310852447792</v>
      </c>
      <c r="K9" s="43">
        <v>204660</v>
      </c>
      <c r="L9" s="19">
        <v>192423</v>
      </c>
      <c r="M9" s="74">
        <v>0.06359426887638173</v>
      </c>
    </row>
    <row r="10" spans="1:13" ht="12">
      <c r="A10" s="73" t="s">
        <v>70</v>
      </c>
      <c r="B10" s="71">
        <v>17130</v>
      </c>
      <c r="C10" s="71">
        <v>19437</v>
      </c>
      <c r="D10" s="74">
        <v>-0.11869115604259917</v>
      </c>
      <c r="E10" s="71">
        <v>1437</v>
      </c>
      <c r="F10" s="71">
        <v>1202</v>
      </c>
      <c r="G10" s="74">
        <v>0.19550748752079866</v>
      </c>
      <c r="H10" s="71">
        <v>403</v>
      </c>
      <c r="I10" s="71">
        <v>331</v>
      </c>
      <c r="J10" s="74">
        <v>0.2175226586102719</v>
      </c>
      <c r="K10" s="43">
        <v>18970</v>
      </c>
      <c r="L10" s="19">
        <v>20970</v>
      </c>
      <c r="M10" s="74">
        <v>-0.09537434430138293</v>
      </c>
    </row>
    <row r="11" spans="1:13" ht="12">
      <c r="A11" s="73" t="s">
        <v>71</v>
      </c>
      <c r="B11" s="71">
        <v>13811</v>
      </c>
      <c r="C11" s="71">
        <v>10463</v>
      </c>
      <c r="D11" s="74">
        <v>0.3199847080187327</v>
      </c>
      <c r="E11" s="71">
        <v>565</v>
      </c>
      <c r="F11" s="71">
        <v>387</v>
      </c>
      <c r="G11" s="74">
        <v>0.4599483204134367</v>
      </c>
      <c r="H11" s="71">
        <v>295</v>
      </c>
      <c r="I11" s="71">
        <v>299</v>
      </c>
      <c r="J11" s="74">
        <v>-0.013377926421404682</v>
      </c>
      <c r="K11" s="43">
        <v>14671</v>
      </c>
      <c r="L11" s="19">
        <v>11149</v>
      </c>
      <c r="M11" s="74">
        <v>0.31590277154901786</v>
      </c>
    </row>
    <row r="12" spans="1:13" ht="12">
      <c r="A12" s="72" t="s">
        <v>45</v>
      </c>
      <c r="B12" s="71">
        <v>253880</v>
      </c>
      <c r="C12" s="71">
        <v>235324</v>
      </c>
      <c r="D12" s="74">
        <v>0.0788529856708198</v>
      </c>
      <c r="E12" s="71">
        <v>14378</v>
      </c>
      <c r="F12" s="71">
        <v>13309</v>
      </c>
      <c r="G12" s="74">
        <v>0.08032158689608536</v>
      </c>
      <c r="H12" s="71">
        <v>2901</v>
      </c>
      <c r="I12" s="71">
        <v>2805</v>
      </c>
      <c r="J12" s="74">
        <v>0.034224598930481284</v>
      </c>
      <c r="K12" s="43">
        <v>271159</v>
      </c>
      <c r="L12" s="19">
        <v>251438</v>
      </c>
      <c r="M12" s="74">
        <v>0.07843285422251212</v>
      </c>
    </row>
    <row r="13" spans="1:15" ht="12.75">
      <c r="A13" s="72" t="s">
        <v>46</v>
      </c>
      <c r="B13" s="71">
        <v>62304</v>
      </c>
      <c r="C13" s="71">
        <v>56714</v>
      </c>
      <c r="D13" s="74">
        <v>0.09856472828578482</v>
      </c>
      <c r="E13" s="71">
        <v>3082</v>
      </c>
      <c r="F13" s="71">
        <v>2955</v>
      </c>
      <c r="G13" s="74">
        <v>0.04297800338409476</v>
      </c>
      <c r="H13" s="71">
        <v>709</v>
      </c>
      <c r="I13" s="71">
        <v>732</v>
      </c>
      <c r="J13" s="74">
        <v>-0.031420765027322405</v>
      </c>
      <c r="K13" s="43">
        <v>66095</v>
      </c>
      <c r="L13" s="19">
        <v>60401</v>
      </c>
      <c r="M13" s="74">
        <v>0.09426996241784076</v>
      </c>
      <c r="O13" s="38"/>
    </row>
    <row r="14" spans="1:13" ht="12">
      <c r="A14" s="72" t="s">
        <v>72</v>
      </c>
      <c r="B14" s="71">
        <v>5584</v>
      </c>
      <c r="C14" s="71">
        <v>5530</v>
      </c>
      <c r="D14" s="74">
        <v>0.00976491862567812</v>
      </c>
      <c r="E14" s="71">
        <v>307</v>
      </c>
      <c r="F14" s="71">
        <v>318</v>
      </c>
      <c r="G14" s="74">
        <v>-0.03459119496855346</v>
      </c>
      <c r="H14" s="71">
        <v>73</v>
      </c>
      <c r="I14" s="71">
        <v>85</v>
      </c>
      <c r="J14" s="74">
        <v>-0.1411764705882353</v>
      </c>
      <c r="K14" s="43">
        <v>5964</v>
      </c>
      <c r="L14" s="19">
        <v>5933</v>
      </c>
      <c r="M14" s="74">
        <v>0.005225012641159616</v>
      </c>
    </row>
    <row r="15" spans="1:13" ht="12">
      <c r="A15" s="72" t="s">
        <v>158</v>
      </c>
      <c r="B15" s="71">
        <v>1353</v>
      </c>
      <c r="C15" s="19">
        <v>1390</v>
      </c>
      <c r="D15" s="74">
        <v>-0.026618705035971222</v>
      </c>
      <c r="E15" s="19">
        <v>91</v>
      </c>
      <c r="F15" s="19">
        <v>88</v>
      </c>
      <c r="G15" s="74">
        <v>0.03409090909090909</v>
      </c>
      <c r="H15" s="19">
        <v>36</v>
      </c>
      <c r="I15" s="19">
        <v>29</v>
      </c>
      <c r="J15" s="74">
        <v>0.2413793103448276</v>
      </c>
      <c r="K15" s="43">
        <v>1480</v>
      </c>
      <c r="L15" s="19">
        <v>1507</v>
      </c>
      <c r="M15" s="74">
        <v>-0.017916390179163903</v>
      </c>
    </row>
    <row r="16" ht="12">
      <c r="A16" s="17"/>
    </row>
    <row r="17" spans="1:6" ht="12.75">
      <c r="A17" s="14" t="s">
        <v>107</v>
      </c>
      <c r="C17" s="38"/>
      <c r="F17" s="41"/>
    </row>
    <row r="18" spans="1:13" s="52" customFormat="1" ht="26.25" customHeight="1">
      <c r="A18" s="67" t="s">
        <v>47</v>
      </c>
      <c r="B18" s="58" t="s">
        <v>252</v>
      </c>
      <c r="C18" s="58" t="s">
        <v>198</v>
      </c>
      <c r="D18" s="75" t="s">
        <v>69</v>
      </c>
      <c r="E18" s="58" t="s">
        <v>252</v>
      </c>
      <c r="F18" s="58" t="s">
        <v>198</v>
      </c>
      <c r="G18" s="75" t="s">
        <v>69</v>
      </c>
      <c r="H18" s="58" t="s">
        <v>252</v>
      </c>
      <c r="I18" s="58" t="s">
        <v>198</v>
      </c>
      <c r="J18" s="75" t="s">
        <v>69</v>
      </c>
      <c r="K18" s="58" t="s">
        <v>252</v>
      </c>
      <c r="L18" s="58" t="s">
        <v>198</v>
      </c>
      <c r="M18" s="59" t="s">
        <v>69</v>
      </c>
    </row>
    <row r="19" spans="1:13" ht="12">
      <c r="A19" s="150" t="s">
        <v>263</v>
      </c>
      <c r="B19" s="4">
        <v>14980</v>
      </c>
      <c r="C19" s="44">
        <v>12662</v>
      </c>
      <c r="D19" s="74">
        <v>0.18306744590112148</v>
      </c>
      <c r="E19" s="4">
        <v>659</v>
      </c>
      <c r="F19" s="56">
        <v>683</v>
      </c>
      <c r="G19" s="74">
        <v>-0.03513909224011713</v>
      </c>
      <c r="H19">
        <v>175</v>
      </c>
      <c r="I19" s="56">
        <v>166</v>
      </c>
      <c r="J19" s="74">
        <v>0.05421686746987952</v>
      </c>
      <c r="K19" s="18">
        <v>15814</v>
      </c>
      <c r="L19" s="18">
        <v>13511</v>
      </c>
      <c r="M19" s="74">
        <v>0.17045370438901636</v>
      </c>
    </row>
    <row r="20" spans="1:13" ht="12">
      <c r="A20" s="150" t="s">
        <v>264</v>
      </c>
      <c r="B20" s="4">
        <v>13953</v>
      </c>
      <c r="C20" s="44">
        <v>13446</v>
      </c>
      <c r="D20" s="74">
        <v>0.037706381079875055</v>
      </c>
      <c r="E20" s="4">
        <v>725</v>
      </c>
      <c r="F20" s="56">
        <v>633</v>
      </c>
      <c r="G20" s="74">
        <v>0.14533965244865718</v>
      </c>
      <c r="H20">
        <v>173</v>
      </c>
      <c r="I20" s="56">
        <v>180</v>
      </c>
      <c r="J20" s="74">
        <v>-0.03888888888888889</v>
      </c>
      <c r="K20" s="18">
        <v>14851</v>
      </c>
      <c r="L20" s="18">
        <v>14259</v>
      </c>
      <c r="M20" s="74">
        <v>0.041517637983028266</v>
      </c>
    </row>
    <row r="21" spans="1:13" ht="12">
      <c r="A21" s="150" t="s">
        <v>265</v>
      </c>
      <c r="B21" s="4">
        <v>14336</v>
      </c>
      <c r="C21" s="44">
        <v>12669</v>
      </c>
      <c r="D21" s="74">
        <v>0.13158102454810955</v>
      </c>
      <c r="E21" s="4">
        <v>705</v>
      </c>
      <c r="F21" s="56">
        <v>642</v>
      </c>
      <c r="G21" s="74">
        <v>0.09813084112149532</v>
      </c>
      <c r="H21">
        <v>145</v>
      </c>
      <c r="I21" s="56">
        <v>131</v>
      </c>
      <c r="J21" s="74">
        <v>0.10687022900763359</v>
      </c>
      <c r="K21" s="18">
        <v>15186</v>
      </c>
      <c r="L21" s="18">
        <v>13442</v>
      </c>
      <c r="M21" s="74">
        <v>0.1297425978277042</v>
      </c>
    </row>
    <row r="22" spans="1:13" ht="12">
      <c r="A22" s="150" t="s">
        <v>266</v>
      </c>
      <c r="B22" s="4">
        <v>12892</v>
      </c>
      <c r="C22" s="44">
        <v>12733</v>
      </c>
      <c r="D22" s="74">
        <v>0.012487237885808529</v>
      </c>
      <c r="E22" s="4">
        <v>545</v>
      </c>
      <c r="F22" s="56">
        <v>697</v>
      </c>
      <c r="G22" s="74">
        <v>-0.21807747489239598</v>
      </c>
      <c r="H22">
        <v>154</v>
      </c>
      <c r="I22" s="56">
        <v>181</v>
      </c>
      <c r="J22" s="74">
        <v>-0.14917127071823205</v>
      </c>
      <c r="K22" s="18">
        <v>13591</v>
      </c>
      <c r="L22" s="18">
        <v>13611</v>
      </c>
      <c r="M22" s="74">
        <v>-0.0014693997502020426</v>
      </c>
    </row>
    <row r="23" spans="1:13" ht="12">
      <c r="A23" s="68" t="s">
        <v>267</v>
      </c>
      <c r="B23" s="4">
        <v>12468</v>
      </c>
      <c r="C23" s="44">
        <v>10569</v>
      </c>
      <c r="D23" s="76">
        <v>0.17967641214873686</v>
      </c>
      <c r="E23" s="4">
        <v>742</v>
      </c>
      <c r="F23" s="56">
        <v>649</v>
      </c>
      <c r="G23" s="76">
        <v>0.14329738058551617</v>
      </c>
      <c r="H23">
        <v>144</v>
      </c>
      <c r="I23" s="56">
        <v>167</v>
      </c>
      <c r="J23" s="76">
        <v>-0.1377245508982036</v>
      </c>
      <c r="K23" s="18">
        <v>13354</v>
      </c>
      <c r="L23" s="18">
        <v>11385</v>
      </c>
      <c r="M23" s="55">
        <v>0.17294685990338166</v>
      </c>
    </row>
    <row r="24" spans="1:17" ht="12">
      <c r="A24" s="133"/>
      <c r="B24" s="134"/>
      <c r="C24" s="134"/>
      <c r="D24" s="135"/>
      <c r="E24" s="134"/>
      <c r="F24" s="134"/>
      <c r="G24" s="135"/>
      <c r="H24" s="133"/>
      <c r="I24" s="133"/>
      <c r="J24" s="133"/>
      <c r="K24" s="134"/>
      <c r="L24" s="133"/>
      <c r="M24" s="133"/>
      <c r="N24" s="133"/>
      <c r="O24" s="133"/>
      <c r="P24" s="133"/>
      <c r="Q24" s="133"/>
    </row>
    <row r="25" ht="12.75">
      <c r="A25" s="14" t="s">
        <v>108</v>
      </c>
    </row>
    <row r="26" spans="1:13" s="52" customFormat="1" ht="26.25" customHeight="1">
      <c r="A26" s="67" t="s">
        <v>47</v>
      </c>
      <c r="B26" s="58" t="s">
        <v>252</v>
      </c>
      <c r="C26" s="58" t="s">
        <v>198</v>
      </c>
      <c r="D26" s="75" t="s">
        <v>69</v>
      </c>
      <c r="E26" s="58" t="s">
        <v>252</v>
      </c>
      <c r="F26" s="58" t="s">
        <v>198</v>
      </c>
      <c r="G26" s="75" t="s">
        <v>69</v>
      </c>
      <c r="H26" s="58" t="s">
        <v>252</v>
      </c>
      <c r="I26" s="58" t="s">
        <v>198</v>
      </c>
      <c r="J26" s="75" t="s">
        <v>69</v>
      </c>
      <c r="K26" s="58" t="s">
        <v>252</v>
      </c>
      <c r="L26" s="58" t="s">
        <v>198</v>
      </c>
      <c r="M26" s="59" t="s">
        <v>69</v>
      </c>
    </row>
    <row r="27" spans="1:13" ht="12">
      <c r="A27" s="150" t="s">
        <v>263</v>
      </c>
      <c r="B27" s="4">
        <v>1448</v>
      </c>
      <c r="C27" s="141">
        <v>1113</v>
      </c>
      <c r="D27" s="74">
        <v>0.30098831985624436</v>
      </c>
      <c r="E27" s="4">
        <v>78</v>
      </c>
      <c r="F27" s="56">
        <v>70</v>
      </c>
      <c r="G27" s="74">
        <v>0.11428571428571428</v>
      </c>
      <c r="H27">
        <v>18</v>
      </c>
      <c r="I27" s="56">
        <v>16</v>
      </c>
      <c r="J27" s="74">
        <v>0.125</v>
      </c>
      <c r="K27" s="18">
        <v>1544</v>
      </c>
      <c r="L27" s="18">
        <v>1199</v>
      </c>
      <c r="M27" s="74">
        <v>0.2877397831526272</v>
      </c>
    </row>
    <row r="28" spans="1:13" ht="12">
      <c r="A28" s="150" t="s">
        <v>264</v>
      </c>
      <c r="B28" s="4">
        <v>1195</v>
      </c>
      <c r="C28" s="141">
        <v>1315</v>
      </c>
      <c r="D28" s="74">
        <v>-0.09125475285171103</v>
      </c>
      <c r="E28" s="4">
        <v>73</v>
      </c>
      <c r="F28" s="56">
        <v>65</v>
      </c>
      <c r="G28" s="74">
        <v>0.12307692307692308</v>
      </c>
      <c r="H28">
        <v>19</v>
      </c>
      <c r="I28" s="56">
        <v>20</v>
      </c>
      <c r="J28" s="74">
        <v>-0.05</v>
      </c>
      <c r="K28" s="18">
        <v>1287</v>
      </c>
      <c r="L28" s="18">
        <v>1400</v>
      </c>
      <c r="M28" s="74">
        <v>-0.08071428571428571</v>
      </c>
    </row>
    <row r="29" spans="1:13" ht="12">
      <c r="A29" s="150" t="s">
        <v>265</v>
      </c>
      <c r="B29" s="4">
        <v>1389</v>
      </c>
      <c r="C29" s="141">
        <v>1344</v>
      </c>
      <c r="D29" s="74">
        <v>0.033482142857142856</v>
      </c>
      <c r="E29" s="4">
        <v>77</v>
      </c>
      <c r="F29" s="56">
        <v>70</v>
      </c>
      <c r="G29" s="74">
        <v>0.1</v>
      </c>
      <c r="H29">
        <v>17</v>
      </c>
      <c r="I29" s="56">
        <v>13</v>
      </c>
      <c r="J29" s="74">
        <v>0.3076923076923077</v>
      </c>
      <c r="K29" s="18">
        <v>1483</v>
      </c>
      <c r="L29" s="18">
        <v>1427</v>
      </c>
      <c r="M29" s="74">
        <v>0.039243167484232656</v>
      </c>
    </row>
    <row r="30" spans="1:13" ht="12">
      <c r="A30" s="150" t="s">
        <v>266</v>
      </c>
      <c r="B30" s="4">
        <v>1401</v>
      </c>
      <c r="C30" s="141">
        <v>1210</v>
      </c>
      <c r="D30" s="74">
        <v>0.1578512396694215</v>
      </c>
      <c r="E30" s="4">
        <v>57</v>
      </c>
      <c r="F30" s="56">
        <v>83</v>
      </c>
      <c r="G30" s="74">
        <v>-0.3132530120481928</v>
      </c>
      <c r="H30">
        <v>15</v>
      </c>
      <c r="I30" s="56">
        <v>27</v>
      </c>
      <c r="J30" s="74">
        <v>-0.4444444444444444</v>
      </c>
      <c r="K30" s="18">
        <v>1473</v>
      </c>
      <c r="L30" s="18">
        <v>1320</v>
      </c>
      <c r="M30" s="74">
        <v>0.1159090909090909</v>
      </c>
    </row>
    <row r="31" spans="1:13" ht="12">
      <c r="A31" s="68" t="s">
        <v>267</v>
      </c>
      <c r="B31" s="4">
        <v>976</v>
      </c>
      <c r="C31" s="141">
        <v>1078</v>
      </c>
      <c r="D31" s="76">
        <v>-0.09461966604823747</v>
      </c>
      <c r="E31" s="4">
        <v>53</v>
      </c>
      <c r="F31" s="56">
        <v>59</v>
      </c>
      <c r="G31" s="76">
        <v>-0.1016949152542373</v>
      </c>
      <c r="H31">
        <v>12</v>
      </c>
      <c r="I31" s="56">
        <v>17</v>
      </c>
      <c r="J31" s="76">
        <v>-0.29411764705882354</v>
      </c>
      <c r="K31" s="18">
        <v>1041</v>
      </c>
      <c r="L31" s="18">
        <v>1154</v>
      </c>
      <c r="M31" s="55">
        <v>-0.09792027729636049</v>
      </c>
    </row>
    <row r="32" spans="1:18" ht="12">
      <c r="A32" s="160"/>
      <c r="B32" s="77"/>
      <c r="C32" s="70"/>
      <c r="D32" s="161"/>
      <c r="E32" s="157"/>
      <c r="F32" s="158"/>
      <c r="G32" s="161"/>
      <c r="H32" s="158"/>
      <c r="I32" s="158"/>
      <c r="J32" s="161"/>
      <c r="K32" s="159"/>
      <c r="L32" s="159"/>
      <c r="M32" s="161"/>
      <c r="N32" s="78"/>
      <c r="O32" s="78"/>
      <c r="P32" s="78"/>
      <c r="Q32" s="78"/>
      <c r="R32" s="78"/>
    </row>
    <row r="33" spans="1:18" ht="12">
      <c r="A33" s="78" t="s">
        <v>73</v>
      </c>
      <c r="B33" s="159"/>
      <c r="C33" s="78"/>
      <c r="D33" s="78"/>
      <c r="E33" s="157"/>
      <c r="F33" s="78"/>
      <c r="G33" s="78"/>
      <c r="H33" s="78"/>
      <c r="I33" s="78"/>
      <c r="J33" s="78"/>
      <c r="K33" s="159"/>
      <c r="L33" s="159"/>
      <c r="M33" s="161"/>
      <c r="N33" s="78"/>
      <c r="O33" s="78"/>
      <c r="P33" s="78"/>
      <c r="Q33" s="78"/>
      <c r="R33" s="78"/>
    </row>
    <row r="34" ht="12.75">
      <c r="A34" s="14" t="s">
        <v>109</v>
      </c>
    </row>
    <row r="35" ht="12">
      <c r="A35" s="80" t="s">
        <v>106</v>
      </c>
    </row>
    <row r="36" ht="12">
      <c r="A36" s="44" t="s">
        <v>90</v>
      </c>
    </row>
    <row r="37" ht="12">
      <c r="A37" s="57"/>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Jason Pawlin</cp:lastModifiedBy>
  <cp:lastPrinted>2015-08-27T10:03:34Z</cp:lastPrinted>
  <dcterms:created xsi:type="dcterms:W3CDTF">2014-04-04T09:56:45Z</dcterms:created>
  <dcterms:modified xsi:type="dcterms:W3CDTF">2016-04-25T20:06:22Z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