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4000" windowHeight="13635" tabRatio="806"/>
  </bookViews>
  <sheets>
    <sheet name="Title and Contents" sheetId="1" r:id="rId1"/>
    <sheet name="Table 1" sheetId="2" r:id="rId2"/>
    <sheet name="Tables" sheetId="3" state="hidden"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s>
  <definedNames>
    <definedName name="_xlnm.Print_Area" localSheetId="1">'Table 1'!$A$1:$AG$169</definedName>
    <definedName name="_xlnm.Print_Area" localSheetId="11">'Table 10'!$A$1:$M$193</definedName>
    <definedName name="_xlnm.Print_Area" localSheetId="12">'Table 11'!$A$1:$AG$88</definedName>
    <definedName name="_xlnm.Print_Area" localSheetId="13">'Table 12'!$A$1:$Y$89</definedName>
    <definedName name="_xlnm.Print_Area" localSheetId="14">'Table 13'!$A$1:$R$70</definedName>
    <definedName name="_xlnm.Print_Area" localSheetId="15">'Table 14'!$A$1:$R$70</definedName>
    <definedName name="_xlnm.Print_Area" localSheetId="16">'Table 15'!$B$1:$U$131</definedName>
    <definedName name="_xlnm.Print_Area" localSheetId="3">'Table 2'!$A$1:$AG$148</definedName>
    <definedName name="_xlnm.Print_Area" localSheetId="4">'Table 3'!$A$1:$Q$191</definedName>
    <definedName name="_xlnm.Print_Area" localSheetId="5">'Table 4'!$A$1:$Q$190</definedName>
    <definedName name="_xlnm.Print_Area" localSheetId="6">'Table 5'!$A$1:$AG$88</definedName>
    <definedName name="_xlnm.Print_Area" localSheetId="7">'Table 6'!$A$1:$Y$89</definedName>
    <definedName name="_xlnm.Print_Area" localSheetId="8">'Table 7'!$A$1:$AG$159</definedName>
    <definedName name="_xlnm.Print_Area" localSheetId="9">'Table 8'!$A$1:$AG$143</definedName>
    <definedName name="_xlnm.Print_Area" localSheetId="10">'Table 9'!$A$1:$M$193</definedName>
  </definedNames>
  <calcPr calcId="152511"/>
</workbook>
</file>

<file path=xl/calcChain.xml><?xml version="1.0" encoding="utf-8"?>
<calcChain xmlns="http://schemas.openxmlformats.org/spreadsheetml/2006/main">
  <c r="I100" i="10" l="1"/>
  <c r="I103" i="10"/>
  <c r="I102" i="10"/>
  <c r="I101" i="10"/>
  <c r="I96" i="10"/>
  <c r="I95" i="10"/>
  <c r="I94" i="10"/>
  <c r="I93" i="10"/>
  <c r="H103" i="10"/>
  <c r="H101" i="10"/>
  <c r="H100" i="10"/>
  <c r="H96" i="10"/>
  <c r="H95" i="10"/>
  <c r="H94" i="10"/>
  <c r="G103" i="10"/>
  <c r="G102" i="10"/>
  <c r="G101" i="10"/>
  <c r="G100" i="10"/>
  <c r="G96" i="10"/>
  <c r="G95" i="10"/>
  <c r="G94" i="10"/>
  <c r="G117" i="9"/>
  <c r="G109" i="9"/>
  <c r="I106" i="4"/>
  <c r="I109" i="4"/>
  <c r="I108" i="4"/>
  <c r="I107" i="4"/>
  <c r="I102" i="4"/>
  <c r="I101" i="4"/>
  <c r="I100" i="4"/>
  <c r="G99" i="4"/>
  <c r="I99" i="4"/>
  <c r="H109" i="4"/>
  <c r="H108" i="4"/>
  <c r="H107" i="4"/>
  <c r="H106" i="4"/>
  <c r="H102" i="4"/>
  <c r="H101" i="4"/>
  <c r="H100" i="4"/>
  <c r="H99" i="4"/>
  <c r="G109" i="4"/>
  <c r="G108" i="4"/>
  <c r="G107" i="4"/>
  <c r="G106" i="4"/>
  <c r="G102" i="4"/>
  <c r="G101" i="4"/>
  <c r="G100" i="4"/>
  <c r="X118" i="4" l="1"/>
  <c r="X117" i="4"/>
  <c r="X116" i="4"/>
  <c r="X115" i="4"/>
  <c r="X81" i="4"/>
  <c r="X80" i="4"/>
  <c r="X79" i="4"/>
  <c r="X78" i="4"/>
  <c r="X74" i="4"/>
  <c r="X73" i="4"/>
  <c r="X72" i="4"/>
  <c r="X71" i="4"/>
  <c r="X67" i="4"/>
  <c r="X66" i="4"/>
  <c r="X65" i="4"/>
  <c r="X64" i="4"/>
  <c r="X60" i="4"/>
  <c r="X59" i="4"/>
  <c r="X58" i="4"/>
  <c r="X57" i="4"/>
  <c r="AG31" i="4"/>
  <c r="AG30" i="4"/>
  <c r="AG29" i="4"/>
  <c r="AG28" i="4"/>
  <c r="AG38" i="4"/>
  <c r="AG37" i="4"/>
  <c r="AG36" i="4"/>
  <c r="AG35" i="4"/>
  <c r="AG45" i="4"/>
  <c r="AG44" i="4"/>
  <c r="AG43" i="4"/>
  <c r="AG42" i="4"/>
  <c r="AG52" i="4"/>
  <c r="AG51" i="4"/>
  <c r="AG50" i="4"/>
  <c r="AG49" i="4"/>
  <c r="AD52" i="4"/>
  <c r="AD51" i="4"/>
  <c r="AD50" i="4"/>
  <c r="AD49" i="4"/>
  <c r="AD45" i="4"/>
  <c r="AD44" i="4"/>
  <c r="AD43" i="4"/>
  <c r="AD42" i="4"/>
  <c r="AD38" i="4"/>
  <c r="AD37" i="4"/>
  <c r="AD36" i="4"/>
  <c r="AD35" i="4"/>
  <c r="AD31" i="4"/>
  <c r="AD30" i="4"/>
  <c r="AD29" i="4"/>
  <c r="AD28" i="4"/>
  <c r="AA31" i="4"/>
  <c r="AA30" i="4"/>
  <c r="AA29" i="4"/>
  <c r="AA28" i="4"/>
  <c r="AA38" i="4"/>
  <c r="AA37" i="4"/>
  <c r="AA36" i="4"/>
  <c r="AA35" i="4"/>
  <c r="AA45" i="4"/>
  <c r="AA44" i="4"/>
  <c r="AA43" i="4"/>
  <c r="AA42" i="4"/>
  <c r="AA52" i="4"/>
  <c r="AA51" i="4"/>
  <c r="AA50" i="4"/>
  <c r="AA49" i="4"/>
  <c r="X52" i="4"/>
  <c r="X51" i="4"/>
  <c r="X50" i="4"/>
  <c r="X49" i="4"/>
  <c r="X45" i="4"/>
  <c r="X44" i="4"/>
  <c r="X43" i="4"/>
  <c r="X42" i="4"/>
  <c r="X38" i="4"/>
  <c r="X37" i="4"/>
  <c r="X36" i="4"/>
  <c r="X35" i="4"/>
  <c r="X31" i="4"/>
  <c r="X30" i="4"/>
  <c r="X29" i="4"/>
  <c r="X28" i="4"/>
  <c r="X95" i="4"/>
  <c r="X94" i="4"/>
  <c r="X93" i="4"/>
  <c r="X92" i="4"/>
  <c r="X102" i="4"/>
  <c r="X101" i="4"/>
  <c r="X100" i="4"/>
  <c r="X99" i="4"/>
  <c r="X109" i="4"/>
  <c r="X108" i="4"/>
  <c r="X107" i="4"/>
  <c r="X106" i="4"/>
  <c r="X17" i="4"/>
  <c r="X16" i="4"/>
  <c r="X15" i="4"/>
  <c r="X14" i="4"/>
  <c r="AA17" i="4"/>
  <c r="AA16" i="4"/>
  <c r="AA15" i="4"/>
  <c r="AA14" i="4"/>
  <c r="AA109" i="4"/>
  <c r="AA108" i="4"/>
  <c r="AA107" i="4"/>
  <c r="AA106" i="4"/>
  <c r="AA102" i="4"/>
  <c r="AA101" i="4"/>
  <c r="AA100" i="4"/>
  <c r="AA99" i="4"/>
  <c r="AA95" i="4"/>
  <c r="AA94" i="4"/>
  <c r="AA93" i="4"/>
  <c r="AA92" i="4"/>
  <c r="AD95" i="4"/>
  <c r="AD94" i="4"/>
  <c r="AD93" i="4"/>
  <c r="AD92" i="4"/>
  <c r="AD102" i="4"/>
  <c r="AD101" i="4"/>
  <c r="AD100" i="4"/>
  <c r="AD99" i="4"/>
  <c r="AD109" i="4"/>
  <c r="AD108" i="4"/>
  <c r="AD107" i="4"/>
  <c r="AD106" i="4"/>
  <c r="AD17" i="4"/>
  <c r="AD16" i="4"/>
  <c r="AD15" i="4"/>
  <c r="AD14" i="4"/>
  <c r="AG17" i="4"/>
  <c r="AG16" i="4"/>
  <c r="AG15" i="4"/>
  <c r="AG14" i="4"/>
  <c r="AG109" i="4"/>
  <c r="AG108" i="4"/>
  <c r="AG107" i="4"/>
  <c r="AG106" i="4"/>
  <c r="AG102" i="4"/>
  <c r="AG101" i="4"/>
  <c r="AG100" i="4"/>
  <c r="AG99" i="4"/>
  <c r="AG95" i="4"/>
  <c r="AG94" i="4"/>
  <c r="AG93" i="4"/>
  <c r="AG92" i="4"/>
  <c r="AG10" i="4"/>
  <c r="AD10" i="4"/>
  <c r="AA10" i="4"/>
  <c r="X10" i="4"/>
  <c r="X9" i="4"/>
  <c r="X8" i="4"/>
  <c r="X7" i="4"/>
  <c r="X125" i="4"/>
  <c r="X124" i="4"/>
  <c r="X123" i="4"/>
  <c r="X122" i="4"/>
  <c r="AC10" i="4"/>
  <c r="Z10" i="4"/>
  <c r="W10" i="4"/>
  <c r="W9" i="4"/>
  <c r="W8" i="4"/>
  <c r="W7" i="4"/>
  <c r="AF17" i="4"/>
  <c r="AF16" i="4"/>
  <c r="AF15" i="4"/>
  <c r="AF14" i="4"/>
  <c r="AF109" i="4"/>
  <c r="AF108" i="4"/>
  <c r="AF107" i="4"/>
  <c r="AF106" i="4"/>
  <c r="AF102" i="4"/>
  <c r="AF101" i="4"/>
  <c r="AF100" i="4"/>
  <c r="AF99" i="4"/>
  <c r="AF95" i="4"/>
  <c r="AF94" i="4"/>
  <c r="AF93" i="4"/>
  <c r="AF92" i="4"/>
  <c r="AC95" i="4"/>
  <c r="AC94" i="4"/>
  <c r="AC93" i="4"/>
  <c r="AC92" i="4"/>
  <c r="AC102" i="4"/>
  <c r="AC101" i="4"/>
  <c r="AC100" i="4"/>
  <c r="AC99" i="4"/>
  <c r="AC109" i="4"/>
  <c r="AC108" i="4"/>
  <c r="AC107" i="4"/>
  <c r="AC106" i="4"/>
  <c r="AC17" i="4"/>
  <c r="AC16" i="4"/>
  <c r="AC15" i="4"/>
  <c r="AC14" i="4"/>
  <c r="Z17" i="4"/>
  <c r="Z16" i="4"/>
  <c r="Z15" i="4"/>
  <c r="Z14" i="4"/>
  <c r="Z109" i="4"/>
  <c r="Z108" i="4"/>
  <c r="Z107" i="4"/>
  <c r="Z106" i="4"/>
  <c r="Z102" i="4"/>
  <c r="Z101" i="4"/>
  <c r="Z100" i="4"/>
  <c r="Z99" i="4"/>
  <c r="Z95" i="4"/>
  <c r="Z94" i="4"/>
  <c r="Z93" i="4"/>
  <c r="Z92" i="4"/>
  <c r="W95" i="4"/>
  <c r="W94" i="4"/>
  <c r="W93" i="4"/>
  <c r="W92" i="4"/>
  <c r="W102" i="4"/>
  <c r="W101" i="4"/>
  <c r="W100" i="4"/>
  <c r="W99" i="4"/>
  <c r="W109" i="4"/>
  <c r="W108" i="4"/>
  <c r="W107" i="4"/>
  <c r="W106" i="4"/>
  <c r="W17" i="4"/>
  <c r="W16" i="4"/>
  <c r="W15" i="4"/>
  <c r="W14" i="4"/>
  <c r="AF52" i="4"/>
  <c r="AF51" i="4"/>
  <c r="AF50" i="4"/>
  <c r="AF49" i="4"/>
  <c r="AF45" i="4"/>
  <c r="AF44" i="4"/>
  <c r="AF43" i="4"/>
  <c r="AF42" i="4"/>
  <c r="AF38" i="4"/>
  <c r="AF37" i="4"/>
  <c r="AF36" i="4"/>
  <c r="AF35" i="4"/>
  <c r="AF31" i="4"/>
  <c r="AF30" i="4"/>
  <c r="AF29" i="4"/>
  <c r="AF28" i="4"/>
  <c r="AC31" i="4"/>
  <c r="AC30" i="4"/>
  <c r="AC29" i="4"/>
  <c r="AC28" i="4"/>
  <c r="AC38" i="4"/>
  <c r="AC37" i="4"/>
  <c r="AC36" i="4"/>
  <c r="AC35" i="4"/>
  <c r="AC45" i="4"/>
  <c r="AC44" i="4"/>
  <c r="AC43" i="4"/>
  <c r="AC42" i="4"/>
  <c r="AC52" i="4"/>
  <c r="AC51" i="4"/>
  <c r="AC50" i="4"/>
  <c r="AC49" i="4"/>
  <c r="Z52" i="4"/>
  <c r="Z51" i="4"/>
  <c r="Z50" i="4"/>
  <c r="Z49" i="4"/>
  <c r="Z45" i="4"/>
  <c r="Z44" i="4"/>
  <c r="Z43" i="4"/>
  <c r="Z42" i="4"/>
  <c r="Z38" i="4"/>
  <c r="Z37" i="4"/>
  <c r="Z36" i="4"/>
  <c r="Z35" i="4"/>
  <c r="Z31" i="4"/>
  <c r="Z30" i="4"/>
  <c r="Z29" i="4"/>
  <c r="Z28" i="4"/>
  <c r="W31" i="4"/>
  <c r="W30" i="4"/>
  <c r="W29" i="4"/>
  <c r="W28" i="4"/>
  <c r="W38" i="4"/>
  <c r="W37" i="4"/>
  <c r="W36" i="4"/>
  <c r="W35" i="4"/>
  <c r="W45" i="4"/>
  <c r="W44" i="4"/>
  <c r="W43" i="4"/>
  <c r="W42" i="4"/>
  <c r="W52" i="4"/>
  <c r="W51" i="4"/>
  <c r="W50" i="4"/>
  <c r="W49" i="4"/>
  <c r="AF10" i="4"/>
  <c r="W59" i="4"/>
  <c r="W58" i="4"/>
  <c r="W57" i="4"/>
  <c r="W67" i="4"/>
  <c r="W66" i="4"/>
  <c r="W65" i="4"/>
  <c r="W64" i="4"/>
  <c r="W74" i="4"/>
  <c r="W73" i="4"/>
  <c r="W72" i="4"/>
  <c r="W71" i="4"/>
  <c r="W81" i="4"/>
  <c r="W80" i="4"/>
  <c r="W79" i="4"/>
  <c r="W78" i="4"/>
  <c r="W118" i="4"/>
  <c r="W117" i="4"/>
  <c r="W116" i="4"/>
  <c r="W115" i="4"/>
  <c r="W125" i="4"/>
  <c r="W124" i="4"/>
  <c r="W123" i="4"/>
  <c r="W122" i="4"/>
  <c r="W60" i="4"/>
  <c r="AE118" i="4"/>
  <c r="AE117" i="4"/>
  <c r="AE116" i="4"/>
  <c r="AE115" i="4"/>
  <c r="AE125" i="4"/>
  <c r="AE124" i="4"/>
  <c r="AE123" i="4"/>
  <c r="AE122" i="4"/>
  <c r="AB125" i="4"/>
  <c r="AB124" i="4"/>
  <c r="AB123" i="4"/>
  <c r="AB122" i="4"/>
  <c r="AB118" i="4"/>
  <c r="AB117" i="4"/>
  <c r="AB116" i="4"/>
  <c r="AB115" i="4"/>
  <c r="Y118" i="4"/>
  <c r="Y117" i="4"/>
  <c r="Y116" i="4"/>
  <c r="Y115" i="4"/>
  <c r="Y125" i="4"/>
  <c r="Y124" i="4"/>
  <c r="Y123" i="4"/>
  <c r="Y122" i="4"/>
  <c r="V125" i="4"/>
  <c r="V124" i="4"/>
  <c r="V123" i="4"/>
  <c r="V122" i="4"/>
  <c r="V118" i="4"/>
  <c r="V117" i="4"/>
  <c r="V116" i="4"/>
  <c r="V115" i="4"/>
  <c r="AE60" i="4"/>
  <c r="AE59" i="4"/>
  <c r="AE58" i="4"/>
  <c r="AE57" i="4"/>
  <c r="AE67" i="4"/>
  <c r="AE66" i="4"/>
  <c r="AE65" i="4"/>
  <c r="AE64" i="4"/>
  <c r="AE74" i="4"/>
  <c r="AE73" i="4"/>
  <c r="AE72" i="4"/>
  <c r="AE71" i="4"/>
  <c r="AE81" i="4"/>
  <c r="AE80" i="4"/>
  <c r="AE79" i="4"/>
  <c r="AE78" i="4"/>
  <c r="AB81" i="4"/>
  <c r="AB80" i="4"/>
  <c r="AB79" i="4"/>
  <c r="AB78" i="4"/>
  <c r="AB74" i="4"/>
  <c r="AB73" i="4"/>
  <c r="AB72" i="4"/>
  <c r="AB71" i="4"/>
  <c r="AB67" i="4"/>
  <c r="AB66" i="4"/>
  <c r="AB65" i="4"/>
  <c r="AB64" i="4"/>
  <c r="AB60" i="4"/>
  <c r="AB59" i="4"/>
  <c r="AB58" i="4"/>
  <c r="AB57" i="4"/>
  <c r="Y60" i="4"/>
  <c r="Y59" i="4"/>
  <c r="Y58" i="4"/>
  <c r="Y57" i="4"/>
  <c r="Y67" i="4"/>
  <c r="Y66" i="4"/>
  <c r="Y65" i="4"/>
  <c r="Y64" i="4"/>
  <c r="Y74" i="4"/>
  <c r="Y73" i="4"/>
  <c r="Y72" i="4"/>
  <c r="Y71" i="4"/>
  <c r="Y81" i="4"/>
  <c r="Y80" i="4"/>
  <c r="Y79" i="4"/>
  <c r="Y78" i="4"/>
  <c r="V81" i="4"/>
  <c r="V80" i="4"/>
  <c r="V79" i="4"/>
  <c r="V78" i="4"/>
  <c r="V74" i="4"/>
  <c r="V73" i="4"/>
  <c r="V72" i="4"/>
  <c r="V71" i="4"/>
  <c r="V67" i="4"/>
  <c r="V66" i="4"/>
  <c r="V65" i="4"/>
  <c r="V64" i="4"/>
  <c r="V60" i="4"/>
  <c r="V59" i="4"/>
  <c r="V58" i="4"/>
  <c r="V57" i="4"/>
  <c r="AE31" i="4"/>
  <c r="AE30" i="4"/>
  <c r="AE29" i="4"/>
  <c r="AE28" i="4"/>
  <c r="AE38" i="4"/>
  <c r="AE37" i="4"/>
  <c r="AE36" i="4"/>
  <c r="AE35" i="4"/>
  <c r="AE45" i="4"/>
  <c r="AE44" i="4"/>
  <c r="AE43" i="4"/>
  <c r="AE42" i="4"/>
  <c r="AE52" i="4"/>
  <c r="AE51" i="4"/>
  <c r="AE50" i="4"/>
  <c r="AE49" i="4"/>
  <c r="AB52" i="4"/>
  <c r="AB51" i="4"/>
  <c r="AB50" i="4"/>
  <c r="AB49" i="4"/>
  <c r="AB45" i="4"/>
  <c r="AB44" i="4"/>
  <c r="AB43" i="4"/>
  <c r="AB42" i="4"/>
  <c r="AB38" i="4"/>
  <c r="AB37" i="4"/>
  <c r="AB36" i="4"/>
  <c r="AB35" i="4"/>
  <c r="AB31" i="4"/>
  <c r="AB30" i="4"/>
  <c r="AB29" i="4"/>
  <c r="Y31" i="4"/>
  <c r="Y30" i="4"/>
  <c r="Y29" i="4"/>
  <c r="Y28" i="4"/>
  <c r="Y38" i="4"/>
  <c r="Y37" i="4"/>
  <c r="Y36" i="4"/>
  <c r="Y35" i="4"/>
  <c r="Y45" i="4"/>
  <c r="Y44" i="4"/>
  <c r="Y43" i="4"/>
  <c r="Y42" i="4"/>
  <c r="Y52" i="4"/>
  <c r="Y51" i="4"/>
  <c r="Y50" i="4"/>
  <c r="Y49" i="4"/>
  <c r="V52" i="4"/>
  <c r="V51" i="4"/>
  <c r="V50" i="4"/>
  <c r="V49" i="4"/>
  <c r="V45" i="4"/>
  <c r="V44" i="4"/>
  <c r="V43" i="4"/>
  <c r="V42" i="4"/>
  <c r="V38" i="4"/>
  <c r="V37" i="4"/>
  <c r="V36" i="4"/>
  <c r="V35" i="4"/>
  <c r="V31" i="4"/>
  <c r="V30" i="4"/>
  <c r="V29" i="4"/>
  <c r="V28" i="4"/>
  <c r="AE10" i="4"/>
  <c r="AE9" i="4"/>
  <c r="AE8" i="4"/>
  <c r="AE7" i="4"/>
  <c r="AE95" i="4"/>
  <c r="AE94" i="4"/>
  <c r="AE93" i="4"/>
  <c r="AE92" i="4"/>
  <c r="AE102" i="4"/>
  <c r="AE101" i="4"/>
  <c r="AE100" i="4"/>
  <c r="AE99" i="4"/>
  <c r="AE109" i="4"/>
  <c r="AE108" i="4"/>
  <c r="AE107" i="4"/>
  <c r="AE106" i="4"/>
  <c r="AE17" i="4"/>
  <c r="AE16" i="4"/>
  <c r="AE15" i="4"/>
  <c r="AE14" i="4"/>
  <c r="AB17" i="4"/>
  <c r="AB16" i="4"/>
  <c r="AB15" i="4"/>
  <c r="AB14" i="4"/>
  <c r="AB109" i="4"/>
  <c r="AB108" i="4"/>
  <c r="AB107" i="4"/>
  <c r="AB106" i="4"/>
  <c r="AB102" i="4"/>
  <c r="AB101" i="4"/>
  <c r="AB100" i="4"/>
  <c r="AB99" i="4"/>
  <c r="AB95" i="4"/>
  <c r="AB94" i="4"/>
  <c r="AB93" i="4"/>
  <c r="AB92" i="4"/>
  <c r="AB10" i="4"/>
  <c r="AB9" i="4"/>
  <c r="AB8" i="4"/>
  <c r="AB7" i="4"/>
  <c r="Y10" i="4"/>
  <c r="Y9" i="4"/>
  <c r="Y8" i="4"/>
  <c r="Y7" i="4"/>
  <c r="Y95" i="4"/>
  <c r="Y94" i="4"/>
  <c r="Y93" i="4"/>
  <c r="Y92" i="4"/>
  <c r="Y102" i="4"/>
  <c r="Y101" i="4"/>
  <c r="Y100" i="4"/>
  <c r="Y99" i="4"/>
  <c r="Y109" i="4"/>
  <c r="Y108" i="4"/>
  <c r="Y107" i="4"/>
  <c r="Y106" i="4"/>
  <c r="Y17" i="4"/>
  <c r="Y16" i="4"/>
  <c r="Y15" i="4"/>
  <c r="Y14" i="4"/>
  <c r="V17" i="4"/>
  <c r="V15" i="4"/>
  <c r="V14" i="4"/>
  <c r="V109" i="4"/>
  <c r="V108" i="4"/>
  <c r="V107" i="4"/>
  <c r="V106" i="4"/>
  <c r="V102" i="4"/>
  <c r="V101" i="4"/>
  <c r="V100" i="4"/>
  <c r="V99" i="4"/>
  <c r="V95" i="4"/>
  <c r="V94" i="4"/>
  <c r="V93" i="4"/>
  <c r="V92" i="4"/>
  <c r="V10" i="4"/>
  <c r="V9" i="4"/>
  <c r="V8" i="4"/>
  <c r="V7" i="4"/>
  <c r="U117" i="4"/>
  <c r="U116" i="4"/>
  <c r="U115" i="4"/>
  <c r="U125" i="4"/>
  <c r="U124" i="4"/>
  <c r="U123" i="4"/>
  <c r="U122" i="4"/>
  <c r="R125" i="4"/>
  <c r="R124" i="4"/>
  <c r="R123" i="4"/>
  <c r="R122" i="4"/>
  <c r="R118" i="4"/>
  <c r="R117" i="4"/>
  <c r="R116" i="4"/>
  <c r="R115" i="4"/>
  <c r="O118" i="4"/>
  <c r="O117" i="4"/>
  <c r="O116" i="4"/>
  <c r="O115" i="4"/>
  <c r="O125" i="4"/>
  <c r="O124" i="4"/>
  <c r="O123" i="4"/>
  <c r="O122" i="4"/>
  <c r="L125" i="4"/>
  <c r="L124" i="4"/>
  <c r="L123" i="4"/>
  <c r="L122" i="4"/>
  <c r="L118" i="4"/>
  <c r="L117" i="4"/>
  <c r="L116" i="4"/>
  <c r="L115" i="4"/>
  <c r="U60" i="4"/>
  <c r="U59" i="4"/>
  <c r="U58" i="4"/>
  <c r="U57" i="4"/>
  <c r="U67" i="4"/>
  <c r="U66" i="4"/>
  <c r="U65" i="4"/>
  <c r="U64" i="4"/>
  <c r="U74" i="4"/>
  <c r="U73" i="4"/>
  <c r="U72" i="4"/>
  <c r="U71" i="4"/>
  <c r="U81" i="4"/>
  <c r="U80" i="4"/>
  <c r="U79" i="4"/>
  <c r="U78" i="4"/>
  <c r="R81" i="4"/>
  <c r="R80" i="4"/>
  <c r="R79" i="4"/>
  <c r="R78" i="4"/>
  <c r="R74" i="4"/>
  <c r="R73" i="4"/>
  <c r="R72" i="4"/>
  <c r="R71" i="4"/>
  <c r="R67" i="4"/>
  <c r="R66" i="4"/>
  <c r="R65" i="4"/>
  <c r="R64" i="4"/>
  <c r="R60" i="4"/>
  <c r="R59" i="4"/>
  <c r="R58" i="4"/>
  <c r="R57" i="4"/>
  <c r="O60" i="4"/>
  <c r="O59" i="4"/>
  <c r="O58" i="4"/>
  <c r="O57" i="4"/>
  <c r="O67" i="4"/>
  <c r="O66" i="4"/>
  <c r="O65" i="4"/>
  <c r="O64" i="4"/>
  <c r="O74" i="4"/>
  <c r="O73" i="4"/>
  <c r="O72" i="4"/>
  <c r="O71" i="4"/>
  <c r="O81" i="4"/>
  <c r="O80" i="4"/>
  <c r="O79" i="4"/>
  <c r="O78" i="4"/>
  <c r="L81" i="4"/>
  <c r="L80" i="4"/>
  <c r="L79" i="4"/>
  <c r="L78" i="4"/>
  <c r="L74" i="4"/>
  <c r="L73" i="4"/>
  <c r="L72" i="4"/>
  <c r="L71" i="4"/>
  <c r="L67" i="4"/>
  <c r="L66" i="4"/>
  <c r="L65" i="4"/>
  <c r="L64" i="4"/>
  <c r="L60" i="4"/>
  <c r="L59" i="4"/>
  <c r="L58" i="4"/>
  <c r="L57" i="4"/>
  <c r="U31" i="4"/>
  <c r="U30" i="4"/>
  <c r="U29" i="4"/>
  <c r="U28" i="4"/>
  <c r="U38" i="4"/>
  <c r="U37" i="4"/>
  <c r="U36" i="4"/>
  <c r="U35" i="4"/>
  <c r="U45" i="4"/>
  <c r="U44" i="4"/>
  <c r="U43" i="4"/>
  <c r="U42" i="4"/>
  <c r="U52" i="4"/>
  <c r="U51" i="4"/>
  <c r="U50" i="4"/>
  <c r="U49" i="4"/>
  <c r="R52" i="4"/>
  <c r="R51" i="4"/>
  <c r="R50" i="4"/>
  <c r="R49" i="4"/>
  <c r="R45" i="4"/>
  <c r="R44" i="4"/>
  <c r="R43" i="4"/>
  <c r="R42" i="4"/>
  <c r="R38" i="4"/>
  <c r="R37" i="4"/>
  <c r="R36" i="4"/>
  <c r="R35" i="4"/>
  <c r="R31" i="4"/>
  <c r="R30" i="4"/>
  <c r="R29" i="4"/>
  <c r="R28" i="4"/>
  <c r="O31" i="4"/>
  <c r="O30" i="4"/>
  <c r="O29" i="4"/>
  <c r="O28" i="4"/>
  <c r="O38" i="4"/>
  <c r="O37" i="4"/>
  <c r="O36" i="4"/>
  <c r="O35" i="4"/>
  <c r="O45" i="4"/>
  <c r="O44" i="4"/>
  <c r="O43" i="4"/>
  <c r="O42" i="4"/>
  <c r="O52" i="4"/>
  <c r="O51" i="4"/>
  <c r="O50" i="4"/>
  <c r="O49" i="4"/>
  <c r="L52" i="4"/>
  <c r="L51" i="4"/>
  <c r="L50" i="4"/>
  <c r="L49" i="4"/>
  <c r="L45" i="4"/>
  <c r="L44" i="4"/>
  <c r="L43" i="4"/>
  <c r="L42" i="4"/>
  <c r="L38" i="4"/>
  <c r="L37" i="4"/>
  <c r="L36" i="4"/>
  <c r="L35" i="4"/>
  <c r="L31" i="4"/>
  <c r="L30" i="4"/>
  <c r="L29" i="4"/>
  <c r="L28" i="4"/>
  <c r="L95" i="4"/>
  <c r="L94" i="4"/>
  <c r="L93" i="4"/>
  <c r="L92" i="4"/>
  <c r="L102" i="4"/>
  <c r="L101" i="4"/>
  <c r="L100" i="4"/>
  <c r="L99" i="4"/>
  <c r="L109" i="4"/>
  <c r="L108" i="4"/>
  <c r="L107" i="4"/>
  <c r="L106" i="4"/>
  <c r="L17" i="4"/>
  <c r="L16" i="4"/>
  <c r="L15" i="4"/>
  <c r="L14" i="4"/>
  <c r="O17" i="4"/>
  <c r="O16" i="4"/>
  <c r="O15" i="4"/>
  <c r="O14" i="4"/>
  <c r="O109" i="4"/>
  <c r="O108" i="4"/>
  <c r="O107" i="4"/>
  <c r="O106" i="4"/>
  <c r="O102" i="4"/>
  <c r="O101" i="4"/>
  <c r="O100" i="4"/>
  <c r="O99" i="4"/>
  <c r="O95" i="4"/>
  <c r="O94" i="4"/>
  <c r="O93" i="4"/>
  <c r="O92" i="4"/>
  <c r="R95" i="4"/>
  <c r="R94" i="4"/>
  <c r="R93" i="4"/>
  <c r="R92" i="4"/>
  <c r="R102" i="4"/>
  <c r="R101" i="4"/>
  <c r="R100" i="4"/>
  <c r="R99" i="4"/>
  <c r="R109" i="4"/>
  <c r="R108" i="4"/>
  <c r="R107" i="4"/>
  <c r="R106" i="4"/>
  <c r="R17" i="4"/>
  <c r="R16" i="4"/>
  <c r="R15" i="4"/>
  <c r="R14" i="4"/>
  <c r="U17" i="4"/>
  <c r="U16" i="4"/>
  <c r="U15" i="4"/>
  <c r="U14" i="4"/>
  <c r="U109" i="4"/>
  <c r="U108" i="4"/>
  <c r="U107" i="4"/>
  <c r="U106" i="4"/>
  <c r="U102" i="4"/>
  <c r="U101" i="4"/>
  <c r="U100" i="4"/>
  <c r="U99" i="4"/>
  <c r="U95" i="4"/>
  <c r="U94" i="4"/>
  <c r="U93" i="4"/>
  <c r="U92" i="4"/>
  <c r="U10" i="4"/>
  <c r="U9" i="4"/>
  <c r="U8" i="4"/>
  <c r="U7" i="4"/>
  <c r="R10" i="4"/>
  <c r="R9" i="4"/>
  <c r="R8" i="4"/>
  <c r="R7" i="4"/>
  <c r="O10" i="4"/>
  <c r="O9" i="4"/>
  <c r="O8" i="4"/>
  <c r="O7" i="4"/>
  <c r="L10" i="4"/>
  <c r="L9" i="4"/>
  <c r="L8" i="4"/>
  <c r="L7" i="4"/>
  <c r="U118" i="4"/>
  <c r="T117" i="4"/>
  <c r="T116" i="4"/>
  <c r="T115" i="4"/>
  <c r="T125" i="4"/>
  <c r="T124" i="4"/>
  <c r="T123" i="4"/>
  <c r="T122" i="4"/>
  <c r="Q125" i="4"/>
  <c r="Q124" i="4"/>
  <c r="Q123" i="4"/>
  <c r="Q122" i="4"/>
  <c r="Q118" i="4"/>
  <c r="Q117" i="4"/>
  <c r="Q116" i="4"/>
  <c r="Q115" i="4"/>
  <c r="N118" i="4"/>
  <c r="N117" i="4"/>
  <c r="N116" i="4"/>
  <c r="N115" i="4"/>
  <c r="N125" i="4"/>
  <c r="N124" i="4"/>
  <c r="N123" i="4"/>
  <c r="N122" i="4"/>
  <c r="K125" i="4"/>
  <c r="K124" i="4"/>
  <c r="K123" i="4"/>
  <c r="K122" i="4"/>
  <c r="K118" i="4"/>
  <c r="K117" i="4"/>
  <c r="K116" i="4"/>
  <c r="K115" i="4"/>
  <c r="T60" i="4"/>
  <c r="T59" i="4"/>
  <c r="T58" i="4"/>
  <c r="T57" i="4"/>
  <c r="T67" i="4"/>
  <c r="T66" i="4"/>
  <c r="T65" i="4"/>
  <c r="T64" i="4"/>
  <c r="T74" i="4"/>
  <c r="T73" i="4"/>
  <c r="T72" i="4"/>
  <c r="T71" i="4"/>
  <c r="T81" i="4"/>
  <c r="T80" i="4"/>
  <c r="T79" i="4"/>
  <c r="T78" i="4"/>
  <c r="Q81" i="4"/>
  <c r="Q80" i="4"/>
  <c r="Q79" i="4"/>
  <c r="Q78" i="4"/>
  <c r="Q74" i="4"/>
  <c r="Q73" i="4"/>
  <c r="Q72" i="4"/>
  <c r="Q71" i="4"/>
  <c r="Q67" i="4"/>
  <c r="Q66" i="4"/>
  <c r="Q65" i="4"/>
  <c r="Q64" i="4"/>
  <c r="Q60" i="4"/>
  <c r="Q59" i="4"/>
  <c r="Q58" i="4"/>
  <c r="Q57" i="4"/>
  <c r="N60" i="4"/>
  <c r="N59" i="4"/>
  <c r="N58" i="4"/>
  <c r="N57" i="4"/>
  <c r="N67" i="4"/>
  <c r="N66" i="4"/>
  <c r="N65" i="4"/>
  <c r="N64" i="4"/>
  <c r="N74" i="4"/>
  <c r="N73" i="4"/>
  <c r="N72" i="4"/>
  <c r="N71" i="4"/>
  <c r="N81" i="4"/>
  <c r="N80" i="4"/>
  <c r="N79" i="4"/>
  <c r="N78" i="4"/>
  <c r="K81" i="4"/>
  <c r="K80" i="4"/>
  <c r="K79" i="4"/>
  <c r="K78" i="4"/>
  <c r="K74" i="4"/>
  <c r="K73" i="4"/>
  <c r="K72" i="4"/>
  <c r="K71" i="4"/>
  <c r="K67" i="4"/>
  <c r="K66" i="4"/>
  <c r="K65" i="4"/>
  <c r="K64" i="4"/>
  <c r="K60" i="4"/>
  <c r="K59" i="4"/>
  <c r="K58" i="4"/>
  <c r="K57" i="4"/>
  <c r="T31" i="4"/>
  <c r="T30" i="4"/>
  <c r="T29" i="4"/>
  <c r="T28" i="4"/>
  <c r="T38" i="4"/>
  <c r="T37" i="4"/>
  <c r="T36" i="4"/>
  <c r="T35" i="4"/>
  <c r="T45" i="4"/>
  <c r="T44" i="4"/>
  <c r="T43" i="4"/>
  <c r="T42" i="4"/>
  <c r="T52" i="4"/>
  <c r="T51" i="4"/>
  <c r="T50" i="4"/>
  <c r="T49" i="4"/>
  <c r="Q52" i="4"/>
  <c r="Q51" i="4"/>
  <c r="Q50" i="4"/>
  <c r="Q49" i="4"/>
  <c r="Q45" i="4"/>
  <c r="Q44" i="4"/>
  <c r="Q43" i="4"/>
  <c r="Q42" i="4"/>
  <c r="Q38" i="4"/>
  <c r="Q37" i="4"/>
  <c r="Q36" i="4"/>
  <c r="Q35" i="4"/>
  <c r="Q31" i="4"/>
  <c r="Q30" i="4"/>
  <c r="Q29" i="4"/>
  <c r="Q28" i="4"/>
  <c r="N31" i="4"/>
  <c r="N30" i="4"/>
  <c r="N29" i="4"/>
  <c r="N28" i="4"/>
  <c r="N38" i="4"/>
  <c r="N37" i="4"/>
  <c r="N36" i="4"/>
  <c r="N35" i="4"/>
  <c r="N45" i="4"/>
  <c r="N44" i="4"/>
  <c r="N43" i="4"/>
  <c r="N42" i="4"/>
  <c r="N52" i="4"/>
  <c r="N51" i="4"/>
  <c r="N50" i="4"/>
  <c r="N49" i="4"/>
  <c r="K52" i="4"/>
  <c r="K51" i="4"/>
  <c r="K50" i="4"/>
  <c r="K49" i="4"/>
  <c r="K45" i="4"/>
  <c r="K44" i="4"/>
  <c r="K43" i="4"/>
  <c r="K42" i="4"/>
  <c r="K38" i="4"/>
  <c r="K37" i="4"/>
  <c r="K36" i="4"/>
  <c r="K35" i="4"/>
  <c r="K31" i="4"/>
  <c r="K30" i="4"/>
  <c r="K29" i="4"/>
  <c r="K28" i="4"/>
  <c r="T10" i="4"/>
  <c r="T9" i="4"/>
  <c r="T8" i="4"/>
  <c r="T7" i="4"/>
  <c r="T95" i="4"/>
  <c r="T94" i="4"/>
  <c r="T93" i="4"/>
  <c r="T92" i="4"/>
  <c r="T102" i="4"/>
  <c r="T101" i="4"/>
  <c r="T100" i="4"/>
  <c r="T99" i="4"/>
  <c r="T109" i="4"/>
  <c r="T108" i="4"/>
  <c r="T107" i="4"/>
  <c r="T106" i="4"/>
  <c r="T17" i="4"/>
  <c r="T16" i="4"/>
  <c r="T15" i="4"/>
  <c r="T14" i="4"/>
  <c r="Q17" i="4"/>
  <c r="Q16" i="4"/>
  <c r="Q15" i="4"/>
  <c r="Q14" i="4"/>
  <c r="Q109" i="4"/>
  <c r="Q108" i="4"/>
  <c r="Q107" i="4"/>
  <c r="Q106" i="4"/>
  <c r="Q102" i="4"/>
  <c r="Q101" i="4"/>
  <c r="Q100" i="4"/>
  <c r="Q99" i="4"/>
  <c r="Q95" i="4"/>
  <c r="Q94" i="4"/>
  <c r="Q93" i="4"/>
  <c r="Q92" i="4"/>
  <c r="Q10" i="4"/>
  <c r="Q9" i="4"/>
  <c r="Q8" i="4"/>
  <c r="Q7" i="4"/>
  <c r="N10" i="4"/>
  <c r="N9" i="4"/>
  <c r="N8" i="4"/>
  <c r="N7" i="4"/>
  <c r="N95" i="4"/>
  <c r="N94" i="4"/>
  <c r="N93" i="4"/>
  <c r="N92" i="4"/>
  <c r="N102" i="4"/>
  <c r="N101" i="4"/>
  <c r="N100" i="4"/>
  <c r="N99" i="4"/>
  <c r="N109" i="4"/>
  <c r="N108" i="4"/>
  <c r="N107" i="4"/>
  <c r="N106" i="4"/>
  <c r="N17" i="4"/>
  <c r="N16" i="4"/>
  <c r="N15" i="4"/>
  <c r="N14" i="4"/>
  <c r="K17" i="4"/>
  <c r="K16" i="4"/>
  <c r="K15" i="4"/>
  <c r="K14" i="4"/>
  <c r="K109" i="4"/>
  <c r="K108" i="4"/>
  <c r="K107" i="4"/>
  <c r="K106" i="4"/>
  <c r="K102" i="4"/>
  <c r="K101" i="4"/>
  <c r="K100" i="4"/>
  <c r="K99" i="4"/>
  <c r="K95" i="4"/>
  <c r="K94" i="4"/>
  <c r="K93" i="4"/>
  <c r="K92" i="4"/>
  <c r="K10" i="4"/>
  <c r="K9" i="4"/>
  <c r="K8" i="4"/>
  <c r="K7" i="4"/>
  <c r="T118" i="4"/>
  <c r="M99" i="4"/>
  <c r="P66" i="4"/>
  <c r="S10" i="4"/>
  <c r="S9" i="4"/>
  <c r="S8" i="4"/>
  <c r="S7" i="4"/>
  <c r="S95" i="4"/>
  <c r="S94" i="4"/>
  <c r="S93" i="4"/>
  <c r="S92" i="4"/>
  <c r="P95" i="4"/>
  <c r="P93" i="4"/>
  <c r="P92" i="4"/>
  <c r="P10" i="4"/>
  <c r="P9" i="4"/>
  <c r="P8" i="4"/>
  <c r="P7" i="4"/>
  <c r="M10" i="4"/>
  <c r="M9" i="4"/>
  <c r="M8" i="4"/>
  <c r="M7" i="4"/>
  <c r="M95" i="4"/>
  <c r="M94" i="4"/>
  <c r="M93" i="4"/>
  <c r="M92" i="4"/>
  <c r="M102" i="4"/>
  <c r="M101" i="4"/>
  <c r="M100" i="4"/>
  <c r="M109" i="4"/>
  <c r="M108" i="4"/>
  <c r="M107" i="4"/>
  <c r="M106" i="4"/>
  <c r="M15" i="4"/>
  <c r="M14" i="4"/>
  <c r="P17" i="4"/>
  <c r="P16" i="4"/>
  <c r="P15" i="4"/>
  <c r="P14" i="4"/>
  <c r="P109" i="4"/>
  <c r="P107" i="4"/>
  <c r="P106" i="4"/>
  <c r="P102" i="4"/>
  <c r="P100" i="4"/>
  <c r="P99" i="4"/>
  <c r="S102" i="4"/>
  <c r="S101" i="4"/>
  <c r="S100" i="4"/>
  <c r="S99" i="4"/>
  <c r="S109" i="4"/>
  <c r="S108" i="4"/>
  <c r="S107" i="4"/>
  <c r="S106" i="4"/>
  <c r="S17" i="4"/>
  <c r="S16" i="4"/>
  <c r="S15" i="4"/>
  <c r="S14" i="4"/>
  <c r="S31" i="4"/>
  <c r="S30" i="4"/>
  <c r="S29" i="4"/>
  <c r="S28" i="4"/>
  <c r="P31" i="4"/>
  <c r="P30" i="4"/>
  <c r="P29" i="4"/>
  <c r="P28" i="4"/>
  <c r="M31" i="4"/>
  <c r="M30" i="4"/>
  <c r="M29" i="4"/>
  <c r="M28" i="4"/>
  <c r="P38" i="4"/>
  <c r="P37" i="4"/>
  <c r="P36" i="4"/>
  <c r="P35" i="4"/>
  <c r="S38" i="4"/>
  <c r="S37" i="4"/>
  <c r="S36" i="4"/>
  <c r="S35" i="4"/>
  <c r="S45" i="4"/>
  <c r="S44" i="4"/>
  <c r="S43" i="4"/>
  <c r="S42" i="4"/>
  <c r="P45" i="4"/>
  <c r="P44" i="4"/>
  <c r="P43" i="4"/>
  <c r="P42" i="4"/>
  <c r="M38" i="4"/>
  <c r="M37" i="4"/>
  <c r="M36" i="4"/>
  <c r="M35" i="4"/>
  <c r="M45" i="4"/>
  <c r="M44" i="4"/>
  <c r="M43" i="4"/>
  <c r="M42" i="4"/>
  <c r="M52" i="4"/>
  <c r="M51" i="4"/>
  <c r="M50" i="4"/>
  <c r="M49" i="4"/>
  <c r="P52" i="4"/>
  <c r="P51" i="4"/>
  <c r="P50" i="4"/>
  <c r="P49" i="4"/>
  <c r="S52" i="4"/>
  <c r="S51" i="4"/>
  <c r="S50" i="4"/>
  <c r="S49" i="4"/>
  <c r="S60" i="4"/>
  <c r="S59" i="4"/>
  <c r="S58" i="4"/>
  <c r="S57" i="4"/>
  <c r="S67" i="4"/>
  <c r="S66" i="4"/>
  <c r="S65" i="4"/>
  <c r="S64" i="4"/>
  <c r="P67" i="4"/>
  <c r="P65" i="4"/>
  <c r="P64" i="4"/>
  <c r="P60" i="4"/>
  <c r="P59" i="4"/>
  <c r="P58" i="4"/>
  <c r="P57" i="4"/>
  <c r="M60" i="4"/>
  <c r="M59" i="4"/>
  <c r="M58" i="4"/>
  <c r="M57" i="4"/>
  <c r="M67" i="4"/>
  <c r="M66" i="4"/>
  <c r="M65" i="4"/>
  <c r="M64" i="4"/>
  <c r="S74" i="4"/>
  <c r="S73" i="4"/>
  <c r="S72" i="4"/>
  <c r="S71" i="4"/>
  <c r="P74" i="4"/>
  <c r="P73" i="4"/>
  <c r="P72" i="4"/>
  <c r="P71" i="4"/>
  <c r="M74" i="4"/>
  <c r="M73" i="4"/>
  <c r="M72" i="4"/>
  <c r="M71" i="4"/>
  <c r="M81" i="4"/>
  <c r="M80" i="4"/>
  <c r="M79" i="4"/>
  <c r="M78" i="4"/>
  <c r="P81" i="4"/>
  <c r="P80" i="4"/>
  <c r="P79" i="4"/>
  <c r="P78" i="4"/>
  <c r="S81" i="4"/>
  <c r="S80" i="4"/>
  <c r="S79" i="4"/>
  <c r="S78" i="4"/>
  <c r="S118" i="4"/>
  <c r="S117" i="4"/>
  <c r="S116" i="4"/>
  <c r="S115" i="4"/>
  <c r="S125" i="4"/>
  <c r="S124" i="4"/>
  <c r="S123" i="4"/>
  <c r="S122" i="4"/>
  <c r="P118" i="4"/>
  <c r="P117" i="4"/>
  <c r="P116" i="4"/>
  <c r="P115" i="4"/>
  <c r="P125" i="4"/>
  <c r="P124" i="4"/>
  <c r="P123" i="4"/>
  <c r="P122" i="4"/>
  <c r="M118" i="4"/>
  <c r="M117" i="4"/>
  <c r="M116" i="4"/>
  <c r="M115" i="4"/>
  <c r="M125" i="4"/>
  <c r="M124" i="4"/>
  <c r="M123" i="4"/>
  <c r="M122" i="4"/>
  <c r="J125" i="4"/>
  <c r="J124" i="4"/>
  <c r="J123" i="4"/>
  <c r="J122" i="4"/>
  <c r="J118" i="4"/>
  <c r="J117" i="4"/>
  <c r="J116" i="4"/>
  <c r="J115" i="4"/>
  <c r="J81" i="4"/>
  <c r="J80" i="4"/>
  <c r="J79" i="4"/>
  <c r="J78" i="4"/>
  <c r="J74" i="4"/>
  <c r="J73" i="4"/>
  <c r="J72" i="4"/>
  <c r="J71" i="4"/>
  <c r="J67" i="4"/>
  <c r="J66" i="4"/>
  <c r="J65" i="4"/>
  <c r="J64" i="4"/>
  <c r="J60" i="4"/>
  <c r="J59" i="4"/>
  <c r="J58" i="4"/>
  <c r="J57" i="4"/>
  <c r="J52" i="4"/>
  <c r="J51" i="4"/>
  <c r="J50" i="4"/>
  <c r="J49" i="4"/>
  <c r="J45" i="4"/>
  <c r="J38" i="4"/>
  <c r="J37" i="4"/>
  <c r="J36" i="4"/>
  <c r="J35" i="4"/>
  <c r="J31" i="4"/>
  <c r="J30" i="4"/>
  <c r="J29" i="4"/>
  <c r="J28" i="4"/>
  <c r="J17" i="4"/>
  <c r="J16" i="4"/>
  <c r="J15" i="4"/>
  <c r="J14" i="4"/>
  <c r="J109" i="4"/>
  <c r="J108" i="4"/>
  <c r="J107" i="4"/>
  <c r="J106" i="4"/>
  <c r="J102" i="4"/>
  <c r="J101" i="4"/>
  <c r="J100" i="4"/>
  <c r="J99" i="4"/>
  <c r="J95" i="4"/>
  <c r="J94" i="4"/>
  <c r="J93" i="4"/>
  <c r="J92" i="4"/>
  <c r="J10" i="4"/>
  <c r="J9" i="4"/>
  <c r="J8" i="4"/>
  <c r="J7" i="4"/>
  <c r="I9" i="4"/>
  <c r="I8" i="4"/>
  <c r="I7" i="4"/>
  <c r="I95" i="4"/>
  <c r="I94" i="4"/>
  <c r="I93" i="4"/>
  <c r="I92" i="4"/>
  <c r="I17" i="4"/>
  <c r="I16" i="4"/>
  <c r="I15" i="4"/>
  <c r="I14" i="4"/>
  <c r="I24" i="4"/>
  <c r="I23" i="4"/>
  <c r="I22" i="4"/>
  <c r="I21" i="4"/>
  <c r="I31" i="4"/>
  <c r="I30" i="4"/>
  <c r="I29" i="4"/>
  <c r="I28" i="4"/>
  <c r="I38" i="4"/>
  <c r="I37" i="4"/>
  <c r="I36" i="4"/>
  <c r="I35" i="4"/>
  <c r="I45" i="4"/>
  <c r="I44" i="4"/>
  <c r="I43" i="4"/>
  <c r="I42" i="4"/>
  <c r="I52" i="4"/>
  <c r="I51" i="4"/>
  <c r="I50" i="4"/>
  <c r="I49" i="4"/>
  <c r="I60" i="4"/>
  <c r="I59" i="4"/>
  <c r="I58" i="4"/>
  <c r="I57" i="4"/>
  <c r="I67" i="4"/>
  <c r="I66" i="4"/>
  <c r="I65" i="4"/>
  <c r="I64" i="4"/>
  <c r="I74" i="4"/>
  <c r="I73" i="4"/>
  <c r="I72" i="4"/>
  <c r="I71" i="4"/>
  <c r="I81" i="4"/>
  <c r="I80" i="4"/>
  <c r="I79" i="4"/>
  <c r="I78" i="4"/>
  <c r="I118" i="4"/>
  <c r="I117" i="4"/>
  <c r="I116" i="4"/>
  <c r="I115" i="4"/>
  <c r="I10" i="4"/>
  <c r="H81" i="4"/>
  <c r="H80" i="4"/>
  <c r="H79" i="4"/>
  <c r="H78" i="4"/>
  <c r="H74" i="4"/>
  <c r="H73" i="4"/>
  <c r="H72" i="4"/>
  <c r="H71" i="4"/>
  <c r="H67" i="4"/>
  <c r="H66" i="4"/>
  <c r="H65" i="4"/>
  <c r="H64" i="4"/>
  <c r="H60" i="4"/>
  <c r="H59" i="4"/>
  <c r="H58" i="4"/>
  <c r="H57" i="4"/>
  <c r="H52" i="4"/>
  <c r="H51" i="4"/>
  <c r="H50" i="4"/>
  <c r="H49" i="4"/>
  <c r="H45" i="4"/>
  <c r="H44" i="4"/>
  <c r="H43" i="4"/>
  <c r="H42" i="4"/>
  <c r="H38" i="4"/>
  <c r="H37" i="4"/>
  <c r="H36" i="4"/>
  <c r="H35" i="4"/>
  <c r="H31" i="4"/>
  <c r="H30" i="4"/>
  <c r="H29" i="4"/>
  <c r="H28" i="4"/>
  <c r="H24" i="4"/>
  <c r="H23" i="4"/>
  <c r="H22" i="4"/>
  <c r="H21" i="4"/>
  <c r="H17" i="4"/>
  <c r="H16" i="4"/>
  <c r="H15" i="4"/>
  <c r="H14" i="4"/>
  <c r="H95" i="4"/>
  <c r="H94" i="4"/>
  <c r="H93" i="4"/>
  <c r="H92" i="4"/>
  <c r="H118" i="4"/>
  <c r="H117" i="4"/>
  <c r="H116" i="4"/>
  <c r="H115" i="4"/>
  <c r="H10" i="4"/>
  <c r="H9" i="4"/>
  <c r="H8" i="4"/>
  <c r="G81" i="4"/>
  <c r="G80" i="4"/>
  <c r="G79" i="4"/>
  <c r="G78" i="4"/>
  <c r="G74" i="4"/>
  <c r="G73" i="4"/>
  <c r="G72" i="4"/>
  <c r="G71" i="4"/>
  <c r="G67" i="4"/>
  <c r="G66" i="4"/>
  <c r="G65" i="4"/>
  <c r="G64" i="4"/>
  <c r="G60" i="4"/>
  <c r="G59" i="4"/>
  <c r="G58" i="4"/>
  <c r="G57" i="4"/>
  <c r="G52" i="4"/>
  <c r="G51" i="4"/>
  <c r="G50" i="4"/>
  <c r="G49" i="4"/>
  <c r="G45" i="4"/>
  <c r="G44" i="4"/>
  <c r="G43" i="4"/>
  <c r="G42" i="4"/>
  <c r="G38" i="4"/>
  <c r="G37" i="4"/>
  <c r="G36" i="4"/>
  <c r="G35" i="4"/>
  <c r="G31" i="4"/>
  <c r="G30" i="4"/>
  <c r="G29" i="4"/>
  <c r="G28" i="4"/>
  <c r="G24" i="4"/>
  <c r="G23" i="4"/>
  <c r="G22" i="4"/>
  <c r="G21" i="4"/>
  <c r="G17" i="4"/>
  <c r="G16" i="4"/>
  <c r="G15" i="4"/>
  <c r="G14" i="4"/>
  <c r="G95" i="4"/>
  <c r="G94" i="4"/>
  <c r="G93" i="4"/>
  <c r="G92" i="4"/>
  <c r="G118" i="4"/>
  <c r="G117" i="4"/>
  <c r="G116" i="4"/>
  <c r="G115" i="4"/>
  <c r="G10" i="4"/>
  <c r="G9" i="4"/>
  <c r="G8" i="4"/>
  <c r="H7" i="4"/>
  <c r="G7" i="4"/>
  <c r="P57" i="15" l="1"/>
  <c r="C43" i="1"/>
  <c r="C42" i="1"/>
  <c r="C40" i="1"/>
  <c r="C39" i="1"/>
  <c r="C38" i="1"/>
  <c r="C37" i="1"/>
  <c r="C36" i="1"/>
  <c r="C35" i="1"/>
  <c r="C33" i="1"/>
  <c r="C32" i="1"/>
  <c r="C31" i="1"/>
  <c r="C30" i="1"/>
  <c r="C29" i="1"/>
  <c r="C28" i="1"/>
  <c r="AG135" i="9"/>
  <c r="AF135" i="9"/>
  <c r="AE135" i="9"/>
  <c r="AD135" i="9"/>
  <c r="AC135" i="9"/>
  <c r="AB135" i="9"/>
  <c r="AA135" i="9"/>
  <c r="Z135" i="9"/>
  <c r="Y135" i="9"/>
  <c r="X135" i="9"/>
  <c r="W135" i="9"/>
  <c r="V135" i="9"/>
  <c r="U135" i="9"/>
  <c r="T135" i="9"/>
  <c r="S135" i="9"/>
  <c r="R135" i="9"/>
  <c r="Q135" i="9"/>
  <c r="P135" i="9"/>
  <c r="O135" i="9"/>
  <c r="N135" i="9"/>
  <c r="M135" i="9"/>
  <c r="L135" i="9"/>
  <c r="K135" i="9"/>
  <c r="J135" i="9"/>
  <c r="AG127" i="9"/>
  <c r="AF127" i="9"/>
  <c r="AE127" i="9"/>
  <c r="AD127" i="9"/>
  <c r="AC127" i="9"/>
  <c r="AB127" i="9"/>
  <c r="AA127" i="9"/>
  <c r="Z127" i="9"/>
  <c r="Y127" i="9"/>
  <c r="X127" i="9"/>
  <c r="W127" i="9"/>
  <c r="V127" i="9"/>
  <c r="U127" i="9"/>
  <c r="T127" i="9"/>
  <c r="S127" i="9"/>
  <c r="R127" i="9"/>
  <c r="Q127" i="9"/>
  <c r="P127" i="9"/>
  <c r="O127" i="9"/>
  <c r="N127" i="9"/>
  <c r="M127" i="9"/>
  <c r="L127" i="9"/>
  <c r="K127" i="9"/>
  <c r="J127" i="9"/>
  <c r="AG93" i="9"/>
  <c r="AF93" i="9"/>
  <c r="AE93" i="9"/>
  <c r="AD93" i="9"/>
  <c r="AC93" i="9"/>
  <c r="AB93" i="9"/>
  <c r="AA93" i="9"/>
  <c r="Z93" i="9"/>
  <c r="Y93" i="9"/>
  <c r="X93" i="9"/>
  <c r="W93" i="9"/>
  <c r="V93" i="9"/>
  <c r="U93" i="9"/>
  <c r="T93" i="9"/>
  <c r="S93" i="9"/>
  <c r="R93" i="9"/>
  <c r="Q93" i="9"/>
  <c r="P93" i="9"/>
  <c r="O93" i="9"/>
  <c r="N93" i="9"/>
  <c r="M93" i="9"/>
  <c r="L93" i="9"/>
  <c r="K93" i="9"/>
  <c r="J93" i="9"/>
  <c r="AG85" i="9"/>
  <c r="AF85" i="9"/>
  <c r="AE85" i="9"/>
  <c r="AD85" i="9"/>
  <c r="AC85" i="9"/>
  <c r="AB85" i="9"/>
  <c r="AA85" i="9"/>
  <c r="Z85" i="9"/>
  <c r="Y85" i="9"/>
  <c r="X85" i="9"/>
  <c r="W85" i="9"/>
  <c r="V85" i="9"/>
  <c r="U85" i="9"/>
  <c r="T85" i="9"/>
  <c r="S85" i="9"/>
  <c r="R85" i="9"/>
  <c r="Q85" i="9"/>
  <c r="P85" i="9"/>
  <c r="O85" i="9"/>
  <c r="N85" i="9"/>
  <c r="M85" i="9"/>
  <c r="L85" i="9"/>
  <c r="K85" i="9"/>
  <c r="J85" i="9"/>
  <c r="AG77" i="9"/>
  <c r="AF77" i="9"/>
  <c r="AE77" i="9"/>
  <c r="AD77" i="9"/>
  <c r="AC77" i="9"/>
  <c r="AB77" i="9"/>
  <c r="AA77" i="9"/>
  <c r="Z77" i="9"/>
  <c r="Y77" i="9"/>
  <c r="X77" i="9"/>
  <c r="W77" i="9"/>
  <c r="V77" i="9"/>
  <c r="U77" i="9"/>
  <c r="T77" i="9"/>
  <c r="S77" i="9"/>
  <c r="R77" i="9"/>
  <c r="Q77" i="9"/>
  <c r="P77" i="9"/>
  <c r="O77" i="9"/>
  <c r="N77" i="9"/>
  <c r="M77" i="9"/>
  <c r="L77" i="9"/>
  <c r="K77" i="9"/>
  <c r="J77" i="9"/>
  <c r="AG69" i="9"/>
  <c r="AF69" i="9"/>
  <c r="AE69" i="9"/>
  <c r="AD69" i="9"/>
  <c r="AC69" i="9"/>
  <c r="AB69" i="9"/>
  <c r="AA69" i="9"/>
  <c r="Z69" i="9"/>
  <c r="Y69" i="9"/>
  <c r="X69" i="9"/>
  <c r="W69" i="9"/>
  <c r="V69" i="9"/>
  <c r="U69" i="9"/>
  <c r="T69" i="9"/>
  <c r="S69" i="9"/>
  <c r="R69" i="9"/>
  <c r="Q69" i="9"/>
  <c r="P69" i="9"/>
  <c r="O69" i="9"/>
  <c r="N69" i="9"/>
  <c r="M69" i="9"/>
  <c r="L69" i="9"/>
  <c r="K69" i="9"/>
  <c r="J69" i="9"/>
  <c r="AG60" i="9"/>
  <c r="AF60" i="9"/>
  <c r="AD60" i="9"/>
  <c r="AC60" i="9"/>
  <c r="AA60" i="9"/>
  <c r="Z60" i="9"/>
  <c r="X60" i="9"/>
  <c r="W60" i="9"/>
  <c r="U60" i="9"/>
  <c r="T60" i="9"/>
  <c r="R60" i="9"/>
  <c r="Q60" i="9"/>
  <c r="O60" i="9"/>
  <c r="N60" i="9"/>
  <c r="L60" i="9"/>
  <c r="K60" i="9"/>
  <c r="AG52" i="9"/>
  <c r="AF52" i="9"/>
  <c r="AD52" i="9"/>
  <c r="AC52" i="9"/>
  <c r="AA52" i="9"/>
  <c r="Z52" i="9"/>
  <c r="X52" i="9"/>
  <c r="W52" i="9"/>
  <c r="U52" i="9"/>
  <c r="T52" i="9"/>
  <c r="R52" i="9"/>
  <c r="Q52" i="9"/>
  <c r="O52" i="9"/>
  <c r="N52" i="9"/>
  <c r="L52" i="9"/>
  <c r="K52" i="9"/>
  <c r="AG44" i="9"/>
  <c r="AF44" i="9"/>
  <c r="AE44" i="9"/>
  <c r="AD44" i="9"/>
  <c r="AC44" i="9"/>
  <c r="AB44" i="9"/>
  <c r="AA44" i="9"/>
  <c r="Z44" i="9"/>
  <c r="Y44" i="9"/>
  <c r="X44" i="9"/>
  <c r="W44" i="9"/>
  <c r="V44" i="9"/>
  <c r="U44" i="9"/>
  <c r="T44" i="9"/>
  <c r="S44" i="9"/>
  <c r="R44" i="9"/>
  <c r="Q44" i="9"/>
  <c r="P44" i="9"/>
  <c r="O44" i="9"/>
  <c r="N44" i="9"/>
  <c r="M44" i="9"/>
  <c r="L44" i="9"/>
  <c r="K44" i="9"/>
  <c r="J44" i="9"/>
  <c r="AG36" i="9"/>
  <c r="AF36" i="9"/>
  <c r="AE36" i="9"/>
  <c r="AD36" i="9"/>
  <c r="AC36" i="9"/>
  <c r="AB36" i="9"/>
  <c r="AA36" i="9"/>
  <c r="Z36" i="9"/>
  <c r="Y36" i="9"/>
  <c r="X36" i="9"/>
  <c r="W36" i="9"/>
  <c r="V36" i="9"/>
  <c r="U36" i="9"/>
  <c r="T36" i="9"/>
  <c r="S36" i="9"/>
  <c r="R36" i="9"/>
  <c r="Q36" i="9"/>
  <c r="P36" i="9"/>
  <c r="O36" i="9"/>
  <c r="N36" i="9"/>
  <c r="M36" i="9"/>
  <c r="L36" i="9"/>
  <c r="K36" i="9"/>
  <c r="J36" i="9"/>
  <c r="AG28" i="9"/>
  <c r="AF28" i="9"/>
  <c r="AE28" i="9"/>
  <c r="AD28" i="9"/>
  <c r="AC28" i="9"/>
  <c r="AB28" i="9"/>
  <c r="AA28" i="9"/>
  <c r="Z28" i="9"/>
  <c r="Y28" i="9"/>
  <c r="X28" i="9"/>
  <c r="W28" i="9"/>
  <c r="V28" i="9"/>
  <c r="U28" i="9"/>
  <c r="T28" i="9"/>
  <c r="S28" i="9"/>
  <c r="R28" i="9"/>
  <c r="Q28" i="9"/>
  <c r="P28" i="9"/>
  <c r="O28" i="9"/>
  <c r="N28" i="9"/>
  <c r="M28" i="9"/>
  <c r="L28" i="9"/>
  <c r="K28" i="9"/>
  <c r="J28" i="9"/>
  <c r="AG20" i="9"/>
  <c r="AF20" i="9"/>
  <c r="AE20" i="9"/>
  <c r="AD20" i="9"/>
  <c r="AC20" i="9"/>
  <c r="AB20" i="9"/>
  <c r="AA20" i="9"/>
  <c r="Z20" i="9"/>
  <c r="Y20" i="9"/>
  <c r="X20" i="9"/>
  <c r="W20" i="9"/>
  <c r="V20" i="9"/>
  <c r="U20" i="9"/>
  <c r="T20" i="9"/>
  <c r="S20" i="9"/>
  <c r="R20" i="9"/>
  <c r="Q20" i="9"/>
  <c r="P20" i="9"/>
  <c r="O20" i="9"/>
  <c r="N20" i="9"/>
  <c r="M20" i="9"/>
  <c r="L20" i="9"/>
  <c r="K20" i="9"/>
  <c r="J20" i="9"/>
  <c r="AG117" i="9"/>
  <c r="AF117" i="9"/>
  <c r="AE117" i="9"/>
  <c r="AD117" i="9"/>
  <c r="AC117" i="9"/>
  <c r="AB117" i="9"/>
  <c r="AA117" i="9"/>
  <c r="Z117" i="9"/>
  <c r="Y117" i="9"/>
  <c r="X117" i="9"/>
  <c r="W117" i="9"/>
  <c r="V117" i="9"/>
  <c r="U117" i="9"/>
  <c r="T117" i="9"/>
  <c r="S117" i="9"/>
  <c r="R117" i="9"/>
  <c r="Q117" i="9"/>
  <c r="P117" i="9"/>
  <c r="O117" i="9"/>
  <c r="N117" i="9"/>
  <c r="M117" i="9"/>
  <c r="L117" i="9"/>
  <c r="K117" i="9"/>
  <c r="J117" i="9"/>
  <c r="AG109" i="9"/>
  <c r="AF109" i="9"/>
  <c r="AE109" i="9"/>
  <c r="AD109" i="9"/>
  <c r="AC109" i="9"/>
  <c r="AB109" i="9"/>
  <c r="AA109" i="9"/>
  <c r="Z109" i="9"/>
  <c r="Y109" i="9"/>
  <c r="X109" i="9"/>
  <c r="W109" i="9"/>
  <c r="V109" i="9"/>
  <c r="U109" i="9"/>
  <c r="T109" i="9"/>
  <c r="S109" i="9"/>
  <c r="R109" i="9"/>
  <c r="Q109" i="9"/>
  <c r="P109" i="9"/>
  <c r="O109" i="9"/>
  <c r="N109" i="9"/>
  <c r="M109" i="9"/>
  <c r="L109" i="9"/>
  <c r="K109" i="9"/>
  <c r="J109" i="9"/>
  <c r="AG101" i="9"/>
  <c r="AF101" i="9"/>
  <c r="AE101" i="9"/>
  <c r="AD101" i="9"/>
  <c r="AC101" i="9"/>
  <c r="AB101" i="9"/>
  <c r="AA101" i="9"/>
  <c r="Z101" i="9"/>
  <c r="Y101" i="9"/>
  <c r="X101" i="9"/>
  <c r="W101" i="9"/>
  <c r="V101" i="9"/>
  <c r="U101" i="9"/>
  <c r="T101" i="9"/>
  <c r="S101" i="9"/>
  <c r="R101" i="9"/>
  <c r="Q101" i="9"/>
  <c r="P101" i="9"/>
  <c r="O101" i="9"/>
  <c r="N101" i="9"/>
  <c r="M101" i="9"/>
  <c r="L101" i="9"/>
  <c r="K101" i="9"/>
  <c r="J101" i="9"/>
  <c r="AG11" i="9"/>
  <c r="AF11" i="9"/>
  <c r="AE11" i="9"/>
  <c r="AD11" i="9"/>
  <c r="AC11" i="9"/>
  <c r="AB11" i="9"/>
  <c r="AA11" i="9"/>
  <c r="Z11" i="9"/>
  <c r="Y11" i="9"/>
  <c r="X11" i="9"/>
  <c r="W11" i="9"/>
  <c r="V11" i="9"/>
  <c r="U11" i="9"/>
  <c r="T11" i="9"/>
  <c r="S11" i="9"/>
  <c r="R11" i="9"/>
  <c r="Q11" i="9"/>
  <c r="P11" i="9"/>
  <c r="O11" i="9"/>
  <c r="N11" i="9"/>
  <c r="M11" i="9"/>
  <c r="L11" i="9"/>
  <c r="K11" i="9"/>
  <c r="J11" i="9"/>
  <c r="P29" i="16"/>
  <c r="M29" i="16"/>
  <c r="J29" i="16"/>
  <c r="G29" i="16"/>
  <c r="D29" i="16"/>
  <c r="G57" i="16"/>
  <c r="P57" i="16"/>
  <c r="M57" i="16"/>
  <c r="J57" i="16"/>
  <c r="D57" i="16"/>
  <c r="M57" i="15"/>
  <c r="J57" i="15"/>
  <c r="G57" i="15"/>
  <c r="D57" i="15"/>
  <c r="D29" i="15" l="1"/>
  <c r="P29" i="15" l="1"/>
  <c r="M29" i="15"/>
  <c r="J29" i="15"/>
  <c r="G29" i="15"/>
</calcChain>
</file>

<file path=xl/comments1.xml><?xml version="1.0" encoding="utf-8"?>
<comments xmlns="http://schemas.openxmlformats.org/spreadsheetml/2006/main">
  <authors>
    <author>Author</author>
  </authors>
  <commentList>
    <comment ref="M4" authorId="0" shapeId="0">
      <text>
        <r>
          <rPr>
            <b/>
            <sz val="8"/>
            <color indexed="81"/>
            <rFont val="Tahoma"/>
            <family val="2"/>
          </rPr>
          <t>Author:</t>
        </r>
        <r>
          <rPr>
            <sz val="8"/>
            <color indexed="81"/>
            <rFont val="Tahoma"/>
            <family val="2"/>
          </rPr>
          <t xml:space="preserve">
Have rounded figures for fraud Col I as very small no. of cases - doesn’t display results in the stacked charts.</t>
        </r>
      </text>
    </comment>
    <comment ref="I8" authorId="0" shapeId="0">
      <text>
        <r>
          <rPr>
            <b/>
            <sz val="8"/>
            <color indexed="81"/>
            <rFont val="Tahoma"/>
            <family val="2"/>
          </rPr>
          <t>Have ammended formula as there are a small no. of cases. Need to change the formula to reflect small no. of cases in a certain category and rounding to zero issue - for next time. Same for cell I26.</t>
        </r>
        <r>
          <rPr>
            <sz val="8"/>
            <color indexed="81"/>
            <rFont val="Tahoma"/>
            <family val="2"/>
          </rPr>
          <t xml:space="preserve">
</t>
        </r>
      </text>
    </comment>
  </commentList>
</comments>
</file>

<file path=xl/sharedStrings.xml><?xml version="1.0" encoding="utf-8"?>
<sst xmlns="http://schemas.openxmlformats.org/spreadsheetml/2006/main" count="7047" uniqueCount="354">
  <si>
    <t>Contents</t>
  </si>
  <si>
    <t>Percentage of expenditure overpaid</t>
  </si>
  <si>
    <t>Amount of expenditure overpaid</t>
  </si>
  <si>
    <t>Fraud</t>
  </si>
  <si>
    <t>Customer Error</t>
  </si>
  <si>
    <t>Official Error</t>
  </si>
  <si>
    <t>Total</t>
  </si>
  <si>
    <t>Underpayments</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</si>
  <si>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</si>
  <si>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</si>
  <si>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</si>
  <si>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</si>
  <si>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</si>
  <si>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</si>
  <si>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</si>
  <si>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</si>
  <si>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</si>
  <si>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</si>
  <si>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</si>
  <si>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</si>
  <si>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</si>
  <si>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</si>
  <si>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</si>
  <si>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</si>
  <si>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</si>
  <si>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</si>
  <si>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</si>
  <si>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Some estimates may not sum due to rounding.</t>
  </si>
  <si>
    <t>Residency</t>
  </si>
  <si>
    <t>Labour Market Issues</t>
  </si>
  <si>
    <t>Percentage of expenditure underpaid</t>
  </si>
  <si>
    <t>Income Support Total</t>
  </si>
  <si>
    <t>2005/06</t>
  </si>
  <si>
    <t>2006/07</t>
  </si>
  <si>
    <t>2007/08</t>
  </si>
  <si>
    <t>2008/09</t>
  </si>
  <si>
    <t>2009/10</t>
  </si>
  <si>
    <t>2010/11</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</si>
  <si>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</si>
  <si>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</si>
  <si>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</si>
  <si>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</si>
  <si>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</si>
  <si>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</si>
  <si>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</si>
  <si>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</si>
  <si>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 Other </t>
  </si>
  <si>
    <t xml:space="preserve">Living Together </t>
  </si>
  <si>
    <t xml:space="preserve">Premiums </t>
  </si>
  <si>
    <t xml:space="preserve">Other </t>
  </si>
  <si>
    <t>Claimant Error</t>
  </si>
  <si>
    <t xml:space="preserve">Claimant Untraceable </t>
  </si>
  <si>
    <t xml:space="preserve">Ranges in brackets are the 95% confidence intervals.  </t>
  </si>
  <si>
    <t>Capital</t>
  </si>
  <si>
    <t>Conditions of Entitlement</t>
  </si>
  <si>
    <t>Abroad</t>
  </si>
  <si>
    <t>Claimant Untraceable</t>
  </si>
  <si>
    <t>Household Composition</t>
  </si>
  <si>
    <t>Housing Costs</t>
  </si>
  <si>
    <t>Non-Dependant Deductions</t>
  </si>
  <si>
    <t>Earnings/Employment</t>
  </si>
  <si>
    <t>Income - Other</t>
  </si>
  <si>
    <t>Living Together</t>
  </si>
  <si>
    <t>Premiums</t>
  </si>
  <si>
    <t>Other</t>
  </si>
  <si>
    <t>Control activities are not carried out appropriately</t>
  </si>
  <si>
    <t>Income - Other benefits</t>
  </si>
  <si>
    <t>Income - Occupational and Personal Pensions</t>
  </si>
  <si>
    <t>-</t>
  </si>
  <si>
    <t>Housing Benefit Total</t>
  </si>
  <si>
    <t>Housing Benefit Working Age</t>
  </si>
  <si>
    <t>Housing Benefit Pension Age</t>
  </si>
  <si>
    <t>All Ages</t>
  </si>
  <si>
    <t>Under 25</t>
  </si>
  <si>
    <t>25-34</t>
  </si>
  <si>
    <t>35-44</t>
  </si>
  <si>
    <t>45-49</t>
  </si>
  <si>
    <t>All Claimants</t>
  </si>
  <si>
    <t>Female Claimants</t>
  </si>
  <si>
    <t>Male Claimants</t>
  </si>
  <si>
    <t>50-54</t>
  </si>
  <si>
    <t>55-64</t>
  </si>
  <si>
    <t>60-64</t>
  </si>
  <si>
    <t>65-69</t>
  </si>
  <si>
    <t>70-74</t>
  </si>
  <si>
    <t>75-79</t>
  </si>
  <si>
    <t>80-84</t>
  </si>
  <si>
    <t>85-89</t>
  </si>
  <si>
    <t>90 and over</t>
  </si>
  <si>
    <t>55-59</t>
  </si>
  <si>
    <t>Over 65</t>
  </si>
  <si>
    <t>Housing Benefit</t>
  </si>
  <si>
    <t>Population data for each claimant group was taken from the most recent National Statistics publication when the analysis was undertaken.</t>
  </si>
  <si>
    <t>Some lower level age group breakdowns may not be available due to small sample sizes.</t>
  </si>
  <si>
    <t>Results for fraud are not given due to small sample sizes and very low levels of underpayments being found.</t>
  </si>
  <si>
    <t>Estimates are not presented with 95% confidence intervals, however, they are subject to sampling uncertainty.</t>
  </si>
  <si>
    <t>Income Support Disabled and Others</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</si>
  <si>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</si>
  <si>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</si>
  <si>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Housing Benefit broken down into Housing Benefit working age and Housing Benefit pension age</t>
  </si>
  <si>
    <t>Income Support</t>
  </si>
  <si>
    <t>The data in this spreadsheet have been broken down into the following client groups:</t>
  </si>
  <si>
    <t>Notes:</t>
  </si>
  <si>
    <t>Housing Benefit Working age</t>
  </si>
  <si>
    <t>Housing Benefit Pensioner</t>
  </si>
  <si>
    <t>2012/13</t>
  </si>
  <si>
    <t>60 - SPA</t>
  </si>
  <si>
    <t>Employment and Support Allowance</t>
  </si>
  <si>
    <t>A " * " indicates the change is statistically significant at the 95% confidence level</t>
  </si>
  <si>
    <t>http://www.gov.uk/government/uploads/system/uploads/attachment_data/file/260495/var_conf_levels.pdf</t>
  </si>
  <si>
    <t xml:space="preserve">** The main types of people who receive Income Support are lone parents, the long and short-term sick, people with disabilities and other special groups. </t>
  </si>
  <si>
    <t>Figures in the total row are less than the sum of fraud, claimant error and official error incorrectness because some cases are incorrect for more than one reason.</t>
  </si>
  <si>
    <t>Housing Benefit estimates of incorrectness are for the caseload and expenditure within the scope of the sample i.e. are not extrapolated to match the true Housing Benefit caseload.</t>
  </si>
  <si>
    <t>The confidence intervals for Income Support and Jobseeker's Allowance for 2006-07 are not available</t>
  </si>
  <si>
    <t>60+</t>
  </si>
  <si>
    <t>Income - Other Benefits</t>
  </si>
  <si>
    <t>:</t>
  </si>
  <si>
    <t>A ":" indicates Not Available</t>
  </si>
  <si>
    <t>A "z" indicates Not Applicable</t>
  </si>
  <si>
    <t>z</t>
  </si>
  <si>
    <t>Expenditure</t>
  </si>
  <si>
    <t>Incapacity Benefit</t>
  </si>
  <si>
    <t>Disability Living Allowance</t>
  </si>
  <si>
    <t>Carer's Allowance</t>
  </si>
  <si>
    <t>Interdependencies</t>
  </si>
  <si>
    <t>Unreviewed Benefits</t>
  </si>
  <si>
    <t>Council Tax Benefit</t>
  </si>
  <si>
    <t>Continuously Reviewed Benefits</t>
  </si>
  <si>
    <t>All Benefits</t>
  </si>
  <si>
    <t>Continuously Reviewed Total</t>
  </si>
  <si>
    <t>All expenditure values in the table are rounded to the nearest £100m.</t>
  </si>
  <si>
    <r>
      <t xml:space="preserve">1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2013/14 expenditure has then been applied to these estimates to provide the most up-to-date monetary values for SP fraud and error.</t>
    </r>
  </si>
  <si>
    <r>
      <t xml:space="preserve">2 </t>
    </r>
    <r>
      <rPr>
        <sz val="10"/>
        <rFont val="Arial"/>
        <family val="2"/>
      </rPr>
      <t>Social Fund (SF) estimates are included in the 'Unreviewed' category. Fraud and claimant error continue to be unmeasured and are estimated using a proxy. SF official error estimates are no longer measured and are derived from a continuous measurement exercise which covered the period October 2011 to September 2012.</t>
    </r>
  </si>
  <si>
    <t>Income Support broken down into Income Support Disabled and Others and Income Support Lone Parents, until 2013/14**</t>
  </si>
  <si>
    <t>Monetary values in the table are rounded to the nearest £1m and the totals to the nearest £10m.</t>
  </si>
  <si>
    <t>Continuously Reviewed benefit monetary estimates are rounded to the nearest £10m, other benefits to the nearest £100m</t>
  </si>
  <si>
    <t>All monetary values in the table are rounded to the nearest £10m.</t>
  </si>
  <si>
    <t>Last measured: Oct 2009-Sep 2010</t>
  </si>
  <si>
    <t>Last measured: April 2004-Mar 2005</t>
  </si>
  <si>
    <t>Last measured: April 2005-Mar 2006</t>
  </si>
  <si>
    <t>Last measured: April 1996-Mar 1997</t>
  </si>
  <si>
    <t xml:space="preserve">Coverage: </t>
  </si>
  <si>
    <t xml:space="preserve">Great Britain </t>
  </si>
  <si>
    <t xml:space="preserve">Theme: </t>
  </si>
  <si>
    <t xml:space="preserve">Social and Welfare </t>
  </si>
  <si>
    <t xml:space="preserve">Frequency: </t>
  </si>
  <si>
    <t>Biannual</t>
  </si>
  <si>
    <t xml:space="preserve">Issued by: </t>
  </si>
  <si>
    <t>Telephone:</t>
  </si>
  <si>
    <t xml:space="preserve">Press Office: 020 3267 5144 </t>
  </si>
  <si>
    <t xml:space="preserve">Website: </t>
  </si>
  <si>
    <t xml:space="preserve">https://www.gov.uk/government/organisations/department-for-work-pensions </t>
  </si>
  <si>
    <t xml:space="preserve">Statistician: </t>
  </si>
  <si>
    <t xml:space="preserve">Fraud and Error Measurement Analysis </t>
  </si>
  <si>
    <t xml:space="preserve">Department for Work and Pensions </t>
  </si>
  <si>
    <t xml:space="preserve">Benton Park View </t>
  </si>
  <si>
    <t xml:space="preserve">Newcastle </t>
  </si>
  <si>
    <t xml:space="preserve">NE98 1YX </t>
  </si>
  <si>
    <t xml:space="preserve">Telephone: </t>
  </si>
  <si>
    <t xml:space="preserve">Email: </t>
  </si>
  <si>
    <t>Next planned release:</t>
  </si>
  <si>
    <t>Release date:</t>
  </si>
  <si>
    <t>Website for this release:</t>
  </si>
  <si>
    <t>Contents:</t>
  </si>
  <si>
    <t>https://www.gov.uk/government/publications/fraud-and-error-in-the-benefit-system-supporting-documents-for-statistical-reports</t>
  </si>
  <si>
    <t>Supporting Guides:</t>
  </si>
  <si>
    <t>Variance and Confidence Intervals (pdf)</t>
  </si>
  <si>
    <t>Users and Uses of the DWP Fraud and Error in the Benefits System Statistics (pdf)</t>
  </si>
  <si>
    <t>Quality Methods (pdf)</t>
  </si>
  <si>
    <t>Technical Appendix for Income Support, Jobseeker’s Allowance and Pension Credit (pdf)</t>
  </si>
  <si>
    <t>Ad hocs and pricing policy (pdf)</t>
  </si>
  <si>
    <t>caxtonhouse.femaenquiries@dwp.gsi.gov.uk</t>
  </si>
  <si>
    <r>
      <t xml:space="preserve">3 </t>
    </r>
    <r>
      <rPr>
        <sz val="10"/>
        <rFont val="Arial"/>
        <family val="2"/>
      </rPr>
      <t xml:space="preserve">The 'Unreviewed' category no longer includes Employment and Support Allowance estimates as these are now derived from a continuous measurement exercise.  </t>
    </r>
  </si>
  <si>
    <t>2013/14</t>
  </si>
  <si>
    <r>
      <t>2</t>
    </r>
    <r>
      <rPr>
        <sz val="10"/>
        <rFont val="Arial"/>
        <family val="2"/>
      </rPr>
      <t xml:space="preserve"> The 2004/05 Disability Living Allowance (DLA) National Benefit Review identified cases where the change in claimant’s needs had been so gradual that it would be unreasonable to expect them to know at which point their entitlement to DLA might have changed. These cases do not result in a recoverable overpayment as we cannot identify when the change occurred. Because legislation requires the Secretary of State to prove that entitlement to DLA is incorrect, rather than requiring the claimant to inform us that their needs have changed, cases in this sub-category are legally correct. The difference between what claimants in these cases are receiving in DLA and related premiums in other benefits and what they would receive if their benefit was reassessed was estimated to be around £0.6 billion (+/-£0.2 billion) in 2005/06. Based on 2013/14 DLA expenditure this figure is now estimated to be around £1.0 billion (+/-£0.3 billion). This component is not included in the total above.</t>
    </r>
  </si>
  <si>
    <t>Infographic (pdf)</t>
  </si>
  <si>
    <t>The methodology prior to 2012/13 was to classify results as significantly different if their confidence intervals did not overlap. Whilst this gives a useful indication of significance, it is too severe a test.</t>
  </si>
  <si>
    <t>If this confidence interval does not straddle zero, the change is marked as “statistically significant”. For more information on Bootstrapping, please see our Variance and Confidence Intervals document:</t>
  </si>
  <si>
    <t xml:space="preserve">Methodology from the 2012/13 results onwards is to use the bootstrapped values of the estimates of both years. We calculate the difference between each of the bootstrapped values and calculate the 95% confidence interval around the mean. </t>
  </si>
  <si>
    <t xml:space="preserve"> </t>
  </si>
  <si>
    <t>A dashed line between two years, denotes a break in the time series, where estimates cannot be directly compared</t>
  </si>
  <si>
    <t>+ The State Pension Age - SPA - for women is changing. At 2013/14 the age is around sixty one and a half years. This breakdown applies to women only.</t>
  </si>
  <si>
    <t>Technical Appendix for Housing Benefit (pdf)</t>
  </si>
  <si>
    <t>Statistical Release (pdf)</t>
  </si>
  <si>
    <t>Background and Methodology Document (pdf)</t>
  </si>
  <si>
    <t>All Benefits - not netted</t>
  </si>
  <si>
    <t>All Benefits - netted</t>
  </si>
  <si>
    <t>Housing Benefit - not netted</t>
  </si>
  <si>
    <t>Housing Benefit - netted</t>
  </si>
  <si>
    <r>
      <t xml:space="preserve">Income Support Disabled and Others </t>
    </r>
    <r>
      <rPr>
        <vertAlign val="superscript"/>
        <sz val="10"/>
        <rFont val="Arial"/>
        <family val="2"/>
      </rPr>
      <t>1</t>
    </r>
  </si>
  <si>
    <r>
      <t xml:space="preserve">Income Support Lone Parents </t>
    </r>
    <r>
      <rPr>
        <vertAlign val="superscript"/>
        <sz val="10"/>
        <rFont val="Arial"/>
        <family val="2"/>
      </rPr>
      <t>1</t>
    </r>
  </si>
  <si>
    <r>
      <t xml:space="preserve">Disability Living Allowance </t>
    </r>
    <r>
      <rPr>
        <vertAlign val="superscript"/>
        <sz val="10"/>
        <rFont val="Arial"/>
        <family val="2"/>
      </rPr>
      <t>2</t>
    </r>
  </si>
  <si>
    <r>
      <t xml:space="preserve">State Pension </t>
    </r>
    <r>
      <rPr>
        <vertAlign val="superscript"/>
        <sz val="10"/>
        <rFont val="Arial"/>
        <family val="2"/>
      </rPr>
      <t>3</t>
    </r>
  </si>
  <si>
    <r>
      <t xml:space="preserve">Unreviewed excluding Council Tax Benefit </t>
    </r>
    <r>
      <rPr>
        <vertAlign val="superscript"/>
        <sz val="10"/>
        <rFont val="Arial"/>
        <family val="2"/>
      </rPr>
      <t>4, 5</t>
    </r>
  </si>
  <si>
    <r>
      <t xml:space="preserve">SPA - 64 </t>
    </r>
    <r>
      <rPr>
        <vertAlign val="superscript"/>
        <sz val="10"/>
        <rFont val="Arial"/>
        <family val="2"/>
      </rPr>
      <t>+</t>
    </r>
  </si>
  <si>
    <r>
      <t xml:space="preserve">60-64 </t>
    </r>
    <r>
      <rPr>
        <vertAlign val="superscript"/>
        <sz val="10"/>
        <rFont val="Arial"/>
        <family val="2"/>
      </rPr>
      <t>+</t>
    </r>
  </si>
  <si>
    <r>
      <t>State Pension</t>
    </r>
    <r>
      <rPr>
        <vertAlign val="superscript"/>
        <sz val="10"/>
        <rFont val="Arial"/>
        <family val="2"/>
      </rPr>
      <t xml:space="preserve"> 1</t>
    </r>
  </si>
  <si>
    <r>
      <t xml:space="preserve">Unreviewed excluding Council Tax Benefit </t>
    </r>
    <r>
      <rPr>
        <vertAlign val="superscript"/>
        <sz val="10"/>
        <rFont val="Arial"/>
        <family val="2"/>
      </rPr>
      <t>2,3</t>
    </r>
  </si>
  <si>
    <t>Total Overpayments</t>
  </si>
  <si>
    <t>Total Underpayments</t>
  </si>
  <si>
    <t>Last measured: Oct 2013 - Sep 2014</t>
  </si>
  <si>
    <t>Table 1</t>
  </si>
  <si>
    <t>Table 2</t>
  </si>
  <si>
    <t>Table 3</t>
  </si>
  <si>
    <t>Table 4</t>
  </si>
  <si>
    <t>Table 5</t>
  </si>
  <si>
    <t>Table 6</t>
  </si>
  <si>
    <t>Table 7</t>
  </si>
  <si>
    <t>Table 8</t>
  </si>
  <si>
    <t>Table 9</t>
  </si>
  <si>
    <t>Table 10</t>
  </si>
  <si>
    <t>Table 11</t>
  </si>
  <si>
    <t>Table 12</t>
  </si>
  <si>
    <t>Table 13</t>
  </si>
  <si>
    <t>Table 14</t>
  </si>
  <si>
    <t>New methodology compared to old methodology for overpayments. Percentage of expenditure and amount.</t>
  </si>
  <si>
    <t>New methodology compared to old methodology for underpayments. Percentage of expenditure and amount.</t>
  </si>
  <si>
    <r>
      <t xml:space="preserve">4 </t>
    </r>
    <r>
      <rPr>
        <sz val="10"/>
        <rFont val="Arial"/>
        <family val="2"/>
      </rPr>
      <t>Social Fund (SF) fraud and error was included in the 'Unreviewed' category until 2014/15 when the expenditure was exlcuded from these estimates. Fraud and claimant error were estimated using a proxy. SF official error estimates are no longer measured and are derived from a continuous measurement exercise which covered the period October 2011 to September 2012.</t>
    </r>
  </si>
  <si>
    <r>
      <t xml:space="preserve">5 </t>
    </r>
    <r>
      <rPr>
        <sz val="10"/>
        <rFont val="Arial"/>
        <family val="2"/>
      </rPr>
      <t>The 'Unreviewed' category includes Employment and Support Allowance estimates up until 2013/14 when the continuous measurement exercise began.</t>
    </r>
  </si>
  <si>
    <r>
      <t xml:space="preserve">Housing Benefit Total </t>
    </r>
    <r>
      <rPr>
        <vertAlign val="superscript"/>
        <sz val="10"/>
        <rFont val="Arial"/>
        <family val="2"/>
      </rPr>
      <t>6</t>
    </r>
  </si>
  <si>
    <r>
      <t xml:space="preserve">Housing Benefit Total </t>
    </r>
    <r>
      <rPr>
        <vertAlign val="superscript"/>
        <sz val="10"/>
        <rFont val="Arial"/>
        <family val="2"/>
      </rPr>
      <t>1</t>
    </r>
  </si>
  <si>
    <r>
      <t xml:space="preserve">Housing Benefit Working Age </t>
    </r>
    <r>
      <rPr>
        <vertAlign val="superscript"/>
        <sz val="10"/>
        <rFont val="Arial"/>
        <family val="2"/>
      </rPr>
      <t>1</t>
    </r>
  </si>
  <si>
    <r>
      <t xml:space="preserve">Housing Benefit Pension Age </t>
    </r>
    <r>
      <rPr>
        <vertAlign val="superscript"/>
        <sz val="10"/>
        <rFont val="Arial"/>
        <family val="2"/>
      </rPr>
      <t>1</t>
    </r>
  </si>
  <si>
    <r>
      <t xml:space="preserve">Housing Benefit Total </t>
    </r>
    <r>
      <rPr>
        <vertAlign val="superscript"/>
        <sz val="10"/>
        <rFont val="Arial"/>
        <family val="2"/>
      </rPr>
      <t>4</t>
    </r>
  </si>
  <si>
    <r>
      <t xml:space="preserve">Housing Benefit Working Age </t>
    </r>
    <r>
      <rPr>
        <vertAlign val="superscript"/>
        <sz val="10"/>
        <rFont val="Arial"/>
        <family val="2"/>
      </rPr>
      <t>4</t>
    </r>
  </si>
  <si>
    <r>
      <t>Housing Benefit Pension Age</t>
    </r>
    <r>
      <rPr>
        <vertAlign val="superscript"/>
        <sz val="10"/>
        <rFont val="Arial"/>
        <family val="2"/>
      </rPr>
      <t xml:space="preserve"> 4</t>
    </r>
  </si>
  <si>
    <t>* 0.4</t>
  </si>
  <si>
    <t>* 3.9</t>
  </si>
  <si>
    <t>* 1.6</t>
  </si>
  <si>
    <t>* 4.6</t>
  </si>
  <si>
    <t>* 1.1</t>
  </si>
  <si>
    <t>* 0.2</t>
  </si>
  <si>
    <t>* 0.6</t>
  </si>
  <si>
    <t>* 0.8</t>
  </si>
  <si>
    <t>* 2.4</t>
  </si>
  <si>
    <t>* 1.9</t>
  </si>
  <si>
    <t>* 7.3</t>
  </si>
  <si>
    <t>* 7.1</t>
  </si>
  <si>
    <t>*16.6</t>
  </si>
  <si>
    <t>*12.2</t>
  </si>
  <si>
    <t>*10.6</t>
  </si>
  <si>
    <t>*15.4</t>
  </si>
  <si>
    <t>* 2.0</t>
  </si>
  <si>
    <t>* 2.5</t>
  </si>
  <si>
    <t>* 1.0</t>
  </si>
  <si>
    <t>* 14.2</t>
  </si>
  <si>
    <t>* 9.5</t>
  </si>
  <si>
    <t>* 16.5</t>
  </si>
  <si>
    <t>* 14.5</t>
  </si>
  <si>
    <t>* 10.9</t>
  </si>
  <si>
    <t>* 13.1</t>
  </si>
  <si>
    <t>* 3.2</t>
  </si>
  <si>
    <t>* 7.7</t>
  </si>
  <si>
    <t>* 0.0</t>
  </si>
  <si>
    <t>* 0.7</t>
  </si>
  <si>
    <t>* 1.3</t>
  </si>
  <si>
    <t>* 2.3</t>
  </si>
  <si>
    <t>* 0.1</t>
  </si>
  <si>
    <t>* 4.9</t>
  </si>
  <si>
    <t>* 0.3</t>
  </si>
  <si>
    <t>* 3.6</t>
  </si>
  <si>
    <t>* 13.2</t>
  </si>
  <si>
    <t>* 14.0</t>
  </si>
  <si>
    <t>* 4.1</t>
  </si>
  <si>
    <t>* 1.5</t>
  </si>
  <si>
    <t>* 17.2</t>
  </si>
  <si>
    <t>* 6.7</t>
  </si>
  <si>
    <t>* 7.6</t>
  </si>
  <si>
    <t>* 1.4</t>
  </si>
  <si>
    <t>* 7.9</t>
  </si>
  <si>
    <t>* 11.3</t>
  </si>
  <si>
    <t>* 9.3</t>
  </si>
  <si>
    <t>* 12.2</t>
  </si>
  <si>
    <t>* 3.3</t>
  </si>
  <si>
    <t>* 16.7</t>
  </si>
  <si>
    <t>* 6.4</t>
  </si>
  <si>
    <t>* 7.4</t>
  </si>
  <si>
    <t>Monetary estimates are rounded to the nearest £10m.</t>
  </si>
  <si>
    <t>* 50</t>
  </si>
  <si>
    <t>* 10</t>
  </si>
  <si>
    <t>* 130</t>
  </si>
  <si>
    <t>* 280</t>
  </si>
  <si>
    <t>* 680</t>
  </si>
  <si>
    <t>* 70</t>
  </si>
  <si>
    <t>* 0</t>
  </si>
  <si>
    <t>* 20</t>
  </si>
  <si>
    <t>* 180</t>
  </si>
  <si>
    <t>* 80</t>
  </si>
  <si>
    <t>Fraud and Error in the Benefit System 2014/15 Estimates (Great Britain)</t>
  </si>
  <si>
    <t>May 2016</t>
  </si>
  <si>
    <t xml:space="preserve">Data and Analytics, Fraud and Error Measurement Analysis, Department for Work and Pensions </t>
  </si>
  <si>
    <t>Eve Smith</t>
  </si>
  <si>
    <t>Underpayments by Client Group, Error Type, Gender and Age Group - 2014/15. Percentage of expenditure and amount underpaid.</t>
  </si>
  <si>
    <t>Tables FEMA 1415 (Excel spreadsheet)</t>
  </si>
  <si>
    <t>2014/15</t>
  </si>
  <si>
    <t>+ The State Pension Age - SPA - for women is changing. At 2014/15 the age is around sixty one and a half years. This breakdown applies to women only.</t>
  </si>
  <si>
    <t>Total Underpayments - 2014/15</t>
  </si>
  <si>
    <t>Underpayments due to Claimant Error - 2014/15</t>
  </si>
  <si>
    <t>Underpayments due to Official Error - 2014/15</t>
  </si>
  <si>
    <t>Underpayments due to Claimant Error- 2014/15</t>
  </si>
  <si>
    <t>Last measured: April 2014 - March 2015</t>
  </si>
  <si>
    <t>Last measured: Oct 2012 - Mar 2013</t>
  </si>
  <si>
    <t>Last measured: Oct 2012 - Sep 2013</t>
  </si>
  <si>
    <t>Last measured: Arpil 2014 - March 2015</t>
  </si>
  <si>
    <r>
      <rPr>
        <vertAlign val="superscript"/>
        <sz val="10"/>
        <color indexed="8"/>
        <rFont val="Arial"/>
        <family val="2"/>
      </rPr>
      <t>1</t>
    </r>
    <r>
      <rPr>
        <sz val="10"/>
        <color indexed="8"/>
        <rFont val="Arial"/>
        <family val="2"/>
      </rPr>
      <t xml:space="preserve"> Income Support cases are no longer stratified by client group so totals for Lone Parents and Disabled/Other cannot be produced from 2013/14 onwards. The estimates above are from the 2013/2014 results.</t>
    </r>
  </si>
  <si>
    <t>Last measured: Apr 2014 - Mar 2015</t>
  </si>
  <si>
    <t>Table 15</t>
  </si>
  <si>
    <t>All benefits</t>
  </si>
  <si>
    <t>Gross loss amount</t>
  </si>
  <si>
    <t>Recoveries amount</t>
  </si>
  <si>
    <t>Net loss amount</t>
  </si>
  <si>
    <t>Gross loss as a percentage of expenditure</t>
  </si>
  <si>
    <t>Net loss as a percentage of expenditure</t>
  </si>
  <si>
    <t>State Pension</t>
  </si>
  <si>
    <t>Unreviewed excluding Council Tax Benefit</t>
  </si>
  <si>
    <t>Separate benefit monetary estimates are rounded to the nearest £10m, All benefits to the nearest £100m</t>
  </si>
  <si>
    <r>
      <t xml:space="preserve">Some recoveries have no overpayments as these benefits are no longer administered by the department. Therefore they have been included within the calculation for the </t>
    </r>
    <r>
      <rPr>
        <b/>
        <sz val="10"/>
        <color theme="1"/>
        <rFont val="Arial"/>
        <family val="2"/>
      </rPr>
      <t>Total</t>
    </r>
    <r>
      <rPr>
        <sz val="10"/>
        <color theme="1"/>
        <rFont val="Arial"/>
        <family val="2"/>
      </rPr>
      <t xml:space="preserve"> Net Loss Estimate. </t>
    </r>
  </si>
  <si>
    <t>For some benefits the value of the recoveries may exceed the overpayment amount, for example Incapacity Benefit. This occurs as most of the recoveries relate to an overpayment made in previous years when the expenditure was much higher.</t>
  </si>
  <si>
    <t>For some benefits the net loss figure is similar to the overpayments, for example Employment and Support Allowance. This occurs as the expenditure for the benefit is increasing and recoveries relate to previous years when the expenditure was much lower.</t>
  </si>
  <si>
    <t>Net loss is calculated by subtracting the overpayment debt that was recovered in that year (which includes recoveries relating to overpayments from previous years) from the monetary value of fraud and error (MVFE) estimates for that year. The 2014/15 estimates cover the period April 2014 – March 2015</t>
  </si>
  <si>
    <t>Housing Benefit monetary estimates are rounded to the nearest £10m, All benefits to the nearest £100m</t>
  </si>
  <si>
    <t>Occasionally Reviewed Benefits</t>
  </si>
  <si>
    <t>5th November 2015</t>
  </si>
  <si>
    <t>Net loss to government: removing recoveries from overpayments - 2009/10 to 2014/15. Percentage of expenditure and amount.</t>
  </si>
  <si>
    <r>
      <t xml:space="preserve">3 </t>
    </r>
    <r>
      <rPr>
        <sz val="10"/>
        <rFont val="Arial"/>
        <family val="2"/>
      </rPr>
      <t>Official error estimates for State Pension (SP) are derived from a continuous measurement exercise which covered the period April 2014 to March 2015. SP fraud and claimant error estimates have been produced based on a National Benefit Review exercise carried out in 2005/06. The latest estimated 2014/15 expenditure has then been applied to these estimates to provide the most up-to-date monetary values for SP fraud and error.</t>
    </r>
  </si>
  <si>
    <t>Overpayments are estimates based on sample data whereas recoveries are actual.</t>
  </si>
  <si>
    <t>There is no recovery data available for Council Tax Benefit.</t>
  </si>
  <si>
    <t>Confidence intervals quantify sampling uncertainty and where possible further non-sampling uncertainties.</t>
  </si>
  <si>
    <r>
      <t xml:space="preserve">1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2014/15 expenditure has then been applied to these estimates to provide the most up-to-date monetary values for SP fraud and error.</t>
    </r>
  </si>
  <si>
    <t>A dashed line between two years, denotes a break in the time series, where estimates cannot be directly compared.</t>
  </si>
  <si>
    <t>The Housing Benefit Recoveries and Fraud uses the latest four quarters of recoveries data which covers the period April 2014 – March 2015</t>
  </si>
  <si>
    <r>
      <t>2</t>
    </r>
    <r>
      <rPr>
        <sz val="10"/>
        <rFont val="Arial"/>
        <family val="2"/>
      </rPr>
      <t xml:space="preserve"> The 2004/05 Disability Living Allowance (DLA) National Benefit Review identified cases where the change in claimant’s needs had been so gradual that it would be unreasonable to expect them to know at which point their entitlement to DLA might have changed. These cases do not result in a recoverable overpayment as we cannot identify when the change occurred. Because legislation requires the Secretary of State to prove that entitlement to DLA is incorrect, rather than requiring the claimant to inform us that their needs have changed, cases in this sub-category are legally correct. The difference between what claimants in these cases are receiving in DLA and related premiums in other benefits and what they would receive if their benefit was reassessed was estimated to be around £0.6 billion (+/-£0.2 billion) in 2005/06. Based on 2014/15 DLA expenditure this figure is now estimated to be around £1.0 billion (+/-£0.3 billion). This component is not included in the total above.</t>
    </r>
  </si>
  <si>
    <t xml:space="preserve">Table 14 </t>
  </si>
  <si>
    <t>https://www.gov.uk/government/collections/fraud-and-error-in-the-benefit-system</t>
  </si>
  <si>
    <t>Fact Sheet (pdf)</t>
  </si>
  <si>
    <t>Time series of percentage of cases underpaid by Client Group and Error Type - 2005/06 to 2014/15.</t>
  </si>
  <si>
    <t>Percentage of expenditure underpaid by client group, error type and error reason - 2014/15.</t>
  </si>
  <si>
    <t>Amount of expenditure underpaid by client group, error type and error reason - 2014/15.</t>
  </si>
  <si>
    <t>Time series of Percentage of Expenditure Underpaid by Client Group and Error Type - 2005/06 to 2014/15.</t>
  </si>
  <si>
    <t>Time series of Amount of Expenditure Underpaid by Client Group and Error Type - 2005/06 to 2014/15.</t>
  </si>
  <si>
    <t>Overpayments by Client Group, Error Type, Gender and Age Group - 2014/15: Percentage of expenditure and amount overpaid.</t>
  </si>
  <si>
    <t>Time series of percentage of cases overpaid by Client Group and Error Type - 2005/06 to 2014/15.</t>
  </si>
  <si>
    <t>Percentage of expenditure overpaid by client group, error type and error reason - 2014/15.</t>
  </si>
  <si>
    <t>Amount of expenditure overpaid by client group, error type and error reason - 2014/15.</t>
  </si>
  <si>
    <t>Time series of Percentage of Expenditure Overpaid by Client Group and Error Type - 2005/06 to 2014/15.</t>
  </si>
  <si>
    <t>Time series of Amount of Expenditure Overpaid by Client Group and Error Type - 2005/06 to 2014/15.</t>
  </si>
  <si>
    <r>
      <t xml:space="preserve">6 </t>
    </r>
    <r>
      <rPr>
        <sz val="10"/>
        <rFont val="Arial"/>
        <family val="2"/>
      </rPr>
      <t>Housing Benefit methodology changed for 2014/15 estimates. For more information on the changes, please see our Background and Methodology document:</t>
    </r>
  </si>
  <si>
    <t>https://www.gov.uk/government/statistics/fraud-and-error-in-the-benefit-system-financial-year-201415-estimates</t>
  </si>
  <si>
    <r>
      <t xml:space="preserve">6 </t>
    </r>
    <r>
      <rPr>
        <sz val="10"/>
        <rFont val="Arial"/>
        <family val="2"/>
      </rPr>
      <t xml:space="preserve"> Housing Benefit methodology changed for 2014/15 estimates. For more information on the changes, please see our Background and Methodology document:</t>
    </r>
  </si>
  <si>
    <r>
      <t xml:space="preserve">1 </t>
    </r>
    <r>
      <rPr>
        <sz val="10"/>
        <rFont val="Arial"/>
        <family val="2"/>
      </rPr>
      <t xml:space="preserve"> Housing Benefit methodology changed for 2014/15 estimates. For more information on the changes, please see our Background and Methodology document:</t>
    </r>
  </si>
  <si>
    <r>
      <t xml:space="preserve">4 </t>
    </r>
    <r>
      <rPr>
        <sz val="10"/>
        <rFont val="Arial"/>
        <family val="2"/>
      </rPr>
      <t xml:space="preserve"> Housing Benefit methodology changed for 2014/15 estimates. For more information on the changes, please see our Background and Methodology document:</t>
    </r>
  </si>
  <si>
    <r>
      <t xml:space="preserve">1 </t>
    </r>
    <r>
      <rPr>
        <sz val="10"/>
        <rFont val="Arial"/>
        <family val="2"/>
      </rPr>
      <t>Housing Benefit methodology changed for 2014/15 estimates. For more information on the changes, please see our Background and Methodology document:</t>
    </r>
  </si>
  <si>
    <t>Income Support breakdowns are based on the Preliminary 2014/15 estimates, and have not been updated since May 2015.</t>
  </si>
  <si>
    <t>0191 216 2438</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</si>
</sst>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0"/>
    <numFmt numFmtId="177" formatCode="\(0.0%&quot;,&quot;"/>
    <numFmt numFmtId="178" formatCode="0.0%\)"/>
    <numFmt numFmtId="179" formatCode="&quot;£&quot;0#,,&quot;m&quot;\)"/>
    <numFmt numFmtId="180" formatCode="\(&quot;£&quot;0#,,&quot;m&quot;\,"/>
    <numFmt numFmtId="181" formatCode="\(&quot;£&quot;0,,&quot;m&quot;\,"/>
    <numFmt numFmtId="182" formatCode="&quot;£&quot;0,,&quot;m&quot;\)"/>
    <numFmt numFmtId="183" formatCode="&quot;£&quot;#,##0,,&quot;m&quot;"/>
    <numFmt numFmtId="184" formatCode="&quot;£&quot;#,##0,,&quot;m&quot;\)"/>
    <numFmt numFmtId="185" formatCode="\(&quot;£&quot;#,##0,,&quot;m&quot;\,"/>
    <numFmt numFmtId="186" formatCode="\(&quot;£&quot;#,#0#,,&quot;m&quot;\,"/>
    <numFmt numFmtId="187" formatCode="&quot;£&quot;#,#0#,,&quot;m&quot;\)"/>
    <numFmt numFmtId="188" formatCode="&quot;£&quot;#,##0.00"/>
    <numFmt numFmtId="189" formatCode="#,##0\)"/>
    <numFmt numFmtId="190" formatCode="#,##0,,"/>
    <numFmt numFmtId="191" formatCode="\(0#,,"/>
    <numFmt numFmtId="192" formatCode="0#,,\)"/>
    <numFmt numFmtId="193" formatCode="#,##0,,\)"/>
    <numFmt numFmtId="194" formatCode="#,##0.0"/>
    <numFmt numFmtId="195" formatCode="0.0\)"/>
    <numFmt numFmtId="196" formatCode="#0,,"/>
    <numFmt numFmtId="197" formatCode="\(#,##0,,&quot;,&quot;"/>
    <numFmt numFmtId="198" formatCode="\(0#,,&quot;,&quot;"/>
    <numFmt numFmtId="199" formatCode="\(##,##0&quot;,&quot;"/>
    <numFmt numFmtId="200" formatCode="#.0\)"/>
    <numFmt numFmtId="201" formatCode="&quot;*&quot;\ #,##0.0"/>
    <numFmt numFmtId="202" formatCode="#,##0_);\(#,##0\);&quot;-  &quot;;&quot;  &quot;@"/>
  </numFmts>
  <fonts count="74" x14ac:knownFonts="1">
    <font>
      <sz val="10"/>
      <name val="Arial"/>
    </font>
    <font>
      <sz val="12"/>
      <color theme="1"/>
      <name val="Arial"/>
      <family val="2"/>
    </font>
    <font>
      <sz val="12"/>
      <color theme="1"/>
      <name val="Arial"/>
      <family val="2"/>
    </font>
    <font>
      <sz val="12"/>
      <color theme="1"/>
      <name val="Arial"/>
      <family val="2"/>
    </font>
    <font>
      <sz val="10"/>
      <name val="Arial"/>
      <family val="2"/>
    </font>
    <font>
      <sz val="8"/>
      <name val="Arial"/>
      <family val="2"/>
    </font>
    <font>
      <u/>
      <sz val="10"/>
      <color indexed="12"/>
      <name val="Arial"/>
      <family val="2"/>
    </font>
    <font>
      <sz val="9"/>
      <name val="Arial"/>
      <family val="2"/>
    </font>
    <font>
      <b/>
      <sz val="8"/>
      <color indexed="81"/>
      <name val="Tahoma"/>
      <family val="2"/>
    </font>
    <font>
      <sz val="8"/>
      <color indexed="81"/>
      <name val="Tahoma"/>
      <family val="2"/>
    </font>
    <font>
      <sz val="10"/>
      <color indexed="8"/>
      <name val="MS Sans Serif"/>
      <family val="2"/>
    </font>
    <font>
      <sz val="10"/>
      <name val="Arial"/>
      <family val="2"/>
    </font>
    <font>
      <b/>
      <sz val="10"/>
      <name val="Arial"/>
      <family val="2"/>
    </font>
    <font>
      <u/>
      <sz val="10"/>
      <color indexed="12"/>
      <name val="Arial"/>
      <family val="2"/>
    </font>
    <font>
      <b/>
      <u/>
      <sz val="10"/>
      <name val="Arial"/>
      <family val="2"/>
    </font>
    <font>
      <sz val="12"/>
      <name val="Arial"/>
      <family val="2"/>
    </font>
    <font>
      <b/>
      <i/>
      <sz val="10"/>
      <name val="Arial"/>
      <family val="2"/>
    </font>
    <font>
      <i/>
      <sz val="10"/>
      <name val="Arial"/>
      <family val="2"/>
    </font>
    <font>
      <i/>
      <sz val="10"/>
      <color indexed="10"/>
      <name val="Arial"/>
      <family val="2"/>
    </font>
    <font>
      <sz val="10"/>
      <color indexed="10"/>
      <name val="Arial"/>
      <family val="2"/>
    </font>
    <font>
      <sz val="10"/>
      <color indexed="8"/>
      <name val="Arial"/>
      <family val="2"/>
    </font>
    <font>
      <sz val="18"/>
      <name val="Arial"/>
      <family val="2"/>
    </font>
    <font>
      <b/>
      <sz val="18"/>
      <name val="Arial"/>
      <family val="2"/>
    </font>
    <font>
      <vertAlign val="superscript"/>
      <sz val="10"/>
      <color indexed="8"/>
      <name val="Arial"/>
      <family val="2"/>
    </font>
    <font>
      <vertAlign val="superscript"/>
      <sz val="10"/>
      <name val="Arial"/>
      <family val="2"/>
    </font>
    <font>
      <sz val="10"/>
      <name val="Arial"/>
      <family val="2"/>
    </font>
    <font>
      <vertAlign val="superscript"/>
      <sz val="12"/>
      <name val="Arial"/>
      <family val="2"/>
    </font>
    <font>
      <b/>
      <sz val="14"/>
      <name val="Arial"/>
      <family val="2"/>
    </font>
    <font>
      <b/>
      <u/>
      <sz val="16"/>
      <name val="Arial"/>
      <family val="2"/>
    </font>
    <font>
      <sz val="8"/>
      <name val="Arial"/>
      <family val="2"/>
    </font>
    <font>
      <sz val="12"/>
      <color theme="1"/>
      <name val="Arial"/>
      <family val="2"/>
    </font>
    <font>
      <sz val="10"/>
      <name val="Arial"/>
      <family val="2"/>
    </font>
    <font>
      <u/>
      <sz val="10"/>
      <color indexed="12"/>
      <name val="Arial"/>
      <family val="2"/>
    </font>
    <font>
      <sz val="10"/>
      <color indexed="8"/>
      <name val="MS Sans Serif"/>
      <family val="2"/>
    </font>
    <font>
      <sz val="10"/>
      <color theme="0" tint="-0.249977111117893"/>
      <name val="Arial"/>
      <family val="2"/>
    </font>
    <font>
      <sz val="10"/>
      <color theme="1"/>
      <name val="Arial"/>
      <family val="2"/>
    </font>
    <font>
      <b/>
      <sz val="10"/>
      <color theme="1"/>
      <name val="Arial"/>
      <family val="2"/>
    </font>
    <font>
      <b/>
      <sz val="12"/>
      <name val="Arial"/>
      <family val="2"/>
    </font>
    <font>
      <sz val="8"/>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sz val="8"/>
      <color indexed="12"/>
      <name val="Arial"/>
      <family val="2"/>
    </font>
    <font>
      <b/>
      <sz val="18"/>
      <color indexed="62"/>
      <name val="Cambria"/>
      <family val="2"/>
    </font>
    <font>
      <b/>
      <sz val="18"/>
      <color indexed="56"/>
      <name val="Cambria"/>
      <family val="2"/>
    </font>
    <font>
      <sz val="8"/>
      <color indexed="8"/>
      <name val="Wingdings"/>
      <charset val="2"/>
    </font>
    <font>
      <sz val="11"/>
      <color indexed="10"/>
      <name val="Calibri"/>
      <family val="2"/>
    </font>
  </fonts>
  <fills count="4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patternFill>
    </fill>
    <fill>
      <patternFill patternType="solid">
        <fgColor indexed="26"/>
      </patternFill>
    </fill>
  </fills>
  <borders count="17">
    <border>
      <left/>
      <right/>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right/>
      <top style="thin">
        <color indexed="64"/>
      </top>
      <bottom style="thin">
        <color indexed="64"/>
      </bottom>
      <diagonal/>
    </border>
    <border>
      <left/>
      <right/>
      <top/>
      <bottom style="thin">
        <color indexed="64"/>
      </bottom>
      <diagonal/>
    </border>
    <border>
      <left/>
      <right style="mediumDashed">
        <color indexed="64"/>
      </right>
      <top/>
      <bottom style="thin">
        <color indexed="64"/>
      </bottom>
      <diagonal/>
    </border>
    <border>
      <left/>
      <right style="mediumDashed">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s>
  <cellStyleXfs count="278">
    <xf numFmtId="0" fontId="0" fillId="0" borderId="0"/>
    <xf numFmtId="0" fontId="6" fillId="0" borderId="0" applyNumberFormat="0" applyFill="0" applyBorder="0" applyAlignment="0" applyProtection="0">
      <alignment vertical="top"/>
      <protection locked="0"/>
    </xf>
    <xf numFmtId="0" fontId="30" fillId="0" borderId="0"/>
    <xf numFmtId="0" fontId="4" fillId="0" borderId="0"/>
    <xf numFmtId="0" fontId="5" fillId="0" borderId="0"/>
    <xf numFmtId="0" fontId="5" fillId="0" borderId="0"/>
    <xf numFmtId="0" fontId="5" fillId="0" borderId="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0" fontId="10" fillId="0" borderId="0"/>
    <xf numFmtId="0" fontId="32" fillId="0" borderId="0" applyNumberFormat="0" applyFill="0" applyBorder="0" applyAlignment="0" applyProtection="0">
      <alignment vertical="top"/>
      <protection locked="0"/>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3" fillId="0" borderId="0"/>
    <xf numFmtId="0" fontId="4" fillId="0" borderId="0"/>
    <xf numFmtId="0" fontId="3" fillId="0" borderId="0"/>
    <xf numFmtId="0" fontId="3" fillId="0" borderId="0"/>
    <xf numFmtId="0" fontId="4"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0" borderId="0"/>
    <xf numFmtId="0" fontId="4" fillId="0" borderId="0"/>
    <xf numFmtId="0" fontId="2"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0" fontId="10"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202" fontId="4" fillId="0" borderId="0">
      <alignment vertical="top"/>
    </xf>
    <xf numFmtId="202"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20" fillId="0" borderId="0">
      <alignment vertical="top"/>
    </xf>
    <xf numFmtId="0" fontId="20"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4" fillId="0" borderId="0"/>
    <xf numFmtId="0" fontId="4"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202" fontId="4" fillId="0" borderId="0">
      <alignment vertical="top"/>
    </xf>
    <xf numFmtId="202" fontId="4" fillId="0" borderId="0">
      <alignment vertical="top"/>
    </xf>
    <xf numFmtId="202" fontId="4" fillId="0" borderId="0">
      <alignment vertical="top"/>
    </xf>
    <xf numFmtId="202" fontId="4"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4" fillId="0" borderId="0"/>
    <xf numFmtId="0" fontId="4" fillId="0" borderId="0"/>
    <xf numFmtId="0" fontId="10" fillId="0" borderId="0"/>
    <xf numFmtId="0" fontId="10" fillId="0" borderId="0"/>
    <xf numFmtId="0" fontId="10" fillId="0" borderId="0"/>
    <xf numFmtId="0" fontId="10" fillId="0" borderId="0"/>
    <xf numFmtId="0" fontId="20" fillId="0" borderId="0">
      <alignment vertical="top"/>
    </xf>
    <xf numFmtId="0" fontId="20" fillId="0" borderId="0">
      <alignment vertical="top"/>
    </xf>
    <xf numFmtId="0" fontId="4" fillId="0" borderId="0"/>
    <xf numFmtId="0" fontId="4" fillId="0" borderId="0"/>
    <xf numFmtId="0" fontId="20" fillId="0" borderId="0">
      <alignment vertical="top"/>
    </xf>
    <xf numFmtId="0" fontId="20" fillId="0" borderId="0">
      <alignment vertical="top"/>
    </xf>
    <xf numFmtId="0" fontId="4" fillId="0" borderId="0"/>
    <xf numFmtId="0" fontId="4" fillId="0" borderId="0"/>
    <xf numFmtId="202" fontId="4" fillId="0" borderId="0">
      <alignment vertical="top"/>
    </xf>
    <xf numFmtId="202"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wrapText="1"/>
    </xf>
    <xf numFmtId="0" fontId="5" fillId="0" borderId="0">
      <alignment wrapText="1"/>
    </xf>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1" fillId="26" borderId="0" applyNumberFormat="0" applyBorder="0" applyAlignment="0" applyProtection="0"/>
    <xf numFmtId="0" fontId="41"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1" fillId="26" borderId="0" applyNumberFormat="0" applyBorder="0" applyAlignment="0" applyProtection="0"/>
    <xf numFmtId="0" fontId="41" fillId="19" borderId="0" applyNumberFormat="0" applyBorder="0" applyAlignment="0" applyProtection="0"/>
    <xf numFmtId="0" fontId="40" fillId="30" borderId="0" applyNumberFormat="0" applyBorder="0" applyAlignment="0" applyProtection="0"/>
    <xf numFmtId="0" fontId="40" fillId="22" borderId="0" applyNumberFormat="0" applyBorder="0" applyAlignment="0" applyProtection="0"/>
    <xf numFmtId="0" fontId="41" fillId="23" borderId="0" applyNumberFormat="0" applyBorder="0" applyAlignment="0" applyProtection="0"/>
    <xf numFmtId="0" fontId="41" fillId="31" borderId="0" applyNumberFormat="0" applyBorder="0" applyAlignment="0" applyProtection="0"/>
    <xf numFmtId="0" fontId="40" fillId="25" borderId="0" applyNumberFormat="0" applyBorder="0" applyAlignment="0" applyProtection="0"/>
    <xf numFmtId="0" fontId="40" fillId="32" borderId="0" applyNumberFormat="0" applyBorder="0" applyAlignment="0" applyProtection="0"/>
    <xf numFmtId="0" fontId="41" fillId="3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8" borderId="0" applyNumberFormat="0" applyBorder="0" applyAlignment="0" applyProtection="0"/>
    <xf numFmtId="0" fontId="43" fillId="33" borderId="7" applyNumberFormat="0" applyAlignment="0" applyProtection="0"/>
    <xf numFmtId="0" fontId="44" fillId="34" borderId="8" applyNumberFormat="0" applyAlignment="0" applyProtection="0"/>
    <xf numFmtId="0" fontId="45" fillId="35" borderId="0">
      <alignment horizontal="left"/>
    </xf>
    <xf numFmtId="0" fontId="46" fillId="35" borderId="0">
      <alignment horizontal="right"/>
    </xf>
    <xf numFmtId="0" fontId="47" fillId="36" borderId="0">
      <alignment horizontal="center"/>
    </xf>
    <xf numFmtId="0" fontId="46" fillId="35" borderId="0">
      <alignment horizontal="right"/>
    </xf>
    <xf numFmtId="0" fontId="48" fillId="36" borderId="0">
      <alignment horizontal="lef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 fillId="0" borderId="0"/>
    <xf numFmtId="0" fontId="49"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50" fillId="0" borderId="0" applyNumberFormat="0" applyFill="0" applyBorder="0" applyAlignment="0" applyProtection="0"/>
    <xf numFmtId="0" fontId="51" fillId="9" borderId="0" applyNumberFormat="0" applyBorder="0" applyAlignment="0" applyProtection="0"/>
    <xf numFmtId="0" fontId="52" fillId="0" borderId="9"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12" fillId="0" borderId="0"/>
    <xf numFmtId="0" fontId="12" fillId="0" borderId="0"/>
    <xf numFmtId="0" fontId="55" fillId="12" borderId="7" applyNumberFormat="0" applyAlignment="0" applyProtection="0"/>
    <xf numFmtId="38" fontId="56" fillId="0" borderId="0"/>
    <xf numFmtId="38" fontId="57" fillId="0" borderId="0"/>
    <xf numFmtId="38" fontId="58" fillId="0" borderId="0"/>
    <xf numFmtId="38" fontId="59" fillId="0" borderId="0"/>
    <xf numFmtId="0" fontId="60" fillId="0" borderId="0"/>
    <xf numFmtId="0" fontId="60" fillId="0" borderId="0"/>
    <xf numFmtId="0" fontId="45" fillId="35" borderId="0">
      <alignment horizontal="left"/>
    </xf>
    <xf numFmtId="0" fontId="39" fillId="36" borderId="0">
      <alignment horizontal="left"/>
    </xf>
    <xf numFmtId="0" fontId="61" fillId="0" borderId="12" applyNumberFormat="0" applyFill="0" applyAlignment="0" applyProtection="0"/>
    <xf numFmtId="0" fontId="62" fillId="40" borderId="0" applyNumberFormat="0" applyBorder="0" applyAlignment="0" applyProtection="0"/>
    <xf numFmtId="0" fontId="4" fillId="0" borderId="0"/>
    <xf numFmtId="0" fontId="4" fillId="41" borderId="13" applyNumberFormat="0" applyFont="0" applyAlignment="0" applyProtection="0"/>
    <xf numFmtId="0" fontId="4" fillId="41" borderId="13" applyNumberFormat="0" applyFont="0" applyAlignment="0" applyProtection="0"/>
    <xf numFmtId="0" fontId="63" fillId="33" borderId="14" applyNumberFormat="0" applyAlignment="0" applyProtection="0"/>
    <xf numFmtId="40" fontId="64" fillId="4" borderId="0">
      <alignment horizontal="right"/>
    </xf>
    <xf numFmtId="0" fontId="65" fillId="4" borderId="0">
      <alignment horizontal="right"/>
    </xf>
    <xf numFmtId="0" fontId="66" fillId="4" borderId="15"/>
    <xf numFmtId="0" fontId="66" fillId="0" borderId="0" applyBorder="0">
      <alignment horizontal="centerContinuous"/>
    </xf>
    <xf numFmtId="0" fontId="67" fillId="0" borderId="0" applyBorder="0">
      <alignment horizontal="centerContinuous"/>
    </xf>
    <xf numFmtId="0" fontId="39" fillId="40" borderId="0">
      <alignment horizontal="center"/>
    </xf>
    <xf numFmtId="49" fontId="68" fillId="36" borderId="0">
      <alignment horizontal="center"/>
    </xf>
    <xf numFmtId="0" fontId="4" fillId="0" borderId="0">
      <alignment textRotation="90"/>
    </xf>
    <xf numFmtId="0" fontId="46" fillId="35" borderId="0">
      <alignment horizontal="center"/>
    </xf>
    <xf numFmtId="0" fontId="46" fillId="35" borderId="0">
      <alignment horizontal="centerContinuous"/>
    </xf>
    <xf numFmtId="0" fontId="38" fillId="36" borderId="0">
      <alignment horizontal="left"/>
    </xf>
    <xf numFmtId="0" fontId="38" fillId="36" borderId="0">
      <alignment horizontal="left"/>
    </xf>
    <xf numFmtId="49" fontId="38" fillId="36" borderId="0">
      <alignment horizontal="center"/>
    </xf>
    <xf numFmtId="49" fontId="38" fillId="36" borderId="0">
      <alignment horizontal="center"/>
    </xf>
    <xf numFmtId="0" fontId="45" fillId="35" borderId="0">
      <alignment horizontal="left"/>
    </xf>
    <xf numFmtId="49" fontId="38" fillId="36" borderId="0">
      <alignment horizontal="left"/>
    </xf>
    <xf numFmtId="49" fontId="38" fillId="36" borderId="0">
      <alignment horizontal="left"/>
    </xf>
    <xf numFmtId="0" fontId="45" fillId="35" borderId="0">
      <alignment horizontal="centerContinuous"/>
    </xf>
    <xf numFmtId="0" fontId="45" fillId="35" borderId="0">
      <alignment horizontal="right"/>
    </xf>
    <xf numFmtId="49" fontId="39" fillId="36" borderId="0">
      <alignment horizontal="left"/>
    </xf>
    <xf numFmtId="0" fontId="46" fillId="35" borderId="0">
      <alignment horizontal="right"/>
    </xf>
    <xf numFmtId="0" fontId="38" fillId="12" borderId="0">
      <alignment horizontal="center"/>
    </xf>
    <xf numFmtId="0" fontId="38" fillId="12" borderId="0">
      <alignment horizontal="center"/>
    </xf>
    <xf numFmtId="0" fontId="69" fillId="12" borderId="0">
      <alignment horizontal="center"/>
    </xf>
    <xf numFmtId="0" fontId="70" fillId="0" borderId="0" applyNumberFormat="0" applyFill="0" applyBorder="0" applyAlignment="0" applyProtection="0"/>
    <xf numFmtId="0" fontId="4" fillId="0" borderId="0"/>
    <xf numFmtId="0" fontId="4" fillId="0" borderId="0"/>
    <xf numFmtId="0" fontId="37" fillId="0" borderId="0"/>
    <xf numFmtId="0" fontId="71" fillId="0" borderId="0" applyNumberFormat="0" applyFill="0" applyBorder="0" applyAlignment="0" applyProtection="0"/>
    <xf numFmtId="0" fontId="49" fillId="0" borderId="16" applyNumberFormat="0" applyFill="0" applyAlignment="0" applyProtection="0"/>
    <xf numFmtId="0" fontId="72" fillId="36" borderId="0">
      <alignment horizontal="center"/>
    </xf>
    <xf numFmtId="0" fontId="73" fillId="0" borderId="0" applyNumberFormat="0" applyFill="0" applyBorder="0" applyAlignment="0" applyProtection="0"/>
    <xf numFmtId="0" fontId="12" fillId="0" borderId="0"/>
    <xf numFmtId="0" fontId="12" fillId="0" borderId="0"/>
    <xf numFmtId="0" fontId="41" fillId="31" borderId="0" applyNumberFormat="0" applyBorder="0" applyAlignment="0" applyProtection="0"/>
    <xf numFmtId="0" fontId="41" fillId="19" borderId="0" applyNumberFormat="0" applyBorder="0" applyAlignment="0" applyProtection="0"/>
    <xf numFmtId="0" fontId="41" fillId="31"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8" borderId="0" applyNumberFormat="0" applyBorder="0" applyAlignment="0" applyProtection="0"/>
    <xf numFmtId="0" fontId="41" fillId="31" borderId="0" applyNumberFormat="0" applyBorder="0" applyAlignment="0" applyProtection="0"/>
    <xf numFmtId="0" fontId="41" fillId="19" borderId="0" applyNumberFormat="0" applyBorder="0" applyAlignment="0" applyProtection="0"/>
    <xf numFmtId="0" fontId="41" fillId="31" borderId="0" applyNumberFormat="0" applyBorder="0" applyAlignment="0" applyProtection="0"/>
  </cellStyleXfs>
  <cellXfs count="411">
    <xf numFmtId="0" fontId="0" fillId="0" borderId="0" xfId="0"/>
    <xf numFmtId="0" fontId="0" fillId="2" borderId="0" xfId="0" applyFill="1"/>
    <xf numFmtId="0" fontId="0" fillId="3" borderId="0" xfId="0" applyFill="1"/>
    <xf numFmtId="0" fontId="7" fillId="0" borderId="1" xfId="0" applyNumberFormat="1" applyFont="1" applyFill="1" applyBorder="1" applyAlignment="1">
      <alignment horizontal="left"/>
    </xf>
    <xf numFmtId="164" fontId="7" fillId="0" borderId="0" xfId="0" applyNumberFormat="1" applyFont="1" applyBorder="1" applyAlignment="1">
      <alignment horizontal="center"/>
    </xf>
    <xf numFmtId="0" fontId="7" fillId="0" borderId="2" xfId="0" applyNumberFormat="1" applyFont="1" applyFill="1" applyBorder="1" applyAlignment="1">
      <alignment horizontal="left"/>
    </xf>
    <xf numFmtId="164" fontId="7" fillId="3" borderId="0" xfId="0" applyNumberFormat="1" applyFont="1" applyFill="1" applyBorder="1" applyAlignment="1">
      <alignment horizontal="center"/>
    </xf>
    <xf numFmtId="0" fontId="7" fillId="0" borderId="0" xfId="0" applyNumberFormat="1" applyFont="1" applyFill="1" applyBorder="1" applyAlignment="1">
      <alignment horizontal="left"/>
    </xf>
    <xf numFmtId="172" fontId="7" fillId="0" borderId="0" xfId="0" applyNumberFormat="1" applyFont="1" applyBorder="1" applyAlignment="1">
      <alignment horizontal="center"/>
    </xf>
    <xf numFmtId="0" fontId="12" fillId="4" borderId="0" xfId="0" applyFont="1" applyFill="1"/>
    <xf numFmtId="0" fontId="11" fillId="4" borderId="0" xfId="0" applyFont="1" applyFill="1"/>
    <xf numFmtId="0" fontId="11" fillId="4" borderId="0" xfId="0" applyFont="1" applyFill="1" applyAlignment="1"/>
    <xf numFmtId="0" fontId="14" fillId="4" borderId="0" xfId="0" applyFont="1" applyFill="1"/>
    <xf numFmtId="0" fontId="11" fillId="4" borderId="0" xfId="0" applyFont="1" applyFill="1" applyAlignment="1">
      <alignment horizontal="left"/>
    </xf>
    <xf numFmtId="0" fontId="11" fillId="4" borderId="0" xfId="0" applyFont="1" applyFill="1" applyBorder="1" applyAlignment="1">
      <alignment vertical="center"/>
    </xf>
    <xf numFmtId="174" fontId="12" fillId="4" borderId="0" xfId="7" applyNumberFormat="1" applyFont="1" applyFill="1" applyBorder="1" applyAlignment="1">
      <alignment vertical="center"/>
    </xf>
    <xf numFmtId="175" fontId="11" fillId="4" borderId="0" xfId="0" applyNumberFormat="1" applyFont="1" applyFill="1" applyBorder="1" applyAlignment="1">
      <alignment vertical="center"/>
    </xf>
    <xf numFmtId="174" fontId="12" fillId="4" borderId="0" xfId="0" applyNumberFormat="1" applyFont="1" applyFill="1" applyBorder="1" applyAlignment="1">
      <alignment vertical="center"/>
    </xf>
    <xf numFmtId="0" fontId="11" fillId="4" borderId="0" xfId="0" applyFont="1" applyFill="1" applyBorder="1" applyAlignment="1">
      <alignment horizontal="left" vertical="top"/>
    </xf>
    <xf numFmtId="174" fontId="11" fillId="4" borderId="0" xfId="0" applyNumberFormat="1" applyFont="1" applyFill="1" applyBorder="1"/>
    <xf numFmtId="0" fontId="11" fillId="4" borderId="0" xfId="0" applyFont="1" applyFill="1" applyBorder="1"/>
    <xf numFmtId="0" fontId="11" fillId="4" borderId="0" xfId="0" applyFont="1" applyFill="1" applyBorder="1" applyAlignment="1">
      <alignment horizontal="right"/>
    </xf>
    <xf numFmtId="0" fontId="17" fillId="4" borderId="0" xfId="0" applyFont="1" applyFill="1" applyBorder="1"/>
    <xf numFmtId="0" fontId="12" fillId="4" borderId="0" xfId="0" applyFont="1" applyFill="1" applyBorder="1" applyAlignment="1">
      <alignment horizontal="right"/>
    </xf>
    <xf numFmtId="0" fontId="18" fillId="4" borderId="0" xfId="0" applyFont="1" applyFill="1" applyBorder="1"/>
    <xf numFmtId="177" fontId="17" fillId="4" borderId="0" xfId="7" applyNumberFormat="1" applyFont="1" applyFill="1" applyBorder="1" applyAlignment="1">
      <alignment horizontal="right" vertical="center"/>
    </xf>
    <xf numFmtId="178" fontId="17" fillId="4" borderId="0" xfId="6" applyNumberFormat="1" applyFont="1" applyFill="1" applyBorder="1" applyAlignment="1">
      <alignment horizontal="left" vertical="center"/>
    </xf>
    <xf numFmtId="168" fontId="17" fillId="4" borderId="0" xfId="6" applyNumberFormat="1" applyFont="1" applyFill="1" applyBorder="1" applyAlignment="1">
      <alignment horizontal="right" vertical="center"/>
    </xf>
    <xf numFmtId="165" fontId="17" fillId="4" borderId="0" xfId="6" quotePrefix="1" applyNumberFormat="1" applyFont="1" applyFill="1" applyBorder="1" applyAlignment="1">
      <alignment horizontal="left" vertical="center"/>
    </xf>
    <xf numFmtId="0" fontId="11" fillId="4" borderId="0" xfId="6" applyFont="1" applyFill="1" applyBorder="1" applyAlignment="1">
      <alignment horizontal="left"/>
    </xf>
    <xf numFmtId="3" fontId="11" fillId="4" borderId="0" xfId="0" applyNumberFormat="1" applyFont="1" applyFill="1" applyBorder="1" applyAlignment="1">
      <alignment horizontal="right"/>
    </xf>
    <xf numFmtId="3" fontId="17" fillId="4" borderId="0" xfId="0" applyNumberFormat="1" applyFont="1" applyFill="1" applyBorder="1"/>
    <xf numFmtId="3" fontId="11" fillId="4" borderId="0" xfId="0" applyNumberFormat="1" applyFont="1" applyFill="1" applyBorder="1"/>
    <xf numFmtId="0" fontId="11" fillId="4" borderId="0" xfId="1" applyFont="1" applyFill="1" applyAlignment="1" applyProtection="1">
      <alignment horizontal="left"/>
    </xf>
    <xf numFmtId="3" fontId="19" fillId="4" borderId="0" xfId="0" applyNumberFormat="1" applyFont="1" applyFill="1" applyBorder="1" applyAlignment="1">
      <alignment horizontal="right"/>
    </xf>
    <xf numFmtId="0" fontId="12" fillId="4" borderId="0" xfId="0" applyFont="1" applyFill="1" applyBorder="1"/>
    <xf numFmtId="174" fontId="11" fillId="4" borderId="0" xfId="7" applyNumberFormat="1" applyFont="1" applyFill="1" applyBorder="1"/>
    <xf numFmtId="174" fontId="12" fillId="4" borderId="0" xfId="6" applyNumberFormat="1" applyFont="1" applyFill="1" applyBorder="1" applyAlignment="1">
      <alignment horizontal="right" vertical="center"/>
    </xf>
    <xf numFmtId="177" fontId="17" fillId="4" borderId="0" xfId="6" applyNumberFormat="1" applyFont="1" applyFill="1" applyBorder="1" applyAlignment="1">
      <alignment horizontal="right" vertical="center"/>
    </xf>
    <xf numFmtId="0" fontId="13" fillId="4" borderId="0" xfId="1" applyFont="1" applyFill="1" applyBorder="1" applyAlignment="1" applyProtection="1">
      <alignment horizontal="right"/>
    </xf>
    <xf numFmtId="0" fontId="11" fillId="4" borderId="0" xfId="6" applyFont="1" applyFill="1" applyBorder="1" applyAlignment="1">
      <alignment vertical="center"/>
    </xf>
    <xf numFmtId="169" fontId="17" fillId="4" borderId="0" xfId="6" applyNumberFormat="1" applyFont="1" applyFill="1" applyBorder="1" applyAlignment="1">
      <alignment horizontal="right" vertical="center"/>
    </xf>
    <xf numFmtId="167" fontId="17" fillId="4" borderId="0" xfId="6" applyNumberFormat="1" applyFont="1" applyFill="1" applyBorder="1" applyAlignment="1">
      <alignment horizontal="left" vertical="center"/>
    </xf>
    <xf numFmtId="0" fontId="15" fillId="4" borderId="0" xfId="0" applyFont="1" applyFill="1"/>
    <xf numFmtId="0" fontId="15" fillId="4" borderId="0" xfId="0" applyFont="1" applyFill="1" applyAlignment="1"/>
    <xf numFmtId="0" fontId="21" fillId="4" borderId="0" xfId="0" applyFont="1" applyFill="1" applyAlignment="1"/>
    <xf numFmtId="0" fontId="22" fillId="4" borderId="0" xfId="0" applyFont="1" applyFill="1" applyAlignment="1"/>
    <xf numFmtId="0" fontId="15" fillId="4" borderId="0" xfId="0" applyFont="1" applyFill="1" applyAlignment="1">
      <alignment horizontal="left"/>
    </xf>
    <xf numFmtId="0" fontId="21" fillId="4" borderId="0" xfId="0" applyFont="1" applyFill="1" applyAlignment="1">
      <alignment horizontal="left"/>
    </xf>
    <xf numFmtId="0" fontId="22" fillId="4" borderId="0" xfId="0" applyFont="1" applyFill="1" applyAlignment="1">
      <alignment horizontal="left"/>
    </xf>
    <xf numFmtId="180" fontId="17" fillId="4" borderId="3" xfId="6" applyNumberFormat="1" applyFont="1" applyFill="1" applyBorder="1" applyAlignment="1">
      <alignment horizontal="right" vertical="center"/>
    </xf>
    <xf numFmtId="179" fontId="17" fillId="4" borderId="3" xfId="6" applyNumberFormat="1" applyFont="1" applyFill="1" applyBorder="1" applyAlignment="1">
      <alignment horizontal="left" vertical="center"/>
    </xf>
    <xf numFmtId="183" fontId="12" fillId="4" borderId="0" xfId="6" applyNumberFormat="1" applyFont="1" applyFill="1" applyBorder="1" applyAlignment="1">
      <alignment horizontal="right" vertical="center"/>
    </xf>
    <xf numFmtId="0" fontId="11" fillId="4" borderId="0" xfId="3" applyFont="1" applyFill="1"/>
    <xf numFmtId="0" fontId="11" fillId="4" borderId="0" xfId="3" applyFont="1" applyFill="1" applyAlignment="1">
      <alignment horizontal="left"/>
    </xf>
    <xf numFmtId="0" fontId="6" fillId="4" borderId="0" xfId="1" applyFill="1" applyAlignment="1" applyProtection="1">
      <alignment horizontal="left"/>
    </xf>
    <xf numFmtId="0" fontId="0" fillId="4" borderId="0" xfId="3" applyFont="1" applyFill="1"/>
    <xf numFmtId="0" fontId="4" fillId="4" borderId="0" xfId="3" applyFont="1" applyFill="1"/>
    <xf numFmtId="0" fontId="4" fillId="4" borderId="0" xfId="3" applyFont="1" applyFill="1" applyAlignment="1"/>
    <xf numFmtId="0" fontId="4" fillId="4" borderId="0" xfId="3" applyFont="1" applyFill="1" applyAlignment="1">
      <alignment horizontal="left"/>
    </xf>
    <xf numFmtId="0" fontId="6" fillId="0" borderId="0" xfId="1" applyAlignment="1" applyProtection="1"/>
    <xf numFmtId="0" fontId="27" fillId="4" borderId="0" xfId="0" applyFont="1" applyFill="1"/>
    <xf numFmtId="0" fontId="6" fillId="4" borderId="0" xfId="1" applyFill="1" applyAlignment="1" applyProtection="1"/>
    <xf numFmtId="0" fontId="4" fillId="4" borderId="0" xfId="0" applyFont="1" applyFill="1"/>
    <xf numFmtId="0" fontId="4" fillId="4" borderId="0" xfId="0" applyFont="1" applyFill="1" applyBorder="1" applyAlignment="1">
      <alignment horizontal="right"/>
    </xf>
    <xf numFmtId="3" fontId="4" fillId="4" borderId="0" xfId="0" applyNumberFormat="1" applyFont="1" applyFill="1" applyBorder="1" applyAlignment="1">
      <alignment horizontal="right"/>
    </xf>
    <xf numFmtId="3" fontId="4" fillId="4" borderId="0" xfId="0" applyNumberFormat="1" applyFont="1" applyFill="1" applyBorder="1"/>
    <xf numFmtId="0" fontId="12" fillId="4" borderId="0" xfId="1" applyFont="1" applyFill="1" applyAlignment="1" applyProtection="1">
      <alignment horizontal="left"/>
    </xf>
    <xf numFmtId="0" fontId="4" fillId="4" borderId="0" xfId="0" applyFont="1" applyFill="1" applyAlignment="1">
      <alignment horizontal="left"/>
    </xf>
    <xf numFmtId="9" fontId="17" fillId="4" borderId="3" xfId="7" applyFont="1" applyFill="1" applyBorder="1" applyAlignment="1">
      <alignment horizontal="right" vertical="center"/>
    </xf>
    <xf numFmtId="0" fontId="17" fillId="4" borderId="0" xfId="0" applyFont="1" applyFill="1" applyBorder="1" applyAlignment="1"/>
    <xf numFmtId="0" fontId="11" fillId="4" borderId="0" xfId="0" applyFont="1" applyFill="1" applyBorder="1" applyAlignment="1"/>
    <xf numFmtId="0" fontId="6" fillId="4" borderId="0" xfId="1" applyFill="1" applyBorder="1" applyAlignment="1" applyProtection="1"/>
    <xf numFmtId="0" fontId="19" fillId="4" borderId="0" xfId="0" applyFont="1" applyFill="1" applyBorder="1"/>
    <xf numFmtId="0" fontId="13" fillId="4" borderId="0" xfId="1" applyFont="1" applyFill="1" applyBorder="1" applyAlignment="1" applyProtection="1"/>
    <xf numFmtId="185" fontId="17" fillId="4" borderId="0" xfId="6" applyNumberFormat="1" applyFont="1" applyFill="1" applyBorder="1" applyAlignment="1">
      <alignment horizontal="right" vertical="center"/>
    </xf>
    <xf numFmtId="184" fontId="17" fillId="4" borderId="0" xfId="6" applyNumberFormat="1" applyFont="1" applyFill="1" applyBorder="1" applyAlignment="1">
      <alignment horizontal="left" vertical="center"/>
    </xf>
    <xf numFmtId="180" fontId="17" fillId="4" borderId="0" xfId="6" applyNumberFormat="1" applyFont="1" applyFill="1" applyBorder="1" applyAlignment="1">
      <alignment horizontal="right" vertical="center"/>
    </xf>
    <xf numFmtId="179" fontId="17" fillId="4" borderId="0" xfId="6" applyNumberFormat="1" applyFont="1" applyFill="1" applyBorder="1" applyAlignment="1">
      <alignment horizontal="left" vertical="center"/>
    </xf>
    <xf numFmtId="170" fontId="12" fillId="4" borderId="0" xfId="6" applyNumberFormat="1" applyFont="1" applyFill="1" applyBorder="1" applyAlignment="1">
      <alignment horizontal="right" vertical="center"/>
    </xf>
    <xf numFmtId="0" fontId="4" fillId="4" borderId="0" xfId="0" applyFont="1" applyFill="1" applyBorder="1" applyAlignment="1"/>
    <xf numFmtId="186" fontId="17" fillId="4" borderId="0" xfId="6" applyNumberFormat="1" applyFont="1" applyFill="1" applyBorder="1" applyAlignment="1">
      <alignment horizontal="right" vertical="center"/>
    </xf>
    <xf numFmtId="187" fontId="17" fillId="4" borderId="0" xfId="6" applyNumberFormat="1" applyFont="1" applyFill="1" applyBorder="1" applyAlignment="1">
      <alignment horizontal="left" vertical="center"/>
    </xf>
    <xf numFmtId="9" fontId="11" fillId="4" borderId="0" xfId="7" applyFont="1" applyFill="1" applyBorder="1" applyAlignment="1">
      <alignment horizontal="right"/>
    </xf>
    <xf numFmtId="0" fontId="11" fillId="4" borderId="0" xfId="6" applyFont="1" applyFill="1" applyBorder="1"/>
    <xf numFmtId="0" fontId="20" fillId="4" borderId="0" xfId="0" applyFont="1" applyFill="1" applyBorder="1"/>
    <xf numFmtId="0" fontId="4" fillId="4" borderId="0" xfId="0" applyFont="1" applyFill="1" applyBorder="1"/>
    <xf numFmtId="0" fontId="23" fillId="4" borderId="0" xfId="0" quotePrefix="1" applyFont="1" applyFill="1" applyBorder="1"/>
    <xf numFmtId="0" fontId="11" fillId="4" borderId="0" xfId="0" applyFont="1" applyFill="1" applyBorder="1" applyAlignment="1">
      <alignment horizontal="left" indent="4"/>
    </xf>
    <xf numFmtId="0" fontId="12" fillId="4" borderId="0" xfId="6" applyNumberFormat="1" applyFont="1" applyFill="1" applyBorder="1" applyAlignment="1">
      <alignment horizontal="center" vertical="center"/>
    </xf>
    <xf numFmtId="9" fontId="17" fillId="4" borderId="0" xfId="7" applyFont="1" applyFill="1" applyBorder="1" applyAlignment="1">
      <alignment horizontal="right" vertical="center"/>
    </xf>
    <xf numFmtId="0" fontId="24" fillId="4" borderId="0" xfId="0" applyFont="1" applyFill="1" applyBorder="1" applyAlignment="1">
      <alignment horizontal="left" vertical="center" wrapText="1"/>
    </xf>
    <xf numFmtId="0" fontId="4" fillId="4" borderId="0" xfId="0" applyFont="1" applyFill="1" applyBorder="1" applyAlignment="1">
      <alignment horizontal="left" indent="1"/>
    </xf>
    <xf numFmtId="181" fontId="17" fillId="4" borderId="0" xfId="6" applyNumberFormat="1" applyFont="1" applyFill="1" applyBorder="1" applyAlignment="1">
      <alignment horizontal="right" vertical="center"/>
    </xf>
    <xf numFmtId="177" fontId="16" fillId="4" borderId="0" xfId="6" applyNumberFormat="1" applyFont="1" applyFill="1" applyBorder="1" applyAlignment="1">
      <alignment horizontal="right" vertical="center"/>
    </xf>
    <xf numFmtId="178" fontId="16" fillId="4" borderId="0" xfId="6" applyNumberFormat="1" applyFont="1" applyFill="1" applyBorder="1" applyAlignment="1">
      <alignment horizontal="left" vertical="center"/>
    </xf>
    <xf numFmtId="181" fontId="16" fillId="4" borderId="0" xfId="6" applyNumberFormat="1" applyFont="1" applyFill="1" applyBorder="1" applyAlignment="1">
      <alignment horizontal="right" vertical="center"/>
    </xf>
    <xf numFmtId="184" fontId="16" fillId="4" borderId="0" xfId="6" applyNumberFormat="1" applyFont="1" applyFill="1" applyBorder="1" applyAlignment="1">
      <alignment horizontal="left" vertical="center"/>
    </xf>
    <xf numFmtId="182" fontId="17" fillId="4" borderId="0" xfId="6" applyNumberFormat="1" applyFont="1" applyFill="1" applyBorder="1" applyAlignment="1">
      <alignment horizontal="left" vertical="center"/>
    </xf>
    <xf numFmtId="165" fontId="17" fillId="4" borderId="0" xfId="6" applyNumberFormat="1" applyFont="1" applyFill="1" applyBorder="1" applyAlignment="1">
      <alignment horizontal="left" vertical="center"/>
    </xf>
    <xf numFmtId="174" fontId="17" fillId="4" borderId="0" xfId="7" applyNumberFormat="1" applyFont="1" applyFill="1" applyBorder="1"/>
    <xf numFmtId="168" fontId="17" fillId="4" borderId="0" xfId="6" quotePrefix="1" applyNumberFormat="1" applyFont="1" applyFill="1" applyBorder="1" applyAlignment="1">
      <alignment horizontal="right" vertical="center"/>
    </xf>
    <xf numFmtId="0" fontId="11" fillId="4" borderId="0" xfId="0" applyFont="1" applyFill="1" applyBorder="1" applyAlignment="1">
      <alignment horizontal="left"/>
    </xf>
    <xf numFmtId="0" fontId="13" fillId="4" borderId="0" xfId="1" applyFont="1" applyFill="1" applyBorder="1" applyAlignment="1" applyProtection="1">
      <alignment horizontal="left"/>
    </xf>
    <xf numFmtId="0" fontId="11" fillId="4" borderId="0" xfId="1" applyFont="1" applyFill="1" applyBorder="1" applyAlignment="1" applyProtection="1">
      <alignment horizontal="left"/>
    </xf>
    <xf numFmtId="176" fontId="11" fillId="4" borderId="0" xfId="0" applyNumberFormat="1" applyFont="1" applyFill="1" applyBorder="1" applyAlignment="1">
      <alignment horizontal="right"/>
    </xf>
    <xf numFmtId="0" fontId="12" fillId="4" borderId="0" xfId="0" applyFont="1" applyFill="1" applyBorder="1" applyAlignment="1">
      <alignment horizontal="left"/>
    </xf>
    <xf numFmtId="0" fontId="17" fillId="4" borderId="0" xfId="0" applyFont="1" applyFill="1" applyBorder="1" applyAlignment="1">
      <alignment horizontal="center" vertical="center"/>
    </xf>
    <xf numFmtId="0" fontId="11" fillId="4" borderId="0" xfId="0" quotePrefix="1" applyFont="1" applyFill="1" applyBorder="1"/>
    <xf numFmtId="0" fontId="4" fillId="4" borderId="0" xfId="0" quotePrefix="1" applyFont="1" applyFill="1" applyBorder="1"/>
    <xf numFmtId="0" fontId="28" fillId="4" borderId="0" xfId="6" applyFont="1" applyFill="1" applyBorder="1" applyAlignment="1">
      <alignment vertical="center"/>
    </xf>
    <xf numFmtId="0" fontId="28" fillId="4" borderId="0" xfId="5" applyFont="1" applyFill="1" applyBorder="1" applyAlignment="1">
      <alignment vertical="center"/>
    </xf>
    <xf numFmtId="0" fontId="28" fillId="4" borderId="0" xfId="0" applyFont="1" applyFill="1" applyBorder="1"/>
    <xf numFmtId="180" fontId="17" fillId="4" borderId="0" xfId="6" applyNumberFormat="1" applyFont="1" applyFill="1" applyBorder="1" applyAlignment="1">
      <alignment horizontal="right"/>
    </xf>
    <xf numFmtId="179" fontId="17" fillId="4" borderId="0" xfId="6" applyNumberFormat="1" applyFont="1" applyFill="1" applyBorder="1" applyAlignment="1">
      <alignment horizontal="left"/>
    </xf>
    <xf numFmtId="185" fontId="17" fillId="4" borderId="0" xfId="6" applyNumberFormat="1" applyFont="1" applyFill="1" applyBorder="1" applyAlignment="1">
      <alignment horizontal="right"/>
    </xf>
    <xf numFmtId="184" fontId="17" fillId="4" borderId="0" xfId="6" applyNumberFormat="1" applyFont="1" applyFill="1" applyBorder="1" applyAlignment="1">
      <alignment horizontal="left"/>
    </xf>
    <xf numFmtId="186" fontId="17" fillId="4" borderId="0" xfId="6" applyNumberFormat="1" applyFont="1" applyFill="1" applyBorder="1" applyAlignment="1">
      <alignment horizontal="right"/>
    </xf>
    <xf numFmtId="187" fontId="17" fillId="4" borderId="0" xfId="6" applyNumberFormat="1" applyFont="1" applyFill="1" applyBorder="1" applyAlignment="1">
      <alignment horizontal="left"/>
    </xf>
    <xf numFmtId="177" fontId="17" fillId="4" borderId="0" xfId="6" applyNumberFormat="1" applyFont="1" applyFill="1" applyBorder="1" applyAlignment="1">
      <alignment horizontal="right"/>
    </xf>
    <xf numFmtId="178" fontId="17" fillId="4" borderId="0" xfId="6" applyNumberFormat="1" applyFont="1" applyFill="1" applyBorder="1" applyAlignment="1">
      <alignment horizontal="left"/>
    </xf>
    <xf numFmtId="0" fontId="4" fillId="4" borderId="0" xfId="6" applyFont="1" applyFill="1" applyBorder="1" applyAlignment="1">
      <alignment vertical="top" wrapText="1"/>
    </xf>
    <xf numFmtId="0" fontId="4" fillId="4" borderId="0" xfId="6" applyFont="1" applyFill="1" applyBorder="1" applyAlignment="1">
      <alignment vertical="center"/>
    </xf>
    <xf numFmtId="174" fontId="4" fillId="4" borderId="0" xfId="6" applyNumberFormat="1" applyFont="1" applyFill="1" applyBorder="1" applyAlignment="1">
      <alignment horizontal="right" vertical="center"/>
    </xf>
    <xf numFmtId="0" fontId="6" fillId="4" borderId="0" xfId="1" applyFont="1" applyFill="1" applyBorder="1" applyAlignment="1" applyProtection="1"/>
    <xf numFmtId="0" fontId="4" fillId="4" borderId="0" xfId="6" applyFont="1" applyFill="1" applyBorder="1" applyAlignment="1">
      <alignment wrapText="1"/>
    </xf>
    <xf numFmtId="0" fontId="4" fillId="4" borderId="0" xfId="6" applyFont="1" applyFill="1" applyBorder="1" applyAlignment="1"/>
    <xf numFmtId="183" fontId="4" fillId="4" borderId="0" xfId="6" applyNumberFormat="1" applyFont="1" applyFill="1" applyBorder="1" applyAlignment="1">
      <alignment horizontal="right"/>
    </xf>
    <xf numFmtId="183" fontId="4" fillId="4" borderId="0" xfId="6" applyNumberFormat="1" applyFont="1" applyFill="1" applyBorder="1" applyAlignment="1">
      <alignment horizontal="right" vertical="center"/>
    </xf>
    <xf numFmtId="0" fontId="4" fillId="4" borderId="3" xfId="0" applyFont="1" applyFill="1" applyBorder="1" applyAlignment="1"/>
    <xf numFmtId="0" fontId="4" fillId="4" borderId="3" xfId="6" applyFont="1" applyFill="1" applyBorder="1" applyAlignment="1">
      <alignment vertical="center"/>
    </xf>
    <xf numFmtId="183" fontId="4" fillId="4" borderId="3" xfId="6" applyNumberFormat="1" applyFont="1" applyFill="1" applyBorder="1" applyAlignment="1">
      <alignment horizontal="right" vertical="center"/>
    </xf>
    <xf numFmtId="170" fontId="4" fillId="4" borderId="3" xfId="6" applyNumberFormat="1" applyFont="1" applyFill="1" applyBorder="1" applyAlignment="1">
      <alignment horizontal="right" vertical="center"/>
    </xf>
    <xf numFmtId="170" fontId="4" fillId="4" borderId="0" xfId="6" applyNumberFormat="1" applyFont="1" applyFill="1" applyBorder="1" applyAlignment="1">
      <alignment horizontal="right" vertical="center"/>
    </xf>
    <xf numFmtId="170" fontId="4" fillId="4" borderId="0" xfId="6" applyNumberFormat="1" applyFont="1" applyFill="1" applyBorder="1" applyAlignment="1">
      <alignment horizontal="right"/>
    </xf>
    <xf numFmtId="0" fontId="6" fillId="4" borderId="0" xfId="1" applyFont="1" applyFill="1" applyBorder="1" applyAlignment="1" applyProtection="1">
      <alignment horizontal="left" indent="1"/>
    </xf>
    <xf numFmtId="188" fontId="4" fillId="4" borderId="0" xfId="0" applyNumberFormat="1" applyFont="1" applyFill="1" applyBorder="1"/>
    <xf numFmtId="0" fontId="4" fillId="4" borderId="0" xfId="0" applyFont="1" applyFill="1" applyBorder="1" applyAlignment="1">
      <alignment vertical="center"/>
    </xf>
    <xf numFmtId="166" fontId="4" fillId="4" borderId="0" xfId="6" applyNumberFormat="1" applyFont="1" applyFill="1" applyBorder="1" applyAlignment="1">
      <alignment horizontal="right" vertical="center"/>
    </xf>
    <xf numFmtId="0" fontId="4" fillId="4" borderId="0" xfId="4" applyFont="1" applyFill="1" applyBorder="1" applyAlignment="1">
      <alignment horizontal="left" vertical="center"/>
    </xf>
    <xf numFmtId="173" fontId="4" fillId="4" borderId="0" xfId="0" applyNumberFormat="1" applyFont="1" applyFill="1" applyBorder="1"/>
    <xf numFmtId="2" fontId="4" fillId="4" borderId="0" xfId="0" applyNumberFormat="1" applyFont="1" applyFill="1" applyBorder="1"/>
    <xf numFmtId="0" fontId="4" fillId="4" borderId="0" xfId="4" applyFont="1" applyFill="1" applyBorder="1" applyAlignment="1">
      <alignment horizontal="left" vertical="center" wrapText="1"/>
    </xf>
    <xf numFmtId="0" fontId="4" fillId="4" borderId="0" xfId="6" applyNumberFormat="1" applyFont="1" applyFill="1" applyBorder="1" applyAlignment="1">
      <alignment horizontal="center" vertical="center"/>
    </xf>
    <xf numFmtId="174" fontId="4" fillId="4" borderId="0" xfId="7" applyNumberFormat="1" applyFont="1" applyFill="1" applyBorder="1" applyAlignment="1">
      <alignment horizontal="right" vertical="center"/>
    </xf>
    <xf numFmtId="164" fontId="4" fillId="4" borderId="0" xfId="6" applyNumberFormat="1" applyFont="1" applyFill="1" applyBorder="1" applyAlignment="1">
      <alignment horizontal="right" vertical="center"/>
    </xf>
    <xf numFmtId="174" fontId="4" fillId="4" borderId="0" xfId="7" applyNumberFormat="1" applyFont="1" applyFill="1" applyBorder="1" applyAlignment="1">
      <alignment horizontal="right"/>
    </xf>
    <xf numFmtId="164" fontId="4" fillId="4" borderId="0" xfId="6" quotePrefix="1" applyNumberFormat="1" applyFont="1" applyFill="1" applyBorder="1" applyAlignment="1">
      <alignment horizontal="right" vertical="center"/>
    </xf>
    <xf numFmtId="0" fontId="4" fillId="4" borderId="4" xfId="0" applyFont="1" applyFill="1" applyBorder="1" applyAlignment="1">
      <alignment vertical="center"/>
    </xf>
    <xf numFmtId="174" fontId="4" fillId="4" borderId="0" xfId="0" applyNumberFormat="1" applyFont="1" applyFill="1" applyBorder="1"/>
    <xf numFmtId="175" fontId="4" fillId="4" borderId="0" xfId="0" applyNumberFormat="1" applyFont="1" applyFill="1" applyBorder="1"/>
    <xf numFmtId="174" fontId="4" fillId="4" borderId="0" xfId="0" applyNumberFormat="1" applyFont="1" applyFill="1" applyBorder="1" applyAlignment="1">
      <alignment horizontal="center" vertical="center"/>
    </xf>
    <xf numFmtId="0" fontId="4" fillId="4" borderId="0" xfId="0" applyFont="1" applyFill="1" applyBorder="1" applyAlignment="1">
      <alignment horizontal="center" vertical="center"/>
    </xf>
    <xf numFmtId="174" fontId="4" fillId="4" borderId="0" xfId="0" applyNumberFormat="1" applyFont="1" applyFill="1" applyBorder="1" applyAlignment="1">
      <alignment vertical="center"/>
    </xf>
    <xf numFmtId="170" fontId="4" fillId="4" borderId="0" xfId="0" applyNumberFormat="1" applyFont="1" applyFill="1" applyBorder="1" applyAlignment="1">
      <alignment vertical="center"/>
    </xf>
    <xf numFmtId="0" fontId="4" fillId="4" borderId="0" xfId="0" applyFont="1" applyFill="1" applyBorder="1" applyAlignment="1">
      <alignment horizontal="left" vertical="top"/>
    </xf>
    <xf numFmtId="0" fontId="4" fillId="4" borderId="0" xfId="0" applyFont="1" applyFill="1" applyBorder="1" applyAlignment="1">
      <alignment horizontal="left" vertical="top" indent="1"/>
    </xf>
    <xf numFmtId="174" fontId="4" fillId="4" borderId="0" xfId="7" applyNumberFormat="1" applyFont="1" applyFill="1" applyBorder="1" applyAlignment="1">
      <alignment vertical="center"/>
    </xf>
    <xf numFmtId="175" fontId="4" fillId="4" borderId="0" xfId="0" applyNumberFormat="1" applyFont="1" applyFill="1" applyBorder="1" applyAlignment="1">
      <alignment vertical="center"/>
    </xf>
    <xf numFmtId="174" fontId="17" fillId="4" borderId="0" xfId="0" applyNumberFormat="1" applyFont="1" applyFill="1" applyBorder="1" applyAlignment="1">
      <alignment horizontal="center" vertical="center"/>
    </xf>
    <xf numFmtId="174" fontId="4" fillId="4" borderId="0" xfId="0" applyNumberFormat="1" applyFont="1" applyFill="1" applyBorder="1" applyAlignment="1">
      <alignment horizontal="right" vertical="center"/>
    </xf>
    <xf numFmtId="170" fontId="4" fillId="4" borderId="0" xfId="0" applyNumberFormat="1" applyFont="1" applyFill="1" applyBorder="1" applyAlignment="1">
      <alignment horizontal="right" vertical="center"/>
    </xf>
    <xf numFmtId="174" fontId="4" fillId="4" borderId="0" xfId="6" applyNumberFormat="1" applyFont="1" applyFill="1" applyBorder="1" applyAlignment="1">
      <alignment horizontal="right"/>
    </xf>
    <xf numFmtId="168" fontId="4" fillId="4" borderId="0" xfId="6" applyNumberFormat="1" applyFont="1" applyFill="1" applyBorder="1" applyAlignment="1">
      <alignment horizontal="right" vertical="center"/>
    </xf>
    <xf numFmtId="174" fontId="4" fillId="4" borderId="0" xfId="7" quotePrefix="1" applyNumberFormat="1" applyFont="1" applyFill="1" applyBorder="1" applyAlignment="1">
      <alignment horizontal="right" vertical="center"/>
    </xf>
    <xf numFmtId="165" fontId="4" fillId="4" borderId="0" xfId="0" applyNumberFormat="1" applyFont="1" applyFill="1" applyBorder="1" applyAlignment="1">
      <alignment horizontal="right"/>
    </xf>
    <xf numFmtId="0" fontId="4" fillId="4" borderId="0" xfId="6" applyFont="1" applyFill="1" applyBorder="1" applyAlignment="1">
      <alignment horizontal="left"/>
    </xf>
    <xf numFmtId="9" fontId="4" fillId="4" borderId="0" xfId="7" applyFont="1" applyFill="1" applyBorder="1" applyAlignment="1">
      <alignment horizontal="right"/>
    </xf>
    <xf numFmtId="0" fontId="4" fillId="4" borderId="0" xfId="6" applyFont="1" applyFill="1" applyBorder="1"/>
    <xf numFmtId="0" fontId="4" fillId="4" borderId="0" xfId="0" applyFont="1" applyFill="1" applyBorder="1" applyAlignment="1">
      <alignment horizontal="left" indent="4"/>
    </xf>
    <xf numFmtId="3" fontId="4" fillId="4" borderId="0" xfId="6" applyNumberFormat="1" applyFont="1" applyFill="1" applyBorder="1" applyAlignment="1">
      <alignment horizontal="right"/>
    </xf>
    <xf numFmtId="3" fontId="4" fillId="4" borderId="0" xfId="6" applyNumberFormat="1" applyFont="1" applyFill="1" applyBorder="1" applyAlignment="1">
      <alignment horizontal="right" vertical="center"/>
    </xf>
    <xf numFmtId="189" fontId="17" fillId="4" borderId="0" xfId="6" applyNumberFormat="1" applyFont="1" applyFill="1" applyBorder="1" applyAlignment="1">
      <alignment horizontal="left"/>
    </xf>
    <xf numFmtId="189" fontId="17" fillId="4" borderId="0" xfId="6" applyNumberFormat="1" applyFont="1" applyFill="1" applyBorder="1" applyAlignment="1">
      <alignment horizontal="left" vertical="center"/>
    </xf>
    <xf numFmtId="190" fontId="4" fillId="4" borderId="0" xfId="6" applyNumberFormat="1" applyFont="1" applyFill="1" applyBorder="1" applyAlignment="1">
      <alignment horizontal="right"/>
    </xf>
    <xf numFmtId="190" fontId="4" fillId="4" borderId="0" xfId="6" applyNumberFormat="1" applyFont="1" applyFill="1" applyBorder="1" applyAlignment="1">
      <alignment horizontal="right" vertical="center"/>
    </xf>
    <xf numFmtId="191" fontId="17" fillId="4" borderId="0" xfId="6" applyNumberFormat="1" applyFont="1" applyFill="1" applyBorder="1" applyAlignment="1">
      <alignment horizontal="right"/>
    </xf>
    <xf numFmtId="192" fontId="17" fillId="4" borderId="0" xfId="6" applyNumberFormat="1" applyFont="1" applyFill="1" applyBorder="1" applyAlignment="1">
      <alignment horizontal="left" vertical="center"/>
    </xf>
    <xf numFmtId="192" fontId="17" fillId="4" borderId="0" xfId="6" applyNumberFormat="1" applyFont="1" applyFill="1" applyBorder="1" applyAlignment="1">
      <alignment horizontal="left"/>
    </xf>
    <xf numFmtId="193" fontId="17" fillId="4" borderId="0" xfId="6" applyNumberFormat="1" applyFont="1" applyFill="1" applyBorder="1" applyAlignment="1">
      <alignment horizontal="left"/>
    </xf>
    <xf numFmtId="193" fontId="17" fillId="4" borderId="0" xfId="6" applyNumberFormat="1" applyFont="1" applyFill="1" applyBorder="1" applyAlignment="1">
      <alignment horizontal="left" vertical="center"/>
    </xf>
    <xf numFmtId="191" fontId="17" fillId="4" borderId="0" xfId="0" applyNumberFormat="1" applyFont="1" applyFill="1" applyBorder="1"/>
    <xf numFmtId="194" fontId="4" fillId="4" borderId="0" xfId="6" applyNumberFormat="1" applyFont="1" applyFill="1" applyBorder="1" applyAlignment="1">
      <alignment horizontal="right" vertical="center"/>
    </xf>
    <xf numFmtId="171" fontId="17" fillId="4" borderId="0" xfId="6" applyNumberFormat="1" applyFont="1" applyFill="1" applyBorder="1" applyAlignment="1">
      <alignment horizontal="right" vertical="center"/>
    </xf>
    <xf numFmtId="195" fontId="17" fillId="4" borderId="0" xfId="6" applyNumberFormat="1" applyFont="1" applyFill="1" applyBorder="1" applyAlignment="1">
      <alignment horizontal="left" vertical="center"/>
    </xf>
    <xf numFmtId="176" fontId="4" fillId="4" borderId="0" xfId="6" applyNumberFormat="1" applyFont="1" applyFill="1" applyBorder="1" applyAlignment="1">
      <alignment horizontal="right" vertical="center"/>
    </xf>
    <xf numFmtId="194" fontId="4" fillId="4" borderId="0" xfId="7" applyNumberFormat="1" applyFont="1" applyFill="1" applyBorder="1" applyAlignment="1">
      <alignment horizontal="right" vertical="center"/>
    </xf>
    <xf numFmtId="176" fontId="4" fillId="4" borderId="0" xfId="7" applyNumberFormat="1" applyFont="1" applyFill="1" applyBorder="1" applyAlignment="1">
      <alignment horizontal="right" vertical="center"/>
    </xf>
    <xf numFmtId="194" fontId="4" fillId="4" borderId="0" xfId="0" applyNumberFormat="1" applyFont="1" applyFill="1" applyBorder="1" applyAlignment="1">
      <alignment vertical="center"/>
    </xf>
    <xf numFmtId="3" fontId="4" fillId="4" borderId="0" xfId="0" applyNumberFormat="1" applyFont="1" applyFill="1" applyBorder="1" applyAlignment="1">
      <alignment vertical="center"/>
    </xf>
    <xf numFmtId="196" fontId="4" fillId="4" borderId="0" xfId="6" applyNumberFormat="1" applyFont="1" applyFill="1" applyBorder="1" applyAlignment="1">
      <alignment horizontal="right"/>
    </xf>
    <xf numFmtId="196" fontId="4" fillId="4" borderId="0" xfId="6" applyNumberFormat="1" applyFont="1" applyFill="1" applyBorder="1" applyAlignment="1">
      <alignment horizontal="right" vertical="center"/>
    </xf>
    <xf numFmtId="197" fontId="17" fillId="4" borderId="0" xfId="6" applyNumberFormat="1" applyFont="1" applyFill="1" applyBorder="1" applyAlignment="1">
      <alignment horizontal="right"/>
    </xf>
    <xf numFmtId="197" fontId="17" fillId="4" borderId="0" xfId="6" applyNumberFormat="1" applyFont="1" applyFill="1" applyBorder="1" applyAlignment="1">
      <alignment horizontal="right" vertical="center"/>
    </xf>
    <xf numFmtId="198" fontId="17" fillId="4" borderId="0" xfId="6" applyNumberFormat="1" applyFont="1" applyFill="1" applyBorder="1" applyAlignment="1">
      <alignment horizontal="right"/>
    </xf>
    <xf numFmtId="198" fontId="17" fillId="4" borderId="0" xfId="6" applyNumberFormat="1" applyFont="1" applyFill="1" applyBorder="1" applyAlignment="1">
      <alignment horizontal="right" vertical="center"/>
    </xf>
    <xf numFmtId="199" fontId="17" fillId="4" borderId="0" xfId="6" applyNumberFormat="1" applyFont="1" applyFill="1" applyBorder="1" applyAlignment="1">
      <alignment horizontal="right"/>
    </xf>
    <xf numFmtId="199" fontId="17" fillId="4" borderId="0" xfId="6" applyNumberFormat="1" applyFont="1" applyFill="1" applyBorder="1" applyAlignment="1">
      <alignment horizontal="right" vertical="center"/>
    </xf>
    <xf numFmtId="1" fontId="4" fillId="4" borderId="0" xfId="6" applyNumberFormat="1" applyFont="1" applyFill="1" applyBorder="1" applyAlignment="1">
      <alignment horizontal="right" vertical="center"/>
    </xf>
    <xf numFmtId="176" fontId="4" fillId="4" borderId="0" xfId="7" quotePrefix="1" applyNumberFormat="1" applyFont="1" applyFill="1" applyBorder="1" applyAlignment="1">
      <alignment horizontal="right" vertical="center"/>
    </xf>
    <xf numFmtId="171" fontId="17" fillId="4" borderId="0" xfId="7" applyNumberFormat="1" applyFont="1" applyFill="1" applyBorder="1" applyAlignment="1">
      <alignment horizontal="right" vertical="center"/>
    </xf>
    <xf numFmtId="176" fontId="4" fillId="4" borderId="0" xfId="0" applyNumberFormat="1" applyFont="1" applyFill="1" applyBorder="1" applyAlignment="1">
      <alignment vertical="center"/>
    </xf>
    <xf numFmtId="1" fontId="4" fillId="4" borderId="0" xfId="0" applyNumberFormat="1" applyFont="1" applyFill="1" applyBorder="1" applyAlignment="1">
      <alignment vertical="center"/>
    </xf>
    <xf numFmtId="176" fontId="17" fillId="4" borderId="0" xfId="7" applyNumberFormat="1" applyFont="1" applyFill="1" applyBorder="1" applyAlignment="1">
      <alignment horizontal="right" vertical="center"/>
    </xf>
    <xf numFmtId="176" fontId="17" fillId="4" borderId="0" xfId="6" applyNumberFormat="1" applyFont="1" applyFill="1" applyBorder="1" applyAlignment="1">
      <alignment horizontal="left" vertical="center"/>
    </xf>
    <xf numFmtId="176" fontId="17" fillId="4" borderId="0" xfId="6" applyNumberFormat="1" applyFont="1" applyFill="1" applyBorder="1" applyAlignment="1">
      <alignment horizontal="right" vertical="center"/>
    </xf>
    <xf numFmtId="185" fontId="17" fillId="4" borderId="0" xfId="6" applyNumberFormat="1" applyFont="1" applyFill="1" applyBorder="1" applyAlignment="1">
      <alignment horizontal="right" vertical="center"/>
    </xf>
    <xf numFmtId="180" fontId="17" fillId="4" borderId="0" xfId="6" applyNumberFormat="1" applyFont="1" applyFill="1" applyBorder="1" applyAlignment="1">
      <alignment horizontal="right" vertical="center"/>
    </xf>
    <xf numFmtId="179" fontId="17" fillId="4" borderId="0" xfId="6" applyNumberFormat="1" applyFont="1" applyFill="1" applyBorder="1" applyAlignment="1">
      <alignment horizontal="left" vertical="center"/>
    </xf>
    <xf numFmtId="180" fontId="17" fillId="4" borderId="0" xfId="6" applyNumberFormat="1" applyFont="1" applyFill="1" applyBorder="1" applyAlignment="1">
      <alignment horizontal="right"/>
    </xf>
    <xf numFmtId="179" fontId="17" fillId="4" borderId="0" xfId="6" applyNumberFormat="1" applyFont="1" applyFill="1" applyBorder="1" applyAlignment="1">
      <alignment horizontal="left"/>
    </xf>
    <xf numFmtId="185" fontId="17" fillId="4" borderId="0" xfId="6" applyNumberFormat="1" applyFont="1" applyFill="1" applyBorder="1" applyAlignment="1">
      <alignment horizontal="right"/>
    </xf>
    <xf numFmtId="183" fontId="4" fillId="4" borderId="0" xfId="6" applyNumberFormat="1" applyFont="1" applyFill="1" applyBorder="1" applyAlignment="1">
      <alignment horizontal="right"/>
    </xf>
    <xf numFmtId="183" fontId="4" fillId="4" borderId="0" xfId="6" applyNumberFormat="1" applyFont="1" applyFill="1" applyBorder="1" applyAlignment="1">
      <alignment horizontal="right" vertical="center"/>
    </xf>
    <xf numFmtId="174" fontId="4" fillId="5" borderId="0" xfId="6" applyNumberFormat="1" applyFont="1" applyFill="1" applyBorder="1" applyAlignment="1">
      <alignment horizontal="right" vertical="center"/>
    </xf>
    <xf numFmtId="177" fontId="17" fillId="5" borderId="0" xfId="6" applyNumberFormat="1" applyFont="1" applyFill="1" applyBorder="1" applyAlignment="1">
      <alignment horizontal="right" vertical="center"/>
    </xf>
    <xf numFmtId="178" fontId="17" fillId="5" borderId="0" xfId="6" applyNumberFormat="1" applyFont="1" applyFill="1" applyBorder="1" applyAlignment="1">
      <alignment horizontal="left" vertical="center"/>
    </xf>
    <xf numFmtId="183" fontId="4" fillId="5" borderId="0" xfId="6" applyNumberFormat="1" applyFont="1" applyFill="1" applyBorder="1" applyAlignment="1">
      <alignment horizontal="right" vertical="center"/>
    </xf>
    <xf numFmtId="180" fontId="17" fillId="5" borderId="0" xfId="6" applyNumberFormat="1" applyFont="1" applyFill="1" applyBorder="1" applyAlignment="1">
      <alignment horizontal="right" vertical="center"/>
    </xf>
    <xf numFmtId="179" fontId="17" fillId="5" borderId="0" xfId="6" applyNumberFormat="1" applyFont="1" applyFill="1" applyBorder="1" applyAlignment="1">
      <alignment horizontal="left" vertical="center"/>
    </xf>
    <xf numFmtId="0" fontId="4" fillId="0" borderId="0" xfId="6" applyFont="1" applyFill="1" applyBorder="1" applyAlignment="1">
      <alignment horizontal="left"/>
    </xf>
    <xf numFmtId="0" fontId="28" fillId="0" borderId="0" xfId="5" applyFont="1" applyFill="1" applyBorder="1" applyAlignment="1">
      <alignment vertical="center"/>
    </xf>
    <xf numFmtId="0" fontId="6" fillId="0" borderId="0" xfId="1" applyFill="1" applyBorder="1" applyAlignment="1" applyProtection="1"/>
    <xf numFmtId="0" fontId="12" fillId="0" borderId="0" xfId="0" applyFont="1" applyFill="1" applyBorder="1"/>
    <xf numFmtId="0" fontId="4" fillId="0" borderId="0" xfId="0" applyFont="1" applyFill="1" applyBorder="1"/>
    <xf numFmtId="0" fontId="4" fillId="0" borderId="0" xfId="4" applyFont="1" applyFill="1" applyBorder="1" applyAlignment="1">
      <alignment horizontal="left" vertical="center"/>
    </xf>
    <xf numFmtId="0" fontId="4" fillId="0" borderId="0" xfId="4" applyFont="1" applyFill="1" applyBorder="1" applyAlignment="1">
      <alignment horizontal="left" vertical="center" wrapText="1"/>
    </xf>
    <xf numFmtId="0" fontId="4" fillId="0" borderId="0" xfId="6" applyFont="1" applyFill="1" applyBorder="1"/>
    <xf numFmtId="0" fontId="20" fillId="0" borderId="0" xfId="0" applyFont="1" applyFill="1" applyBorder="1"/>
    <xf numFmtId="0" fontId="4" fillId="0" borderId="0" xfId="0" applyFont="1" applyFill="1" applyBorder="1" applyAlignment="1">
      <alignment horizontal="left" indent="4"/>
    </xf>
    <xf numFmtId="0" fontId="4" fillId="0" borderId="0" xfId="0" applyFont="1" applyFill="1" applyBorder="1" applyAlignment="1"/>
    <xf numFmtId="0" fontId="6" fillId="0" borderId="0" xfId="1" applyFont="1" applyFill="1" applyBorder="1" applyAlignment="1" applyProtection="1"/>
    <xf numFmtId="0" fontId="11" fillId="0" borderId="0" xfId="0" applyFont="1" applyFill="1" applyBorder="1"/>
    <xf numFmtId="3" fontId="4" fillId="0" borderId="0" xfId="6" applyNumberFormat="1" applyFont="1" applyFill="1" applyBorder="1" applyAlignment="1">
      <alignment horizontal="right" vertical="center"/>
    </xf>
    <xf numFmtId="176" fontId="4" fillId="0" borderId="0" xfId="6" applyNumberFormat="1" applyFont="1" applyFill="1" applyBorder="1" applyAlignment="1">
      <alignment horizontal="right" vertical="center"/>
    </xf>
    <xf numFmtId="177" fontId="17" fillId="0" borderId="0" xfId="6" applyNumberFormat="1" applyFont="1" applyFill="1" applyBorder="1" applyAlignment="1">
      <alignment horizontal="right" vertical="center"/>
    </xf>
    <xf numFmtId="178" fontId="17" fillId="0" borderId="0" xfId="6" applyNumberFormat="1" applyFont="1" applyFill="1" applyBorder="1" applyAlignment="1">
      <alignment horizontal="left" vertical="center"/>
    </xf>
    <xf numFmtId="184" fontId="17" fillId="0" borderId="0" xfId="6" applyNumberFormat="1" applyFont="1" applyFill="1" applyBorder="1" applyAlignment="1">
      <alignment horizontal="left" vertical="center"/>
    </xf>
    <xf numFmtId="174" fontId="4" fillId="0" borderId="0" xfId="6" applyNumberFormat="1" applyFont="1" applyFill="1" applyBorder="1" applyAlignment="1">
      <alignment horizontal="right" vertical="center"/>
    </xf>
    <xf numFmtId="171" fontId="17" fillId="0" borderId="0" xfId="6" applyNumberFormat="1" applyFont="1" applyFill="1" applyBorder="1" applyAlignment="1">
      <alignment horizontal="right" vertical="center"/>
    </xf>
    <xf numFmtId="195" fontId="17" fillId="0" borderId="0" xfId="6" applyNumberFormat="1" applyFont="1" applyFill="1" applyBorder="1" applyAlignment="1">
      <alignment horizontal="left" vertical="center"/>
    </xf>
    <xf numFmtId="0" fontId="11" fillId="0" borderId="0" xfId="6" applyFont="1" applyFill="1" applyBorder="1" applyAlignment="1">
      <alignment horizontal="left"/>
    </xf>
    <xf numFmtId="0" fontId="17" fillId="0" borderId="0" xfId="0" applyFont="1" applyFill="1" applyBorder="1"/>
    <xf numFmtId="0" fontId="4" fillId="0" borderId="0" xfId="0" applyFont="1" applyFill="1" applyBorder="1" applyAlignment="1">
      <alignment horizontal="right"/>
    </xf>
    <xf numFmtId="0" fontId="11" fillId="5" borderId="0" xfId="0" applyFont="1" applyFill="1" applyBorder="1" applyAlignment="1">
      <alignment horizontal="right"/>
    </xf>
    <xf numFmtId="0" fontId="4" fillId="5" borderId="0" xfId="6" applyNumberFormat="1" applyFont="1" applyFill="1" applyBorder="1" applyAlignment="1">
      <alignment horizontal="center" vertical="center"/>
    </xf>
    <xf numFmtId="3" fontId="4" fillId="5" borderId="0" xfId="6" applyNumberFormat="1" applyFont="1" applyFill="1" applyBorder="1" applyAlignment="1">
      <alignment horizontal="right"/>
    </xf>
    <xf numFmtId="183" fontId="4" fillId="5" borderId="3" xfId="6" applyNumberFormat="1" applyFont="1" applyFill="1" applyBorder="1" applyAlignment="1">
      <alignment horizontal="right" vertical="center"/>
    </xf>
    <xf numFmtId="190" fontId="4" fillId="5" borderId="0" xfId="6" applyNumberFormat="1" applyFont="1" applyFill="1" applyBorder="1" applyAlignment="1">
      <alignment horizontal="right" vertical="center"/>
    </xf>
    <xf numFmtId="183" fontId="4" fillId="5" borderId="0" xfId="6" applyNumberFormat="1" applyFont="1" applyFill="1" applyBorder="1" applyAlignment="1">
      <alignment horizontal="right"/>
    </xf>
    <xf numFmtId="170" fontId="4" fillId="5" borderId="3" xfId="6" applyNumberFormat="1" applyFont="1" applyFill="1" applyBorder="1" applyAlignment="1">
      <alignment horizontal="right" vertical="center"/>
    </xf>
    <xf numFmtId="170" fontId="4" fillId="5" borderId="0" xfId="6" applyNumberFormat="1" applyFont="1" applyFill="1" applyBorder="1" applyAlignment="1">
      <alignment horizontal="right" vertical="center"/>
    </xf>
    <xf numFmtId="0" fontId="4" fillId="5" borderId="0" xfId="0" applyFont="1" applyFill="1" applyBorder="1" applyAlignment="1">
      <alignment horizontal="right"/>
    </xf>
    <xf numFmtId="170" fontId="4" fillId="5" borderId="0" xfId="6" applyNumberFormat="1" applyFont="1" applyFill="1" applyBorder="1" applyAlignment="1">
      <alignment horizontal="right"/>
    </xf>
    <xf numFmtId="170" fontId="12" fillId="5" borderId="0" xfId="6" applyNumberFormat="1" applyFont="1" applyFill="1" applyBorder="1" applyAlignment="1">
      <alignment horizontal="right" vertical="center"/>
    </xf>
    <xf numFmtId="0" fontId="17" fillId="5" borderId="0" xfId="0" applyFont="1" applyFill="1" applyBorder="1"/>
    <xf numFmtId="0" fontId="24" fillId="5" borderId="0" xfId="0" applyFont="1" applyFill="1" applyBorder="1" applyAlignment="1">
      <alignment horizontal="left" vertical="center" wrapText="1"/>
    </xf>
    <xf numFmtId="199" fontId="17" fillId="5" borderId="0" xfId="6" applyNumberFormat="1" applyFont="1" applyFill="1" applyBorder="1" applyAlignment="1">
      <alignment horizontal="right" vertical="center"/>
    </xf>
    <xf numFmtId="189" fontId="17" fillId="5" borderId="0" xfId="6" applyNumberFormat="1" applyFont="1" applyFill="1" applyBorder="1" applyAlignment="1">
      <alignment horizontal="left" vertical="center"/>
    </xf>
    <xf numFmtId="180" fontId="17" fillId="5" borderId="0" xfId="6" applyNumberFormat="1" applyFont="1" applyFill="1" applyBorder="1" applyAlignment="1">
      <alignment horizontal="right"/>
    </xf>
    <xf numFmtId="179" fontId="17" fillId="5" borderId="0" xfId="6" applyNumberFormat="1" applyFont="1" applyFill="1" applyBorder="1" applyAlignment="1">
      <alignment horizontal="left"/>
    </xf>
    <xf numFmtId="190" fontId="4" fillId="5" borderId="0" xfId="6" applyNumberFormat="1" applyFont="1" applyFill="1" applyBorder="1" applyAlignment="1">
      <alignment horizontal="right"/>
    </xf>
    <xf numFmtId="194" fontId="4" fillId="5" borderId="0" xfId="6" applyNumberFormat="1" applyFont="1" applyFill="1" applyBorder="1" applyAlignment="1">
      <alignment horizontal="right" vertical="center"/>
    </xf>
    <xf numFmtId="196" fontId="4" fillId="5" borderId="0" xfId="6" applyNumberFormat="1" applyFont="1" applyFill="1" applyBorder="1" applyAlignment="1">
      <alignment horizontal="right"/>
    </xf>
    <xf numFmtId="196" fontId="4" fillId="5" borderId="0" xfId="6" applyNumberFormat="1" applyFont="1" applyFill="1" applyBorder="1" applyAlignment="1">
      <alignment horizontal="right" vertical="center"/>
    </xf>
    <xf numFmtId="0" fontId="12" fillId="5" borderId="0" xfId="0" applyFont="1" applyFill="1" applyBorder="1" applyAlignment="1">
      <alignment horizontal="right"/>
    </xf>
    <xf numFmtId="176" fontId="4" fillId="5" borderId="0" xfId="6" applyNumberFormat="1" applyFont="1" applyFill="1" applyBorder="1" applyAlignment="1">
      <alignment horizontal="right" vertical="center"/>
    </xf>
    <xf numFmtId="171" fontId="17" fillId="5" borderId="0" xfId="6" applyNumberFormat="1" applyFont="1" applyFill="1" applyBorder="1" applyAlignment="1">
      <alignment horizontal="right" vertical="center"/>
    </xf>
    <xf numFmtId="195" fontId="17" fillId="5" borderId="0" xfId="6" applyNumberFormat="1" applyFont="1" applyFill="1" applyBorder="1" applyAlignment="1">
      <alignment horizontal="left" vertical="center"/>
    </xf>
    <xf numFmtId="180" fontId="17" fillId="5" borderId="3" xfId="6" applyNumberFormat="1" applyFont="1" applyFill="1" applyBorder="1" applyAlignment="1">
      <alignment horizontal="right" vertical="center"/>
    </xf>
    <xf numFmtId="179" fontId="17" fillId="5" borderId="3" xfId="6" applyNumberFormat="1" applyFont="1" applyFill="1" applyBorder="1" applyAlignment="1">
      <alignment horizontal="left" vertical="center"/>
    </xf>
    <xf numFmtId="176" fontId="4" fillId="5" borderId="0" xfId="0" applyNumberFormat="1" applyFont="1" applyFill="1" applyBorder="1" applyAlignment="1">
      <alignment horizontal="right"/>
    </xf>
    <xf numFmtId="2" fontId="4" fillId="5" borderId="0" xfId="0" applyNumberFormat="1" applyFont="1" applyFill="1" applyBorder="1" applyAlignment="1">
      <alignment horizontal="right"/>
    </xf>
    <xf numFmtId="183" fontId="12" fillId="5" borderId="0" xfId="6" applyNumberFormat="1" applyFont="1" applyFill="1" applyBorder="1" applyAlignment="1">
      <alignment horizontal="right" vertical="center"/>
    </xf>
    <xf numFmtId="0" fontId="11" fillId="5" borderId="0" xfId="0" applyFont="1" applyFill="1" applyBorder="1"/>
    <xf numFmtId="0" fontId="4" fillId="5" borderId="0" xfId="0" applyFont="1" applyFill="1" applyBorder="1"/>
    <xf numFmtId="3" fontId="17" fillId="5" borderId="0" xfId="0" applyNumberFormat="1" applyFont="1" applyFill="1" applyBorder="1"/>
    <xf numFmtId="0" fontId="13" fillId="5" borderId="0" xfId="1" applyFont="1" applyFill="1" applyBorder="1" applyAlignment="1" applyProtection="1"/>
    <xf numFmtId="165" fontId="4" fillId="5" borderId="0" xfId="0" applyNumberFormat="1" applyFont="1" applyFill="1" applyBorder="1" applyAlignment="1">
      <alignment horizontal="center"/>
    </xf>
    <xf numFmtId="3" fontId="4" fillId="5" borderId="0" xfId="0" applyNumberFormat="1" applyFont="1" applyFill="1" applyBorder="1" applyAlignment="1">
      <alignment horizontal="center" vertical="center"/>
    </xf>
    <xf numFmtId="182" fontId="17" fillId="5" borderId="0" xfId="6" applyNumberFormat="1" applyFont="1" applyFill="1" applyBorder="1" applyAlignment="1">
      <alignment horizontal="left" vertical="center"/>
    </xf>
    <xf numFmtId="0" fontId="4" fillId="5" borderId="0" xfId="0" applyFont="1" applyFill="1" applyBorder="1" applyAlignment="1"/>
    <xf numFmtId="0" fontId="17" fillId="5" borderId="0" xfId="0" applyFont="1" applyFill="1" applyBorder="1" applyAlignment="1"/>
    <xf numFmtId="1" fontId="4" fillId="5" borderId="0" xfId="0" applyNumberFormat="1" applyFont="1" applyFill="1" applyBorder="1" applyAlignment="1">
      <alignment vertical="center"/>
    </xf>
    <xf numFmtId="170" fontId="4" fillId="5" borderId="0" xfId="0" applyNumberFormat="1" applyFont="1" applyFill="1" applyBorder="1" applyAlignment="1">
      <alignment vertical="center"/>
    </xf>
    <xf numFmtId="0" fontId="4" fillId="4" borderId="0" xfId="6" applyNumberFormat="1" applyFont="1" applyFill="1" applyBorder="1" applyAlignment="1">
      <alignment horizontal="center" vertical="center"/>
    </xf>
    <xf numFmtId="0" fontId="4" fillId="5" borderId="0" xfId="0" quotePrefix="1" applyFont="1" applyFill="1" applyAlignment="1">
      <alignment horizontal="left"/>
    </xf>
    <xf numFmtId="0" fontId="34" fillId="4" borderId="0" xfId="0" applyFont="1" applyFill="1" applyBorder="1" applyAlignment="1"/>
    <xf numFmtId="0" fontId="34" fillId="4" borderId="0" xfId="0" applyFont="1" applyFill="1" applyBorder="1" applyAlignment="1">
      <alignment horizontal="left" indent="1"/>
    </xf>
    <xf numFmtId="0" fontId="20" fillId="4" borderId="0" xfId="0" quotePrefix="1" applyFont="1" applyFill="1" applyBorder="1"/>
    <xf numFmtId="0" fontId="12" fillId="5" borderId="0" xfId="6" applyNumberFormat="1" applyFont="1" applyFill="1" applyBorder="1" applyAlignment="1">
      <alignment horizontal="center" vertical="center"/>
    </xf>
    <xf numFmtId="0" fontId="4" fillId="5" borderId="0" xfId="6" applyFont="1" applyFill="1" applyBorder="1" applyAlignment="1">
      <alignment vertical="center"/>
    </xf>
    <xf numFmtId="174" fontId="12" fillId="5" borderId="0" xfId="6" applyNumberFormat="1" applyFont="1" applyFill="1" applyBorder="1" applyAlignment="1">
      <alignment horizontal="right" vertical="center"/>
    </xf>
    <xf numFmtId="0" fontId="4" fillId="5" borderId="0" xfId="6" applyFont="1" applyFill="1" applyBorder="1" applyAlignment="1"/>
    <xf numFmtId="186" fontId="17" fillId="5" borderId="0" xfId="6" applyNumberFormat="1" applyFont="1" applyFill="1" applyBorder="1" applyAlignment="1">
      <alignment horizontal="right"/>
    </xf>
    <xf numFmtId="187" fontId="17" fillId="5" borderId="0" xfId="6" applyNumberFormat="1" applyFont="1" applyFill="1" applyBorder="1" applyAlignment="1">
      <alignment horizontal="left"/>
    </xf>
    <xf numFmtId="186" fontId="17" fillId="5" borderId="0" xfId="6" applyNumberFormat="1" applyFont="1" applyFill="1" applyBorder="1" applyAlignment="1">
      <alignment horizontal="right" vertical="center"/>
    </xf>
    <xf numFmtId="187" fontId="17" fillId="5" borderId="0" xfId="6" applyNumberFormat="1" applyFont="1" applyFill="1" applyBorder="1" applyAlignment="1">
      <alignment horizontal="left" vertical="center"/>
    </xf>
    <xf numFmtId="0" fontId="11" fillId="5" borderId="0" xfId="6" applyFont="1" applyFill="1" applyBorder="1" applyAlignment="1">
      <alignment vertical="center"/>
    </xf>
    <xf numFmtId="9" fontId="11" fillId="5" borderId="0" xfId="7" applyFont="1" applyFill="1" applyBorder="1" applyAlignment="1">
      <alignment horizontal="right"/>
    </xf>
    <xf numFmtId="3" fontId="11" fillId="5" borderId="0" xfId="0" applyNumberFormat="1" applyFont="1" applyFill="1" applyBorder="1" applyAlignment="1">
      <alignment horizontal="right"/>
    </xf>
    <xf numFmtId="3" fontId="4" fillId="5" borderId="0" xfId="0" applyNumberFormat="1" applyFont="1" applyFill="1" applyBorder="1" applyAlignment="1">
      <alignment horizontal="right"/>
    </xf>
    <xf numFmtId="0" fontId="4" fillId="6" borderId="0" xfId="0" applyFont="1" applyFill="1" applyBorder="1"/>
    <xf numFmtId="0" fontId="4" fillId="6" borderId="0" xfId="6" applyFont="1" applyFill="1" applyBorder="1" applyAlignment="1">
      <alignment vertical="top" wrapText="1"/>
    </xf>
    <xf numFmtId="0" fontId="4" fillId="6" borderId="0" xfId="6" applyFont="1" applyFill="1" applyBorder="1" applyAlignment="1">
      <alignment vertical="center"/>
    </xf>
    <xf numFmtId="174" fontId="4" fillId="6" borderId="0" xfId="7" applyNumberFormat="1" applyFont="1" applyFill="1" applyBorder="1" applyAlignment="1">
      <alignment horizontal="right" vertical="center"/>
    </xf>
    <xf numFmtId="177" fontId="17" fillId="6" borderId="0" xfId="6" applyNumberFormat="1" applyFont="1" applyFill="1" applyBorder="1" applyAlignment="1">
      <alignment horizontal="right" vertical="center"/>
    </xf>
    <xf numFmtId="178" fontId="17" fillId="6" borderId="0" xfId="6" applyNumberFormat="1" applyFont="1" applyFill="1" applyBorder="1" applyAlignment="1">
      <alignment horizontal="left" vertical="center"/>
    </xf>
    <xf numFmtId="171" fontId="17" fillId="6" borderId="0" xfId="6" applyNumberFormat="1" applyFont="1" applyFill="1" applyBorder="1" applyAlignment="1">
      <alignment horizontal="right" vertical="center"/>
    </xf>
    <xf numFmtId="195" fontId="17" fillId="6" borderId="0" xfId="6" applyNumberFormat="1" applyFont="1" applyFill="1" applyBorder="1" applyAlignment="1">
      <alignment horizontal="left" vertical="center"/>
    </xf>
    <xf numFmtId="194" fontId="4" fillId="6" borderId="0" xfId="7" applyNumberFormat="1" applyFont="1" applyFill="1" applyBorder="1" applyAlignment="1">
      <alignment horizontal="right" vertical="center"/>
    </xf>
    <xf numFmtId="176" fontId="4" fillId="6" borderId="0" xfId="6" applyNumberFormat="1" applyFont="1" applyFill="1" applyBorder="1" applyAlignment="1">
      <alignment horizontal="right" vertical="center"/>
    </xf>
    <xf numFmtId="194" fontId="4" fillId="6" borderId="0" xfId="6" applyNumberFormat="1" applyFont="1" applyFill="1" applyBorder="1" applyAlignment="1">
      <alignment horizontal="right" vertical="center"/>
    </xf>
    <xf numFmtId="174" fontId="4" fillId="6" borderId="0" xfId="6" applyNumberFormat="1" applyFont="1" applyFill="1" applyBorder="1" applyAlignment="1">
      <alignment horizontal="right" vertical="center"/>
    </xf>
    <xf numFmtId="0" fontId="19" fillId="6" borderId="0" xfId="0" applyFont="1" applyFill="1" applyBorder="1"/>
    <xf numFmtId="0" fontId="4" fillId="6" borderId="0" xfId="0" applyFont="1" applyFill="1" applyBorder="1" applyAlignment="1"/>
    <xf numFmtId="0" fontId="34" fillId="6" borderId="0" xfId="0" applyFont="1" applyFill="1" applyBorder="1" applyAlignment="1">
      <alignment horizontal="left" indent="1"/>
    </xf>
    <xf numFmtId="164" fontId="4" fillId="6" borderId="0" xfId="6" applyNumberFormat="1" applyFont="1" applyFill="1" applyBorder="1" applyAlignment="1">
      <alignment horizontal="right" vertical="center"/>
    </xf>
    <xf numFmtId="168" fontId="17" fillId="6" borderId="0" xfId="6" applyNumberFormat="1" applyFont="1" applyFill="1" applyBorder="1" applyAlignment="1">
      <alignment horizontal="right" vertical="center"/>
    </xf>
    <xf numFmtId="165" fontId="17" fillId="6" borderId="0" xfId="6" applyNumberFormat="1" applyFont="1" applyFill="1" applyBorder="1" applyAlignment="1">
      <alignment horizontal="left" vertical="center"/>
    </xf>
    <xf numFmtId="176" fontId="4" fillId="6" borderId="0" xfId="7" applyNumberFormat="1" applyFont="1" applyFill="1" applyBorder="1" applyAlignment="1">
      <alignment horizontal="right" vertical="center"/>
    </xf>
    <xf numFmtId="176" fontId="17" fillId="6" borderId="0" xfId="6" applyNumberFormat="1" applyFont="1" applyFill="1" applyBorder="1" applyAlignment="1">
      <alignment horizontal="right" vertical="center"/>
    </xf>
    <xf numFmtId="176" fontId="17" fillId="6" borderId="0" xfId="6" applyNumberFormat="1" applyFont="1" applyFill="1" applyBorder="1" applyAlignment="1">
      <alignment horizontal="left" vertical="center"/>
    </xf>
    <xf numFmtId="0" fontId="11" fillId="6" borderId="0" xfId="0" applyFont="1" applyFill="1" applyBorder="1"/>
    <xf numFmtId="0" fontId="11" fillId="6" borderId="0" xfId="0" applyFont="1" applyFill="1" applyBorder="1" applyAlignment="1">
      <alignment horizontal="right"/>
    </xf>
    <xf numFmtId="0" fontId="17" fillId="6" borderId="0" xfId="0" applyFont="1" applyFill="1" applyBorder="1"/>
    <xf numFmtId="0" fontId="12" fillId="6" borderId="0" xfId="0" applyFont="1" applyFill="1" applyBorder="1" applyAlignment="1">
      <alignment horizontal="right"/>
    </xf>
    <xf numFmtId="171" fontId="17" fillId="6" borderId="0" xfId="7" applyNumberFormat="1" applyFont="1" applyFill="1" applyBorder="1" applyAlignment="1">
      <alignment horizontal="right" vertical="center"/>
    </xf>
    <xf numFmtId="168" fontId="4" fillId="6" borderId="0" xfId="6" applyNumberFormat="1" applyFont="1" applyFill="1" applyBorder="1" applyAlignment="1">
      <alignment horizontal="right" vertical="center"/>
    </xf>
    <xf numFmtId="0" fontId="34" fillId="6" borderId="0" xfId="0" applyFont="1" applyFill="1" applyBorder="1" applyAlignment="1">
      <alignment horizontal="left"/>
    </xf>
    <xf numFmtId="176" fontId="4" fillId="6" borderId="0" xfId="7" quotePrefix="1" applyNumberFormat="1" applyFont="1" applyFill="1" applyBorder="1" applyAlignment="1">
      <alignment horizontal="right" vertical="center"/>
    </xf>
    <xf numFmtId="177" fontId="17" fillId="6" borderId="0" xfId="7" applyNumberFormat="1" applyFont="1" applyFill="1" applyBorder="1" applyAlignment="1">
      <alignment horizontal="right" vertical="center"/>
    </xf>
    <xf numFmtId="174" fontId="4" fillId="6" borderId="0" xfId="7" quotePrefix="1" applyNumberFormat="1" applyFont="1" applyFill="1" applyBorder="1" applyAlignment="1">
      <alignment horizontal="right" vertical="center"/>
    </xf>
    <xf numFmtId="174" fontId="4" fillId="6" borderId="0" xfId="7" applyNumberFormat="1" applyFont="1" applyFill="1" applyBorder="1" applyAlignment="1">
      <alignment vertical="center"/>
    </xf>
    <xf numFmtId="176" fontId="4" fillId="6" borderId="0" xfId="7" applyNumberFormat="1" applyFont="1" applyFill="1" applyBorder="1" applyAlignment="1">
      <alignment vertical="center"/>
    </xf>
    <xf numFmtId="0" fontId="11" fillId="6" borderId="0" xfId="0" applyFont="1" applyFill="1" applyBorder="1" applyAlignment="1"/>
    <xf numFmtId="0" fontId="11" fillId="6" borderId="0" xfId="6" applyFont="1" applyFill="1" applyBorder="1" applyAlignment="1">
      <alignment vertical="center"/>
    </xf>
    <xf numFmtId="174" fontId="12" fillId="6" borderId="0" xfId="6" applyNumberFormat="1" applyFont="1" applyFill="1" applyBorder="1" applyAlignment="1">
      <alignment horizontal="right" vertical="center"/>
    </xf>
    <xf numFmtId="174" fontId="12" fillId="6" borderId="0" xfId="7" applyNumberFormat="1" applyFont="1" applyFill="1" applyBorder="1" applyAlignment="1">
      <alignment horizontal="right" vertical="center"/>
    </xf>
    <xf numFmtId="174" fontId="12" fillId="6" borderId="0" xfId="7" quotePrefix="1" applyNumberFormat="1" applyFont="1" applyFill="1" applyBorder="1" applyAlignment="1">
      <alignment horizontal="right" vertical="center"/>
    </xf>
    <xf numFmtId="164" fontId="12" fillId="6" borderId="0" xfId="6" applyNumberFormat="1" applyFont="1" applyFill="1" applyBorder="1" applyAlignment="1">
      <alignment horizontal="right" vertical="center"/>
    </xf>
    <xf numFmtId="0" fontId="12" fillId="4" borderId="0" xfId="6" applyNumberFormat="1" applyFont="1" applyFill="1" applyBorder="1" applyAlignment="1">
      <alignment horizontal="center" vertical="center"/>
    </xf>
    <xf numFmtId="0" fontId="4" fillId="4" borderId="0" xfId="32" applyFont="1" applyFill="1" applyBorder="1"/>
    <xf numFmtId="0" fontId="4" fillId="4" borderId="0" xfId="32" applyFont="1" applyFill="1" applyBorder="1" applyAlignment="1">
      <alignment horizontal="right"/>
    </xf>
    <xf numFmtId="0" fontId="17" fillId="4" borderId="0" xfId="32" applyFont="1" applyFill="1" applyBorder="1"/>
    <xf numFmtId="0" fontId="4" fillId="4" borderId="0" xfId="32" applyFont="1" applyFill="1" applyBorder="1" applyAlignment="1"/>
    <xf numFmtId="0" fontId="12" fillId="4" borderId="0" xfId="32" applyFont="1" applyFill="1" applyBorder="1"/>
    <xf numFmtId="9" fontId="4" fillId="4" borderId="0" xfId="33" applyFont="1" applyFill="1" applyBorder="1" applyAlignment="1">
      <alignment horizontal="right"/>
    </xf>
    <xf numFmtId="0" fontId="20" fillId="4" borderId="0" xfId="32" applyFont="1" applyFill="1" applyBorder="1"/>
    <xf numFmtId="3" fontId="4" fillId="4" borderId="0" xfId="32" applyNumberFormat="1" applyFont="1" applyFill="1" applyBorder="1" applyAlignment="1">
      <alignment horizontal="right"/>
    </xf>
    <xf numFmtId="3" fontId="17" fillId="4" borderId="0" xfId="32" applyNumberFormat="1" applyFont="1" applyFill="1" applyBorder="1"/>
    <xf numFmtId="0" fontId="23" fillId="4" borderId="0" xfId="32" quotePrefix="1" applyFont="1" applyFill="1" applyBorder="1"/>
    <xf numFmtId="0" fontId="35" fillId="5" borderId="0" xfId="0" applyFont="1" applyFill="1" applyAlignment="1">
      <alignment horizontal="left" vertical="center"/>
    </xf>
    <xf numFmtId="3" fontId="4" fillId="0" borderId="0" xfId="0" applyNumberFormat="1" applyFont="1" applyFill="1" applyBorder="1" applyAlignment="1">
      <alignment horizontal="right"/>
    </xf>
    <xf numFmtId="0" fontId="4" fillId="0" borderId="0" xfId="0" quotePrefix="1" applyFont="1" applyFill="1" applyAlignment="1">
      <alignment horizontal="left"/>
    </xf>
    <xf numFmtId="0" fontId="17" fillId="4" borderId="0" xfId="32" applyFont="1" applyFill="1" applyBorder="1" applyAlignment="1"/>
    <xf numFmtId="0" fontId="24" fillId="4" borderId="0" xfId="0" applyFont="1" applyFill="1" applyBorder="1" applyAlignment="1">
      <alignment horizontal="left" vertical="center" wrapText="1"/>
    </xf>
    <xf numFmtId="200" fontId="17" fillId="6" borderId="0" xfId="6" applyNumberFormat="1" applyFont="1" applyFill="1" applyBorder="1" applyAlignment="1">
      <alignment horizontal="left" vertical="center"/>
    </xf>
    <xf numFmtId="190" fontId="4" fillId="0" borderId="0" xfId="6" applyNumberFormat="1" applyFont="1" applyFill="1" applyBorder="1" applyAlignment="1">
      <alignment horizontal="right"/>
    </xf>
    <xf numFmtId="194" fontId="17" fillId="4" borderId="0" xfId="6" applyNumberFormat="1" applyFont="1" applyFill="1" applyBorder="1" applyAlignment="1">
      <alignment horizontal="right" vertical="center"/>
    </xf>
    <xf numFmtId="194" fontId="17" fillId="4" borderId="0" xfId="6" applyNumberFormat="1" applyFont="1" applyFill="1" applyBorder="1" applyAlignment="1">
      <alignment horizontal="left" vertical="center"/>
    </xf>
    <xf numFmtId="183" fontId="4" fillId="4" borderId="4" xfId="6" applyNumberFormat="1" applyFont="1" applyFill="1" applyBorder="1" applyAlignment="1">
      <alignment horizontal="right" vertical="center"/>
    </xf>
    <xf numFmtId="180" fontId="17" fillId="4" borderId="4" xfId="6" applyNumberFormat="1" applyFont="1" applyFill="1" applyBorder="1" applyAlignment="1">
      <alignment horizontal="right" vertical="center"/>
    </xf>
    <xf numFmtId="0" fontId="17" fillId="4" borderId="6" xfId="0" applyFont="1" applyFill="1" applyBorder="1"/>
    <xf numFmtId="195" fontId="17" fillId="4" borderId="6" xfId="6" applyNumberFormat="1" applyFont="1" applyFill="1" applyBorder="1" applyAlignment="1">
      <alignment horizontal="left" vertical="center"/>
    </xf>
    <xf numFmtId="179" fontId="17" fillId="4" borderId="6" xfId="6" applyNumberFormat="1" applyFont="1" applyFill="1" applyBorder="1" applyAlignment="1">
      <alignment horizontal="left" vertical="center"/>
    </xf>
    <xf numFmtId="167" fontId="17" fillId="4" borderId="6" xfId="6" applyNumberFormat="1" applyFont="1" applyFill="1" applyBorder="1" applyAlignment="1">
      <alignment horizontal="left" vertical="center"/>
    </xf>
    <xf numFmtId="179" fontId="17" fillId="4" borderId="5" xfId="6" applyNumberFormat="1" applyFont="1" applyFill="1" applyBorder="1" applyAlignment="1">
      <alignment horizontal="left" vertical="center"/>
    </xf>
    <xf numFmtId="189" fontId="17" fillId="4" borderId="6" xfId="6" applyNumberFormat="1" applyFont="1" applyFill="1" applyBorder="1" applyAlignment="1">
      <alignment horizontal="left"/>
    </xf>
    <xf numFmtId="189" fontId="17" fillId="4" borderId="6" xfId="6" applyNumberFormat="1" applyFont="1" applyFill="1" applyBorder="1" applyAlignment="1">
      <alignment horizontal="left" vertical="center"/>
    </xf>
    <xf numFmtId="179" fontId="17" fillId="4" borderId="6" xfId="6" applyNumberFormat="1" applyFont="1" applyFill="1" applyBorder="1" applyAlignment="1">
      <alignment horizontal="left"/>
    </xf>
    <xf numFmtId="0" fontId="4" fillId="6" borderId="0" xfId="7" applyNumberFormat="1" applyFont="1" applyFill="1" applyBorder="1" applyAlignment="1">
      <alignment horizontal="right" vertical="center"/>
    </xf>
    <xf numFmtId="0" fontId="4" fillId="6" borderId="0" xfId="6" applyNumberFormat="1" applyFont="1" applyFill="1" applyBorder="1" applyAlignment="1">
      <alignment horizontal="right" vertical="center"/>
    </xf>
    <xf numFmtId="0" fontId="4" fillId="0" borderId="0" xfId="0" quotePrefix="1" applyFont="1" applyFill="1" applyBorder="1"/>
    <xf numFmtId="201" fontId="4" fillId="4" borderId="0" xfId="6" applyNumberFormat="1" applyFont="1" applyFill="1" applyBorder="1" applyAlignment="1">
      <alignment horizontal="right" vertical="center"/>
    </xf>
    <xf numFmtId="201" fontId="4" fillId="0" borderId="0" xfId="6" applyNumberFormat="1" applyFont="1" applyFill="1" applyBorder="1" applyAlignment="1">
      <alignment horizontal="right" vertical="center"/>
    </xf>
    <xf numFmtId="201" fontId="4" fillId="4" borderId="0" xfId="7" applyNumberFormat="1" applyFont="1" applyFill="1" applyBorder="1" applyAlignment="1">
      <alignment horizontal="right" vertical="center"/>
    </xf>
    <xf numFmtId="201" fontId="4" fillId="5" borderId="0" xfId="6" applyNumberFormat="1" applyFont="1" applyFill="1" applyBorder="1" applyAlignment="1">
      <alignment horizontal="right" vertical="center"/>
    </xf>
    <xf numFmtId="0" fontId="4" fillId="0" borderId="0" xfId="0" applyFont="1" applyFill="1"/>
    <xf numFmtId="0" fontId="6" fillId="4" borderId="0" xfId="1" quotePrefix="1" applyFill="1" applyBorder="1" applyAlignment="1" applyProtection="1"/>
    <xf numFmtId="0" fontId="6" fillId="4" borderId="0" xfId="1" applyFill="1" applyBorder="1" applyAlignment="1" applyProtection="1">
      <alignment horizontal="left" vertical="center"/>
    </xf>
    <xf numFmtId="0" fontId="6" fillId="0" borderId="0" xfId="1" quotePrefix="1" applyFill="1" applyBorder="1" applyAlignment="1" applyProtection="1"/>
    <xf numFmtId="0" fontId="35" fillId="0" borderId="0" xfId="0" applyFont="1" applyFill="1" applyAlignment="1">
      <alignment horizontal="left" vertical="center"/>
    </xf>
    <xf numFmtId="0" fontId="4" fillId="0" borderId="0" xfId="32" applyFont="1" applyFill="1" applyBorder="1"/>
    <xf numFmtId="0" fontId="4" fillId="0" borderId="0" xfId="32" applyFont="1" applyFill="1" applyBorder="1" applyAlignment="1">
      <alignment horizontal="right"/>
    </xf>
    <xf numFmtId="0" fontId="17" fillId="0" borderId="0" xfId="32" applyFont="1" applyFill="1" applyBorder="1"/>
    <xf numFmtId="0" fontId="4" fillId="4" borderId="0" xfId="0" quotePrefix="1" applyFont="1" applyFill="1" applyAlignment="1">
      <alignment horizontal="left"/>
    </xf>
    <xf numFmtId="0" fontId="24" fillId="0" borderId="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4" fillId="4" borderId="0" xfId="6" applyNumberFormat="1" applyFont="1" applyFill="1" applyBorder="1" applyAlignment="1">
      <alignment horizontal="center" vertical="center"/>
    </xf>
    <xf numFmtId="0" fontId="4" fillId="4" borderId="0" xfId="6" applyFont="1" applyFill="1" applyBorder="1" applyAlignment="1">
      <alignment horizontal="center" vertical="center"/>
    </xf>
    <xf numFmtId="0" fontId="12" fillId="4" borderId="0" xfId="6" applyNumberFormat="1" applyFont="1" applyFill="1" applyBorder="1" applyAlignment="1">
      <alignment horizontal="center" vertical="center"/>
    </xf>
    <xf numFmtId="0" fontId="4" fillId="5" borderId="0" xfId="6" applyFont="1" applyFill="1" applyBorder="1" applyAlignment="1">
      <alignment horizontal="center" vertical="center"/>
    </xf>
    <xf numFmtId="0" fontId="26" fillId="0" borderId="0" xfId="0" applyFont="1" applyBorder="1" applyAlignment="1">
      <alignment horizontal="left" vertical="center" wrapText="1"/>
    </xf>
    <xf numFmtId="165" fontId="4" fillId="4" borderId="0" xfId="0" applyNumberFormat="1" applyFont="1" applyFill="1" applyBorder="1" applyAlignment="1">
      <alignment horizontal="right"/>
    </xf>
    <xf numFmtId="165" fontId="4" fillId="4" borderId="4" xfId="0" applyNumberFormat="1" applyFont="1" applyFill="1" applyBorder="1" applyAlignment="1">
      <alignment horizontal="right"/>
    </xf>
    <xf numFmtId="174" fontId="4" fillId="6" borderId="0" xfId="7" applyNumberFormat="1" applyFont="1" applyFill="1" applyBorder="1" applyAlignment="1">
      <alignment horizontal="center" vertical="center"/>
    </xf>
    <xf numFmtId="0" fontId="4" fillId="6" borderId="0" xfId="6" applyFont="1" applyFill="1" applyBorder="1" applyAlignment="1">
      <alignment horizontal="center" vertical="center"/>
    </xf>
    <xf numFmtId="174" fontId="4" fillId="4" borderId="0" xfId="7" applyNumberFormat="1" applyFont="1" applyFill="1" applyBorder="1" applyAlignment="1">
      <alignment horizontal="center" vertical="center"/>
    </xf>
    <xf numFmtId="176" fontId="4" fillId="6" borderId="0" xfId="7" applyNumberFormat="1" applyFont="1" applyFill="1" applyBorder="1" applyAlignment="1">
      <alignment horizontal="center" vertical="center"/>
    </xf>
    <xf numFmtId="171" fontId="4" fillId="6" borderId="0" xfId="7" applyNumberFormat="1" applyFont="1" applyFill="1" applyBorder="1" applyAlignment="1">
      <alignment horizontal="center" vertical="center"/>
    </xf>
    <xf numFmtId="0" fontId="4" fillId="4" borderId="0" xfId="0" applyFont="1" applyFill="1" applyBorder="1" applyAlignment="1">
      <alignment horizontal="left" vertical="top" indent="1"/>
    </xf>
    <xf numFmtId="0" fontId="6" fillId="4" borderId="0" xfId="1" applyFont="1" applyFill="1" applyBorder="1" applyAlignment="1" applyProtection="1">
      <alignment horizontal="left" vertical="center"/>
    </xf>
    <xf numFmtId="0" fontId="4" fillId="4" borderId="4" xfId="0" applyFont="1" applyFill="1" applyBorder="1" applyAlignment="1">
      <alignment horizontal="right" vertical="center"/>
    </xf>
    <xf numFmtId="0" fontId="4" fillId="4" borderId="0" xfId="0" applyFont="1" applyFill="1" applyBorder="1" applyAlignment="1">
      <alignment horizontal="left" vertical="top"/>
    </xf>
    <xf numFmtId="0" fontId="12" fillId="5" borderId="0" xfId="6" applyNumberFormat="1" applyFont="1" applyFill="1" applyBorder="1" applyAlignment="1">
      <alignment horizontal="center" vertical="center"/>
    </xf>
    <xf numFmtId="0" fontId="4" fillId="5" borderId="0" xfId="6" applyNumberFormat="1" applyFont="1" applyFill="1" applyBorder="1" applyAlignment="1">
      <alignment horizontal="center" vertical="center"/>
    </xf>
    <xf numFmtId="165" fontId="4" fillId="5" borderId="0" xfId="0" applyNumberFormat="1" applyFont="1" applyFill="1" applyBorder="1" applyAlignment="1">
      <alignment horizontal="center"/>
    </xf>
    <xf numFmtId="171" fontId="4" fillId="5" borderId="4" xfId="4" applyNumberFormat="1" applyFont="1" applyFill="1" applyBorder="1" applyAlignment="1">
      <alignment horizontal="center" vertical="center"/>
    </xf>
    <xf numFmtId="0" fontId="35" fillId="0" borderId="0" xfId="0" applyFont="1" applyFill="1" applyAlignment="1">
      <alignment horizontal="left" vertical="center" wrapText="1"/>
    </xf>
    <xf numFmtId="0" fontId="35" fillId="5" borderId="0" xfId="0" applyFont="1" applyFill="1" applyAlignment="1">
      <alignment horizontal="left" vertical="center" wrapText="1"/>
    </xf>
  </cellXfs>
  <cellStyles count="278">
    <cellStyle name="%" xfId="34"/>
    <cellStyle name="% 2" xfId="35"/>
    <cellStyle name="_Apr 2010 IMBE Report" xfId="36"/>
    <cellStyle name="_Apr 2010 IMBE Report 2" xfId="37"/>
    <cellStyle name="_BFD variances WD6" xfId="38"/>
    <cellStyle name="_BFD variances WD6 2" xfId="39"/>
    <cellStyle name="_BFD WD6 P2 narrative" xfId="40"/>
    <cellStyle name="_BFD WD6 P2 narrative 2" xfId="41"/>
    <cellStyle name="_CCD variances WD6" xfId="42"/>
    <cellStyle name="_CCD variances WD6 2" xfId="43"/>
    <cellStyle name="_contingencyreview1011 - period 2 9june" xfId="44"/>
    <cellStyle name="_contingencyreview1011 - period 2 9june 2" xfId="45"/>
    <cellStyle name="_COO Narrative WD6 P4" xfId="46"/>
    <cellStyle name="_COO Narrative WD6 P4 2" xfId="47"/>
    <cellStyle name="_CSD variance sheet (completed)" xfId="48"/>
    <cellStyle name="_CSD variance sheet (completed) 2" xfId="49"/>
    <cellStyle name="_DEL A  Reporting example" xfId="50"/>
    <cellStyle name="_DEL A  Reporting example 2" xfId="51"/>
    <cellStyle name="_Del A analysis" xfId="52"/>
    <cellStyle name="_Del A analysis 2" xfId="53"/>
    <cellStyle name="_DEL P1" xfId="54"/>
    <cellStyle name="_DEL P1 2" xfId="55"/>
    <cellStyle name="_DRAFT WD7 FORECAST" xfId="56"/>
    <cellStyle name="_DRAFT WD7 FORECAST 2" xfId="57"/>
    <cellStyle name="_DSG Pack master" xfId="58"/>
    <cellStyle name="_DSG Pack master 2" xfId="59"/>
    <cellStyle name="_EP WD7" xfId="60"/>
    <cellStyle name="_EP WD7 2" xfId="61"/>
    <cellStyle name="_Example Narrative" xfId="62"/>
    <cellStyle name="_Example Narrative 2" xfId="63"/>
    <cellStyle name="_Flash Report DRAFT" xfId="64"/>
    <cellStyle name="_Flash Report DRAFT 2" xfId="65"/>
    <cellStyle name="_HEADCOUNT FTE TEMPLATE" xfId="66"/>
    <cellStyle name="_HEADCOUNT FTE TEMPLATE 2" xfId="67"/>
    <cellStyle name="_HMT expl text summary Tables" xfId="68"/>
    <cellStyle name="_HMT expl text summary Tables 2" xfId="69"/>
    <cellStyle name="_IMBE P0 10-11 profiles" xfId="70"/>
    <cellStyle name="_IMBE P0 10-11 profiles 2" xfId="71"/>
    <cellStyle name="_Monthend Reporting Templates - COO" xfId="72"/>
    <cellStyle name="_Monthend Reporting Templates - COO 2" xfId="73"/>
    <cellStyle name="_NON-STAFF " xfId="74"/>
    <cellStyle name="_NON-STAFF  2" xfId="75"/>
    <cellStyle name="_ODSD narrative completed" xfId="76"/>
    <cellStyle name="_ODSD narrative completed 2" xfId="77"/>
    <cellStyle name="_OPPC  narratives revised" xfId="78"/>
    <cellStyle name="_OPPC  narratives revised 2" xfId="79"/>
    <cellStyle name="_OPPC Narrative 2" xfId="80"/>
    <cellStyle name="_OPPC Narrative 2 2" xfId="81"/>
    <cellStyle name="_OPPC WD4 variances V2" xfId="82"/>
    <cellStyle name="_OPPC WD4 variances V2 2" xfId="83"/>
    <cellStyle name="_OPPC WD4 variances1" xfId="84"/>
    <cellStyle name="_OPPC WD4 variances1 2" xfId="85"/>
    <cellStyle name="_OPPC WD6 variances" xfId="86"/>
    <cellStyle name="_OPPC WD6 variances 2" xfId="87"/>
    <cellStyle name="_P02 COO WD7 v1" xfId="88"/>
    <cellStyle name="_P02 COO WD7 v1 2" xfId="89"/>
    <cellStyle name="_P03 WD4 Tables V2" xfId="90"/>
    <cellStyle name="_P03 WD4 Tables V2 2" xfId="91"/>
    <cellStyle name="_P03 WD6 Tables V11" xfId="92"/>
    <cellStyle name="_P03 WD6 Tables V11 2" xfId="93"/>
    <cellStyle name="_P07 WD7 Estates EDT consolidation (telekit)" xfId="94"/>
    <cellStyle name="_P07 WD7 Estates EDT consolidation (telekit) 2" xfId="95"/>
    <cellStyle name="_P08 WD6 Estates EDT consolidation" xfId="96"/>
    <cellStyle name="_P08 WD6 Estates EDT consolidation 2" xfId="97"/>
    <cellStyle name="_P09 new version WD6 Estates EDT consolidation v2" xfId="98"/>
    <cellStyle name="_P09 new version WD6 Estates EDT consolidation v2 2" xfId="99"/>
    <cellStyle name="_P11 WD6 COO FRCT narrative sheets" xfId="100"/>
    <cellStyle name="_P11 WD6 COO FRCT narrative sheets 2" xfId="101"/>
    <cellStyle name="_P11) Apr 10 IMBE workbook" xfId="102"/>
    <cellStyle name="_P11) Apr 10 IMBE workbook 2" xfId="103"/>
    <cellStyle name="_P12) May 10 (prov outturn) IMBE workbook" xfId="104"/>
    <cellStyle name="_P12) May 10 (prov outturn) IMBE workbook 2" xfId="105"/>
    <cellStyle name="_P2 COO telekit WD6 v1" xfId="106"/>
    <cellStyle name="_P2 COO telekit WD6 v1 2" xfId="107"/>
    <cellStyle name="_P2 WD4 Flash Report" xfId="108"/>
    <cellStyle name="_P2 WD4 Flash Report 2" xfId="109"/>
    <cellStyle name="_P3 COO Telekit book WD6 v1" xfId="110"/>
    <cellStyle name="_P3 COO Telekit book WD6 v1 2" xfId="111"/>
    <cellStyle name="_P3 WD7 Report" xfId="112"/>
    <cellStyle name="_P3 WD7 Report 2" xfId="113"/>
    <cellStyle name="_P5 BP tables" xfId="114"/>
    <cellStyle name="_P5 BP tables 2" xfId="115"/>
    <cellStyle name="_P7 OET tables" xfId="116"/>
    <cellStyle name="_P7 OET tables 2" xfId="117"/>
    <cellStyle name="_Risks and Opps for P3 telekit book" xfId="118"/>
    <cellStyle name="_Risks and Opps for P3 telekit book 2" xfId="119"/>
    <cellStyle name="_Risks and Opps for telekit book" xfId="120"/>
    <cellStyle name="_Risks and Opps for telekit book 2" xfId="121"/>
    <cellStyle name="_ROP Summary" xfId="122"/>
    <cellStyle name="_ROP Summary 2" xfId="123"/>
    <cellStyle name="_STAFF" xfId="124"/>
    <cellStyle name="_STAFF 2" xfId="125"/>
    <cellStyle name="_Telekit book P2 WD6 Ruth Owen draft" xfId="126"/>
    <cellStyle name="_Telekit book P2 WD6 Ruth Owen draft 2" xfId="127"/>
    <cellStyle name="_WD6 OPPC Narrative" xfId="128"/>
    <cellStyle name="_WD6 OPPC Narrative 2" xfId="129"/>
    <cellStyle name="_WD6 Report DEL P" xfId="130"/>
    <cellStyle name="_WD6 Report DEL P 2" xfId="131"/>
    <cellStyle name="_WD7 Templates for FRCT" xfId="132"/>
    <cellStyle name="_WD7 Templates for FRCT 2" xfId="133"/>
    <cellStyle name="0,0_x000d__x000a_NA_x000d__x000a_" xfId="134"/>
    <cellStyle name="0,0_x000d__x000a_NA_x000d__x000a_ 2" xfId="135"/>
    <cellStyle name="20% - Accent1 2" xfId="136"/>
    <cellStyle name="20% - Accent2 2" xfId="137"/>
    <cellStyle name="20% - Accent3 2" xfId="138"/>
    <cellStyle name="20% - Accent4 2" xfId="139"/>
    <cellStyle name="20% - Accent5 2" xfId="140"/>
    <cellStyle name="20% - Accent6 2" xfId="141"/>
    <cellStyle name="40% - Accent1 2" xfId="142"/>
    <cellStyle name="40% - Accent2 2" xfId="143"/>
    <cellStyle name="40% - Accent3 2" xfId="144"/>
    <cellStyle name="40% - Accent4 2" xfId="145"/>
    <cellStyle name="40% - Accent5 2" xfId="146"/>
    <cellStyle name="40% - Accent6 2" xfId="147"/>
    <cellStyle name="60% - Accent1 2" xfId="148"/>
    <cellStyle name="60% - Accent2 2" xfId="149"/>
    <cellStyle name="60% - Accent3 2" xfId="150"/>
    <cellStyle name="60% - Accent4 2" xfId="151"/>
    <cellStyle name="60% - Accent5 2" xfId="152"/>
    <cellStyle name="60% - Accent6 2" xfId="153"/>
    <cellStyle name="Accent1 - 20%" xfId="155"/>
    <cellStyle name="Accent1 - 40%" xfId="156"/>
    <cellStyle name="Accent1 - 60%" xfId="157"/>
    <cellStyle name="Accent1 2" xfId="154"/>
    <cellStyle name="Accent1 3" xfId="266"/>
    <cellStyle name="Accent1 4" xfId="265"/>
    <cellStyle name="Accent1 5" xfId="267"/>
    <cellStyle name="Accent1 6" xfId="264"/>
    <cellStyle name="Accent2 - 20%" xfId="159"/>
    <cellStyle name="Accent2 - 40%" xfId="160"/>
    <cellStyle name="Accent2 - 60%" xfId="161"/>
    <cellStyle name="Accent2 2" xfId="158"/>
    <cellStyle name="Accent2 3" xfId="268"/>
    <cellStyle name="Accent2 4" xfId="263"/>
    <cellStyle name="Accent2 5" xfId="269"/>
    <cellStyle name="Accent2 6" xfId="262"/>
    <cellStyle name="Accent3 - 20%" xfId="163"/>
    <cellStyle name="Accent3 - 40%" xfId="164"/>
    <cellStyle name="Accent3 - 60%" xfId="165"/>
    <cellStyle name="Accent3 2" xfId="162"/>
    <cellStyle name="Accent3 3" xfId="270"/>
    <cellStyle name="Accent3 4" xfId="261"/>
    <cellStyle name="Accent3 5" xfId="271"/>
    <cellStyle name="Accent3 6" xfId="260"/>
    <cellStyle name="Accent4 - 20%" xfId="167"/>
    <cellStyle name="Accent4 - 40%" xfId="168"/>
    <cellStyle name="Accent4 - 60%" xfId="169"/>
    <cellStyle name="Accent4 2" xfId="166"/>
    <cellStyle name="Accent4 3" xfId="272"/>
    <cellStyle name="Accent4 4" xfId="259"/>
    <cellStyle name="Accent4 5" xfId="274"/>
    <cellStyle name="Accent4 6" xfId="257"/>
    <cellStyle name="Accent5 - 20%" xfId="171"/>
    <cellStyle name="Accent5 - 40%" xfId="172"/>
    <cellStyle name="Accent5 - 60%" xfId="173"/>
    <cellStyle name="Accent5 2" xfId="170"/>
    <cellStyle name="Accent5 3" xfId="273"/>
    <cellStyle name="Accent5 4" xfId="258"/>
    <cellStyle name="Accent5 5" xfId="276"/>
    <cellStyle name="Accent5 6" xfId="255"/>
    <cellStyle name="Accent6 - 20%" xfId="175"/>
    <cellStyle name="Accent6 - 40%" xfId="176"/>
    <cellStyle name="Accent6 - 60%" xfId="177"/>
    <cellStyle name="Accent6 2" xfId="174"/>
    <cellStyle name="Accent6 3" xfId="275"/>
    <cellStyle name="Accent6 4" xfId="256"/>
    <cellStyle name="Accent6 5" xfId="277"/>
    <cellStyle name="Accent6 6" xfId="254"/>
    <cellStyle name="ANCLAS,REZONES Y SUS PARTES,DE FUNDICION,DE HIERRO O DE ACERO" xfId="178"/>
    <cellStyle name="ANCLAS,REZONES Y SUS PARTES,DE FUNDICION,DE HIERRO O DE ACERO 2" xfId="179"/>
    <cellStyle name="Bad 2" xfId="180"/>
    <cellStyle name="Calculation 2" xfId="181"/>
    <cellStyle name="Check Cell 2" xfId="182"/>
    <cellStyle name="ColumnAttributeAbovePrompt" xfId="183"/>
    <cellStyle name="ColumnAttributePrompt" xfId="184"/>
    <cellStyle name="ColumnAttributeValue" xfId="185"/>
    <cellStyle name="ColumnHeadingPrompt" xfId="186"/>
    <cellStyle name="ColumnHeadingValue" xfId="187"/>
    <cellStyle name="Comma 2" xfId="189"/>
    <cellStyle name="Comma 2 2" xfId="190"/>
    <cellStyle name="Comma 3" xfId="191"/>
    <cellStyle name="Comma 4" xfId="192"/>
    <cellStyle name="Comma 5" xfId="188"/>
    <cellStyle name="Data_Total" xfId="193"/>
    <cellStyle name="Emphasis 1" xfId="194"/>
    <cellStyle name="Emphasis 2" xfId="195"/>
    <cellStyle name="Emphasis 3" xfId="196"/>
    <cellStyle name="Explanatory Text 2" xfId="197"/>
    <cellStyle name="Good 2" xfId="198"/>
    <cellStyle name="Heading 1 2" xfId="199"/>
    <cellStyle name="Heading 2 2" xfId="200"/>
    <cellStyle name="Heading 3 2" xfId="201"/>
    <cellStyle name="Heading 4 2" xfId="202"/>
    <cellStyle name="Headings" xfId="203"/>
    <cellStyle name="Headings 2" xfId="204"/>
    <cellStyle name="Hyperlink" xfId="1" builtinId="8"/>
    <cellStyle name="Hyperlink 2" xfId="13"/>
    <cellStyle name="Hyperlink 2 2" xfId="23"/>
    <cellStyle name="Input 2" xfId="205"/>
    <cellStyle name="KPMG Heading 1" xfId="206"/>
    <cellStyle name="KPMG Heading 2" xfId="207"/>
    <cellStyle name="KPMG Heading 3" xfId="208"/>
    <cellStyle name="KPMG Heading 4" xfId="209"/>
    <cellStyle name="KPMG Normal" xfId="210"/>
    <cellStyle name="KPMG Normal Text" xfId="211"/>
    <cellStyle name="LineItemPrompt" xfId="212"/>
    <cellStyle name="LineItemValue" xfId="213"/>
    <cellStyle name="Linked Cell 2" xfId="214"/>
    <cellStyle name="Neutral 2" xfId="215"/>
    <cellStyle name="Normal" xfId="0" builtinId="0"/>
    <cellStyle name="Normal 2" xfId="2"/>
    <cellStyle name="Normal 2 2" xfId="20"/>
    <cellStyle name="Normal 2 3" xfId="29"/>
    <cellStyle name="Normal 2 4" xfId="216"/>
    <cellStyle name="Normal 3" xfId="18"/>
    <cellStyle name="Normal 3 2" xfId="30"/>
    <cellStyle name="Normal 3 3" xfId="32"/>
    <cellStyle name="Normal 4" xfId="21"/>
    <cellStyle name="Normal 4 2" xfId="28"/>
    <cellStyle name="Normal 5" xfId="19"/>
    <cellStyle name="Normal_Fem_suptables_final_1314P" xfId="3"/>
    <cellStyle name="Normal_FrameworkTables" xfId="4"/>
    <cellStyle name="Normal_Supplementary_for_web_Mar07_&amp;_Sep07" xfId="5"/>
    <cellStyle name="Normal_Tables for the publication - template" xfId="6"/>
    <cellStyle name="Note 2" xfId="218"/>
    <cellStyle name="Note 3" xfId="217"/>
    <cellStyle name="Output 2" xfId="219"/>
    <cellStyle name="Output Amounts" xfId="220"/>
    <cellStyle name="Output Column Headings" xfId="221"/>
    <cellStyle name="Output Line Items" xfId="222"/>
    <cellStyle name="Output Report Heading" xfId="223"/>
    <cellStyle name="Output Report Title" xfId="224"/>
    <cellStyle name="Percent" xfId="7" builtinId="5"/>
    <cellStyle name="Percent 2" xfId="8"/>
    <cellStyle name="Percent 2 2" xfId="9"/>
    <cellStyle name="Percent 2 3" xfId="15"/>
    <cellStyle name="Percent 2 3 2" xfId="25"/>
    <cellStyle name="Percent 3" xfId="10"/>
    <cellStyle name="Percent 3 2" xfId="11"/>
    <cellStyle name="Percent 3 3" xfId="16"/>
    <cellStyle name="Percent 3 3 2" xfId="26"/>
    <cellStyle name="Percent 4" xfId="14"/>
    <cellStyle name="Percent 4 2" xfId="24"/>
    <cellStyle name="Percent 4 3" xfId="31"/>
    <cellStyle name="Percent 4 4" xfId="33"/>
    <cellStyle name="Percent 5" xfId="22"/>
    <cellStyle name="ReportTitlePrompt" xfId="225"/>
    <cellStyle name="ReportTitleValue" xfId="226"/>
    <cellStyle name="Row_CategoryHeadings" xfId="227"/>
    <cellStyle name="RowAcctAbovePrompt" xfId="228"/>
    <cellStyle name="RowAcctSOBAbovePrompt" xfId="229"/>
    <cellStyle name="RowAcctSOBValue" xfId="230"/>
    <cellStyle name="RowAcctSOBValue 2" xfId="231"/>
    <cellStyle name="RowAcctValue" xfId="232"/>
    <cellStyle name="RowAcctValue 2" xfId="233"/>
    <cellStyle name="RowAttrAbovePrompt" xfId="234"/>
    <cellStyle name="RowAttrValue" xfId="235"/>
    <cellStyle name="RowAttrValue 2" xfId="236"/>
    <cellStyle name="RowColSetAbovePrompt" xfId="237"/>
    <cellStyle name="RowColSetLeftPrompt" xfId="238"/>
    <cellStyle name="RowColSetValue" xfId="239"/>
    <cellStyle name="RowLeftPrompt" xfId="240"/>
    <cellStyle name="SampleUsingFormatMask" xfId="241"/>
    <cellStyle name="SampleUsingFormatMask 2" xfId="242"/>
    <cellStyle name="SampleWithNoFormatMask" xfId="243"/>
    <cellStyle name="Sheet Title" xfId="244"/>
    <cellStyle name="Source" xfId="245"/>
    <cellStyle name="Source 2" xfId="246"/>
    <cellStyle name="Style 1" xfId="12"/>
    <cellStyle name="Style 1 2" xfId="17"/>
    <cellStyle name="Style 1 2 2" xfId="27"/>
    <cellStyle name="Table_Name" xfId="247"/>
    <cellStyle name="Title 2" xfId="248"/>
    <cellStyle name="Total 2" xfId="249"/>
    <cellStyle name="UploadThisRowValue" xfId="250"/>
    <cellStyle name="Warning Text 2" xfId="251"/>
    <cellStyle name="Warnings" xfId="252"/>
    <cellStyle name="Warnings 2" xfId="25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EC76D"/>
      <rgbColor rgb="009D88C0"/>
      <rgbColor rgb="00FCC871"/>
      <rgbColor rgb="0066BEE3"/>
      <rgbColor rgb="00AE9CCB"/>
      <rgbColor rgb="00BEAFD5"/>
      <rgbColor rgb="00CEC3E0"/>
      <rgbColor rgb="00DED7EA"/>
      <rgbColor rgb="00FDD085"/>
      <rgbColor rgb="00FDD89A"/>
      <rgbColor rgb="00FDDFAE"/>
      <rgbColor rgb="00FEE7C2"/>
      <rgbColor rgb="0080C9E8"/>
      <rgbColor rgb="0099D4EC"/>
      <rgbColor rgb="00B3DFF1"/>
      <rgbColor rgb="00CCE9F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1</xdr:row>
      <xdr:rowOff>47625</xdr:rowOff>
    </xdr:from>
    <xdr:to>
      <xdr:col>14</xdr:col>
      <xdr:colOff>28575</xdr:colOff>
      <xdr:row>6</xdr:row>
      <xdr:rowOff>114300</xdr:rowOff>
    </xdr:to>
    <xdr:pic>
      <xdr:nvPicPr>
        <xdr:cNvPr id="4098" name="Picture 5" descr="DWP_BLK_SML_AW"/>
        <xdr:cNvPicPr>
          <a:picLocks noChangeAspect="1" noChangeArrowheads="1"/>
        </xdr:cNvPicPr>
      </xdr:nvPicPr>
      <xdr:blipFill>
        <a:blip xmlns:r="http://schemas.openxmlformats.org/officeDocument/2006/relationships" r:embed="rId1" cstate="print"/>
        <a:srcRect/>
        <a:stretch>
          <a:fillRect/>
        </a:stretch>
      </xdr:blipFill>
      <xdr:spPr bwMode="auto">
        <a:xfrm>
          <a:off x="9163050" y="209550"/>
          <a:ext cx="1123950" cy="942975"/>
        </a:xfrm>
        <a:prstGeom prst="rect">
          <a:avLst/>
        </a:prstGeom>
        <a:noFill/>
        <a:ln w="9525">
          <a:noFill/>
          <a:miter lim="800000"/>
          <a:headEnd/>
          <a:tailEnd/>
        </a:ln>
      </xdr:spPr>
    </xdr:pic>
    <xdr:clientData/>
  </xdr:twoCellAnchor>
  <xdr:twoCellAnchor editAs="oneCell">
    <xdr:from>
      <xdr:col>10</xdr:col>
      <xdr:colOff>228600</xdr:colOff>
      <xdr:row>0</xdr:row>
      <xdr:rowOff>95250</xdr:rowOff>
    </xdr:from>
    <xdr:to>
      <xdr:col>12</xdr:col>
      <xdr:colOff>104775</xdr:colOff>
      <xdr:row>6</xdr:row>
      <xdr:rowOff>123825</xdr:rowOff>
    </xdr:to>
    <xdr:pic>
      <xdr:nvPicPr>
        <xdr:cNvPr id="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048625" y="95250"/>
          <a:ext cx="1095375" cy="10668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409574</xdr:colOff>
      <xdr:row>0</xdr:row>
      <xdr:rowOff>0</xdr:rowOff>
    </xdr:from>
    <xdr:to>
      <xdr:col>12</xdr:col>
      <xdr:colOff>528524</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0458449" y="0"/>
          <a:ext cx="900000" cy="9000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838199</xdr:colOff>
      <xdr:row>0</xdr:row>
      <xdr:rowOff>0</xdr:rowOff>
    </xdr:from>
    <xdr:to>
      <xdr:col>12</xdr:col>
      <xdr:colOff>14174</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0458449" y="0"/>
          <a:ext cx="900000" cy="900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114299</xdr:colOff>
      <xdr:row>0</xdr:row>
      <xdr:rowOff>0</xdr:rowOff>
    </xdr:from>
    <xdr:to>
      <xdr:col>18</xdr:col>
      <xdr:colOff>499949</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1048999" y="0"/>
          <a:ext cx="900000" cy="9000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19049</xdr:colOff>
      <xdr:row>0</xdr:row>
      <xdr:rowOff>0</xdr:rowOff>
    </xdr:from>
    <xdr:to>
      <xdr:col>22</xdr:col>
      <xdr:colOff>338024</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3096874" y="0"/>
          <a:ext cx="900000" cy="9000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499221</xdr:colOff>
      <xdr:row>0</xdr:row>
      <xdr:rowOff>0</xdr:rowOff>
    </xdr:from>
    <xdr:to>
      <xdr:col>12</xdr:col>
      <xdr:colOff>580071</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0729071" y="0"/>
          <a:ext cx="900000" cy="9000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561975</xdr:colOff>
      <xdr:row>0</xdr:row>
      <xdr:rowOff>0</xdr:rowOff>
    </xdr:from>
    <xdr:to>
      <xdr:col>12</xdr:col>
      <xdr:colOff>642825</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0848975" y="0"/>
          <a:ext cx="900000" cy="9000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12</xdr:col>
      <xdr:colOff>90375</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2534900" y="0"/>
          <a:ext cx="900000" cy="900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204568</xdr:colOff>
      <xdr:row>0</xdr:row>
      <xdr:rowOff>0</xdr:rowOff>
    </xdr:from>
    <xdr:to>
      <xdr:col>12</xdr:col>
      <xdr:colOff>285418</xdr:colOff>
      <xdr:row>4</xdr:row>
      <xdr:rowOff>61800</xdr:rowOff>
    </xdr:to>
    <xdr:pic>
      <xdr:nvPicPr>
        <xdr:cNvPr id="3" name="Picture 1"/>
        <xdr:cNvPicPr>
          <a:picLocks noChangeArrowheads="1"/>
        </xdr:cNvPicPr>
      </xdr:nvPicPr>
      <xdr:blipFill>
        <a:blip xmlns:r="http://schemas.openxmlformats.org/officeDocument/2006/relationships" r:embed="rId1" cstate="print"/>
        <a:srcRect/>
        <a:stretch>
          <a:fillRect/>
        </a:stretch>
      </xdr:blipFill>
      <xdr:spPr bwMode="auto">
        <a:xfrm>
          <a:off x="10472518" y="0"/>
          <a:ext cx="900000" cy="900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257174</xdr:colOff>
      <xdr:row>0</xdr:row>
      <xdr:rowOff>0</xdr:rowOff>
    </xdr:from>
    <xdr:to>
      <xdr:col>12</xdr:col>
      <xdr:colOff>338024</xdr:colOff>
      <xdr:row>4</xdr:row>
      <xdr:rowOff>61800</xdr:rowOff>
    </xdr:to>
    <xdr:pic>
      <xdr:nvPicPr>
        <xdr:cNvPr id="4" name="Picture 1"/>
        <xdr:cNvPicPr>
          <a:picLocks noChangeArrowheads="1"/>
        </xdr:cNvPicPr>
      </xdr:nvPicPr>
      <xdr:blipFill>
        <a:blip xmlns:r="http://schemas.openxmlformats.org/officeDocument/2006/relationships" r:embed="rId1" cstate="print"/>
        <a:srcRect/>
        <a:stretch>
          <a:fillRect/>
        </a:stretch>
      </xdr:blipFill>
      <xdr:spPr bwMode="auto">
        <a:xfrm>
          <a:off x="10487024" y="0"/>
          <a:ext cx="900000" cy="900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706919</xdr:colOff>
      <xdr:row>0</xdr:row>
      <xdr:rowOff>0</xdr:rowOff>
    </xdr:from>
    <xdr:to>
      <xdr:col>12</xdr:col>
      <xdr:colOff>44819</xdr:colOff>
      <xdr:row>4</xdr:row>
      <xdr:rowOff>61800</xdr:rowOff>
    </xdr:to>
    <xdr:pic>
      <xdr:nvPicPr>
        <xdr:cNvPr id="3" name="Picture 1"/>
        <xdr:cNvPicPr>
          <a:picLocks noChangeArrowheads="1"/>
        </xdr:cNvPicPr>
      </xdr:nvPicPr>
      <xdr:blipFill>
        <a:blip xmlns:r="http://schemas.openxmlformats.org/officeDocument/2006/relationships" r:embed="rId1" cstate="print"/>
        <a:srcRect/>
        <a:stretch>
          <a:fillRect/>
        </a:stretch>
      </xdr:blipFill>
      <xdr:spPr bwMode="auto">
        <a:xfrm>
          <a:off x="10489094" y="0"/>
          <a:ext cx="900000" cy="90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704849</xdr:colOff>
      <xdr:row>0</xdr:row>
      <xdr:rowOff>0</xdr:rowOff>
    </xdr:from>
    <xdr:to>
      <xdr:col>12</xdr:col>
      <xdr:colOff>42749</xdr:colOff>
      <xdr:row>4</xdr:row>
      <xdr:rowOff>61800</xdr:rowOff>
    </xdr:to>
    <xdr:pic>
      <xdr:nvPicPr>
        <xdr:cNvPr id="3" name="Picture 1"/>
        <xdr:cNvPicPr>
          <a:picLocks noChangeArrowheads="1"/>
        </xdr:cNvPicPr>
      </xdr:nvPicPr>
      <xdr:blipFill>
        <a:blip xmlns:r="http://schemas.openxmlformats.org/officeDocument/2006/relationships" r:embed="rId1" cstate="print"/>
        <a:srcRect/>
        <a:stretch>
          <a:fillRect/>
        </a:stretch>
      </xdr:blipFill>
      <xdr:spPr bwMode="auto">
        <a:xfrm>
          <a:off x="10487024" y="0"/>
          <a:ext cx="900000" cy="900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323851</xdr:colOff>
      <xdr:row>0</xdr:row>
      <xdr:rowOff>0</xdr:rowOff>
    </xdr:from>
    <xdr:to>
      <xdr:col>16</xdr:col>
      <xdr:colOff>61801</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0344151" y="0"/>
          <a:ext cx="900000" cy="900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564696</xdr:colOff>
      <xdr:row>0</xdr:row>
      <xdr:rowOff>0</xdr:rowOff>
    </xdr:from>
    <xdr:to>
      <xdr:col>22</xdr:col>
      <xdr:colOff>302646</xdr:colOff>
      <xdr:row>4</xdr:row>
      <xdr:rowOff>61800</xdr:rowOff>
    </xdr:to>
    <xdr:pic>
      <xdr:nvPicPr>
        <xdr:cNvPr id="4"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3061496" y="0"/>
          <a:ext cx="900000" cy="9000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819149</xdr:colOff>
      <xdr:row>0</xdr:row>
      <xdr:rowOff>0</xdr:rowOff>
    </xdr:from>
    <xdr:to>
      <xdr:col>11</xdr:col>
      <xdr:colOff>814274</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0772774" y="0"/>
          <a:ext cx="900000" cy="900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857250</xdr:colOff>
      <xdr:row>0</xdr:row>
      <xdr:rowOff>0</xdr:rowOff>
    </xdr:from>
    <xdr:to>
      <xdr:col>11</xdr:col>
      <xdr:colOff>852375</xdr:colOff>
      <xdr:row>4</xdr:row>
      <xdr:rowOff>61800</xdr:rowOff>
    </xdr:to>
    <xdr:pic>
      <xdr:nvPicPr>
        <xdr:cNvPr id="3"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0810875" y="0"/>
          <a:ext cx="900000" cy="90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fraud-and-error-in-the-benefit-system-supporting-documents-for-statistical-reports" TargetMode="External"/><Relationship Id="rId2" Type="http://schemas.openxmlformats.org/officeDocument/2006/relationships/hyperlink" Target="https://www.gov.uk/government/collections/fraud-and-error-in-the-benefit-system" TargetMode="External"/><Relationship Id="rId1" Type="http://schemas.openxmlformats.org/officeDocument/2006/relationships/hyperlink" Target="https://www.gov.uk/government/organisations/department-for-work-pension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axtonhouse.femaenquiries@dwp.gsi.gov.uk"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www.gov.uk/government/uploads/system/uploads/attachment_data/file/260495/var_conf_levels.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gov.uk/government/uploads/system/uploads/attachment_data/file/260495/var_conf_levels.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statistics/fraud-and-error-in-the-benefit-system-financial-year-201415-estimates" TargetMode="External"/><Relationship Id="rId1" Type="http://schemas.openxmlformats.org/officeDocument/2006/relationships/hyperlink" Target="http://www.gov.uk/government/uploads/system/uploads/attachment_data/file/260495/var_conf_levels.pdf"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5"/>
    <pageSetUpPr fitToPage="1"/>
  </sheetPr>
  <dimension ref="A2:U107"/>
  <sheetViews>
    <sheetView showGridLines="0" tabSelected="1" workbookViewId="0">
      <selection activeCell="B2" sqref="B2"/>
    </sheetView>
  </sheetViews>
  <sheetFormatPr defaultRowHeight="12.75" customHeight="1" x14ac:dyDescent="0.2"/>
  <cols>
    <col min="1" max="1" width="7.5703125" style="10" customWidth="1"/>
    <col min="2" max="2" width="22.85546875" style="10" customWidth="1"/>
    <col min="3" max="3" width="22.85546875" style="13" customWidth="1"/>
    <col min="4" max="16384" width="9.140625" style="10"/>
  </cols>
  <sheetData>
    <row r="2" spans="2:3" ht="18" x14ac:dyDescent="0.25">
      <c r="B2" s="61" t="s">
        <v>288</v>
      </c>
    </row>
    <row r="4" spans="2:3" ht="12.75" customHeight="1" x14ac:dyDescent="0.2">
      <c r="B4" s="9" t="s">
        <v>161</v>
      </c>
      <c r="C4" s="354" t="s">
        <v>322</v>
      </c>
    </row>
    <row r="5" spans="2:3" ht="12.75" customHeight="1" x14ac:dyDescent="0.2">
      <c r="B5" s="9" t="s">
        <v>141</v>
      </c>
      <c r="C5" s="13" t="s">
        <v>142</v>
      </c>
    </row>
    <row r="6" spans="2:3" ht="12.75" customHeight="1" x14ac:dyDescent="0.2">
      <c r="B6" s="9" t="s">
        <v>143</v>
      </c>
      <c r="C6" s="13" t="s">
        <v>144</v>
      </c>
    </row>
    <row r="7" spans="2:3" ht="12.75" customHeight="1" x14ac:dyDescent="0.2">
      <c r="B7" s="9" t="s">
        <v>145</v>
      </c>
      <c r="C7" s="13" t="s">
        <v>146</v>
      </c>
    </row>
    <row r="8" spans="2:3" ht="12.75" customHeight="1" x14ac:dyDescent="0.2">
      <c r="B8" s="9" t="s">
        <v>160</v>
      </c>
      <c r="C8" s="286" t="s">
        <v>289</v>
      </c>
    </row>
    <row r="9" spans="2:3" ht="12.75" customHeight="1" x14ac:dyDescent="0.2">
      <c r="B9" s="9"/>
    </row>
    <row r="10" spans="2:3" ht="12.75" customHeight="1" x14ac:dyDescent="0.2">
      <c r="B10" s="9" t="s">
        <v>147</v>
      </c>
      <c r="C10" s="68" t="s">
        <v>290</v>
      </c>
    </row>
    <row r="11" spans="2:3" ht="12.75" customHeight="1" x14ac:dyDescent="0.2">
      <c r="B11" s="9" t="s">
        <v>148</v>
      </c>
      <c r="C11" s="13" t="s">
        <v>149</v>
      </c>
    </row>
    <row r="12" spans="2:3" ht="12.75" customHeight="1" x14ac:dyDescent="0.2">
      <c r="B12" s="9"/>
    </row>
    <row r="13" spans="2:3" ht="12.75" customHeight="1" x14ac:dyDescent="0.2">
      <c r="B13" s="9" t="s">
        <v>150</v>
      </c>
      <c r="C13" s="55" t="s">
        <v>151</v>
      </c>
    </row>
    <row r="14" spans="2:3" ht="12.75" customHeight="1" x14ac:dyDescent="0.2">
      <c r="B14" s="9"/>
      <c r="C14" s="55"/>
    </row>
    <row r="15" spans="2:3" ht="12.75" customHeight="1" x14ac:dyDescent="0.2">
      <c r="B15" s="9" t="s">
        <v>152</v>
      </c>
      <c r="C15" s="68" t="s">
        <v>291</v>
      </c>
    </row>
    <row r="16" spans="2:3" ht="12.75" customHeight="1" x14ac:dyDescent="0.2">
      <c r="B16" s="9"/>
      <c r="C16" s="13" t="s">
        <v>153</v>
      </c>
    </row>
    <row r="17" spans="1:10" ht="12.75" customHeight="1" x14ac:dyDescent="0.2">
      <c r="B17" s="9"/>
      <c r="C17" s="13" t="s">
        <v>154</v>
      </c>
    </row>
    <row r="18" spans="1:10" ht="12.75" customHeight="1" x14ac:dyDescent="0.2">
      <c r="B18" s="9"/>
      <c r="C18" s="13" t="s">
        <v>155</v>
      </c>
    </row>
    <row r="19" spans="1:10" ht="12.75" customHeight="1" x14ac:dyDescent="0.2">
      <c r="B19" s="9"/>
      <c r="C19" s="13" t="s">
        <v>156</v>
      </c>
    </row>
    <row r="20" spans="1:10" ht="12.75" customHeight="1" x14ac:dyDescent="0.2">
      <c r="B20" s="9"/>
      <c r="C20" s="13" t="s">
        <v>157</v>
      </c>
    </row>
    <row r="21" spans="1:10" ht="12.75" customHeight="1" x14ac:dyDescent="0.2">
      <c r="B21" s="9" t="s">
        <v>158</v>
      </c>
      <c r="C21" s="386" t="s">
        <v>353</v>
      </c>
    </row>
    <row r="22" spans="1:10" ht="12.75" customHeight="1" x14ac:dyDescent="0.2">
      <c r="B22" s="9" t="s">
        <v>159</v>
      </c>
      <c r="C22" s="55" t="s">
        <v>171</v>
      </c>
    </row>
    <row r="24" spans="1:10" ht="12.75" customHeight="1" x14ac:dyDescent="0.2">
      <c r="C24" s="10"/>
    </row>
    <row r="26" spans="1:10" ht="12.75" customHeight="1" x14ac:dyDescent="0.2">
      <c r="A26" s="43"/>
      <c r="B26" s="12" t="s">
        <v>0</v>
      </c>
    </row>
    <row r="27" spans="1:10" ht="12.75" customHeight="1" x14ac:dyDescent="0.2">
      <c r="A27" s="43"/>
    </row>
    <row r="28" spans="1:10" ht="12.75" customHeight="1" x14ac:dyDescent="0.2">
      <c r="A28" s="43"/>
      <c r="B28" s="60" t="s">
        <v>201</v>
      </c>
      <c r="C28" s="63" t="str">
        <f>'Table 1'!$B$2</f>
        <v>Time series of Amount of Expenditure Overpaid by Client Group and Error Type - 2005/06 to 2014/15.</v>
      </c>
      <c r="I28" s="43"/>
      <c r="J28" s="43"/>
    </row>
    <row r="29" spans="1:10" ht="12.75" customHeight="1" x14ac:dyDescent="0.2">
      <c r="A29" s="43"/>
      <c r="B29" s="60" t="s">
        <v>202</v>
      </c>
      <c r="C29" s="63" t="str">
        <f>'Table 2'!$B$2</f>
        <v>Time series of Percentage of Expenditure Overpaid by Client Group and Error Type - 2005/06 to 2014/15.</v>
      </c>
      <c r="I29" s="43"/>
      <c r="J29" s="43"/>
    </row>
    <row r="30" spans="1:10" ht="12.75" customHeight="1" x14ac:dyDescent="0.2">
      <c r="A30" s="43"/>
      <c r="B30" s="60" t="s">
        <v>203</v>
      </c>
      <c r="C30" s="63" t="str">
        <f>'Table 3'!$B$2</f>
        <v>Amount of expenditure overpaid by client group, error type and error reason - 2014/15.</v>
      </c>
      <c r="I30" s="43"/>
      <c r="J30" s="43"/>
    </row>
    <row r="31" spans="1:10" ht="12.75" customHeight="1" x14ac:dyDescent="0.2">
      <c r="A31" s="43"/>
      <c r="B31" s="60" t="s">
        <v>204</v>
      </c>
      <c r="C31" s="63" t="str">
        <f>'Table 4'!$B$2</f>
        <v>Percentage of expenditure overpaid by client group, error type and error reason - 2014/15.</v>
      </c>
      <c r="I31" s="43"/>
      <c r="J31" s="43"/>
    </row>
    <row r="32" spans="1:10" ht="12.75" customHeight="1" x14ac:dyDescent="0.2">
      <c r="A32" s="43"/>
      <c r="B32" s="60" t="s">
        <v>205</v>
      </c>
      <c r="C32" s="63" t="str">
        <f>'Table 5'!$B$2</f>
        <v>Time series of percentage of cases overpaid by Client Group and Error Type - 2005/06 to 2014/15.</v>
      </c>
      <c r="I32" s="43"/>
      <c r="J32" s="43"/>
    </row>
    <row r="33" spans="1:10" ht="12.75" customHeight="1" x14ac:dyDescent="0.2">
      <c r="A33" s="43"/>
      <c r="B33" s="60" t="s">
        <v>206</v>
      </c>
      <c r="C33" s="63" t="str">
        <f>'Table 6'!$B$2</f>
        <v>Overpayments by Client Group, Error Type, Gender and Age Group - 2014/15: Percentage of expenditure and amount overpaid.</v>
      </c>
      <c r="I33" s="43"/>
      <c r="J33" s="43"/>
    </row>
    <row r="34" spans="1:10" ht="12.75" customHeight="1" x14ac:dyDescent="0.2">
      <c r="A34" s="43"/>
      <c r="B34" s="60"/>
      <c r="C34" s="63"/>
      <c r="I34" s="43"/>
      <c r="J34" s="43"/>
    </row>
    <row r="35" spans="1:10" ht="12.75" customHeight="1" x14ac:dyDescent="0.2">
      <c r="A35" s="43"/>
      <c r="B35" s="60" t="s">
        <v>207</v>
      </c>
      <c r="C35" s="63" t="str">
        <f>'Table 7'!$B$2</f>
        <v>Time series of Amount of Expenditure Underpaid by Client Group and Error Type - 2005/06 to 2014/15.</v>
      </c>
      <c r="I35" s="43"/>
      <c r="J35" s="43"/>
    </row>
    <row r="36" spans="1:10" ht="12.75" customHeight="1" x14ac:dyDescent="0.2">
      <c r="A36" s="43"/>
      <c r="B36" s="60" t="s">
        <v>208</v>
      </c>
      <c r="C36" s="63" t="str">
        <f>'Table 8'!$B$2</f>
        <v>Time series of Percentage of Expenditure Underpaid by Client Group and Error Type - 2005/06 to 2014/15.</v>
      </c>
      <c r="I36" s="43"/>
      <c r="J36" s="43"/>
    </row>
    <row r="37" spans="1:10" ht="12.75" customHeight="1" x14ac:dyDescent="0.2">
      <c r="A37" s="43"/>
      <c r="B37" s="60" t="s">
        <v>209</v>
      </c>
      <c r="C37" s="63" t="str">
        <f>'Table 9'!$B$2</f>
        <v>Amount of expenditure underpaid by client group, error type and error reason - 2014/15.</v>
      </c>
      <c r="I37" s="43"/>
      <c r="J37" s="43"/>
    </row>
    <row r="38" spans="1:10" ht="12.75" customHeight="1" x14ac:dyDescent="0.2">
      <c r="A38" s="43"/>
      <c r="B38" s="60" t="s">
        <v>210</v>
      </c>
      <c r="C38" s="63" t="str">
        <f>'Table 10'!$B$2</f>
        <v>Percentage of expenditure underpaid by client group, error type and error reason - 2014/15.</v>
      </c>
      <c r="I38" s="43"/>
      <c r="J38" s="43"/>
    </row>
    <row r="39" spans="1:10" ht="12.75" customHeight="1" x14ac:dyDescent="0.2">
      <c r="A39" s="43"/>
      <c r="B39" s="60" t="s">
        <v>211</v>
      </c>
      <c r="C39" s="63" t="str">
        <f>'Table 11'!$B$2</f>
        <v>Time series of percentage of cases underpaid by Client Group and Error Type - 2005/06 to 2014/15.</v>
      </c>
      <c r="I39" s="43"/>
      <c r="J39" s="43"/>
    </row>
    <row r="40" spans="1:10" ht="12.75" customHeight="1" x14ac:dyDescent="0.2">
      <c r="A40" s="43"/>
      <c r="B40" s="60" t="s">
        <v>212</v>
      </c>
      <c r="C40" s="63" t="str">
        <f>'Table 12'!$B$2</f>
        <v>Underpayments by Client Group, Error Type, Gender and Age Group - 2014/15. Percentage of expenditure and amount underpaid.</v>
      </c>
      <c r="I40" s="43"/>
      <c r="J40" s="43"/>
    </row>
    <row r="41" spans="1:10" ht="12.75" customHeight="1" x14ac:dyDescent="0.2">
      <c r="A41" s="43"/>
      <c r="B41" s="60"/>
      <c r="C41" s="63"/>
      <c r="I41" s="43"/>
      <c r="J41" s="43"/>
    </row>
    <row r="42" spans="1:10" ht="12.75" customHeight="1" x14ac:dyDescent="0.2">
      <c r="A42" s="43"/>
      <c r="B42" s="60" t="s">
        <v>213</v>
      </c>
      <c r="C42" s="63" t="str">
        <f>'Table 13'!$B$2</f>
        <v>New methodology compared to old methodology for overpayments. Percentage of expenditure and amount.</v>
      </c>
      <c r="I42" s="43"/>
      <c r="J42" s="43"/>
    </row>
    <row r="43" spans="1:10" ht="12.75" customHeight="1" x14ac:dyDescent="0.2">
      <c r="A43" s="43"/>
      <c r="B43" s="60" t="s">
        <v>214</v>
      </c>
      <c r="C43" s="63" t="str">
        <f>'Table 14'!$B$2</f>
        <v>New methodology compared to old methodology for underpayments. Percentage of expenditure and amount.</v>
      </c>
      <c r="I43" s="43"/>
      <c r="J43" s="43"/>
    </row>
    <row r="44" spans="1:10" ht="12.75" customHeight="1" x14ac:dyDescent="0.2">
      <c r="A44" s="43"/>
      <c r="B44" s="60" t="s">
        <v>306</v>
      </c>
      <c r="C44" s="63" t="s">
        <v>323</v>
      </c>
      <c r="I44" s="43"/>
      <c r="J44" s="43"/>
    </row>
    <row r="45" spans="1:10" ht="12.75" customHeight="1" x14ac:dyDescent="0.2">
      <c r="A45" s="43"/>
      <c r="B45" s="33"/>
      <c r="C45" s="53"/>
      <c r="I45" s="43"/>
      <c r="J45" s="43"/>
    </row>
    <row r="46" spans="1:10" ht="12.75" customHeight="1" x14ac:dyDescent="0.2">
      <c r="A46" s="43"/>
      <c r="B46" s="9" t="s">
        <v>162</v>
      </c>
      <c r="C46" s="55" t="s">
        <v>333</v>
      </c>
      <c r="I46" s="43"/>
      <c r="J46" s="43"/>
    </row>
    <row r="47" spans="1:10" ht="12.75" customHeight="1" x14ac:dyDescent="0.2">
      <c r="A47" s="43"/>
      <c r="B47" s="33" t="s">
        <v>163</v>
      </c>
      <c r="C47" s="57" t="s">
        <v>183</v>
      </c>
      <c r="I47" s="43"/>
      <c r="J47" s="43"/>
    </row>
    <row r="48" spans="1:10" ht="12.75" customHeight="1" x14ac:dyDescent="0.2">
      <c r="A48" s="43"/>
      <c r="B48" s="33"/>
      <c r="C48" s="57" t="s">
        <v>293</v>
      </c>
      <c r="I48" s="43"/>
      <c r="J48" s="43"/>
    </row>
    <row r="49" spans="1:10" ht="12.75" customHeight="1" x14ac:dyDescent="0.2">
      <c r="A49" s="43"/>
      <c r="B49" s="33"/>
      <c r="C49" s="57" t="s">
        <v>184</v>
      </c>
      <c r="I49" s="43"/>
      <c r="J49" s="43"/>
    </row>
    <row r="50" spans="1:10" ht="12.75" customHeight="1" x14ac:dyDescent="0.2">
      <c r="A50" s="43"/>
      <c r="B50" s="33"/>
      <c r="C50" s="57" t="s">
        <v>175</v>
      </c>
      <c r="I50" s="43"/>
      <c r="J50" s="43"/>
    </row>
    <row r="51" spans="1:10" ht="12.75" customHeight="1" x14ac:dyDescent="0.2">
      <c r="A51" s="43"/>
      <c r="B51" s="33"/>
      <c r="C51" s="378" t="s">
        <v>334</v>
      </c>
      <c r="I51" s="43"/>
      <c r="J51" s="43"/>
    </row>
    <row r="52" spans="1:10" ht="12.75" customHeight="1" x14ac:dyDescent="0.2">
      <c r="A52" s="43"/>
      <c r="B52" s="33"/>
      <c r="C52" s="53"/>
      <c r="I52" s="43"/>
      <c r="J52" s="43"/>
    </row>
    <row r="53" spans="1:10" ht="12.75" customHeight="1" x14ac:dyDescent="0.2">
      <c r="A53" s="43"/>
      <c r="B53" s="67" t="s">
        <v>165</v>
      </c>
      <c r="C53" s="62" t="s">
        <v>164</v>
      </c>
      <c r="I53" s="43"/>
      <c r="J53" s="43"/>
    </row>
    <row r="54" spans="1:10" ht="12.75" customHeight="1" x14ac:dyDescent="0.2">
      <c r="A54" s="43"/>
      <c r="B54" s="33" t="s">
        <v>163</v>
      </c>
      <c r="C54" s="53" t="s">
        <v>166</v>
      </c>
      <c r="I54" s="43"/>
      <c r="J54" s="43"/>
    </row>
    <row r="55" spans="1:10" ht="12.75" customHeight="1" x14ac:dyDescent="0.2">
      <c r="A55" s="43"/>
      <c r="B55" s="33"/>
      <c r="C55" s="53" t="s">
        <v>167</v>
      </c>
      <c r="I55" s="43"/>
      <c r="J55" s="43"/>
    </row>
    <row r="56" spans="1:10" ht="12.75" customHeight="1" x14ac:dyDescent="0.2">
      <c r="A56" s="43"/>
      <c r="B56" s="33"/>
      <c r="C56" s="53" t="s">
        <v>168</v>
      </c>
      <c r="I56" s="43"/>
      <c r="J56" s="43"/>
    </row>
    <row r="57" spans="1:10" ht="12.75" customHeight="1" x14ac:dyDescent="0.2">
      <c r="A57" s="43"/>
      <c r="B57" s="33"/>
      <c r="C57" t="s">
        <v>182</v>
      </c>
      <c r="I57" s="43"/>
      <c r="J57" s="43"/>
    </row>
    <row r="58" spans="1:10" ht="12.75" customHeight="1" x14ac:dyDescent="0.2">
      <c r="A58" s="43"/>
      <c r="B58" s="33"/>
      <c r="C58" t="s">
        <v>169</v>
      </c>
      <c r="I58" s="43"/>
      <c r="J58" s="43"/>
    </row>
    <row r="59" spans="1:10" ht="12.75" customHeight="1" x14ac:dyDescent="0.2">
      <c r="A59" s="43"/>
      <c r="B59" s="33"/>
      <c r="C59" t="s">
        <v>170</v>
      </c>
      <c r="I59" s="43"/>
      <c r="J59" s="43"/>
    </row>
    <row r="60" spans="1:10" ht="12.75" customHeight="1" x14ac:dyDescent="0.2">
      <c r="A60" s="43"/>
      <c r="B60" s="33"/>
      <c r="C60" s="53"/>
      <c r="I60" s="43"/>
      <c r="J60" s="43"/>
    </row>
    <row r="61" spans="1:10" ht="12.75" customHeight="1" x14ac:dyDescent="0.2">
      <c r="A61" s="43"/>
      <c r="B61" s="33"/>
      <c r="C61" s="53"/>
      <c r="I61" s="43"/>
      <c r="J61" s="43"/>
    </row>
    <row r="62" spans="1:10" ht="12.75" customHeight="1" x14ac:dyDescent="0.2">
      <c r="A62" s="43"/>
      <c r="B62" s="33"/>
      <c r="C62" s="53"/>
      <c r="I62" s="43"/>
      <c r="J62" s="43"/>
    </row>
    <row r="63" spans="1:10" ht="12.75" customHeight="1" x14ac:dyDescent="0.2">
      <c r="A63" s="43"/>
      <c r="B63" s="33"/>
      <c r="C63" s="53"/>
      <c r="I63" s="43"/>
      <c r="J63" s="43"/>
    </row>
    <row r="64" spans="1:10" ht="12.75" customHeight="1" x14ac:dyDescent="0.2">
      <c r="A64" s="43"/>
      <c r="B64" s="33"/>
      <c r="C64" s="53"/>
      <c r="I64" s="43"/>
      <c r="J64" s="43"/>
    </row>
    <row r="65" spans="1:21" ht="12.75" customHeight="1" x14ac:dyDescent="0.2">
      <c r="A65" s="43"/>
      <c r="B65" s="33"/>
      <c r="C65" s="53"/>
      <c r="I65" s="43"/>
      <c r="J65" s="43"/>
    </row>
    <row r="66" spans="1:21" ht="12.75" customHeight="1" x14ac:dyDescent="0.2">
      <c r="A66" s="43"/>
      <c r="B66" s="33"/>
      <c r="C66" s="53"/>
      <c r="I66" s="43"/>
      <c r="J66" s="43"/>
    </row>
    <row r="67" spans="1:21" ht="12.75" customHeight="1" x14ac:dyDescent="0.2">
      <c r="A67" s="43"/>
      <c r="B67" s="33"/>
      <c r="C67" s="53"/>
      <c r="I67" s="43"/>
      <c r="J67" s="43"/>
    </row>
    <row r="68" spans="1:21" ht="12.75" customHeight="1" x14ac:dyDescent="0.35">
      <c r="A68" s="43"/>
      <c r="B68" s="33"/>
      <c r="C68" s="53"/>
      <c r="D68" s="13"/>
      <c r="E68" s="11"/>
      <c r="F68" s="11"/>
      <c r="G68" s="11"/>
      <c r="H68" s="11"/>
      <c r="I68" s="44"/>
      <c r="J68" s="44"/>
      <c r="K68" s="45"/>
      <c r="L68" s="46"/>
      <c r="M68" s="46"/>
      <c r="N68" s="46"/>
      <c r="O68" s="46"/>
      <c r="P68" s="46"/>
      <c r="Q68" s="46"/>
      <c r="R68" s="46"/>
      <c r="S68" s="46"/>
      <c r="T68" s="46"/>
      <c r="U68" s="46"/>
    </row>
    <row r="69" spans="1:21" ht="12.75" customHeight="1" x14ac:dyDescent="0.35">
      <c r="A69" s="43"/>
      <c r="B69" s="33"/>
      <c r="C69" s="53"/>
      <c r="D69" s="13"/>
      <c r="E69" s="11"/>
      <c r="F69" s="11"/>
      <c r="G69" s="11"/>
      <c r="H69" s="11"/>
      <c r="I69" s="44"/>
      <c r="J69" s="44"/>
      <c r="K69" s="45"/>
      <c r="L69" s="46"/>
      <c r="M69" s="46"/>
      <c r="N69" s="46"/>
      <c r="O69" s="46"/>
      <c r="P69" s="46"/>
      <c r="Q69" s="46"/>
      <c r="R69" s="46"/>
      <c r="S69" s="46"/>
      <c r="T69" s="46"/>
      <c r="U69" s="46"/>
    </row>
    <row r="70" spans="1:21" ht="12.75" customHeight="1" x14ac:dyDescent="0.35">
      <c r="A70" s="43"/>
      <c r="B70" s="54"/>
      <c r="C70" s="53"/>
      <c r="D70" s="13"/>
      <c r="E70" s="11"/>
      <c r="F70" s="11"/>
      <c r="G70" s="11"/>
      <c r="H70" s="11"/>
      <c r="I70" s="44"/>
      <c r="J70" s="44"/>
      <c r="K70" s="45"/>
      <c r="L70" s="46"/>
      <c r="M70" s="46"/>
      <c r="N70" s="46"/>
      <c r="O70" s="46"/>
      <c r="P70" s="46"/>
      <c r="Q70" s="46"/>
      <c r="R70" s="46"/>
      <c r="S70" s="46"/>
      <c r="T70" s="46"/>
      <c r="U70" s="46"/>
    </row>
    <row r="71" spans="1:21" ht="12.75" customHeight="1" x14ac:dyDescent="0.35">
      <c r="A71" s="43"/>
      <c r="B71" s="54"/>
      <c r="C71" s="53"/>
      <c r="D71" s="13"/>
      <c r="E71" s="11"/>
      <c r="F71" s="11"/>
      <c r="G71" s="11"/>
      <c r="H71" s="11"/>
      <c r="I71" s="44"/>
      <c r="J71" s="44"/>
      <c r="K71" s="45"/>
      <c r="L71" s="46"/>
      <c r="M71" s="46"/>
      <c r="N71" s="46"/>
      <c r="O71" s="46"/>
      <c r="P71" s="46"/>
      <c r="Q71" s="46"/>
      <c r="R71" s="46"/>
      <c r="S71" s="46"/>
      <c r="T71" s="46"/>
      <c r="U71" s="46"/>
    </row>
    <row r="72" spans="1:21" ht="12.75" customHeight="1" x14ac:dyDescent="0.35">
      <c r="A72" s="43"/>
      <c r="B72" s="33"/>
      <c r="C72" s="53"/>
      <c r="D72" s="13"/>
      <c r="E72" s="11"/>
      <c r="F72" s="11"/>
      <c r="G72" s="11"/>
      <c r="H72" s="11"/>
      <c r="I72" s="44"/>
      <c r="J72" s="44"/>
      <c r="K72" s="45"/>
      <c r="L72" s="46"/>
      <c r="M72" s="46"/>
      <c r="N72" s="46"/>
      <c r="O72" s="46"/>
      <c r="P72" s="46"/>
      <c r="Q72" s="46"/>
      <c r="R72" s="46"/>
      <c r="S72" s="46"/>
      <c r="T72" s="46"/>
      <c r="U72" s="46"/>
    </row>
    <row r="73" spans="1:21" ht="12.75" customHeight="1" x14ac:dyDescent="0.35">
      <c r="A73" s="43"/>
      <c r="B73" s="33"/>
      <c r="C73" s="53"/>
      <c r="D73" s="13"/>
      <c r="E73" s="11"/>
      <c r="F73" s="11"/>
      <c r="G73" s="11"/>
      <c r="H73" s="11"/>
      <c r="I73" s="44"/>
      <c r="J73" s="44"/>
      <c r="K73" s="45"/>
      <c r="L73" s="46"/>
      <c r="M73" s="46"/>
      <c r="N73" s="46"/>
      <c r="O73" s="46"/>
      <c r="P73" s="46"/>
      <c r="Q73" s="46"/>
      <c r="R73" s="46"/>
      <c r="S73" s="46"/>
      <c r="T73" s="46"/>
      <c r="U73" s="46"/>
    </row>
    <row r="74" spans="1:21" ht="12.75" customHeight="1" x14ac:dyDescent="0.35">
      <c r="A74" s="43"/>
      <c r="B74" s="55"/>
      <c r="C74" s="53"/>
      <c r="D74" s="13"/>
      <c r="E74" s="11"/>
      <c r="F74" s="11"/>
      <c r="G74" s="11"/>
      <c r="H74" s="11"/>
      <c r="I74" s="44"/>
      <c r="J74" s="44"/>
      <c r="K74" s="45"/>
      <c r="L74" s="46"/>
      <c r="M74" s="46"/>
      <c r="N74" s="46"/>
      <c r="O74" s="46"/>
      <c r="P74" s="46"/>
      <c r="Q74" s="46"/>
      <c r="R74" s="46"/>
      <c r="S74" s="46"/>
      <c r="T74" s="46"/>
      <c r="U74" s="46"/>
    </row>
    <row r="75" spans="1:21" ht="12.75" customHeight="1" x14ac:dyDescent="0.35">
      <c r="A75" s="43"/>
      <c r="B75" s="55"/>
      <c r="C75" s="53"/>
      <c r="D75" s="13"/>
      <c r="E75" s="11"/>
      <c r="F75" s="11"/>
      <c r="G75" s="11"/>
      <c r="H75" s="11"/>
      <c r="I75" s="44"/>
      <c r="J75" s="44"/>
      <c r="K75" s="45"/>
      <c r="L75" s="46"/>
      <c r="M75" s="46"/>
      <c r="N75" s="46"/>
      <c r="O75" s="46"/>
      <c r="P75" s="46"/>
      <c r="Q75" s="46"/>
      <c r="R75" s="46"/>
      <c r="S75" s="46"/>
      <c r="T75" s="46"/>
      <c r="U75" s="46"/>
    </row>
    <row r="76" spans="1:21" ht="12.75" customHeight="1" x14ac:dyDescent="0.35">
      <c r="A76" s="43"/>
      <c r="B76" s="33"/>
      <c r="C76" s="53"/>
      <c r="D76" s="13"/>
      <c r="E76" s="11"/>
      <c r="F76" s="11"/>
      <c r="G76" s="11"/>
      <c r="H76" s="11"/>
      <c r="I76" s="44"/>
      <c r="J76" s="44"/>
      <c r="K76" s="45"/>
      <c r="L76" s="46"/>
      <c r="M76" s="46"/>
      <c r="N76" s="46"/>
      <c r="O76" s="46"/>
      <c r="P76" s="46"/>
      <c r="Q76" s="46"/>
      <c r="R76" s="46"/>
      <c r="S76" s="46"/>
      <c r="T76" s="46"/>
      <c r="U76" s="46"/>
    </row>
    <row r="77" spans="1:21" ht="12.75" customHeight="1" x14ac:dyDescent="0.35">
      <c r="A77" s="43"/>
      <c r="B77" s="33"/>
      <c r="C77" s="53"/>
      <c r="D77" s="13"/>
      <c r="E77" s="11"/>
      <c r="F77" s="11"/>
      <c r="G77" s="11"/>
      <c r="H77" s="11"/>
      <c r="I77" s="44"/>
      <c r="J77" s="44"/>
      <c r="K77" s="45"/>
      <c r="L77" s="46"/>
      <c r="M77" s="46"/>
      <c r="N77" s="46"/>
      <c r="O77" s="46"/>
      <c r="P77" s="46"/>
      <c r="Q77" s="46"/>
      <c r="R77" s="46"/>
      <c r="S77" s="46"/>
      <c r="T77" s="46"/>
      <c r="U77" s="46"/>
    </row>
    <row r="78" spans="1:21" ht="12.75" customHeight="1" x14ac:dyDescent="0.35">
      <c r="A78" s="43"/>
      <c r="B78" s="33"/>
      <c r="C78" s="53"/>
      <c r="D78" s="13"/>
      <c r="E78" s="11"/>
      <c r="F78" s="11"/>
      <c r="G78" s="11"/>
      <c r="H78" s="11"/>
      <c r="I78" s="44"/>
      <c r="J78" s="44"/>
      <c r="K78" s="45"/>
      <c r="L78" s="46"/>
      <c r="M78" s="46"/>
      <c r="N78" s="46"/>
      <c r="O78" s="46"/>
      <c r="P78" s="46"/>
      <c r="Q78" s="46"/>
      <c r="R78" s="46"/>
      <c r="S78" s="46"/>
      <c r="T78" s="46"/>
      <c r="U78" s="46"/>
    </row>
    <row r="79" spans="1:21" ht="12.75" customHeight="1" x14ac:dyDescent="0.35">
      <c r="A79" s="43"/>
      <c r="B79" s="33"/>
      <c r="C79" s="53"/>
      <c r="D79" s="13"/>
      <c r="E79" s="11"/>
      <c r="F79" s="11"/>
      <c r="G79" s="11"/>
      <c r="H79" s="11"/>
      <c r="I79" s="44"/>
      <c r="J79" s="44"/>
      <c r="K79" s="45"/>
      <c r="L79" s="46"/>
      <c r="M79" s="46"/>
      <c r="N79" s="46"/>
      <c r="O79" s="46"/>
      <c r="P79" s="46"/>
      <c r="Q79" s="46"/>
      <c r="R79" s="46"/>
      <c r="S79" s="46"/>
      <c r="T79" s="46"/>
      <c r="U79" s="46"/>
    </row>
    <row r="80" spans="1:21" ht="12.75" customHeight="1" x14ac:dyDescent="0.35">
      <c r="A80" s="43"/>
      <c r="B80" s="33"/>
      <c r="C80" s="53"/>
      <c r="D80" s="13"/>
      <c r="E80" s="11"/>
      <c r="F80" s="11"/>
      <c r="G80" s="11"/>
      <c r="H80" s="11"/>
      <c r="I80" s="44"/>
      <c r="J80" s="44"/>
      <c r="K80" s="45"/>
      <c r="L80" s="46"/>
      <c r="M80" s="46"/>
      <c r="N80" s="46"/>
      <c r="O80" s="46"/>
      <c r="P80" s="46"/>
      <c r="Q80" s="46"/>
      <c r="R80" s="46"/>
      <c r="S80" s="46"/>
      <c r="T80" s="46"/>
      <c r="U80" s="46"/>
    </row>
    <row r="81" spans="1:21" ht="12.75" customHeight="1" x14ac:dyDescent="0.35">
      <c r="A81" s="43"/>
      <c r="B81" s="33"/>
      <c r="C81" s="53"/>
      <c r="D81" s="13"/>
      <c r="E81" s="11"/>
      <c r="F81" s="11"/>
      <c r="G81" s="11"/>
      <c r="H81" s="11"/>
      <c r="I81" s="44"/>
      <c r="J81" s="44"/>
      <c r="K81" s="45"/>
      <c r="L81" s="46"/>
      <c r="M81" s="46"/>
      <c r="N81" s="46"/>
      <c r="O81" s="46"/>
      <c r="P81" s="46"/>
      <c r="Q81" s="46"/>
      <c r="R81" s="46"/>
      <c r="S81" s="46"/>
      <c r="T81" s="46"/>
      <c r="U81" s="46"/>
    </row>
    <row r="82" spans="1:21" ht="12.75" customHeight="1" x14ac:dyDescent="0.2">
      <c r="A82" s="43"/>
      <c r="B82" s="33"/>
      <c r="C82" s="53"/>
      <c r="D82" s="13"/>
      <c r="I82" s="43"/>
      <c r="J82" s="43"/>
    </row>
    <row r="83" spans="1:21" ht="12.75" customHeight="1" x14ac:dyDescent="0.35">
      <c r="A83" s="43"/>
      <c r="B83" s="33"/>
      <c r="C83" s="53"/>
      <c r="D83" s="13"/>
      <c r="E83" s="11"/>
      <c r="F83" s="11"/>
      <c r="G83" s="11"/>
      <c r="H83" s="11"/>
      <c r="I83" s="44"/>
      <c r="J83" s="44"/>
      <c r="K83" s="45"/>
      <c r="L83" s="46"/>
      <c r="M83" s="46"/>
      <c r="N83" s="46"/>
      <c r="O83" s="46"/>
      <c r="P83" s="46"/>
      <c r="Q83" s="46"/>
      <c r="R83" s="46"/>
      <c r="S83" s="46"/>
      <c r="T83" s="46"/>
      <c r="U83" s="46"/>
    </row>
    <row r="84" spans="1:21" ht="12.75" customHeight="1" x14ac:dyDescent="0.35">
      <c r="A84" s="43"/>
      <c r="B84" s="33"/>
      <c r="C84" s="53"/>
      <c r="D84" s="13"/>
      <c r="E84" s="11"/>
      <c r="F84" s="11"/>
      <c r="G84" s="11"/>
      <c r="H84" s="11"/>
      <c r="I84" s="44"/>
      <c r="J84" s="44"/>
      <c r="K84" s="45"/>
      <c r="L84" s="46"/>
      <c r="M84" s="46"/>
      <c r="N84" s="46"/>
      <c r="O84" s="46"/>
      <c r="P84" s="46"/>
      <c r="Q84" s="46"/>
      <c r="R84" s="46"/>
      <c r="S84" s="46"/>
      <c r="T84" s="46"/>
      <c r="U84" s="46"/>
    </row>
    <row r="85" spans="1:21" ht="12.75" customHeight="1" x14ac:dyDescent="0.35">
      <c r="A85" s="43"/>
      <c r="B85" s="33"/>
      <c r="C85" s="53"/>
      <c r="D85" s="13"/>
      <c r="E85" s="11"/>
      <c r="F85" s="11"/>
      <c r="G85" s="11"/>
      <c r="H85" s="11"/>
      <c r="I85" s="44"/>
      <c r="J85" s="44"/>
      <c r="K85" s="45"/>
      <c r="L85" s="46"/>
      <c r="M85" s="46"/>
      <c r="N85" s="46"/>
      <c r="O85" s="46"/>
      <c r="P85" s="46"/>
      <c r="Q85" s="46"/>
      <c r="R85" s="46"/>
      <c r="S85" s="46"/>
      <c r="T85" s="46"/>
      <c r="U85" s="46"/>
    </row>
    <row r="86" spans="1:21" ht="12.75" customHeight="1" x14ac:dyDescent="0.35">
      <c r="A86" s="43"/>
      <c r="B86" s="33"/>
      <c r="C86" s="53"/>
      <c r="D86" s="13"/>
      <c r="E86" s="13"/>
      <c r="F86" s="13"/>
      <c r="G86" s="13"/>
      <c r="H86" s="13"/>
      <c r="I86" s="47"/>
      <c r="J86" s="47"/>
      <c r="K86" s="48"/>
      <c r="L86" s="49"/>
      <c r="M86" s="49"/>
      <c r="N86" s="49"/>
      <c r="O86" s="49"/>
      <c r="P86" s="49"/>
      <c r="Q86" s="49"/>
      <c r="R86" s="49"/>
      <c r="S86" s="49"/>
      <c r="T86" s="49"/>
      <c r="U86" s="49"/>
    </row>
    <row r="87" spans="1:21" ht="12.75" customHeight="1" x14ac:dyDescent="0.35">
      <c r="A87" s="43"/>
      <c r="B87" s="33"/>
      <c r="C87" s="53"/>
      <c r="D87" s="13"/>
      <c r="E87" s="11"/>
      <c r="F87" s="11"/>
      <c r="G87" s="11"/>
      <c r="H87" s="11"/>
      <c r="I87" s="44"/>
      <c r="J87" s="44"/>
      <c r="K87" s="45"/>
      <c r="L87" s="46"/>
      <c r="M87" s="46"/>
      <c r="N87" s="46"/>
      <c r="O87" s="46"/>
      <c r="P87" s="46"/>
      <c r="Q87" s="46"/>
      <c r="R87" s="46"/>
      <c r="S87" s="46"/>
      <c r="T87" s="46"/>
      <c r="U87" s="46"/>
    </row>
    <row r="88" spans="1:21" ht="12.75" customHeight="1" x14ac:dyDescent="0.35">
      <c r="A88" s="43"/>
      <c r="B88" s="33"/>
      <c r="C88" s="53"/>
      <c r="D88" s="13"/>
      <c r="E88" s="11"/>
      <c r="F88" s="11"/>
      <c r="G88" s="11"/>
      <c r="H88" s="11"/>
      <c r="I88" s="44"/>
      <c r="J88" s="44"/>
      <c r="K88" s="45"/>
      <c r="L88" s="46"/>
      <c r="M88" s="46"/>
      <c r="N88" s="46"/>
      <c r="O88" s="46"/>
      <c r="P88" s="46"/>
      <c r="Q88" s="46"/>
      <c r="R88" s="46"/>
      <c r="S88" s="46"/>
      <c r="T88" s="46"/>
      <c r="U88" s="46"/>
    </row>
    <row r="89" spans="1:21" ht="12.75" customHeight="1" x14ac:dyDescent="0.35">
      <c r="A89" s="43"/>
      <c r="B89" s="33"/>
      <c r="C89" s="53"/>
      <c r="D89" s="13"/>
      <c r="E89" s="11"/>
      <c r="F89" s="11"/>
      <c r="G89" s="11"/>
      <c r="H89" s="11"/>
      <c r="I89" s="44"/>
      <c r="J89" s="44"/>
      <c r="K89" s="45"/>
      <c r="L89" s="46"/>
      <c r="M89" s="46"/>
      <c r="N89" s="46"/>
      <c r="O89" s="46"/>
      <c r="P89" s="46"/>
      <c r="Q89" s="46"/>
      <c r="R89" s="46"/>
      <c r="S89" s="46"/>
      <c r="T89" s="46"/>
      <c r="U89" s="46"/>
    </row>
    <row r="90" spans="1:21" ht="12.75" customHeight="1" x14ac:dyDescent="0.35">
      <c r="A90" s="43"/>
      <c r="B90" s="33"/>
      <c r="C90" s="56"/>
      <c r="D90" s="13"/>
      <c r="E90" s="11"/>
      <c r="F90" s="11"/>
      <c r="G90" s="11"/>
      <c r="H90" s="11"/>
      <c r="I90" s="44"/>
      <c r="J90" s="44"/>
      <c r="K90" s="45"/>
      <c r="L90" s="46"/>
      <c r="M90" s="46"/>
      <c r="N90" s="46"/>
      <c r="O90" s="46"/>
      <c r="P90" s="46"/>
      <c r="Q90" s="46"/>
      <c r="R90" s="46"/>
      <c r="S90" s="46"/>
      <c r="T90" s="46"/>
      <c r="U90" s="46"/>
    </row>
    <row r="91" spans="1:21" ht="12.75" customHeight="1" x14ac:dyDescent="0.35">
      <c r="A91" s="43"/>
      <c r="B91" s="33"/>
      <c r="C91" s="56"/>
      <c r="D91" s="13"/>
      <c r="E91" s="11"/>
      <c r="F91" s="11"/>
      <c r="G91" s="11"/>
      <c r="H91" s="11"/>
      <c r="I91" s="44"/>
      <c r="J91" s="44"/>
      <c r="K91" s="45"/>
      <c r="L91" s="46"/>
      <c r="M91" s="46"/>
      <c r="N91" s="46"/>
      <c r="O91" s="46"/>
      <c r="P91" s="46"/>
      <c r="Q91" s="46"/>
      <c r="R91" s="46"/>
      <c r="S91" s="46"/>
      <c r="T91" s="46"/>
      <c r="U91" s="46"/>
    </row>
    <row r="92" spans="1:21" ht="12.75" customHeight="1" x14ac:dyDescent="0.35">
      <c r="A92" s="43"/>
      <c r="B92" s="33"/>
      <c r="C92" s="57"/>
      <c r="D92" s="13"/>
      <c r="E92" s="11"/>
      <c r="F92" s="11"/>
      <c r="G92" s="11"/>
      <c r="H92" s="11"/>
      <c r="I92" s="44"/>
      <c r="J92" s="44"/>
      <c r="K92" s="45"/>
      <c r="L92" s="46"/>
      <c r="M92" s="46"/>
      <c r="N92" s="46"/>
      <c r="O92" s="46"/>
      <c r="P92" s="46"/>
      <c r="Q92" s="46"/>
      <c r="R92" s="46"/>
      <c r="S92" s="46"/>
      <c r="T92" s="46"/>
      <c r="U92" s="46"/>
    </row>
    <row r="93" spans="1:21" ht="12.75" customHeight="1" x14ac:dyDescent="0.35">
      <c r="A93" s="43"/>
      <c r="B93" s="33"/>
      <c r="C93" s="56"/>
      <c r="D93" s="13"/>
      <c r="E93" s="11"/>
      <c r="F93" s="11"/>
      <c r="G93" s="11"/>
      <c r="H93" s="11"/>
      <c r="I93" s="44"/>
      <c r="J93" s="44"/>
      <c r="K93" s="45"/>
      <c r="L93" s="46"/>
      <c r="M93" s="46"/>
      <c r="N93" s="46"/>
      <c r="O93" s="46"/>
      <c r="P93" s="46"/>
      <c r="Q93" s="46"/>
      <c r="R93" s="46"/>
      <c r="S93" s="46"/>
      <c r="T93" s="46"/>
      <c r="U93" s="46"/>
    </row>
    <row r="94" spans="1:21" ht="12.75" customHeight="1" x14ac:dyDescent="0.35">
      <c r="A94" s="43"/>
      <c r="B94" s="33"/>
      <c r="C94" s="56"/>
      <c r="D94" s="13"/>
      <c r="E94" s="11"/>
      <c r="F94" s="11"/>
      <c r="G94" s="11"/>
      <c r="H94" s="11"/>
      <c r="I94" s="44"/>
      <c r="J94" s="44"/>
      <c r="K94" s="45"/>
      <c r="L94" s="46"/>
      <c r="M94" s="46"/>
      <c r="N94" s="46"/>
      <c r="O94" s="46"/>
      <c r="P94" s="46"/>
      <c r="Q94" s="46"/>
      <c r="R94" s="46"/>
      <c r="S94" s="46"/>
      <c r="T94" s="46"/>
      <c r="U94" s="46"/>
    </row>
    <row r="95" spans="1:21" ht="12.75" customHeight="1" x14ac:dyDescent="0.35">
      <c r="A95" s="43"/>
      <c r="B95" s="33"/>
      <c r="C95" s="56"/>
      <c r="D95" s="13"/>
      <c r="E95" s="11"/>
      <c r="F95" s="11"/>
      <c r="G95" s="11"/>
      <c r="H95" s="11"/>
      <c r="I95" s="44"/>
      <c r="J95" s="44"/>
      <c r="K95" s="45"/>
      <c r="L95" s="46"/>
      <c r="M95" s="46"/>
      <c r="N95" s="46"/>
      <c r="O95" s="46"/>
      <c r="P95" s="46"/>
      <c r="Q95" s="46"/>
      <c r="R95" s="46"/>
      <c r="S95" s="46"/>
      <c r="T95" s="46"/>
      <c r="U95" s="46"/>
    </row>
    <row r="96" spans="1:21" ht="12.75" customHeight="1" x14ac:dyDescent="0.35">
      <c r="A96" s="43"/>
      <c r="B96" s="33"/>
      <c r="C96" s="57"/>
      <c r="D96" s="13"/>
      <c r="E96" s="11"/>
      <c r="F96" s="11"/>
      <c r="G96" s="11"/>
      <c r="H96" s="11"/>
      <c r="I96" s="44"/>
      <c r="J96" s="44"/>
      <c r="K96" s="45"/>
      <c r="L96" s="46"/>
      <c r="M96" s="46"/>
      <c r="N96" s="46"/>
      <c r="O96" s="46"/>
      <c r="P96" s="46"/>
      <c r="Q96" s="46"/>
      <c r="R96" s="46"/>
      <c r="S96" s="46"/>
      <c r="T96" s="46"/>
      <c r="U96" s="46"/>
    </row>
    <row r="97" spans="1:3" ht="12.75" customHeight="1" x14ac:dyDescent="0.2">
      <c r="A97" s="43"/>
      <c r="B97" s="33"/>
      <c r="C97" s="56"/>
    </row>
    <row r="98" spans="1:3" ht="12.75" customHeight="1" x14ac:dyDescent="0.2">
      <c r="A98" s="43"/>
      <c r="B98" s="33"/>
      <c r="C98" s="56"/>
    </row>
    <row r="99" spans="1:3" ht="12.75" customHeight="1" x14ac:dyDescent="0.2">
      <c r="B99" s="33"/>
      <c r="C99" s="56"/>
    </row>
    <row r="100" spans="1:3" ht="12.75" customHeight="1" x14ac:dyDescent="0.2">
      <c r="B100" s="33"/>
      <c r="C100" s="56"/>
    </row>
    <row r="101" spans="1:3" ht="12.75" customHeight="1" x14ac:dyDescent="0.2">
      <c r="B101" s="33"/>
      <c r="C101" s="56"/>
    </row>
    <row r="102" spans="1:3" ht="12.75" customHeight="1" x14ac:dyDescent="0.2">
      <c r="B102" s="33"/>
      <c r="C102" s="57"/>
    </row>
    <row r="103" spans="1:3" ht="12.75" customHeight="1" x14ac:dyDescent="0.2">
      <c r="B103" s="54"/>
      <c r="C103" s="58"/>
    </row>
    <row r="104" spans="1:3" ht="12.75" customHeight="1" x14ac:dyDescent="0.2">
      <c r="B104" s="54"/>
      <c r="C104" s="58"/>
    </row>
    <row r="105" spans="1:3" ht="12.75" customHeight="1" x14ac:dyDescent="0.2">
      <c r="B105" s="33"/>
      <c r="C105" s="58"/>
    </row>
    <row r="106" spans="1:3" ht="12.75" customHeight="1" x14ac:dyDescent="0.2">
      <c r="B106" s="33"/>
      <c r="C106" s="59"/>
    </row>
    <row r="107" spans="1:3" ht="12.75" customHeight="1" x14ac:dyDescent="0.2">
      <c r="B107" s="55"/>
      <c r="C107" s="58"/>
    </row>
  </sheetData>
  <phoneticPr fontId="5" type="noConversion"/>
  <hyperlinks>
    <hyperlink ref="C13" r:id="rId1"/>
    <hyperlink ref="C46" r:id="rId2"/>
    <hyperlink ref="C53" r:id="rId3"/>
    <hyperlink ref="C22" r:id="rId4"/>
    <hyperlink ref="B29:B31" location="'Table 1 OPs'!A1" display="Table 1 OPs"/>
    <hyperlink ref="B32" location="'Table 5'!A1" display="Table 5"/>
    <hyperlink ref="B37" location="'Table 9'!A1" display="Table 9"/>
    <hyperlink ref="B33:B36" location="'Table 1 OPs'!A1" display="Table 1 OPs"/>
    <hyperlink ref="B38:B40" location="'Table 1 OPs'!A1" display="Table 1 OPs"/>
    <hyperlink ref="B42:B43" location="'Table 1 OPs'!A1" display="Table 1 OPs"/>
    <hyperlink ref="B44" location="'Table 15'!A1" display="Table 15"/>
    <hyperlink ref="B28" location="'Table 1'!A1" display="Table 1"/>
    <hyperlink ref="B29" location="'Table 2'!A1" display="Table 2"/>
    <hyperlink ref="B30" location="'Table 3'!A1" display="Table 3"/>
    <hyperlink ref="B31" location="'Table 4'!A1" display="Table 4"/>
    <hyperlink ref="B33" location="'Table 6'!A1" display="Table 6"/>
    <hyperlink ref="B35" location="'Table 7'!A1" display="Table 7"/>
    <hyperlink ref="B36" location="'Table 8'!A1" display="Table 8"/>
    <hyperlink ref="B38" location="'Table 10'!A1" display="Table 10"/>
    <hyperlink ref="B39" location="'Table 11'!A1" display="Table 11"/>
    <hyperlink ref="B40" location="'Table 12'!A1" display="Table 12"/>
    <hyperlink ref="B42" location="'Table 13'!A1" display="Table 13"/>
    <hyperlink ref="B43" location="'Table 14'!A1" display="Table 14"/>
  </hyperlinks>
  <pageMargins left="0.75" right="0.75" top="1" bottom="0.5" header="0.5" footer="0.5"/>
  <pageSetup paperSize="9" scale="43" fitToHeight="2"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pageSetUpPr autoPageBreaks="0" fitToPage="1"/>
  </sheetPr>
  <dimension ref="B1:AH155"/>
  <sheetViews>
    <sheetView zoomScaleNormal="100" workbookViewId="0">
      <pane xSplit="3" ySplit="4" topLeftCell="D5" activePane="bottomRight" state="frozen"/>
      <selection pane="topRight"/>
      <selection pane="bottomLeft"/>
      <selection pane="bottomRight"/>
    </sheetView>
  </sheetViews>
  <sheetFormatPr defaultRowHeight="12.75" customHeight="1" x14ac:dyDescent="0.2"/>
  <cols>
    <col min="1" max="1" width="2.42578125" style="20" customWidth="1"/>
    <col min="2" max="2" width="39" style="20" customWidth="1"/>
    <col min="3" max="3" width="12.85546875" style="20" customWidth="1"/>
    <col min="4" max="4" width="13.5703125" style="21" customWidth="1"/>
    <col min="5" max="6" width="13.5703125" style="22" customWidth="1"/>
    <col min="7" max="7" width="13.5703125" style="21" customWidth="1"/>
    <col min="8" max="9" width="13.5703125" style="22" customWidth="1"/>
    <col min="10" max="10" width="13.5703125" style="21" customWidth="1"/>
    <col min="11" max="12" width="13.5703125" style="22" customWidth="1"/>
    <col min="13" max="13" width="13.5703125" style="21" customWidth="1"/>
    <col min="14" max="15" width="13.5703125" style="22" customWidth="1"/>
    <col min="16" max="16" width="13.5703125" style="21" customWidth="1"/>
    <col min="17" max="18" width="13.5703125" style="22" customWidth="1"/>
    <col min="19" max="19" width="13.5703125" style="21" customWidth="1"/>
    <col min="20" max="21" width="13.5703125" style="22" customWidth="1"/>
    <col min="22" max="22" width="13.5703125" style="21" customWidth="1"/>
    <col min="23" max="24" width="13.5703125" style="22" customWidth="1"/>
    <col min="25" max="25" width="13.5703125" style="21" customWidth="1"/>
    <col min="26" max="27" width="13.5703125" style="22" customWidth="1"/>
    <col min="28" max="28" width="13.5703125" style="21" customWidth="1"/>
    <col min="29" max="30" width="13.5703125" style="22" customWidth="1"/>
    <col min="31" max="31" width="13.5703125" style="265" customWidth="1"/>
    <col min="32" max="33" width="13.5703125" style="255" customWidth="1"/>
    <col min="34" max="39" width="8.7109375" style="20" customWidth="1"/>
    <col min="40" max="16384" width="9.140625" style="20"/>
  </cols>
  <sheetData>
    <row r="1" spans="2:34" ht="20.25" x14ac:dyDescent="0.2">
      <c r="B1" s="110" t="s">
        <v>208</v>
      </c>
    </row>
    <row r="2" spans="2:34" ht="20.25" x14ac:dyDescent="0.2">
      <c r="B2" s="110" t="s">
        <v>338</v>
      </c>
    </row>
    <row r="3" spans="2:34" ht="12.75" customHeight="1" x14ac:dyDescent="0.2">
      <c r="B3" s="72" t="s">
        <v>26</v>
      </c>
    </row>
    <row r="4" spans="2:34" ht="12.75" customHeight="1" x14ac:dyDescent="0.2">
      <c r="D4" s="391" t="s">
        <v>294</v>
      </c>
      <c r="E4" s="391"/>
      <c r="F4" s="391"/>
      <c r="G4" s="391" t="s">
        <v>173</v>
      </c>
      <c r="H4" s="391"/>
      <c r="I4" s="391"/>
      <c r="J4" s="391" t="s">
        <v>105</v>
      </c>
      <c r="K4" s="391"/>
      <c r="L4" s="391"/>
      <c r="M4" s="391" t="s">
        <v>38</v>
      </c>
      <c r="N4" s="391"/>
      <c r="O4" s="391"/>
      <c r="P4" s="391" t="s">
        <v>37</v>
      </c>
      <c r="Q4" s="391"/>
      <c r="R4" s="391"/>
      <c r="S4" s="391" t="s">
        <v>36</v>
      </c>
      <c r="T4" s="391"/>
      <c r="U4" s="391"/>
      <c r="V4" s="391" t="s">
        <v>35</v>
      </c>
      <c r="W4" s="391"/>
      <c r="X4" s="391"/>
      <c r="Y4" s="391" t="s">
        <v>34</v>
      </c>
      <c r="Z4" s="391"/>
      <c r="AA4" s="391"/>
      <c r="AB4" s="391" t="s">
        <v>33</v>
      </c>
      <c r="AC4" s="391"/>
      <c r="AD4" s="391"/>
      <c r="AE4" s="405" t="s">
        <v>32</v>
      </c>
      <c r="AF4" s="405"/>
      <c r="AG4" s="405"/>
    </row>
    <row r="5" spans="2:34" s="86" customFormat="1" ht="12.75" customHeight="1" x14ac:dyDescent="0.2">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245"/>
      <c r="AF5" s="245"/>
      <c r="AG5" s="245"/>
    </row>
    <row r="6" spans="2:34" s="86" customFormat="1" ht="12.75" customHeight="1" x14ac:dyDescent="0.2">
      <c r="D6" s="128"/>
      <c r="E6" s="90"/>
      <c r="F6" s="78"/>
      <c r="G6" s="389"/>
      <c r="H6" s="389"/>
      <c r="I6" s="389"/>
      <c r="J6" s="389"/>
      <c r="K6" s="389"/>
      <c r="L6" s="389"/>
      <c r="M6" s="389"/>
      <c r="N6" s="389"/>
      <c r="O6" s="389"/>
      <c r="P6" s="389"/>
      <c r="Q6" s="389"/>
      <c r="R6" s="389"/>
      <c r="S6" s="389"/>
      <c r="T6" s="389"/>
      <c r="U6" s="389"/>
      <c r="V6" s="389"/>
      <c r="W6" s="389"/>
      <c r="X6" s="389"/>
      <c r="Y6" s="389"/>
      <c r="Z6" s="389"/>
      <c r="AA6" s="389"/>
      <c r="AB6" s="389"/>
      <c r="AC6" s="389"/>
      <c r="AD6" s="389"/>
      <c r="AE6" s="406"/>
      <c r="AF6" s="406"/>
      <c r="AG6" s="406"/>
    </row>
    <row r="7" spans="2:34" s="86" customFormat="1" ht="12.75" customHeight="1" x14ac:dyDescent="0.2">
      <c r="B7" s="86" t="s">
        <v>128</v>
      </c>
      <c r="C7" s="122" t="s">
        <v>3</v>
      </c>
      <c r="D7" s="182">
        <v>2E-3</v>
      </c>
      <c r="E7" s="183">
        <v>1E-3</v>
      </c>
      <c r="F7" s="184">
        <v>5.0000000000000001E-3</v>
      </c>
      <c r="G7" s="182">
        <v>0</v>
      </c>
      <c r="H7" s="183">
        <v>0</v>
      </c>
      <c r="I7" s="184">
        <v>0</v>
      </c>
      <c r="J7" s="185">
        <v>0</v>
      </c>
      <c r="K7" s="183">
        <v>0</v>
      </c>
      <c r="L7" s="184">
        <v>0</v>
      </c>
      <c r="M7" s="182">
        <v>0</v>
      </c>
      <c r="N7" s="183">
        <v>0</v>
      </c>
      <c r="O7" s="184">
        <v>0</v>
      </c>
      <c r="P7" s="185">
        <v>0</v>
      </c>
      <c r="Q7" s="183">
        <v>0</v>
      </c>
      <c r="R7" s="184">
        <v>0</v>
      </c>
      <c r="S7" s="185">
        <v>0</v>
      </c>
      <c r="T7" s="183">
        <v>0</v>
      </c>
      <c r="U7" s="184">
        <v>0</v>
      </c>
      <c r="V7" s="185">
        <v>0</v>
      </c>
      <c r="W7" s="183">
        <v>0</v>
      </c>
      <c r="X7" s="184">
        <v>0</v>
      </c>
      <c r="Y7" s="185">
        <v>0</v>
      </c>
      <c r="Z7" s="38" t="s">
        <v>116</v>
      </c>
      <c r="AA7" s="26" t="s">
        <v>116</v>
      </c>
      <c r="AB7" s="185">
        <v>0</v>
      </c>
      <c r="AC7" s="38" t="s">
        <v>116</v>
      </c>
      <c r="AD7" s="26" t="s">
        <v>116</v>
      </c>
      <c r="AE7" s="266">
        <v>0</v>
      </c>
      <c r="AF7" s="215" t="s">
        <v>116</v>
      </c>
      <c r="AG7" s="216" t="s">
        <v>116</v>
      </c>
      <c r="AH7" s="73"/>
    </row>
    <row r="8" spans="2:34" s="86" customFormat="1" ht="12.75" customHeight="1" x14ac:dyDescent="0.2">
      <c r="B8" s="124"/>
      <c r="C8" s="122" t="s">
        <v>50</v>
      </c>
      <c r="D8" s="182">
        <v>0.58199999999999996</v>
      </c>
      <c r="E8" s="183">
        <v>0.35199999999999998</v>
      </c>
      <c r="F8" s="184">
        <v>0.86199999999999999</v>
      </c>
      <c r="G8" s="182">
        <v>0.6</v>
      </c>
      <c r="H8" s="183">
        <v>0.4</v>
      </c>
      <c r="I8" s="184">
        <v>0.8</v>
      </c>
      <c r="J8" s="185">
        <v>0.6</v>
      </c>
      <c r="K8" s="183">
        <v>0.4</v>
      </c>
      <c r="L8" s="184">
        <v>0.9</v>
      </c>
      <c r="M8" s="182">
        <v>0.6</v>
      </c>
      <c r="N8" s="183">
        <v>0.3</v>
      </c>
      <c r="O8" s="184">
        <v>0.8</v>
      </c>
      <c r="P8" s="185">
        <v>0.5</v>
      </c>
      <c r="Q8" s="183">
        <v>0.3</v>
      </c>
      <c r="R8" s="184">
        <v>0.8</v>
      </c>
      <c r="S8" s="185">
        <v>0.6</v>
      </c>
      <c r="T8" s="183">
        <v>0.4</v>
      </c>
      <c r="U8" s="184">
        <v>0.8</v>
      </c>
      <c r="V8" s="185">
        <v>0.5</v>
      </c>
      <c r="W8" s="183">
        <v>0.3</v>
      </c>
      <c r="X8" s="184">
        <v>0.8</v>
      </c>
      <c r="Y8" s="185">
        <v>0.5</v>
      </c>
      <c r="Z8" s="38" t="s">
        <v>116</v>
      </c>
      <c r="AA8" s="26" t="s">
        <v>116</v>
      </c>
      <c r="AB8" s="185">
        <v>0.5</v>
      </c>
      <c r="AC8" s="38" t="s">
        <v>116</v>
      </c>
      <c r="AD8" s="26" t="s">
        <v>116</v>
      </c>
      <c r="AE8" s="266">
        <v>0.5</v>
      </c>
      <c r="AF8" s="215" t="s">
        <v>116</v>
      </c>
      <c r="AG8" s="216" t="s">
        <v>116</v>
      </c>
    </row>
    <row r="9" spans="2:34" s="86" customFormat="1" ht="12.75" customHeight="1" x14ac:dyDescent="0.2">
      <c r="B9" s="80"/>
      <c r="C9" s="122" t="s">
        <v>5</v>
      </c>
      <c r="D9" s="182">
        <v>0.33300000000000002</v>
      </c>
      <c r="E9" s="183">
        <v>0.26600000000000001</v>
      </c>
      <c r="F9" s="184">
        <v>0.436</v>
      </c>
      <c r="G9" s="182">
        <v>0.3</v>
      </c>
      <c r="H9" s="183">
        <v>0.3</v>
      </c>
      <c r="I9" s="184">
        <v>0.4</v>
      </c>
      <c r="J9" s="185">
        <v>0.3</v>
      </c>
      <c r="K9" s="183">
        <v>0.3</v>
      </c>
      <c r="L9" s="184">
        <v>0.4</v>
      </c>
      <c r="M9" s="182">
        <v>0.3</v>
      </c>
      <c r="N9" s="183">
        <v>0.2</v>
      </c>
      <c r="O9" s="184">
        <v>0.3</v>
      </c>
      <c r="P9" s="185">
        <v>0.3</v>
      </c>
      <c r="Q9" s="183">
        <v>0.2</v>
      </c>
      <c r="R9" s="184">
        <v>0.3</v>
      </c>
      <c r="S9" s="185">
        <v>0.3</v>
      </c>
      <c r="T9" s="183">
        <v>0.2</v>
      </c>
      <c r="U9" s="184">
        <v>0.4</v>
      </c>
      <c r="V9" s="185">
        <v>0.4</v>
      </c>
      <c r="W9" s="183">
        <v>0.3</v>
      </c>
      <c r="X9" s="184">
        <v>0.5</v>
      </c>
      <c r="Y9" s="185">
        <v>0.4</v>
      </c>
      <c r="Z9" s="38" t="s">
        <v>116</v>
      </c>
      <c r="AA9" s="26" t="s">
        <v>116</v>
      </c>
      <c r="AB9" s="185">
        <v>0.3</v>
      </c>
      <c r="AC9" s="38" t="s">
        <v>116</v>
      </c>
      <c r="AD9" s="26" t="s">
        <v>116</v>
      </c>
      <c r="AE9" s="266">
        <v>0.4</v>
      </c>
      <c r="AF9" s="215" t="s">
        <v>116</v>
      </c>
      <c r="AG9" s="216" t="s">
        <v>116</v>
      </c>
    </row>
    <row r="10" spans="2:34" s="86" customFormat="1" ht="12.75" customHeight="1" x14ac:dyDescent="0.2">
      <c r="B10" s="80"/>
      <c r="C10" s="122" t="s">
        <v>6</v>
      </c>
      <c r="D10" s="182">
        <v>0.91700000000000004</v>
      </c>
      <c r="E10" s="183">
        <v>0.67400000000000004</v>
      </c>
      <c r="F10" s="184">
        <v>1.2110000000000001</v>
      </c>
      <c r="G10" s="182">
        <v>0.9</v>
      </c>
      <c r="H10" s="183">
        <v>0.7</v>
      </c>
      <c r="I10" s="184">
        <v>1.2</v>
      </c>
      <c r="J10" s="185">
        <v>0.9</v>
      </c>
      <c r="K10" s="183">
        <v>0.7</v>
      </c>
      <c r="L10" s="184">
        <v>1.2</v>
      </c>
      <c r="M10" s="182">
        <v>0.8</v>
      </c>
      <c r="N10" s="183">
        <v>0.6</v>
      </c>
      <c r="O10" s="184">
        <v>1.1000000000000001</v>
      </c>
      <c r="P10" s="185">
        <v>0.8</v>
      </c>
      <c r="Q10" s="183">
        <v>0.6</v>
      </c>
      <c r="R10" s="184">
        <v>1.1000000000000001</v>
      </c>
      <c r="S10" s="185">
        <v>0.9</v>
      </c>
      <c r="T10" s="183">
        <v>0.7</v>
      </c>
      <c r="U10" s="184">
        <v>1.2</v>
      </c>
      <c r="V10" s="185">
        <v>0.9</v>
      </c>
      <c r="W10" s="183">
        <v>0.6</v>
      </c>
      <c r="X10" s="184">
        <v>1.2</v>
      </c>
      <c r="Y10" s="185">
        <v>0.9</v>
      </c>
      <c r="Z10" s="183">
        <v>0.6</v>
      </c>
      <c r="AA10" s="184">
        <v>1.2</v>
      </c>
      <c r="AB10" s="185">
        <v>0.8</v>
      </c>
      <c r="AC10" s="183">
        <v>0.6</v>
      </c>
      <c r="AD10" s="184">
        <v>1.1000000000000001</v>
      </c>
      <c r="AE10" s="266">
        <v>0.8</v>
      </c>
      <c r="AF10" s="267">
        <v>0.6</v>
      </c>
      <c r="AG10" s="268">
        <v>1.1000000000000001</v>
      </c>
    </row>
    <row r="11" spans="2:34" s="86" customFormat="1" ht="12.75" customHeight="1" x14ac:dyDescent="0.2">
      <c r="B11" s="80"/>
      <c r="C11" s="122"/>
      <c r="D11" s="128"/>
      <c r="E11" s="77"/>
      <c r="F11" s="78"/>
      <c r="G11" s="128"/>
      <c r="H11" s="77"/>
      <c r="I11" s="78"/>
      <c r="J11" s="128"/>
      <c r="K11" s="77"/>
      <c r="L11" s="78"/>
      <c r="M11" s="128"/>
      <c r="N11" s="77"/>
      <c r="O11" s="78"/>
      <c r="P11" s="128"/>
      <c r="Q11" s="77"/>
      <c r="R11" s="78"/>
      <c r="S11" s="128"/>
      <c r="T11" s="77"/>
      <c r="U11" s="78"/>
      <c r="V11" s="128"/>
      <c r="W11" s="77"/>
      <c r="X11" s="78"/>
      <c r="Y11" s="128"/>
      <c r="Z11" s="77"/>
      <c r="AA11" s="78"/>
      <c r="AB11" s="128"/>
      <c r="AC11" s="77"/>
      <c r="AD11" s="78"/>
      <c r="AE11" s="217"/>
      <c r="AF11" s="218"/>
      <c r="AG11" s="219"/>
    </row>
    <row r="12" spans="2:34" s="86" customFormat="1" ht="12.75" customHeight="1" x14ac:dyDescent="0.2">
      <c r="B12" s="129" t="s">
        <v>127</v>
      </c>
      <c r="C12" s="130"/>
      <c r="D12" s="131"/>
      <c r="E12" s="69"/>
      <c r="F12" s="51"/>
      <c r="G12" s="131"/>
      <c r="H12" s="69"/>
      <c r="I12" s="51"/>
      <c r="J12" s="132"/>
      <c r="K12" s="50"/>
      <c r="L12" s="51"/>
      <c r="M12" s="132"/>
      <c r="N12" s="50"/>
      <c r="O12" s="51"/>
      <c r="P12" s="132"/>
      <c r="Q12" s="50"/>
      <c r="R12" s="51"/>
      <c r="S12" s="132"/>
      <c r="T12" s="50"/>
      <c r="U12" s="51"/>
      <c r="V12" s="132"/>
      <c r="W12" s="50"/>
      <c r="X12" s="51"/>
      <c r="Y12" s="132"/>
      <c r="Z12" s="50"/>
      <c r="AA12" s="51"/>
      <c r="AB12" s="132"/>
      <c r="AC12" s="50"/>
      <c r="AD12" s="51"/>
      <c r="AE12" s="250"/>
      <c r="AF12" s="269"/>
      <c r="AG12" s="270"/>
    </row>
    <row r="13" spans="2:34" s="86" customFormat="1" ht="12.75" customHeight="1" x14ac:dyDescent="0.2">
      <c r="B13" s="80"/>
      <c r="C13" s="122"/>
      <c r="D13" s="128"/>
      <c r="E13" s="90"/>
      <c r="F13" s="78"/>
      <c r="G13" s="128"/>
      <c r="H13" s="90"/>
      <c r="I13" s="78"/>
      <c r="J13" s="133"/>
      <c r="K13" s="77"/>
      <c r="L13" s="78"/>
      <c r="M13" s="133"/>
      <c r="N13" s="77"/>
      <c r="O13" s="78"/>
      <c r="P13" s="133"/>
      <c r="Q13" s="77"/>
      <c r="R13" s="78"/>
      <c r="S13" s="133"/>
      <c r="T13" s="77"/>
      <c r="U13" s="78"/>
      <c r="V13" s="133"/>
      <c r="W13" s="77"/>
      <c r="X13" s="78"/>
      <c r="Y13" s="133"/>
      <c r="Z13" s="77"/>
      <c r="AA13" s="78"/>
      <c r="AB13" s="133"/>
      <c r="AC13" s="77"/>
      <c r="AD13" s="78"/>
      <c r="AE13" s="251"/>
      <c r="AF13" s="218"/>
      <c r="AG13" s="219"/>
    </row>
    <row r="14" spans="2:34" s="86" customFormat="1" ht="12.75" customHeight="1" x14ac:dyDescent="0.2">
      <c r="D14" s="128"/>
      <c r="E14" s="90"/>
      <c r="F14" s="78"/>
      <c r="G14" s="128"/>
      <c r="H14" s="90"/>
      <c r="I14" s="78"/>
      <c r="J14" s="389"/>
      <c r="K14" s="389"/>
      <c r="L14" s="389"/>
      <c r="M14" s="389"/>
      <c r="N14" s="389"/>
      <c r="O14" s="389"/>
      <c r="P14" s="389"/>
      <c r="Q14" s="389"/>
      <c r="R14" s="389"/>
      <c r="S14" s="389"/>
      <c r="T14" s="389"/>
      <c r="U14" s="389"/>
      <c r="V14" s="389"/>
      <c r="W14" s="389"/>
      <c r="X14" s="389"/>
      <c r="Y14" s="389"/>
      <c r="Z14" s="389"/>
      <c r="AA14" s="389"/>
      <c r="AB14" s="389"/>
      <c r="AC14" s="389"/>
      <c r="AD14" s="389"/>
      <c r="AE14" s="406"/>
      <c r="AF14" s="406"/>
      <c r="AG14" s="406"/>
    </row>
    <row r="15" spans="2:34" s="86" customFormat="1" ht="12.75" customHeight="1" x14ac:dyDescent="0.2">
      <c r="B15" s="86" t="s">
        <v>12</v>
      </c>
      <c r="C15" s="122" t="s">
        <v>3</v>
      </c>
      <c r="D15" s="182">
        <v>0</v>
      </c>
      <c r="E15" s="183">
        <v>0</v>
      </c>
      <c r="F15" s="184">
        <v>0</v>
      </c>
      <c r="G15" s="123" t="s">
        <v>253</v>
      </c>
      <c r="H15" s="183">
        <v>0</v>
      </c>
      <c r="I15" s="184">
        <v>0</v>
      </c>
      <c r="J15" s="185">
        <v>0</v>
      </c>
      <c r="K15" s="183">
        <v>0</v>
      </c>
      <c r="L15" s="184">
        <v>0.1</v>
      </c>
      <c r="M15" s="182">
        <v>0</v>
      </c>
      <c r="N15" s="183">
        <v>0</v>
      </c>
      <c r="O15" s="184">
        <v>0.1</v>
      </c>
      <c r="P15" s="185">
        <v>0.1</v>
      </c>
      <c r="Q15" s="183">
        <v>0</v>
      </c>
      <c r="R15" s="184">
        <v>0.2</v>
      </c>
      <c r="S15" s="185">
        <v>0</v>
      </c>
      <c r="T15" s="183">
        <v>0</v>
      </c>
      <c r="U15" s="184">
        <v>0.1</v>
      </c>
      <c r="V15" s="185">
        <v>0</v>
      </c>
      <c r="W15" s="183">
        <v>0</v>
      </c>
      <c r="X15" s="184">
        <v>0.1</v>
      </c>
      <c r="Y15" s="185">
        <v>0</v>
      </c>
      <c r="Z15" s="183">
        <v>0</v>
      </c>
      <c r="AA15" s="184">
        <v>0</v>
      </c>
      <c r="AB15" s="185">
        <v>0.1</v>
      </c>
      <c r="AC15" s="38" t="s">
        <v>116</v>
      </c>
      <c r="AD15" s="26" t="s">
        <v>116</v>
      </c>
      <c r="AE15" s="266">
        <v>0</v>
      </c>
      <c r="AF15" s="267">
        <v>0</v>
      </c>
      <c r="AG15" s="268">
        <v>0</v>
      </c>
    </row>
    <row r="16" spans="2:34" s="86" customFormat="1" ht="12.75" customHeight="1" x14ac:dyDescent="0.2">
      <c r="B16" s="124"/>
      <c r="C16" s="122" t="s">
        <v>50</v>
      </c>
      <c r="D16" s="182">
        <v>0.154</v>
      </c>
      <c r="E16" s="183">
        <v>1.7999999999999999E-2</v>
      </c>
      <c r="F16" s="184">
        <v>0.35499999999999998</v>
      </c>
      <c r="G16" s="182">
        <v>0.1</v>
      </c>
      <c r="H16" s="183">
        <v>0</v>
      </c>
      <c r="I16" s="184">
        <v>0.1</v>
      </c>
      <c r="J16" s="185">
        <v>0.1</v>
      </c>
      <c r="K16" s="183">
        <v>0.1</v>
      </c>
      <c r="L16" s="184">
        <v>0.2</v>
      </c>
      <c r="M16" s="182">
        <v>0.2</v>
      </c>
      <c r="N16" s="183">
        <v>0.1</v>
      </c>
      <c r="O16" s="184">
        <v>0.3</v>
      </c>
      <c r="P16" s="185">
        <v>0.1</v>
      </c>
      <c r="Q16" s="183">
        <v>0</v>
      </c>
      <c r="R16" s="184">
        <v>0.1</v>
      </c>
      <c r="S16" s="185">
        <v>0.2</v>
      </c>
      <c r="T16" s="183">
        <v>0.1</v>
      </c>
      <c r="U16" s="184">
        <v>0.4</v>
      </c>
      <c r="V16" s="185">
        <v>0.1</v>
      </c>
      <c r="W16" s="183">
        <v>0</v>
      </c>
      <c r="X16" s="184">
        <v>0.3</v>
      </c>
      <c r="Y16" s="185">
        <v>0.1</v>
      </c>
      <c r="Z16" s="183">
        <v>0</v>
      </c>
      <c r="AA16" s="184">
        <v>0.2</v>
      </c>
      <c r="AB16" s="185">
        <v>0</v>
      </c>
      <c r="AC16" s="38" t="s">
        <v>116</v>
      </c>
      <c r="AD16" s="26" t="s">
        <v>116</v>
      </c>
      <c r="AE16" s="266">
        <v>0.1</v>
      </c>
      <c r="AF16" s="267">
        <v>0</v>
      </c>
      <c r="AG16" s="268">
        <v>0.3</v>
      </c>
    </row>
    <row r="17" spans="2:33" s="86" customFormat="1" ht="12.75" customHeight="1" x14ac:dyDescent="0.2">
      <c r="B17" s="80"/>
      <c r="C17" s="122" t="s">
        <v>5</v>
      </c>
      <c r="D17" s="182">
        <v>0.91</v>
      </c>
      <c r="E17" s="183">
        <v>0.17199999999999999</v>
      </c>
      <c r="F17" s="184">
        <v>1.6619999999999999</v>
      </c>
      <c r="G17" s="182">
        <v>0.3</v>
      </c>
      <c r="H17" s="183">
        <v>0.1</v>
      </c>
      <c r="I17" s="184">
        <v>0.5</v>
      </c>
      <c r="J17" s="185">
        <v>0.3</v>
      </c>
      <c r="K17" s="183">
        <v>0.2</v>
      </c>
      <c r="L17" s="184">
        <v>0.4</v>
      </c>
      <c r="M17" s="182">
        <v>0.1</v>
      </c>
      <c r="N17" s="183">
        <v>0.1</v>
      </c>
      <c r="O17" s="184">
        <v>0.2</v>
      </c>
      <c r="P17" s="185">
        <v>0.3</v>
      </c>
      <c r="Q17" s="183">
        <v>0.1</v>
      </c>
      <c r="R17" s="184">
        <v>0.4</v>
      </c>
      <c r="S17" s="185">
        <v>0.4</v>
      </c>
      <c r="T17" s="183">
        <v>0.1</v>
      </c>
      <c r="U17" s="184">
        <v>0.6</v>
      </c>
      <c r="V17" s="185">
        <v>0.2</v>
      </c>
      <c r="W17" s="183">
        <v>0</v>
      </c>
      <c r="X17" s="184">
        <v>0.3</v>
      </c>
      <c r="Y17" s="185">
        <v>0.2</v>
      </c>
      <c r="Z17" s="183">
        <v>0</v>
      </c>
      <c r="AA17" s="184">
        <v>0.4</v>
      </c>
      <c r="AB17" s="185">
        <v>0.3</v>
      </c>
      <c r="AC17" s="38" t="s">
        <v>116</v>
      </c>
      <c r="AD17" s="26" t="s">
        <v>116</v>
      </c>
      <c r="AE17" s="266">
        <v>0.4</v>
      </c>
      <c r="AF17" s="267">
        <v>0.2</v>
      </c>
      <c r="AG17" s="268">
        <v>0.6</v>
      </c>
    </row>
    <row r="18" spans="2:33" s="86" customFormat="1" ht="12.75" customHeight="1" x14ac:dyDescent="0.2">
      <c r="B18" s="287" t="s">
        <v>300</v>
      </c>
      <c r="C18" s="122" t="s">
        <v>6</v>
      </c>
      <c r="D18" s="182">
        <v>1.0640000000000001</v>
      </c>
      <c r="E18" s="183">
        <v>0.27400000000000002</v>
      </c>
      <c r="F18" s="184">
        <v>1.8720000000000001</v>
      </c>
      <c r="G18" s="182">
        <v>0.4</v>
      </c>
      <c r="H18" s="183">
        <v>0.2</v>
      </c>
      <c r="I18" s="184">
        <v>0.6</v>
      </c>
      <c r="J18" s="185">
        <v>0.4</v>
      </c>
      <c r="K18" s="183">
        <v>0.3</v>
      </c>
      <c r="L18" s="184">
        <v>0.6</v>
      </c>
      <c r="M18" s="182">
        <v>0.3</v>
      </c>
      <c r="N18" s="183">
        <v>0.2</v>
      </c>
      <c r="O18" s="184">
        <v>0.5</v>
      </c>
      <c r="P18" s="185">
        <v>0.4</v>
      </c>
      <c r="Q18" s="183">
        <v>0.3</v>
      </c>
      <c r="R18" s="184">
        <v>0.6</v>
      </c>
      <c r="S18" s="185">
        <v>0.6</v>
      </c>
      <c r="T18" s="183">
        <v>0.3</v>
      </c>
      <c r="U18" s="184">
        <v>0.9</v>
      </c>
      <c r="V18" s="185">
        <v>0.4</v>
      </c>
      <c r="W18" s="183">
        <v>0.1</v>
      </c>
      <c r="X18" s="184">
        <v>0.6</v>
      </c>
      <c r="Y18" s="185">
        <v>0.3</v>
      </c>
      <c r="Z18" s="183">
        <v>0.1</v>
      </c>
      <c r="AA18" s="184">
        <v>0.6</v>
      </c>
      <c r="AB18" s="185">
        <v>0.4</v>
      </c>
      <c r="AC18" s="38" t="s">
        <v>116</v>
      </c>
      <c r="AD18" s="26" t="s">
        <v>116</v>
      </c>
      <c r="AE18" s="266">
        <v>0.6</v>
      </c>
      <c r="AF18" s="267">
        <v>0.3</v>
      </c>
      <c r="AG18" s="268">
        <v>0.8</v>
      </c>
    </row>
    <row r="19" spans="2:33" s="86" customFormat="1" ht="12.75" customHeight="1" x14ac:dyDescent="0.2">
      <c r="B19" s="80"/>
      <c r="C19" s="122"/>
      <c r="D19" s="128"/>
      <c r="E19" s="77"/>
      <c r="F19" s="78"/>
      <c r="G19" s="128"/>
      <c r="H19" s="77"/>
      <c r="I19" s="78"/>
      <c r="J19" s="128"/>
      <c r="K19" s="77"/>
      <c r="L19" s="78"/>
      <c r="M19" s="128"/>
      <c r="N19" s="77"/>
      <c r="O19" s="78"/>
      <c r="P19" s="128"/>
      <c r="Q19" s="77"/>
      <c r="R19" s="78"/>
      <c r="S19" s="128"/>
      <c r="T19" s="77"/>
      <c r="U19" s="78"/>
      <c r="V19" s="128"/>
      <c r="W19" s="77"/>
      <c r="X19" s="78"/>
      <c r="Y19" s="128"/>
      <c r="Z19" s="77"/>
      <c r="AA19" s="78"/>
      <c r="AB19" s="128"/>
      <c r="AC19" s="77"/>
      <c r="AD19" s="78"/>
      <c r="AE19" s="217"/>
      <c r="AF19" s="218"/>
      <c r="AG19" s="219"/>
    </row>
    <row r="20" spans="2:33" s="86" customFormat="1" ht="12.75" customHeight="1" x14ac:dyDescent="0.2">
      <c r="B20" s="80"/>
      <c r="C20" s="122"/>
      <c r="D20" s="128"/>
      <c r="E20" s="77"/>
      <c r="F20" s="78"/>
      <c r="G20" s="128"/>
      <c r="H20" s="77"/>
      <c r="I20" s="78"/>
      <c r="J20" s="128"/>
      <c r="K20" s="77"/>
      <c r="L20" s="78"/>
      <c r="M20" s="128"/>
      <c r="N20" s="77"/>
      <c r="O20" s="78"/>
      <c r="P20" s="128"/>
      <c r="Q20" s="77"/>
      <c r="R20" s="78"/>
      <c r="S20" s="128"/>
      <c r="T20" s="77"/>
      <c r="U20" s="78"/>
      <c r="V20" s="128"/>
      <c r="W20" s="77"/>
      <c r="X20" s="78"/>
      <c r="Y20" s="128"/>
      <c r="Z20" s="77"/>
      <c r="AA20" s="78"/>
      <c r="AB20" s="128"/>
      <c r="AC20" s="77"/>
      <c r="AD20" s="78"/>
      <c r="AE20" s="217"/>
      <c r="AF20" s="218"/>
      <c r="AG20" s="219"/>
    </row>
    <row r="21" spans="2:33" s="86" customFormat="1" ht="12.75" customHeight="1" x14ac:dyDescent="0.2">
      <c r="D21" s="128"/>
      <c r="E21" s="90"/>
      <c r="F21" s="78"/>
      <c r="G21" s="128"/>
      <c r="H21" s="90"/>
      <c r="I21" s="78"/>
      <c r="J21" s="133"/>
      <c r="K21" s="77"/>
      <c r="L21" s="78"/>
      <c r="M21" s="133"/>
      <c r="N21" s="77"/>
      <c r="O21" s="78"/>
      <c r="P21" s="133"/>
      <c r="Q21" s="77"/>
      <c r="R21" s="78"/>
      <c r="S21" s="133"/>
      <c r="T21" s="77"/>
      <c r="U21" s="78"/>
      <c r="V21" s="133"/>
      <c r="W21" s="77"/>
      <c r="X21" s="78"/>
      <c r="Y21" s="133"/>
      <c r="Z21" s="77"/>
      <c r="AA21" s="78"/>
      <c r="AB21" s="133"/>
      <c r="AC21" s="77"/>
      <c r="AD21" s="78"/>
      <c r="AE21" s="251"/>
      <c r="AF21" s="218"/>
      <c r="AG21" s="219"/>
    </row>
    <row r="22" spans="2:33" s="86" customFormat="1" ht="12.75" customHeight="1" x14ac:dyDescent="0.2">
      <c r="B22" s="86" t="s">
        <v>107</v>
      </c>
      <c r="C22" s="122" t="s">
        <v>3</v>
      </c>
      <c r="D22" s="182">
        <v>0</v>
      </c>
      <c r="E22" s="183">
        <v>0</v>
      </c>
      <c r="F22" s="184">
        <v>0</v>
      </c>
      <c r="G22" s="182">
        <v>0</v>
      </c>
      <c r="H22" s="183">
        <v>0</v>
      </c>
      <c r="I22" s="184">
        <v>0</v>
      </c>
      <c r="J22" s="123" t="s">
        <v>116</v>
      </c>
      <c r="K22" s="38" t="s">
        <v>116</v>
      </c>
      <c r="L22" s="26" t="s">
        <v>116</v>
      </c>
      <c r="M22" s="123" t="s">
        <v>116</v>
      </c>
      <c r="N22" s="38" t="s">
        <v>116</v>
      </c>
      <c r="O22" s="26" t="s">
        <v>116</v>
      </c>
      <c r="P22" s="123" t="s">
        <v>116</v>
      </c>
      <c r="Q22" s="38" t="s">
        <v>116</v>
      </c>
      <c r="R22" s="26" t="s">
        <v>116</v>
      </c>
      <c r="S22" s="123" t="s">
        <v>116</v>
      </c>
      <c r="T22" s="38" t="s">
        <v>116</v>
      </c>
      <c r="U22" s="26" t="s">
        <v>116</v>
      </c>
      <c r="V22" s="123" t="s">
        <v>116</v>
      </c>
      <c r="W22" s="38" t="s">
        <v>116</v>
      </c>
      <c r="X22" s="26" t="s">
        <v>116</v>
      </c>
      <c r="Y22" s="123" t="s">
        <v>116</v>
      </c>
      <c r="Z22" s="38" t="s">
        <v>116</v>
      </c>
      <c r="AA22" s="26" t="s">
        <v>116</v>
      </c>
      <c r="AB22" s="123" t="s">
        <v>116</v>
      </c>
      <c r="AC22" s="38" t="s">
        <v>116</v>
      </c>
      <c r="AD22" s="26" t="s">
        <v>116</v>
      </c>
      <c r="AE22" s="214" t="s">
        <v>116</v>
      </c>
      <c r="AF22" s="215" t="s">
        <v>116</v>
      </c>
      <c r="AG22" s="216" t="s">
        <v>116</v>
      </c>
    </row>
    <row r="23" spans="2:33" s="86" customFormat="1" ht="12.75" customHeight="1" x14ac:dyDescent="0.2">
      <c r="B23" s="124"/>
      <c r="C23" s="122" t="s">
        <v>50</v>
      </c>
      <c r="D23" s="182">
        <v>0.74399999999999999</v>
      </c>
      <c r="E23" s="183">
        <v>0.56999999999999995</v>
      </c>
      <c r="F23" s="184">
        <v>0.93100000000000005</v>
      </c>
      <c r="G23" s="182">
        <v>0.5</v>
      </c>
      <c r="H23" s="183">
        <v>0.3</v>
      </c>
      <c r="I23" s="184">
        <v>0.7</v>
      </c>
      <c r="J23" s="123" t="s">
        <v>116</v>
      </c>
      <c r="K23" s="38" t="s">
        <v>116</v>
      </c>
      <c r="L23" s="26" t="s">
        <v>116</v>
      </c>
      <c r="M23" s="123" t="s">
        <v>116</v>
      </c>
      <c r="N23" s="38" t="s">
        <v>116</v>
      </c>
      <c r="O23" s="26" t="s">
        <v>116</v>
      </c>
      <c r="P23" s="123" t="s">
        <v>116</v>
      </c>
      <c r="Q23" s="38" t="s">
        <v>116</v>
      </c>
      <c r="R23" s="26" t="s">
        <v>116</v>
      </c>
      <c r="S23" s="123" t="s">
        <v>116</v>
      </c>
      <c r="T23" s="38" t="s">
        <v>116</v>
      </c>
      <c r="U23" s="26" t="s">
        <v>116</v>
      </c>
      <c r="V23" s="123" t="s">
        <v>116</v>
      </c>
      <c r="W23" s="38" t="s">
        <v>116</v>
      </c>
      <c r="X23" s="26" t="s">
        <v>116</v>
      </c>
      <c r="Y23" s="123" t="s">
        <v>116</v>
      </c>
      <c r="Z23" s="38" t="s">
        <v>116</v>
      </c>
      <c r="AA23" s="26" t="s">
        <v>116</v>
      </c>
      <c r="AB23" s="123" t="s">
        <v>116</v>
      </c>
      <c r="AC23" s="38" t="s">
        <v>116</v>
      </c>
      <c r="AD23" s="26" t="s">
        <v>116</v>
      </c>
      <c r="AE23" s="214" t="s">
        <v>116</v>
      </c>
      <c r="AF23" s="215" t="s">
        <v>116</v>
      </c>
      <c r="AG23" s="216" t="s">
        <v>116</v>
      </c>
    </row>
    <row r="24" spans="2:33" s="86" customFormat="1" ht="12.75" customHeight="1" x14ac:dyDescent="0.2">
      <c r="B24" s="80"/>
      <c r="C24" s="122" t="s">
        <v>5</v>
      </c>
      <c r="D24" s="182">
        <v>1.2450000000000001</v>
      </c>
      <c r="E24" s="183">
        <v>0.93300000000000005</v>
      </c>
      <c r="F24" s="184">
        <v>1.6759999999999999</v>
      </c>
      <c r="G24" s="182">
        <v>1.3</v>
      </c>
      <c r="H24" s="183">
        <v>1.1000000000000001</v>
      </c>
      <c r="I24" s="184">
        <v>1.5</v>
      </c>
      <c r="J24" s="123" t="s">
        <v>116</v>
      </c>
      <c r="K24" s="38" t="s">
        <v>116</v>
      </c>
      <c r="L24" s="26" t="s">
        <v>116</v>
      </c>
      <c r="M24" s="123" t="s">
        <v>116</v>
      </c>
      <c r="N24" s="38" t="s">
        <v>116</v>
      </c>
      <c r="O24" s="26" t="s">
        <v>116</v>
      </c>
      <c r="P24" s="123" t="s">
        <v>116</v>
      </c>
      <c r="Q24" s="38" t="s">
        <v>116</v>
      </c>
      <c r="R24" s="26" t="s">
        <v>116</v>
      </c>
      <c r="S24" s="123" t="s">
        <v>116</v>
      </c>
      <c r="T24" s="38" t="s">
        <v>116</v>
      </c>
      <c r="U24" s="26" t="s">
        <v>116</v>
      </c>
      <c r="V24" s="123" t="s">
        <v>116</v>
      </c>
      <c r="W24" s="38" t="s">
        <v>116</v>
      </c>
      <c r="X24" s="26" t="s">
        <v>116</v>
      </c>
      <c r="Y24" s="123" t="s">
        <v>116</v>
      </c>
      <c r="Z24" s="38" t="s">
        <v>116</v>
      </c>
      <c r="AA24" s="26" t="s">
        <v>116</v>
      </c>
      <c r="AB24" s="123" t="s">
        <v>116</v>
      </c>
      <c r="AC24" s="38" t="s">
        <v>116</v>
      </c>
      <c r="AD24" s="26" t="s">
        <v>116</v>
      </c>
      <c r="AE24" s="214" t="s">
        <v>116</v>
      </c>
      <c r="AF24" s="215" t="s">
        <v>116</v>
      </c>
      <c r="AG24" s="216" t="s">
        <v>116</v>
      </c>
    </row>
    <row r="25" spans="2:33" s="86" customFormat="1" ht="12.75" customHeight="1" x14ac:dyDescent="0.2">
      <c r="B25" s="287" t="s">
        <v>300</v>
      </c>
      <c r="C25" s="122" t="s">
        <v>6</v>
      </c>
      <c r="D25" s="182">
        <v>1.99</v>
      </c>
      <c r="E25" s="183">
        <v>1.6259999999999999</v>
      </c>
      <c r="F25" s="184">
        <v>2.456</v>
      </c>
      <c r="G25" s="182">
        <v>1.8</v>
      </c>
      <c r="H25" s="183">
        <v>1.5</v>
      </c>
      <c r="I25" s="184">
        <v>2.1</v>
      </c>
      <c r="J25" s="123" t="s">
        <v>116</v>
      </c>
      <c r="K25" s="38" t="s">
        <v>116</v>
      </c>
      <c r="L25" s="26" t="s">
        <v>116</v>
      </c>
      <c r="M25" s="123" t="s">
        <v>116</v>
      </c>
      <c r="N25" s="38" t="s">
        <v>116</v>
      </c>
      <c r="O25" s="26" t="s">
        <v>116</v>
      </c>
      <c r="P25" s="123" t="s">
        <v>116</v>
      </c>
      <c r="Q25" s="38" t="s">
        <v>116</v>
      </c>
      <c r="R25" s="26" t="s">
        <v>116</v>
      </c>
      <c r="S25" s="123" t="s">
        <v>116</v>
      </c>
      <c r="T25" s="38" t="s">
        <v>116</v>
      </c>
      <c r="U25" s="26" t="s">
        <v>116</v>
      </c>
      <c r="V25" s="123" t="s">
        <v>116</v>
      </c>
      <c r="W25" s="38" t="s">
        <v>116</v>
      </c>
      <c r="X25" s="26" t="s">
        <v>116</v>
      </c>
      <c r="Y25" s="123" t="s">
        <v>116</v>
      </c>
      <c r="Z25" s="38" t="s">
        <v>116</v>
      </c>
      <c r="AA25" s="26" t="s">
        <v>116</v>
      </c>
      <c r="AB25" s="123" t="s">
        <v>116</v>
      </c>
      <c r="AC25" s="38" t="s">
        <v>116</v>
      </c>
      <c r="AD25" s="26" t="s">
        <v>116</v>
      </c>
      <c r="AE25" s="214" t="s">
        <v>116</v>
      </c>
      <c r="AF25" s="215" t="s">
        <v>116</v>
      </c>
      <c r="AG25" s="216" t="s">
        <v>116</v>
      </c>
    </row>
    <row r="26" spans="2:33" s="86" customFormat="1" ht="12.75" customHeight="1" x14ac:dyDescent="0.2">
      <c r="B26" s="80"/>
      <c r="C26" s="122"/>
      <c r="D26" s="128"/>
      <c r="E26" s="77"/>
      <c r="F26" s="78"/>
      <c r="G26" s="128"/>
      <c r="H26" s="77"/>
      <c r="I26" s="78"/>
      <c r="J26" s="128"/>
      <c r="K26" s="77"/>
      <c r="L26" s="78"/>
      <c r="M26" s="128"/>
      <c r="N26" s="77"/>
      <c r="O26" s="78"/>
      <c r="P26" s="128"/>
      <c r="Q26" s="77"/>
      <c r="R26" s="78"/>
      <c r="S26" s="128"/>
      <c r="T26" s="77"/>
      <c r="U26" s="78"/>
      <c r="V26" s="128"/>
      <c r="W26" s="77"/>
      <c r="X26" s="78"/>
      <c r="Y26" s="128"/>
      <c r="Z26" s="77"/>
      <c r="AA26" s="78"/>
      <c r="AB26" s="128"/>
      <c r="AC26" s="77"/>
      <c r="AD26" s="78"/>
      <c r="AE26" s="217"/>
      <c r="AF26" s="218"/>
      <c r="AG26" s="219"/>
    </row>
    <row r="27" spans="2:33" s="86" customFormat="1" ht="12.75" customHeight="1" x14ac:dyDescent="0.2">
      <c r="B27" s="80"/>
      <c r="C27" s="122"/>
      <c r="D27" s="128"/>
      <c r="E27" s="77"/>
      <c r="F27" s="78"/>
      <c r="G27" s="128"/>
      <c r="H27" s="77"/>
      <c r="I27" s="78"/>
      <c r="J27" s="128"/>
      <c r="K27" s="77"/>
      <c r="L27" s="78"/>
      <c r="M27" s="128"/>
      <c r="N27" s="77"/>
      <c r="O27" s="78"/>
      <c r="P27" s="128"/>
      <c r="Q27" s="77"/>
      <c r="R27" s="78"/>
      <c r="S27" s="128"/>
      <c r="T27" s="77"/>
      <c r="U27" s="78"/>
      <c r="V27" s="128"/>
      <c r="W27" s="77"/>
      <c r="X27" s="78"/>
      <c r="Y27" s="128"/>
      <c r="Z27" s="77"/>
      <c r="AA27" s="78"/>
      <c r="AB27" s="128"/>
      <c r="AC27" s="77"/>
      <c r="AD27" s="78"/>
      <c r="AE27" s="217"/>
      <c r="AF27" s="218"/>
      <c r="AG27" s="219"/>
    </row>
    <row r="28" spans="2:33" s="86" customFormat="1" ht="12.75" customHeight="1" x14ac:dyDescent="0.2">
      <c r="D28" s="128"/>
      <c r="E28" s="90"/>
      <c r="F28" s="78"/>
      <c r="G28" s="128"/>
      <c r="H28" s="90"/>
      <c r="I28" s="78"/>
      <c r="J28" s="389"/>
      <c r="K28" s="389"/>
      <c r="L28" s="389"/>
      <c r="M28" s="389"/>
      <c r="N28" s="389"/>
      <c r="O28" s="389"/>
      <c r="P28" s="389"/>
      <c r="Q28" s="389"/>
      <c r="R28" s="389"/>
      <c r="S28" s="389"/>
      <c r="T28" s="389"/>
      <c r="U28" s="389"/>
      <c r="V28" s="389"/>
      <c r="W28" s="389"/>
      <c r="X28" s="389"/>
      <c r="Y28" s="389"/>
      <c r="Z28" s="389"/>
      <c r="AA28" s="389"/>
      <c r="AB28" s="389"/>
      <c r="AC28" s="389"/>
      <c r="AD28" s="389"/>
      <c r="AE28" s="406"/>
      <c r="AF28" s="406"/>
      <c r="AG28" s="406"/>
    </row>
    <row r="29" spans="2:33" s="86" customFormat="1" ht="12.75" customHeight="1" x14ac:dyDescent="0.2">
      <c r="B29" s="86" t="s">
        <v>10</v>
      </c>
      <c r="C29" s="122" t="s">
        <v>3</v>
      </c>
      <c r="D29" s="182">
        <v>0</v>
      </c>
      <c r="E29" s="183">
        <v>0</v>
      </c>
      <c r="F29" s="184">
        <v>0</v>
      </c>
      <c r="G29" s="123" t="s">
        <v>253</v>
      </c>
      <c r="H29" s="183">
        <v>0</v>
      </c>
      <c r="I29" s="184">
        <v>0.1</v>
      </c>
      <c r="J29" s="185">
        <v>0</v>
      </c>
      <c r="K29" s="183">
        <v>0</v>
      </c>
      <c r="L29" s="184">
        <v>0</v>
      </c>
      <c r="M29" s="182">
        <v>0</v>
      </c>
      <c r="N29" s="183">
        <v>0</v>
      </c>
      <c r="O29" s="184">
        <v>0</v>
      </c>
      <c r="P29" s="185">
        <v>0</v>
      </c>
      <c r="Q29" s="183">
        <v>0</v>
      </c>
      <c r="R29" s="184">
        <v>0.1</v>
      </c>
      <c r="S29" s="185">
        <v>0</v>
      </c>
      <c r="T29" s="183">
        <v>0</v>
      </c>
      <c r="U29" s="184">
        <v>0</v>
      </c>
      <c r="V29" s="185">
        <v>0</v>
      </c>
      <c r="W29" s="183">
        <v>0</v>
      </c>
      <c r="X29" s="184">
        <v>0</v>
      </c>
      <c r="Y29" s="185">
        <v>0</v>
      </c>
      <c r="Z29" s="183">
        <v>0</v>
      </c>
      <c r="AA29" s="184">
        <v>0.1</v>
      </c>
      <c r="AB29" s="185">
        <v>0</v>
      </c>
      <c r="AC29" s="183">
        <v>0</v>
      </c>
      <c r="AD29" s="184">
        <v>0</v>
      </c>
      <c r="AE29" s="266">
        <v>0</v>
      </c>
      <c r="AF29" s="267">
        <v>0</v>
      </c>
      <c r="AG29" s="268">
        <v>0</v>
      </c>
    </row>
    <row r="30" spans="2:33" s="86" customFormat="1" ht="12.75" customHeight="1" x14ac:dyDescent="0.2">
      <c r="B30" s="124"/>
      <c r="C30" s="122" t="s">
        <v>50</v>
      </c>
      <c r="D30" s="374">
        <v>0.67200000000000004</v>
      </c>
      <c r="E30" s="183">
        <v>0.42299999999999999</v>
      </c>
      <c r="F30" s="184">
        <v>0.95099999999999996</v>
      </c>
      <c r="G30" s="182">
        <v>1.2</v>
      </c>
      <c r="H30" s="183">
        <v>0.8</v>
      </c>
      <c r="I30" s="184">
        <v>1.5</v>
      </c>
      <c r="J30" s="185">
        <v>1.2</v>
      </c>
      <c r="K30" s="183">
        <v>0.9</v>
      </c>
      <c r="L30" s="184">
        <v>1.4</v>
      </c>
      <c r="M30" s="182">
        <v>0.9</v>
      </c>
      <c r="N30" s="183">
        <v>0.6</v>
      </c>
      <c r="O30" s="184">
        <v>1.1000000000000001</v>
      </c>
      <c r="P30" s="185">
        <v>0.8</v>
      </c>
      <c r="Q30" s="183">
        <v>0.6</v>
      </c>
      <c r="R30" s="184">
        <v>1</v>
      </c>
      <c r="S30" s="123" t="s">
        <v>244</v>
      </c>
      <c r="T30" s="183">
        <v>0.8</v>
      </c>
      <c r="U30" s="184">
        <v>1.3</v>
      </c>
      <c r="V30" s="185">
        <v>0.5</v>
      </c>
      <c r="W30" s="183">
        <v>0.4</v>
      </c>
      <c r="X30" s="184">
        <v>0.7</v>
      </c>
      <c r="Y30" s="185">
        <v>0.4</v>
      </c>
      <c r="Z30" s="183">
        <v>0.1</v>
      </c>
      <c r="AA30" s="184">
        <v>0.7</v>
      </c>
      <c r="AB30" s="185">
        <v>0.3</v>
      </c>
      <c r="AC30" s="183">
        <v>0.1</v>
      </c>
      <c r="AD30" s="184">
        <v>0.4</v>
      </c>
      <c r="AE30" s="266">
        <v>0.3</v>
      </c>
      <c r="AF30" s="267">
        <v>0.1</v>
      </c>
      <c r="AG30" s="268">
        <v>0.5</v>
      </c>
    </row>
    <row r="31" spans="2:33" s="86" customFormat="1" ht="12.75" customHeight="1" x14ac:dyDescent="0.2">
      <c r="B31" s="80"/>
      <c r="C31" s="122" t="s">
        <v>5</v>
      </c>
      <c r="D31" s="182">
        <v>0.99299999999999999</v>
      </c>
      <c r="E31" s="183">
        <v>0.70499999999999996</v>
      </c>
      <c r="F31" s="184">
        <v>1.294</v>
      </c>
      <c r="G31" s="182">
        <v>1.2</v>
      </c>
      <c r="H31" s="183">
        <v>0.9</v>
      </c>
      <c r="I31" s="184">
        <v>1.6</v>
      </c>
      <c r="J31" s="185">
        <v>1.1000000000000001</v>
      </c>
      <c r="K31" s="183">
        <v>0.9</v>
      </c>
      <c r="L31" s="184">
        <v>1.4</v>
      </c>
      <c r="M31" s="182">
        <v>0.9</v>
      </c>
      <c r="N31" s="183">
        <v>0.8</v>
      </c>
      <c r="O31" s="184">
        <v>1.1000000000000001</v>
      </c>
      <c r="P31" s="185">
        <v>1.1000000000000001</v>
      </c>
      <c r="Q31" s="183">
        <v>0.9</v>
      </c>
      <c r="R31" s="184">
        <v>1.3</v>
      </c>
      <c r="S31" s="185">
        <v>1.2</v>
      </c>
      <c r="T31" s="183">
        <v>1</v>
      </c>
      <c r="U31" s="184">
        <v>1.4</v>
      </c>
      <c r="V31" s="185">
        <v>1.1000000000000001</v>
      </c>
      <c r="W31" s="183">
        <v>0.9</v>
      </c>
      <c r="X31" s="184">
        <v>1.4</v>
      </c>
      <c r="Y31" s="185">
        <v>1.2</v>
      </c>
      <c r="Z31" s="183">
        <v>0.9</v>
      </c>
      <c r="AA31" s="184">
        <v>1.4</v>
      </c>
      <c r="AB31" s="185">
        <v>1.3</v>
      </c>
      <c r="AC31" s="183">
        <v>0.8</v>
      </c>
      <c r="AD31" s="184">
        <v>1.7</v>
      </c>
      <c r="AE31" s="266">
        <v>1.4</v>
      </c>
      <c r="AF31" s="267">
        <v>0.6</v>
      </c>
      <c r="AG31" s="268">
        <v>2.2000000000000002</v>
      </c>
    </row>
    <row r="32" spans="2:33" s="86" customFormat="1" ht="12.75" customHeight="1" x14ac:dyDescent="0.2">
      <c r="B32" s="287" t="s">
        <v>300</v>
      </c>
      <c r="C32" s="122" t="s">
        <v>6</v>
      </c>
      <c r="D32" s="374">
        <v>1.665</v>
      </c>
      <c r="E32" s="183">
        <v>1.2829999999999999</v>
      </c>
      <c r="F32" s="184">
        <v>2.0659999999999998</v>
      </c>
      <c r="G32" s="182">
        <v>2.4</v>
      </c>
      <c r="H32" s="183">
        <v>1.9</v>
      </c>
      <c r="I32" s="184">
        <v>2.9</v>
      </c>
      <c r="J32" s="123" t="s">
        <v>256</v>
      </c>
      <c r="K32" s="183">
        <v>1.9</v>
      </c>
      <c r="L32" s="184">
        <v>2.7</v>
      </c>
      <c r="M32" s="182">
        <v>1.8</v>
      </c>
      <c r="N32" s="183">
        <v>1.5</v>
      </c>
      <c r="O32" s="184">
        <v>2.1</v>
      </c>
      <c r="P32" s="185">
        <v>1.9</v>
      </c>
      <c r="Q32" s="183">
        <v>1.6</v>
      </c>
      <c r="R32" s="184">
        <v>2.2000000000000002</v>
      </c>
      <c r="S32" s="185">
        <v>2.2000000000000002</v>
      </c>
      <c r="T32" s="183">
        <v>1.8</v>
      </c>
      <c r="U32" s="184">
        <v>2.6</v>
      </c>
      <c r="V32" s="185">
        <v>1.6</v>
      </c>
      <c r="W32" s="183">
        <v>1.3</v>
      </c>
      <c r="X32" s="184">
        <v>2</v>
      </c>
      <c r="Y32" s="185">
        <v>1.6</v>
      </c>
      <c r="Z32" s="183">
        <v>1.2</v>
      </c>
      <c r="AA32" s="184">
        <v>2.1</v>
      </c>
      <c r="AB32" s="185">
        <v>1.5</v>
      </c>
      <c r="AC32" s="183">
        <v>1.2</v>
      </c>
      <c r="AD32" s="184">
        <v>1.9</v>
      </c>
      <c r="AE32" s="266">
        <v>1.7</v>
      </c>
      <c r="AF32" s="267">
        <v>1</v>
      </c>
      <c r="AG32" s="268">
        <v>2.4</v>
      </c>
    </row>
    <row r="33" spans="2:33" s="86" customFormat="1" ht="12.75" customHeight="1" x14ac:dyDescent="0.2">
      <c r="B33" s="80"/>
      <c r="C33" s="122"/>
      <c r="D33" s="128"/>
      <c r="E33" s="77"/>
      <c r="F33" s="78"/>
      <c r="G33" s="128"/>
      <c r="H33" s="77"/>
      <c r="I33" s="78"/>
      <c r="J33" s="128"/>
      <c r="K33" s="77"/>
      <c r="L33" s="78"/>
      <c r="M33" s="128"/>
      <c r="N33" s="77"/>
      <c r="O33" s="78"/>
      <c r="P33" s="128"/>
      <c r="Q33" s="77"/>
      <c r="R33" s="78"/>
      <c r="S33" s="128"/>
      <c r="T33" s="77"/>
      <c r="U33" s="78"/>
      <c r="V33" s="128"/>
      <c r="W33" s="77"/>
      <c r="X33" s="78"/>
      <c r="Y33" s="128"/>
      <c r="Z33" s="77"/>
      <c r="AA33" s="78"/>
      <c r="AB33" s="128"/>
      <c r="AC33" s="77"/>
      <c r="AD33" s="78"/>
      <c r="AE33" s="266"/>
      <c r="AF33" s="218"/>
      <c r="AG33" s="219"/>
    </row>
    <row r="34" spans="2:33" s="86" customFormat="1" ht="12.75" customHeight="1" x14ac:dyDescent="0.2">
      <c r="B34" s="80"/>
      <c r="C34" s="122"/>
      <c r="D34" s="128"/>
      <c r="E34" s="77"/>
      <c r="F34" s="78"/>
      <c r="G34" s="128"/>
      <c r="H34" s="77"/>
      <c r="I34" s="78"/>
      <c r="J34" s="128"/>
      <c r="K34" s="77"/>
      <c r="L34" s="78"/>
      <c r="M34" s="128"/>
      <c r="N34" s="77"/>
      <c r="O34" s="78"/>
      <c r="P34" s="128"/>
      <c r="Q34" s="77"/>
      <c r="R34" s="78"/>
      <c r="S34" s="128"/>
      <c r="T34" s="77"/>
      <c r="U34" s="78"/>
      <c r="V34" s="128"/>
      <c r="W34" s="77"/>
      <c r="X34" s="78"/>
      <c r="Y34" s="128"/>
      <c r="Z34" s="77"/>
      <c r="AA34" s="78"/>
      <c r="AB34" s="128"/>
      <c r="AC34" s="77"/>
      <c r="AD34" s="78"/>
      <c r="AE34" s="266"/>
      <c r="AF34" s="218"/>
      <c r="AG34" s="219"/>
    </row>
    <row r="35" spans="2:33" s="86" customFormat="1" ht="12.75" customHeight="1" x14ac:dyDescent="0.2">
      <c r="C35" s="137"/>
      <c r="D35" s="128"/>
      <c r="E35" s="90"/>
      <c r="F35" s="78"/>
      <c r="G35" s="128"/>
      <c r="H35" s="90"/>
      <c r="I35" s="78"/>
      <c r="J35" s="64"/>
      <c r="K35" s="22"/>
      <c r="L35" s="22"/>
      <c r="M35" s="64"/>
      <c r="N35" s="22"/>
      <c r="O35" s="22"/>
      <c r="P35" s="64"/>
      <c r="Q35" s="22"/>
      <c r="R35" s="22"/>
      <c r="S35" s="64"/>
      <c r="T35" s="22"/>
      <c r="U35" s="22"/>
      <c r="V35" s="64"/>
      <c r="W35" s="22"/>
      <c r="X35" s="22"/>
      <c r="Y35" s="64"/>
      <c r="Z35" s="22"/>
      <c r="AA35" s="22"/>
      <c r="AB35" s="64"/>
      <c r="AC35" s="22"/>
      <c r="AD35" s="22"/>
      <c r="AE35" s="271"/>
      <c r="AF35" s="255"/>
      <c r="AG35" s="255"/>
    </row>
    <row r="36" spans="2:33" s="86" customFormat="1" ht="12.75" customHeight="1" x14ac:dyDescent="0.2">
      <c r="B36" s="122" t="s">
        <v>223</v>
      </c>
      <c r="C36" s="122" t="s">
        <v>3</v>
      </c>
      <c r="D36" s="182">
        <v>4.0000000000000001E-3</v>
      </c>
      <c r="E36" s="183">
        <v>0</v>
      </c>
      <c r="F36" s="364">
        <v>1.4E-2</v>
      </c>
      <c r="G36" s="182">
        <v>0</v>
      </c>
      <c r="H36" s="183">
        <v>0</v>
      </c>
      <c r="I36" s="184">
        <v>0</v>
      </c>
      <c r="J36" s="185">
        <v>0</v>
      </c>
      <c r="K36" s="183">
        <v>0</v>
      </c>
      <c r="L36" s="184">
        <v>0</v>
      </c>
      <c r="M36" s="182">
        <v>0</v>
      </c>
      <c r="N36" s="183">
        <v>0</v>
      </c>
      <c r="O36" s="184">
        <v>0</v>
      </c>
      <c r="P36" s="185">
        <v>0</v>
      </c>
      <c r="Q36" s="183">
        <v>0</v>
      </c>
      <c r="R36" s="184">
        <v>0</v>
      </c>
      <c r="S36" s="185">
        <v>0</v>
      </c>
      <c r="T36" s="183">
        <v>0</v>
      </c>
      <c r="U36" s="184">
        <v>0</v>
      </c>
      <c r="V36" s="185">
        <v>0</v>
      </c>
      <c r="W36" s="183">
        <v>0</v>
      </c>
      <c r="X36" s="184">
        <v>0</v>
      </c>
      <c r="Y36" s="185">
        <v>0</v>
      </c>
      <c r="Z36" s="183">
        <v>0</v>
      </c>
      <c r="AA36" s="184">
        <v>0</v>
      </c>
      <c r="AB36" s="185">
        <v>0</v>
      </c>
      <c r="AC36" s="38" t="s">
        <v>116</v>
      </c>
      <c r="AD36" s="26" t="s">
        <v>116</v>
      </c>
      <c r="AE36" s="266">
        <v>0</v>
      </c>
      <c r="AF36" s="215" t="s">
        <v>116</v>
      </c>
      <c r="AG36" s="216" t="s">
        <v>116</v>
      </c>
    </row>
    <row r="37" spans="2:33" s="86" customFormat="1" ht="12.75" customHeight="1" x14ac:dyDescent="0.2">
      <c r="B37" s="80"/>
      <c r="C37" s="122" t="s">
        <v>50</v>
      </c>
      <c r="D37" s="182">
        <v>1.1240000000000001</v>
      </c>
      <c r="E37" s="183">
        <v>0.82399999999999995</v>
      </c>
      <c r="F37" s="364">
        <v>1.546</v>
      </c>
      <c r="G37" s="182">
        <v>1.2</v>
      </c>
      <c r="H37" s="183">
        <v>1</v>
      </c>
      <c r="I37" s="184">
        <v>1.3</v>
      </c>
      <c r="J37" s="185">
        <v>1.2</v>
      </c>
      <c r="K37" s="183">
        <v>1</v>
      </c>
      <c r="L37" s="184">
        <v>1.5</v>
      </c>
      <c r="M37" s="182">
        <v>1.1000000000000001</v>
      </c>
      <c r="N37" s="183">
        <v>0.9</v>
      </c>
      <c r="O37" s="184">
        <v>1.2</v>
      </c>
      <c r="P37" s="185">
        <v>1</v>
      </c>
      <c r="Q37" s="183">
        <v>0.9</v>
      </c>
      <c r="R37" s="184">
        <v>1.2</v>
      </c>
      <c r="S37" s="185">
        <v>1.1000000000000001</v>
      </c>
      <c r="T37" s="183">
        <v>0.9</v>
      </c>
      <c r="U37" s="184">
        <v>1.3</v>
      </c>
      <c r="V37" s="185">
        <v>1</v>
      </c>
      <c r="W37" s="183">
        <v>0.9</v>
      </c>
      <c r="X37" s="184">
        <v>1.1000000000000001</v>
      </c>
      <c r="Y37" s="185">
        <v>0.9</v>
      </c>
      <c r="Z37" s="183">
        <v>0.7</v>
      </c>
      <c r="AA37" s="184">
        <v>1.1000000000000001</v>
      </c>
      <c r="AB37" s="185">
        <v>0.9</v>
      </c>
      <c r="AC37" s="38" t="s">
        <v>116</v>
      </c>
      <c r="AD37" s="26" t="s">
        <v>116</v>
      </c>
      <c r="AE37" s="266">
        <v>0.7</v>
      </c>
      <c r="AF37" s="215" t="s">
        <v>116</v>
      </c>
      <c r="AG37" s="216" t="s">
        <v>116</v>
      </c>
    </row>
    <row r="38" spans="2:33" s="86" customFormat="1" ht="12.75" customHeight="1" x14ac:dyDescent="0.2">
      <c r="B38" s="80"/>
      <c r="C38" s="122" t="s">
        <v>5</v>
      </c>
      <c r="D38" s="182">
        <v>0.27500000000000002</v>
      </c>
      <c r="E38" s="183">
        <v>0.20599999999999999</v>
      </c>
      <c r="F38" s="364">
        <v>0.34799999999999998</v>
      </c>
      <c r="G38" s="182">
        <v>0.3</v>
      </c>
      <c r="H38" s="183">
        <v>0.3</v>
      </c>
      <c r="I38" s="184">
        <v>0.4</v>
      </c>
      <c r="J38" s="185">
        <v>0.4</v>
      </c>
      <c r="K38" s="183">
        <v>0.3</v>
      </c>
      <c r="L38" s="184">
        <v>0.5</v>
      </c>
      <c r="M38" s="182">
        <v>0.3</v>
      </c>
      <c r="N38" s="183">
        <v>0.2</v>
      </c>
      <c r="O38" s="184">
        <v>0.4</v>
      </c>
      <c r="P38" s="185">
        <v>0.2</v>
      </c>
      <c r="Q38" s="183">
        <v>0.2</v>
      </c>
      <c r="R38" s="184">
        <v>0.3</v>
      </c>
      <c r="S38" s="185">
        <v>0.4</v>
      </c>
      <c r="T38" s="183">
        <v>0.2</v>
      </c>
      <c r="U38" s="184">
        <v>0.7</v>
      </c>
      <c r="V38" s="185">
        <v>0.2</v>
      </c>
      <c r="W38" s="183">
        <v>0.2</v>
      </c>
      <c r="X38" s="184">
        <v>0.3</v>
      </c>
      <c r="Y38" s="185">
        <v>0.4</v>
      </c>
      <c r="Z38" s="183">
        <v>0.3</v>
      </c>
      <c r="AA38" s="184">
        <v>0.5</v>
      </c>
      <c r="AB38" s="185">
        <v>0.5</v>
      </c>
      <c r="AC38" s="38" t="s">
        <v>116</v>
      </c>
      <c r="AD38" s="26" t="s">
        <v>116</v>
      </c>
      <c r="AE38" s="266">
        <v>0.7</v>
      </c>
      <c r="AF38" s="215" t="s">
        <v>116</v>
      </c>
      <c r="AG38" s="216" t="s">
        <v>116</v>
      </c>
    </row>
    <row r="39" spans="2:33" s="86" customFormat="1" ht="12.75" customHeight="1" x14ac:dyDescent="0.2">
      <c r="B39" s="287" t="s">
        <v>300</v>
      </c>
      <c r="C39" s="122" t="s">
        <v>6</v>
      </c>
      <c r="D39" s="182">
        <v>1.4039999999999999</v>
      </c>
      <c r="E39" s="183">
        <v>1.0920000000000001</v>
      </c>
      <c r="F39" s="364">
        <v>1.82</v>
      </c>
      <c r="G39" s="182">
        <v>1.5</v>
      </c>
      <c r="H39" s="183">
        <v>1.4</v>
      </c>
      <c r="I39" s="184">
        <v>1.7</v>
      </c>
      <c r="J39" s="185">
        <v>1.6</v>
      </c>
      <c r="K39" s="183">
        <v>1.4</v>
      </c>
      <c r="L39" s="184">
        <v>1.9</v>
      </c>
      <c r="M39" s="182">
        <v>1.4</v>
      </c>
      <c r="N39" s="183">
        <v>1.2</v>
      </c>
      <c r="O39" s="184">
        <v>1.6</v>
      </c>
      <c r="P39" s="185">
        <v>1.3</v>
      </c>
      <c r="Q39" s="183">
        <v>1.1000000000000001</v>
      </c>
      <c r="R39" s="184">
        <v>1.4</v>
      </c>
      <c r="S39" s="185">
        <v>1.5</v>
      </c>
      <c r="T39" s="183">
        <v>1.2</v>
      </c>
      <c r="U39" s="184">
        <v>1.8</v>
      </c>
      <c r="V39" s="185">
        <v>1.2</v>
      </c>
      <c r="W39" s="183">
        <v>1.1000000000000001</v>
      </c>
      <c r="X39" s="184">
        <v>1.4</v>
      </c>
      <c r="Y39" s="185">
        <v>1.2</v>
      </c>
      <c r="Z39" s="183">
        <v>1.1000000000000001</v>
      </c>
      <c r="AA39" s="184">
        <v>1.4</v>
      </c>
      <c r="AB39" s="185">
        <v>1.4</v>
      </c>
      <c r="AC39" s="38" t="s">
        <v>116</v>
      </c>
      <c r="AD39" s="26" t="s">
        <v>116</v>
      </c>
      <c r="AE39" s="266">
        <v>1.4</v>
      </c>
      <c r="AF39" s="215" t="s">
        <v>116</v>
      </c>
      <c r="AG39" s="216" t="s">
        <v>116</v>
      </c>
    </row>
    <row r="40" spans="2:33" s="86" customFormat="1" ht="12.75" customHeight="1" x14ac:dyDescent="0.2">
      <c r="B40" s="80"/>
      <c r="C40" s="122"/>
      <c r="D40" s="213"/>
      <c r="E40" s="207"/>
      <c r="F40" s="365"/>
      <c r="G40" s="128"/>
      <c r="H40" s="77"/>
      <c r="I40" s="78"/>
      <c r="J40" s="128"/>
      <c r="K40" s="77"/>
      <c r="L40" s="78"/>
      <c r="M40" s="128"/>
      <c r="N40" s="77"/>
      <c r="O40" s="78"/>
      <c r="P40" s="128"/>
      <c r="Q40" s="77"/>
      <c r="R40" s="78"/>
      <c r="S40" s="128"/>
      <c r="T40" s="77"/>
      <c r="U40" s="78"/>
      <c r="V40" s="128"/>
      <c r="W40" s="77"/>
      <c r="X40" s="78"/>
      <c r="Y40" s="128"/>
      <c r="Z40" s="77"/>
      <c r="AA40" s="78"/>
      <c r="AB40" s="128"/>
      <c r="AC40" s="77"/>
      <c r="AD40" s="78"/>
      <c r="AE40" s="217"/>
      <c r="AF40" s="218"/>
      <c r="AG40" s="219"/>
    </row>
    <row r="41" spans="2:33" s="86" customFormat="1" ht="12.75" customHeight="1" x14ac:dyDescent="0.2">
      <c r="B41" s="80"/>
      <c r="C41" s="122"/>
      <c r="D41" s="213"/>
      <c r="E41" s="207"/>
      <c r="F41" s="365"/>
      <c r="G41" s="128"/>
      <c r="H41" s="77"/>
      <c r="I41" s="78"/>
      <c r="J41" s="128"/>
      <c r="K41" s="77"/>
      <c r="L41" s="78"/>
      <c r="M41" s="128"/>
      <c r="N41" s="77"/>
      <c r="O41" s="78"/>
      <c r="P41" s="128"/>
      <c r="Q41" s="77"/>
      <c r="R41" s="78"/>
      <c r="S41" s="128"/>
      <c r="T41" s="77"/>
      <c r="U41" s="78"/>
      <c r="V41" s="128"/>
      <c r="W41" s="77"/>
      <c r="X41" s="78"/>
      <c r="Y41" s="128"/>
      <c r="Z41" s="77"/>
      <c r="AA41" s="78"/>
      <c r="AB41" s="128"/>
      <c r="AC41" s="77"/>
      <c r="AD41" s="78"/>
      <c r="AE41" s="217"/>
      <c r="AF41" s="218"/>
      <c r="AG41" s="219"/>
    </row>
    <row r="42" spans="2:33" s="86" customFormat="1" ht="12.75" customHeight="1" x14ac:dyDescent="0.2">
      <c r="B42" s="80"/>
      <c r="C42" s="137"/>
      <c r="D42" s="213"/>
      <c r="E42" s="90"/>
      <c r="F42" s="365"/>
      <c r="G42" s="128"/>
      <c r="H42" s="90"/>
      <c r="I42" s="78"/>
      <c r="J42" s="64"/>
      <c r="K42" s="22"/>
      <c r="L42" s="22"/>
      <c r="M42" s="64"/>
      <c r="N42" s="22"/>
      <c r="O42" s="22"/>
      <c r="P42" s="64"/>
      <c r="Q42" s="22"/>
      <c r="R42" s="22"/>
      <c r="S42" s="64"/>
      <c r="T42" s="22"/>
      <c r="U42" s="22"/>
      <c r="V42" s="64"/>
      <c r="W42" s="22"/>
      <c r="X42" s="22"/>
      <c r="Y42" s="64"/>
      <c r="Z42" s="22"/>
      <c r="AA42" s="22"/>
      <c r="AB42" s="64"/>
      <c r="AC42" s="22"/>
      <c r="AD42" s="22"/>
      <c r="AE42" s="252"/>
      <c r="AF42" s="255"/>
      <c r="AG42" s="255"/>
    </row>
    <row r="43" spans="2:33" s="86" customFormat="1" ht="12.75" customHeight="1" x14ac:dyDescent="0.2">
      <c r="C43" s="122" t="s">
        <v>3</v>
      </c>
      <c r="D43" s="182">
        <v>6.0000000000000001E-3</v>
      </c>
      <c r="E43" s="183">
        <v>0</v>
      </c>
      <c r="F43" s="364">
        <v>1.9E-2</v>
      </c>
      <c r="G43" s="182">
        <v>0</v>
      </c>
      <c r="H43" s="183">
        <v>0</v>
      </c>
      <c r="I43" s="184">
        <v>0</v>
      </c>
      <c r="J43" s="185">
        <v>0</v>
      </c>
      <c r="K43" s="183">
        <v>0</v>
      </c>
      <c r="L43" s="184">
        <v>0</v>
      </c>
      <c r="M43" s="182">
        <v>0</v>
      </c>
      <c r="N43" s="183">
        <v>0</v>
      </c>
      <c r="O43" s="184">
        <v>0</v>
      </c>
      <c r="P43" s="123" t="s">
        <v>116</v>
      </c>
      <c r="Q43" s="38" t="s">
        <v>116</v>
      </c>
      <c r="R43" s="26" t="s">
        <v>116</v>
      </c>
      <c r="S43" s="123" t="s">
        <v>116</v>
      </c>
      <c r="T43" s="38" t="s">
        <v>116</v>
      </c>
      <c r="U43" s="26" t="s">
        <v>116</v>
      </c>
      <c r="V43" s="123" t="s">
        <v>116</v>
      </c>
      <c r="W43" s="38" t="s">
        <v>116</v>
      </c>
      <c r="X43" s="26" t="s">
        <v>116</v>
      </c>
      <c r="Y43" s="123" t="s">
        <v>116</v>
      </c>
      <c r="Z43" s="38" t="s">
        <v>116</v>
      </c>
      <c r="AA43" s="26" t="s">
        <v>116</v>
      </c>
      <c r="AB43" s="123" t="s">
        <v>116</v>
      </c>
      <c r="AC43" s="38" t="s">
        <v>116</v>
      </c>
      <c r="AD43" s="26" t="s">
        <v>116</v>
      </c>
      <c r="AE43" s="214" t="s">
        <v>116</v>
      </c>
      <c r="AF43" s="215" t="s">
        <v>116</v>
      </c>
      <c r="AG43" s="216" t="s">
        <v>116</v>
      </c>
    </row>
    <row r="44" spans="2:33" s="86" customFormat="1" ht="12.75" customHeight="1" x14ac:dyDescent="0.2">
      <c r="B44" s="92" t="s">
        <v>224</v>
      </c>
      <c r="C44" s="122" t="s">
        <v>50</v>
      </c>
      <c r="D44" s="182">
        <v>1.401</v>
      </c>
      <c r="E44" s="183">
        <v>0.97899999999999998</v>
      </c>
      <c r="F44" s="364">
        <v>1.96</v>
      </c>
      <c r="G44" s="182">
        <v>1.4</v>
      </c>
      <c r="H44" s="183">
        <v>1.2</v>
      </c>
      <c r="I44" s="184">
        <v>1.6</v>
      </c>
      <c r="J44" s="185">
        <v>1.4</v>
      </c>
      <c r="K44" s="183">
        <v>1.2</v>
      </c>
      <c r="L44" s="184">
        <v>1.9</v>
      </c>
      <c r="M44" s="182">
        <v>1.3</v>
      </c>
      <c r="N44" s="183">
        <v>1.1000000000000001</v>
      </c>
      <c r="O44" s="184">
        <v>1.6</v>
      </c>
      <c r="P44" s="123" t="s">
        <v>116</v>
      </c>
      <c r="Q44" s="38" t="s">
        <v>116</v>
      </c>
      <c r="R44" s="26" t="s">
        <v>116</v>
      </c>
      <c r="S44" s="123" t="s">
        <v>116</v>
      </c>
      <c r="T44" s="38" t="s">
        <v>116</v>
      </c>
      <c r="U44" s="26" t="s">
        <v>116</v>
      </c>
      <c r="V44" s="123" t="s">
        <v>116</v>
      </c>
      <c r="W44" s="38" t="s">
        <v>116</v>
      </c>
      <c r="X44" s="26" t="s">
        <v>116</v>
      </c>
      <c r="Y44" s="123" t="s">
        <v>116</v>
      </c>
      <c r="Z44" s="38" t="s">
        <v>116</v>
      </c>
      <c r="AA44" s="26" t="s">
        <v>116</v>
      </c>
      <c r="AB44" s="123" t="s">
        <v>116</v>
      </c>
      <c r="AC44" s="38" t="s">
        <v>116</v>
      </c>
      <c r="AD44" s="26" t="s">
        <v>116</v>
      </c>
      <c r="AE44" s="214" t="s">
        <v>116</v>
      </c>
      <c r="AF44" s="215" t="s">
        <v>116</v>
      </c>
      <c r="AG44" s="216" t="s">
        <v>116</v>
      </c>
    </row>
    <row r="45" spans="2:33" s="86" customFormat="1" ht="12.75" customHeight="1" x14ac:dyDescent="0.2">
      <c r="B45" s="92"/>
      <c r="C45" s="122" t="s">
        <v>5</v>
      </c>
      <c r="D45" s="182">
        <v>0.28999999999999998</v>
      </c>
      <c r="E45" s="183">
        <v>0.21099999999999999</v>
      </c>
      <c r="F45" s="364">
        <v>0.36799999999999999</v>
      </c>
      <c r="G45" s="182">
        <v>0.4</v>
      </c>
      <c r="H45" s="183">
        <v>0.3</v>
      </c>
      <c r="I45" s="184">
        <v>0.5</v>
      </c>
      <c r="J45" s="185">
        <v>0.5</v>
      </c>
      <c r="K45" s="183">
        <v>0.3</v>
      </c>
      <c r="L45" s="184">
        <v>0.6</v>
      </c>
      <c r="M45" s="182">
        <v>0.3</v>
      </c>
      <c r="N45" s="183">
        <v>0.3</v>
      </c>
      <c r="O45" s="184">
        <v>0.4</v>
      </c>
      <c r="P45" s="123" t="s">
        <v>116</v>
      </c>
      <c r="Q45" s="38" t="s">
        <v>116</v>
      </c>
      <c r="R45" s="26" t="s">
        <v>116</v>
      </c>
      <c r="S45" s="123" t="s">
        <v>116</v>
      </c>
      <c r="T45" s="38" t="s">
        <v>116</v>
      </c>
      <c r="U45" s="26" t="s">
        <v>116</v>
      </c>
      <c r="V45" s="123" t="s">
        <v>116</v>
      </c>
      <c r="W45" s="38" t="s">
        <v>116</v>
      </c>
      <c r="X45" s="26" t="s">
        <v>116</v>
      </c>
      <c r="Y45" s="123" t="s">
        <v>116</v>
      </c>
      <c r="Z45" s="38" t="s">
        <v>116</v>
      </c>
      <c r="AA45" s="26" t="s">
        <v>116</v>
      </c>
      <c r="AB45" s="123" t="s">
        <v>116</v>
      </c>
      <c r="AC45" s="38" t="s">
        <v>116</v>
      </c>
      <c r="AD45" s="26" t="s">
        <v>116</v>
      </c>
      <c r="AE45" s="214" t="s">
        <v>116</v>
      </c>
      <c r="AF45" s="215" t="s">
        <v>116</v>
      </c>
      <c r="AG45" s="216" t="s">
        <v>116</v>
      </c>
    </row>
    <row r="46" spans="2:33" s="86" customFormat="1" ht="12.75" customHeight="1" x14ac:dyDescent="0.2">
      <c r="B46" s="288" t="s">
        <v>300</v>
      </c>
      <c r="C46" s="122" t="s">
        <v>6</v>
      </c>
      <c r="D46" s="182">
        <v>1.6970000000000001</v>
      </c>
      <c r="E46" s="183">
        <v>1.266</v>
      </c>
      <c r="F46" s="364">
        <v>2.2610000000000001</v>
      </c>
      <c r="G46" s="182">
        <v>1.8</v>
      </c>
      <c r="H46" s="183">
        <v>1.6</v>
      </c>
      <c r="I46" s="184">
        <v>2</v>
      </c>
      <c r="J46" s="185">
        <v>1.9</v>
      </c>
      <c r="K46" s="183">
        <v>1.6</v>
      </c>
      <c r="L46" s="184">
        <v>2.2999999999999998</v>
      </c>
      <c r="M46" s="182">
        <v>1.7</v>
      </c>
      <c r="N46" s="183">
        <v>1.4</v>
      </c>
      <c r="O46" s="184">
        <v>2</v>
      </c>
      <c r="P46" s="123" t="s">
        <v>116</v>
      </c>
      <c r="Q46" s="38" t="s">
        <v>116</v>
      </c>
      <c r="R46" s="26" t="s">
        <v>116</v>
      </c>
      <c r="S46" s="123" t="s">
        <v>116</v>
      </c>
      <c r="T46" s="38" t="s">
        <v>116</v>
      </c>
      <c r="U46" s="26" t="s">
        <v>116</v>
      </c>
      <c r="V46" s="123" t="s">
        <v>116</v>
      </c>
      <c r="W46" s="38" t="s">
        <v>116</v>
      </c>
      <c r="X46" s="26" t="s">
        <v>116</v>
      </c>
      <c r="Y46" s="123" t="s">
        <v>116</v>
      </c>
      <c r="Z46" s="38" t="s">
        <v>116</v>
      </c>
      <c r="AA46" s="26" t="s">
        <v>116</v>
      </c>
      <c r="AB46" s="123" t="s">
        <v>116</v>
      </c>
      <c r="AC46" s="38" t="s">
        <v>116</v>
      </c>
      <c r="AD46" s="26" t="s">
        <v>116</v>
      </c>
      <c r="AE46" s="214" t="s">
        <v>116</v>
      </c>
      <c r="AF46" s="215" t="s">
        <v>116</v>
      </c>
      <c r="AG46" s="216" t="s">
        <v>116</v>
      </c>
    </row>
    <row r="47" spans="2:33" s="86" customFormat="1" ht="12.75" customHeight="1" x14ac:dyDescent="0.2">
      <c r="C47" s="122"/>
      <c r="D47" s="213"/>
      <c r="E47" s="207"/>
      <c r="F47" s="365"/>
      <c r="G47" s="128"/>
      <c r="H47" s="77"/>
      <c r="I47" s="78"/>
      <c r="J47" s="128"/>
      <c r="K47" s="77"/>
      <c r="L47" s="78"/>
      <c r="M47" s="128"/>
      <c r="N47" s="77"/>
      <c r="O47" s="78"/>
      <c r="P47" s="128"/>
      <c r="Q47" s="77"/>
      <c r="R47" s="78"/>
      <c r="S47" s="128"/>
      <c r="T47" s="77"/>
      <c r="U47" s="78"/>
      <c r="V47" s="128"/>
      <c r="W47" s="77"/>
      <c r="X47" s="78"/>
      <c r="Y47" s="128"/>
      <c r="Z47" s="77"/>
      <c r="AA47" s="78"/>
      <c r="AB47" s="128"/>
      <c r="AC47" s="77"/>
      <c r="AD47" s="78"/>
      <c r="AE47" s="217"/>
      <c r="AF47" s="218"/>
      <c r="AG47" s="219"/>
    </row>
    <row r="48" spans="2:33" s="86" customFormat="1" ht="12.75" customHeight="1" x14ac:dyDescent="0.2">
      <c r="B48" s="92"/>
      <c r="C48" s="122"/>
      <c r="D48" s="213"/>
      <c r="E48" s="207"/>
      <c r="F48" s="365"/>
      <c r="G48" s="128"/>
      <c r="H48" s="77"/>
      <c r="I48" s="78"/>
      <c r="J48" s="128"/>
      <c r="K48" s="77"/>
      <c r="L48" s="78"/>
      <c r="M48" s="128"/>
      <c r="N48" s="77"/>
      <c r="O48" s="78"/>
      <c r="P48" s="128"/>
      <c r="Q48" s="77"/>
      <c r="R48" s="78"/>
      <c r="S48" s="128"/>
      <c r="T48" s="77"/>
      <c r="U48" s="78"/>
      <c r="V48" s="128"/>
      <c r="W48" s="77"/>
      <c r="X48" s="78"/>
      <c r="Y48" s="128"/>
      <c r="Z48" s="77"/>
      <c r="AA48" s="78"/>
      <c r="AB48" s="128"/>
      <c r="AC48" s="77"/>
      <c r="AD48" s="78"/>
      <c r="AE48" s="217"/>
      <c r="AF48" s="218"/>
      <c r="AG48" s="219"/>
    </row>
    <row r="49" spans="2:33" s="86" customFormat="1" ht="12.75" customHeight="1" x14ac:dyDescent="0.2">
      <c r="B49" s="92"/>
      <c r="C49" s="137"/>
      <c r="D49" s="213"/>
      <c r="E49" s="90"/>
      <c r="F49" s="365"/>
      <c r="G49" s="64"/>
      <c r="H49" s="22"/>
      <c r="I49" s="22"/>
      <c r="J49" s="64"/>
      <c r="K49" s="22"/>
      <c r="L49" s="22"/>
      <c r="M49" s="64"/>
      <c r="N49" s="22"/>
      <c r="O49" s="22"/>
      <c r="P49" s="64"/>
      <c r="Q49" s="22"/>
      <c r="R49" s="22"/>
      <c r="S49" s="64"/>
      <c r="T49" s="22"/>
      <c r="U49" s="22"/>
      <c r="V49" s="64"/>
      <c r="W49" s="22"/>
      <c r="X49" s="22"/>
      <c r="Y49" s="64"/>
      <c r="Z49" s="22"/>
      <c r="AA49" s="22"/>
      <c r="AB49" s="64"/>
      <c r="AC49" s="22"/>
      <c r="AD49" s="22"/>
      <c r="AE49" s="252"/>
      <c r="AF49" s="255"/>
      <c r="AG49" s="255"/>
    </row>
    <row r="50" spans="2:33" s="86" customFormat="1" ht="12.75" customHeight="1" x14ac:dyDescent="0.2">
      <c r="B50" s="92" t="s">
        <v>225</v>
      </c>
      <c r="C50" s="122" t="s">
        <v>3</v>
      </c>
      <c r="D50" s="182">
        <v>0</v>
      </c>
      <c r="E50" s="183">
        <v>0</v>
      </c>
      <c r="F50" s="364">
        <v>0</v>
      </c>
      <c r="G50" s="182">
        <v>0</v>
      </c>
      <c r="H50" s="183">
        <v>0</v>
      </c>
      <c r="I50" s="184">
        <v>0</v>
      </c>
      <c r="J50" s="185">
        <v>0</v>
      </c>
      <c r="K50" s="183">
        <v>0</v>
      </c>
      <c r="L50" s="184">
        <v>0</v>
      </c>
      <c r="M50" s="182">
        <v>0</v>
      </c>
      <c r="N50" s="183">
        <v>0</v>
      </c>
      <c r="O50" s="184">
        <v>0</v>
      </c>
      <c r="P50" s="123" t="s">
        <v>116</v>
      </c>
      <c r="Q50" s="38" t="s">
        <v>116</v>
      </c>
      <c r="R50" s="26" t="s">
        <v>116</v>
      </c>
      <c r="S50" s="123" t="s">
        <v>116</v>
      </c>
      <c r="T50" s="38" t="s">
        <v>116</v>
      </c>
      <c r="U50" s="26" t="s">
        <v>116</v>
      </c>
      <c r="V50" s="123" t="s">
        <v>116</v>
      </c>
      <c r="W50" s="38" t="s">
        <v>116</v>
      </c>
      <c r="X50" s="26" t="s">
        <v>116</v>
      </c>
      <c r="Y50" s="123" t="s">
        <v>116</v>
      </c>
      <c r="Z50" s="38" t="s">
        <v>116</v>
      </c>
      <c r="AA50" s="26" t="s">
        <v>116</v>
      </c>
      <c r="AB50" s="123" t="s">
        <v>116</v>
      </c>
      <c r="AC50" s="38" t="s">
        <v>116</v>
      </c>
      <c r="AD50" s="26" t="s">
        <v>116</v>
      </c>
      <c r="AE50" s="214" t="s">
        <v>116</v>
      </c>
      <c r="AF50" s="215" t="s">
        <v>116</v>
      </c>
      <c r="AG50" s="216" t="s">
        <v>116</v>
      </c>
    </row>
    <row r="51" spans="2:33" s="86" customFormat="1" ht="12.75" customHeight="1" x14ac:dyDescent="0.2">
      <c r="C51" s="122" t="s">
        <v>50</v>
      </c>
      <c r="D51" s="182">
        <v>0.377</v>
      </c>
      <c r="E51" s="183">
        <v>0.20300000000000001</v>
      </c>
      <c r="F51" s="364">
        <v>0.59799999999999998</v>
      </c>
      <c r="G51" s="182">
        <v>0.5</v>
      </c>
      <c r="H51" s="183">
        <v>0.3</v>
      </c>
      <c r="I51" s="184">
        <v>0.7</v>
      </c>
      <c r="J51" s="185">
        <v>0.6</v>
      </c>
      <c r="K51" s="183">
        <v>0.4</v>
      </c>
      <c r="L51" s="184">
        <v>0.8</v>
      </c>
      <c r="M51" s="182">
        <v>0.3</v>
      </c>
      <c r="N51" s="183">
        <v>0.2</v>
      </c>
      <c r="O51" s="184">
        <v>0.4</v>
      </c>
      <c r="P51" s="123" t="s">
        <v>116</v>
      </c>
      <c r="Q51" s="38" t="s">
        <v>116</v>
      </c>
      <c r="R51" s="26" t="s">
        <v>116</v>
      </c>
      <c r="S51" s="123" t="s">
        <v>116</v>
      </c>
      <c r="T51" s="38" t="s">
        <v>116</v>
      </c>
      <c r="U51" s="26" t="s">
        <v>116</v>
      </c>
      <c r="V51" s="123" t="s">
        <v>116</v>
      </c>
      <c r="W51" s="38" t="s">
        <v>116</v>
      </c>
      <c r="X51" s="26" t="s">
        <v>116</v>
      </c>
      <c r="Y51" s="123" t="s">
        <v>116</v>
      </c>
      <c r="Z51" s="38" t="s">
        <v>116</v>
      </c>
      <c r="AA51" s="26" t="s">
        <v>116</v>
      </c>
      <c r="AB51" s="123" t="s">
        <v>116</v>
      </c>
      <c r="AC51" s="38" t="s">
        <v>116</v>
      </c>
      <c r="AD51" s="26" t="s">
        <v>116</v>
      </c>
      <c r="AE51" s="214" t="s">
        <v>116</v>
      </c>
      <c r="AF51" s="215" t="s">
        <v>116</v>
      </c>
      <c r="AG51" s="216" t="s">
        <v>116</v>
      </c>
    </row>
    <row r="52" spans="2:33" s="86" customFormat="1" ht="12.75" customHeight="1" x14ac:dyDescent="0.2">
      <c r="C52" s="122" t="s">
        <v>5</v>
      </c>
      <c r="D52" s="182">
        <v>0.23499999999999999</v>
      </c>
      <c r="E52" s="183">
        <v>0.1</v>
      </c>
      <c r="F52" s="364">
        <v>0.38</v>
      </c>
      <c r="G52" s="182">
        <v>0.3</v>
      </c>
      <c r="H52" s="183">
        <v>0.1</v>
      </c>
      <c r="I52" s="184">
        <v>0.4</v>
      </c>
      <c r="J52" s="185">
        <v>0.2</v>
      </c>
      <c r="K52" s="183">
        <v>0.1</v>
      </c>
      <c r="L52" s="184">
        <v>0.3</v>
      </c>
      <c r="M52" s="182">
        <v>0.2</v>
      </c>
      <c r="N52" s="183">
        <v>0.1</v>
      </c>
      <c r="O52" s="184">
        <v>0.3</v>
      </c>
      <c r="P52" s="123" t="s">
        <v>116</v>
      </c>
      <c r="Q52" s="38" t="s">
        <v>116</v>
      </c>
      <c r="R52" s="26" t="s">
        <v>116</v>
      </c>
      <c r="S52" s="123" t="s">
        <v>116</v>
      </c>
      <c r="T52" s="38" t="s">
        <v>116</v>
      </c>
      <c r="U52" s="26" t="s">
        <v>116</v>
      </c>
      <c r="V52" s="123" t="s">
        <v>116</v>
      </c>
      <c r="W52" s="38" t="s">
        <v>116</v>
      </c>
      <c r="X52" s="26" t="s">
        <v>116</v>
      </c>
      <c r="Y52" s="123" t="s">
        <v>116</v>
      </c>
      <c r="Z52" s="38" t="s">
        <v>116</v>
      </c>
      <c r="AA52" s="26" t="s">
        <v>116</v>
      </c>
      <c r="AB52" s="123" t="s">
        <v>116</v>
      </c>
      <c r="AC52" s="38" t="s">
        <v>116</v>
      </c>
      <c r="AD52" s="26" t="s">
        <v>116</v>
      </c>
      <c r="AE52" s="214" t="s">
        <v>116</v>
      </c>
      <c r="AF52" s="215" t="s">
        <v>116</v>
      </c>
      <c r="AG52" s="216" t="s">
        <v>116</v>
      </c>
    </row>
    <row r="53" spans="2:33" s="86" customFormat="1" ht="12.75" customHeight="1" x14ac:dyDescent="0.2">
      <c r="B53" s="288" t="s">
        <v>300</v>
      </c>
      <c r="C53" s="122" t="s">
        <v>6</v>
      </c>
      <c r="D53" s="182">
        <v>0.61299999999999999</v>
      </c>
      <c r="E53" s="183">
        <v>0.38500000000000001</v>
      </c>
      <c r="F53" s="364">
        <v>0.86899999999999999</v>
      </c>
      <c r="G53" s="182">
        <v>0.8</v>
      </c>
      <c r="H53" s="183">
        <v>0.5</v>
      </c>
      <c r="I53" s="184">
        <v>1</v>
      </c>
      <c r="J53" s="123" t="s">
        <v>233</v>
      </c>
      <c r="K53" s="183">
        <v>0.6</v>
      </c>
      <c r="L53" s="184">
        <v>1</v>
      </c>
      <c r="M53" s="182">
        <v>0.5</v>
      </c>
      <c r="N53" s="183">
        <v>0.3</v>
      </c>
      <c r="O53" s="184">
        <v>0.7</v>
      </c>
      <c r="P53" s="123" t="s">
        <v>116</v>
      </c>
      <c r="Q53" s="38" t="s">
        <v>116</v>
      </c>
      <c r="R53" s="26" t="s">
        <v>116</v>
      </c>
      <c r="S53" s="123" t="s">
        <v>116</v>
      </c>
      <c r="T53" s="38" t="s">
        <v>116</v>
      </c>
      <c r="U53" s="26" t="s">
        <v>116</v>
      </c>
      <c r="V53" s="123" t="s">
        <v>116</v>
      </c>
      <c r="W53" s="38" t="s">
        <v>116</v>
      </c>
      <c r="X53" s="26" t="s">
        <v>116</v>
      </c>
      <c r="Y53" s="123" t="s">
        <v>116</v>
      </c>
      <c r="Z53" s="38" t="s">
        <v>116</v>
      </c>
      <c r="AA53" s="26" t="s">
        <v>116</v>
      </c>
      <c r="AB53" s="123" t="s">
        <v>116</v>
      </c>
      <c r="AC53" s="38" t="s">
        <v>116</v>
      </c>
      <c r="AD53" s="26" t="s">
        <v>116</v>
      </c>
      <c r="AE53" s="214" t="s">
        <v>116</v>
      </c>
      <c r="AF53" s="215" t="s">
        <v>116</v>
      </c>
      <c r="AG53" s="216" t="s">
        <v>116</v>
      </c>
    </row>
    <row r="54" spans="2:33" s="86" customFormat="1" ht="12.75" customHeight="1" x14ac:dyDescent="0.2">
      <c r="B54" s="92"/>
      <c r="C54" s="122"/>
      <c r="D54" s="128"/>
      <c r="E54" s="77"/>
      <c r="F54" s="78"/>
      <c r="G54" s="128"/>
      <c r="H54" s="77"/>
      <c r="I54" s="78"/>
      <c r="J54" s="128"/>
      <c r="K54" s="77"/>
      <c r="L54" s="78"/>
      <c r="M54" s="128"/>
      <c r="N54" s="77"/>
      <c r="O54" s="78"/>
      <c r="P54" s="128"/>
      <c r="Q54" s="77"/>
      <c r="R54" s="78"/>
      <c r="S54" s="128"/>
      <c r="T54" s="77"/>
      <c r="U54" s="78"/>
      <c r="V54" s="128"/>
      <c r="W54" s="77"/>
      <c r="X54" s="78"/>
      <c r="Y54" s="128"/>
      <c r="Z54" s="77"/>
      <c r="AA54" s="78"/>
      <c r="AB54" s="128"/>
      <c r="AC54" s="77"/>
      <c r="AD54" s="78"/>
      <c r="AE54" s="217"/>
      <c r="AF54" s="218"/>
      <c r="AG54" s="219"/>
    </row>
    <row r="55" spans="2:33" s="86" customFormat="1" ht="12.75" customHeight="1" x14ac:dyDescent="0.2">
      <c r="B55" s="129" t="s">
        <v>321</v>
      </c>
      <c r="C55" s="130"/>
      <c r="D55" s="132"/>
      <c r="E55" s="50"/>
      <c r="F55" s="51"/>
      <c r="G55" s="132"/>
      <c r="H55" s="50"/>
      <c r="I55" s="51"/>
      <c r="J55" s="132"/>
      <c r="K55" s="50"/>
      <c r="L55" s="51"/>
      <c r="M55" s="132"/>
      <c r="N55" s="50"/>
      <c r="O55" s="51"/>
      <c r="P55" s="132"/>
      <c r="Q55" s="50"/>
      <c r="R55" s="51"/>
      <c r="S55" s="132"/>
      <c r="T55" s="50"/>
      <c r="U55" s="51"/>
      <c r="V55" s="132"/>
      <c r="W55" s="50"/>
      <c r="X55" s="51"/>
      <c r="Y55" s="132"/>
      <c r="Z55" s="50"/>
      <c r="AA55" s="51"/>
      <c r="AB55" s="132"/>
      <c r="AC55" s="50"/>
      <c r="AD55" s="51"/>
      <c r="AE55" s="250"/>
      <c r="AF55" s="269"/>
      <c r="AG55" s="270"/>
    </row>
    <row r="56" spans="2:33" s="86" customFormat="1" ht="12.75" customHeight="1" x14ac:dyDescent="0.2">
      <c r="B56" s="80"/>
      <c r="C56" s="122"/>
      <c r="D56" s="133"/>
      <c r="E56" s="77"/>
      <c r="F56" s="78"/>
      <c r="G56" s="133"/>
      <c r="H56" s="77"/>
      <c r="I56" s="78"/>
      <c r="J56" s="133"/>
      <c r="K56" s="77"/>
      <c r="L56" s="78"/>
      <c r="M56" s="133"/>
      <c r="N56" s="77"/>
      <c r="O56" s="78"/>
      <c r="P56" s="133"/>
      <c r="Q56" s="77"/>
      <c r="R56" s="78"/>
      <c r="S56" s="133"/>
      <c r="T56" s="77"/>
      <c r="U56" s="78"/>
      <c r="V56" s="133"/>
      <c r="W56" s="77"/>
      <c r="X56" s="78"/>
      <c r="Y56" s="133"/>
      <c r="Z56" s="77"/>
      <c r="AA56" s="78"/>
      <c r="AB56" s="133"/>
      <c r="AC56" s="77"/>
      <c r="AD56" s="78"/>
      <c r="AE56" s="251"/>
      <c r="AF56" s="218"/>
      <c r="AG56" s="219"/>
    </row>
    <row r="57" spans="2:33" s="86" customFormat="1" ht="12.75" customHeight="1" x14ac:dyDescent="0.2">
      <c r="C57" s="137"/>
      <c r="D57" s="64"/>
      <c r="E57" s="22"/>
      <c r="F57" s="22"/>
      <c r="G57" s="64"/>
      <c r="H57" s="22"/>
      <c r="I57" s="22"/>
      <c r="J57" s="64"/>
      <c r="K57" s="22"/>
      <c r="L57" s="22"/>
      <c r="M57" s="64"/>
      <c r="N57" s="22"/>
      <c r="O57" s="22"/>
      <c r="P57" s="64"/>
      <c r="Q57" s="22"/>
      <c r="R57" s="22"/>
      <c r="S57" s="64"/>
      <c r="T57" s="22"/>
      <c r="U57" s="22"/>
      <c r="V57" s="64"/>
      <c r="W57" s="22"/>
      <c r="X57" s="22"/>
      <c r="Y57" s="64"/>
      <c r="Z57" s="22"/>
      <c r="AA57" s="22"/>
      <c r="AB57" s="64"/>
      <c r="AC57" s="22"/>
      <c r="AD57" s="22"/>
      <c r="AE57" s="252"/>
      <c r="AF57" s="255"/>
      <c r="AG57" s="255"/>
    </row>
    <row r="58" spans="2:33" s="86" customFormat="1" ht="12.75" customHeight="1" x14ac:dyDescent="0.2">
      <c r="B58" s="86" t="s">
        <v>121</v>
      </c>
      <c r="C58" s="122" t="s">
        <v>3</v>
      </c>
      <c r="D58" s="182">
        <v>0</v>
      </c>
      <c r="E58" s="183">
        <v>0</v>
      </c>
      <c r="F58" s="184">
        <v>0</v>
      </c>
      <c r="G58" s="182">
        <v>0</v>
      </c>
      <c r="H58" s="183">
        <v>0</v>
      </c>
      <c r="I58" s="184">
        <v>0</v>
      </c>
      <c r="J58" s="185">
        <v>0</v>
      </c>
      <c r="K58" s="183">
        <v>0</v>
      </c>
      <c r="L58" s="184">
        <v>0</v>
      </c>
      <c r="M58" s="182">
        <v>0</v>
      </c>
      <c r="N58" s="183">
        <v>0</v>
      </c>
      <c r="O58" s="184">
        <v>0</v>
      </c>
      <c r="P58" s="185">
        <v>0</v>
      </c>
      <c r="Q58" s="183">
        <v>0</v>
      </c>
      <c r="R58" s="184">
        <v>0</v>
      </c>
      <c r="S58" s="185">
        <v>0</v>
      </c>
      <c r="T58" s="183">
        <v>0</v>
      </c>
      <c r="U58" s="184">
        <v>0</v>
      </c>
      <c r="V58" s="185">
        <v>0</v>
      </c>
      <c r="W58" s="183">
        <v>0</v>
      </c>
      <c r="X58" s="184">
        <v>0</v>
      </c>
      <c r="Y58" s="185">
        <v>0</v>
      </c>
      <c r="Z58" s="38" t="s">
        <v>116</v>
      </c>
      <c r="AA58" s="26" t="s">
        <v>116</v>
      </c>
      <c r="AB58" s="185">
        <v>0</v>
      </c>
      <c r="AC58" s="38" t="s">
        <v>116</v>
      </c>
      <c r="AD58" s="26" t="s">
        <v>116</v>
      </c>
      <c r="AE58" s="266">
        <v>0</v>
      </c>
      <c r="AF58" s="215" t="s">
        <v>116</v>
      </c>
      <c r="AG58" s="216" t="s">
        <v>116</v>
      </c>
    </row>
    <row r="59" spans="2:33" s="86" customFormat="1" ht="12.75" customHeight="1" x14ac:dyDescent="0.2">
      <c r="B59" s="124"/>
      <c r="C59" s="122" t="s">
        <v>50</v>
      </c>
      <c r="D59" s="182">
        <v>0</v>
      </c>
      <c r="E59" s="183">
        <v>0</v>
      </c>
      <c r="F59" s="184">
        <v>2E-3</v>
      </c>
      <c r="G59" s="182">
        <v>0</v>
      </c>
      <c r="H59" s="183">
        <v>0</v>
      </c>
      <c r="I59" s="184">
        <v>0</v>
      </c>
      <c r="J59" s="185">
        <v>0</v>
      </c>
      <c r="K59" s="183">
        <v>0</v>
      </c>
      <c r="L59" s="184">
        <v>0</v>
      </c>
      <c r="M59" s="182">
        <v>0</v>
      </c>
      <c r="N59" s="183">
        <v>0</v>
      </c>
      <c r="O59" s="184">
        <v>0</v>
      </c>
      <c r="P59" s="185">
        <v>0</v>
      </c>
      <c r="Q59" s="183">
        <v>0</v>
      </c>
      <c r="R59" s="184">
        <v>0</v>
      </c>
      <c r="S59" s="185">
        <v>0</v>
      </c>
      <c r="T59" s="183">
        <v>0</v>
      </c>
      <c r="U59" s="184">
        <v>0</v>
      </c>
      <c r="V59" s="185">
        <v>0.1</v>
      </c>
      <c r="W59" s="183">
        <v>0</v>
      </c>
      <c r="X59" s="184">
        <v>0.2</v>
      </c>
      <c r="Y59" s="185">
        <v>0.2</v>
      </c>
      <c r="Z59" s="38" t="s">
        <v>116</v>
      </c>
      <c r="AA59" s="26" t="s">
        <v>116</v>
      </c>
      <c r="AB59" s="185">
        <v>0.2</v>
      </c>
      <c r="AC59" s="38" t="s">
        <v>116</v>
      </c>
      <c r="AD59" s="26" t="s">
        <v>116</v>
      </c>
      <c r="AE59" s="266">
        <v>0.2</v>
      </c>
      <c r="AF59" s="215" t="s">
        <v>116</v>
      </c>
      <c r="AG59" s="216" t="s">
        <v>116</v>
      </c>
    </row>
    <row r="60" spans="2:33" s="86" customFormat="1" ht="12.75" customHeight="1" x14ac:dyDescent="0.2">
      <c r="B60" s="80"/>
      <c r="C60" s="122" t="s">
        <v>5</v>
      </c>
      <c r="D60" s="182">
        <v>0.69499999999999995</v>
      </c>
      <c r="E60" s="183">
        <v>0</v>
      </c>
      <c r="F60" s="184">
        <v>1.4990000000000001</v>
      </c>
      <c r="G60" s="182">
        <v>0.7</v>
      </c>
      <c r="H60" s="183">
        <v>0</v>
      </c>
      <c r="I60" s="184">
        <v>1.5</v>
      </c>
      <c r="J60" s="185">
        <v>0.7</v>
      </c>
      <c r="K60" s="183">
        <v>0</v>
      </c>
      <c r="L60" s="184">
        <v>1.5</v>
      </c>
      <c r="M60" s="182">
        <v>0.7</v>
      </c>
      <c r="N60" s="183">
        <v>0</v>
      </c>
      <c r="O60" s="184">
        <v>1.5</v>
      </c>
      <c r="P60" s="185">
        <v>0.7</v>
      </c>
      <c r="Q60" s="183">
        <v>0</v>
      </c>
      <c r="R60" s="184">
        <v>1.5</v>
      </c>
      <c r="S60" s="185">
        <v>0.8</v>
      </c>
      <c r="T60" s="183">
        <v>0.4</v>
      </c>
      <c r="U60" s="184">
        <v>1.2</v>
      </c>
      <c r="V60" s="185">
        <v>0.6</v>
      </c>
      <c r="W60" s="183">
        <v>0.5</v>
      </c>
      <c r="X60" s="184">
        <v>0.8</v>
      </c>
      <c r="Y60" s="185">
        <v>0.5</v>
      </c>
      <c r="Z60" s="38" t="s">
        <v>116</v>
      </c>
      <c r="AA60" s="26" t="s">
        <v>116</v>
      </c>
      <c r="AB60" s="185">
        <v>0.5</v>
      </c>
      <c r="AC60" s="38" t="s">
        <v>116</v>
      </c>
      <c r="AD60" s="26" t="s">
        <v>116</v>
      </c>
      <c r="AE60" s="266">
        <v>0.4</v>
      </c>
      <c r="AF60" s="215" t="s">
        <v>116</v>
      </c>
      <c r="AG60" s="216" t="s">
        <v>116</v>
      </c>
    </row>
    <row r="61" spans="2:33" s="86" customFormat="1" ht="12.75" customHeight="1" x14ac:dyDescent="0.2">
      <c r="B61" s="287" t="s">
        <v>137</v>
      </c>
      <c r="C61" s="122" t="s">
        <v>6</v>
      </c>
      <c r="D61" s="182">
        <v>0.69499999999999995</v>
      </c>
      <c r="E61" s="183">
        <v>1E-3</v>
      </c>
      <c r="F61" s="184">
        <v>1.4990000000000001</v>
      </c>
      <c r="G61" s="182">
        <v>0.7</v>
      </c>
      <c r="H61" s="183">
        <v>0</v>
      </c>
      <c r="I61" s="184">
        <v>1.5</v>
      </c>
      <c r="J61" s="185">
        <v>0.7</v>
      </c>
      <c r="K61" s="183">
        <v>0</v>
      </c>
      <c r="L61" s="184">
        <v>1.5</v>
      </c>
      <c r="M61" s="182">
        <v>0.7</v>
      </c>
      <c r="N61" s="183">
        <v>0</v>
      </c>
      <c r="O61" s="184">
        <v>1.5</v>
      </c>
      <c r="P61" s="185">
        <v>0.7</v>
      </c>
      <c r="Q61" s="183">
        <v>0</v>
      </c>
      <c r="R61" s="184">
        <v>1.5</v>
      </c>
      <c r="S61" s="185">
        <v>0.8</v>
      </c>
      <c r="T61" s="183">
        <v>0.4</v>
      </c>
      <c r="U61" s="184">
        <v>1.2</v>
      </c>
      <c r="V61" s="185">
        <v>0.7</v>
      </c>
      <c r="W61" s="183">
        <v>0.5</v>
      </c>
      <c r="X61" s="184">
        <v>0.9</v>
      </c>
      <c r="Y61" s="185">
        <v>0.7</v>
      </c>
      <c r="Z61" s="38" t="s">
        <v>116</v>
      </c>
      <c r="AA61" s="26" t="s">
        <v>116</v>
      </c>
      <c r="AB61" s="185">
        <v>0.8</v>
      </c>
      <c r="AC61" s="38" t="s">
        <v>116</v>
      </c>
      <c r="AD61" s="26" t="s">
        <v>116</v>
      </c>
      <c r="AE61" s="266">
        <v>0.7</v>
      </c>
      <c r="AF61" s="215" t="s">
        <v>116</v>
      </c>
      <c r="AG61" s="216" t="s">
        <v>116</v>
      </c>
    </row>
    <row r="62" spans="2:33" s="86" customFormat="1" ht="12.75" customHeight="1" x14ac:dyDescent="0.2">
      <c r="B62" s="80"/>
      <c r="C62" s="122"/>
      <c r="D62" s="128"/>
      <c r="E62" s="77"/>
      <c r="F62" s="78"/>
      <c r="G62" s="128"/>
      <c r="H62" s="77"/>
      <c r="I62" s="78"/>
      <c r="J62" s="128"/>
      <c r="K62" s="77"/>
      <c r="L62" s="78"/>
      <c r="M62" s="128"/>
      <c r="N62" s="77"/>
      <c r="O62" s="78"/>
      <c r="P62" s="128"/>
      <c r="Q62" s="77"/>
      <c r="R62" s="78"/>
      <c r="S62" s="128"/>
      <c r="T62" s="77"/>
      <c r="U62" s="78"/>
      <c r="V62" s="128"/>
      <c r="W62" s="77"/>
      <c r="X62" s="78"/>
      <c r="Y62" s="128"/>
      <c r="Z62" s="77"/>
      <c r="AA62" s="78"/>
      <c r="AB62" s="128"/>
      <c r="AC62" s="77"/>
      <c r="AD62" s="78"/>
      <c r="AE62" s="266"/>
      <c r="AF62" s="218"/>
      <c r="AG62" s="219"/>
    </row>
    <row r="63" spans="2:33" s="86" customFormat="1" ht="12.75" customHeight="1" x14ac:dyDescent="0.2">
      <c r="B63" s="80"/>
      <c r="C63" s="122"/>
      <c r="D63" s="128"/>
      <c r="E63" s="77"/>
      <c r="F63" s="78"/>
      <c r="G63" s="128"/>
      <c r="H63" s="77"/>
      <c r="I63" s="78"/>
      <c r="J63" s="128"/>
      <c r="K63" s="77"/>
      <c r="L63" s="78"/>
      <c r="M63" s="128"/>
      <c r="N63" s="77"/>
      <c r="O63" s="78"/>
      <c r="P63" s="128"/>
      <c r="Q63" s="77"/>
      <c r="R63" s="78"/>
      <c r="S63" s="128"/>
      <c r="T63" s="77"/>
      <c r="U63" s="78"/>
      <c r="V63" s="128"/>
      <c r="W63" s="77"/>
      <c r="X63" s="78"/>
      <c r="Y63" s="128"/>
      <c r="Z63" s="77"/>
      <c r="AA63" s="78"/>
      <c r="AB63" s="128"/>
      <c r="AC63" s="77"/>
      <c r="AD63" s="78"/>
      <c r="AE63" s="266"/>
      <c r="AF63" s="218"/>
      <c r="AG63" s="219"/>
    </row>
    <row r="64" spans="2:33" s="86" customFormat="1" ht="12.75" customHeight="1" x14ac:dyDescent="0.2">
      <c r="C64" s="137"/>
      <c r="D64" s="128"/>
      <c r="E64" s="90"/>
      <c r="F64" s="78"/>
      <c r="G64" s="64"/>
      <c r="H64" s="22"/>
      <c r="I64" s="22"/>
      <c r="J64" s="64"/>
      <c r="K64" s="22"/>
      <c r="L64" s="22"/>
      <c r="M64" s="64"/>
      <c r="N64" s="22"/>
      <c r="O64" s="22"/>
      <c r="P64" s="64"/>
      <c r="Q64" s="22"/>
      <c r="R64" s="22"/>
      <c r="S64" s="64"/>
      <c r="T64" s="22"/>
      <c r="U64" s="22"/>
      <c r="V64" s="64"/>
      <c r="W64" s="22"/>
      <c r="X64" s="22"/>
      <c r="Y64" s="64"/>
      <c r="Z64" s="22"/>
      <c r="AA64" s="22"/>
      <c r="AB64" s="64"/>
      <c r="AC64" s="22"/>
      <c r="AD64" s="22"/>
      <c r="AE64" s="271"/>
      <c r="AF64" s="255"/>
      <c r="AG64" s="255"/>
    </row>
    <row r="65" spans="2:33" s="86" customFormat="1" ht="12.75" customHeight="1" x14ac:dyDescent="0.2">
      <c r="B65" s="86" t="s">
        <v>122</v>
      </c>
      <c r="C65" s="122" t="s">
        <v>3</v>
      </c>
      <c r="D65" s="182">
        <v>0</v>
      </c>
      <c r="E65" s="183">
        <v>0</v>
      </c>
      <c r="F65" s="184">
        <v>0</v>
      </c>
      <c r="G65" s="182">
        <v>0</v>
      </c>
      <c r="H65" s="183">
        <v>0</v>
      </c>
      <c r="I65" s="184">
        <v>0</v>
      </c>
      <c r="J65" s="185">
        <v>0</v>
      </c>
      <c r="K65" s="183">
        <v>0</v>
      </c>
      <c r="L65" s="184">
        <v>0</v>
      </c>
      <c r="M65" s="182">
        <v>0</v>
      </c>
      <c r="N65" s="183">
        <v>0</v>
      </c>
      <c r="O65" s="184">
        <v>0</v>
      </c>
      <c r="P65" s="185">
        <v>0</v>
      </c>
      <c r="Q65" s="183">
        <v>0</v>
      </c>
      <c r="R65" s="184">
        <v>0</v>
      </c>
      <c r="S65" s="185">
        <v>0</v>
      </c>
      <c r="T65" s="183">
        <v>0</v>
      </c>
      <c r="U65" s="184">
        <v>0</v>
      </c>
      <c r="V65" s="185">
        <v>0</v>
      </c>
      <c r="W65" s="183">
        <v>0</v>
      </c>
      <c r="X65" s="184">
        <v>0</v>
      </c>
      <c r="Y65" s="185">
        <v>0</v>
      </c>
      <c r="Z65" s="38" t="s">
        <v>116</v>
      </c>
      <c r="AA65" s="26" t="s">
        <v>116</v>
      </c>
      <c r="AB65" s="185">
        <v>0</v>
      </c>
      <c r="AC65" s="38" t="s">
        <v>116</v>
      </c>
      <c r="AD65" s="26" t="s">
        <v>116</v>
      </c>
      <c r="AE65" s="266">
        <v>0</v>
      </c>
      <c r="AF65" s="215" t="s">
        <v>116</v>
      </c>
      <c r="AG65" s="216" t="s">
        <v>116</v>
      </c>
    </row>
    <row r="66" spans="2:33" s="86" customFormat="1" ht="12.75" customHeight="1" x14ac:dyDescent="0.2">
      <c r="B66" s="124"/>
      <c r="C66" s="122" t="s">
        <v>50</v>
      </c>
      <c r="D66" s="182">
        <v>2.4</v>
      </c>
      <c r="E66" s="183">
        <v>0</v>
      </c>
      <c r="F66" s="184">
        <v>4.8</v>
      </c>
      <c r="G66" s="182">
        <v>2.4</v>
      </c>
      <c r="H66" s="183">
        <v>0</v>
      </c>
      <c r="I66" s="184">
        <v>4.8</v>
      </c>
      <c r="J66" s="185">
        <v>2.4</v>
      </c>
      <c r="K66" s="183">
        <v>0</v>
      </c>
      <c r="L66" s="184">
        <v>4.8</v>
      </c>
      <c r="M66" s="182">
        <v>2.4</v>
      </c>
      <c r="N66" s="183">
        <v>0</v>
      </c>
      <c r="O66" s="184">
        <v>4.8</v>
      </c>
      <c r="P66" s="185">
        <v>2.4</v>
      </c>
      <c r="Q66" s="183">
        <v>0</v>
      </c>
      <c r="R66" s="184">
        <v>4.8</v>
      </c>
      <c r="S66" s="185">
        <v>2.4</v>
      </c>
      <c r="T66" s="183">
        <v>0</v>
      </c>
      <c r="U66" s="184">
        <v>4.8</v>
      </c>
      <c r="V66" s="185">
        <v>2.4</v>
      </c>
      <c r="W66" s="183">
        <v>0</v>
      </c>
      <c r="X66" s="184">
        <v>4.8</v>
      </c>
      <c r="Y66" s="185">
        <v>2.4</v>
      </c>
      <c r="Z66" s="38" t="s">
        <v>116</v>
      </c>
      <c r="AA66" s="26" t="s">
        <v>116</v>
      </c>
      <c r="AB66" s="185">
        <v>2.4</v>
      </c>
      <c r="AC66" s="38" t="s">
        <v>116</v>
      </c>
      <c r="AD66" s="26" t="s">
        <v>116</v>
      </c>
      <c r="AE66" s="266">
        <v>2.4</v>
      </c>
      <c r="AF66" s="215" t="s">
        <v>116</v>
      </c>
      <c r="AG66" s="216" t="s">
        <v>116</v>
      </c>
    </row>
    <row r="67" spans="2:33" s="86" customFormat="1" ht="12.75" customHeight="1" x14ac:dyDescent="0.2">
      <c r="B67" s="80"/>
      <c r="C67" s="122" t="s">
        <v>5</v>
      </c>
      <c r="D67" s="182">
        <v>0.1</v>
      </c>
      <c r="E67" s="183">
        <v>0</v>
      </c>
      <c r="F67" s="184">
        <v>0.7</v>
      </c>
      <c r="G67" s="182">
        <v>0.1</v>
      </c>
      <c r="H67" s="183">
        <v>0</v>
      </c>
      <c r="I67" s="184">
        <v>0.7</v>
      </c>
      <c r="J67" s="185">
        <v>0.1</v>
      </c>
      <c r="K67" s="183">
        <v>0</v>
      </c>
      <c r="L67" s="184">
        <v>0.7</v>
      </c>
      <c r="M67" s="182">
        <v>0.1</v>
      </c>
      <c r="N67" s="183">
        <v>0</v>
      </c>
      <c r="O67" s="184">
        <v>0.7</v>
      </c>
      <c r="P67" s="185">
        <v>0.1</v>
      </c>
      <c r="Q67" s="183">
        <v>0</v>
      </c>
      <c r="R67" s="184">
        <v>0.7</v>
      </c>
      <c r="S67" s="185">
        <v>0.1</v>
      </c>
      <c r="T67" s="183">
        <v>0</v>
      </c>
      <c r="U67" s="184">
        <v>0.7</v>
      </c>
      <c r="V67" s="185">
        <v>0.1</v>
      </c>
      <c r="W67" s="183">
        <v>0</v>
      </c>
      <c r="X67" s="184">
        <v>0.7</v>
      </c>
      <c r="Y67" s="185">
        <v>0.1</v>
      </c>
      <c r="Z67" s="38" t="s">
        <v>116</v>
      </c>
      <c r="AA67" s="26" t="s">
        <v>116</v>
      </c>
      <c r="AB67" s="185">
        <v>0.1</v>
      </c>
      <c r="AC67" s="38" t="s">
        <v>116</v>
      </c>
      <c r="AD67" s="26" t="s">
        <v>116</v>
      </c>
      <c r="AE67" s="266">
        <v>0.1</v>
      </c>
      <c r="AF67" s="215" t="s">
        <v>116</v>
      </c>
      <c r="AG67" s="216" t="s">
        <v>116</v>
      </c>
    </row>
    <row r="68" spans="2:33" s="86" customFormat="1" ht="12.75" customHeight="1" x14ac:dyDescent="0.2">
      <c r="B68" s="287" t="s">
        <v>138</v>
      </c>
      <c r="C68" s="122" t="s">
        <v>6</v>
      </c>
      <c r="D68" s="182">
        <v>2.5</v>
      </c>
      <c r="E68" s="183">
        <v>0.1</v>
      </c>
      <c r="F68" s="184">
        <v>4.9000000000000004</v>
      </c>
      <c r="G68" s="182">
        <v>2.5</v>
      </c>
      <c r="H68" s="183">
        <v>0.1</v>
      </c>
      <c r="I68" s="184">
        <v>4.9000000000000004</v>
      </c>
      <c r="J68" s="185">
        <v>2.5</v>
      </c>
      <c r="K68" s="183">
        <v>0.1</v>
      </c>
      <c r="L68" s="184">
        <v>4.9000000000000004</v>
      </c>
      <c r="M68" s="182">
        <v>2.5</v>
      </c>
      <c r="N68" s="183">
        <v>0.1</v>
      </c>
      <c r="O68" s="184">
        <v>4.9000000000000004</v>
      </c>
      <c r="P68" s="185">
        <v>2.5</v>
      </c>
      <c r="Q68" s="183">
        <v>0.1</v>
      </c>
      <c r="R68" s="184">
        <v>4.9000000000000004</v>
      </c>
      <c r="S68" s="185">
        <v>2.5</v>
      </c>
      <c r="T68" s="183">
        <v>0.1</v>
      </c>
      <c r="U68" s="184">
        <v>4.9000000000000004</v>
      </c>
      <c r="V68" s="185">
        <v>2.5</v>
      </c>
      <c r="W68" s="183">
        <v>0.1</v>
      </c>
      <c r="X68" s="184">
        <v>4.9000000000000004</v>
      </c>
      <c r="Y68" s="185">
        <v>2.5</v>
      </c>
      <c r="Z68" s="38" t="s">
        <v>116</v>
      </c>
      <c r="AA68" s="26" t="s">
        <v>116</v>
      </c>
      <c r="AB68" s="185">
        <v>2.5</v>
      </c>
      <c r="AC68" s="38" t="s">
        <v>116</v>
      </c>
      <c r="AD68" s="26" t="s">
        <v>116</v>
      </c>
      <c r="AE68" s="266">
        <v>2.5</v>
      </c>
      <c r="AF68" s="215" t="s">
        <v>116</v>
      </c>
      <c r="AG68" s="216" t="s">
        <v>116</v>
      </c>
    </row>
    <row r="69" spans="2:33" s="86" customFormat="1" ht="12.75" customHeight="1" x14ac:dyDescent="0.2">
      <c r="B69" s="80"/>
      <c r="C69" s="122"/>
      <c r="D69" s="128"/>
      <c r="E69" s="77"/>
      <c r="F69" s="78"/>
      <c r="G69" s="128"/>
      <c r="H69" s="77"/>
      <c r="I69" s="78"/>
      <c r="J69" s="128"/>
      <c r="K69" s="77"/>
      <c r="L69" s="78"/>
      <c r="M69" s="128"/>
      <c r="N69" s="77"/>
      <c r="O69" s="78"/>
      <c r="P69" s="128"/>
      <c r="Q69" s="77"/>
      <c r="R69" s="78"/>
      <c r="S69" s="128"/>
      <c r="T69" s="77"/>
      <c r="U69" s="78"/>
      <c r="V69" s="128"/>
      <c r="W69" s="77"/>
      <c r="X69" s="78"/>
      <c r="Y69" s="128"/>
      <c r="Z69" s="77"/>
      <c r="AA69" s="78"/>
      <c r="AB69" s="128"/>
      <c r="AC69" s="77"/>
      <c r="AD69" s="78"/>
      <c r="AE69" s="266"/>
      <c r="AF69" s="218"/>
      <c r="AG69" s="219"/>
    </row>
    <row r="70" spans="2:33" s="86" customFormat="1" ht="12.75" customHeight="1" x14ac:dyDescent="0.2">
      <c r="B70" s="80"/>
      <c r="C70" s="122"/>
      <c r="D70" s="128"/>
      <c r="E70" s="77"/>
      <c r="F70" s="78"/>
      <c r="G70" s="128"/>
      <c r="H70" s="77"/>
      <c r="I70" s="78"/>
      <c r="J70" s="128"/>
      <c r="K70" s="77"/>
      <c r="L70" s="78"/>
      <c r="M70" s="128"/>
      <c r="N70" s="77"/>
      <c r="O70" s="78"/>
      <c r="P70" s="128"/>
      <c r="Q70" s="77"/>
      <c r="R70" s="78"/>
      <c r="S70" s="128"/>
      <c r="T70" s="77"/>
      <c r="U70" s="78"/>
      <c r="V70" s="128"/>
      <c r="W70" s="77"/>
      <c r="X70" s="78"/>
      <c r="Y70" s="128"/>
      <c r="Z70" s="77"/>
      <c r="AA70" s="78"/>
      <c r="AB70" s="128"/>
      <c r="AC70" s="77"/>
      <c r="AD70" s="78"/>
      <c r="AE70" s="266"/>
      <c r="AF70" s="218"/>
      <c r="AG70" s="219"/>
    </row>
    <row r="71" spans="2:33" s="86" customFormat="1" ht="12.75" customHeight="1" x14ac:dyDescent="0.2">
      <c r="C71" s="137"/>
      <c r="D71" s="128"/>
      <c r="E71" s="90"/>
      <c r="F71" s="78"/>
      <c r="G71" s="64"/>
      <c r="H71" s="22"/>
      <c r="I71" s="22"/>
      <c r="J71" s="64"/>
      <c r="K71" s="22"/>
      <c r="L71" s="22"/>
      <c r="M71" s="64"/>
      <c r="N71" s="22"/>
      <c r="O71" s="22"/>
      <c r="P71" s="64"/>
      <c r="Q71" s="22"/>
      <c r="R71" s="22"/>
      <c r="S71" s="64"/>
      <c r="T71" s="22"/>
      <c r="U71" s="22"/>
      <c r="V71" s="64"/>
      <c r="W71" s="22"/>
      <c r="X71" s="22"/>
      <c r="Y71" s="64"/>
      <c r="Z71" s="22"/>
      <c r="AA71" s="22"/>
      <c r="AB71" s="64"/>
      <c r="AC71" s="22"/>
      <c r="AD71" s="22"/>
      <c r="AE71" s="271"/>
      <c r="AF71" s="255"/>
      <c r="AG71" s="255"/>
    </row>
    <row r="72" spans="2:33" s="86" customFormat="1" ht="12.75" customHeight="1" x14ac:dyDescent="0.2">
      <c r="B72" s="86" t="s">
        <v>196</v>
      </c>
      <c r="C72" s="122" t="s">
        <v>3</v>
      </c>
      <c r="D72" s="182">
        <v>0</v>
      </c>
      <c r="E72" s="183">
        <v>0</v>
      </c>
      <c r="F72" s="184">
        <v>0</v>
      </c>
      <c r="G72" s="182">
        <v>0</v>
      </c>
      <c r="H72" s="183">
        <v>0</v>
      </c>
      <c r="I72" s="184">
        <v>0</v>
      </c>
      <c r="J72" s="185">
        <v>0</v>
      </c>
      <c r="K72" s="183">
        <v>0</v>
      </c>
      <c r="L72" s="184">
        <v>0</v>
      </c>
      <c r="M72" s="182">
        <v>0</v>
      </c>
      <c r="N72" s="183">
        <v>0</v>
      </c>
      <c r="O72" s="184">
        <v>0</v>
      </c>
      <c r="P72" s="185">
        <v>0</v>
      </c>
      <c r="Q72" s="183">
        <v>0</v>
      </c>
      <c r="R72" s="184">
        <v>0</v>
      </c>
      <c r="S72" s="185">
        <v>0</v>
      </c>
      <c r="T72" s="183">
        <v>0</v>
      </c>
      <c r="U72" s="184">
        <v>0</v>
      </c>
      <c r="V72" s="185">
        <v>0</v>
      </c>
      <c r="W72" s="183">
        <v>0</v>
      </c>
      <c r="X72" s="184">
        <v>0</v>
      </c>
      <c r="Y72" s="185">
        <v>0</v>
      </c>
      <c r="Z72" s="38" t="s">
        <v>116</v>
      </c>
      <c r="AA72" s="26" t="s">
        <v>116</v>
      </c>
      <c r="AB72" s="185">
        <v>0</v>
      </c>
      <c r="AC72" s="38" t="s">
        <v>116</v>
      </c>
      <c r="AD72" s="26" t="s">
        <v>116</v>
      </c>
      <c r="AE72" s="266">
        <v>0</v>
      </c>
      <c r="AF72" s="215" t="s">
        <v>116</v>
      </c>
      <c r="AG72" s="216" t="s">
        <v>116</v>
      </c>
    </row>
    <row r="73" spans="2:33" s="86" customFormat="1" ht="12.75" customHeight="1" x14ac:dyDescent="0.2">
      <c r="B73" s="124"/>
      <c r="C73" s="122" t="s">
        <v>50</v>
      </c>
      <c r="D73" s="182">
        <v>1E-3</v>
      </c>
      <c r="E73" s="183">
        <v>0</v>
      </c>
      <c r="F73" s="184">
        <v>0.3</v>
      </c>
      <c r="G73" s="182">
        <v>0</v>
      </c>
      <c r="H73" s="183">
        <v>0</v>
      </c>
      <c r="I73" s="184">
        <v>0.3</v>
      </c>
      <c r="J73" s="185">
        <v>0</v>
      </c>
      <c r="K73" s="183">
        <v>0</v>
      </c>
      <c r="L73" s="184">
        <v>0.3</v>
      </c>
      <c r="M73" s="182">
        <v>0</v>
      </c>
      <c r="N73" s="183">
        <v>0</v>
      </c>
      <c r="O73" s="184">
        <v>0.3</v>
      </c>
      <c r="P73" s="185">
        <v>0</v>
      </c>
      <c r="Q73" s="183">
        <v>0</v>
      </c>
      <c r="R73" s="184">
        <v>0.3</v>
      </c>
      <c r="S73" s="185">
        <v>0</v>
      </c>
      <c r="T73" s="183">
        <v>0</v>
      </c>
      <c r="U73" s="184">
        <v>0.3</v>
      </c>
      <c r="V73" s="185">
        <v>0</v>
      </c>
      <c r="W73" s="183">
        <v>0</v>
      </c>
      <c r="X73" s="184">
        <v>0.3</v>
      </c>
      <c r="Y73" s="185">
        <v>0</v>
      </c>
      <c r="Z73" s="38" t="s">
        <v>116</v>
      </c>
      <c r="AA73" s="26" t="s">
        <v>116</v>
      </c>
      <c r="AB73" s="185">
        <v>0</v>
      </c>
      <c r="AC73" s="38" t="s">
        <v>116</v>
      </c>
      <c r="AD73" s="26" t="s">
        <v>116</v>
      </c>
      <c r="AE73" s="266">
        <v>0</v>
      </c>
      <c r="AF73" s="215" t="s">
        <v>116</v>
      </c>
      <c r="AG73" s="216" t="s">
        <v>116</v>
      </c>
    </row>
    <row r="74" spans="2:33" s="86" customFormat="1" ht="12.75" customHeight="1" x14ac:dyDescent="0.2">
      <c r="B74" s="80"/>
      <c r="C74" s="122" t="s">
        <v>5</v>
      </c>
      <c r="D74" s="182">
        <v>0.2</v>
      </c>
      <c r="E74" s="183">
        <v>9.6000000000000002E-2</v>
      </c>
      <c r="F74" s="184">
        <v>0.32800000000000001</v>
      </c>
      <c r="G74" s="182">
        <v>0.2</v>
      </c>
      <c r="H74" s="183">
        <v>0.1</v>
      </c>
      <c r="I74" s="184">
        <v>0.3</v>
      </c>
      <c r="J74" s="185">
        <v>0.2</v>
      </c>
      <c r="K74" s="183">
        <v>0.1</v>
      </c>
      <c r="L74" s="184">
        <v>0.3</v>
      </c>
      <c r="M74" s="182">
        <v>0.2</v>
      </c>
      <c r="N74" s="183">
        <v>0.1</v>
      </c>
      <c r="O74" s="184">
        <v>0.3</v>
      </c>
      <c r="P74" s="185">
        <v>0.1</v>
      </c>
      <c r="Q74" s="183">
        <v>0.1</v>
      </c>
      <c r="R74" s="184">
        <v>0.2</v>
      </c>
      <c r="S74" s="185">
        <v>0.2</v>
      </c>
      <c r="T74" s="183">
        <v>0</v>
      </c>
      <c r="U74" s="184">
        <v>0.3</v>
      </c>
      <c r="V74" s="185">
        <v>0.3</v>
      </c>
      <c r="W74" s="183">
        <v>0.1</v>
      </c>
      <c r="X74" s="184">
        <v>0.6</v>
      </c>
      <c r="Y74" s="185">
        <v>0.3</v>
      </c>
      <c r="Z74" s="38" t="s">
        <v>116</v>
      </c>
      <c r="AA74" s="26" t="s">
        <v>116</v>
      </c>
      <c r="AB74" s="185">
        <v>0.2</v>
      </c>
      <c r="AC74" s="38" t="s">
        <v>116</v>
      </c>
      <c r="AD74" s="26" t="s">
        <v>116</v>
      </c>
      <c r="AE74" s="266">
        <v>0.1</v>
      </c>
      <c r="AF74" s="215" t="s">
        <v>116</v>
      </c>
      <c r="AG74" s="216" t="s">
        <v>116</v>
      </c>
    </row>
    <row r="75" spans="2:33" s="86" customFormat="1" ht="12.75" customHeight="1" x14ac:dyDescent="0.2">
      <c r="B75" s="287" t="s">
        <v>139</v>
      </c>
      <c r="C75" s="122" t="s">
        <v>6</v>
      </c>
      <c r="D75" s="182">
        <v>0.20100000000000001</v>
      </c>
      <c r="E75" s="183">
        <v>9.6000000000000002E-2</v>
      </c>
      <c r="F75" s="184">
        <v>0.52600000000000002</v>
      </c>
      <c r="G75" s="182">
        <v>0.2</v>
      </c>
      <c r="H75" s="183">
        <v>0.1</v>
      </c>
      <c r="I75" s="184">
        <v>0.5</v>
      </c>
      <c r="J75" s="185">
        <v>0.2</v>
      </c>
      <c r="K75" s="183">
        <v>0.1</v>
      </c>
      <c r="L75" s="184">
        <v>0.5</v>
      </c>
      <c r="M75" s="182">
        <v>0.2</v>
      </c>
      <c r="N75" s="183">
        <v>0.1</v>
      </c>
      <c r="O75" s="184">
        <v>0.5</v>
      </c>
      <c r="P75" s="185">
        <v>0.1</v>
      </c>
      <c r="Q75" s="183">
        <v>0.1</v>
      </c>
      <c r="R75" s="184">
        <v>0.4</v>
      </c>
      <c r="S75" s="185">
        <v>0.2</v>
      </c>
      <c r="T75" s="183">
        <v>0</v>
      </c>
      <c r="U75" s="184">
        <v>0.5</v>
      </c>
      <c r="V75" s="185">
        <v>0.3</v>
      </c>
      <c r="W75" s="183">
        <v>0.1</v>
      </c>
      <c r="X75" s="184">
        <v>0.7</v>
      </c>
      <c r="Y75" s="185">
        <v>0.3</v>
      </c>
      <c r="Z75" s="38" t="s">
        <v>116</v>
      </c>
      <c r="AA75" s="26" t="s">
        <v>116</v>
      </c>
      <c r="AB75" s="185">
        <v>0.2</v>
      </c>
      <c r="AC75" s="38" t="s">
        <v>116</v>
      </c>
      <c r="AD75" s="26" t="s">
        <v>116</v>
      </c>
      <c r="AE75" s="266">
        <v>0.1</v>
      </c>
      <c r="AF75" s="215" t="s">
        <v>116</v>
      </c>
      <c r="AG75" s="216" t="s">
        <v>116</v>
      </c>
    </row>
    <row r="76" spans="2:33" s="86" customFormat="1" ht="12.75" customHeight="1" x14ac:dyDescent="0.2">
      <c r="B76" s="80"/>
      <c r="C76" s="122"/>
      <c r="D76" s="128"/>
      <c r="E76" s="77"/>
      <c r="F76" s="78"/>
      <c r="G76" s="128"/>
      <c r="H76" s="77"/>
      <c r="I76" s="78"/>
      <c r="J76" s="128"/>
      <c r="K76" s="77"/>
      <c r="L76" s="78"/>
      <c r="M76" s="128"/>
      <c r="N76" s="77"/>
      <c r="O76" s="78"/>
      <c r="P76" s="128"/>
      <c r="Q76" s="77"/>
      <c r="R76" s="78"/>
      <c r="S76" s="128"/>
      <c r="T76" s="77"/>
      <c r="U76" s="78"/>
      <c r="V76" s="128"/>
      <c r="W76" s="77"/>
      <c r="X76" s="78"/>
      <c r="Y76" s="128"/>
      <c r="Z76" s="77"/>
      <c r="AA76" s="78"/>
      <c r="AB76" s="128"/>
      <c r="AC76" s="77"/>
      <c r="AD76" s="78"/>
      <c r="AE76" s="266"/>
      <c r="AF76" s="218"/>
      <c r="AG76" s="219"/>
    </row>
    <row r="77" spans="2:33" s="86" customFormat="1" ht="12.75" customHeight="1" x14ac:dyDescent="0.2">
      <c r="B77" s="80"/>
      <c r="C77" s="122"/>
      <c r="D77" s="128"/>
      <c r="E77" s="77"/>
      <c r="F77" s="78"/>
      <c r="G77" s="128"/>
      <c r="H77" s="77"/>
      <c r="I77" s="78"/>
      <c r="J77" s="128"/>
      <c r="K77" s="77"/>
      <c r="L77" s="78"/>
      <c r="M77" s="128"/>
      <c r="N77" s="77"/>
      <c r="O77" s="78"/>
      <c r="P77" s="128"/>
      <c r="Q77" s="77"/>
      <c r="R77" s="78"/>
      <c r="S77" s="128"/>
      <c r="T77" s="77"/>
      <c r="U77" s="78"/>
      <c r="V77" s="128"/>
      <c r="W77" s="77"/>
      <c r="X77" s="78"/>
      <c r="Y77" s="128"/>
      <c r="Z77" s="77"/>
      <c r="AA77" s="78"/>
      <c r="AB77" s="128"/>
      <c r="AC77" s="77"/>
      <c r="AD77" s="78"/>
      <c r="AE77" s="266"/>
      <c r="AF77" s="218"/>
      <c r="AG77" s="219"/>
    </row>
    <row r="78" spans="2:33" s="86" customFormat="1" ht="12.75" customHeight="1" x14ac:dyDescent="0.2">
      <c r="C78" s="137"/>
      <c r="D78" s="128"/>
      <c r="E78" s="90"/>
      <c r="F78" s="78"/>
      <c r="G78" s="64"/>
      <c r="H78" s="22"/>
      <c r="I78" s="22"/>
      <c r="J78" s="64"/>
      <c r="K78" s="22"/>
      <c r="L78" s="22"/>
      <c r="M78" s="64"/>
      <c r="N78" s="22"/>
      <c r="O78" s="22"/>
      <c r="P78" s="64"/>
      <c r="Q78" s="22"/>
      <c r="R78" s="22"/>
      <c r="S78" s="64"/>
      <c r="T78" s="22"/>
      <c r="U78" s="22"/>
      <c r="V78" s="64"/>
      <c r="W78" s="22"/>
      <c r="X78" s="22"/>
      <c r="Y78" s="64"/>
      <c r="Z78" s="22"/>
      <c r="AA78" s="22"/>
      <c r="AB78" s="64"/>
      <c r="AC78" s="22"/>
      <c r="AD78" s="22"/>
      <c r="AE78" s="271"/>
      <c r="AF78" s="255"/>
      <c r="AG78" s="255"/>
    </row>
    <row r="79" spans="2:33" s="86" customFormat="1" ht="12.75" customHeight="1" x14ac:dyDescent="0.2">
      <c r="B79" s="86" t="s">
        <v>123</v>
      </c>
      <c r="C79" s="122" t="s">
        <v>3</v>
      </c>
      <c r="D79" s="182">
        <v>0</v>
      </c>
      <c r="E79" s="183">
        <v>0</v>
      </c>
      <c r="F79" s="184">
        <v>0</v>
      </c>
      <c r="G79" s="182">
        <v>0</v>
      </c>
      <c r="H79" s="183">
        <v>0</v>
      </c>
      <c r="I79" s="184">
        <v>0</v>
      </c>
      <c r="J79" s="185">
        <v>0</v>
      </c>
      <c r="K79" s="183">
        <v>0</v>
      </c>
      <c r="L79" s="184">
        <v>0</v>
      </c>
      <c r="M79" s="182">
        <v>0</v>
      </c>
      <c r="N79" s="183">
        <v>0</v>
      </c>
      <c r="O79" s="184">
        <v>0</v>
      </c>
      <c r="P79" s="185">
        <v>0</v>
      </c>
      <c r="Q79" s="183">
        <v>0</v>
      </c>
      <c r="R79" s="184">
        <v>0</v>
      </c>
      <c r="S79" s="185">
        <v>0</v>
      </c>
      <c r="T79" s="183">
        <v>0</v>
      </c>
      <c r="U79" s="184">
        <v>0</v>
      </c>
      <c r="V79" s="185">
        <v>0</v>
      </c>
      <c r="W79" s="183">
        <v>0</v>
      </c>
      <c r="X79" s="184">
        <v>0</v>
      </c>
      <c r="Y79" s="185">
        <v>0</v>
      </c>
      <c r="Z79" s="38" t="s">
        <v>116</v>
      </c>
      <c r="AA79" s="26" t="s">
        <v>116</v>
      </c>
      <c r="AB79" s="185">
        <v>0</v>
      </c>
      <c r="AC79" s="38" t="s">
        <v>116</v>
      </c>
      <c r="AD79" s="26" t="s">
        <v>116</v>
      </c>
      <c r="AE79" s="266">
        <v>0</v>
      </c>
      <c r="AF79" s="215" t="s">
        <v>116</v>
      </c>
      <c r="AG79" s="216" t="s">
        <v>116</v>
      </c>
    </row>
    <row r="80" spans="2:33" s="86" customFormat="1" ht="12.75" customHeight="1" x14ac:dyDescent="0.2">
      <c r="B80" s="124"/>
      <c r="C80" s="122" t="s">
        <v>50</v>
      </c>
      <c r="D80" s="182">
        <v>6.8000000000000005E-2</v>
      </c>
      <c r="E80" s="183">
        <v>0</v>
      </c>
      <c r="F80" s="184">
        <v>0.313</v>
      </c>
      <c r="G80" s="182">
        <v>0.1</v>
      </c>
      <c r="H80" s="183">
        <v>0</v>
      </c>
      <c r="I80" s="184">
        <v>0.3</v>
      </c>
      <c r="J80" s="185">
        <v>0.1</v>
      </c>
      <c r="K80" s="183">
        <v>0</v>
      </c>
      <c r="L80" s="184">
        <v>0.3</v>
      </c>
      <c r="M80" s="182">
        <v>0.1</v>
      </c>
      <c r="N80" s="183">
        <v>0</v>
      </c>
      <c r="O80" s="184">
        <v>0.3</v>
      </c>
      <c r="P80" s="185">
        <v>0.1</v>
      </c>
      <c r="Q80" s="183">
        <v>0</v>
      </c>
      <c r="R80" s="184">
        <v>0.3</v>
      </c>
      <c r="S80" s="185">
        <v>0.1</v>
      </c>
      <c r="T80" s="183">
        <v>0</v>
      </c>
      <c r="U80" s="184">
        <v>0.3</v>
      </c>
      <c r="V80" s="185">
        <v>0.1</v>
      </c>
      <c r="W80" s="183">
        <v>0</v>
      </c>
      <c r="X80" s="184">
        <v>0.3</v>
      </c>
      <c r="Y80" s="185">
        <v>0.1</v>
      </c>
      <c r="Z80" s="38" t="s">
        <v>116</v>
      </c>
      <c r="AA80" s="26" t="s">
        <v>116</v>
      </c>
      <c r="AB80" s="185">
        <v>0.1</v>
      </c>
      <c r="AC80" s="38" t="s">
        <v>116</v>
      </c>
      <c r="AD80" s="26" t="s">
        <v>116</v>
      </c>
      <c r="AE80" s="266">
        <v>0.1</v>
      </c>
      <c r="AF80" s="215" t="s">
        <v>116</v>
      </c>
      <c r="AG80" s="216" t="s">
        <v>116</v>
      </c>
    </row>
    <row r="81" spans="2:34" s="86" customFormat="1" ht="12.75" customHeight="1" x14ac:dyDescent="0.2">
      <c r="B81" s="80"/>
      <c r="C81" s="122" t="s">
        <v>5</v>
      </c>
      <c r="D81" s="182">
        <v>0</v>
      </c>
      <c r="E81" s="183">
        <v>0</v>
      </c>
      <c r="F81" s="184">
        <v>0</v>
      </c>
      <c r="G81" s="182">
        <v>0</v>
      </c>
      <c r="H81" s="183">
        <v>0</v>
      </c>
      <c r="I81" s="184">
        <v>0</v>
      </c>
      <c r="J81" s="185">
        <v>0</v>
      </c>
      <c r="K81" s="183">
        <v>0</v>
      </c>
      <c r="L81" s="184">
        <v>0</v>
      </c>
      <c r="M81" s="182">
        <v>0</v>
      </c>
      <c r="N81" s="183">
        <v>0</v>
      </c>
      <c r="O81" s="184">
        <v>0</v>
      </c>
      <c r="P81" s="185">
        <v>0</v>
      </c>
      <c r="Q81" s="183">
        <v>0</v>
      </c>
      <c r="R81" s="184">
        <v>0</v>
      </c>
      <c r="S81" s="185">
        <v>0</v>
      </c>
      <c r="T81" s="183">
        <v>0</v>
      </c>
      <c r="U81" s="184">
        <v>0</v>
      </c>
      <c r="V81" s="185">
        <v>0</v>
      </c>
      <c r="W81" s="183">
        <v>0</v>
      </c>
      <c r="X81" s="184">
        <v>0</v>
      </c>
      <c r="Y81" s="185">
        <v>0</v>
      </c>
      <c r="Z81" s="38" t="s">
        <v>116</v>
      </c>
      <c r="AA81" s="26" t="s">
        <v>116</v>
      </c>
      <c r="AB81" s="185">
        <v>0</v>
      </c>
      <c r="AC81" s="38" t="s">
        <v>116</v>
      </c>
      <c r="AD81" s="26" t="s">
        <v>116</v>
      </c>
      <c r="AE81" s="266">
        <v>0</v>
      </c>
      <c r="AF81" s="215" t="s">
        <v>116</v>
      </c>
      <c r="AG81" s="216" t="s">
        <v>116</v>
      </c>
    </row>
    <row r="82" spans="2:34" s="86" customFormat="1" ht="12.75" customHeight="1" x14ac:dyDescent="0.2">
      <c r="B82" s="287" t="s">
        <v>140</v>
      </c>
      <c r="C82" s="122" t="s">
        <v>6</v>
      </c>
      <c r="D82" s="182">
        <v>6.8000000000000005E-2</v>
      </c>
      <c r="E82" s="183">
        <v>0</v>
      </c>
      <c r="F82" s="184">
        <v>0.313</v>
      </c>
      <c r="G82" s="182">
        <v>0.1</v>
      </c>
      <c r="H82" s="183">
        <v>0</v>
      </c>
      <c r="I82" s="184">
        <v>0.3</v>
      </c>
      <c r="J82" s="185">
        <v>0.1</v>
      </c>
      <c r="K82" s="183">
        <v>0</v>
      </c>
      <c r="L82" s="184">
        <v>0.3</v>
      </c>
      <c r="M82" s="182">
        <v>0.1</v>
      </c>
      <c r="N82" s="183">
        <v>0</v>
      </c>
      <c r="O82" s="184">
        <v>0.3</v>
      </c>
      <c r="P82" s="185">
        <v>0.1</v>
      </c>
      <c r="Q82" s="183">
        <v>0</v>
      </c>
      <c r="R82" s="184">
        <v>0.3</v>
      </c>
      <c r="S82" s="185">
        <v>0.1</v>
      </c>
      <c r="T82" s="183">
        <v>0</v>
      </c>
      <c r="U82" s="184">
        <v>0.3</v>
      </c>
      <c r="V82" s="185">
        <v>0.1</v>
      </c>
      <c r="W82" s="183">
        <v>0</v>
      </c>
      <c r="X82" s="184">
        <v>0.3</v>
      </c>
      <c r="Y82" s="185">
        <v>0.1</v>
      </c>
      <c r="Z82" s="38" t="s">
        <v>116</v>
      </c>
      <c r="AA82" s="26" t="s">
        <v>116</v>
      </c>
      <c r="AB82" s="185">
        <v>0.1</v>
      </c>
      <c r="AC82" s="38" t="s">
        <v>116</v>
      </c>
      <c r="AD82" s="26" t="s">
        <v>116</v>
      </c>
      <c r="AE82" s="266">
        <v>0.1</v>
      </c>
      <c r="AF82" s="215" t="s">
        <v>116</v>
      </c>
      <c r="AG82" s="216" t="s">
        <v>116</v>
      </c>
    </row>
    <row r="83" spans="2:34" s="86" customFormat="1" ht="12.75" customHeight="1" x14ac:dyDescent="0.2">
      <c r="B83" s="80"/>
      <c r="C83" s="122"/>
      <c r="D83" s="182"/>
      <c r="E83" s="183"/>
      <c r="F83" s="184"/>
      <c r="G83" s="182"/>
      <c r="H83" s="183"/>
      <c r="I83" s="184"/>
      <c r="J83" s="185"/>
      <c r="K83" s="183"/>
      <c r="L83" s="184"/>
      <c r="M83" s="182"/>
      <c r="N83" s="183"/>
      <c r="O83" s="184"/>
      <c r="P83" s="185"/>
      <c r="Q83" s="183"/>
      <c r="R83" s="184"/>
      <c r="S83" s="185"/>
      <c r="T83" s="183"/>
      <c r="U83" s="184"/>
      <c r="V83" s="185"/>
      <c r="W83" s="183"/>
      <c r="X83" s="184"/>
      <c r="Y83" s="185"/>
      <c r="Z83" s="38"/>
      <c r="AA83" s="26"/>
      <c r="AB83" s="185"/>
      <c r="AC83" s="38"/>
      <c r="AD83" s="26"/>
      <c r="AE83" s="266"/>
      <c r="AF83" s="215"/>
      <c r="AG83" s="216"/>
    </row>
    <row r="84" spans="2:34" s="86" customFormat="1" ht="12.75" customHeight="1" x14ac:dyDescent="0.2">
      <c r="B84" s="80"/>
      <c r="C84" s="122"/>
      <c r="D84" s="128"/>
      <c r="E84" s="77"/>
      <c r="F84" s="78"/>
      <c r="G84" s="128"/>
      <c r="H84" s="77"/>
      <c r="I84" s="78"/>
      <c r="J84" s="128"/>
      <c r="K84" s="77"/>
      <c r="L84" s="78"/>
      <c r="M84" s="128"/>
      <c r="N84" s="77"/>
      <c r="O84" s="78"/>
      <c r="P84" s="128"/>
      <c r="Q84" s="77"/>
      <c r="R84" s="78"/>
      <c r="S84" s="128"/>
      <c r="T84" s="77"/>
      <c r="U84" s="78"/>
      <c r="V84" s="128"/>
      <c r="W84" s="77"/>
      <c r="X84" s="78"/>
      <c r="Y84" s="128"/>
      <c r="Z84" s="77"/>
      <c r="AA84" s="78"/>
      <c r="AB84" s="128"/>
      <c r="AC84" s="77"/>
      <c r="AD84" s="78"/>
      <c r="AE84" s="217"/>
      <c r="AF84" s="218"/>
      <c r="AG84" s="219"/>
    </row>
    <row r="85" spans="2:34" s="86" customFormat="1" ht="12.75" customHeight="1" x14ac:dyDescent="0.2">
      <c r="D85" s="128"/>
      <c r="E85" s="90"/>
      <c r="F85" s="78"/>
      <c r="G85" s="128"/>
      <c r="H85" s="90"/>
      <c r="I85" s="78"/>
      <c r="J85" s="389"/>
      <c r="K85" s="389"/>
      <c r="L85" s="389"/>
      <c r="M85" s="389"/>
      <c r="N85" s="389"/>
      <c r="O85" s="389"/>
      <c r="P85" s="389"/>
      <c r="Q85" s="389"/>
      <c r="R85" s="389"/>
      <c r="S85" s="389"/>
      <c r="T85" s="389"/>
      <c r="U85" s="389"/>
      <c r="V85" s="389"/>
      <c r="W85" s="389"/>
      <c r="X85" s="389"/>
      <c r="Y85" s="389"/>
      <c r="Z85" s="389"/>
      <c r="AA85" s="389"/>
      <c r="AB85" s="389"/>
      <c r="AC85" s="389"/>
      <c r="AD85" s="389"/>
      <c r="AE85" s="406"/>
      <c r="AF85" s="406"/>
      <c r="AG85" s="406"/>
    </row>
    <row r="86" spans="2:34" s="86" customFormat="1" ht="12.75" customHeight="1" x14ac:dyDescent="0.2">
      <c r="B86" s="86" t="s">
        <v>31</v>
      </c>
      <c r="C86" s="122" t="s">
        <v>3</v>
      </c>
      <c r="D86" s="182">
        <v>0.09</v>
      </c>
      <c r="E86" s="183">
        <v>1.7000000000000001E-2</v>
      </c>
      <c r="F86" s="184">
        <v>0.185</v>
      </c>
      <c r="G86" s="123" t="s">
        <v>253</v>
      </c>
      <c r="H86" s="183">
        <v>0</v>
      </c>
      <c r="I86" s="184">
        <v>0</v>
      </c>
      <c r="J86" s="185">
        <v>0.1</v>
      </c>
      <c r="K86" s="183">
        <v>0</v>
      </c>
      <c r="L86" s="184">
        <v>0.2</v>
      </c>
      <c r="M86" s="182">
        <v>0</v>
      </c>
      <c r="N86" s="183">
        <v>0</v>
      </c>
      <c r="O86" s="184">
        <v>0.1</v>
      </c>
      <c r="P86" s="185">
        <v>0</v>
      </c>
      <c r="Q86" s="183">
        <v>0</v>
      </c>
      <c r="R86" s="184">
        <v>0.1</v>
      </c>
      <c r="S86" s="185">
        <v>0</v>
      </c>
      <c r="T86" s="183">
        <v>0</v>
      </c>
      <c r="U86" s="184">
        <v>0.1</v>
      </c>
      <c r="V86" s="185">
        <v>0.1</v>
      </c>
      <c r="W86" s="183">
        <v>0</v>
      </c>
      <c r="X86" s="184">
        <v>0.2</v>
      </c>
      <c r="Y86" s="185">
        <v>0</v>
      </c>
      <c r="Z86" s="183">
        <v>0</v>
      </c>
      <c r="AA86" s="184">
        <v>0</v>
      </c>
      <c r="AB86" s="185">
        <v>0.1</v>
      </c>
      <c r="AC86" s="38" t="s">
        <v>116</v>
      </c>
      <c r="AD86" s="26" t="s">
        <v>116</v>
      </c>
      <c r="AE86" s="266">
        <v>0</v>
      </c>
      <c r="AF86" s="267">
        <v>0</v>
      </c>
      <c r="AG86" s="268">
        <v>0.1</v>
      </c>
      <c r="AH86" s="73"/>
    </row>
    <row r="87" spans="2:34" s="86" customFormat="1" ht="12.75" customHeight="1" x14ac:dyDescent="0.2">
      <c r="B87" s="124"/>
      <c r="C87" s="122" t="s">
        <v>50</v>
      </c>
      <c r="D87" s="182">
        <v>0.41299999999999998</v>
      </c>
      <c r="E87" s="183">
        <v>0.215</v>
      </c>
      <c r="F87" s="184">
        <v>0.65100000000000002</v>
      </c>
      <c r="G87" s="123" t="s">
        <v>226</v>
      </c>
      <c r="H87" s="183">
        <v>0.2</v>
      </c>
      <c r="I87" s="184">
        <v>0.5</v>
      </c>
      <c r="J87" s="185">
        <v>0.7</v>
      </c>
      <c r="K87" s="183">
        <v>0.5</v>
      </c>
      <c r="L87" s="184">
        <v>0.9</v>
      </c>
      <c r="M87" s="182">
        <v>0.5</v>
      </c>
      <c r="N87" s="183">
        <v>0.4</v>
      </c>
      <c r="O87" s="184">
        <v>0.7</v>
      </c>
      <c r="P87" s="185">
        <v>0.6</v>
      </c>
      <c r="Q87" s="183">
        <v>0.4</v>
      </c>
      <c r="R87" s="184">
        <v>0.7</v>
      </c>
      <c r="S87" s="185">
        <v>0.5</v>
      </c>
      <c r="T87" s="183">
        <v>0.2</v>
      </c>
      <c r="U87" s="184">
        <v>0.7</v>
      </c>
      <c r="V87" s="185">
        <v>0.6</v>
      </c>
      <c r="W87" s="183">
        <v>0.4</v>
      </c>
      <c r="X87" s="184">
        <v>0.7</v>
      </c>
      <c r="Y87" s="185">
        <v>0.6</v>
      </c>
      <c r="Z87" s="183">
        <v>0.4</v>
      </c>
      <c r="AA87" s="184">
        <v>0.8</v>
      </c>
      <c r="AB87" s="185">
        <v>0.5</v>
      </c>
      <c r="AC87" s="38" t="s">
        <v>116</v>
      </c>
      <c r="AD87" s="26" t="s">
        <v>116</v>
      </c>
      <c r="AE87" s="266">
        <v>0.5</v>
      </c>
      <c r="AF87" s="267">
        <v>0.3</v>
      </c>
      <c r="AG87" s="268">
        <v>0.6</v>
      </c>
    </row>
    <row r="88" spans="2:34" s="86" customFormat="1" ht="12.75" customHeight="1" x14ac:dyDescent="0.2">
      <c r="B88" s="80"/>
      <c r="C88" s="122" t="s">
        <v>5</v>
      </c>
      <c r="D88" s="182">
        <v>0.34300000000000003</v>
      </c>
      <c r="E88" s="183">
        <v>0.193</v>
      </c>
      <c r="F88" s="184">
        <v>0.51200000000000001</v>
      </c>
      <c r="G88" s="182">
        <v>0.3</v>
      </c>
      <c r="H88" s="183">
        <v>0.1</v>
      </c>
      <c r="I88" s="184">
        <v>0.5</v>
      </c>
      <c r="J88" s="185">
        <v>0.5</v>
      </c>
      <c r="K88" s="183">
        <v>0.3</v>
      </c>
      <c r="L88" s="184">
        <v>0.6</v>
      </c>
      <c r="M88" s="182">
        <v>0.4</v>
      </c>
      <c r="N88" s="183">
        <v>0.3</v>
      </c>
      <c r="O88" s="184">
        <v>0.5</v>
      </c>
      <c r="P88" s="185">
        <v>0.5</v>
      </c>
      <c r="Q88" s="183">
        <v>0.4</v>
      </c>
      <c r="R88" s="184">
        <v>0.6</v>
      </c>
      <c r="S88" s="185">
        <v>0.6</v>
      </c>
      <c r="T88" s="183">
        <v>0.4</v>
      </c>
      <c r="U88" s="184">
        <v>0.8</v>
      </c>
      <c r="V88" s="185">
        <v>0.7</v>
      </c>
      <c r="W88" s="183">
        <v>0.6</v>
      </c>
      <c r="X88" s="184">
        <v>0.9</v>
      </c>
      <c r="Y88" s="185">
        <v>0.7</v>
      </c>
      <c r="Z88" s="183">
        <v>0.5</v>
      </c>
      <c r="AA88" s="184">
        <v>0.9</v>
      </c>
      <c r="AB88" s="185">
        <v>0.7</v>
      </c>
      <c r="AC88" s="38" t="s">
        <v>116</v>
      </c>
      <c r="AD88" s="26" t="s">
        <v>116</v>
      </c>
      <c r="AE88" s="266">
        <v>0.8</v>
      </c>
      <c r="AF88" s="267">
        <v>0.6</v>
      </c>
      <c r="AG88" s="268">
        <v>1.1000000000000001</v>
      </c>
    </row>
    <row r="89" spans="2:34" s="86" customFormat="1" ht="12.75" customHeight="1" x14ac:dyDescent="0.2">
      <c r="B89" s="287" t="s">
        <v>200</v>
      </c>
      <c r="C89" s="122" t="s">
        <v>6</v>
      </c>
      <c r="D89" s="182">
        <v>0.84599999999999997</v>
      </c>
      <c r="E89" s="183">
        <v>0.57699999999999996</v>
      </c>
      <c r="F89" s="184">
        <v>1.145</v>
      </c>
      <c r="G89" s="123" t="s">
        <v>254</v>
      </c>
      <c r="H89" s="183">
        <v>0.4</v>
      </c>
      <c r="I89" s="184">
        <v>0.9</v>
      </c>
      <c r="J89" s="123" t="s">
        <v>255</v>
      </c>
      <c r="K89" s="183">
        <v>1</v>
      </c>
      <c r="L89" s="184">
        <v>1.6</v>
      </c>
      <c r="M89" s="182">
        <v>0.9</v>
      </c>
      <c r="N89" s="183">
        <v>0.8</v>
      </c>
      <c r="O89" s="184">
        <v>1.2</v>
      </c>
      <c r="P89" s="185">
        <v>1.1000000000000001</v>
      </c>
      <c r="Q89" s="183">
        <v>0.9</v>
      </c>
      <c r="R89" s="184">
        <v>1.2</v>
      </c>
      <c r="S89" s="185">
        <v>1.1000000000000001</v>
      </c>
      <c r="T89" s="183">
        <v>0.8</v>
      </c>
      <c r="U89" s="184">
        <v>1.4</v>
      </c>
      <c r="V89" s="185">
        <v>1.4</v>
      </c>
      <c r="W89" s="183">
        <v>1.2</v>
      </c>
      <c r="X89" s="184">
        <v>1.6</v>
      </c>
      <c r="Y89" s="185">
        <v>1.3</v>
      </c>
      <c r="Z89" s="183">
        <v>1</v>
      </c>
      <c r="AA89" s="184">
        <v>1.6</v>
      </c>
      <c r="AB89" s="185">
        <v>1.2</v>
      </c>
      <c r="AC89" s="38" t="s">
        <v>116</v>
      </c>
      <c r="AD89" s="26" t="s">
        <v>116</v>
      </c>
      <c r="AE89" s="266">
        <v>1.3</v>
      </c>
      <c r="AF89" s="267">
        <v>1</v>
      </c>
      <c r="AG89" s="268">
        <v>1.6</v>
      </c>
    </row>
    <row r="90" spans="2:34" s="86" customFormat="1" ht="12.75" customHeight="1" x14ac:dyDescent="0.2">
      <c r="B90" s="80"/>
      <c r="C90" s="122"/>
      <c r="D90" s="128"/>
      <c r="E90" s="77"/>
      <c r="F90" s="78"/>
      <c r="G90" s="128"/>
      <c r="H90" s="77"/>
      <c r="I90" s="78"/>
      <c r="J90" s="128"/>
      <c r="K90" s="77"/>
      <c r="L90" s="78"/>
      <c r="M90" s="128"/>
      <c r="N90" s="77"/>
      <c r="O90" s="78"/>
      <c r="P90" s="128"/>
      <c r="Q90" s="77"/>
      <c r="R90" s="78"/>
      <c r="S90" s="128"/>
      <c r="T90" s="77"/>
      <c r="U90" s="78"/>
      <c r="V90" s="128"/>
      <c r="W90" s="77"/>
      <c r="X90" s="78"/>
      <c r="Y90" s="128"/>
      <c r="Z90" s="77"/>
      <c r="AA90" s="78"/>
      <c r="AB90" s="128"/>
      <c r="AC90" s="77"/>
      <c r="AD90" s="78"/>
      <c r="AE90" s="217"/>
      <c r="AF90" s="218"/>
      <c r="AG90" s="219"/>
    </row>
    <row r="91" spans="2:34" s="86" customFormat="1" ht="12.75" customHeight="1" x14ac:dyDescent="0.2">
      <c r="B91" s="80"/>
      <c r="C91" s="122"/>
      <c r="D91" s="128"/>
      <c r="E91" s="77"/>
      <c r="F91" s="78"/>
      <c r="G91" s="128"/>
      <c r="H91" s="77"/>
      <c r="I91" s="78"/>
      <c r="J91" s="128"/>
      <c r="K91" s="77"/>
      <c r="L91" s="78"/>
      <c r="M91" s="128"/>
      <c r="N91" s="77"/>
      <c r="O91" s="78"/>
      <c r="P91" s="128"/>
      <c r="Q91" s="77"/>
      <c r="R91" s="78"/>
      <c r="S91" s="128"/>
      <c r="T91" s="77"/>
      <c r="U91" s="78"/>
      <c r="V91" s="128"/>
      <c r="W91" s="77"/>
      <c r="X91" s="78"/>
      <c r="Y91" s="128"/>
      <c r="Z91" s="77"/>
      <c r="AA91" s="78"/>
      <c r="AB91" s="128"/>
      <c r="AC91" s="77"/>
      <c r="AD91" s="78"/>
      <c r="AE91" s="217"/>
      <c r="AF91" s="218"/>
      <c r="AG91" s="219"/>
    </row>
    <row r="92" spans="2:34" s="86" customFormat="1" ht="12.75" customHeight="1" x14ac:dyDescent="0.2">
      <c r="D92" s="128"/>
      <c r="E92" s="90"/>
      <c r="F92" s="78"/>
      <c r="G92" s="128"/>
      <c r="H92" s="90"/>
      <c r="I92" s="78"/>
      <c r="J92" s="389"/>
      <c r="K92" s="389"/>
      <c r="L92" s="389"/>
      <c r="M92" s="389"/>
      <c r="N92" s="389"/>
      <c r="O92" s="389"/>
      <c r="P92" s="389"/>
      <c r="Q92" s="389"/>
      <c r="R92" s="389"/>
      <c r="S92" s="389"/>
      <c r="T92" s="389"/>
      <c r="U92" s="389"/>
      <c r="V92" s="389"/>
      <c r="W92" s="389"/>
      <c r="X92" s="389"/>
      <c r="Y92" s="389"/>
      <c r="Z92" s="389"/>
      <c r="AA92" s="389"/>
      <c r="AB92" s="389"/>
      <c r="AC92" s="389"/>
      <c r="AD92" s="389"/>
      <c r="AE92" s="406"/>
      <c r="AF92" s="406"/>
      <c r="AG92" s="406"/>
    </row>
    <row r="93" spans="2:34" s="86" customFormat="1" ht="12.75" customHeight="1" x14ac:dyDescent="0.2">
      <c r="B93" s="92" t="s">
        <v>96</v>
      </c>
      <c r="C93" s="122" t="s">
        <v>3</v>
      </c>
      <c r="D93" s="212" t="s">
        <v>116</v>
      </c>
      <c r="E93" s="211" t="s">
        <v>116</v>
      </c>
      <c r="F93" s="210" t="s">
        <v>116</v>
      </c>
      <c r="G93" s="185">
        <v>0</v>
      </c>
      <c r="H93" s="183">
        <v>0</v>
      </c>
      <c r="I93" s="184">
        <f>0.001*100</f>
        <v>0.1</v>
      </c>
      <c r="J93" s="185">
        <v>0</v>
      </c>
      <c r="K93" s="183">
        <v>0</v>
      </c>
      <c r="L93" s="184">
        <v>0.1</v>
      </c>
      <c r="M93" s="182">
        <v>0</v>
      </c>
      <c r="N93" s="183">
        <v>0</v>
      </c>
      <c r="O93" s="184">
        <v>0</v>
      </c>
      <c r="P93" s="185">
        <v>0</v>
      </c>
      <c r="Q93" s="183">
        <v>0</v>
      </c>
      <c r="R93" s="184">
        <v>0.1</v>
      </c>
      <c r="S93" s="185">
        <v>0</v>
      </c>
      <c r="T93" s="183">
        <v>0</v>
      </c>
      <c r="U93" s="184">
        <v>0.1</v>
      </c>
      <c r="V93" s="185">
        <v>0.1</v>
      </c>
      <c r="W93" s="183">
        <v>0</v>
      </c>
      <c r="X93" s="184">
        <v>0.2</v>
      </c>
      <c r="Y93" s="185">
        <v>0</v>
      </c>
      <c r="Z93" s="183">
        <v>0</v>
      </c>
      <c r="AA93" s="184">
        <v>0</v>
      </c>
      <c r="AB93" s="185">
        <v>0.1</v>
      </c>
      <c r="AC93" s="38" t="s">
        <v>116</v>
      </c>
      <c r="AD93" s="26" t="s">
        <v>116</v>
      </c>
      <c r="AE93" s="266">
        <v>0</v>
      </c>
      <c r="AF93" s="267">
        <v>0</v>
      </c>
      <c r="AG93" s="268">
        <v>0.1</v>
      </c>
    </row>
    <row r="94" spans="2:34" s="86" customFormat="1" ht="12.75" customHeight="1" x14ac:dyDescent="0.2">
      <c r="B94" s="92"/>
      <c r="C94" s="122" t="s">
        <v>50</v>
      </c>
      <c r="D94" s="213" t="s">
        <v>116</v>
      </c>
      <c r="E94" s="206" t="s">
        <v>116</v>
      </c>
      <c r="F94" s="208" t="s">
        <v>116</v>
      </c>
      <c r="G94" s="185">
        <f>0.007*100</f>
        <v>0.70000000000000007</v>
      </c>
      <c r="H94" s="183">
        <f>0.004*100</f>
        <v>0.4</v>
      </c>
      <c r="I94" s="184">
        <f>0.01*100</f>
        <v>1</v>
      </c>
      <c r="J94" s="185">
        <v>0.9</v>
      </c>
      <c r="K94" s="183">
        <v>0.6</v>
      </c>
      <c r="L94" s="184">
        <v>1.2</v>
      </c>
      <c r="M94" s="182">
        <v>0.7</v>
      </c>
      <c r="N94" s="183">
        <v>0.5</v>
      </c>
      <c r="O94" s="184">
        <v>0.9</v>
      </c>
      <c r="P94" s="185">
        <v>0.6</v>
      </c>
      <c r="Q94" s="183">
        <v>0.5</v>
      </c>
      <c r="R94" s="184">
        <v>0.8</v>
      </c>
      <c r="S94" s="185">
        <v>0.6</v>
      </c>
      <c r="T94" s="183">
        <v>0.3</v>
      </c>
      <c r="U94" s="184">
        <v>0.8</v>
      </c>
      <c r="V94" s="185">
        <v>0.6</v>
      </c>
      <c r="W94" s="183">
        <v>0.4</v>
      </c>
      <c r="X94" s="184">
        <v>0.7</v>
      </c>
      <c r="Y94" s="185">
        <v>0.7</v>
      </c>
      <c r="Z94" s="183">
        <v>0.5</v>
      </c>
      <c r="AA94" s="184">
        <v>0.9</v>
      </c>
      <c r="AB94" s="185">
        <v>0.5</v>
      </c>
      <c r="AC94" s="38" t="s">
        <v>116</v>
      </c>
      <c r="AD94" s="26" t="s">
        <v>116</v>
      </c>
      <c r="AE94" s="266">
        <v>0.4</v>
      </c>
      <c r="AF94" s="267">
        <v>0.2</v>
      </c>
      <c r="AG94" s="268">
        <v>0.6</v>
      </c>
    </row>
    <row r="95" spans="2:34" s="86" customFormat="1" ht="12.75" customHeight="1" x14ac:dyDescent="0.2">
      <c r="B95" s="92"/>
      <c r="C95" s="122" t="s">
        <v>5</v>
      </c>
      <c r="D95" s="213" t="s">
        <v>116</v>
      </c>
      <c r="E95" s="206" t="s">
        <v>116</v>
      </c>
      <c r="F95" s="208" t="s">
        <v>116</v>
      </c>
      <c r="G95" s="185">
        <f>0.005*100</f>
        <v>0.5</v>
      </c>
      <c r="H95" s="183">
        <f>0.002*100</f>
        <v>0.2</v>
      </c>
      <c r="I95" s="184">
        <f>0.007*100</f>
        <v>0.70000000000000007</v>
      </c>
      <c r="J95" s="185">
        <v>0.6</v>
      </c>
      <c r="K95" s="183">
        <v>0.4</v>
      </c>
      <c r="L95" s="184">
        <v>0.8</v>
      </c>
      <c r="M95" s="182">
        <v>0.5</v>
      </c>
      <c r="N95" s="183">
        <v>0.3</v>
      </c>
      <c r="O95" s="184">
        <v>0.6</v>
      </c>
      <c r="P95" s="185">
        <v>0.6</v>
      </c>
      <c r="Q95" s="183">
        <v>0.4</v>
      </c>
      <c r="R95" s="184">
        <v>0.7</v>
      </c>
      <c r="S95" s="185">
        <v>0.7</v>
      </c>
      <c r="T95" s="183">
        <v>0.4</v>
      </c>
      <c r="U95" s="184">
        <v>1</v>
      </c>
      <c r="V95" s="185">
        <v>0.9</v>
      </c>
      <c r="W95" s="183">
        <v>0.7</v>
      </c>
      <c r="X95" s="184">
        <v>1</v>
      </c>
      <c r="Y95" s="185">
        <v>0.8</v>
      </c>
      <c r="Z95" s="183">
        <v>0.5</v>
      </c>
      <c r="AA95" s="184">
        <v>1</v>
      </c>
      <c r="AB95" s="185">
        <v>0.9</v>
      </c>
      <c r="AC95" s="38" t="s">
        <v>116</v>
      </c>
      <c r="AD95" s="26" t="s">
        <v>116</v>
      </c>
      <c r="AE95" s="266">
        <v>1</v>
      </c>
      <c r="AF95" s="267">
        <v>0.7</v>
      </c>
      <c r="AG95" s="268">
        <v>1.3</v>
      </c>
    </row>
    <row r="96" spans="2:34" s="86" customFormat="1" ht="12.75" customHeight="1" x14ac:dyDescent="0.2">
      <c r="B96" s="288" t="s">
        <v>302</v>
      </c>
      <c r="C96" s="122" t="s">
        <v>6</v>
      </c>
      <c r="D96" s="213" t="s">
        <v>116</v>
      </c>
      <c r="E96" s="206" t="s">
        <v>116</v>
      </c>
      <c r="F96" s="208" t="s">
        <v>116</v>
      </c>
      <c r="G96" s="185">
        <f>0.012*100</f>
        <v>1.2</v>
      </c>
      <c r="H96" s="183">
        <f>0.008*100</f>
        <v>0.8</v>
      </c>
      <c r="I96" s="184">
        <f>0.016*100</f>
        <v>1.6</v>
      </c>
      <c r="J96" s="185">
        <v>1.5</v>
      </c>
      <c r="K96" s="183">
        <v>1.1000000000000001</v>
      </c>
      <c r="L96" s="184">
        <v>1.8</v>
      </c>
      <c r="M96" s="182">
        <v>1.1000000000000001</v>
      </c>
      <c r="N96" s="183">
        <v>0.9</v>
      </c>
      <c r="O96" s="184">
        <v>1.4</v>
      </c>
      <c r="P96" s="185">
        <v>1.2</v>
      </c>
      <c r="Q96" s="183">
        <v>1</v>
      </c>
      <c r="R96" s="184">
        <v>1.5</v>
      </c>
      <c r="S96" s="185">
        <v>1.3</v>
      </c>
      <c r="T96" s="183">
        <v>0.9</v>
      </c>
      <c r="U96" s="184">
        <v>1.7</v>
      </c>
      <c r="V96" s="185">
        <v>1.5</v>
      </c>
      <c r="W96" s="183">
        <v>1.3</v>
      </c>
      <c r="X96" s="184">
        <v>1.8</v>
      </c>
      <c r="Y96" s="185">
        <v>1.4</v>
      </c>
      <c r="Z96" s="183">
        <v>1.1000000000000001</v>
      </c>
      <c r="AA96" s="184">
        <v>1.8</v>
      </c>
      <c r="AB96" s="185">
        <v>1.5</v>
      </c>
      <c r="AC96" s="38" t="s">
        <v>116</v>
      </c>
      <c r="AD96" s="26" t="s">
        <v>116</v>
      </c>
      <c r="AE96" s="266">
        <v>1.4</v>
      </c>
      <c r="AF96" s="267">
        <v>1</v>
      </c>
      <c r="AG96" s="268">
        <v>1.9</v>
      </c>
    </row>
    <row r="97" spans="2:33" s="86" customFormat="1" ht="12.75" customHeight="1" x14ac:dyDescent="0.2">
      <c r="B97" s="92"/>
      <c r="C97" s="122"/>
      <c r="D97" s="212"/>
      <c r="E97" s="209"/>
      <c r="F97" s="210"/>
      <c r="G97" s="212"/>
      <c r="H97" s="209"/>
      <c r="I97" s="210"/>
      <c r="J97" s="128"/>
      <c r="K97" s="77"/>
      <c r="L97" s="78"/>
      <c r="M97" s="128"/>
      <c r="N97" s="77"/>
      <c r="O97" s="78"/>
      <c r="P97" s="128"/>
      <c r="Q97" s="77"/>
      <c r="R97" s="78"/>
      <c r="S97" s="128"/>
      <c r="T97" s="77"/>
      <c r="U97" s="78"/>
      <c r="V97" s="128"/>
      <c r="W97" s="77"/>
      <c r="X97" s="78"/>
      <c r="Y97" s="128"/>
      <c r="Z97" s="77"/>
      <c r="AA97" s="78"/>
      <c r="AB97" s="128"/>
      <c r="AC97" s="77"/>
      <c r="AD97" s="78"/>
      <c r="AE97" s="217"/>
      <c r="AF97" s="218"/>
      <c r="AG97" s="219"/>
    </row>
    <row r="98" spans="2:33" s="86" customFormat="1" ht="12.75" customHeight="1" x14ac:dyDescent="0.2">
      <c r="B98" s="92"/>
      <c r="C98" s="122"/>
      <c r="D98" s="185"/>
      <c r="E98" s="205"/>
      <c r="F98" s="204"/>
      <c r="G98" s="185"/>
      <c r="H98" s="205"/>
      <c r="I98" s="204"/>
      <c r="J98" s="128"/>
      <c r="K98" s="77"/>
      <c r="L98" s="78"/>
      <c r="M98" s="128"/>
      <c r="N98" s="77"/>
      <c r="O98" s="78"/>
      <c r="P98" s="128"/>
      <c r="Q98" s="77"/>
      <c r="R98" s="78"/>
      <c r="S98" s="128"/>
      <c r="T98" s="77"/>
      <c r="U98" s="78"/>
      <c r="V98" s="128"/>
      <c r="W98" s="77"/>
      <c r="X98" s="78"/>
      <c r="Y98" s="128"/>
      <c r="Z98" s="77"/>
      <c r="AA98" s="78"/>
      <c r="AB98" s="128"/>
      <c r="AC98" s="77"/>
      <c r="AD98" s="78"/>
      <c r="AE98" s="217"/>
      <c r="AF98" s="218"/>
      <c r="AG98" s="219"/>
    </row>
    <row r="99" spans="2:33" s="86" customFormat="1" ht="12.75" customHeight="1" x14ac:dyDescent="0.2">
      <c r="D99" s="185"/>
      <c r="E99" s="203"/>
      <c r="F99" s="204"/>
      <c r="G99" s="185"/>
      <c r="H99" s="203"/>
      <c r="I99" s="204"/>
      <c r="J99" s="389"/>
      <c r="K99" s="389"/>
      <c r="L99" s="389"/>
      <c r="M99" s="389"/>
      <c r="N99" s="389"/>
      <c r="O99" s="389"/>
      <c r="P99" s="389"/>
      <c r="Q99" s="389"/>
      <c r="R99" s="389"/>
      <c r="S99" s="389"/>
      <c r="T99" s="389"/>
      <c r="U99" s="389"/>
      <c r="V99" s="389"/>
      <c r="W99" s="389"/>
      <c r="X99" s="389"/>
      <c r="Y99" s="389"/>
      <c r="Z99" s="389"/>
      <c r="AA99" s="389"/>
      <c r="AB99" s="389"/>
      <c r="AC99" s="389"/>
      <c r="AD99" s="389"/>
      <c r="AE99" s="406"/>
      <c r="AF99" s="406"/>
      <c r="AG99" s="406"/>
    </row>
    <row r="100" spans="2:33" s="86" customFormat="1" ht="12.75" customHeight="1" x14ac:dyDescent="0.2">
      <c r="B100" s="92" t="s">
        <v>25</v>
      </c>
      <c r="C100" s="122" t="s">
        <v>3</v>
      </c>
      <c r="D100" s="212" t="s">
        <v>116</v>
      </c>
      <c r="E100" s="211" t="s">
        <v>116</v>
      </c>
      <c r="F100" s="210" t="s">
        <v>116</v>
      </c>
      <c r="G100" s="185">
        <f>0.003*100</f>
        <v>0.3</v>
      </c>
      <c r="H100" s="183">
        <f>0.001*100</f>
        <v>0.1</v>
      </c>
      <c r="I100" s="184">
        <f>0.006*100</f>
        <v>0.6</v>
      </c>
      <c r="J100" s="185">
        <v>0.3</v>
      </c>
      <c r="K100" s="183">
        <v>0.1</v>
      </c>
      <c r="L100" s="184">
        <v>0.6</v>
      </c>
      <c r="M100" s="182">
        <v>0.1</v>
      </c>
      <c r="N100" s="183">
        <v>0</v>
      </c>
      <c r="O100" s="184">
        <v>0.2</v>
      </c>
      <c r="P100" s="185">
        <v>0.1</v>
      </c>
      <c r="Q100" s="183">
        <v>0</v>
      </c>
      <c r="R100" s="184">
        <v>0.1</v>
      </c>
      <c r="S100" s="185">
        <v>0</v>
      </c>
      <c r="T100" s="183">
        <v>0</v>
      </c>
      <c r="U100" s="184">
        <v>0</v>
      </c>
      <c r="V100" s="185">
        <v>0.1</v>
      </c>
      <c r="W100" s="183">
        <v>0</v>
      </c>
      <c r="X100" s="184">
        <v>0.2</v>
      </c>
      <c r="Y100" s="185">
        <v>0</v>
      </c>
      <c r="Z100" s="183">
        <v>0</v>
      </c>
      <c r="AA100" s="184">
        <v>0.1</v>
      </c>
      <c r="AB100" s="185">
        <v>0</v>
      </c>
      <c r="AC100" s="38" t="s">
        <v>116</v>
      </c>
      <c r="AD100" s="26" t="s">
        <v>116</v>
      </c>
      <c r="AE100" s="266">
        <v>0</v>
      </c>
      <c r="AF100" s="267">
        <v>0</v>
      </c>
      <c r="AG100" s="268">
        <v>0.1</v>
      </c>
    </row>
    <row r="101" spans="2:33" s="86" customFormat="1" ht="12.75" customHeight="1" x14ac:dyDescent="0.2">
      <c r="B101" s="92"/>
      <c r="C101" s="122" t="s">
        <v>50</v>
      </c>
      <c r="D101" s="213" t="s">
        <v>116</v>
      </c>
      <c r="E101" s="206" t="s">
        <v>116</v>
      </c>
      <c r="F101" s="208" t="s">
        <v>116</v>
      </c>
      <c r="G101" s="185">
        <f>0.003*100</f>
        <v>0.3</v>
      </c>
      <c r="H101" s="183">
        <f>0.001*100</f>
        <v>0.1</v>
      </c>
      <c r="I101" s="184">
        <f>0.005*100</f>
        <v>0.5</v>
      </c>
      <c r="J101" s="185">
        <v>0.3</v>
      </c>
      <c r="K101" s="183">
        <v>0.1</v>
      </c>
      <c r="L101" s="184">
        <v>0.5</v>
      </c>
      <c r="M101" s="182">
        <v>0.2</v>
      </c>
      <c r="N101" s="183">
        <v>0.1</v>
      </c>
      <c r="O101" s="184">
        <v>0.4</v>
      </c>
      <c r="P101" s="185">
        <v>0.5</v>
      </c>
      <c r="Q101" s="183">
        <v>0.3</v>
      </c>
      <c r="R101" s="184">
        <v>0.7</v>
      </c>
      <c r="S101" s="185">
        <v>0.4</v>
      </c>
      <c r="T101" s="183">
        <v>0</v>
      </c>
      <c r="U101" s="184">
        <v>0.7</v>
      </c>
      <c r="V101" s="185">
        <v>0.5</v>
      </c>
      <c r="W101" s="183">
        <v>0.3</v>
      </c>
      <c r="X101" s="184">
        <v>0.7</v>
      </c>
      <c r="Y101" s="185">
        <v>0.5</v>
      </c>
      <c r="Z101" s="183">
        <v>0.3</v>
      </c>
      <c r="AA101" s="184">
        <v>0.6</v>
      </c>
      <c r="AB101" s="185">
        <v>0.4</v>
      </c>
      <c r="AC101" s="38" t="s">
        <v>116</v>
      </c>
      <c r="AD101" s="26" t="s">
        <v>116</v>
      </c>
      <c r="AE101" s="266">
        <v>0.5</v>
      </c>
      <c r="AF101" s="267">
        <v>0.3</v>
      </c>
      <c r="AG101" s="268">
        <v>0.8</v>
      </c>
    </row>
    <row r="102" spans="2:33" s="86" customFormat="1" ht="12.75" customHeight="1" x14ac:dyDescent="0.2">
      <c r="B102" s="92"/>
      <c r="C102" s="122" t="s">
        <v>5</v>
      </c>
      <c r="D102" s="213" t="s">
        <v>116</v>
      </c>
      <c r="E102" s="206" t="s">
        <v>116</v>
      </c>
      <c r="F102" s="208" t="s">
        <v>116</v>
      </c>
      <c r="G102" s="185">
        <f>0.002*100</f>
        <v>0.2</v>
      </c>
      <c r="H102" s="183">
        <v>0</v>
      </c>
      <c r="I102" s="184">
        <f>0.003*100</f>
        <v>0.3</v>
      </c>
      <c r="J102" s="185">
        <v>0.3</v>
      </c>
      <c r="K102" s="183">
        <v>0.2</v>
      </c>
      <c r="L102" s="184">
        <v>0.5</v>
      </c>
      <c r="M102" s="182">
        <v>0.2</v>
      </c>
      <c r="N102" s="183">
        <v>0.2</v>
      </c>
      <c r="O102" s="184">
        <v>0.3</v>
      </c>
      <c r="P102" s="185">
        <v>0.2</v>
      </c>
      <c r="Q102" s="183">
        <v>0.1</v>
      </c>
      <c r="R102" s="184">
        <v>0.4</v>
      </c>
      <c r="S102" s="185">
        <v>0.3</v>
      </c>
      <c r="T102" s="183">
        <v>0.1</v>
      </c>
      <c r="U102" s="184">
        <v>0.6</v>
      </c>
      <c r="V102" s="185">
        <v>0.5</v>
      </c>
      <c r="W102" s="183">
        <v>0.4</v>
      </c>
      <c r="X102" s="184">
        <v>0.7</v>
      </c>
      <c r="Y102" s="185">
        <v>0.6</v>
      </c>
      <c r="Z102" s="183">
        <v>0.4</v>
      </c>
      <c r="AA102" s="184">
        <v>0.9</v>
      </c>
      <c r="AB102" s="185">
        <v>0.4</v>
      </c>
      <c r="AC102" s="38" t="s">
        <v>116</v>
      </c>
      <c r="AD102" s="26" t="s">
        <v>116</v>
      </c>
      <c r="AE102" s="266">
        <v>0.6</v>
      </c>
      <c r="AF102" s="267">
        <v>0.4</v>
      </c>
      <c r="AG102" s="268">
        <v>0.8</v>
      </c>
    </row>
    <row r="103" spans="2:33" s="86" customFormat="1" ht="12.75" customHeight="1" x14ac:dyDescent="0.2">
      <c r="B103" s="288" t="s">
        <v>302</v>
      </c>
      <c r="C103" s="122" t="s">
        <v>6</v>
      </c>
      <c r="D103" s="213" t="s">
        <v>116</v>
      </c>
      <c r="E103" s="206" t="s">
        <v>116</v>
      </c>
      <c r="F103" s="208" t="s">
        <v>116</v>
      </c>
      <c r="G103" s="185">
        <f>0.008*100</f>
        <v>0.8</v>
      </c>
      <c r="H103" s="183">
        <f>0.004*100</f>
        <v>0.4</v>
      </c>
      <c r="I103" s="184">
        <f>0.011*100</f>
        <v>1.0999999999999999</v>
      </c>
      <c r="J103" s="123" t="s">
        <v>244</v>
      </c>
      <c r="K103" s="183">
        <v>0.6</v>
      </c>
      <c r="L103" s="184">
        <v>1.4</v>
      </c>
      <c r="M103" s="182">
        <v>0.5</v>
      </c>
      <c r="N103" s="183">
        <v>0.4</v>
      </c>
      <c r="O103" s="184">
        <v>0.7</v>
      </c>
      <c r="P103" s="185">
        <v>0.8</v>
      </c>
      <c r="Q103" s="183">
        <v>0.5</v>
      </c>
      <c r="R103" s="184">
        <v>1</v>
      </c>
      <c r="S103" s="185">
        <v>0.7</v>
      </c>
      <c r="T103" s="183">
        <v>0.4</v>
      </c>
      <c r="U103" s="184">
        <v>1.1000000000000001</v>
      </c>
      <c r="V103" s="185">
        <v>1.1000000000000001</v>
      </c>
      <c r="W103" s="183">
        <v>0.8</v>
      </c>
      <c r="X103" s="184">
        <v>1.5</v>
      </c>
      <c r="Y103" s="185">
        <v>1.2</v>
      </c>
      <c r="Z103" s="183">
        <v>0.9</v>
      </c>
      <c r="AA103" s="184">
        <v>1.4</v>
      </c>
      <c r="AB103" s="185">
        <v>0.9</v>
      </c>
      <c r="AC103" s="38" t="s">
        <v>116</v>
      </c>
      <c r="AD103" s="26" t="s">
        <v>116</v>
      </c>
      <c r="AE103" s="266">
        <v>1.2</v>
      </c>
      <c r="AF103" s="267">
        <v>0.9</v>
      </c>
      <c r="AG103" s="268">
        <v>1.4</v>
      </c>
    </row>
    <row r="104" spans="2:33" s="86" customFormat="1" ht="12.75" customHeight="1" x14ac:dyDescent="0.2">
      <c r="B104" s="92"/>
      <c r="C104" s="122"/>
      <c r="D104" s="212"/>
      <c r="E104" s="209"/>
      <c r="F104" s="210"/>
      <c r="G104" s="212"/>
      <c r="H104" s="209"/>
      <c r="I104" s="210"/>
      <c r="J104" s="128"/>
      <c r="K104" s="77"/>
      <c r="L104" s="78"/>
      <c r="M104" s="128"/>
      <c r="N104" s="77"/>
      <c r="O104" s="78"/>
      <c r="P104" s="128"/>
      <c r="Q104" s="77"/>
      <c r="R104" s="78"/>
      <c r="S104" s="128"/>
      <c r="T104" s="77"/>
      <c r="U104" s="78"/>
      <c r="V104" s="128"/>
      <c r="W104" s="77"/>
      <c r="X104" s="78"/>
      <c r="Y104" s="128"/>
      <c r="Z104" s="77"/>
      <c r="AA104" s="78"/>
      <c r="AB104" s="128"/>
      <c r="AC104" s="77"/>
      <c r="AD104" s="78"/>
      <c r="AE104" s="217"/>
      <c r="AF104" s="218"/>
      <c r="AG104" s="219"/>
    </row>
    <row r="105" spans="2:33" s="86" customFormat="1" ht="12.75" customHeight="1" x14ac:dyDescent="0.2">
      <c r="B105" s="92"/>
      <c r="C105" s="122"/>
      <c r="D105" s="128"/>
      <c r="E105" s="77"/>
      <c r="F105" s="78"/>
      <c r="G105" s="128"/>
      <c r="H105" s="77"/>
      <c r="I105" s="78"/>
      <c r="J105" s="128"/>
      <c r="K105" s="77"/>
      <c r="L105" s="78"/>
      <c r="M105" s="128"/>
      <c r="N105" s="77"/>
      <c r="O105" s="78"/>
      <c r="P105" s="128"/>
      <c r="Q105" s="77"/>
      <c r="R105" s="78"/>
      <c r="S105" s="128"/>
      <c r="T105" s="77"/>
      <c r="U105" s="78"/>
      <c r="V105" s="128"/>
      <c r="W105" s="77"/>
      <c r="X105" s="78"/>
      <c r="Y105" s="128"/>
      <c r="Z105" s="77"/>
      <c r="AA105" s="78"/>
      <c r="AB105" s="128"/>
      <c r="AC105" s="77"/>
      <c r="AD105" s="78"/>
      <c r="AE105" s="217"/>
      <c r="AF105" s="218"/>
      <c r="AG105" s="219"/>
    </row>
    <row r="106" spans="2:33" s="86" customFormat="1" x14ac:dyDescent="0.2">
      <c r="B106" s="129" t="s">
        <v>125</v>
      </c>
      <c r="C106" s="130"/>
      <c r="D106" s="132"/>
      <c r="E106" s="50"/>
      <c r="F106" s="51"/>
      <c r="G106" s="132"/>
      <c r="H106" s="50"/>
      <c r="I106" s="51"/>
      <c r="J106" s="132"/>
      <c r="K106" s="50"/>
      <c r="L106" s="51"/>
      <c r="M106" s="132"/>
      <c r="N106" s="50"/>
      <c r="O106" s="51"/>
      <c r="P106" s="132"/>
      <c r="Q106" s="50"/>
      <c r="R106" s="51"/>
      <c r="S106" s="132"/>
      <c r="T106" s="50"/>
      <c r="U106" s="51"/>
      <c r="V106" s="132"/>
      <c r="W106" s="50"/>
      <c r="X106" s="51"/>
      <c r="Y106" s="132"/>
      <c r="Z106" s="50"/>
      <c r="AA106" s="51"/>
      <c r="AB106" s="132"/>
      <c r="AC106" s="50"/>
      <c r="AD106" s="51"/>
      <c r="AE106" s="250"/>
      <c r="AF106" s="269"/>
      <c r="AG106" s="270"/>
    </row>
    <row r="107" spans="2:33" s="86" customFormat="1" x14ac:dyDescent="0.2">
      <c r="B107" s="80"/>
      <c r="C107" s="122"/>
      <c r="D107" s="133"/>
      <c r="E107" s="77"/>
      <c r="F107" s="78"/>
      <c r="G107" s="133"/>
      <c r="H107" s="77"/>
      <c r="I107" s="78"/>
      <c r="J107" s="133"/>
      <c r="K107" s="77"/>
      <c r="L107" s="78"/>
      <c r="M107" s="133"/>
      <c r="N107" s="77"/>
      <c r="O107" s="78"/>
      <c r="P107" s="133"/>
      <c r="Q107" s="77"/>
      <c r="R107" s="78"/>
      <c r="S107" s="133"/>
      <c r="T107" s="77"/>
      <c r="U107" s="78"/>
      <c r="V107" s="133"/>
      <c r="W107" s="77"/>
      <c r="X107" s="78"/>
      <c r="Y107" s="133"/>
      <c r="Z107" s="77"/>
      <c r="AA107" s="78"/>
      <c r="AB107" s="133"/>
      <c r="AC107" s="77"/>
      <c r="AD107" s="78"/>
      <c r="AE107" s="251"/>
      <c r="AF107" s="218"/>
      <c r="AG107" s="219"/>
    </row>
    <row r="108" spans="2:33" s="86" customFormat="1" x14ac:dyDescent="0.2">
      <c r="C108" s="137"/>
      <c r="D108" s="64"/>
      <c r="E108" s="22"/>
      <c r="F108" s="22"/>
      <c r="G108" s="64"/>
      <c r="H108" s="22"/>
      <c r="I108" s="22"/>
      <c r="J108" s="64"/>
      <c r="K108" s="22"/>
      <c r="L108" s="22"/>
      <c r="M108" s="64"/>
      <c r="N108" s="22"/>
      <c r="O108" s="22"/>
      <c r="P108" s="64"/>
      <c r="Q108" s="22"/>
      <c r="R108" s="22"/>
      <c r="S108" s="64"/>
      <c r="T108" s="22"/>
      <c r="U108" s="22"/>
      <c r="V108" s="64"/>
      <c r="W108" s="22"/>
      <c r="X108" s="22"/>
      <c r="Y108" s="64"/>
      <c r="Z108" s="22"/>
      <c r="AA108" s="22"/>
      <c r="AB108" s="64"/>
      <c r="AC108" s="22"/>
      <c r="AD108" s="22"/>
      <c r="AE108" s="272"/>
      <c r="AF108" s="255"/>
      <c r="AG108" s="255"/>
    </row>
    <row r="109" spans="2:33" s="86" customFormat="1" ht="12.75" customHeight="1" x14ac:dyDescent="0.2">
      <c r="B109" s="86" t="s">
        <v>197</v>
      </c>
      <c r="C109" s="122" t="s">
        <v>3</v>
      </c>
      <c r="D109" s="182">
        <v>0</v>
      </c>
      <c r="E109" s="183">
        <v>0</v>
      </c>
      <c r="F109" s="184">
        <v>0.02</v>
      </c>
      <c r="G109" s="182">
        <v>0</v>
      </c>
      <c r="H109" s="183">
        <v>0</v>
      </c>
      <c r="I109" s="184">
        <v>0</v>
      </c>
      <c r="J109" s="185">
        <v>0</v>
      </c>
      <c r="K109" s="183">
        <v>0</v>
      </c>
      <c r="L109" s="184">
        <v>0</v>
      </c>
      <c r="M109" s="182">
        <v>0</v>
      </c>
      <c r="N109" s="183">
        <v>0</v>
      </c>
      <c r="O109" s="184">
        <v>0.1</v>
      </c>
      <c r="P109" s="185">
        <v>0</v>
      </c>
      <c r="Q109" s="183">
        <v>0</v>
      </c>
      <c r="R109" s="184">
        <v>0.1</v>
      </c>
      <c r="S109" s="185">
        <v>0</v>
      </c>
      <c r="T109" s="183">
        <v>0</v>
      </c>
      <c r="U109" s="184">
        <v>0.1</v>
      </c>
      <c r="V109" s="185">
        <v>0</v>
      </c>
      <c r="W109" s="183">
        <v>0</v>
      </c>
      <c r="X109" s="184">
        <v>0.1</v>
      </c>
      <c r="Y109" s="185">
        <v>0</v>
      </c>
      <c r="Z109" s="38" t="s">
        <v>116</v>
      </c>
      <c r="AA109" s="26" t="s">
        <v>116</v>
      </c>
      <c r="AB109" s="185">
        <v>0</v>
      </c>
      <c r="AC109" s="38" t="s">
        <v>116</v>
      </c>
      <c r="AD109" s="26" t="s">
        <v>116</v>
      </c>
      <c r="AE109" s="266">
        <v>0</v>
      </c>
      <c r="AF109" s="215" t="s">
        <v>116</v>
      </c>
      <c r="AG109" s="216" t="s">
        <v>116</v>
      </c>
    </row>
    <row r="110" spans="2:33" s="86" customFormat="1" ht="12.75" customHeight="1" x14ac:dyDescent="0.2">
      <c r="B110" s="124"/>
      <c r="C110" s="122" t="s">
        <v>50</v>
      </c>
      <c r="D110" s="182">
        <v>1.4039999999999999</v>
      </c>
      <c r="E110" s="183">
        <v>0.20599999999999999</v>
      </c>
      <c r="F110" s="184">
        <v>2.6019999999999999</v>
      </c>
      <c r="G110" s="182">
        <v>1.3</v>
      </c>
      <c r="H110" s="183">
        <v>0.2</v>
      </c>
      <c r="I110" s="184">
        <v>2.2999999999999998</v>
      </c>
      <c r="J110" s="185">
        <v>1</v>
      </c>
      <c r="K110" s="183">
        <v>0.3</v>
      </c>
      <c r="L110" s="184">
        <v>1.8</v>
      </c>
      <c r="M110" s="182">
        <v>1</v>
      </c>
      <c r="N110" s="183">
        <v>0.1</v>
      </c>
      <c r="O110" s="184">
        <v>1.9</v>
      </c>
      <c r="P110" s="185">
        <v>1</v>
      </c>
      <c r="Q110" s="183">
        <v>0.1</v>
      </c>
      <c r="R110" s="184">
        <v>1.8</v>
      </c>
      <c r="S110" s="185">
        <v>1</v>
      </c>
      <c r="T110" s="183">
        <v>0.1</v>
      </c>
      <c r="U110" s="184">
        <v>1.9</v>
      </c>
      <c r="V110" s="185">
        <v>1</v>
      </c>
      <c r="W110" s="183">
        <v>0.1</v>
      </c>
      <c r="X110" s="184">
        <v>1.9</v>
      </c>
      <c r="Y110" s="185">
        <v>1.2</v>
      </c>
      <c r="Z110" s="38" t="s">
        <v>116</v>
      </c>
      <c r="AA110" s="26" t="s">
        <v>116</v>
      </c>
      <c r="AB110" s="185">
        <v>1.2</v>
      </c>
      <c r="AC110" s="38" t="s">
        <v>116</v>
      </c>
      <c r="AD110" s="26" t="s">
        <v>116</v>
      </c>
      <c r="AE110" s="266">
        <v>1</v>
      </c>
      <c r="AF110" s="215" t="s">
        <v>116</v>
      </c>
      <c r="AG110" s="216" t="s">
        <v>116</v>
      </c>
    </row>
    <row r="111" spans="2:33" s="86" customFormat="1" ht="12.75" customHeight="1" x14ac:dyDescent="0.2">
      <c r="B111" s="80"/>
      <c r="C111" s="122" t="s">
        <v>5</v>
      </c>
      <c r="D111" s="182">
        <v>0.26</v>
      </c>
      <c r="E111" s="183">
        <v>0</v>
      </c>
      <c r="F111" s="184">
        <v>0.77500000000000002</v>
      </c>
      <c r="G111" s="182">
        <v>0.3</v>
      </c>
      <c r="H111" s="183">
        <v>0</v>
      </c>
      <c r="I111" s="184">
        <v>0.8</v>
      </c>
      <c r="J111" s="185">
        <v>0.5</v>
      </c>
      <c r="K111" s="183">
        <v>0.3</v>
      </c>
      <c r="L111" s="184">
        <v>0.8</v>
      </c>
      <c r="M111" s="182">
        <v>0.3</v>
      </c>
      <c r="N111" s="183">
        <v>0</v>
      </c>
      <c r="O111" s="184">
        <v>0.7</v>
      </c>
      <c r="P111" s="185">
        <v>0.3</v>
      </c>
      <c r="Q111" s="183">
        <v>0</v>
      </c>
      <c r="R111" s="184">
        <v>0.7</v>
      </c>
      <c r="S111" s="185">
        <v>0.3</v>
      </c>
      <c r="T111" s="183">
        <v>0</v>
      </c>
      <c r="U111" s="184">
        <v>0.8</v>
      </c>
      <c r="V111" s="185">
        <v>0.3</v>
      </c>
      <c r="W111" s="183">
        <v>0</v>
      </c>
      <c r="X111" s="184">
        <v>0.7</v>
      </c>
      <c r="Y111" s="185">
        <v>0.2</v>
      </c>
      <c r="Z111" s="38" t="s">
        <v>116</v>
      </c>
      <c r="AA111" s="26" t="s">
        <v>116</v>
      </c>
      <c r="AB111" s="185">
        <v>0.2</v>
      </c>
      <c r="AC111" s="38" t="s">
        <v>116</v>
      </c>
      <c r="AD111" s="26" t="s">
        <v>116</v>
      </c>
      <c r="AE111" s="266">
        <v>0.2</v>
      </c>
      <c r="AF111" s="215" t="s">
        <v>116</v>
      </c>
      <c r="AG111" s="216" t="s">
        <v>116</v>
      </c>
    </row>
    <row r="112" spans="2:33" s="86" customFormat="1" ht="12.75" customHeight="1" x14ac:dyDescent="0.2">
      <c r="B112" s="80"/>
      <c r="C112" s="122" t="s">
        <v>6</v>
      </c>
      <c r="D112" s="182">
        <v>1.6639999999999999</v>
      </c>
      <c r="E112" s="183">
        <v>0.35899999999999999</v>
      </c>
      <c r="F112" s="184">
        <v>2.968</v>
      </c>
      <c r="G112" s="182">
        <v>1.5</v>
      </c>
      <c r="H112" s="183">
        <v>0.3</v>
      </c>
      <c r="I112" s="184">
        <v>2.8</v>
      </c>
      <c r="J112" s="185">
        <v>1.5</v>
      </c>
      <c r="K112" s="183">
        <v>0.7</v>
      </c>
      <c r="L112" s="184">
        <v>2.4</v>
      </c>
      <c r="M112" s="182">
        <v>1.3</v>
      </c>
      <c r="N112" s="183">
        <v>0.3</v>
      </c>
      <c r="O112" s="184">
        <v>2.2999999999999998</v>
      </c>
      <c r="P112" s="185">
        <v>1.3</v>
      </c>
      <c r="Q112" s="183">
        <v>0.3</v>
      </c>
      <c r="R112" s="184">
        <v>2.2000000000000002</v>
      </c>
      <c r="S112" s="185">
        <v>1.3</v>
      </c>
      <c r="T112" s="183">
        <v>0.3</v>
      </c>
      <c r="U112" s="184">
        <v>2.4</v>
      </c>
      <c r="V112" s="185">
        <v>1.3</v>
      </c>
      <c r="W112" s="183">
        <v>0.3</v>
      </c>
      <c r="X112" s="184">
        <v>2.2999999999999998</v>
      </c>
      <c r="Y112" s="185">
        <v>1.4</v>
      </c>
      <c r="Z112" s="38" t="s">
        <v>116</v>
      </c>
      <c r="AA112" s="26" t="s">
        <v>116</v>
      </c>
      <c r="AB112" s="185">
        <v>1.4</v>
      </c>
      <c r="AC112" s="38" t="s">
        <v>116</v>
      </c>
      <c r="AD112" s="26" t="s">
        <v>116</v>
      </c>
      <c r="AE112" s="266">
        <v>1.2</v>
      </c>
      <c r="AF112" s="215" t="s">
        <v>116</v>
      </c>
      <c r="AG112" s="216" t="s">
        <v>116</v>
      </c>
    </row>
    <row r="113" spans="2:33" s="86" customFormat="1" ht="12.75" customHeight="1" x14ac:dyDescent="0.2">
      <c r="B113" s="80"/>
      <c r="C113" s="122"/>
      <c r="D113" s="128"/>
      <c r="E113" s="77"/>
      <c r="F113" s="78"/>
      <c r="G113" s="128"/>
      <c r="H113" s="77"/>
      <c r="I113" s="78"/>
      <c r="J113" s="128"/>
      <c r="K113" s="77"/>
      <c r="L113" s="78"/>
      <c r="M113" s="128"/>
      <c r="N113" s="77"/>
      <c r="O113" s="78"/>
      <c r="P113" s="128"/>
      <c r="Q113" s="77"/>
      <c r="R113" s="78"/>
      <c r="S113" s="128"/>
      <c r="T113" s="77"/>
      <c r="U113" s="78"/>
      <c r="V113" s="128"/>
      <c r="W113" s="77"/>
      <c r="X113" s="78"/>
      <c r="Y113" s="128"/>
      <c r="Z113" s="77"/>
      <c r="AA113" s="78"/>
      <c r="AB113" s="128"/>
      <c r="AC113" s="77"/>
      <c r="AD113" s="78"/>
      <c r="AE113" s="266"/>
      <c r="AF113" s="218"/>
      <c r="AG113" s="219"/>
    </row>
    <row r="114" spans="2:33" s="86" customFormat="1" ht="12.75" customHeight="1" x14ac:dyDescent="0.2">
      <c r="B114" s="80"/>
      <c r="C114" s="122"/>
      <c r="D114" s="128"/>
      <c r="E114" s="77"/>
      <c r="F114" s="78"/>
      <c r="G114" s="128"/>
      <c r="H114" s="77"/>
      <c r="I114" s="78"/>
      <c r="J114" s="128"/>
      <c r="K114" s="77"/>
      <c r="L114" s="78"/>
      <c r="M114" s="128"/>
      <c r="N114" s="77"/>
      <c r="O114" s="78"/>
      <c r="P114" s="128"/>
      <c r="Q114" s="77"/>
      <c r="R114" s="78"/>
      <c r="S114" s="128"/>
      <c r="T114" s="77"/>
      <c r="U114" s="78"/>
      <c r="V114" s="128"/>
      <c r="W114" s="77"/>
      <c r="X114" s="78"/>
      <c r="Y114" s="128"/>
      <c r="Z114" s="77"/>
      <c r="AA114" s="78"/>
      <c r="AB114" s="128"/>
      <c r="AC114" s="77"/>
      <c r="AD114" s="78"/>
      <c r="AE114" s="266"/>
      <c r="AF114" s="218"/>
      <c r="AG114" s="219"/>
    </row>
    <row r="115" spans="2:33" s="86" customFormat="1" ht="12.75" customHeight="1" x14ac:dyDescent="0.2">
      <c r="C115" s="137"/>
      <c r="D115" s="64"/>
      <c r="E115" s="22"/>
      <c r="F115" s="22"/>
      <c r="G115" s="64"/>
      <c r="H115" s="22"/>
      <c r="I115" s="22"/>
      <c r="J115" s="64"/>
      <c r="K115" s="22"/>
      <c r="L115" s="22"/>
      <c r="M115" s="64"/>
      <c r="N115" s="22"/>
      <c r="O115" s="22"/>
      <c r="P115" s="64"/>
      <c r="Q115" s="22"/>
      <c r="R115" s="22"/>
      <c r="S115" s="64"/>
      <c r="T115" s="22"/>
      <c r="U115" s="22"/>
      <c r="V115" s="64"/>
      <c r="W115" s="22"/>
      <c r="X115" s="22"/>
      <c r="Y115" s="64"/>
      <c r="Z115" s="22"/>
      <c r="AA115" s="22"/>
      <c r="AB115" s="64"/>
      <c r="AC115" s="22"/>
      <c r="AD115" s="22"/>
      <c r="AE115" s="271"/>
      <c r="AF115" s="255"/>
      <c r="AG115" s="255"/>
    </row>
    <row r="116" spans="2:33" s="86" customFormat="1" ht="12.75" customHeight="1" x14ac:dyDescent="0.2">
      <c r="B116" s="86" t="s">
        <v>126</v>
      </c>
      <c r="C116" s="122" t="s">
        <v>3</v>
      </c>
      <c r="D116" s="123" t="s">
        <v>119</v>
      </c>
      <c r="E116" s="38" t="s">
        <v>119</v>
      </c>
      <c r="F116" s="26" t="s">
        <v>119</v>
      </c>
      <c r="G116" s="123" t="s">
        <v>119</v>
      </c>
      <c r="H116" s="38" t="s">
        <v>119</v>
      </c>
      <c r="I116" s="26" t="s">
        <v>119</v>
      </c>
      <c r="J116" s="185">
        <v>0</v>
      </c>
      <c r="K116" s="183">
        <v>0</v>
      </c>
      <c r="L116" s="184">
        <v>0</v>
      </c>
      <c r="M116" s="182">
        <v>0</v>
      </c>
      <c r="N116" s="183">
        <v>0</v>
      </c>
      <c r="O116" s="184">
        <v>0</v>
      </c>
      <c r="P116" s="185">
        <v>0</v>
      </c>
      <c r="Q116" s="183">
        <v>0</v>
      </c>
      <c r="R116" s="184">
        <v>0</v>
      </c>
      <c r="S116" s="185">
        <v>0</v>
      </c>
      <c r="T116" s="183">
        <v>0</v>
      </c>
      <c r="U116" s="184">
        <v>0</v>
      </c>
      <c r="V116" s="185">
        <v>0</v>
      </c>
      <c r="W116" s="183">
        <v>0</v>
      </c>
      <c r="X116" s="184">
        <v>0</v>
      </c>
      <c r="Y116" s="185">
        <v>0</v>
      </c>
      <c r="Z116" s="38" t="s">
        <v>116</v>
      </c>
      <c r="AA116" s="26" t="s">
        <v>116</v>
      </c>
      <c r="AB116" s="185">
        <v>0</v>
      </c>
      <c r="AC116" s="38" t="s">
        <v>116</v>
      </c>
      <c r="AD116" s="26" t="s">
        <v>116</v>
      </c>
      <c r="AE116" s="266">
        <v>0</v>
      </c>
      <c r="AF116" s="215" t="s">
        <v>116</v>
      </c>
      <c r="AG116" s="216" t="s">
        <v>116</v>
      </c>
    </row>
    <row r="117" spans="2:33" s="86" customFormat="1" ht="12.75" customHeight="1" x14ac:dyDescent="0.2">
      <c r="B117" s="124"/>
      <c r="C117" s="122" t="s">
        <v>50</v>
      </c>
      <c r="D117" s="123" t="s">
        <v>119</v>
      </c>
      <c r="E117" s="38" t="s">
        <v>119</v>
      </c>
      <c r="F117" s="26" t="s">
        <v>119</v>
      </c>
      <c r="G117" s="123" t="s">
        <v>119</v>
      </c>
      <c r="H117" s="38" t="s">
        <v>119</v>
      </c>
      <c r="I117" s="26" t="s">
        <v>119</v>
      </c>
      <c r="J117" s="185">
        <v>1.1000000000000001</v>
      </c>
      <c r="K117" s="183">
        <v>0.4</v>
      </c>
      <c r="L117" s="184">
        <v>2.1</v>
      </c>
      <c r="M117" s="182">
        <v>0.9</v>
      </c>
      <c r="N117" s="183">
        <v>0.3</v>
      </c>
      <c r="O117" s="184">
        <v>1.4</v>
      </c>
      <c r="P117" s="185">
        <v>0.9</v>
      </c>
      <c r="Q117" s="183">
        <v>0.5</v>
      </c>
      <c r="R117" s="184">
        <v>1.4</v>
      </c>
      <c r="S117" s="185">
        <v>0.9</v>
      </c>
      <c r="T117" s="183">
        <v>0.2</v>
      </c>
      <c r="U117" s="184">
        <v>1.7</v>
      </c>
      <c r="V117" s="185">
        <v>0.8</v>
      </c>
      <c r="W117" s="183">
        <v>0.5</v>
      </c>
      <c r="X117" s="184">
        <v>1.2</v>
      </c>
      <c r="Y117" s="185">
        <v>0.8</v>
      </c>
      <c r="Z117" s="38" t="s">
        <v>116</v>
      </c>
      <c r="AA117" s="26" t="s">
        <v>116</v>
      </c>
      <c r="AB117" s="185">
        <v>0.6</v>
      </c>
      <c r="AC117" s="38" t="s">
        <v>116</v>
      </c>
      <c r="AD117" s="26" t="s">
        <v>116</v>
      </c>
      <c r="AE117" s="266">
        <v>0.6</v>
      </c>
      <c r="AF117" s="215" t="s">
        <v>116</v>
      </c>
      <c r="AG117" s="216" t="s">
        <v>116</v>
      </c>
    </row>
    <row r="118" spans="2:33" s="86" customFormat="1" ht="12.75" customHeight="1" x14ac:dyDescent="0.2">
      <c r="B118" s="80"/>
      <c r="C118" s="122" t="s">
        <v>5</v>
      </c>
      <c r="D118" s="123" t="s">
        <v>119</v>
      </c>
      <c r="E118" s="38" t="s">
        <v>119</v>
      </c>
      <c r="F118" s="26" t="s">
        <v>119</v>
      </c>
      <c r="G118" s="123" t="s">
        <v>119</v>
      </c>
      <c r="H118" s="38" t="s">
        <v>119</v>
      </c>
      <c r="I118" s="26" t="s">
        <v>119</v>
      </c>
      <c r="J118" s="185">
        <v>0.3</v>
      </c>
      <c r="K118" s="183">
        <v>0</v>
      </c>
      <c r="L118" s="184">
        <v>0.7</v>
      </c>
      <c r="M118" s="182">
        <v>0.3</v>
      </c>
      <c r="N118" s="183">
        <v>0</v>
      </c>
      <c r="O118" s="184">
        <v>0.5</v>
      </c>
      <c r="P118" s="185">
        <v>0.2</v>
      </c>
      <c r="Q118" s="183">
        <v>0.1</v>
      </c>
      <c r="R118" s="184">
        <v>0.4</v>
      </c>
      <c r="S118" s="185">
        <v>0.4</v>
      </c>
      <c r="T118" s="183">
        <v>0</v>
      </c>
      <c r="U118" s="184">
        <v>1.3</v>
      </c>
      <c r="V118" s="185">
        <v>0.2</v>
      </c>
      <c r="W118" s="183">
        <v>0.1</v>
      </c>
      <c r="X118" s="184">
        <v>0.4</v>
      </c>
      <c r="Y118" s="185">
        <v>0.3</v>
      </c>
      <c r="Z118" s="38" t="s">
        <v>116</v>
      </c>
      <c r="AA118" s="26" t="s">
        <v>116</v>
      </c>
      <c r="AB118" s="185">
        <v>0.6</v>
      </c>
      <c r="AC118" s="38" t="s">
        <v>116</v>
      </c>
      <c r="AD118" s="26" t="s">
        <v>116</v>
      </c>
      <c r="AE118" s="266">
        <v>0.6</v>
      </c>
      <c r="AF118" s="215" t="s">
        <v>116</v>
      </c>
      <c r="AG118" s="216" t="s">
        <v>116</v>
      </c>
    </row>
    <row r="119" spans="2:33" s="86" customFormat="1" ht="12.75" customHeight="1" x14ac:dyDescent="0.2">
      <c r="B119" s="80"/>
      <c r="C119" s="122" t="s">
        <v>6</v>
      </c>
      <c r="D119" s="123" t="s">
        <v>119</v>
      </c>
      <c r="E119" s="38" t="s">
        <v>119</v>
      </c>
      <c r="F119" s="26" t="s">
        <v>119</v>
      </c>
      <c r="G119" s="123" t="s">
        <v>119</v>
      </c>
      <c r="H119" s="38" t="s">
        <v>119</v>
      </c>
      <c r="I119" s="26" t="s">
        <v>119</v>
      </c>
      <c r="J119" s="185">
        <v>1.4</v>
      </c>
      <c r="K119" s="183">
        <v>0.6</v>
      </c>
      <c r="L119" s="184">
        <v>2.4</v>
      </c>
      <c r="M119" s="182">
        <v>1.1000000000000001</v>
      </c>
      <c r="N119" s="183">
        <v>0.6</v>
      </c>
      <c r="O119" s="184">
        <v>1.8</v>
      </c>
      <c r="P119" s="185">
        <v>1.2</v>
      </c>
      <c r="Q119" s="183">
        <v>0.7</v>
      </c>
      <c r="R119" s="184">
        <v>1.6</v>
      </c>
      <c r="S119" s="185">
        <v>1.3</v>
      </c>
      <c r="T119" s="183">
        <v>0.4</v>
      </c>
      <c r="U119" s="184">
        <v>2.4</v>
      </c>
      <c r="V119" s="185">
        <v>1.1000000000000001</v>
      </c>
      <c r="W119" s="183">
        <v>0.7</v>
      </c>
      <c r="X119" s="184">
        <v>1.5</v>
      </c>
      <c r="Y119" s="185">
        <v>1.1000000000000001</v>
      </c>
      <c r="Z119" s="38" t="s">
        <v>116</v>
      </c>
      <c r="AA119" s="26" t="s">
        <v>116</v>
      </c>
      <c r="AB119" s="185">
        <v>1.3</v>
      </c>
      <c r="AC119" s="38" t="s">
        <v>116</v>
      </c>
      <c r="AD119" s="26" t="s">
        <v>116</v>
      </c>
      <c r="AE119" s="266">
        <v>1.3</v>
      </c>
      <c r="AF119" s="215" t="s">
        <v>116</v>
      </c>
      <c r="AG119" s="216" t="s">
        <v>116</v>
      </c>
    </row>
    <row r="120" spans="2:33" s="86" customFormat="1" ht="12.75" customHeight="1" x14ac:dyDescent="0.2">
      <c r="B120" s="80"/>
      <c r="C120" s="122"/>
      <c r="D120" s="133"/>
      <c r="E120" s="77"/>
      <c r="F120" s="78"/>
      <c r="G120" s="133"/>
      <c r="H120" s="77"/>
      <c r="I120" s="78"/>
      <c r="J120" s="128"/>
      <c r="K120" s="77"/>
      <c r="L120" s="78"/>
      <c r="M120" s="128"/>
      <c r="N120" s="77"/>
      <c r="O120" s="78"/>
      <c r="P120" s="128"/>
      <c r="Q120" s="77"/>
      <c r="R120" s="78"/>
      <c r="S120" s="128"/>
      <c r="T120" s="77"/>
      <c r="U120" s="78"/>
      <c r="V120" s="128"/>
      <c r="W120" s="77"/>
      <c r="X120" s="78"/>
      <c r="Y120" s="128"/>
      <c r="Z120" s="77"/>
      <c r="AA120" s="78"/>
      <c r="AB120" s="128"/>
      <c r="AC120" s="77"/>
      <c r="AD120" s="78"/>
      <c r="AE120" s="217"/>
      <c r="AF120" s="218"/>
      <c r="AG120" s="219"/>
    </row>
    <row r="121" spans="2:33" ht="12.75" customHeight="1" x14ac:dyDescent="0.2">
      <c r="B121" s="71"/>
      <c r="C121" s="40"/>
      <c r="D121" s="79"/>
      <c r="E121" s="77"/>
      <c r="F121" s="78"/>
      <c r="G121" s="79"/>
      <c r="H121" s="77"/>
      <c r="I121" s="78"/>
      <c r="J121" s="52"/>
      <c r="K121" s="77"/>
      <c r="L121" s="78"/>
      <c r="M121" s="52"/>
      <c r="N121" s="77"/>
      <c r="O121" s="78"/>
      <c r="P121" s="52"/>
      <c r="Q121" s="77"/>
      <c r="R121" s="78"/>
      <c r="S121" s="52"/>
      <c r="T121" s="77"/>
      <c r="U121" s="78"/>
      <c r="V121" s="52"/>
      <c r="W121" s="77"/>
      <c r="X121" s="78"/>
      <c r="Y121" s="52"/>
      <c r="Z121" s="77"/>
      <c r="AA121" s="78"/>
      <c r="AB121" s="52"/>
      <c r="AC121" s="77"/>
      <c r="AD121" s="78"/>
      <c r="AE121" s="273"/>
      <c r="AF121" s="218"/>
      <c r="AG121" s="219"/>
    </row>
    <row r="122" spans="2:33" ht="12.75" customHeight="1" x14ac:dyDescent="0.2">
      <c r="D122" s="22"/>
      <c r="F122" s="30"/>
      <c r="G122" s="22"/>
      <c r="I122" s="30"/>
      <c r="X122" s="20"/>
      <c r="Y122" s="20"/>
      <c r="Z122" s="20"/>
      <c r="AA122" s="20"/>
      <c r="AB122" s="20"/>
      <c r="AC122" s="20"/>
      <c r="AD122" s="20"/>
      <c r="AE122" s="274"/>
      <c r="AF122" s="274"/>
      <c r="AG122" s="274"/>
    </row>
    <row r="123" spans="2:33" ht="12.75" customHeight="1" x14ac:dyDescent="0.2">
      <c r="B123" s="35" t="s">
        <v>102</v>
      </c>
      <c r="D123" s="91"/>
      <c r="E123" s="91"/>
      <c r="F123" s="91"/>
      <c r="G123" s="91"/>
      <c r="H123" s="91"/>
      <c r="I123" s="91"/>
      <c r="U123" s="20"/>
      <c r="V123" s="20"/>
      <c r="W123" s="20"/>
      <c r="X123" s="20"/>
      <c r="Y123" s="20"/>
      <c r="Z123" s="20"/>
      <c r="AA123" s="20"/>
      <c r="AB123" s="20"/>
      <c r="AC123" s="20"/>
      <c r="AD123" s="20"/>
      <c r="AE123" s="274"/>
      <c r="AF123" s="274"/>
      <c r="AG123" s="274"/>
    </row>
    <row r="124" spans="2:33" ht="12.75" customHeight="1" x14ac:dyDescent="0.2">
      <c r="B124" s="29"/>
      <c r="D124" s="356"/>
      <c r="E124" s="356"/>
      <c r="F124" s="356"/>
      <c r="G124" s="356"/>
      <c r="H124" s="356"/>
      <c r="I124" s="356"/>
      <c r="U124" s="20"/>
      <c r="V124" s="20"/>
      <c r="W124" s="20"/>
      <c r="X124" s="20"/>
      <c r="Y124" s="20"/>
      <c r="Z124" s="20"/>
      <c r="AA124" s="20"/>
      <c r="AB124" s="20"/>
      <c r="AC124" s="20"/>
      <c r="AD124" s="20"/>
      <c r="AE124" s="274"/>
      <c r="AF124" s="274"/>
      <c r="AG124" s="274"/>
    </row>
    <row r="125" spans="2:33" ht="12.75" customHeight="1" x14ac:dyDescent="0.2">
      <c r="B125" s="29"/>
      <c r="M125" s="83"/>
      <c r="AB125" s="23"/>
      <c r="AE125" s="274"/>
      <c r="AF125" s="274"/>
      <c r="AG125" s="274"/>
    </row>
    <row r="126" spans="2:33" ht="12.75" customHeight="1" x14ac:dyDescent="0.2">
      <c r="B126" s="29" t="s">
        <v>27</v>
      </c>
      <c r="U126" s="20"/>
      <c r="V126" s="20"/>
      <c r="W126" s="20"/>
      <c r="X126" s="20"/>
      <c r="Y126" s="20"/>
      <c r="Z126" s="20"/>
      <c r="AA126" s="20"/>
      <c r="AB126" s="20"/>
      <c r="AC126" s="20"/>
      <c r="AD126" s="20"/>
      <c r="AE126" s="274"/>
      <c r="AF126" s="274"/>
      <c r="AG126" s="274"/>
    </row>
    <row r="127" spans="2:33" ht="12.75" customHeight="1" x14ac:dyDescent="0.2">
      <c r="B127" s="29" t="s">
        <v>52</v>
      </c>
      <c r="U127" s="20"/>
      <c r="V127" s="20"/>
      <c r="W127" s="20"/>
      <c r="X127" s="20"/>
      <c r="Y127" s="20"/>
      <c r="Z127" s="20"/>
      <c r="AA127" s="20"/>
      <c r="AB127" s="20"/>
      <c r="AC127" s="20"/>
      <c r="AD127" s="20"/>
      <c r="AE127" s="274"/>
      <c r="AF127" s="274"/>
      <c r="AG127" s="274"/>
    </row>
    <row r="128" spans="2:33" ht="12.75" customHeight="1" x14ac:dyDescent="0.2">
      <c r="B128" s="84" t="s">
        <v>11</v>
      </c>
      <c r="U128" s="20"/>
      <c r="V128" s="20"/>
      <c r="W128" s="20"/>
      <c r="X128" s="20"/>
      <c r="Y128" s="20"/>
      <c r="Z128" s="20"/>
      <c r="AA128" s="20"/>
      <c r="AB128" s="20"/>
      <c r="AC128" s="20"/>
      <c r="AD128" s="20"/>
      <c r="AE128" s="274"/>
      <c r="AF128" s="274"/>
      <c r="AG128" s="274"/>
    </row>
    <row r="129" spans="2:33" ht="12.75" customHeight="1" x14ac:dyDescent="0.2">
      <c r="B129" s="85" t="s">
        <v>108</v>
      </c>
      <c r="C129" s="21"/>
      <c r="J129" s="31"/>
      <c r="K129" s="31"/>
      <c r="L129" s="21"/>
      <c r="M129" s="22"/>
      <c r="O129" s="30"/>
      <c r="P129" s="31"/>
      <c r="Q129" s="31"/>
      <c r="R129" s="21"/>
      <c r="S129" s="22"/>
      <c r="U129" s="30"/>
      <c r="V129" s="31"/>
      <c r="W129" s="31"/>
      <c r="X129" s="20"/>
      <c r="Y129" s="22"/>
      <c r="AA129" s="32"/>
      <c r="AB129" s="31"/>
      <c r="AC129" s="31"/>
      <c r="AD129" s="20"/>
      <c r="AE129" s="274"/>
      <c r="AF129" s="274"/>
      <c r="AG129" s="274"/>
    </row>
    <row r="130" spans="2:33" ht="12.75" customHeight="1" x14ac:dyDescent="0.2">
      <c r="B130" s="85" t="s">
        <v>117</v>
      </c>
      <c r="C130" s="21"/>
      <c r="J130" s="31"/>
      <c r="K130" s="31"/>
      <c r="L130" s="21"/>
      <c r="M130" s="22"/>
      <c r="O130" s="30"/>
      <c r="P130" s="31"/>
      <c r="Q130" s="31"/>
      <c r="R130" s="21"/>
      <c r="S130" s="22"/>
      <c r="U130" s="30"/>
      <c r="V130" s="31"/>
      <c r="W130" s="31"/>
      <c r="X130" s="20"/>
      <c r="Y130" s="22"/>
      <c r="AA130" s="32"/>
      <c r="AB130" s="31"/>
      <c r="AC130" s="31"/>
      <c r="AD130" s="20"/>
      <c r="AE130" s="274"/>
      <c r="AF130" s="274"/>
      <c r="AG130" s="274"/>
    </row>
    <row r="131" spans="2:33" ht="12.75" customHeight="1" x14ac:dyDescent="0.2">
      <c r="B131" s="85" t="s">
        <v>118</v>
      </c>
      <c r="C131" s="21"/>
      <c r="J131" s="31"/>
      <c r="K131" s="31"/>
      <c r="L131" s="21"/>
      <c r="M131" s="22"/>
      <c r="O131" s="30"/>
      <c r="P131" s="31"/>
      <c r="Q131" s="31"/>
      <c r="R131" s="21"/>
      <c r="S131" s="22"/>
      <c r="U131" s="30"/>
      <c r="V131" s="31"/>
      <c r="W131" s="31"/>
      <c r="X131" s="20"/>
      <c r="Y131" s="22"/>
      <c r="AA131" s="32"/>
      <c r="AB131" s="31"/>
      <c r="AC131" s="31"/>
      <c r="AD131" s="20"/>
      <c r="AE131" s="274"/>
      <c r="AF131" s="274"/>
      <c r="AG131" s="274"/>
    </row>
    <row r="132" spans="2:33" s="86" customFormat="1" ht="12.75" customHeight="1" x14ac:dyDescent="0.2">
      <c r="B132" s="228" t="s">
        <v>180</v>
      </c>
      <c r="C132" s="243"/>
      <c r="D132" s="242"/>
      <c r="E132" s="242"/>
      <c r="F132" s="353"/>
      <c r="G132" s="22"/>
      <c r="H132" s="22"/>
      <c r="I132" s="65"/>
      <c r="J132" s="31"/>
      <c r="K132" s="31"/>
      <c r="L132" s="64"/>
      <c r="M132" s="22"/>
      <c r="N132" s="22"/>
      <c r="O132" s="65"/>
      <c r="P132" s="31"/>
      <c r="Q132" s="31"/>
      <c r="R132" s="64"/>
      <c r="S132" s="22"/>
      <c r="T132" s="22"/>
      <c r="U132" s="65"/>
      <c r="V132" s="31"/>
      <c r="W132" s="31"/>
      <c r="Y132" s="22"/>
      <c r="Z132" s="22"/>
      <c r="AA132" s="66"/>
      <c r="AB132" s="31"/>
      <c r="AC132" s="31"/>
      <c r="AE132" s="275"/>
      <c r="AF132" s="275"/>
      <c r="AG132" s="275"/>
    </row>
    <row r="133" spans="2:33" ht="12.75" customHeight="1" x14ac:dyDescent="0.2">
      <c r="B133" s="87"/>
      <c r="C133" s="21"/>
      <c r="J133" s="31"/>
      <c r="K133" s="31"/>
      <c r="L133" s="21"/>
      <c r="M133" s="22"/>
      <c r="O133" s="30"/>
      <c r="P133" s="31"/>
      <c r="Q133" s="31"/>
      <c r="R133" s="21"/>
      <c r="S133" s="22"/>
      <c r="U133" s="30"/>
      <c r="V133" s="31"/>
      <c r="W133" s="31"/>
      <c r="X133" s="20"/>
      <c r="Y133" s="22"/>
      <c r="AA133" s="32"/>
      <c r="AB133" s="31"/>
      <c r="AC133" s="31"/>
      <c r="AD133" s="20"/>
      <c r="AE133" s="274"/>
      <c r="AF133" s="274"/>
      <c r="AG133" s="274"/>
    </row>
    <row r="134" spans="2:33" ht="23.25" customHeight="1" x14ac:dyDescent="0.2">
      <c r="B134" s="387" t="s">
        <v>328</v>
      </c>
      <c r="C134" s="387"/>
      <c r="D134" s="387"/>
      <c r="E134" s="387"/>
      <c r="F134" s="387"/>
      <c r="G134" s="387"/>
      <c r="H134" s="387"/>
      <c r="I134" s="387"/>
      <c r="J134" s="387"/>
      <c r="K134" s="387"/>
      <c r="L134" s="387"/>
      <c r="M134" s="387"/>
      <c r="N134" s="387"/>
      <c r="O134" s="387"/>
      <c r="Z134" s="20"/>
      <c r="AA134" s="20"/>
      <c r="AB134" s="23"/>
      <c r="AC134" s="20"/>
      <c r="AD134" s="20"/>
      <c r="AE134" s="274"/>
      <c r="AF134" s="274"/>
      <c r="AG134" s="274"/>
    </row>
    <row r="135" spans="2:33" ht="24" customHeight="1" x14ac:dyDescent="0.2">
      <c r="B135" s="388" t="s">
        <v>132</v>
      </c>
      <c r="C135" s="388"/>
      <c r="D135" s="388"/>
      <c r="E135" s="388"/>
      <c r="F135" s="388"/>
      <c r="G135" s="388"/>
      <c r="H135" s="388"/>
      <c r="I135" s="388"/>
      <c r="J135" s="388"/>
      <c r="K135" s="388"/>
      <c r="L135" s="388"/>
      <c r="M135" s="388"/>
      <c r="N135" s="388"/>
      <c r="O135" s="388"/>
      <c r="Z135" s="20"/>
      <c r="AA135" s="20"/>
      <c r="AB135" s="23"/>
      <c r="AC135" s="20"/>
      <c r="AD135" s="20"/>
      <c r="AE135" s="274"/>
      <c r="AF135" s="274"/>
      <c r="AG135" s="274"/>
    </row>
    <row r="136" spans="2:33" ht="14.25" x14ac:dyDescent="0.2">
      <c r="B136" s="388" t="s">
        <v>172</v>
      </c>
      <c r="C136" s="388"/>
      <c r="D136" s="388"/>
      <c r="E136" s="388"/>
      <c r="F136" s="388"/>
      <c r="G136" s="388"/>
      <c r="H136" s="388"/>
      <c r="I136" s="388"/>
      <c r="J136" s="388"/>
      <c r="K136" s="388"/>
      <c r="L136" s="388"/>
      <c r="M136" s="388"/>
      <c r="N136" s="388"/>
      <c r="O136" s="388"/>
      <c r="Z136" s="20"/>
      <c r="AA136" s="20"/>
      <c r="AB136" s="23"/>
      <c r="AC136" s="20"/>
      <c r="AD136" s="20"/>
      <c r="AE136" s="274"/>
      <c r="AF136" s="274"/>
      <c r="AG136" s="274"/>
    </row>
    <row r="137" spans="2:33" s="86" customFormat="1" ht="14.25" x14ac:dyDescent="0.2">
      <c r="B137" s="387" t="s">
        <v>350</v>
      </c>
      <c r="C137" s="387"/>
      <c r="D137" s="387"/>
      <c r="E137" s="387"/>
      <c r="F137" s="387"/>
      <c r="G137" s="387"/>
      <c r="H137" s="387"/>
      <c r="I137" s="387"/>
      <c r="J137" s="387"/>
      <c r="K137" s="387"/>
      <c r="L137" s="387"/>
      <c r="M137" s="387"/>
      <c r="N137" s="387"/>
      <c r="O137" s="387"/>
      <c r="P137" s="64"/>
      <c r="Q137" s="22"/>
      <c r="R137" s="22"/>
      <c r="S137" s="64"/>
      <c r="T137" s="22"/>
      <c r="U137" s="22"/>
      <c r="V137" s="64"/>
      <c r="W137" s="22"/>
      <c r="X137" s="22"/>
      <c r="Y137" s="64"/>
      <c r="AB137" s="23"/>
      <c r="AE137" s="275"/>
      <c r="AF137" s="275"/>
      <c r="AG137" s="275"/>
    </row>
    <row r="138" spans="2:33" ht="12.75" customHeight="1" x14ac:dyDescent="0.2">
      <c r="B138" s="380" t="s">
        <v>347</v>
      </c>
      <c r="C138" s="356"/>
      <c r="D138" s="356"/>
      <c r="E138" s="356"/>
      <c r="F138" s="356"/>
      <c r="G138" s="356"/>
      <c r="H138" s="356"/>
      <c r="I138" s="356"/>
      <c r="J138" s="356"/>
      <c r="K138" s="356"/>
      <c r="L138" s="356"/>
      <c r="M138" s="356"/>
      <c r="N138" s="356"/>
      <c r="O138" s="356"/>
      <c r="Z138" s="20"/>
      <c r="AA138" s="20"/>
      <c r="AB138" s="23"/>
      <c r="AC138" s="20"/>
      <c r="AD138" s="20"/>
      <c r="AE138" s="274"/>
      <c r="AF138" s="274"/>
      <c r="AG138" s="274"/>
    </row>
    <row r="139" spans="2:33" ht="12.75" customHeight="1" x14ac:dyDescent="0.2">
      <c r="B139" s="71" t="s">
        <v>176</v>
      </c>
      <c r="AB139" s="23"/>
      <c r="AE139" s="274"/>
      <c r="AF139" s="274"/>
      <c r="AG139" s="274"/>
    </row>
    <row r="140" spans="2:33" ht="12.75" customHeight="1" x14ac:dyDescent="0.2">
      <c r="B140" s="80" t="s">
        <v>178</v>
      </c>
      <c r="AB140" s="23"/>
      <c r="AE140" s="274"/>
      <c r="AF140" s="274"/>
      <c r="AG140" s="274"/>
    </row>
    <row r="141" spans="2:33" ht="12.75" customHeight="1" x14ac:dyDescent="0.2">
      <c r="B141" s="80" t="s">
        <v>177</v>
      </c>
      <c r="AB141" s="23"/>
      <c r="AE141" s="274"/>
      <c r="AF141" s="274"/>
      <c r="AG141" s="274"/>
    </row>
    <row r="142" spans="2:33" ht="12.75" customHeight="1" x14ac:dyDescent="0.2">
      <c r="B142" s="74" t="s">
        <v>109</v>
      </c>
      <c r="AB142" s="23"/>
      <c r="AE142" s="274"/>
      <c r="AF142" s="274"/>
      <c r="AG142" s="274"/>
    </row>
    <row r="143" spans="2:33" ht="12.75" customHeight="1" x14ac:dyDescent="0.2">
      <c r="B143" s="20" t="s">
        <v>113</v>
      </c>
      <c r="Z143" s="20"/>
      <c r="AA143" s="20"/>
      <c r="AB143" s="23"/>
      <c r="AC143" s="20"/>
      <c r="AD143" s="20"/>
      <c r="AE143" s="274"/>
      <c r="AF143" s="274"/>
      <c r="AG143" s="274"/>
    </row>
    <row r="144" spans="2:33" ht="12.75" customHeight="1" x14ac:dyDescent="0.2">
      <c r="Z144" s="20"/>
      <c r="AA144" s="20"/>
      <c r="AB144" s="23"/>
      <c r="AC144" s="20"/>
      <c r="AD144" s="20"/>
      <c r="AE144" s="274"/>
      <c r="AF144" s="274"/>
      <c r="AG144" s="274"/>
    </row>
    <row r="145" spans="2:33" ht="12.75" customHeight="1" x14ac:dyDescent="0.2">
      <c r="Z145" s="20"/>
      <c r="AA145" s="20"/>
      <c r="AB145" s="23"/>
      <c r="AC145" s="20"/>
      <c r="AD145" s="20"/>
      <c r="AE145" s="274"/>
      <c r="AF145" s="274"/>
      <c r="AG145" s="274"/>
    </row>
    <row r="146" spans="2:33" ht="12.75" customHeight="1" x14ac:dyDescent="0.2">
      <c r="B146" s="88"/>
      <c r="Z146" s="20"/>
      <c r="AA146" s="20"/>
      <c r="AB146" s="23"/>
      <c r="AC146" s="20"/>
      <c r="AD146" s="20"/>
      <c r="AE146" s="274"/>
      <c r="AF146" s="274"/>
      <c r="AG146" s="274"/>
    </row>
    <row r="147" spans="2:33" ht="12.75" customHeight="1" x14ac:dyDescent="0.2">
      <c r="B147" s="88"/>
      <c r="Z147" s="20"/>
      <c r="AA147" s="20"/>
      <c r="AB147" s="23"/>
      <c r="AC147" s="20"/>
      <c r="AD147" s="20"/>
      <c r="AE147" s="274"/>
      <c r="AF147" s="274"/>
      <c r="AG147" s="274"/>
    </row>
    <row r="148" spans="2:33" ht="12.75" customHeight="1" x14ac:dyDescent="0.2">
      <c r="B148" s="88"/>
      <c r="Z148" s="20"/>
      <c r="AA148" s="20"/>
      <c r="AB148" s="23"/>
      <c r="AC148" s="20"/>
      <c r="AD148" s="20"/>
      <c r="AE148" s="274"/>
      <c r="AF148" s="274"/>
      <c r="AG148" s="274"/>
    </row>
    <row r="149" spans="2:33" ht="12.75" customHeight="1" x14ac:dyDescent="0.2">
      <c r="B149" s="88"/>
      <c r="AB149" s="23"/>
      <c r="AE149" s="274"/>
      <c r="AF149" s="274"/>
      <c r="AG149" s="274"/>
    </row>
    <row r="150" spans="2:33" ht="12.75" customHeight="1" x14ac:dyDescent="0.2">
      <c r="B150" s="88"/>
      <c r="Z150" s="20"/>
      <c r="AA150" s="20"/>
      <c r="AB150" s="23"/>
      <c r="AC150" s="20"/>
      <c r="AD150" s="20"/>
      <c r="AE150" s="274"/>
      <c r="AF150" s="274"/>
      <c r="AG150" s="274"/>
    </row>
    <row r="151" spans="2:33" ht="12.75" customHeight="1" x14ac:dyDescent="0.2">
      <c r="B151" s="88"/>
      <c r="Z151" s="20"/>
      <c r="AA151" s="20"/>
      <c r="AB151" s="23"/>
      <c r="AC151" s="20"/>
      <c r="AD151" s="20"/>
      <c r="AE151" s="274"/>
      <c r="AF151" s="274"/>
      <c r="AG151" s="274"/>
    </row>
    <row r="152" spans="2:33" ht="12.75" customHeight="1" x14ac:dyDescent="0.2">
      <c r="B152" s="88"/>
      <c r="Z152" s="20"/>
      <c r="AA152" s="20"/>
      <c r="AB152" s="23"/>
      <c r="AC152" s="20"/>
      <c r="AD152" s="20"/>
      <c r="AE152" s="274"/>
      <c r="AF152" s="274"/>
      <c r="AG152" s="274"/>
    </row>
    <row r="153" spans="2:33" ht="12.75" customHeight="1" x14ac:dyDescent="0.2">
      <c r="Z153" s="20"/>
      <c r="AA153" s="20"/>
      <c r="AB153" s="23"/>
      <c r="AC153" s="20"/>
      <c r="AD153" s="20"/>
      <c r="AE153" s="274"/>
      <c r="AF153" s="274"/>
      <c r="AG153" s="274"/>
    </row>
    <row r="154" spans="2:33" ht="12.75" customHeight="1" x14ac:dyDescent="0.2">
      <c r="Z154" s="20"/>
      <c r="AA154" s="20"/>
      <c r="AB154" s="23"/>
      <c r="AC154" s="20"/>
      <c r="AD154" s="20"/>
      <c r="AE154" s="274"/>
      <c r="AF154" s="274"/>
      <c r="AG154" s="274"/>
    </row>
    <row r="155" spans="2:33" ht="12.75" customHeight="1" x14ac:dyDescent="0.2">
      <c r="X155" s="20"/>
      <c r="Y155" s="20"/>
      <c r="Z155" s="20"/>
      <c r="AA155" s="20"/>
      <c r="AB155" s="20"/>
      <c r="AC155" s="20"/>
      <c r="AD155" s="20"/>
      <c r="AE155" s="274"/>
      <c r="AF155" s="274"/>
      <c r="AG155" s="274"/>
    </row>
  </sheetData>
  <mergeCells count="63">
    <mergeCell ref="B137:O137"/>
    <mergeCell ref="AE28:AG28"/>
    <mergeCell ref="B136:O136"/>
    <mergeCell ref="P28:R28"/>
    <mergeCell ref="J28:L28"/>
    <mergeCell ref="M28:O28"/>
    <mergeCell ref="B134:O134"/>
    <mergeCell ref="B135:O135"/>
    <mergeCell ref="J99:L99"/>
    <mergeCell ref="M99:O99"/>
    <mergeCell ref="Y28:AA28"/>
    <mergeCell ref="AB28:AD28"/>
    <mergeCell ref="S28:U28"/>
    <mergeCell ref="V28:X28"/>
    <mergeCell ref="P99:R99"/>
    <mergeCell ref="AB85:AD85"/>
    <mergeCell ref="S14:U14"/>
    <mergeCell ref="V99:X99"/>
    <mergeCell ref="S99:U99"/>
    <mergeCell ref="V14:X14"/>
    <mergeCell ref="V92:X92"/>
    <mergeCell ref="S85:U85"/>
    <mergeCell ref="Y99:AA99"/>
    <mergeCell ref="AE14:AG14"/>
    <mergeCell ref="AB14:AD14"/>
    <mergeCell ref="AB99:AD99"/>
    <mergeCell ref="AE99:AG99"/>
    <mergeCell ref="AE85:AG85"/>
    <mergeCell ref="Y92:AA92"/>
    <mergeCell ref="Y85:AA85"/>
    <mergeCell ref="Y14:AA14"/>
    <mergeCell ref="D4:F4"/>
    <mergeCell ref="P4:R4"/>
    <mergeCell ref="M4:O4"/>
    <mergeCell ref="S4:U4"/>
    <mergeCell ref="G4:I4"/>
    <mergeCell ref="J4:L4"/>
    <mergeCell ref="J6:L6"/>
    <mergeCell ref="M6:O6"/>
    <mergeCell ref="J14:L14"/>
    <mergeCell ref="M92:O92"/>
    <mergeCell ref="P92:R92"/>
    <mergeCell ref="J92:L92"/>
    <mergeCell ref="M85:O85"/>
    <mergeCell ref="P6:R6"/>
    <mergeCell ref="M14:O14"/>
    <mergeCell ref="P14:R14"/>
    <mergeCell ref="G6:I6"/>
    <mergeCell ref="AE4:AG4"/>
    <mergeCell ref="AB4:AD4"/>
    <mergeCell ref="S92:U92"/>
    <mergeCell ref="AE6:AG6"/>
    <mergeCell ref="Y4:AA4"/>
    <mergeCell ref="V4:X4"/>
    <mergeCell ref="Y6:AA6"/>
    <mergeCell ref="AB6:AD6"/>
    <mergeCell ref="V6:X6"/>
    <mergeCell ref="V85:X85"/>
    <mergeCell ref="AE92:AG92"/>
    <mergeCell ref="AB92:AD92"/>
    <mergeCell ref="J85:L85"/>
    <mergeCell ref="P85:R85"/>
    <mergeCell ref="S6:U6"/>
  </mergeCells>
  <phoneticPr fontId="5" type="noConversion"/>
  <hyperlinks>
    <hyperlink ref="B3" location="'Title and Contents'!A1" display="Return to Contents"/>
    <hyperlink ref="B142" r:id="rId1"/>
    <hyperlink ref="B138" r:id="rId2"/>
  </hyperlinks>
  <pageMargins left="0.75" right="0.75" top="0.75" bottom="0.57999999999999996" header="0.5" footer="0.5"/>
  <pageSetup paperSize="8" scale="41"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T199"/>
  <sheetViews>
    <sheetView showGridLines="0" zoomScaleNormal="100" workbookViewId="0">
      <pane xSplit="2" ySplit="4" topLeftCell="C5" activePane="bottomRight" state="frozen"/>
      <selection pane="topRight"/>
      <selection pane="bottomLeft"/>
      <selection pane="bottomRight"/>
    </sheetView>
  </sheetViews>
  <sheetFormatPr defaultRowHeight="12.75" customHeight="1" x14ac:dyDescent="0.2"/>
  <cols>
    <col min="1" max="1" width="3.140625" style="20" customWidth="1"/>
    <col min="2" max="2" width="42.140625" style="232" customWidth="1"/>
    <col min="3" max="3" width="11.7109375" style="30" customWidth="1"/>
    <col min="4" max="6" width="11.7109375" style="31" customWidth="1"/>
    <col min="7" max="7" width="11.7109375" style="30" customWidth="1"/>
    <col min="8" max="10" width="11.7109375" style="31" customWidth="1"/>
    <col min="11" max="11" width="11.7109375" style="30" customWidth="1"/>
    <col min="12" max="13" width="11.7109375" style="31" customWidth="1"/>
    <col min="14" max="16384" width="9.140625" style="20"/>
  </cols>
  <sheetData>
    <row r="1" spans="2:13" ht="20.25" x14ac:dyDescent="0.2">
      <c r="B1" s="221" t="s">
        <v>209</v>
      </c>
      <c r="C1" s="34"/>
    </row>
    <row r="2" spans="2:13" ht="20.25" x14ac:dyDescent="0.2">
      <c r="B2" s="221" t="s">
        <v>337</v>
      </c>
      <c r="C2" s="34"/>
    </row>
    <row r="3" spans="2:13" ht="12.75" customHeight="1" x14ac:dyDescent="0.2">
      <c r="B3" s="222" t="s">
        <v>26</v>
      </c>
      <c r="C3" s="34"/>
    </row>
    <row r="4" spans="2:13" ht="12.75" customHeight="1" x14ac:dyDescent="0.2">
      <c r="B4" s="223"/>
    </row>
    <row r="5" spans="2:13" s="86" customFormat="1" ht="12.75" customHeight="1" x14ac:dyDescent="0.2">
      <c r="B5" s="224"/>
      <c r="C5" s="65"/>
      <c r="D5" s="31"/>
      <c r="E5" s="31"/>
      <c r="F5" s="31"/>
      <c r="G5" s="65"/>
      <c r="H5" s="31"/>
      <c r="I5" s="31"/>
      <c r="J5" s="31"/>
      <c r="K5" s="65"/>
      <c r="L5" s="31"/>
      <c r="M5" s="31"/>
    </row>
    <row r="6" spans="2:13" s="86" customFormat="1" ht="12.75" customHeight="1" x14ac:dyDescent="0.2">
      <c r="B6" s="225" t="s">
        <v>129</v>
      </c>
      <c r="C6" s="394"/>
      <c r="D6" s="394"/>
      <c r="E6" s="394"/>
      <c r="F6" s="165"/>
      <c r="G6" s="394"/>
      <c r="H6" s="394"/>
      <c r="I6" s="394"/>
      <c r="J6" s="165"/>
      <c r="K6" s="394"/>
      <c r="L6" s="394"/>
      <c r="M6" s="394"/>
    </row>
    <row r="7" spans="2:13" s="86" customFormat="1" ht="12.75" customHeight="1" x14ac:dyDescent="0.2">
      <c r="B7" s="225"/>
      <c r="C7" s="395" t="s">
        <v>199</v>
      </c>
      <c r="D7" s="395"/>
      <c r="E7" s="395"/>
      <c r="F7" s="165"/>
      <c r="G7" s="395" t="s">
        <v>50</v>
      </c>
      <c r="H7" s="395"/>
      <c r="I7" s="395"/>
      <c r="J7" s="165"/>
      <c r="K7" s="395" t="s">
        <v>5</v>
      </c>
      <c r="L7" s="395"/>
      <c r="M7" s="395"/>
    </row>
    <row r="8" spans="2:13" s="86" customFormat="1" ht="12.75" customHeight="1" x14ac:dyDescent="0.2">
      <c r="B8" s="224" t="s">
        <v>39</v>
      </c>
      <c r="C8" s="171">
        <v>18.962009023492616</v>
      </c>
      <c r="D8" s="38" t="s">
        <v>116</v>
      </c>
      <c r="E8" s="26" t="s">
        <v>116</v>
      </c>
      <c r="F8" s="26"/>
      <c r="G8" s="171">
        <v>5.8910915646219371</v>
      </c>
      <c r="H8" s="38" t="s">
        <v>116</v>
      </c>
      <c r="I8" s="26" t="s">
        <v>116</v>
      </c>
      <c r="J8" s="26"/>
      <c r="K8" s="171">
        <v>13.070917458870676</v>
      </c>
      <c r="L8" s="38" t="s">
        <v>116</v>
      </c>
      <c r="M8" s="26" t="s">
        <v>116</v>
      </c>
    </row>
    <row r="9" spans="2:13" s="86" customFormat="1" ht="12.75" customHeight="1" x14ac:dyDescent="0.2">
      <c r="B9" s="224" t="s">
        <v>40</v>
      </c>
      <c r="C9" s="171">
        <v>16.622951192641629</v>
      </c>
      <c r="D9" s="38" t="s">
        <v>116</v>
      </c>
      <c r="E9" s="26" t="s">
        <v>116</v>
      </c>
      <c r="F9" s="26"/>
      <c r="G9" s="171">
        <v>9.0173872089169205</v>
      </c>
      <c r="H9" s="38" t="s">
        <v>116</v>
      </c>
      <c r="I9" s="26" t="s">
        <v>116</v>
      </c>
      <c r="J9" s="26"/>
      <c r="K9" s="171">
        <v>7.6055639837247089</v>
      </c>
      <c r="L9" s="38" t="s">
        <v>116</v>
      </c>
      <c r="M9" s="26" t="s">
        <v>116</v>
      </c>
    </row>
    <row r="10" spans="2:13" s="86" customFormat="1" ht="12.75" customHeight="1" x14ac:dyDescent="0.2">
      <c r="B10" s="224" t="s">
        <v>41</v>
      </c>
      <c r="C10" s="171">
        <v>0</v>
      </c>
      <c r="D10" s="38" t="s">
        <v>116</v>
      </c>
      <c r="E10" s="26" t="s">
        <v>116</v>
      </c>
      <c r="F10" s="26"/>
      <c r="G10" s="171">
        <v>0</v>
      </c>
      <c r="H10" s="38" t="s">
        <v>116</v>
      </c>
      <c r="I10" s="26" t="s">
        <v>116</v>
      </c>
      <c r="J10" s="26"/>
      <c r="K10" s="171" t="s">
        <v>119</v>
      </c>
      <c r="L10" s="38" t="s">
        <v>119</v>
      </c>
      <c r="M10" s="26" t="s">
        <v>119</v>
      </c>
    </row>
    <row r="11" spans="2:13" s="86" customFormat="1" ht="12.75" customHeight="1" x14ac:dyDescent="0.2">
      <c r="B11" s="224" t="s">
        <v>51</v>
      </c>
      <c r="C11" s="171">
        <v>0</v>
      </c>
      <c r="D11" s="38" t="s">
        <v>116</v>
      </c>
      <c r="E11" s="26" t="s">
        <v>116</v>
      </c>
      <c r="F11" s="26"/>
      <c r="G11" s="171">
        <v>0</v>
      </c>
      <c r="H11" s="38" t="s">
        <v>116</v>
      </c>
      <c r="I11" s="26" t="s">
        <v>116</v>
      </c>
      <c r="J11" s="26"/>
      <c r="K11" s="171" t="s">
        <v>119</v>
      </c>
      <c r="L11" s="38" t="s">
        <v>119</v>
      </c>
      <c r="M11" s="26" t="s">
        <v>119</v>
      </c>
    </row>
    <row r="12" spans="2:13" s="86" customFormat="1" ht="12.75" customHeight="1" x14ac:dyDescent="0.2">
      <c r="B12" s="224" t="s">
        <v>42</v>
      </c>
      <c r="C12" s="171">
        <v>102.09997513152044</v>
      </c>
      <c r="D12" s="38" t="s">
        <v>116</v>
      </c>
      <c r="E12" s="26" t="s">
        <v>116</v>
      </c>
      <c r="F12" s="26"/>
      <c r="G12" s="171">
        <v>86.0926284022365</v>
      </c>
      <c r="H12" s="38" t="s">
        <v>116</v>
      </c>
      <c r="I12" s="26" t="s">
        <v>116</v>
      </c>
      <c r="J12" s="26"/>
      <c r="K12" s="171">
        <v>15.304694175423604</v>
      </c>
      <c r="L12" s="38" t="s">
        <v>116</v>
      </c>
      <c r="M12" s="26" t="s">
        <v>116</v>
      </c>
    </row>
    <row r="13" spans="2:13" s="86" customFormat="1" ht="12.75" customHeight="1" x14ac:dyDescent="0.2">
      <c r="B13" s="224" t="s">
        <v>43</v>
      </c>
      <c r="C13" s="171">
        <v>60.618971022999915</v>
      </c>
      <c r="D13" s="38" t="s">
        <v>116</v>
      </c>
      <c r="E13" s="26" t="s">
        <v>116</v>
      </c>
      <c r="F13" s="26"/>
      <c r="G13" s="171">
        <v>23.736864206396206</v>
      </c>
      <c r="H13" s="38" t="s">
        <v>116</v>
      </c>
      <c r="I13" s="26" t="s">
        <v>116</v>
      </c>
      <c r="J13" s="26"/>
      <c r="K13" s="171">
        <v>36.844089628223792</v>
      </c>
      <c r="L13" s="38" t="s">
        <v>116</v>
      </c>
      <c r="M13" s="26" t="s">
        <v>116</v>
      </c>
    </row>
    <row r="14" spans="2:13" s="86" customFormat="1" ht="12.75" customHeight="1" x14ac:dyDescent="0.2">
      <c r="B14" s="224" t="s">
        <v>28</v>
      </c>
      <c r="C14" s="171">
        <v>0</v>
      </c>
      <c r="D14" s="38" t="s">
        <v>116</v>
      </c>
      <c r="E14" s="26" t="s">
        <v>116</v>
      </c>
      <c r="F14" s="26"/>
      <c r="G14" s="171">
        <v>0</v>
      </c>
      <c r="H14" s="38" t="s">
        <v>116</v>
      </c>
      <c r="I14" s="26" t="s">
        <v>116</v>
      </c>
      <c r="J14" s="26"/>
      <c r="K14" s="171">
        <v>0</v>
      </c>
      <c r="L14" s="38" t="s">
        <v>116</v>
      </c>
      <c r="M14" s="26" t="s">
        <v>116</v>
      </c>
    </row>
    <row r="15" spans="2:13" s="86" customFormat="1" ht="12.75" customHeight="1" x14ac:dyDescent="0.2">
      <c r="B15" s="224" t="s">
        <v>9</v>
      </c>
      <c r="C15" s="171">
        <v>0.89756096873491342</v>
      </c>
      <c r="D15" s="38" t="s">
        <v>116</v>
      </c>
      <c r="E15" s="26" t="s">
        <v>116</v>
      </c>
      <c r="F15" s="26"/>
      <c r="G15" s="171">
        <v>0.7951359736998157</v>
      </c>
      <c r="H15" s="38" t="s">
        <v>116</v>
      </c>
      <c r="I15" s="26" t="s">
        <v>116</v>
      </c>
      <c r="J15" s="26"/>
      <c r="K15" s="171">
        <v>0.10242499503509772</v>
      </c>
      <c r="L15" s="38" t="s">
        <v>116</v>
      </c>
      <c r="M15" s="26" t="s">
        <v>116</v>
      </c>
    </row>
    <row r="16" spans="2:13" s="86" customFormat="1" ht="12.75" customHeight="1" x14ac:dyDescent="0.2">
      <c r="B16" s="224" t="s">
        <v>44</v>
      </c>
      <c r="C16" s="171">
        <v>17.757698949928326</v>
      </c>
      <c r="D16" s="38" t="s">
        <v>116</v>
      </c>
      <c r="E16" s="26" t="s">
        <v>116</v>
      </c>
      <c r="F16" s="26"/>
      <c r="G16" s="171">
        <v>11.111182813548252</v>
      </c>
      <c r="H16" s="38" t="s">
        <v>116</v>
      </c>
      <c r="I16" s="26" t="s">
        <v>116</v>
      </c>
      <c r="J16" s="26"/>
      <c r="K16" s="171">
        <v>6.6465161363800691</v>
      </c>
      <c r="L16" s="38" t="s">
        <v>116</v>
      </c>
      <c r="M16" s="26" t="s">
        <v>116</v>
      </c>
    </row>
    <row r="17" spans="2:13" s="86" customFormat="1" ht="12.75" customHeight="1" x14ac:dyDescent="0.2">
      <c r="B17" s="224" t="s">
        <v>45</v>
      </c>
      <c r="C17" s="171">
        <v>152.11955898176035</v>
      </c>
      <c r="D17" s="38" t="s">
        <v>116</v>
      </c>
      <c r="E17" s="26" t="s">
        <v>116</v>
      </c>
      <c r="F17" s="26"/>
      <c r="G17" s="171">
        <v>131.1636921330057</v>
      </c>
      <c r="H17" s="38" t="s">
        <v>116</v>
      </c>
      <c r="I17" s="26" t="s">
        <v>116</v>
      </c>
      <c r="J17" s="26"/>
      <c r="K17" s="171">
        <v>20.62638454946196</v>
      </c>
      <c r="L17" s="38" t="s">
        <v>116</v>
      </c>
      <c r="M17" s="26" t="s">
        <v>116</v>
      </c>
    </row>
    <row r="18" spans="2:13" s="86" customFormat="1" ht="12.75" customHeight="1" x14ac:dyDescent="0.2">
      <c r="B18" s="224" t="s">
        <v>115</v>
      </c>
      <c r="C18" s="171">
        <v>106.07104832390299</v>
      </c>
      <c r="D18" s="38" t="s">
        <v>116</v>
      </c>
      <c r="E18" s="26" t="s">
        <v>116</v>
      </c>
      <c r="F18" s="26"/>
      <c r="G18" s="171">
        <v>92.400791104745224</v>
      </c>
      <c r="H18" s="38" t="s">
        <v>116</v>
      </c>
      <c r="I18" s="26" t="s">
        <v>116</v>
      </c>
      <c r="J18" s="26"/>
      <c r="K18" s="171">
        <v>13.670257219157778</v>
      </c>
      <c r="L18" s="38" t="s">
        <v>116</v>
      </c>
      <c r="M18" s="26" t="s">
        <v>116</v>
      </c>
    </row>
    <row r="19" spans="2:13" s="86" customFormat="1" ht="12.75" customHeight="1" x14ac:dyDescent="0.2">
      <c r="B19" s="224" t="s">
        <v>67</v>
      </c>
      <c r="C19" s="171">
        <v>16.904163869812493</v>
      </c>
      <c r="D19" s="38" t="s">
        <v>116</v>
      </c>
      <c r="E19" s="26" t="s">
        <v>116</v>
      </c>
      <c r="F19" s="26"/>
      <c r="G19" s="171">
        <v>5.2053859405856393</v>
      </c>
      <c r="H19" s="38" t="s">
        <v>116</v>
      </c>
      <c r="I19" s="26" t="s">
        <v>116</v>
      </c>
      <c r="J19" s="26"/>
      <c r="K19" s="171">
        <v>11.698777929226852</v>
      </c>
      <c r="L19" s="38" t="s">
        <v>116</v>
      </c>
      <c r="M19" s="26" t="s">
        <v>116</v>
      </c>
    </row>
    <row r="20" spans="2:13" s="86" customFormat="1" ht="12.75" customHeight="1" x14ac:dyDescent="0.2">
      <c r="B20" s="224" t="s">
        <v>61</v>
      </c>
      <c r="C20" s="171">
        <v>37.308205788091428</v>
      </c>
      <c r="D20" s="38" t="s">
        <v>116</v>
      </c>
      <c r="E20" s="26" t="s">
        <v>116</v>
      </c>
      <c r="F20" s="26"/>
      <c r="G20" s="171">
        <v>30.259452425844977</v>
      </c>
      <c r="H20" s="38" t="s">
        <v>116</v>
      </c>
      <c r="I20" s="26" t="s">
        <v>116</v>
      </c>
      <c r="J20" s="26"/>
      <c r="K20" s="171">
        <v>7.0487533622464404</v>
      </c>
      <c r="L20" s="38" t="s">
        <v>116</v>
      </c>
      <c r="M20" s="26" t="s">
        <v>116</v>
      </c>
    </row>
    <row r="21" spans="2:13" s="86" customFormat="1" ht="12.75" customHeight="1" x14ac:dyDescent="0.2">
      <c r="B21" s="224" t="s">
        <v>8</v>
      </c>
      <c r="C21" s="171">
        <v>9.0119423252823108</v>
      </c>
      <c r="D21" s="38" t="s">
        <v>116</v>
      </c>
      <c r="E21" s="26" t="s">
        <v>116</v>
      </c>
      <c r="F21" s="26"/>
      <c r="G21" s="171">
        <v>9.0119423252823108</v>
      </c>
      <c r="H21" s="38" t="s">
        <v>116</v>
      </c>
      <c r="I21" s="26" t="s">
        <v>116</v>
      </c>
      <c r="J21" s="26"/>
      <c r="K21" s="171" t="s">
        <v>119</v>
      </c>
      <c r="L21" s="38" t="s">
        <v>119</v>
      </c>
      <c r="M21" s="26" t="s">
        <v>119</v>
      </c>
    </row>
    <row r="22" spans="2:13" s="86" customFormat="1" ht="12.75" customHeight="1" x14ac:dyDescent="0.2">
      <c r="B22" s="224" t="s">
        <v>47</v>
      </c>
      <c r="C22" s="171">
        <v>2.318351881781314</v>
      </c>
      <c r="D22" s="38" t="s">
        <v>116</v>
      </c>
      <c r="E22" s="26" t="s">
        <v>116</v>
      </c>
      <c r="F22" s="26"/>
      <c r="G22" s="171">
        <v>1.8696240586270185</v>
      </c>
      <c r="H22" s="38" t="s">
        <v>116</v>
      </c>
      <c r="I22" s="26" t="s">
        <v>116</v>
      </c>
      <c r="J22" s="26"/>
      <c r="K22" s="171">
        <v>0.44872782315429527</v>
      </c>
      <c r="L22" s="38" t="s">
        <v>116</v>
      </c>
      <c r="M22" s="26" t="s">
        <v>116</v>
      </c>
    </row>
    <row r="23" spans="2:13" s="86" customFormat="1" ht="12.75" customHeight="1" x14ac:dyDescent="0.2">
      <c r="B23" s="224" t="s">
        <v>48</v>
      </c>
      <c r="C23" s="171">
        <v>91.811917328846391</v>
      </c>
      <c r="D23" s="38" t="s">
        <v>116</v>
      </c>
      <c r="E23" s="26" t="s">
        <v>116</v>
      </c>
      <c r="F23" s="26"/>
      <c r="G23" s="171">
        <v>0</v>
      </c>
      <c r="H23" s="38" t="s">
        <v>116</v>
      </c>
      <c r="I23" s="26" t="s">
        <v>116</v>
      </c>
      <c r="J23" s="26"/>
      <c r="K23" s="171">
        <v>91.811917328846391</v>
      </c>
      <c r="L23" s="38" t="s">
        <v>116</v>
      </c>
      <c r="M23" s="26" t="s">
        <v>116</v>
      </c>
    </row>
    <row r="24" spans="2:13" s="86" customFormat="1" ht="12.75" customHeight="1" x14ac:dyDescent="0.2">
      <c r="B24" s="224" t="s">
        <v>65</v>
      </c>
      <c r="C24" s="171">
        <v>89.130289516502131</v>
      </c>
      <c r="D24" s="38" t="s">
        <v>116</v>
      </c>
      <c r="E24" s="26" t="s">
        <v>116</v>
      </c>
      <c r="F24" s="26"/>
      <c r="G24" s="171" t="s">
        <v>119</v>
      </c>
      <c r="H24" s="38" t="s">
        <v>119</v>
      </c>
      <c r="I24" s="26" t="s">
        <v>119</v>
      </c>
      <c r="J24" s="26"/>
      <c r="K24" s="171">
        <v>89.130289516502131</v>
      </c>
      <c r="L24" s="38" t="s">
        <v>116</v>
      </c>
      <c r="M24" s="26" t="s">
        <v>116</v>
      </c>
    </row>
    <row r="25" spans="2:13" s="86" customFormat="1" ht="12.75" customHeight="1" x14ac:dyDescent="0.2">
      <c r="B25" s="224" t="s">
        <v>29</v>
      </c>
      <c r="C25" s="171">
        <v>0.75123600548369696</v>
      </c>
      <c r="D25" s="38" t="s">
        <v>116</v>
      </c>
      <c r="E25" s="26" t="s">
        <v>116</v>
      </c>
      <c r="F25" s="26"/>
      <c r="G25" s="171" t="s">
        <v>119</v>
      </c>
      <c r="H25" s="38" t="s">
        <v>119</v>
      </c>
      <c r="I25" s="26" t="s">
        <v>119</v>
      </c>
      <c r="J25" s="26"/>
      <c r="K25" s="171">
        <v>0.75123600548369696</v>
      </c>
      <c r="L25" s="38" t="s">
        <v>116</v>
      </c>
      <c r="M25" s="26" t="s">
        <v>116</v>
      </c>
    </row>
    <row r="26" spans="2:13" s="86" customFormat="1" ht="12.75" customHeight="1" x14ac:dyDescent="0.2">
      <c r="B26" s="224" t="s">
        <v>49</v>
      </c>
      <c r="C26" s="171">
        <v>19.563390242816197</v>
      </c>
      <c r="D26" s="38" t="s">
        <v>116</v>
      </c>
      <c r="E26" s="26" t="s">
        <v>116</v>
      </c>
      <c r="F26" s="26"/>
      <c r="G26" s="171">
        <v>12.345681235239962</v>
      </c>
      <c r="H26" s="38" t="s">
        <v>116</v>
      </c>
      <c r="I26" s="26" t="s">
        <v>116</v>
      </c>
      <c r="J26" s="26"/>
      <c r="K26" s="171">
        <v>7.2177090075762349</v>
      </c>
      <c r="L26" s="38" t="s">
        <v>116</v>
      </c>
      <c r="M26" s="26" t="s">
        <v>116</v>
      </c>
    </row>
    <row r="27" spans="2:13" s="86" customFormat="1" ht="22.5" customHeight="1" x14ac:dyDescent="0.2">
      <c r="B27" s="224" t="s">
        <v>6</v>
      </c>
      <c r="C27" s="233">
        <v>740</v>
      </c>
      <c r="D27" s="38" t="s">
        <v>116</v>
      </c>
      <c r="E27" s="26" t="s">
        <v>116</v>
      </c>
      <c r="F27" s="26"/>
      <c r="G27" s="171">
        <v>420</v>
      </c>
      <c r="H27" s="38" t="s">
        <v>116</v>
      </c>
      <c r="I27" s="26" t="s">
        <v>116</v>
      </c>
      <c r="J27" s="26"/>
      <c r="K27" s="171">
        <v>320</v>
      </c>
      <c r="L27" s="38" t="s">
        <v>116</v>
      </c>
      <c r="M27" s="26" t="s">
        <v>116</v>
      </c>
    </row>
    <row r="28" spans="2:13" s="86" customFormat="1" ht="12.75" customHeight="1" x14ac:dyDescent="0.2">
      <c r="B28" s="224"/>
      <c r="C28" s="128"/>
      <c r="D28" s="38"/>
      <c r="E28" s="26"/>
      <c r="F28" s="26"/>
      <c r="G28" s="128"/>
      <c r="H28" s="38"/>
      <c r="I28" s="26"/>
      <c r="J28" s="26"/>
      <c r="K28" s="128"/>
      <c r="L28" s="38"/>
      <c r="M28" s="26"/>
    </row>
    <row r="29" spans="2:13" s="86" customFormat="1" ht="12.75" customHeight="1" x14ac:dyDescent="0.2">
      <c r="B29" s="224"/>
      <c r="C29" s="128"/>
      <c r="D29" s="38"/>
      <c r="E29" s="26"/>
      <c r="F29" s="26"/>
      <c r="G29" s="128"/>
      <c r="H29" s="38"/>
      <c r="I29" s="26"/>
      <c r="J29" s="26"/>
      <c r="K29" s="128"/>
      <c r="L29" s="38"/>
      <c r="M29" s="26"/>
    </row>
    <row r="30" spans="2:13" s="86" customFormat="1" ht="12.75" customHeight="1" x14ac:dyDescent="0.2">
      <c r="B30" s="225" t="s">
        <v>12</v>
      </c>
      <c r="C30" s="394"/>
      <c r="D30" s="394"/>
      <c r="E30" s="394"/>
      <c r="F30" s="165"/>
      <c r="G30" s="394"/>
      <c r="H30" s="394"/>
      <c r="I30" s="394"/>
      <c r="J30" s="165"/>
      <c r="K30" s="394"/>
      <c r="L30" s="394"/>
      <c r="M30" s="394"/>
    </row>
    <row r="31" spans="2:13" s="86" customFormat="1" ht="12.75" customHeight="1" x14ac:dyDescent="0.2">
      <c r="B31" s="225"/>
      <c r="C31" s="395" t="s">
        <v>199</v>
      </c>
      <c r="D31" s="395"/>
      <c r="E31" s="395"/>
      <c r="F31" s="165"/>
      <c r="G31" s="395" t="s">
        <v>50</v>
      </c>
      <c r="H31" s="395"/>
      <c r="I31" s="395"/>
      <c r="J31" s="165"/>
      <c r="K31" s="395" t="s">
        <v>5</v>
      </c>
      <c r="L31" s="395"/>
      <c r="M31" s="395"/>
    </row>
    <row r="32" spans="2:13" s="86" customFormat="1" ht="12.75" customHeight="1" x14ac:dyDescent="0.2">
      <c r="B32" s="224" t="s">
        <v>39</v>
      </c>
      <c r="C32" s="198">
        <v>0.8233170872549801</v>
      </c>
      <c r="D32" s="197">
        <v>0.27046821810792238</v>
      </c>
      <c r="E32" s="173">
        <v>1.4643980941040031</v>
      </c>
      <c r="F32" s="98"/>
      <c r="G32" s="198">
        <v>0.63494054033109026</v>
      </c>
      <c r="H32" s="197">
        <v>0.1383487145982856</v>
      </c>
      <c r="I32" s="173">
        <v>1.251853708544892</v>
      </c>
      <c r="J32" s="98"/>
      <c r="K32" s="198">
        <v>0.18837654692388989</v>
      </c>
      <c r="L32" s="197">
        <v>0</v>
      </c>
      <c r="M32" s="173">
        <v>0.38003527950165134</v>
      </c>
    </row>
    <row r="33" spans="2:13" s="86" customFormat="1" ht="12.75" customHeight="1" x14ac:dyDescent="0.2">
      <c r="B33" s="224" t="s">
        <v>40</v>
      </c>
      <c r="C33" s="198">
        <v>0</v>
      </c>
      <c r="D33" s="197">
        <v>0</v>
      </c>
      <c r="E33" s="173">
        <v>0</v>
      </c>
      <c r="F33" s="98"/>
      <c r="G33" s="198">
        <v>0</v>
      </c>
      <c r="H33" s="197">
        <v>0</v>
      </c>
      <c r="I33" s="173">
        <v>0</v>
      </c>
      <c r="J33" s="98"/>
      <c r="K33" s="198">
        <v>0</v>
      </c>
      <c r="L33" s="197">
        <v>0</v>
      </c>
      <c r="M33" s="173">
        <v>0</v>
      </c>
    </row>
    <row r="34" spans="2:13" s="86" customFormat="1" ht="12.75" customHeight="1" x14ac:dyDescent="0.2">
      <c r="B34" s="224" t="s">
        <v>41</v>
      </c>
      <c r="C34" s="198">
        <v>0</v>
      </c>
      <c r="D34" s="197">
        <v>0</v>
      </c>
      <c r="E34" s="173">
        <v>0</v>
      </c>
      <c r="F34" s="98"/>
      <c r="G34" s="198">
        <v>0</v>
      </c>
      <c r="H34" s="197">
        <v>0</v>
      </c>
      <c r="I34" s="173">
        <v>0</v>
      </c>
      <c r="J34" s="98"/>
      <c r="K34" s="198" t="s">
        <v>119</v>
      </c>
      <c r="L34" s="197" t="s">
        <v>119</v>
      </c>
      <c r="M34" s="173" t="s">
        <v>119</v>
      </c>
    </row>
    <row r="35" spans="2:13" s="86" customFormat="1" ht="12.75" customHeight="1" x14ac:dyDescent="0.2">
      <c r="B35" s="224" t="s">
        <v>51</v>
      </c>
      <c r="C35" s="198">
        <v>0</v>
      </c>
      <c r="D35" s="197">
        <v>0</v>
      </c>
      <c r="E35" s="173">
        <v>0</v>
      </c>
      <c r="F35" s="98"/>
      <c r="G35" s="198">
        <v>0</v>
      </c>
      <c r="H35" s="197">
        <v>0</v>
      </c>
      <c r="I35" s="173">
        <v>0</v>
      </c>
      <c r="J35" s="98"/>
      <c r="K35" s="198" t="s">
        <v>119</v>
      </c>
      <c r="L35" s="197" t="s">
        <v>119</v>
      </c>
      <c r="M35" s="173" t="s">
        <v>119</v>
      </c>
    </row>
    <row r="36" spans="2:13" s="86" customFormat="1" ht="12.75" customHeight="1" x14ac:dyDescent="0.2">
      <c r="B36" s="224" t="s">
        <v>42</v>
      </c>
      <c r="C36" s="198">
        <v>1.8520165316149177</v>
      </c>
      <c r="D36" s="197">
        <v>0</v>
      </c>
      <c r="E36" s="173">
        <v>5.5405132932636718</v>
      </c>
      <c r="F36" s="98"/>
      <c r="G36" s="198">
        <v>0</v>
      </c>
      <c r="H36" s="197">
        <v>0</v>
      </c>
      <c r="I36" s="173">
        <v>0</v>
      </c>
      <c r="J36" s="98"/>
      <c r="K36" s="198">
        <v>1.8520165316149177</v>
      </c>
      <c r="L36" s="197">
        <v>0</v>
      </c>
      <c r="M36" s="173">
        <v>5.5405132932636718</v>
      </c>
    </row>
    <row r="37" spans="2:13" s="86" customFormat="1" ht="12.75" customHeight="1" x14ac:dyDescent="0.2">
      <c r="B37" s="224" t="s">
        <v>43</v>
      </c>
      <c r="C37" s="198">
        <v>21.754935415096408</v>
      </c>
      <c r="D37" s="197">
        <v>0.57630833520325586</v>
      </c>
      <c r="E37" s="173">
        <v>43.212773182961108</v>
      </c>
      <c r="F37" s="98"/>
      <c r="G37" s="198">
        <v>0</v>
      </c>
      <c r="H37" s="197">
        <v>0</v>
      </c>
      <c r="I37" s="173">
        <v>0</v>
      </c>
      <c r="J37" s="98"/>
      <c r="K37" s="198">
        <v>21.754935415096408</v>
      </c>
      <c r="L37" s="197">
        <v>0.57630833520325586</v>
      </c>
      <c r="M37" s="173">
        <v>43.212773182961108</v>
      </c>
    </row>
    <row r="38" spans="2:13" s="86" customFormat="1" ht="12.75" customHeight="1" x14ac:dyDescent="0.2">
      <c r="B38" s="224" t="s">
        <v>28</v>
      </c>
      <c r="C38" s="198" t="s">
        <v>119</v>
      </c>
      <c r="D38" s="197" t="s">
        <v>119</v>
      </c>
      <c r="E38" s="173" t="s">
        <v>119</v>
      </c>
      <c r="F38" s="26"/>
      <c r="G38" s="198" t="s">
        <v>119</v>
      </c>
      <c r="H38" s="197" t="s">
        <v>119</v>
      </c>
      <c r="I38" s="173" t="s">
        <v>119</v>
      </c>
      <c r="J38" s="98"/>
      <c r="K38" s="198" t="s">
        <v>119</v>
      </c>
      <c r="L38" s="197" t="s">
        <v>119</v>
      </c>
      <c r="M38" s="173" t="s">
        <v>119</v>
      </c>
    </row>
    <row r="39" spans="2:13" s="86" customFormat="1" ht="12.75" customHeight="1" x14ac:dyDescent="0.2">
      <c r="B39" s="224" t="s">
        <v>9</v>
      </c>
      <c r="C39" s="198" t="s">
        <v>119</v>
      </c>
      <c r="D39" s="197" t="s">
        <v>119</v>
      </c>
      <c r="E39" s="173" t="s">
        <v>119</v>
      </c>
      <c r="F39" s="26"/>
      <c r="G39" s="198" t="s">
        <v>119</v>
      </c>
      <c r="H39" s="197" t="s">
        <v>119</v>
      </c>
      <c r="I39" s="173" t="s">
        <v>119</v>
      </c>
      <c r="J39" s="98"/>
      <c r="K39" s="198" t="s">
        <v>119</v>
      </c>
      <c r="L39" s="197" t="s">
        <v>119</v>
      </c>
      <c r="M39" s="173" t="s">
        <v>119</v>
      </c>
    </row>
    <row r="40" spans="2:13" s="86" customFormat="1" ht="12.75" customHeight="1" x14ac:dyDescent="0.2">
      <c r="B40" s="224" t="s">
        <v>44</v>
      </c>
      <c r="C40" s="198">
        <v>0</v>
      </c>
      <c r="D40" s="197">
        <v>0</v>
      </c>
      <c r="E40" s="173">
        <v>0</v>
      </c>
      <c r="F40" s="98"/>
      <c r="G40" s="198">
        <v>0</v>
      </c>
      <c r="H40" s="197">
        <v>0</v>
      </c>
      <c r="I40" s="173">
        <v>0</v>
      </c>
      <c r="J40" s="98"/>
      <c r="K40" s="198">
        <v>0</v>
      </c>
      <c r="L40" s="197">
        <v>0</v>
      </c>
      <c r="M40" s="173">
        <v>0</v>
      </c>
    </row>
    <row r="41" spans="2:13" s="86" customFormat="1" ht="12.75" customHeight="1" x14ac:dyDescent="0.2">
      <c r="B41" s="224" t="s">
        <v>45</v>
      </c>
      <c r="C41" s="198">
        <v>1.6791021232709058</v>
      </c>
      <c r="D41" s="197">
        <v>2.2548166331214717E-3</v>
      </c>
      <c r="E41" s="173">
        <v>4.3629721039912068</v>
      </c>
      <c r="F41" s="98"/>
      <c r="G41" s="198">
        <v>0</v>
      </c>
      <c r="H41" s="197">
        <v>0</v>
      </c>
      <c r="I41" s="173">
        <v>0</v>
      </c>
      <c r="J41" s="98"/>
      <c r="K41" s="198">
        <v>1.6791021232709058</v>
      </c>
      <c r="L41" s="197">
        <v>2.2548166331214717E-3</v>
      </c>
      <c r="M41" s="173">
        <v>4.3629721039912068</v>
      </c>
    </row>
    <row r="42" spans="2:13" s="86" customFormat="1" ht="12.75" customHeight="1" x14ac:dyDescent="0.2">
      <c r="B42" s="224" t="s">
        <v>115</v>
      </c>
      <c r="C42" s="198">
        <v>1.0488969762601488</v>
      </c>
      <c r="D42" s="197">
        <v>0</v>
      </c>
      <c r="E42" s="173">
        <v>3.1137648680223631</v>
      </c>
      <c r="F42" s="98"/>
      <c r="G42" s="198">
        <v>1.0488969762601488</v>
      </c>
      <c r="H42" s="197">
        <v>0</v>
      </c>
      <c r="I42" s="173">
        <v>3.1137648680223631</v>
      </c>
      <c r="J42" s="98"/>
      <c r="K42" s="198">
        <v>0</v>
      </c>
      <c r="L42" s="197">
        <v>0</v>
      </c>
      <c r="M42" s="173">
        <v>0</v>
      </c>
    </row>
    <row r="43" spans="2:13" s="86" customFormat="1" ht="12.75" customHeight="1" x14ac:dyDescent="0.2">
      <c r="B43" s="224" t="s">
        <v>67</v>
      </c>
      <c r="C43" s="198">
        <v>1.12415511287516E-2</v>
      </c>
      <c r="D43" s="197">
        <v>0</v>
      </c>
      <c r="E43" s="173">
        <v>3.3818880636594162E-2</v>
      </c>
      <c r="F43" s="98"/>
      <c r="G43" s="198">
        <v>0</v>
      </c>
      <c r="H43" s="197">
        <v>0</v>
      </c>
      <c r="I43" s="173">
        <v>0</v>
      </c>
      <c r="J43" s="98"/>
      <c r="K43" s="198">
        <v>1.12415511287516E-2</v>
      </c>
      <c r="L43" s="197">
        <v>0</v>
      </c>
      <c r="M43" s="173">
        <v>3.3818880636594162E-2</v>
      </c>
    </row>
    <row r="44" spans="2:13" s="86" customFormat="1" ht="12.75" customHeight="1" x14ac:dyDescent="0.2">
      <c r="B44" s="224" t="s">
        <v>61</v>
      </c>
      <c r="C44" s="198">
        <v>0.8994588635045323</v>
      </c>
      <c r="D44" s="197">
        <v>0</v>
      </c>
      <c r="E44" s="173">
        <v>2.7033071324783302</v>
      </c>
      <c r="F44" s="98"/>
      <c r="G44" s="198">
        <v>0</v>
      </c>
      <c r="H44" s="197">
        <v>0</v>
      </c>
      <c r="I44" s="173">
        <v>0</v>
      </c>
      <c r="J44" s="98"/>
      <c r="K44" s="198">
        <v>0.8994588635045323</v>
      </c>
      <c r="L44" s="197">
        <v>0</v>
      </c>
      <c r="M44" s="173">
        <v>2.7033071324783302</v>
      </c>
    </row>
    <row r="45" spans="2:13" s="86" customFormat="1" ht="12.75" customHeight="1" x14ac:dyDescent="0.2">
      <c r="B45" s="224" t="s">
        <v>8</v>
      </c>
      <c r="C45" s="198" t="s">
        <v>119</v>
      </c>
      <c r="D45" s="197" t="s">
        <v>119</v>
      </c>
      <c r="E45" s="173" t="s">
        <v>119</v>
      </c>
      <c r="F45" s="26"/>
      <c r="G45" s="198" t="s">
        <v>119</v>
      </c>
      <c r="H45" s="197" t="s">
        <v>119</v>
      </c>
      <c r="I45" s="173" t="s">
        <v>119</v>
      </c>
      <c r="J45" s="98"/>
      <c r="K45" s="198" t="s">
        <v>119</v>
      </c>
      <c r="L45" s="197" t="s">
        <v>119</v>
      </c>
      <c r="M45" s="173" t="s">
        <v>119</v>
      </c>
    </row>
    <row r="46" spans="2:13" s="86" customFormat="1" ht="12.75" customHeight="1" x14ac:dyDescent="0.2">
      <c r="B46" s="224" t="s">
        <v>47</v>
      </c>
      <c r="C46" s="198">
        <v>0</v>
      </c>
      <c r="D46" s="197">
        <v>0</v>
      </c>
      <c r="E46" s="173">
        <v>0</v>
      </c>
      <c r="F46" s="98"/>
      <c r="G46" s="198">
        <v>0</v>
      </c>
      <c r="H46" s="197">
        <v>0</v>
      </c>
      <c r="I46" s="173">
        <v>0</v>
      </c>
      <c r="J46" s="98"/>
      <c r="K46" s="198">
        <v>0</v>
      </c>
      <c r="L46" s="197">
        <v>0</v>
      </c>
      <c r="M46" s="173">
        <v>0</v>
      </c>
    </row>
    <row r="47" spans="2:13" s="86" customFormat="1" ht="12.75" customHeight="1" x14ac:dyDescent="0.2">
      <c r="B47" s="224" t="s">
        <v>48</v>
      </c>
      <c r="C47" s="198">
        <v>1.1210530663818448</v>
      </c>
      <c r="D47" s="197">
        <v>0</v>
      </c>
      <c r="E47" s="173">
        <v>2.2644433696296336</v>
      </c>
      <c r="F47" s="98"/>
      <c r="G47" s="198">
        <v>0</v>
      </c>
      <c r="H47" s="197">
        <v>0</v>
      </c>
      <c r="I47" s="173">
        <v>0</v>
      </c>
      <c r="J47" s="98"/>
      <c r="K47" s="198">
        <v>1.1210530663818448</v>
      </c>
      <c r="L47" s="197">
        <v>0</v>
      </c>
      <c r="M47" s="173">
        <v>2.2644433696296336</v>
      </c>
    </row>
    <row r="48" spans="2:13" s="86" customFormat="1" ht="12.75" customHeight="1" x14ac:dyDescent="0.2">
      <c r="B48" s="224" t="s">
        <v>65</v>
      </c>
      <c r="C48" s="198">
        <v>0</v>
      </c>
      <c r="D48" s="197">
        <v>0</v>
      </c>
      <c r="E48" s="173">
        <v>0</v>
      </c>
      <c r="F48" s="98"/>
      <c r="G48" s="198" t="s">
        <v>119</v>
      </c>
      <c r="H48" s="197" t="s">
        <v>119</v>
      </c>
      <c r="I48" s="173" t="s">
        <v>119</v>
      </c>
      <c r="J48" s="98"/>
      <c r="K48" s="198">
        <v>0</v>
      </c>
      <c r="L48" s="197">
        <v>0</v>
      </c>
      <c r="M48" s="173">
        <v>0</v>
      </c>
    </row>
    <row r="49" spans="2:13" s="86" customFormat="1" ht="12.75" customHeight="1" x14ac:dyDescent="0.2">
      <c r="B49" s="224" t="s">
        <v>29</v>
      </c>
      <c r="C49" s="198">
        <v>0.75123600548369696</v>
      </c>
      <c r="D49" s="197">
        <v>0</v>
      </c>
      <c r="E49" s="173">
        <v>2.1123794970001342</v>
      </c>
      <c r="F49" s="98"/>
      <c r="G49" s="198" t="s">
        <v>119</v>
      </c>
      <c r="H49" s="197" t="s">
        <v>119</v>
      </c>
      <c r="I49" s="173" t="s">
        <v>119</v>
      </c>
      <c r="J49" s="98"/>
      <c r="K49" s="198">
        <v>0.75123600548369696</v>
      </c>
      <c r="L49" s="197">
        <v>0</v>
      </c>
      <c r="M49" s="173">
        <v>2.1123794970001342</v>
      </c>
    </row>
    <row r="50" spans="2:13" s="86" customFormat="1" ht="12.75" customHeight="1" x14ac:dyDescent="0.2">
      <c r="B50" s="224" t="s">
        <v>49</v>
      </c>
      <c r="C50" s="198">
        <v>3.0985801745051753</v>
      </c>
      <c r="D50" s="197">
        <v>4.5684740947543004E-2</v>
      </c>
      <c r="E50" s="173">
        <v>9.1300778908130447</v>
      </c>
      <c r="F50" s="98"/>
      <c r="G50" s="198">
        <v>3.0985801745051753</v>
      </c>
      <c r="H50" s="197">
        <v>4.5684740947543004E-2</v>
      </c>
      <c r="I50" s="173">
        <v>9.1300778908130447</v>
      </c>
      <c r="J50" s="98"/>
      <c r="K50" s="198">
        <v>0</v>
      </c>
      <c r="L50" s="197">
        <v>0</v>
      </c>
      <c r="M50" s="173">
        <v>0</v>
      </c>
    </row>
    <row r="51" spans="2:13" s="86" customFormat="1" ht="22.5" customHeight="1" x14ac:dyDescent="0.2">
      <c r="B51" s="224" t="s">
        <v>6</v>
      </c>
      <c r="C51" s="198">
        <v>30</v>
      </c>
      <c r="D51" s="197">
        <v>10</v>
      </c>
      <c r="E51" s="173">
        <v>60</v>
      </c>
      <c r="F51" s="98"/>
      <c r="G51" s="198">
        <v>0</v>
      </c>
      <c r="H51" s="197">
        <v>0</v>
      </c>
      <c r="I51" s="173">
        <v>10</v>
      </c>
      <c r="J51" s="98"/>
      <c r="K51" s="198">
        <v>30</v>
      </c>
      <c r="L51" s="197">
        <v>10</v>
      </c>
      <c r="M51" s="173">
        <v>50</v>
      </c>
    </row>
    <row r="52" spans="2:13" s="86" customFormat="1" ht="12.75" customHeight="1" x14ac:dyDescent="0.2">
      <c r="B52" s="224"/>
      <c r="C52" s="133"/>
      <c r="D52" s="93"/>
      <c r="E52" s="98"/>
      <c r="F52" s="98"/>
      <c r="G52" s="133"/>
      <c r="H52" s="93"/>
      <c r="I52" s="98"/>
      <c r="J52" s="98"/>
      <c r="K52" s="133"/>
      <c r="L52" s="93"/>
      <c r="M52" s="98"/>
    </row>
    <row r="53" spans="2:13" s="86" customFormat="1" ht="12.75" customHeight="1" x14ac:dyDescent="0.2">
      <c r="B53" s="224"/>
      <c r="C53" s="133"/>
      <c r="D53" s="93"/>
      <c r="E53" s="98"/>
      <c r="F53" s="98"/>
      <c r="G53" s="133"/>
      <c r="H53" s="93"/>
      <c r="I53" s="98"/>
      <c r="J53" s="98"/>
      <c r="K53" s="133"/>
      <c r="L53" s="93"/>
      <c r="M53" s="98"/>
    </row>
    <row r="54" spans="2:13" s="86" customFormat="1" ht="12.75" customHeight="1" x14ac:dyDescent="0.2">
      <c r="B54" s="225" t="s">
        <v>107</v>
      </c>
      <c r="C54" s="394"/>
      <c r="D54" s="394"/>
      <c r="E54" s="394"/>
      <c r="F54" s="165"/>
      <c r="G54" s="394"/>
      <c r="H54" s="394"/>
      <c r="I54" s="394"/>
      <c r="J54" s="165"/>
      <c r="K54" s="394"/>
      <c r="L54" s="394"/>
      <c r="M54" s="394"/>
    </row>
    <row r="55" spans="2:13" s="86" customFormat="1" ht="12.75" customHeight="1" x14ac:dyDescent="0.2">
      <c r="B55" s="225"/>
      <c r="C55" s="395" t="s">
        <v>199</v>
      </c>
      <c r="D55" s="395"/>
      <c r="E55" s="395"/>
      <c r="F55" s="165"/>
      <c r="G55" s="395" t="s">
        <v>50</v>
      </c>
      <c r="H55" s="395"/>
      <c r="I55" s="395"/>
      <c r="J55" s="165"/>
      <c r="K55" s="395" t="s">
        <v>5</v>
      </c>
      <c r="L55" s="395"/>
      <c r="M55" s="395"/>
    </row>
    <row r="56" spans="2:13" s="86" customFormat="1" ht="12.75" customHeight="1" x14ac:dyDescent="0.2">
      <c r="B56" s="224" t="s">
        <v>39</v>
      </c>
      <c r="C56" s="198">
        <v>4.420624054817238</v>
      </c>
      <c r="D56" s="197">
        <v>1.9669987603834516</v>
      </c>
      <c r="E56" s="173">
        <v>7.4331652710478071</v>
      </c>
      <c r="F56" s="98"/>
      <c r="G56" s="198">
        <v>2.5870329556380018</v>
      </c>
      <c r="H56" s="197">
        <v>0.91190403325264235</v>
      </c>
      <c r="I56" s="173">
        <v>4.7692612928931926</v>
      </c>
      <c r="J56" s="98"/>
      <c r="K56" s="198">
        <v>1.8335910991792355</v>
      </c>
      <c r="L56" s="197">
        <v>0.29555611190129666</v>
      </c>
      <c r="M56" s="173">
        <v>4.1093494840236051</v>
      </c>
    </row>
    <row r="57" spans="2:13" s="86" customFormat="1" ht="12.75" customHeight="1" x14ac:dyDescent="0.2">
      <c r="B57" s="224" t="s">
        <v>40</v>
      </c>
      <c r="C57" s="198">
        <v>11.299663303957942</v>
      </c>
      <c r="D57" s="197">
        <v>4.5234811783314894</v>
      </c>
      <c r="E57" s="173">
        <v>19.732374115822026</v>
      </c>
      <c r="F57" s="98"/>
      <c r="G57" s="198">
        <v>9.0173872089169205</v>
      </c>
      <c r="H57" s="197">
        <v>3.2450905205447027</v>
      </c>
      <c r="I57" s="173">
        <v>16.27743716734086</v>
      </c>
      <c r="J57" s="98"/>
      <c r="K57" s="198">
        <v>2.2822760950410226</v>
      </c>
      <c r="L57" s="197">
        <v>0</v>
      </c>
      <c r="M57" s="173">
        <v>6.6096058112608711</v>
      </c>
    </row>
    <row r="58" spans="2:13" s="86" customFormat="1" ht="12.75" customHeight="1" x14ac:dyDescent="0.2">
      <c r="B58" s="224" t="s">
        <v>41</v>
      </c>
      <c r="C58" s="198">
        <v>0</v>
      </c>
      <c r="D58" s="197">
        <v>0</v>
      </c>
      <c r="E58" s="173">
        <v>0</v>
      </c>
      <c r="F58" s="98"/>
      <c r="G58" s="198">
        <v>0</v>
      </c>
      <c r="H58" s="197">
        <v>0</v>
      </c>
      <c r="I58" s="173">
        <v>0</v>
      </c>
      <c r="J58" s="98"/>
      <c r="K58" s="198" t="s">
        <v>119</v>
      </c>
      <c r="L58" s="197" t="s">
        <v>119</v>
      </c>
      <c r="M58" s="173" t="s">
        <v>119</v>
      </c>
    </row>
    <row r="59" spans="2:13" s="86" customFormat="1" ht="12.75" customHeight="1" x14ac:dyDescent="0.2">
      <c r="B59" s="224" t="s">
        <v>51</v>
      </c>
      <c r="C59" s="198">
        <v>0</v>
      </c>
      <c r="D59" s="197">
        <v>0</v>
      </c>
      <c r="E59" s="173">
        <v>0</v>
      </c>
      <c r="F59" s="98"/>
      <c r="G59" s="198">
        <v>0</v>
      </c>
      <c r="H59" s="197">
        <v>0</v>
      </c>
      <c r="I59" s="173">
        <v>0</v>
      </c>
      <c r="J59" s="98"/>
      <c r="K59" s="198" t="s">
        <v>119</v>
      </c>
      <c r="L59" s="197" t="s">
        <v>119</v>
      </c>
      <c r="M59" s="173" t="s">
        <v>119</v>
      </c>
    </row>
    <row r="60" spans="2:13" s="86" customFormat="1" ht="12.75" customHeight="1" x14ac:dyDescent="0.2">
      <c r="B60" s="224" t="s">
        <v>42</v>
      </c>
      <c r="C60" s="198">
        <v>31.197935595082821</v>
      </c>
      <c r="D60" s="197">
        <v>17.933978182596114</v>
      </c>
      <c r="E60" s="173">
        <v>46.152470802634667</v>
      </c>
      <c r="F60" s="98"/>
      <c r="G60" s="198">
        <v>29.759532687819771</v>
      </c>
      <c r="H60" s="197">
        <v>16.903524753730295</v>
      </c>
      <c r="I60" s="173">
        <v>44.424245375593948</v>
      </c>
      <c r="J60" s="98"/>
      <c r="K60" s="198">
        <v>1.4384029072630538</v>
      </c>
      <c r="L60" s="197">
        <v>0</v>
      </c>
      <c r="M60" s="173">
        <v>4.3675336481961731</v>
      </c>
    </row>
    <row r="61" spans="2:13" s="86" customFormat="1" ht="12.75" customHeight="1" x14ac:dyDescent="0.2">
      <c r="B61" s="224" t="s">
        <v>43</v>
      </c>
      <c r="C61" s="198">
        <v>1.2769791594790869</v>
      </c>
      <c r="D61" s="197">
        <v>6.0715835014615249E-2</v>
      </c>
      <c r="E61" s="173">
        <v>3.1205813133946867</v>
      </c>
      <c r="F61" s="98"/>
      <c r="G61" s="198">
        <v>1.168983261609112</v>
      </c>
      <c r="H61" s="197">
        <v>0</v>
      </c>
      <c r="I61" s="173">
        <v>3.0094413388245922</v>
      </c>
      <c r="J61" s="98"/>
      <c r="K61" s="198">
        <v>0.10799589786997471</v>
      </c>
      <c r="L61" s="197">
        <v>0</v>
      </c>
      <c r="M61" s="173">
        <v>0.27490801385295738</v>
      </c>
    </row>
    <row r="62" spans="2:13" s="86" customFormat="1" ht="12.75" customHeight="1" x14ac:dyDescent="0.2">
      <c r="B62" s="224" t="s">
        <v>28</v>
      </c>
      <c r="C62" s="198" t="s">
        <v>119</v>
      </c>
      <c r="D62" s="197" t="s">
        <v>119</v>
      </c>
      <c r="E62" s="173" t="s">
        <v>119</v>
      </c>
      <c r="F62" s="98"/>
      <c r="G62" s="198" t="s">
        <v>119</v>
      </c>
      <c r="H62" s="197" t="s">
        <v>119</v>
      </c>
      <c r="I62" s="173" t="s">
        <v>119</v>
      </c>
      <c r="J62" s="98"/>
      <c r="K62" s="198" t="s">
        <v>119</v>
      </c>
      <c r="L62" s="197" t="s">
        <v>119</v>
      </c>
      <c r="M62" s="173" t="s">
        <v>119</v>
      </c>
    </row>
    <row r="63" spans="2:13" s="86" customFormat="1" ht="12.75" customHeight="1" x14ac:dyDescent="0.2">
      <c r="B63" s="224" t="s">
        <v>9</v>
      </c>
      <c r="C63" s="198" t="s">
        <v>119</v>
      </c>
      <c r="D63" s="197" t="s">
        <v>119</v>
      </c>
      <c r="E63" s="173" t="s">
        <v>119</v>
      </c>
      <c r="F63" s="98"/>
      <c r="G63" s="198" t="s">
        <v>119</v>
      </c>
      <c r="H63" s="197" t="s">
        <v>119</v>
      </c>
      <c r="I63" s="173" t="s">
        <v>119</v>
      </c>
      <c r="J63" s="98"/>
      <c r="K63" s="198" t="s">
        <v>119</v>
      </c>
      <c r="L63" s="197" t="s">
        <v>119</v>
      </c>
      <c r="M63" s="173" t="s">
        <v>119</v>
      </c>
    </row>
    <row r="64" spans="2:13" s="86" customFormat="1" ht="12.75" customHeight="1" x14ac:dyDescent="0.2">
      <c r="B64" s="224" t="s">
        <v>44</v>
      </c>
      <c r="C64" s="198">
        <v>0</v>
      </c>
      <c r="D64" s="197">
        <v>0</v>
      </c>
      <c r="E64" s="173">
        <v>0</v>
      </c>
      <c r="F64" s="98"/>
      <c r="G64" s="198">
        <v>0</v>
      </c>
      <c r="H64" s="197">
        <v>0</v>
      </c>
      <c r="I64" s="173">
        <v>0</v>
      </c>
      <c r="J64" s="98"/>
      <c r="K64" s="198">
        <v>0</v>
      </c>
      <c r="L64" s="197">
        <v>0</v>
      </c>
      <c r="M64" s="173">
        <v>0</v>
      </c>
    </row>
    <row r="65" spans="2:13" s="86" customFormat="1" ht="12.75" customHeight="1" x14ac:dyDescent="0.2">
      <c r="B65" s="224" t="s">
        <v>45</v>
      </c>
      <c r="C65" s="198">
        <v>1.8642751446225916</v>
      </c>
      <c r="D65" s="197">
        <v>0</v>
      </c>
      <c r="E65" s="173">
        <v>5.6583376114422741</v>
      </c>
      <c r="F65" s="98"/>
      <c r="G65" s="198">
        <v>0</v>
      </c>
      <c r="H65" s="197">
        <v>0</v>
      </c>
      <c r="I65" s="173">
        <v>0</v>
      </c>
      <c r="J65" s="98"/>
      <c r="K65" s="198">
        <v>1.8642751446225916</v>
      </c>
      <c r="L65" s="197">
        <v>0</v>
      </c>
      <c r="M65" s="173">
        <v>5.6583376114422741</v>
      </c>
    </row>
    <row r="66" spans="2:13" s="86" customFormat="1" ht="12.75" customHeight="1" x14ac:dyDescent="0.2">
      <c r="B66" s="224" t="s">
        <v>115</v>
      </c>
      <c r="C66" s="198">
        <v>46.607339933667383</v>
      </c>
      <c r="D66" s="197">
        <v>31.038710147595484</v>
      </c>
      <c r="E66" s="173">
        <v>63.599068180116021</v>
      </c>
      <c r="F66" s="98"/>
      <c r="G66" s="198">
        <v>44.185561961079586</v>
      </c>
      <c r="H66" s="197">
        <v>28.947990296714135</v>
      </c>
      <c r="I66" s="173">
        <v>60.943716624445564</v>
      </c>
      <c r="J66" s="98"/>
      <c r="K66" s="198">
        <v>2.4217779725877984</v>
      </c>
      <c r="L66" s="197">
        <v>0.52300153889364709</v>
      </c>
      <c r="M66" s="173">
        <v>4.5689105559122396</v>
      </c>
    </row>
    <row r="67" spans="2:13" s="86" customFormat="1" ht="12.75" customHeight="1" x14ac:dyDescent="0.2">
      <c r="B67" s="224" t="s">
        <v>67</v>
      </c>
      <c r="C67" s="198">
        <v>2.9731561477386692</v>
      </c>
      <c r="D67" s="197">
        <v>1.3559555164256061E-2</v>
      </c>
      <c r="E67" s="173">
        <v>8.253610294172022</v>
      </c>
      <c r="F67" s="98"/>
      <c r="G67" s="198">
        <v>1.0602039484038544E-3</v>
      </c>
      <c r="H67" s="197">
        <v>0</v>
      </c>
      <c r="I67" s="173">
        <v>3.1989458935034842E-3</v>
      </c>
      <c r="J67" s="98"/>
      <c r="K67" s="198">
        <v>2.9720959437902654</v>
      </c>
      <c r="L67" s="197">
        <v>1.1509699362205174E-2</v>
      </c>
      <c r="M67" s="173">
        <v>8.2525409778244398</v>
      </c>
    </row>
    <row r="68" spans="2:13" s="86" customFormat="1" ht="12.75" customHeight="1" x14ac:dyDescent="0.2">
      <c r="B68" s="224" t="s">
        <v>46</v>
      </c>
      <c r="C68" s="198">
        <v>1.7217054337753348</v>
      </c>
      <c r="D68" s="197">
        <v>0</v>
      </c>
      <c r="E68" s="173">
        <v>5.066989118049646</v>
      </c>
      <c r="F68" s="98"/>
      <c r="G68" s="198">
        <v>1.7217054337753348</v>
      </c>
      <c r="H68" s="197">
        <v>0</v>
      </c>
      <c r="I68" s="173">
        <v>5.066989118049646</v>
      </c>
      <c r="J68" s="98"/>
      <c r="K68" s="198">
        <v>0</v>
      </c>
      <c r="L68" s="197">
        <v>0</v>
      </c>
      <c r="M68" s="173">
        <v>0</v>
      </c>
    </row>
    <row r="69" spans="2:13" s="86" customFormat="1" ht="12.75" customHeight="1" x14ac:dyDescent="0.2">
      <c r="B69" s="224" t="s">
        <v>8</v>
      </c>
      <c r="C69" s="198" t="s">
        <v>119</v>
      </c>
      <c r="D69" s="197" t="s">
        <v>119</v>
      </c>
      <c r="E69" s="173" t="s">
        <v>119</v>
      </c>
      <c r="F69" s="98"/>
      <c r="G69" s="198" t="s">
        <v>119</v>
      </c>
      <c r="H69" s="197" t="s">
        <v>119</v>
      </c>
      <c r="I69" s="173" t="s">
        <v>119</v>
      </c>
      <c r="J69" s="98"/>
      <c r="K69" s="198" t="s">
        <v>119</v>
      </c>
      <c r="L69" s="197" t="s">
        <v>119</v>
      </c>
      <c r="M69" s="173" t="s">
        <v>119</v>
      </c>
    </row>
    <row r="70" spans="2:13" s="86" customFormat="1" ht="12.75" customHeight="1" x14ac:dyDescent="0.2">
      <c r="B70" s="224" t="s">
        <v>47</v>
      </c>
      <c r="C70" s="198">
        <v>2.318351881781314</v>
      </c>
      <c r="D70" s="197">
        <v>0</v>
      </c>
      <c r="E70" s="173">
        <v>6.5089653867820596</v>
      </c>
      <c r="F70" s="98"/>
      <c r="G70" s="198">
        <v>1.8696240586270185</v>
      </c>
      <c r="H70" s="197">
        <v>0</v>
      </c>
      <c r="I70" s="173">
        <v>5.6388498399640126</v>
      </c>
      <c r="J70" s="98"/>
      <c r="K70" s="198">
        <v>0.44872782315429527</v>
      </c>
      <c r="L70" s="197">
        <v>0</v>
      </c>
      <c r="M70" s="173">
        <v>1.3549796242854466</v>
      </c>
    </row>
    <row r="71" spans="2:13" s="86" customFormat="1" ht="12.75" customHeight="1" x14ac:dyDescent="0.2">
      <c r="B71" s="224" t="s">
        <v>48</v>
      </c>
      <c r="C71" s="198">
        <v>57.597127859567834</v>
      </c>
      <c r="D71" s="197">
        <v>41.344857226107557</v>
      </c>
      <c r="E71" s="173">
        <v>75.397299735923312</v>
      </c>
      <c r="F71" s="98"/>
      <c r="G71" s="198">
        <v>0</v>
      </c>
      <c r="H71" s="197">
        <v>0</v>
      </c>
      <c r="I71" s="173">
        <v>0</v>
      </c>
      <c r="J71" s="98"/>
      <c r="K71" s="198">
        <v>57.597127859567834</v>
      </c>
      <c r="L71" s="197">
        <v>41.344857226107557</v>
      </c>
      <c r="M71" s="173">
        <v>75.397299735923312</v>
      </c>
    </row>
    <row r="72" spans="2:13" s="86" customFormat="1" ht="12.75" customHeight="1" x14ac:dyDescent="0.2">
      <c r="B72" s="224" t="s">
        <v>65</v>
      </c>
      <c r="C72" s="198">
        <v>83.428859100201194</v>
      </c>
      <c r="D72" s="197">
        <v>50.405737463833773</v>
      </c>
      <c r="E72" s="173">
        <v>135.73479468931922</v>
      </c>
      <c r="F72" s="98"/>
      <c r="G72" s="198" t="s">
        <v>119</v>
      </c>
      <c r="H72" s="197" t="s">
        <v>119</v>
      </c>
      <c r="I72" s="173" t="s">
        <v>119</v>
      </c>
      <c r="J72" s="98"/>
      <c r="K72" s="198">
        <v>83.428859100201194</v>
      </c>
      <c r="L72" s="197">
        <v>50.405737463833773</v>
      </c>
      <c r="M72" s="173">
        <v>135.73479468931922</v>
      </c>
    </row>
    <row r="73" spans="2:13" s="86" customFormat="1" ht="12.75" customHeight="1" x14ac:dyDescent="0.2">
      <c r="B73" s="224" t="s">
        <v>29</v>
      </c>
      <c r="C73" s="198">
        <v>0</v>
      </c>
      <c r="D73" s="197">
        <v>0</v>
      </c>
      <c r="E73" s="173">
        <v>0</v>
      </c>
      <c r="F73" s="98"/>
      <c r="G73" s="198" t="s">
        <v>119</v>
      </c>
      <c r="H73" s="197" t="s">
        <v>119</v>
      </c>
      <c r="I73" s="173" t="s">
        <v>119</v>
      </c>
      <c r="J73" s="98"/>
      <c r="K73" s="198">
        <v>0</v>
      </c>
      <c r="L73" s="197">
        <v>0</v>
      </c>
      <c r="M73" s="173">
        <v>0</v>
      </c>
    </row>
    <row r="74" spans="2:13" s="86" customFormat="1" ht="12.75" customHeight="1" x14ac:dyDescent="0.2">
      <c r="B74" s="224" t="s">
        <v>49</v>
      </c>
      <c r="C74" s="198">
        <v>10.88485438358788</v>
      </c>
      <c r="D74" s="197">
        <v>5.5816708311032599</v>
      </c>
      <c r="E74" s="173">
        <v>17.149830246578762</v>
      </c>
      <c r="F74" s="98"/>
      <c r="G74" s="198">
        <v>5.3048956583449423</v>
      </c>
      <c r="H74" s="197">
        <v>1.5055996198602239</v>
      </c>
      <c r="I74" s="173">
        <v>10.265011464013659</v>
      </c>
      <c r="J74" s="98"/>
      <c r="K74" s="198">
        <v>5.5799587252429372</v>
      </c>
      <c r="L74" s="197">
        <v>2.3001266549628911</v>
      </c>
      <c r="M74" s="173">
        <v>9.7492247684355355</v>
      </c>
    </row>
    <row r="75" spans="2:13" s="86" customFormat="1" ht="22.5" customHeight="1" x14ac:dyDescent="0.2">
      <c r="B75" s="224" t="s">
        <v>6</v>
      </c>
      <c r="C75" s="198">
        <v>260</v>
      </c>
      <c r="D75" s="197">
        <v>210</v>
      </c>
      <c r="E75" s="173">
        <v>320</v>
      </c>
      <c r="F75" s="98"/>
      <c r="G75" s="198">
        <v>100</v>
      </c>
      <c r="H75" s="197">
        <v>70</v>
      </c>
      <c r="I75" s="173">
        <v>120</v>
      </c>
      <c r="J75" s="98"/>
      <c r="K75" s="198">
        <v>160</v>
      </c>
      <c r="L75" s="197">
        <v>120</v>
      </c>
      <c r="M75" s="173">
        <v>220</v>
      </c>
    </row>
    <row r="76" spans="2:13" s="86" customFormat="1" ht="12.75" customHeight="1" x14ac:dyDescent="0.2">
      <c r="B76" s="224"/>
      <c r="C76" s="133"/>
      <c r="D76" s="93"/>
      <c r="E76" s="98"/>
      <c r="F76" s="98"/>
      <c r="G76" s="133"/>
      <c r="H76" s="93"/>
      <c r="I76" s="98"/>
      <c r="J76" s="98"/>
      <c r="K76" s="133"/>
      <c r="L76" s="93"/>
      <c r="M76" s="98"/>
    </row>
    <row r="77" spans="2:13" s="86" customFormat="1" ht="12.75" customHeight="1" x14ac:dyDescent="0.2">
      <c r="B77" s="224"/>
      <c r="C77" s="133"/>
      <c r="D77" s="93"/>
      <c r="E77" s="98"/>
      <c r="F77" s="98"/>
      <c r="G77" s="133"/>
      <c r="H77" s="93"/>
      <c r="I77" s="98"/>
      <c r="J77" s="98"/>
      <c r="K77" s="133"/>
      <c r="L77" s="93"/>
      <c r="M77" s="98"/>
    </row>
    <row r="78" spans="2:13" s="86" customFormat="1" ht="12.75" customHeight="1" x14ac:dyDescent="0.2">
      <c r="B78" s="226" t="s">
        <v>10</v>
      </c>
      <c r="C78" s="394"/>
      <c r="D78" s="394"/>
      <c r="E78" s="394"/>
      <c r="F78" s="165"/>
      <c r="G78" s="394"/>
      <c r="H78" s="394"/>
      <c r="I78" s="394"/>
      <c r="J78" s="165"/>
      <c r="K78" s="394"/>
      <c r="L78" s="394"/>
      <c r="M78" s="394"/>
    </row>
    <row r="79" spans="2:13" s="86" customFormat="1" ht="12.75" customHeight="1" x14ac:dyDescent="0.2">
      <c r="B79" s="225"/>
      <c r="C79" s="395" t="s">
        <v>199</v>
      </c>
      <c r="D79" s="395"/>
      <c r="E79" s="395"/>
      <c r="F79" s="165"/>
      <c r="G79" s="395" t="s">
        <v>50</v>
      </c>
      <c r="H79" s="395"/>
      <c r="I79" s="395"/>
      <c r="J79" s="165"/>
      <c r="K79" s="395" t="s">
        <v>5</v>
      </c>
      <c r="L79" s="395"/>
      <c r="M79" s="395"/>
    </row>
    <row r="80" spans="2:13" s="86" customFormat="1" ht="12.75" customHeight="1" x14ac:dyDescent="0.2">
      <c r="B80" s="224" t="s">
        <v>39</v>
      </c>
      <c r="C80" s="198">
        <v>11.468099266970457</v>
      </c>
      <c r="D80" s="197">
        <v>7.0613077836522722</v>
      </c>
      <c r="E80" s="173">
        <v>16.599737118253504</v>
      </c>
      <c r="F80" s="98"/>
      <c r="G80" s="198">
        <v>1.044256875948975</v>
      </c>
      <c r="H80" s="197">
        <v>0.27135939300149825</v>
      </c>
      <c r="I80" s="173">
        <v>2.0256004530554423</v>
      </c>
      <c r="J80" s="98"/>
      <c r="K80" s="198">
        <v>10.423842391021481</v>
      </c>
      <c r="L80" s="197">
        <v>6.1315303829202907</v>
      </c>
      <c r="M80" s="173">
        <v>15.447449747189022</v>
      </c>
    </row>
    <row r="81" spans="2:13" s="86" customFormat="1" ht="12.75" customHeight="1" x14ac:dyDescent="0.2">
      <c r="B81" s="224" t="s">
        <v>40</v>
      </c>
      <c r="C81" s="198">
        <v>0</v>
      </c>
      <c r="D81" s="197">
        <v>0</v>
      </c>
      <c r="E81" s="173">
        <v>0</v>
      </c>
      <c r="F81" s="98"/>
      <c r="G81" s="198">
        <v>0</v>
      </c>
      <c r="H81" s="197">
        <v>0</v>
      </c>
      <c r="I81" s="173">
        <v>0</v>
      </c>
      <c r="J81" s="98"/>
      <c r="K81" s="198">
        <v>0</v>
      </c>
      <c r="L81" s="197">
        <v>0</v>
      </c>
      <c r="M81" s="173">
        <v>0</v>
      </c>
    </row>
    <row r="82" spans="2:13" s="86" customFormat="1" ht="12.75" customHeight="1" x14ac:dyDescent="0.2">
      <c r="B82" s="224" t="s">
        <v>41</v>
      </c>
      <c r="C82" s="198">
        <v>0</v>
      </c>
      <c r="D82" s="197">
        <v>0</v>
      </c>
      <c r="E82" s="173">
        <v>0</v>
      </c>
      <c r="F82" s="98"/>
      <c r="G82" s="198">
        <v>0</v>
      </c>
      <c r="H82" s="197">
        <v>0</v>
      </c>
      <c r="I82" s="173">
        <v>0</v>
      </c>
      <c r="J82" s="98"/>
      <c r="K82" s="198" t="s">
        <v>119</v>
      </c>
      <c r="L82" s="197" t="s">
        <v>119</v>
      </c>
      <c r="M82" s="173" t="s">
        <v>119</v>
      </c>
    </row>
    <row r="83" spans="2:13" s="86" customFormat="1" ht="12.75" customHeight="1" x14ac:dyDescent="0.2">
      <c r="B83" s="224" t="s">
        <v>51</v>
      </c>
      <c r="C83" s="198">
        <v>0</v>
      </c>
      <c r="D83" s="197">
        <v>0</v>
      </c>
      <c r="E83" s="173">
        <v>0</v>
      </c>
      <c r="F83" s="98"/>
      <c r="G83" s="198">
        <v>0</v>
      </c>
      <c r="H83" s="197">
        <v>0</v>
      </c>
      <c r="I83" s="173">
        <v>0</v>
      </c>
      <c r="J83" s="98"/>
      <c r="K83" s="198" t="s">
        <v>119</v>
      </c>
      <c r="L83" s="197" t="s">
        <v>119</v>
      </c>
      <c r="M83" s="173" t="s">
        <v>119</v>
      </c>
    </row>
    <row r="84" spans="2:13" s="86" customFormat="1" ht="12.75" customHeight="1" x14ac:dyDescent="0.2">
      <c r="B84" s="224" t="s">
        <v>42</v>
      </c>
      <c r="C84" s="198">
        <v>24.39674716090051</v>
      </c>
      <c r="D84" s="197">
        <v>9.2974788484209778</v>
      </c>
      <c r="E84" s="173">
        <v>40.700219808212829</v>
      </c>
      <c r="F84" s="98"/>
      <c r="G84" s="198">
        <v>17.488061057357491</v>
      </c>
      <c r="H84" s="197">
        <v>6.0285786017838197</v>
      </c>
      <c r="I84" s="173">
        <v>30.600465740422173</v>
      </c>
      <c r="J84" s="98"/>
      <c r="K84" s="198">
        <v>6.9086861035430189</v>
      </c>
      <c r="L84" s="197">
        <v>0</v>
      </c>
      <c r="M84" s="173">
        <v>14.025445133663876</v>
      </c>
    </row>
    <row r="85" spans="2:13" s="86" customFormat="1" ht="12.75" customHeight="1" x14ac:dyDescent="0.2">
      <c r="B85" s="224" t="s">
        <v>43</v>
      </c>
      <c r="C85" s="198">
        <v>8.6897575980216235</v>
      </c>
      <c r="D85" s="197">
        <v>5.4955072508516718</v>
      </c>
      <c r="E85" s="173">
        <v>12.20857520714871</v>
      </c>
      <c r="F85" s="98"/>
      <c r="G85" s="198">
        <v>4.4840319590328139</v>
      </c>
      <c r="H85" s="197">
        <v>2.3587762252182944</v>
      </c>
      <c r="I85" s="173">
        <v>6.9841886824290871</v>
      </c>
      <c r="J85" s="98"/>
      <c r="K85" s="198">
        <v>4.2057256389888096</v>
      </c>
      <c r="L85" s="197">
        <v>1.9196783776267348</v>
      </c>
      <c r="M85" s="173">
        <v>6.7636584602224188</v>
      </c>
    </row>
    <row r="86" spans="2:13" s="86" customFormat="1" ht="12.75" customHeight="1" x14ac:dyDescent="0.2">
      <c r="B86" s="224" t="s">
        <v>28</v>
      </c>
      <c r="C86" s="198" t="s">
        <v>119</v>
      </c>
      <c r="D86" s="197" t="s">
        <v>119</v>
      </c>
      <c r="E86" s="173" t="s">
        <v>119</v>
      </c>
      <c r="F86" s="98"/>
      <c r="G86" s="198" t="s">
        <v>119</v>
      </c>
      <c r="H86" s="197" t="s">
        <v>119</v>
      </c>
      <c r="I86" s="173" t="s">
        <v>119</v>
      </c>
      <c r="J86" s="98"/>
      <c r="K86" s="198" t="s">
        <v>119</v>
      </c>
      <c r="L86" s="197" t="s">
        <v>119</v>
      </c>
      <c r="M86" s="173" t="s">
        <v>119</v>
      </c>
    </row>
    <row r="87" spans="2:13" s="86" customFormat="1" ht="12.75" customHeight="1" x14ac:dyDescent="0.2">
      <c r="B87" s="224" t="s">
        <v>9</v>
      </c>
      <c r="C87" s="198" t="s">
        <v>119</v>
      </c>
      <c r="D87" s="197" t="s">
        <v>119</v>
      </c>
      <c r="E87" s="173" t="s">
        <v>119</v>
      </c>
      <c r="F87" s="98"/>
      <c r="G87" s="198" t="s">
        <v>119</v>
      </c>
      <c r="H87" s="197" t="s">
        <v>119</v>
      </c>
      <c r="I87" s="173" t="s">
        <v>119</v>
      </c>
      <c r="J87" s="98"/>
      <c r="K87" s="198" t="s">
        <v>119</v>
      </c>
      <c r="L87" s="197" t="s">
        <v>119</v>
      </c>
      <c r="M87" s="173" t="s">
        <v>119</v>
      </c>
    </row>
    <row r="88" spans="2:13" s="86" customFormat="1" ht="12.75" customHeight="1" x14ac:dyDescent="0.2">
      <c r="B88" s="224" t="s">
        <v>44</v>
      </c>
      <c r="C88" s="198">
        <v>0</v>
      </c>
      <c r="D88" s="197">
        <v>0</v>
      </c>
      <c r="E88" s="173">
        <v>0</v>
      </c>
      <c r="F88" s="98"/>
      <c r="G88" s="198">
        <v>0</v>
      </c>
      <c r="H88" s="197">
        <v>0</v>
      </c>
      <c r="I88" s="173">
        <v>0</v>
      </c>
      <c r="J88" s="98"/>
      <c r="K88" s="198">
        <v>0</v>
      </c>
      <c r="L88" s="197">
        <v>0</v>
      </c>
      <c r="M88" s="173">
        <v>0</v>
      </c>
    </row>
    <row r="89" spans="2:13" s="86" customFormat="1" ht="12.75" customHeight="1" x14ac:dyDescent="0.2">
      <c r="B89" s="224" t="s">
        <v>45</v>
      </c>
      <c r="C89" s="198">
        <v>0.76671815105331254</v>
      </c>
      <c r="D89" s="197">
        <v>0</v>
      </c>
      <c r="E89" s="173">
        <v>2.2686672048043612</v>
      </c>
      <c r="F89" s="98"/>
      <c r="G89" s="198">
        <v>0</v>
      </c>
      <c r="H89" s="197">
        <v>0</v>
      </c>
      <c r="I89" s="173">
        <v>0</v>
      </c>
      <c r="J89" s="98"/>
      <c r="K89" s="198">
        <v>0.76671815105331254</v>
      </c>
      <c r="L89" s="197">
        <v>0</v>
      </c>
      <c r="M89" s="173">
        <v>2.2686672048043612</v>
      </c>
    </row>
    <row r="90" spans="2:13" s="86" customFormat="1" ht="12.75" customHeight="1" x14ac:dyDescent="0.2">
      <c r="B90" s="224" t="s">
        <v>115</v>
      </c>
      <c r="C90" s="198">
        <v>0.63796780887469362</v>
      </c>
      <c r="D90" s="197">
        <v>0</v>
      </c>
      <c r="E90" s="173">
        <v>1.6844294422956281</v>
      </c>
      <c r="F90" s="98"/>
      <c r="G90" s="198">
        <v>0</v>
      </c>
      <c r="H90" s="197">
        <v>0</v>
      </c>
      <c r="I90" s="173">
        <v>0</v>
      </c>
      <c r="J90" s="98"/>
      <c r="K90" s="198">
        <v>0.63796780887469362</v>
      </c>
      <c r="L90" s="197">
        <v>0</v>
      </c>
      <c r="M90" s="173">
        <v>1.6844294422956281</v>
      </c>
    </row>
    <row r="91" spans="2:13" s="86" customFormat="1" ht="12.75" customHeight="1" x14ac:dyDescent="0.2">
      <c r="B91" s="224" t="s">
        <v>67</v>
      </c>
      <c r="C91" s="198">
        <v>10.226266726425106</v>
      </c>
      <c r="D91" s="197">
        <v>7.5512845704759339</v>
      </c>
      <c r="E91" s="173">
        <v>13.264339147101859</v>
      </c>
      <c r="F91" s="98"/>
      <c r="G91" s="198">
        <v>1.9849436694806013</v>
      </c>
      <c r="H91" s="197">
        <v>0.95368409451178671</v>
      </c>
      <c r="I91" s="173">
        <v>3.2812333952072534</v>
      </c>
      <c r="J91" s="98"/>
      <c r="K91" s="198">
        <v>8.2413230569445037</v>
      </c>
      <c r="L91" s="197">
        <v>5.7962936377829584</v>
      </c>
      <c r="M91" s="173">
        <v>11.057354687045116</v>
      </c>
    </row>
    <row r="92" spans="2:13" s="86" customFormat="1" ht="12.75" customHeight="1" x14ac:dyDescent="0.2">
      <c r="B92" s="224" t="s">
        <v>46</v>
      </c>
      <c r="C92" s="198">
        <v>18.541602270502043</v>
      </c>
      <c r="D92" s="197">
        <v>7.2208337435336487</v>
      </c>
      <c r="E92" s="173">
        <v>31.575361794956926</v>
      </c>
      <c r="F92" s="98"/>
      <c r="G92" s="198">
        <v>17.899560061091396</v>
      </c>
      <c r="H92" s="197">
        <v>6.7187226724064004</v>
      </c>
      <c r="I92" s="173">
        <v>30.959272956573411</v>
      </c>
      <c r="J92" s="98"/>
      <c r="K92" s="198">
        <v>0.64204220941064882</v>
      </c>
      <c r="L92" s="197">
        <v>5.0833461148712344E-2</v>
      </c>
      <c r="M92" s="173">
        <v>1.3346663274745307</v>
      </c>
    </row>
    <row r="93" spans="2:13" s="86" customFormat="1" ht="12.75" customHeight="1" x14ac:dyDescent="0.2">
      <c r="B93" s="224" t="s">
        <v>8</v>
      </c>
      <c r="C93" s="198" t="s">
        <v>119</v>
      </c>
      <c r="D93" s="197" t="s">
        <v>119</v>
      </c>
      <c r="E93" s="173" t="s">
        <v>119</v>
      </c>
      <c r="F93" s="98"/>
      <c r="G93" s="198" t="s">
        <v>119</v>
      </c>
      <c r="H93" s="197" t="s">
        <v>119</v>
      </c>
      <c r="I93" s="173" t="s">
        <v>119</v>
      </c>
      <c r="J93" s="98"/>
      <c r="K93" s="198" t="s">
        <v>119</v>
      </c>
      <c r="L93" s="197" t="s">
        <v>119</v>
      </c>
      <c r="M93" s="173" t="s">
        <v>119</v>
      </c>
    </row>
    <row r="94" spans="2:13" s="86" customFormat="1" ht="12.75" customHeight="1" x14ac:dyDescent="0.2">
      <c r="B94" s="224" t="s">
        <v>47</v>
      </c>
      <c r="C94" s="198">
        <v>0</v>
      </c>
      <c r="D94" s="197">
        <v>0</v>
      </c>
      <c r="E94" s="173">
        <v>0</v>
      </c>
      <c r="F94" s="98"/>
      <c r="G94" s="198">
        <v>0</v>
      </c>
      <c r="H94" s="197">
        <v>0</v>
      </c>
      <c r="I94" s="173">
        <v>0</v>
      </c>
      <c r="J94" s="98"/>
      <c r="K94" s="198">
        <v>0</v>
      </c>
      <c r="L94" s="197">
        <v>0</v>
      </c>
      <c r="M94" s="173">
        <v>0</v>
      </c>
    </row>
    <row r="95" spans="2:13" s="86" customFormat="1" ht="12.75" customHeight="1" x14ac:dyDescent="0.2">
      <c r="B95" s="224" t="s">
        <v>48</v>
      </c>
      <c r="C95" s="198">
        <v>29.698568283414986</v>
      </c>
      <c r="D95" s="197">
        <v>14.468623140619462</v>
      </c>
      <c r="E95" s="173">
        <v>45.820387210078117</v>
      </c>
      <c r="F95" s="98"/>
      <c r="G95" s="198">
        <v>0</v>
      </c>
      <c r="H95" s="197">
        <v>0</v>
      </c>
      <c r="I95" s="173">
        <v>0</v>
      </c>
      <c r="J95" s="98"/>
      <c r="K95" s="198">
        <v>29.698568283414986</v>
      </c>
      <c r="L95" s="197">
        <v>14.468623140619462</v>
      </c>
      <c r="M95" s="173">
        <v>45.820387210078117</v>
      </c>
    </row>
    <row r="96" spans="2:13" s="86" customFormat="1" ht="12.75" customHeight="1" x14ac:dyDescent="0.2">
      <c r="B96" s="224" t="s">
        <v>65</v>
      </c>
      <c r="C96" s="198">
        <v>5.3091990122580119</v>
      </c>
      <c r="D96" s="197">
        <v>2.502589045072618</v>
      </c>
      <c r="E96" s="173">
        <v>8.8451108721713574</v>
      </c>
      <c r="F96" s="98"/>
      <c r="G96" s="198" t="s">
        <v>119</v>
      </c>
      <c r="H96" s="197" t="s">
        <v>119</v>
      </c>
      <c r="I96" s="173" t="s">
        <v>119</v>
      </c>
      <c r="J96" s="98"/>
      <c r="K96" s="198">
        <v>5.3091990122580119</v>
      </c>
      <c r="L96" s="197">
        <v>2.502589045072618</v>
      </c>
      <c r="M96" s="173">
        <v>8.8451108721713574</v>
      </c>
    </row>
    <row r="97" spans="2:13" s="86" customFormat="1" ht="12.75" customHeight="1" x14ac:dyDescent="0.2">
      <c r="B97" s="224" t="s">
        <v>29</v>
      </c>
      <c r="C97" s="198">
        <v>0</v>
      </c>
      <c r="D97" s="197">
        <v>0</v>
      </c>
      <c r="E97" s="173">
        <v>0</v>
      </c>
      <c r="F97" s="98"/>
      <c r="G97" s="198" t="s">
        <v>119</v>
      </c>
      <c r="H97" s="197" t="s">
        <v>119</v>
      </c>
      <c r="I97" s="173" t="s">
        <v>119</v>
      </c>
      <c r="J97" s="98"/>
      <c r="K97" s="198">
        <v>0</v>
      </c>
      <c r="L97" s="197">
        <v>0</v>
      </c>
      <c r="M97" s="173">
        <v>0</v>
      </c>
    </row>
    <row r="98" spans="2:13" s="86" customFormat="1" ht="12.75" customHeight="1" x14ac:dyDescent="0.2">
      <c r="B98" s="224" t="s">
        <v>49</v>
      </c>
      <c r="C98" s="198">
        <v>2.3353861711264763</v>
      </c>
      <c r="D98" s="197">
        <v>4.744474730541709E-2</v>
      </c>
      <c r="E98" s="173">
        <v>5.8801083721092082</v>
      </c>
      <c r="F98" s="98"/>
      <c r="G98" s="198">
        <v>2.3353861711264763</v>
      </c>
      <c r="H98" s="197">
        <v>4.744474730541709E-2</v>
      </c>
      <c r="I98" s="173">
        <v>5.8801083721092082</v>
      </c>
      <c r="J98" s="98"/>
      <c r="K98" s="198">
        <v>0</v>
      </c>
      <c r="L98" s="197">
        <v>0</v>
      </c>
      <c r="M98" s="173">
        <v>0</v>
      </c>
    </row>
    <row r="99" spans="2:13" s="86" customFormat="1" ht="22.5" customHeight="1" x14ac:dyDescent="0.2">
      <c r="B99" s="224" t="s">
        <v>6</v>
      </c>
      <c r="C99" s="198">
        <v>110</v>
      </c>
      <c r="D99" s="197">
        <v>90</v>
      </c>
      <c r="E99" s="173">
        <v>140</v>
      </c>
      <c r="F99" s="98"/>
      <c r="G99" s="198">
        <v>50</v>
      </c>
      <c r="H99" s="197">
        <v>30</v>
      </c>
      <c r="I99" s="173">
        <v>60</v>
      </c>
      <c r="J99" s="98"/>
      <c r="K99" s="198">
        <v>70</v>
      </c>
      <c r="L99" s="197">
        <v>50</v>
      </c>
      <c r="M99" s="173">
        <v>90</v>
      </c>
    </row>
    <row r="100" spans="2:13" s="86" customFormat="1" ht="12.75" customHeight="1" x14ac:dyDescent="0.2">
      <c r="B100" s="224"/>
      <c r="C100" s="133"/>
      <c r="D100" s="93"/>
      <c r="E100" s="98"/>
      <c r="F100" s="98"/>
      <c r="G100" s="133"/>
      <c r="H100" s="93"/>
      <c r="I100" s="98"/>
      <c r="J100" s="98"/>
      <c r="K100" s="133"/>
      <c r="L100" s="93"/>
      <c r="M100" s="98"/>
    </row>
    <row r="101" spans="2:13" s="86" customFormat="1" ht="12.75" customHeight="1" x14ac:dyDescent="0.2">
      <c r="B101" s="224"/>
      <c r="C101" s="133"/>
      <c r="D101" s="93"/>
      <c r="E101" s="98"/>
      <c r="F101" s="98"/>
      <c r="G101" s="133"/>
      <c r="H101" s="93"/>
      <c r="I101" s="98"/>
      <c r="J101" s="98"/>
      <c r="K101" s="133"/>
      <c r="L101" s="93"/>
      <c r="M101" s="98"/>
    </row>
    <row r="102" spans="2:13" s="86" customFormat="1" ht="12.75" customHeight="1" x14ac:dyDescent="0.2">
      <c r="B102" s="225" t="s">
        <v>220</v>
      </c>
      <c r="C102" s="394"/>
      <c r="D102" s="394"/>
      <c r="E102" s="394"/>
      <c r="F102" s="165"/>
      <c r="G102" s="394"/>
      <c r="H102" s="394"/>
      <c r="I102" s="394"/>
      <c r="J102" s="165"/>
      <c r="K102" s="394"/>
      <c r="L102" s="394"/>
      <c r="M102" s="394"/>
    </row>
    <row r="103" spans="2:13" s="86" customFormat="1" ht="12.75" customHeight="1" x14ac:dyDescent="0.2">
      <c r="B103" s="225"/>
      <c r="C103" s="395" t="s">
        <v>199</v>
      </c>
      <c r="D103" s="395"/>
      <c r="E103" s="395"/>
      <c r="F103" s="165"/>
      <c r="G103" s="395" t="s">
        <v>50</v>
      </c>
      <c r="H103" s="395"/>
      <c r="I103" s="395"/>
      <c r="J103" s="165"/>
      <c r="K103" s="395" t="s">
        <v>5</v>
      </c>
      <c r="L103" s="395"/>
      <c r="M103" s="395"/>
    </row>
    <row r="104" spans="2:13" s="86" customFormat="1" ht="12.75" customHeight="1" x14ac:dyDescent="0.2">
      <c r="B104" s="224" t="s">
        <v>39</v>
      </c>
      <c r="C104" s="198">
        <v>2.2499686144499416</v>
      </c>
      <c r="D104" s="197">
        <v>0.89043024781640034</v>
      </c>
      <c r="E104" s="173">
        <v>3.8258112428242446</v>
      </c>
      <c r="F104" s="98"/>
      <c r="G104" s="198">
        <v>1.6248611927038701</v>
      </c>
      <c r="H104" s="197">
        <v>0.49233811653709836</v>
      </c>
      <c r="I104" s="173">
        <v>3.1007243708882641</v>
      </c>
      <c r="J104" s="98"/>
      <c r="K104" s="198">
        <v>0.62510742174607148</v>
      </c>
      <c r="L104" s="197">
        <v>3.4967158935785267E-2</v>
      </c>
      <c r="M104" s="173">
        <v>1.3525215978256895</v>
      </c>
    </row>
    <row r="105" spans="2:13" s="86" customFormat="1" ht="12.75" customHeight="1" x14ac:dyDescent="0.2">
      <c r="B105" s="224" t="s">
        <v>40</v>
      </c>
      <c r="C105" s="198">
        <v>5.323287888683689</v>
      </c>
      <c r="D105" s="197">
        <v>1.1633573046311407</v>
      </c>
      <c r="E105" s="173">
        <v>11.104458651852887</v>
      </c>
      <c r="F105" s="98"/>
      <c r="G105" s="198">
        <v>0</v>
      </c>
      <c r="H105" s="197">
        <v>0</v>
      </c>
      <c r="I105" s="173">
        <v>0</v>
      </c>
      <c r="J105" s="98"/>
      <c r="K105" s="198">
        <v>5.3232878886836863</v>
      </c>
      <c r="L105" s="197">
        <v>1.1633573046311407</v>
      </c>
      <c r="M105" s="173">
        <v>11.104458651852887</v>
      </c>
    </row>
    <row r="106" spans="2:13" s="86" customFormat="1" ht="12.75" customHeight="1" x14ac:dyDescent="0.2">
      <c r="B106" s="224" t="s">
        <v>41</v>
      </c>
      <c r="C106" s="198">
        <v>0</v>
      </c>
      <c r="D106" s="197">
        <v>0</v>
      </c>
      <c r="E106" s="173">
        <v>0</v>
      </c>
      <c r="F106" s="98"/>
      <c r="G106" s="198">
        <v>0</v>
      </c>
      <c r="H106" s="197">
        <v>0</v>
      </c>
      <c r="I106" s="173">
        <v>0</v>
      </c>
      <c r="J106" s="98"/>
      <c r="K106" s="198" t="s">
        <v>119</v>
      </c>
      <c r="L106" s="197" t="s">
        <v>119</v>
      </c>
      <c r="M106" s="173" t="s">
        <v>119</v>
      </c>
    </row>
    <row r="107" spans="2:13" s="86" customFormat="1" ht="12.75" customHeight="1" x14ac:dyDescent="0.2">
      <c r="B107" s="224" t="s">
        <v>51</v>
      </c>
      <c r="C107" s="198">
        <v>0</v>
      </c>
      <c r="D107" s="197">
        <v>0</v>
      </c>
      <c r="E107" s="173">
        <v>0</v>
      </c>
      <c r="F107" s="98"/>
      <c r="G107" s="198">
        <v>0</v>
      </c>
      <c r="H107" s="197">
        <v>0</v>
      </c>
      <c r="I107" s="173">
        <v>0</v>
      </c>
      <c r="J107" s="98"/>
      <c r="K107" s="198" t="s">
        <v>119</v>
      </c>
      <c r="L107" s="197" t="s">
        <v>119</v>
      </c>
      <c r="M107" s="173" t="s">
        <v>119</v>
      </c>
    </row>
    <row r="108" spans="2:13" s="86" customFormat="1" ht="12.75" customHeight="1" x14ac:dyDescent="0.2">
      <c r="B108" s="224" t="s">
        <v>42</v>
      </c>
      <c r="C108" s="198">
        <v>44.653275843922188</v>
      </c>
      <c r="D108" s="197">
        <v>27.868143212867455</v>
      </c>
      <c r="E108" s="173">
        <v>57.401134626068121</v>
      </c>
      <c r="F108" s="98"/>
      <c r="G108" s="198">
        <v>38.84503465705923</v>
      </c>
      <c r="H108" s="197">
        <v>23.017637789006368</v>
      </c>
      <c r="I108" s="173">
        <v>51.753863088965346</v>
      </c>
      <c r="J108" s="98"/>
      <c r="K108" s="198">
        <v>5.105588633002613</v>
      </c>
      <c r="L108" s="197">
        <v>0.86361834942356885</v>
      </c>
      <c r="M108" s="173">
        <v>9.3181852648755665</v>
      </c>
    </row>
    <row r="109" spans="2:13" s="86" customFormat="1" ht="12.75" customHeight="1" x14ac:dyDescent="0.2">
      <c r="B109" s="224" t="s">
        <v>43</v>
      </c>
      <c r="C109" s="198">
        <v>28.897298850402802</v>
      </c>
      <c r="D109" s="197">
        <v>20.826551321411372</v>
      </c>
      <c r="E109" s="173">
        <v>37.086216352747456</v>
      </c>
      <c r="F109" s="98"/>
      <c r="G109" s="198">
        <v>18.08384898575428</v>
      </c>
      <c r="H109" s="197">
        <v>12.264942689680417</v>
      </c>
      <c r="I109" s="173">
        <v>24.737487844524669</v>
      </c>
      <c r="J109" s="98"/>
      <c r="K109" s="198">
        <v>10.775432676268597</v>
      </c>
      <c r="L109" s="197">
        <v>5.645019721549712</v>
      </c>
      <c r="M109" s="173">
        <v>16.068288472524188</v>
      </c>
    </row>
    <row r="110" spans="2:13" s="86" customFormat="1" ht="12.75" customHeight="1" x14ac:dyDescent="0.2">
      <c r="B110" s="224" t="s">
        <v>28</v>
      </c>
      <c r="C110" s="198">
        <v>0</v>
      </c>
      <c r="D110" s="197">
        <v>0</v>
      </c>
      <c r="E110" s="173">
        <v>0</v>
      </c>
      <c r="F110" s="98"/>
      <c r="G110" s="198">
        <v>0</v>
      </c>
      <c r="H110" s="197">
        <v>0</v>
      </c>
      <c r="I110" s="173">
        <v>0</v>
      </c>
      <c r="J110" s="98"/>
      <c r="K110" s="198">
        <v>0</v>
      </c>
      <c r="L110" s="197">
        <v>0</v>
      </c>
      <c r="M110" s="173">
        <v>0</v>
      </c>
    </row>
    <row r="111" spans="2:13" s="86" customFormat="1" ht="12.75" customHeight="1" x14ac:dyDescent="0.2">
      <c r="B111" s="224" t="s">
        <v>9</v>
      </c>
      <c r="C111" s="198">
        <v>0.89756096873491342</v>
      </c>
      <c r="D111" s="197">
        <v>0</v>
      </c>
      <c r="E111" s="173">
        <v>2.2933838517508098</v>
      </c>
      <c r="F111" s="98"/>
      <c r="G111" s="198">
        <v>0.7951359736998157</v>
      </c>
      <c r="H111" s="197">
        <v>0</v>
      </c>
      <c r="I111" s="173">
        <v>2.2447348385350705</v>
      </c>
      <c r="J111" s="98"/>
      <c r="K111" s="198">
        <v>0.10242499503509772</v>
      </c>
      <c r="L111" s="197">
        <v>0</v>
      </c>
      <c r="M111" s="173">
        <v>0.34218335898880731</v>
      </c>
    </row>
    <row r="112" spans="2:13" s="86" customFormat="1" ht="12.75" customHeight="1" x14ac:dyDescent="0.2">
      <c r="B112" s="224" t="s">
        <v>44</v>
      </c>
      <c r="C112" s="198">
        <v>17.757698949928326</v>
      </c>
      <c r="D112" s="197">
        <v>6.2781636468652096</v>
      </c>
      <c r="E112" s="173">
        <v>29.774823960024644</v>
      </c>
      <c r="F112" s="98"/>
      <c r="G112" s="198">
        <v>11.111182813548252</v>
      </c>
      <c r="H112" s="197">
        <v>2.0825594909645146</v>
      </c>
      <c r="I112" s="173">
        <v>21.863094004189708</v>
      </c>
      <c r="J112" s="98"/>
      <c r="K112" s="198">
        <v>6.6465161363800691</v>
      </c>
      <c r="L112" s="197">
        <v>1.6011910435253596</v>
      </c>
      <c r="M112" s="173">
        <v>12.179371397623159</v>
      </c>
    </row>
    <row r="113" spans="2:13" s="86" customFormat="1" ht="12.75" customHeight="1" x14ac:dyDescent="0.2">
      <c r="B113" s="224" t="s">
        <v>45</v>
      </c>
      <c r="C113" s="198">
        <v>147.80946356281353</v>
      </c>
      <c r="D113" s="197">
        <v>103.54989865997082</v>
      </c>
      <c r="E113" s="173">
        <v>185.74447266872164</v>
      </c>
      <c r="F113" s="98"/>
      <c r="G113" s="198">
        <v>131.1636921330057</v>
      </c>
      <c r="H113" s="197">
        <v>90.137591032071654</v>
      </c>
      <c r="I113" s="173">
        <v>169.49328799256824</v>
      </c>
      <c r="J113" s="98"/>
      <c r="K113" s="198">
        <v>16.316289130515152</v>
      </c>
      <c r="L113" s="197">
        <v>8.8216892540000007</v>
      </c>
      <c r="M113" s="173">
        <v>24.957498368</v>
      </c>
    </row>
    <row r="114" spans="2:13" s="86" customFormat="1" ht="12.75" customHeight="1" x14ac:dyDescent="0.2">
      <c r="B114" s="224" t="s">
        <v>115</v>
      </c>
      <c r="C114" s="198">
        <v>57.776843605100765</v>
      </c>
      <c r="D114" s="197">
        <v>7.6163463323589333</v>
      </c>
      <c r="E114" s="173">
        <v>138.4325497969979</v>
      </c>
      <c r="F114" s="98"/>
      <c r="G114" s="198">
        <v>47.166332167405486</v>
      </c>
      <c r="H114" s="197">
        <v>0.357320703786287</v>
      </c>
      <c r="I114" s="173">
        <v>129.67255766092387</v>
      </c>
      <c r="J114" s="98"/>
      <c r="K114" s="198">
        <v>10.610511437695285</v>
      </c>
      <c r="L114" s="197">
        <v>1.8442316818827029</v>
      </c>
      <c r="M114" s="173">
        <v>22.901427380429816</v>
      </c>
    </row>
    <row r="115" spans="2:13" s="86" customFormat="1" ht="12.75" customHeight="1" x14ac:dyDescent="0.2">
      <c r="B115" s="224" t="s">
        <v>67</v>
      </c>
      <c r="C115" s="198">
        <v>3.6934994445199658</v>
      </c>
      <c r="D115" s="197">
        <v>2.5053012474965533</v>
      </c>
      <c r="E115" s="173">
        <v>5.9295637820322185</v>
      </c>
      <c r="F115" s="98"/>
      <c r="G115" s="198">
        <v>3.2193820671566344</v>
      </c>
      <c r="H115" s="197">
        <v>2.1232867757618084</v>
      </c>
      <c r="I115" s="173">
        <v>5.2421552762574013</v>
      </c>
      <c r="J115" s="98"/>
      <c r="K115" s="198">
        <v>0.47411737736333071</v>
      </c>
      <c r="L115" s="197">
        <v>5.4135128654214867E-2</v>
      </c>
      <c r="M115" s="173">
        <v>1.1004055897269982</v>
      </c>
    </row>
    <row r="116" spans="2:13" s="86" customFormat="1" ht="12.75" customHeight="1" x14ac:dyDescent="0.2">
      <c r="B116" s="224" t="s">
        <v>46</v>
      </c>
      <c r="C116" s="198">
        <v>16.145439220309513</v>
      </c>
      <c r="D116" s="197">
        <v>6.6073222819231212</v>
      </c>
      <c r="E116" s="173">
        <v>29.326828789617579</v>
      </c>
      <c r="F116" s="98"/>
      <c r="G116" s="198">
        <v>10.638186930978248</v>
      </c>
      <c r="H116" s="197">
        <v>1.7863644247100683</v>
      </c>
      <c r="I116" s="173">
        <v>23.658469711912971</v>
      </c>
      <c r="J116" s="98"/>
      <c r="K116" s="198">
        <v>5.5072522893312588</v>
      </c>
      <c r="L116" s="197">
        <v>2.0522500394425527</v>
      </c>
      <c r="M116" s="173">
        <v>8.9360996429992294</v>
      </c>
    </row>
    <row r="117" spans="2:13" s="86" customFormat="1" ht="12.75" customHeight="1" x14ac:dyDescent="0.2">
      <c r="B117" s="224" t="s">
        <v>8</v>
      </c>
      <c r="C117" s="198">
        <v>9.0119423252823108</v>
      </c>
      <c r="D117" s="197">
        <v>4.4451687387283361</v>
      </c>
      <c r="E117" s="173">
        <v>14.012474246735806</v>
      </c>
      <c r="F117" s="98"/>
      <c r="G117" s="198">
        <v>9.0119423252823108</v>
      </c>
      <c r="H117" s="197">
        <v>4.4451687387283361</v>
      </c>
      <c r="I117" s="173">
        <v>14.012474246735806</v>
      </c>
      <c r="J117" s="98"/>
      <c r="K117" s="198" t="s">
        <v>119</v>
      </c>
      <c r="L117" s="197" t="s">
        <v>119</v>
      </c>
      <c r="M117" s="173" t="s">
        <v>119</v>
      </c>
    </row>
    <row r="118" spans="2:13" s="86" customFormat="1" ht="12.75" customHeight="1" x14ac:dyDescent="0.2">
      <c r="B118" s="224" t="s">
        <v>47</v>
      </c>
      <c r="C118" s="198">
        <v>0</v>
      </c>
      <c r="D118" s="197">
        <v>0</v>
      </c>
      <c r="E118" s="173">
        <v>0</v>
      </c>
      <c r="F118" s="98"/>
      <c r="G118" s="198">
        <v>0</v>
      </c>
      <c r="H118" s="197">
        <v>0</v>
      </c>
      <c r="I118" s="173">
        <v>0</v>
      </c>
      <c r="J118" s="98"/>
      <c r="K118" s="198">
        <v>0</v>
      </c>
      <c r="L118" s="197">
        <v>0</v>
      </c>
      <c r="M118" s="173">
        <v>0</v>
      </c>
    </row>
    <row r="119" spans="2:13" s="86" customFormat="1" ht="12.75" customHeight="1" x14ac:dyDescent="0.2">
      <c r="B119" s="224" t="s">
        <v>48</v>
      </c>
      <c r="C119" s="198">
        <v>3.3951681194817187</v>
      </c>
      <c r="D119" s="197">
        <v>0.17087198260783507</v>
      </c>
      <c r="E119" s="173">
        <v>7.0786423787838979</v>
      </c>
      <c r="F119" s="98"/>
      <c r="G119" s="198">
        <v>0</v>
      </c>
      <c r="H119" s="197">
        <v>0</v>
      </c>
      <c r="I119" s="173">
        <v>0</v>
      </c>
      <c r="J119" s="98"/>
      <c r="K119" s="198">
        <v>3.3951681194817174</v>
      </c>
      <c r="L119" s="197">
        <v>0.17087198260783507</v>
      </c>
      <c r="M119" s="173">
        <v>7.0786423787838979</v>
      </c>
    </row>
    <row r="120" spans="2:13" s="86" customFormat="1" ht="12.75" customHeight="1" x14ac:dyDescent="0.2">
      <c r="B120" s="224" t="s">
        <v>65</v>
      </c>
      <c r="C120" s="198">
        <v>0.39223140404292883</v>
      </c>
      <c r="D120" s="197">
        <v>0</v>
      </c>
      <c r="E120" s="173">
        <v>1.0908297359741568</v>
      </c>
      <c r="F120" s="98"/>
      <c r="G120" s="198" t="s">
        <v>119</v>
      </c>
      <c r="H120" s="197" t="s">
        <v>119</v>
      </c>
      <c r="I120" s="173" t="s">
        <v>119</v>
      </c>
      <c r="J120" s="98"/>
      <c r="K120" s="198">
        <v>0.39223140404292872</v>
      </c>
      <c r="L120" s="197">
        <v>0</v>
      </c>
      <c r="M120" s="173">
        <v>1.0908297359741568</v>
      </c>
    </row>
    <row r="121" spans="2:13" s="86" customFormat="1" ht="12.75" customHeight="1" x14ac:dyDescent="0.2">
      <c r="B121" s="224" t="s">
        <v>29</v>
      </c>
      <c r="C121" s="198">
        <v>0</v>
      </c>
      <c r="D121" s="197">
        <v>0</v>
      </c>
      <c r="E121" s="173">
        <v>0</v>
      </c>
      <c r="F121" s="98"/>
      <c r="G121" s="198" t="s">
        <v>119</v>
      </c>
      <c r="H121" s="197" t="s">
        <v>119</v>
      </c>
      <c r="I121" s="173" t="s">
        <v>119</v>
      </c>
      <c r="J121" s="98"/>
      <c r="K121" s="198">
        <v>0</v>
      </c>
      <c r="L121" s="197">
        <v>0</v>
      </c>
      <c r="M121" s="173">
        <v>0</v>
      </c>
    </row>
    <row r="122" spans="2:13" s="86" customFormat="1" ht="12.75" customHeight="1" x14ac:dyDescent="0.2">
      <c r="B122" s="224" t="s">
        <v>49</v>
      </c>
      <c r="C122" s="198">
        <v>3.244569513596665</v>
      </c>
      <c r="D122" s="197">
        <v>0.36892646337978424</v>
      </c>
      <c r="E122" s="173">
        <v>7.0475842141749006</v>
      </c>
      <c r="F122" s="98"/>
      <c r="G122" s="198">
        <v>1.6068192312633667</v>
      </c>
      <c r="H122" s="197">
        <v>0</v>
      </c>
      <c r="I122" s="173">
        <v>4.7904050344877556</v>
      </c>
      <c r="J122" s="98"/>
      <c r="K122" s="198">
        <v>1.6377502823332977</v>
      </c>
      <c r="L122" s="197">
        <v>0.15454047633827434</v>
      </c>
      <c r="M122" s="173">
        <v>4.0173414594055714</v>
      </c>
    </row>
    <row r="123" spans="2:13" s="86" customFormat="1" ht="22.5" customHeight="1" x14ac:dyDescent="0.2">
      <c r="B123" s="224" t="s">
        <v>6</v>
      </c>
      <c r="C123" s="198">
        <v>340</v>
      </c>
      <c r="D123" s="197">
        <v>270</v>
      </c>
      <c r="E123" s="173">
        <v>440</v>
      </c>
      <c r="F123" s="98"/>
      <c r="G123" s="198">
        <v>270</v>
      </c>
      <c r="H123" s="197">
        <v>200</v>
      </c>
      <c r="I123" s="173">
        <v>380</v>
      </c>
      <c r="J123" s="98"/>
      <c r="K123" s="198">
        <v>70</v>
      </c>
      <c r="L123" s="197">
        <v>50</v>
      </c>
      <c r="M123" s="173">
        <v>80</v>
      </c>
    </row>
    <row r="124" spans="2:13" s="86" customFormat="1" ht="12.75" customHeight="1" x14ac:dyDescent="0.2">
      <c r="B124" s="224"/>
      <c r="C124" s="133"/>
      <c r="D124" s="93"/>
      <c r="E124" s="98"/>
      <c r="F124" s="98"/>
      <c r="G124" s="133"/>
      <c r="H124" s="93"/>
      <c r="I124" s="98"/>
      <c r="J124" s="98"/>
      <c r="K124" s="133"/>
      <c r="L124" s="93"/>
      <c r="M124" s="98"/>
    </row>
    <row r="125" spans="2:13" s="86" customFormat="1" ht="12.75" customHeight="1" x14ac:dyDescent="0.2">
      <c r="B125" s="224"/>
      <c r="C125" s="133"/>
      <c r="D125" s="93"/>
      <c r="E125" s="98"/>
      <c r="F125" s="98"/>
      <c r="G125" s="133"/>
      <c r="H125" s="93"/>
      <c r="I125" s="98"/>
      <c r="J125" s="98"/>
      <c r="K125" s="133"/>
      <c r="L125" s="93"/>
      <c r="M125" s="98"/>
    </row>
    <row r="126" spans="2:13" s="86" customFormat="1" ht="12.75" customHeight="1" x14ac:dyDescent="0.2">
      <c r="B126" s="225" t="s">
        <v>221</v>
      </c>
      <c r="C126" s="394"/>
      <c r="D126" s="394"/>
      <c r="E126" s="394"/>
      <c r="F126" s="165"/>
      <c r="G126" s="394"/>
      <c r="H126" s="394"/>
      <c r="I126" s="394"/>
      <c r="J126" s="165"/>
      <c r="K126" s="394"/>
      <c r="L126" s="394"/>
      <c r="M126" s="394"/>
    </row>
    <row r="127" spans="2:13" s="86" customFormat="1" ht="12.75" customHeight="1" x14ac:dyDescent="0.2">
      <c r="B127" s="225"/>
      <c r="C127" s="395" t="s">
        <v>199</v>
      </c>
      <c r="D127" s="395"/>
      <c r="E127" s="395"/>
      <c r="F127" s="165"/>
      <c r="G127" s="395" t="s">
        <v>50</v>
      </c>
      <c r="H127" s="395"/>
      <c r="I127" s="395"/>
      <c r="J127" s="165"/>
      <c r="K127" s="395" t="s">
        <v>5</v>
      </c>
      <c r="L127" s="395"/>
      <c r="M127" s="395"/>
    </row>
    <row r="128" spans="2:13" s="86" customFormat="1" ht="12.75" customHeight="1" x14ac:dyDescent="0.2">
      <c r="B128" s="224" t="s">
        <v>39</v>
      </c>
      <c r="C128" s="198">
        <v>1.4911946643717187</v>
      </c>
      <c r="D128" s="197">
        <v>0.41268273089721602</v>
      </c>
      <c r="E128" s="173">
        <v>2.8945896336394785</v>
      </c>
      <c r="F128" s="98"/>
      <c r="G128" s="198">
        <v>1.1447939404663117</v>
      </c>
      <c r="H128" s="197">
        <v>0.21663621298958743</v>
      </c>
      <c r="I128" s="173">
        <v>2.4198544328630867</v>
      </c>
      <c r="J128" s="98"/>
      <c r="K128" s="198">
        <v>0.34640072390540672</v>
      </c>
      <c r="L128" s="197">
        <v>0</v>
      </c>
      <c r="M128" s="173">
        <v>0.87386045053912298</v>
      </c>
    </row>
    <row r="129" spans="2:13" s="86" customFormat="1" ht="12.75" customHeight="1" x14ac:dyDescent="0.2">
      <c r="B129" s="224" t="s">
        <v>40</v>
      </c>
      <c r="C129" s="198">
        <v>2.8750056345438542</v>
      </c>
      <c r="D129" s="197">
        <v>0.32860381167103103</v>
      </c>
      <c r="E129" s="173">
        <v>5.8090469877652415</v>
      </c>
      <c r="F129" s="98"/>
      <c r="G129" s="198">
        <v>0</v>
      </c>
      <c r="H129" s="197">
        <v>0</v>
      </c>
      <c r="I129" s="173">
        <v>0</v>
      </c>
      <c r="J129" s="98"/>
      <c r="K129" s="198">
        <v>2.8750056345438519</v>
      </c>
      <c r="L129" s="197">
        <v>0.32860381167103103</v>
      </c>
      <c r="M129" s="173">
        <v>5.8090469877652415</v>
      </c>
    </row>
    <row r="130" spans="2:13" s="86" customFormat="1" ht="12.75" customHeight="1" x14ac:dyDescent="0.2">
      <c r="B130" s="224" t="s">
        <v>41</v>
      </c>
      <c r="C130" s="198">
        <v>0</v>
      </c>
      <c r="D130" s="197">
        <v>0</v>
      </c>
      <c r="E130" s="173">
        <v>0</v>
      </c>
      <c r="F130" s="98"/>
      <c r="G130" s="198">
        <v>0</v>
      </c>
      <c r="H130" s="197">
        <v>0</v>
      </c>
      <c r="I130" s="173">
        <v>0</v>
      </c>
      <c r="J130" s="98"/>
      <c r="K130" s="198" t="s">
        <v>119</v>
      </c>
      <c r="L130" s="197" t="s">
        <v>119</v>
      </c>
      <c r="M130" s="173" t="s">
        <v>119</v>
      </c>
    </row>
    <row r="131" spans="2:13" s="86" customFormat="1" ht="12.75" customHeight="1" x14ac:dyDescent="0.2">
      <c r="B131" s="224" t="s">
        <v>51</v>
      </c>
      <c r="C131" s="198">
        <v>0</v>
      </c>
      <c r="D131" s="197">
        <v>0</v>
      </c>
      <c r="E131" s="173">
        <v>0</v>
      </c>
      <c r="F131" s="98"/>
      <c r="G131" s="198">
        <v>0</v>
      </c>
      <c r="H131" s="197">
        <v>0</v>
      </c>
      <c r="I131" s="173">
        <v>0</v>
      </c>
      <c r="J131" s="98"/>
      <c r="K131" s="198" t="s">
        <v>119</v>
      </c>
      <c r="L131" s="197" t="s">
        <v>119</v>
      </c>
      <c r="M131" s="173" t="s">
        <v>119</v>
      </c>
    </row>
    <row r="132" spans="2:13" s="86" customFormat="1" ht="12.75" customHeight="1" x14ac:dyDescent="0.2">
      <c r="B132" s="224" t="s">
        <v>42</v>
      </c>
      <c r="C132" s="198">
        <v>41.777649650764303</v>
      </c>
      <c r="D132" s="197">
        <v>27.564592710298641</v>
      </c>
      <c r="E132" s="173">
        <v>56.736251223447603</v>
      </c>
      <c r="F132" s="98"/>
      <c r="G132" s="198">
        <v>35.969408463901338</v>
      </c>
      <c r="H132" s="197">
        <v>22.455144406455549</v>
      </c>
      <c r="I132" s="173">
        <v>50.992431870580681</v>
      </c>
      <c r="J132" s="98"/>
      <c r="K132" s="198">
        <v>5.105588633002613</v>
      </c>
      <c r="L132" s="197">
        <v>0.89931697895899665</v>
      </c>
      <c r="M132" s="173">
        <v>9.8175954789164024</v>
      </c>
    </row>
    <row r="133" spans="2:13" s="86" customFormat="1" ht="12.75" customHeight="1" x14ac:dyDescent="0.2">
      <c r="B133" s="224" t="s">
        <v>43</v>
      </c>
      <c r="C133" s="198">
        <v>22.334435714599362</v>
      </c>
      <c r="D133" s="197">
        <v>15.334855237335322</v>
      </c>
      <c r="E133" s="173">
        <v>30.319799599427679</v>
      </c>
      <c r="F133" s="98"/>
      <c r="G133" s="198">
        <v>12.377368206048631</v>
      </c>
      <c r="H133" s="197">
        <v>7.6542298366149826</v>
      </c>
      <c r="I133" s="173">
        <v>17.827843929880075</v>
      </c>
      <c r="J133" s="98"/>
      <c r="K133" s="198">
        <v>9.9190503201708022</v>
      </c>
      <c r="L133" s="197">
        <v>4.9463460895220566</v>
      </c>
      <c r="M133" s="173">
        <v>15.843403427571237</v>
      </c>
    </row>
    <row r="134" spans="2:13" s="86" customFormat="1" ht="12.75" customHeight="1" x14ac:dyDescent="0.2">
      <c r="B134" s="224" t="s">
        <v>28</v>
      </c>
      <c r="C134" s="198">
        <v>0</v>
      </c>
      <c r="D134" s="197">
        <v>0</v>
      </c>
      <c r="E134" s="173">
        <v>0</v>
      </c>
      <c r="F134" s="98"/>
      <c r="G134" s="198">
        <v>0</v>
      </c>
      <c r="H134" s="197">
        <v>0</v>
      </c>
      <c r="I134" s="173">
        <v>0</v>
      </c>
      <c r="J134" s="98"/>
      <c r="K134" s="198">
        <v>0</v>
      </c>
      <c r="L134" s="197">
        <v>0</v>
      </c>
      <c r="M134" s="173">
        <v>0</v>
      </c>
    </row>
    <row r="135" spans="2:13" s="86" customFormat="1" ht="12.75" customHeight="1" x14ac:dyDescent="0.2">
      <c r="B135" s="224" t="s">
        <v>9</v>
      </c>
      <c r="C135" s="198">
        <v>0.89756096873491342</v>
      </c>
      <c r="D135" s="197">
        <v>0</v>
      </c>
      <c r="E135" s="173">
        <v>2.429595821944551</v>
      </c>
      <c r="F135" s="98"/>
      <c r="G135" s="198">
        <v>0.7951359736998157</v>
      </c>
      <c r="H135" s="197">
        <v>0</v>
      </c>
      <c r="I135" s="173">
        <v>2.3728783578190025</v>
      </c>
      <c r="J135" s="98"/>
      <c r="K135" s="198">
        <v>0.10242499503509772</v>
      </c>
      <c r="L135" s="197">
        <v>0</v>
      </c>
      <c r="M135" s="173">
        <v>0.36209433736280983</v>
      </c>
    </row>
    <row r="136" spans="2:13" s="86" customFormat="1" ht="12.75" customHeight="1" x14ac:dyDescent="0.2">
      <c r="B136" s="224" t="s">
        <v>44</v>
      </c>
      <c r="C136" s="198">
        <v>14.192856251422727</v>
      </c>
      <c r="D136" s="197">
        <v>4.8554173705800707</v>
      </c>
      <c r="E136" s="173">
        <v>25.380064908657275</v>
      </c>
      <c r="F136" s="98"/>
      <c r="G136" s="198">
        <v>8.8422851913117544</v>
      </c>
      <c r="H136" s="197">
        <v>0.81128801685435681</v>
      </c>
      <c r="I136" s="173">
        <v>18.448360078195151</v>
      </c>
      <c r="J136" s="98"/>
      <c r="K136" s="198">
        <v>5.3505710601109691</v>
      </c>
      <c r="L136" s="197">
        <v>1.2045560187269351</v>
      </c>
      <c r="M136" s="173">
        <v>10.600357753530277</v>
      </c>
    </row>
    <row r="137" spans="2:13" s="86" customFormat="1" ht="12.75" customHeight="1" x14ac:dyDescent="0.2">
      <c r="B137" s="224" t="s">
        <v>45</v>
      </c>
      <c r="C137" s="198">
        <v>144.2168743784955</v>
      </c>
      <c r="D137" s="197">
        <v>107.31988444202551</v>
      </c>
      <c r="E137" s="173">
        <v>191.9627257922389</v>
      </c>
      <c r="F137" s="98"/>
      <c r="G137" s="198">
        <v>127.57224548799088</v>
      </c>
      <c r="H137" s="197">
        <v>91.735392912125633</v>
      </c>
      <c r="I137" s="173">
        <v>172.3099774310993</v>
      </c>
      <c r="J137" s="98"/>
      <c r="K137" s="198">
        <v>16.315146591211956</v>
      </c>
      <c r="L137" s="197">
        <v>8.8216892540000007</v>
      </c>
      <c r="M137" s="173">
        <v>24.957498368</v>
      </c>
    </row>
    <row r="138" spans="2:13" s="86" customFormat="1" ht="12.75" customHeight="1" x14ac:dyDescent="0.2">
      <c r="B138" s="224" t="s">
        <v>115</v>
      </c>
      <c r="C138" s="198">
        <v>49.557829361813404</v>
      </c>
      <c r="D138" s="197">
        <v>1.0779175529948766</v>
      </c>
      <c r="E138" s="173">
        <v>138.2158695053285</v>
      </c>
      <c r="F138" s="98"/>
      <c r="G138" s="198">
        <v>45.124173556554616</v>
      </c>
      <c r="H138" s="197">
        <v>0</v>
      </c>
      <c r="I138" s="173">
        <v>133.86459692144618</v>
      </c>
      <c r="J138" s="98"/>
      <c r="K138" s="198">
        <v>4.433655805258792</v>
      </c>
      <c r="L138" s="197">
        <v>0</v>
      </c>
      <c r="M138" s="173">
        <v>11.751094006787593</v>
      </c>
    </row>
    <row r="139" spans="2:13" s="86" customFormat="1" ht="12.75" customHeight="1" x14ac:dyDescent="0.2">
      <c r="B139" s="224" t="s">
        <v>67</v>
      </c>
      <c r="C139" s="198">
        <v>0.54394023841624073</v>
      </c>
      <c r="D139" s="197">
        <v>0</v>
      </c>
      <c r="E139" s="173">
        <v>1.6363370465833353</v>
      </c>
      <c r="F139" s="98"/>
      <c r="G139" s="198">
        <v>0.54394023841624073</v>
      </c>
      <c r="H139" s="197">
        <v>0</v>
      </c>
      <c r="I139" s="173">
        <v>1.6363370465833353</v>
      </c>
      <c r="J139" s="98"/>
      <c r="K139" s="198">
        <v>0</v>
      </c>
      <c r="L139" s="197">
        <v>0</v>
      </c>
      <c r="M139" s="173">
        <v>0</v>
      </c>
    </row>
    <row r="140" spans="2:13" s="86" customFormat="1" ht="12.75" customHeight="1" x14ac:dyDescent="0.2">
      <c r="B140" s="224" t="s">
        <v>46</v>
      </c>
      <c r="C140" s="198">
        <v>10.241245125872052</v>
      </c>
      <c r="D140" s="197">
        <v>4.11950939311272</v>
      </c>
      <c r="E140" s="173">
        <v>18.599473147948967</v>
      </c>
      <c r="F140" s="98"/>
      <c r="G140" s="198">
        <v>5.8138355856347754</v>
      </c>
      <c r="H140" s="197">
        <v>0.44578920164916536</v>
      </c>
      <c r="I140" s="173">
        <v>13.430398273772449</v>
      </c>
      <c r="J140" s="98"/>
      <c r="K140" s="198">
        <v>4.42740954023727</v>
      </c>
      <c r="L140" s="197">
        <v>1.6060676606042483</v>
      </c>
      <c r="M140" s="173">
        <v>7.871323687175491</v>
      </c>
    </row>
    <row r="141" spans="2:13" s="86" customFormat="1" ht="12.75" customHeight="1" x14ac:dyDescent="0.2">
      <c r="B141" s="224" t="s">
        <v>8</v>
      </c>
      <c r="C141" s="198">
        <v>8.6581527154648832</v>
      </c>
      <c r="D141" s="197">
        <v>4.4976801688594268</v>
      </c>
      <c r="E141" s="173">
        <v>14.065721267101797</v>
      </c>
      <c r="F141" s="98"/>
      <c r="G141" s="198">
        <v>8.6581527154648832</v>
      </c>
      <c r="H141" s="197">
        <v>4.4976801688594268</v>
      </c>
      <c r="I141" s="173">
        <v>14.065721267101797</v>
      </c>
      <c r="J141" s="98"/>
      <c r="K141" s="198">
        <v>0</v>
      </c>
      <c r="L141" s="197">
        <v>0</v>
      </c>
      <c r="M141" s="173">
        <v>0</v>
      </c>
    </row>
    <row r="142" spans="2:13" s="86" customFormat="1" ht="12.75" customHeight="1" x14ac:dyDescent="0.2">
      <c r="B142" s="224" t="s">
        <v>47</v>
      </c>
      <c r="C142" s="198">
        <v>0</v>
      </c>
      <c r="D142" s="197">
        <v>0</v>
      </c>
      <c r="E142" s="173">
        <v>0</v>
      </c>
      <c r="F142" s="98"/>
      <c r="G142" s="198">
        <v>0</v>
      </c>
      <c r="H142" s="197">
        <v>0</v>
      </c>
      <c r="I142" s="173">
        <v>0</v>
      </c>
      <c r="J142" s="98"/>
      <c r="K142" s="198">
        <v>0</v>
      </c>
      <c r="L142" s="197">
        <v>0</v>
      </c>
      <c r="M142" s="173">
        <v>0</v>
      </c>
    </row>
    <row r="143" spans="2:13" s="86" customFormat="1" ht="12.75" customHeight="1" x14ac:dyDescent="0.2">
      <c r="B143" s="224" t="s">
        <v>48</v>
      </c>
      <c r="C143" s="198">
        <v>2.0580946494198797</v>
      </c>
      <c r="D143" s="197">
        <v>0</v>
      </c>
      <c r="E143" s="173">
        <v>4.6588463413112011</v>
      </c>
      <c r="F143" s="98"/>
      <c r="G143" s="198">
        <v>0</v>
      </c>
      <c r="H143" s="197">
        <v>0</v>
      </c>
      <c r="I143" s="173">
        <v>0</v>
      </c>
      <c r="J143" s="98"/>
      <c r="K143" s="198">
        <v>2.0580946494198784</v>
      </c>
      <c r="L143" s="197">
        <v>0</v>
      </c>
      <c r="M143" s="173">
        <v>4.6588463413112011</v>
      </c>
    </row>
    <row r="144" spans="2:13" s="86" customFormat="1" ht="12.75" customHeight="1" x14ac:dyDescent="0.2">
      <c r="B144" s="224" t="s">
        <v>65</v>
      </c>
      <c r="C144" s="198">
        <v>0.23152419027342366</v>
      </c>
      <c r="D144" s="197">
        <v>0</v>
      </c>
      <c r="E144" s="173">
        <v>0.8196619632609965</v>
      </c>
      <c r="F144" s="98"/>
      <c r="G144" s="198" t="s">
        <v>119</v>
      </c>
      <c r="H144" s="197" t="s">
        <v>119</v>
      </c>
      <c r="I144" s="173" t="s">
        <v>119</v>
      </c>
      <c r="J144" s="98"/>
      <c r="K144" s="198">
        <v>0.23152419027342352</v>
      </c>
      <c r="L144" s="197">
        <v>0</v>
      </c>
      <c r="M144" s="173">
        <v>0.8196619632609965</v>
      </c>
    </row>
    <row r="145" spans="2:13" s="86" customFormat="1" ht="12.75" customHeight="1" x14ac:dyDescent="0.2">
      <c r="B145" s="224" t="s">
        <v>29</v>
      </c>
      <c r="C145" s="198">
        <v>0</v>
      </c>
      <c r="D145" s="197">
        <v>0</v>
      </c>
      <c r="E145" s="173">
        <v>0</v>
      </c>
      <c r="F145" s="98"/>
      <c r="G145" s="198" t="s">
        <v>119</v>
      </c>
      <c r="H145" s="197" t="s">
        <v>119</v>
      </c>
      <c r="I145" s="173" t="s">
        <v>119</v>
      </c>
      <c r="J145" s="98"/>
      <c r="K145" s="198">
        <v>0</v>
      </c>
      <c r="L145" s="197">
        <v>0</v>
      </c>
      <c r="M145" s="173">
        <v>0</v>
      </c>
    </row>
    <row r="146" spans="2:13" s="86" customFormat="1" ht="12.75" customHeight="1" x14ac:dyDescent="0.2">
      <c r="B146" s="224" t="s">
        <v>49</v>
      </c>
      <c r="C146" s="198">
        <v>1.8945857484409376</v>
      </c>
      <c r="D146" s="197">
        <v>0</v>
      </c>
      <c r="E146" s="173">
        <v>5.2155743358102571</v>
      </c>
      <c r="F146" s="98"/>
      <c r="G146" s="198">
        <v>1.6068192312633667</v>
      </c>
      <c r="H146" s="197">
        <v>0</v>
      </c>
      <c r="I146" s="173">
        <v>5.0330271105478648</v>
      </c>
      <c r="J146" s="98"/>
      <c r="K146" s="198">
        <v>0.28776651717757074</v>
      </c>
      <c r="L146" s="197">
        <v>0</v>
      </c>
      <c r="M146" s="173">
        <v>0.69362119376949438</v>
      </c>
    </row>
    <row r="147" spans="2:13" s="86" customFormat="1" ht="22.5" customHeight="1" x14ac:dyDescent="0.2">
      <c r="B147" s="224" t="s">
        <v>6</v>
      </c>
      <c r="C147" s="198">
        <v>300</v>
      </c>
      <c r="D147" s="197">
        <v>220</v>
      </c>
      <c r="E147" s="173">
        <v>400</v>
      </c>
      <c r="F147" s="98"/>
      <c r="G147" s="198">
        <v>250</v>
      </c>
      <c r="H147" s="197">
        <v>170</v>
      </c>
      <c r="I147" s="173">
        <v>350</v>
      </c>
      <c r="J147" s="98"/>
      <c r="K147" s="198">
        <v>50</v>
      </c>
      <c r="L147" s="197">
        <v>40</v>
      </c>
      <c r="M147" s="173">
        <v>70</v>
      </c>
    </row>
    <row r="148" spans="2:13" s="86" customFormat="1" ht="12.75" customHeight="1" x14ac:dyDescent="0.2">
      <c r="B148" s="224"/>
      <c r="C148" s="133"/>
      <c r="D148" s="93"/>
      <c r="E148" s="98"/>
      <c r="F148" s="98"/>
      <c r="G148" s="133"/>
      <c r="H148" s="93"/>
      <c r="I148" s="98"/>
      <c r="J148" s="98"/>
      <c r="K148" s="133"/>
      <c r="L148" s="93"/>
      <c r="M148" s="98"/>
    </row>
    <row r="149" spans="2:13" s="86" customFormat="1" ht="12.75" customHeight="1" x14ac:dyDescent="0.2">
      <c r="B149" s="224"/>
      <c r="C149" s="133"/>
      <c r="D149" s="93"/>
      <c r="E149" s="98"/>
      <c r="F149" s="98"/>
      <c r="G149" s="133"/>
      <c r="H149" s="93"/>
      <c r="I149" s="98"/>
      <c r="J149" s="98"/>
      <c r="K149" s="133"/>
      <c r="L149" s="93"/>
      <c r="M149" s="98"/>
    </row>
    <row r="150" spans="2:13" s="86" customFormat="1" ht="12.75" customHeight="1" x14ac:dyDescent="0.2">
      <c r="B150" s="225" t="s">
        <v>222</v>
      </c>
      <c r="C150" s="394"/>
      <c r="D150" s="394"/>
      <c r="E150" s="394"/>
      <c r="F150" s="165"/>
      <c r="G150" s="394"/>
      <c r="H150" s="394"/>
      <c r="I150" s="394"/>
      <c r="J150" s="165"/>
      <c r="K150" s="394"/>
      <c r="L150" s="394"/>
      <c r="M150" s="394"/>
    </row>
    <row r="151" spans="2:13" s="86" customFormat="1" ht="12.75" customHeight="1" x14ac:dyDescent="0.2">
      <c r="B151" s="225"/>
      <c r="C151" s="395" t="s">
        <v>199</v>
      </c>
      <c r="D151" s="395"/>
      <c r="E151" s="395"/>
      <c r="F151" s="165"/>
      <c r="G151" s="395" t="s">
        <v>50</v>
      </c>
      <c r="H151" s="395"/>
      <c r="I151" s="395"/>
      <c r="J151" s="165"/>
      <c r="K151" s="395" t="s">
        <v>5</v>
      </c>
      <c r="L151" s="395"/>
      <c r="M151" s="395"/>
    </row>
    <row r="152" spans="2:13" s="86" customFormat="1" ht="12.75" customHeight="1" x14ac:dyDescent="0.2">
      <c r="B152" s="224" t="s">
        <v>39</v>
      </c>
      <c r="C152" s="198">
        <v>0.75877395007822313</v>
      </c>
      <c r="D152" s="197">
        <v>5.8600703664046336E-2</v>
      </c>
      <c r="E152" s="173">
        <v>1.5972560611659836</v>
      </c>
      <c r="F152" s="98"/>
      <c r="G152" s="198">
        <v>0.48006725223755831</v>
      </c>
      <c r="H152" s="197">
        <v>0</v>
      </c>
      <c r="I152" s="173">
        <v>1.1563130334871405</v>
      </c>
      <c r="J152" s="98"/>
      <c r="K152" s="198">
        <v>0.27870669784066465</v>
      </c>
      <c r="L152" s="197">
        <v>0</v>
      </c>
      <c r="M152" s="173">
        <v>0.73728391992854592</v>
      </c>
    </row>
    <row r="153" spans="2:13" s="86" customFormat="1" ht="12.75" customHeight="1" x14ac:dyDescent="0.2">
      <c r="B153" s="224" t="s">
        <v>40</v>
      </c>
      <c r="C153" s="198">
        <v>2.4482822541398344</v>
      </c>
      <c r="D153" s="197">
        <v>0</v>
      </c>
      <c r="E153" s="173">
        <v>6.4085703153084888</v>
      </c>
      <c r="F153" s="98"/>
      <c r="G153" s="198">
        <v>0</v>
      </c>
      <c r="H153" s="197">
        <v>0</v>
      </c>
      <c r="I153" s="173">
        <v>0</v>
      </c>
      <c r="J153" s="98"/>
      <c r="K153" s="198">
        <v>2.4482822541398339</v>
      </c>
      <c r="L153" s="197">
        <v>0</v>
      </c>
      <c r="M153" s="173">
        <v>6.4085703153084888</v>
      </c>
    </row>
    <row r="154" spans="2:13" s="86" customFormat="1" ht="12.75" customHeight="1" x14ac:dyDescent="0.2">
      <c r="B154" s="224" t="s">
        <v>41</v>
      </c>
      <c r="C154" s="198">
        <v>0</v>
      </c>
      <c r="D154" s="197">
        <v>0</v>
      </c>
      <c r="E154" s="173">
        <v>0</v>
      </c>
      <c r="F154" s="98"/>
      <c r="G154" s="198">
        <v>0</v>
      </c>
      <c r="H154" s="197">
        <v>0</v>
      </c>
      <c r="I154" s="173">
        <v>0</v>
      </c>
      <c r="J154" s="98"/>
      <c r="K154" s="198" t="s">
        <v>119</v>
      </c>
      <c r="L154" s="197" t="s">
        <v>119</v>
      </c>
      <c r="M154" s="173" t="s">
        <v>119</v>
      </c>
    </row>
    <row r="155" spans="2:13" s="86" customFormat="1" ht="12.75" customHeight="1" x14ac:dyDescent="0.2">
      <c r="B155" s="224" t="s">
        <v>51</v>
      </c>
      <c r="C155" s="198">
        <v>0</v>
      </c>
      <c r="D155" s="197">
        <v>0</v>
      </c>
      <c r="E155" s="173">
        <v>0</v>
      </c>
      <c r="F155" s="98"/>
      <c r="G155" s="198">
        <v>0</v>
      </c>
      <c r="H155" s="197">
        <v>0</v>
      </c>
      <c r="I155" s="173">
        <v>0</v>
      </c>
      <c r="J155" s="98"/>
      <c r="K155" s="198" t="s">
        <v>119</v>
      </c>
      <c r="L155" s="197" t="s">
        <v>119</v>
      </c>
      <c r="M155" s="173" t="s">
        <v>119</v>
      </c>
    </row>
    <row r="156" spans="2:13" s="86" customFormat="1" ht="12.75" customHeight="1" x14ac:dyDescent="0.2">
      <c r="B156" s="224" t="s">
        <v>42</v>
      </c>
      <c r="C156" s="198">
        <v>2.8756261931578901</v>
      </c>
      <c r="D156" s="197">
        <v>0</v>
      </c>
      <c r="E156" s="173">
        <v>8.074757055643877</v>
      </c>
      <c r="F156" s="98"/>
      <c r="G156" s="198">
        <v>2.8756261931578901</v>
      </c>
      <c r="H156" s="197">
        <v>0</v>
      </c>
      <c r="I156" s="173">
        <v>8.074757055643877</v>
      </c>
      <c r="J156" s="98"/>
      <c r="K156" s="198">
        <v>0</v>
      </c>
      <c r="L156" s="197">
        <v>0</v>
      </c>
      <c r="M156" s="173">
        <v>0</v>
      </c>
    </row>
    <row r="157" spans="2:13" s="86" customFormat="1" ht="12.75" customHeight="1" x14ac:dyDescent="0.2">
      <c r="B157" s="224" t="s">
        <v>43</v>
      </c>
      <c r="C157" s="198">
        <v>6.5628631358034406</v>
      </c>
      <c r="D157" s="197">
        <v>3.1124099189296479</v>
      </c>
      <c r="E157" s="173">
        <v>10.321881862595005</v>
      </c>
      <c r="F157" s="98"/>
      <c r="G157" s="198">
        <v>5.7064807797056476</v>
      </c>
      <c r="H157" s="197">
        <v>2.2598215625212017</v>
      </c>
      <c r="I157" s="173">
        <v>9.3905526453490484</v>
      </c>
      <c r="J157" s="98"/>
      <c r="K157" s="198">
        <v>0.85638235609779356</v>
      </c>
      <c r="L157" s="197">
        <v>0.20072806074161315</v>
      </c>
      <c r="M157" s="173">
        <v>1.6722672008188757</v>
      </c>
    </row>
    <row r="158" spans="2:13" s="86" customFormat="1" ht="12.75" customHeight="1" x14ac:dyDescent="0.2">
      <c r="B158" s="224" t="s">
        <v>28</v>
      </c>
      <c r="C158" s="198">
        <v>0</v>
      </c>
      <c r="D158" s="197">
        <v>0</v>
      </c>
      <c r="E158" s="173">
        <v>0</v>
      </c>
      <c r="F158" s="98"/>
      <c r="G158" s="198">
        <v>0</v>
      </c>
      <c r="H158" s="197">
        <v>0</v>
      </c>
      <c r="I158" s="173">
        <v>0</v>
      </c>
      <c r="J158" s="98"/>
      <c r="K158" s="198">
        <v>0</v>
      </c>
      <c r="L158" s="197">
        <v>0</v>
      </c>
      <c r="M158" s="173">
        <v>0</v>
      </c>
    </row>
    <row r="159" spans="2:13" s="86" customFormat="1" ht="12.75" customHeight="1" x14ac:dyDescent="0.2">
      <c r="B159" s="224" t="s">
        <v>9</v>
      </c>
      <c r="C159" s="198">
        <v>0</v>
      </c>
      <c r="D159" s="197">
        <v>0</v>
      </c>
      <c r="E159" s="173">
        <v>0</v>
      </c>
      <c r="F159" s="98"/>
      <c r="G159" s="198">
        <v>0</v>
      </c>
      <c r="H159" s="197">
        <v>0</v>
      </c>
      <c r="I159" s="173">
        <v>0</v>
      </c>
      <c r="J159" s="98"/>
      <c r="K159" s="198">
        <v>0</v>
      </c>
      <c r="L159" s="197">
        <v>0</v>
      </c>
      <c r="M159" s="173">
        <v>0</v>
      </c>
    </row>
    <row r="160" spans="2:13" s="86" customFormat="1" ht="12.75" customHeight="1" x14ac:dyDescent="0.2">
      <c r="B160" s="224" t="s">
        <v>44</v>
      </c>
      <c r="C160" s="198">
        <v>3.5648426985055979</v>
      </c>
      <c r="D160" s="197">
        <v>0</v>
      </c>
      <c r="E160" s="173">
        <v>9.7255600118557961</v>
      </c>
      <c r="F160" s="98"/>
      <c r="G160" s="198">
        <v>2.2688976222364978</v>
      </c>
      <c r="H160" s="197">
        <v>0</v>
      </c>
      <c r="I160" s="173">
        <v>7.529442107305103</v>
      </c>
      <c r="J160" s="98"/>
      <c r="K160" s="198">
        <v>1.2959450762690989</v>
      </c>
      <c r="L160" s="197">
        <v>0</v>
      </c>
      <c r="M160" s="173">
        <v>4.5447683224917395</v>
      </c>
    </row>
    <row r="161" spans="2:15" s="86" customFormat="1" ht="12.75" customHeight="1" x14ac:dyDescent="0.2">
      <c r="B161" s="224" t="s">
        <v>45</v>
      </c>
      <c r="C161" s="198">
        <v>3.5925891843180175</v>
      </c>
      <c r="D161" s="197">
        <v>0</v>
      </c>
      <c r="E161" s="173">
        <v>11.264361782502124</v>
      </c>
      <c r="F161" s="98"/>
      <c r="G161" s="198">
        <v>3.5914466450148215</v>
      </c>
      <c r="H161" s="197">
        <v>0</v>
      </c>
      <c r="I161" s="173">
        <v>11.263222308836085</v>
      </c>
      <c r="J161" s="98"/>
      <c r="K161" s="198">
        <v>1.1425393031966366E-3</v>
      </c>
      <c r="L161" s="197">
        <v>0</v>
      </c>
      <c r="M161" s="173">
        <v>4.0314943465525896E-3</v>
      </c>
    </row>
    <row r="162" spans="2:15" s="86" customFormat="1" ht="12.75" customHeight="1" x14ac:dyDescent="0.2">
      <c r="B162" s="224" t="s">
        <v>115</v>
      </c>
      <c r="C162" s="198">
        <v>8.219014243287365</v>
      </c>
      <c r="D162" s="197">
        <v>1.1358308809253799</v>
      </c>
      <c r="E162" s="173">
        <v>16.084231851173492</v>
      </c>
      <c r="F162" s="98"/>
      <c r="G162" s="198">
        <v>2.0421586108508705</v>
      </c>
      <c r="H162" s="197">
        <v>0</v>
      </c>
      <c r="I162" s="173">
        <v>4.4955212365271864</v>
      </c>
      <c r="J162" s="98"/>
      <c r="K162" s="198">
        <v>6.1768556324364932</v>
      </c>
      <c r="L162" s="197">
        <v>0</v>
      </c>
      <c r="M162" s="173">
        <v>13.887816798041372</v>
      </c>
    </row>
    <row r="163" spans="2:15" s="86" customFormat="1" ht="12.75" customHeight="1" x14ac:dyDescent="0.2">
      <c r="B163" s="224" t="s">
        <v>67</v>
      </c>
      <c r="C163" s="198">
        <v>3.1495592061037248</v>
      </c>
      <c r="D163" s="197">
        <v>1.8968030074086382</v>
      </c>
      <c r="E163" s="173">
        <v>4.5293498932981588</v>
      </c>
      <c r="F163" s="98"/>
      <c r="G163" s="198">
        <v>2.6754418287403934</v>
      </c>
      <c r="H163" s="197">
        <v>1.5794837650610738</v>
      </c>
      <c r="I163" s="173">
        <v>3.8750981971090432</v>
      </c>
      <c r="J163" s="98"/>
      <c r="K163" s="198">
        <v>0.47411737736333071</v>
      </c>
      <c r="L163" s="197">
        <v>4.7525860783413254E-2</v>
      </c>
      <c r="M163" s="173">
        <v>0.95802085982354057</v>
      </c>
    </row>
    <row r="164" spans="2:15" s="86" customFormat="1" ht="12.75" customHeight="1" x14ac:dyDescent="0.2">
      <c r="B164" s="224" t="s">
        <v>46</v>
      </c>
      <c r="C164" s="198">
        <v>5.90419409443746</v>
      </c>
      <c r="D164" s="197">
        <v>0</v>
      </c>
      <c r="E164" s="173">
        <v>15.152301026754195</v>
      </c>
      <c r="F164" s="98"/>
      <c r="G164" s="198">
        <v>4.8243513453434721</v>
      </c>
      <c r="H164" s="197">
        <v>0</v>
      </c>
      <c r="I164" s="173">
        <v>13.770168789689762</v>
      </c>
      <c r="J164" s="98"/>
      <c r="K164" s="198">
        <v>1.0798427490939886</v>
      </c>
      <c r="L164" s="197">
        <v>0</v>
      </c>
      <c r="M164" s="173">
        <v>2.4607253602889587</v>
      </c>
    </row>
    <row r="165" spans="2:15" s="86" customFormat="1" ht="12.75" customHeight="1" x14ac:dyDescent="0.2">
      <c r="B165" s="224" t="s">
        <v>8</v>
      </c>
      <c r="C165" s="198">
        <v>0.3537896098174278</v>
      </c>
      <c r="D165" s="197">
        <v>0</v>
      </c>
      <c r="E165" s="173">
        <v>1.2420809180979315</v>
      </c>
      <c r="F165" s="98"/>
      <c r="G165" s="198">
        <v>0.3537896098174278</v>
      </c>
      <c r="H165" s="197">
        <v>0</v>
      </c>
      <c r="I165" s="173">
        <v>1.2420809180979315</v>
      </c>
      <c r="J165" s="98"/>
      <c r="K165" s="198" t="s">
        <v>119</v>
      </c>
      <c r="L165" s="197" t="s">
        <v>119</v>
      </c>
      <c r="M165" s="173" t="s">
        <v>119</v>
      </c>
    </row>
    <row r="166" spans="2:15" s="86" customFormat="1" ht="12.75" customHeight="1" x14ac:dyDescent="0.2">
      <c r="B166" s="224" t="s">
        <v>47</v>
      </c>
      <c r="C166" s="198">
        <v>0</v>
      </c>
      <c r="D166" s="197">
        <v>0</v>
      </c>
      <c r="E166" s="173">
        <v>0</v>
      </c>
      <c r="F166" s="98"/>
      <c r="G166" s="198">
        <v>0</v>
      </c>
      <c r="H166" s="197">
        <v>0</v>
      </c>
      <c r="I166" s="173">
        <v>0</v>
      </c>
      <c r="J166" s="98"/>
      <c r="K166" s="198">
        <v>0</v>
      </c>
      <c r="L166" s="197">
        <v>0</v>
      </c>
      <c r="M166" s="173">
        <v>0</v>
      </c>
    </row>
    <row r="167" spans="2:15" s="86" customFormat="1" ht="12.75" customHeight="1" x14ac:dyDescent="0.2">
      <c r="B167" s="224" t="s">
        <v>48</v>
      </c>
      <c r="C167" s="198">
        <v>1.337073470061839</v>
      </c>
      <c r="D167" s="197">
        <v>0</v>
      </c>
      <c r="E167" s="173">
        <v>3.0435197432615455</v>
      </c>
      <c r="F167" s="98"/>
      <c r="G167" s="198">
        <v>0</v>
      </c>
      <c r="H167" s="197">
        <v>0</v>
      </c>
      <c r="I167" s="173">
        <v>0</v>
      </c>
      <c r="J167" s="98"/>
      <c r="K167" s="198">
        <v>1.3370734700618385</v>
      </c>
      <c r="L167" s="197">
        <v>0</v>
      </c>
      <c r="M167" s="173">
        <v>3.0435197432615455</v>
      </c>
    </row>
    <row r="168" spans="2:15" s="86" customFormat="1" ht="12.75" customHeight="1" x14ac:dyDescent="0.2">
      <c r="B168" s="224" t="s">
        <v>65</v>
      </c>
      <c r="C168" s="198">
        <v>0.16070721376950517</v>
      </c>
      <c r="D168" s="197">
        <v>0</v>
      </c>
      <c r="E168" s="173">
        <v>0.50122362213470439</v>
      </c>
      <c r="F168" s="98"/>
      <c r="G168" s="198" t="s">
        <v>119</v>
      </c>
      <c r="H168" s="197" t="s">
        <v>119</v>
      </c>
      <c r="I168" s="173" t="s">
        <v>119</v>
      </c>
      <c r="J168" s="98"/>
      <c r="K168" s="198">
        <v>0.16070721376950514</v>
      </c>
      <c r="L168" s="197">
        <v>0</v>
      </c>
      <c r="M168" s="173">
        <v>0.50122362213470439</v>
      </c>
    </row>
    <row r="169" spans="2:15" s="86" customFormat="1" ht="12.75" customHeight="1" x14ac:dyDescent="0.2">
      <c r="B169" s="224" t="s">
        <v>29</v>
      </c>
      <c r="C169" s="198">
        <v>0</v>
      </c>
      <c r="D169" s="197">
        <v>0</v>
      </c>
      <c r="E169" s="173">
        <v>0</v>
      </c>
      <c r="F169" s="98"/>
      <c r="G169" s="198" t="s">
        <v>119</v>
      </c>
      <c r="H169" s="197" t="s">
        <v>119</v>
      </c>
      <c r="I169" s="173" t="s">
        <v>119</v>
      </c>
      <c r="J169" s="98"/>
      <c r="K169" s="198">
        <v>0</v>
      </c>
      <c r="L169" s="197">
        <v>0</v>
      </c>
      <c r="M169" s="173">
        <v>0</v>
      </c>
    </row>
    <row r="170" spans="2:15" s="86" customFormat="1" ht="12.75" customHeight="1" x14ac:dyDescent="0.2">
      <c r="B170" s="224" t="s">
        <v>49</v>
      </c>
      <c r="C170" s="198">
        <v>1.3499837651557274</v>
      </c>
      <c r="D170" s="197">
        <v>0</v>
      </c>
      <c r="E170" s="173">
        <v>3.2387363151170354</v>
      </c>
      <c r="F170" s="98"/>
      <c r="G170" s="198">
        <v>0</v>
      </c>
      <c r="H170" s="197">
        <v>0</v>
      </c>
      <c r="I170" s="173">
        <v>0</v>
      </c>
      <c r="J170" s="98"/>
      <c r="K170" s="198">
        <v>1.3499837651557269</v>
      </c>
      <c r="L170" s="197">
        <v>0</v>
      </c>
      <c r="M170" s="173">
        <v>3.2387363151170354</v>
      </c>
    </row>
    <row r="171" spans="2:15" s="86" customFormat="1" ht="22.5" customHeight="1" x14ac:dyDescent="0.2">
      <c r="B171" s="224" t="s">
        <v>6</v>
      </c>
      <c r="C171" s="198">
        <v>40</v>
      </c>
      <c r="D171" s="197">
        <v>30</v>
      </c>
      <c r="E171" s="173">
        <v>60</v>
      </c>
      <c r="F171" s="98"/>
      <c r="G171" s="198">
        <v>20</v>
      </c>
      <c r="H171" s="197">
        <v>10</v>
      </c>
      <c r="I171" s="173">
        <v>40</v>
      </c>
      <c r="J171" s="98"/>
      <c r="K171" s="198">
        <v>20</v>
      </c>
      <c r="L171" s="197">
        <v>10</v>
      </c>
      <c r="M171" s="173">
        <v>20</v>
      </c>
    </row>
    <row r="172" spans="2:15" s="86" customFormat="1" ht="12.75" customHeight="1" x14ac:dyDescent="0.2">
      <c r="B172" s="224"/>
      <c r="C172" s="65"/>
      <c r="D172" s="31"/>
      <c r="E172" s="31"/>
      <c r="F172" s="31"/>
      <c r="G172" s="65"/>
      <c r="H172" s="31"/>
      <c r="I172" s="31"/>
      <c r="J172" s="31"/>
      <c r="K172" s="65"/>
      <c r="L172" s="31"/>
      <c r="M172" s="31"/>
    </row>
    <row r="173" spans="2:15" s="86" customFormat="1" ht="12.75" customHeight="1" x14ac:dyDescent="0.2">
      <c r="B173" s="224"/>
      <c r="C173" s="65"/>
      <c r="D173" s="31"/>
      <c r="E173" s="31"/>
      <c r="F173" s="31"/>
      <c r="G173" s="65"/>
      <c r="H173" s="31"/>
      <c r="I173" s="31"/>
      <c r="J173" s="31"/>
      <c r="K173" s="65"/>
      <c r="L173" s="31"/>
      <c r="M173" s="31"/>
    </row>
    <row r="175" spans="2:15" ht="12.75" customHeight="1" x14ac:dyDescent="0.2">
      <c r="B175" s="223" t="s">
        <v>102</v>
      </c>
      <c r="C175" s="65"/>
      <c r="G175" s="65"/>
      <c r="K175" s="65"/>
      <c r="N175" s="86"/>
      <c r="O175" s="86"/>
    </row>
    <row r="176" spans="2:15" ht="12.75" customHeight="1" x14ac:dyDescent="0.2">
      <c r="B176" s="220" t="s">
        <v>134</v>
      </c>
      <c r="C176" s="353"/>
      <c r="G176" s="65"/>
      <c r="K176" s="65"/>
      <c r="N176" s="86"/>
      <c r="O176" s="86"/>
    </row>
    <row r="177" spans="2:15" ht="12.75" customHeight="1" x14ac:dyDescent="0.2">
      <c r="B177" s="220" t="s">
        <v>27</v>
      </c>
      <c r="C177" s="65"/>
      <c r="G177" s="65"/>
      <c r="K177" s="65"/>
      <c r="N177" s="86"/>
      <c r="O177" s="86"/>
    </row>
    <row r="178" spans="2:15" ht="12.75" customHeight="1" x14ac:dyDescent="0.2">
      <c r="B178" s="220" t="s">
        <v>52</v>
      </c>
      <c r="C178" s="65"/>
      <c r="G178" s="65"/>
      <c r="K178" s="65"/>
      <c r="N178" s="86"/>
      <c r="O178" s="86"/>
    </row>
    <row r="179" spans="2:15" ht="12.75" customHeight="1" x14ac:dyDescent="0.2">
      <c r="B179" s="227" t="s">
        <v>11</v>
      </c>
      <c r="C179" s="65"/>
      <c r="G179" s="65"/>
      <c r="K179" s="65"/>
      <c r="N179" s="86"/>
      <c r="O179" s="86"/>
    </row>
    <row r="180" spans="2:15" ht="12.75" customHeight="1" x14ac:dyDescent="0.2">
      <c r="B180" s="220" t="s">
        <v>94</v>
      </c>
      <c r="C180" s="65"/>
      <c r="G180" s="65"/>
      <c r="K180" s="65"/>
      <c r="N180" s="86"/>
      <c r="O180" s="86"/>
    </row>
    <row r="181" spans="2:15" ht="12.75" customHeight="1" x14ac:dyDescent="0.2">
      <c r="B181" s="228" t="s">
        <v>108</v>
      </c>
      <c r="C181" s="65"/>
      <c r="G181" s="65"/>
      <c r="K181" s="65"/>
      <c r="N181" s="86"/>
      <c r="O181" s="86"/>
    </row>
    <row r="182" spans="2:15" ht="12.75" customHeight="1" x14ac:dyDescent="0.2">
      <c r="B182" s="228" t="s">
        <v>117</v>
      </c>
      <c r="C182" s="65"/>
      <c r="G182" s="65"/>
      <c r="K182" s="65"/>
      <c r="N182" s="86"/>
      <c r="O182" s="86"/>
    </row>
    <row r="183" spans="2:15" ht="12.75" customHeight="1" x14ac:dyDescent="0.2">
      <c r="B183" s="228" t="s">
        <v>118</v>
      </c>
      <c r="C183" s="65"/>
      <c r="G183" s="65"/>
      <c r="K183" s="65"/>
      <c r="N183" s="86"/>
      <c r="O183" s="86"/>
    </row>
    <row r="184" spans="2:15" ht="14.25" x14ac:dyDescent="0.2">
      <c r="B184" s="387" t="s">
        <v>351</v>
      </c>
      <c r="C184" s="387"/>
      <c r="D184" s="387"/>
      <c r="E184" s="387"/>
      <c r="F184" s="387"/>
      <c r="G184" s="387"/>
      <c r="H184" s="387"/>
      <c r="I184" s="387"/>
      <c r="J184" s="387"/>
      <c r="K184" s="387"/>
      <c r="L184" s="387"/>
      <c r="M184" s="387"/>
      <c r="N184" s="387"/>
      <c r="O184" s="387"/>
    </row>
    <row r="185" spans="2:15" ht="12.75" customHeight="1" x14ac:dyDescent="0.2">
      <c r="B185" s="381" t="s">
        <v>347</v>
      </c>
      <c r="C185" s="65"/>
      <c r="G185" s="65"/>
      <c r="K185" s="65"/>
      <c r="N185" s="86"/>
      <c r="O185" s="86"/>
    </row>
    <row r="186" spans="2:15" ht="12.75" customHeight="1" x14ac:dyDescent="0.2">
      <c r="B186" s="224"/>
      <c r="C186" s="22"/>
      <c r="D186" s="64"/>
      <c r="E186" s="22"/>
      <c r="F186" s="22"/>
      <c r="G186" s="22"/>
      <c r="H186" s="64"/>
      <c r="I186" s="22"/>
      <c r="J186" s="22"/>
      <c r="K186" s="22"/>
      <c r="L186" s="64"/>
      <c r="M186" s="22"/>
      <c r="N186" s="86"/>
      <c r="O186" s="86"/>
    </row>
    <row r="187" spans="2:15" ht="12.75" customHeight="1" x14ac:dyDescent="0.2">
      <c r="B187" s="224" t="s">
        <v>101</v>
      </c>
      <c r="C187" s="22"/>
      <c r="D187" s="64"/>
      <c r="E187" s="22"/>
      <c r="F187" s="22"/>
      <c r="G187" s="22"/>
      <c r="H187" s="64"/>
      <c r="I187" s="22"/>
      <c r="J187" s="22"/>
      <c r="K187" s="22"/>
      <c r="L187" s="64"/>
      <c r="M187" s="22"/>
      <c r="N187" s="86"/>
      <c r="O187" s="86"/>
    </row>
    <row r="188" spans="2:15" ht="12.75" customHeight="1" x14ac:dyDescent="0.2">
      <c r="B188" s="229" t="s">
        <v>12</v>
      </c>
      <c r="C188" s="22"/>
      <c r="D188" s="64"/>
      <c r="E188" s="22"/>
      <c r="F188" s="22"/>
      <c r="G188" s="22"/>
      <c r="H188" s="64"/>
      <c r="I188" s="22"/>
      <c r="J188" s="22"/>
      <c r="K188" s="22"/>
      <c r="L188" s="64"/>
      <c r="M188" s="22"/>
      <c r="N188" s="86"/>
      <c r="O188" s="86"/>
    </row>
    <row r="189" spans="2:15" ht="12.75" customHeight="1" x14ac:dyDescent="0.2">
      <c r="B189" s="229" t="s">
        <v>107</v>
      </c>
      <c r="C189" s="22"/>
      <c r="D189" s="64"/>
      <c r="E189" s="22"/>
      <c r="F189" s="22"/>
      <c r="G189" s="22"/>
      <c r="H189" s="64"/>
      <c r="I189" s="22"/>
      <c r="J189" s="22"/>
      <c r="K189" s="22"/>
      <c r="L189" s="64"/>
      <c r="M189" s="22"/>
      <c r="N189" s="86"/>
      <c r="O189" s="86"/>
    </row>
    <row r="190" spans="2:15" ht="12.75" customHeight="1" x14ac:dyDescent="0.2">
      <c r="B190" s="229" t="s">
        <v>10</v>
      </c>
      <c r="C190" s="22"/>
      <c r="D190" s="64"/>
      <c r="E190" s="22"/>
      <c r="F190" s="22"/>
      <c r="G190" s="22"/>
      <c r="H190" s="64"/>
      <c r="I190" s="22"/>
      <c r="J190" s="22"/>
      <c r="K190" s="22"/>
      <c r="L190" s="64"/>
      <c r="M190" s="22"/>
      <c r="N190" s="86"/>
      <c r="O190" s="86"/>
    </row>
    <row r="191" spans="2:15" ht="12.75" customHeight="1" x14ac:dyDescent="0.2">
      <c r="B191" s="229" t="s">
        <v>91</v>
      </c>
      <c r="C191" s="22"/>
      <c r="D191" s="64"/>
      <c r="E191" s="22"/>
      <c r="F191" s="22"/>
      <c r="G191" s="22"/>
      <c r="H191" s="64"/>
      <c r="I191" s="22"/>
      <c r="J191" s="22"/>
      <c r="K191" s="22"/>
      <c r="L191" s="64"/>
      <c r="M191" s="22"/>
      <c r="N191" s="86"/>
      <c r="O191" s="86"/>
    </row>
    <row r="192" spans="2:15" ht="12.75" customHeight="1" x14ac:dyDescent="0.2">
      <c r="B192" s="229" t="s">
        <v>99</v>
      </c>
      <c r="C192" s="22"/>
      <c r="D192" s="64"/>
      <c r="E192" s="22"/>
      <c r="F192" s="22"/>
      <c r="G192" s="22"/>
      <c r="H192" s="64"/>
      <c r="I192" s="22"/>
      <c r="J192" s="22"/>
      <c r="K192" s="22"/>
      <c r="L192" s="64"/>
      <c r="M192" s="22"/>
      <c r="N192" s="86"/>
      <c r="O192" s="86"/>
    </row>
    <row r="193" spans="2:20" ht="12.75" customHeight="1" x14ac:dyDescent="0.2">
      <c r="C193" s="22"/>
      <c r="D193" s="64"/>
      <c r="E193" s="22"/>
      <c r="F193" s="22"/>
      <c r="G193" s="22"/>
      <c r="H193" s="64"/>
      <c r="I193" s="22"/>
      <c r="J193" s="22"/>
      <c r="K193" s="22"/>
      <c r="L193" s="64"/>
      <c r="M193" s="22"/>
      <c r="N193" s="86"/>
      <c r="O193" s="86"/>
    </row>
    <row r="194" spans="2:20" ht="12.75" customHeight="1" x14ac:dyDescent="0.2">
      <c r="B194" s="224"/>
      <c r="C194" s="22"/>
      <c r="D194" s="64"/>
      <c r="E194" s="22"/>
      <c r="F194" s="22"/>
      <c r="G194" s="22"/>
      <c r="H194" s="64"/>
      <c r="I194" s="22"/>
      <c r="J194" s="22"/>
      <c r="K194" s="22"/>
      <c r="L194" s="64"/>
      <c r="M194" s="22"/>
      <c r="N194" s="86"/>
      <c r="O194" s="86"/>
    </row>
    <row r="195" spans="2:20" s="71" customFormat="1" ht="12.75" customHeight="1" x14ac:dyDescent="0.2">
      <c r="B195" s="230" t="s">
        <v>176</v>
      </c>
      <c r="C195" s="70"/>
      <c r="D195" s="64"/>
      <c r="E195" s="70"/>
      <c r="F195" s="70"/>
      <c r="G195" s="70"/>
      <c r="H195" s="64"/>
      <c r="I195" s="70"/>
      <c r="J195" s="70"/>
      <c r="K195" s="70"/>
      <c r="L195" s="64"/>
      <c r="M195" s="70"/>
      <c r="N195" s="70"/>
      <c r="O195" s="64"/>
      <c r="P195" s="70"/>
      <c r="Q195" s="70"/>
      <c r="R195" s="23"/>
      <c r="S195" s="70"/>
      <c r="T195" s="70"/>
    </row>
    <row r="196" spans="2:20" ht="12.75" customHeight="1" x14ac:dyDescent="0.2">
      <c r="B196" s="230" t="s">
        <v>178</v>
      </c>
      <c r="C196" s="22"/>
      <c r="D196" s="64"/>
      <c r="E196" s="22"/>
      <c r="F196" s="22"/>
      <c r="G196" s="22"/>
      <c r="H196" s="64"/>
      <c r="I196" s="22"/>
      <c r="J196" s="22"/>
      <c r="K196" s="22"/>
      <c r="L196" s="64"/>
      <c r="M196" s="22"/>
      <c r="N196" s="22"/>
      <c r="O196" s="64"/>
      <c r="P196" s="22"/>
      <c r="Q196" s="22"/>
      <c r="R196" s="23"/>
      <c r="S196" s="22"/>
      <c r="T196" s="22"/>
    </row>
    <row r="197" spans="2:20" ht="12.75" customHeight="1" x14ac:dyDescent="0.2">
      <c r="B197" s="230" t="s">
        <v>177</v>
      </c>
      <c r="C197" s="22"/>
      <c r="D197" s="64"/>
      <c r="E197" s="22"/>
      <c r="F197" s="22"/>
      <c r="G197" s="22"/>
      <c r="H197" s="64"/>
      <c r="I197" s="22"/>
      <c r="J197" s="22"/>
      <c r="K197" s="22"/>
      <c r="L197" s="64"/>
      <c r="M197" s="22"/>
      <c r="N197" s="22"/>
      <c r="O197" s="64"/>
      <c r="P197" s="22"/>
      <c r="Q197" s="22"/>
      <c r="R197" s="23"/>
      <c r="S197" s="22"/>
      <c r="T197" s="22"/>
    </row>
    <row r="198" spans="2:20" ht="12.75" customHeight="1" x14ac:dyDescent="0.2">
      <c r="B198" s="231" t="s">
        <v>109</v>
      </c>
      <c r="C198" s="22"/>
      <c r="D198" s="64"/>
      <c r="E198" s="22"/>
      <c r="F198" s="22"/>
      <c r="G198" s="22"/>
      <c r="H198" s="64"/>
      <c r="I198" s="22"/>
      <c r="J198" s="22"/>
      <c r="K198" s="22"/>
      <c r="L198" s="64"/>
      <c r="M198" s="22"/>
      <c r="N198" s="22"/>
      <c r="O198" s="64"/>
      <c r="P198" s="22"/>
      <c r="Q198" s="22"/>
      <c r="R198" s="23"/>
      <c r="S198" s="22"/>
      <c r="T198" s="22"/>
    </row>
    <row r="199" spans="2:20" ht="12.75" customHeight="1" x14ac:dyDescent="0.2">
      <c r="B199" s="224"/>
      <c r="C199" s="65"/>
      <c r="G199" s="65"/>
      <c r="K199" s="65"/>
      <c r="N199" s="86"/>
      <c r="O199" s="86"/>
    </row>
  </sheetData>
  <mergeCells count="43">
    <mergeCell ref="B184:O184"/>
    <mergeCell ref="C6:E6"/>
    <mergeCell ref="G6:I6"/>
    <mergeCell ref="K6:M6"/>
    <mergeCell ref="C7:E7"/>
    <mergeCell ref="G7:I7"/>
    <mergeCell ref="K7:M7"/>
    <mergeCell ref="C30:E30"/>
    <mergeCell ref="G30:I30"/>
    <mergeCell ref="K30:M30"/>
    <mergeCell ref="C31:E31"/>
    <mergeCell ref="G31:I31"/>
    <mergeCell ref="K31:M31"/>
    <mergeCell ref="C54:E54"/>
    <mergeCell ref="G54:I54"/>
    <mergeCell ref="K54:M54"/>
    <mergeCell ref="C55:E55"/>
    <mergeCell ref="G55:I55"/>
    <mergeCell ref="K55:M55"/>
    <mergeCell ref="C78:E78"/>
    <mergeCell ref="G78:I78"/>
    <mergeCell ref="K78:M78"/>
    <mergeCell ref="C79:E79"/>
    <mergeCell ref="G79:I79"/>
    <mergeCell ref="K79:M79"/>
    <mergeCell ref="C102:E102"/>
    <mergeCell ref="G102:I102"/>
    <mergeCell ref="K102:M102"/>
    <mergeCell ref="C103:E103"/>
    <mergeCell ref="G103:I103"/>
    <mergeCell ref="K103:M103"/>
    <mergeCell ref="C126:E126"/>
    <mergeCell ref="G126:I126"/>
    <mergeCell ref="K126:M126"/>
    <mergeCell ref="C151:E151"/>
    <mergeCell ref="G151:I151"/>
    <mergeCell ref="K151:M151"/>
    <mergeCell ref="C127:E127"/>
    <mergeCell ref="G127:I127"/>
    <mergeCell ref="K127:M127"/>
    <mergeCell ref="C150:E150"/>
    <mergeCell ref="G150:I150"/>
    <mergeCell ref="K150:M150"/>
  </mergeCells>
  <phoneticPr fontId="29" type="noConversion"/>
  <hyperlinks>
    <hyperlink ref="B3" location="'Title and Contents'!A1" display="Return to Contents"/>
    <hyperlink ref="B198" r:id="rId1"/>
    <hyperlink ref="B185" r:id="rId2"/>
  </hyperlinks>
  <pageMargins left="0.75" right="0.75" top="1" bottom="1" header="0.5" footer="0.5"/>
  <pageSetup paperSize="8" scale="41" orientation="portrait"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B1:T198"/>
  <sheetViews>
    <sheetView showGridLines="0" zoomScaleNormal="100" workbookViewId="0">
      <pane xSplit="2" ySplit="4" topLeftCell="C5" activePane="bottomRight" state="frozen"/>
      <selection pane="topRight"/>
      <selection pane="bottomLeft"/>
      <selection pane="bottomRight"/>
    </sheetView>
  </sheetViews>
  <sheetFormatPr defaultRowHeight="12.75" customHeight="1" x14ac:dyDescent="0.2"/>
  <cols>
    <col min="1" max="1" width="3.140625" style="20" customWidth="1"/>
    <col min="2" max="2" width="42.140625" style="20" customWidth="1"/>
    <col min="3" max="3" width="11.7109375" style="244" customWidth="1"/>
    <col min="4" max="5" width="11.7109375" style="255" customWidth="1"/>
    <col min="6" max="6" width="11.7109375" style="276" customWidth="1"/>
    <col min="7" max="7" width="13" style="244" customWidth="1"/>
    <col min="8" max="8" width="12.5703125" style="274" customWidth="1"/>
    <col min="9" max="9" width="14.85546875" style="274" customWidth="1"/>
    <col min="10" max="10" width="11.7109375" style="276" customWidth="1"/>
    <col min="11" max="11" width="13.28515625" style="244" customWidth="1"/>
    <col min="12" max="12" width="12.5703125" style="255" customWidth="1"/>
    <col min="13" max="13" width="12.28515625" style="255" customWidth="1"/>
    <col min="14" max="16384" width="9.140625" style="20"/>
  </cols>
  <sheetData>
    <row r="1" spans="2:13" ht="20.25" x14ac:dyDescent="0.2">
      <c r="B1" s="111" t="s">
        <v>210</v>
      </c>
      <c r="C1" s="265"/>
    </row>
    <row r="2" spans="2:13" ht="20.25" x14ac:dyDescent="0.2">
      <c r="B2" s="111" t="s">
        <v>336</v>
      </c>
      <c r="C2" s="265"/>
    </row>
    <row r="3" spans="2:13" ht="12.75" customHeight="1" x14ac:dyDescent="0.2">
      <c r="B3" s="72" t="s">
        <v>26</v>
      </c>
      <c r="C3" s="265"/>
      <c r="H3" s="277"/>
    </row>
    <row r="4" spans="2:13" ht="12.75" customHeight="1" x14ac:dyDescent="0.2">
      <c r="B4" s="35"/>
      <c r="C4" s="265"/>
    </row>
    <row r="5" spans="2:13" s="86" customFormat="1" ht="12.75" customHeight="1" x14ac:dyDescent="0.2">
      <c r="C5" s="252"/>
      <c r="D5" s="255"/>
      <c r="E5" s="255"/>
      <c r="F5" s="276"/>
      <c r="G5" s="252"/>
      <c r="H5" s="275"/>
      <c r="I5" s="275"/>
      <c r="J5" s="276"/>
      <c r="K5" s="252"/>
      <c r="L5" s="255"/>
      <c r="M5" s="255"/>
    </row>
    <row r="6" spans="2:13" s="86" customFormat="1" ht="12.75" customHeight="1" x14ac:dyDescent="0.2">
      <c r="B6" s="139" t="s">
        <v>129</v>
      </c>
      <c r="C6" s="407" t="s">
        <v>296</v>
      </c>
      <c r="D6" s="407"/>
      <c r="E6" s="407"/>
      <c r="F6" s="278"/>
      <c r="G6" s="407" t="s">
        <v>297</v>
      </c>
      <c r="H6" s="407"/>
      <c r="I6" s="407"/>
      <c r="J6" s="278"/>
      <c r="K6" s="407" t="s">
        <v>298</v>
      </c>
      <c r="L6" s="407"/>
      <c r="M6" s="407"/>
    </row>
    <row r="7" spans="2:13" s="86" customFormat="1" ht="12.75" customHeight="1" x14ac:dyDescent="0.2">
      <c r="B7" s="139"/>
      <c r="C7" s="408" t="s">
        <v>30</v>
      </c>
      <c r="D7" s="408"/>
      <c r="E7" s="408"/>
      <c r="F7" s="279"/>
      <c r="G7" s="408" t="s">
        <v>30</v>
      </c>
      <c r="H7" s="408"/>
      <c r="I7" s="408"/>
      <c r="J7" s="279"/>
      <c r="K7" s="408" t="s">
        <v>30</v>
      </c>
      <c r="L7" s="408"/>
      <c r="M7" s="408"/>
    </row>
    <row r="8" spans="2:13" s="86" customFormat="1" ht="12.75" customHeight="1" x14ac:dyDescent="0.2">
      <c r="B8" s="86" t="s">
        <v>39</v>
      </c>
      <c r="C8" s="266">
        <v>0</v>
      </c>
      <c r="D8" s="215" t="s">
        <v>116</v>
      </c>
      <c r="E8" s="216" t="s">
        <v>116</v>
      </c>
      <c r="F8" s="216"/>
      <c r="G8" s="266">
        <v>0</v>
      </c>
      <c r="H8" s="215" t="s">
        <v>116</v>
      </c>
      <c r="I8" s="216" t="s">
        <v>116</v>
      </c>
      <c r="J8" s="216"/>
      <c r="K8" s="266">
        <v>0</v>
      </c>
      <c r="L8" s="215" t="s">
        <v>116</v>
      </c>
      <c r="M8" s="216" t="s">
        <v>116</v>
      </c>
    </row>
    <row r="9" spans="2:13" s="86" customFormat="1" ht="12.75" customHeight="1" x14ac:dyDescent="0.2">
      <c r="B9" s="86" t="s">
        <v>40</v>
      </c>
      <c r="C9" s="266">
        <v>0</v>
      </c>
      <c r="D9" s="215" t="s">
        <v>116</v>
      </c>
      <c r="E9" s="216" t="s">
        <v>116</v>
      </c>
      <c r="F9" s="216"/>
      <c r="G9" s="266">
        <v>0</v>
      </c>
      <c r="H9" s="215" t="s">
        <v>116</v>
      </c>
      <c r="I9" s="216" t="s">
        <v>116</v>
      </c>
      <c r="J9" s="216"/>
      <c r="K9" s="266">
        <v>0</v>
      </c>
      <c r="L9" s="215" t="s">
        <v>116</v>
      </c>
      <c r="M9" s="216" t="s">
        <v>116</v>
      </c>
    </row>
    <row r="10" spans="2:13" s="86" customFormat="1" ht="12.75" customHeight="1" x14ac:dyDescent="0.2">
      <c r="B10" s="86" t="s">
        <v>41</v>
      </c>
      <c r="C10" s="266">
        <v>0</v>
      </c>
      <c r="D10" s="215" t="s">
        <v>116</v>
      </c>
      <c r="E10" s="216" t="s">
        <v>116</v>
      </c>
      <c r="F10" s="216"/>
      <c r="G10" s="266">
        <v>0</v>
      </c>
      <c r="H10" s="215" t="s">
        <v>116</v>
      </c>
      <c r="I10" s="216" t="s">
        <v>116</v>
      </c>
      <c r="J10" s="216"/>
      <c r="K10" s="214" t="s">
        <v>119</v>
      </c>
      <c r="L10" s="215" t="s">
        <v>119</v>
      </c>
      <c r="M10" s="216" t="s">
        <v>119</v>
      </c>
    </row>
    <row r="11" spans="2:13" s="86" customFormat="1" ht="12.75" customHeight="1" x14ac:dyDescent="0.2">
      <c r="B11" s="86" t="s">
        <v>51</v>
      </c>
      <c r="C11" s="266">
        <v>0</v>
      </c>
      <c r="D11" s="215" t="s">
        <v>116</v>
      </c>
      <c r="E11" s="216" t="s">
        <v>116</v>
      </c>
      <c r="F11" s="216"/>
      <c r="G11" s="266">
        <v>0</v>
      </c>
      <c r="H11" s="215" t="s">
        <v>116</v>
      </c>
      <c r="I11" s="216" t="s">
        <v>116</v>
      </c>
      <c r="J11" s="216"/>
      <c r="K11" s="214" t="s">
        <v>119</v>
      </c>
      <c r="L11" s="215" t="s">
        <v>119</v>
      </c>
      <c r="M11" s="216" t="s">
        <v>119</v>
      </c>
    </row>
    <row r="12" spans="2:13" s="86" customFormat="1" ht="12.75" customHeight="1" x14ac:dyDescent="0.2">
      <c r="B12" s="86" t="s">
        <v>42</v>
      </c>
      <c r="C12" s="266">
        <v>0.2</v>
      </c>
      <c r="D12" s="215" t="s">
        <v>116</v>
      </c>
      <c r="E12" s="216" t="s">
        <v>116</v>
      </c>
      <c r="F12" s="216"/>
      <c r="G12" s="266">
        <v>0.2</v>
      </c>
      <c r="H12" s="215" t="s">
        <v>116</v>
      </c>
      <c r="I12" s="216" t="s">
        <v>116</v>
      </c>
      <c r="J12" s="216"/>
      <c r="K12" s="266">
        <v>0</v>
      </c>
      <c r="L12" s="215" t="s">
        <v>116</v>
      </c>
      <c r="M12" s="216" t="s">
        <v>116</v>
      </c>
    </row>
    <row r="13" spans="2:13" s="86" customFormat="1" ht="12.75" customHeight="1" x14ac:dyDescent="0.2">
      <c r="B13" s="86" t="s">
        <v>43</v>
      </c>
      <c r="C13" s="266">
        <v>0.1</v>
      </c>
      <c r="D13" s="215" t="s">
        <v>116</v>
      </c>
      <c r="E13" s="216" t="s">
        <v>116</v>
      </c>
      <c r="F13" s="216"/>
      <c r="G13" s="266">
        <v>0.1</v>
      </c>
      <c r="H13" s="215" t="s">
        <v>116</v>
      </c>
      <c r="I13" s="216" t="s">
        <v>116</v>
      </c>
      <c r="J13" s="216"/>
      <c r="K13" s="266">
        <v>0.1</v>
      </c>
      <c r="L13" s="215" t="s">
        <v>116</v>
      </c>
      <c r="M13" s="216" t="s">
        <v>116</v>
      </c>
    </row>
    <row r="14" spans="2:13" s="86" customFormat="1" ht="12.75" customHeight="1" x14ac:dyDescent="0.2">
      <c r="B14" s="86" t="s">
        <v>28</v>
      </c>
      <c r="C14" s="266">
        <v>0</v>
      </c>
      <c r="D14" s="215" t="s">
        <v>116</v>
      </c>
      <c r="E14" s="216" t="s">
        <v>116</v>
      </c>
      <c r="F14" s="216"/>
      <c r="G14" s="266">
        <v>0</v>
      </c>
      <c r="H14" s="215" t="s">
        <v>116</v>
      </c>
      <c r="I14" s="216" t="s">
        <v>116</v>
      </c>
      <c r="J14" s="216"/>
      <c r="K14" s="266">
        <v>0</v>
      </c>
      <c r="L14" s="215" t="s">
        <v>116</v>
      </c>
      <c r="M14" s="216" t="s">
        <v>116</v>
      </c>
    </row>
    <row r="15" spans="2:13" s="86" customFormat="1" ht="12.75" customHeight="1" x14ac:dyDescent="0.2">
      <c r="B15" s="86" t="s">
        <v>9</v>
      </c>
      <c r="C15" s="266">
        <v>0</v>
      </c>
      <c r="D15" s="215" t="s">
        <v>116</v>
      </c>
      <c r="E15" s="216" t="s">
        <v>116</v>
      </c>
      <c r="F15" s="216"/>
      <c r="G15" s="266">
        <v>0</v>
      </c>
      <c r="H15" s="215" t="s">
        <v>116</v>
      </c>
      <c r="I15" s="216" t="s">
        <v>116</v>
      </c>
      <c r="J15" s="216"/>
      <c r="K15" s="266">
        <v>0</v>
      </c>
      <c r="L15" s="215" t="s">
        <v>116</v>
      </c>
      <c r="M15" s="216" t="s">
        <v>116</v>
      </c>
    </row>
    <row r="16" spans="2:13" s="86" customFormat="1" ht="12.75" customHeight="1" x14ac:dyDescent="0.2">
      <c r="B16" s="86" t="s">
        <v>44</v>
      </c>
      <c r="C16" s="266">
        <v>0</v>
      </c>
      <c r="D16" s="215" t="s">
        <v>116</v>
      </c>
      <c r="E16" s="216" t="s">
        <v>116</v>
      </c>
      <c r="F16" s="216"/>
      <c r="G16" s="266">
        <v>0</v>
      </c>
      <c r="H16" s="215" t="s">
        <v>116</v>
      </c>
      <c r="I16" s="216" t="s">
        <v>116</v>
      </c>
      <c r="J16" s="216"/>
      <c r="K16" s="266">
        <v>0</v>
      </c>
      <c r="L16" s="215" t="s">
        <v>116</v>
      </c>
      <c r="M16" s="216" t="s">
        <v>116</v>
      </c>
    </row>
    <row r="17" spans="2:13" s="86" customFormat="1" ht="12.75" customHeight="1" x14ac:dyDescent="0.2">
      <c r="B17" s="86" t="s">
        <v>45</v>
      </c>
      <c r="C17" s="266">
        <v>0.3</v>
      </c>
      <c r="D17" s="215" t="s">
        <v>116</v>
      </c>
      <c r="E17" s="216" t="s">
        <v>116</v>
      </c>
      <c r="F17" s="216"/>
      <c r="G17" s="266">
        <v>0.3</v>
      </c>
      <c r="H17" s="215" t="s">
        <v>116</v>
      </c>
      <c r="I17" s="216" t="s">
        <v>116</v>
      </c>
      <c r="J17" s="216"/>
      <c r="K17" s="266">
        <v>0</v>
      </c>
      <c r="L17" s="215" t="s">
        <v>116</v>
      </c>
      <c r="M17" s="216" t="s">
        <v>116</v>
      </c>
    </row>
    <row r="18" spans="2:13" s="86" customFormat="1" ht="12.75" customHeight="1" x14ac:dyDescent="0.2">
      <c r="B18" s="86" t="s">
        <v>115</v>
      </c>
      <c r="C18" s="266">
        <v>0.2</v>
      </c>
      <c r="D18" s="215" t="s">
        <v>116</v>
      </c>
      <c r="E18" s="216" t="s">
        <v>116</v>
      </c>
      <c r="F18" s="216"/>
      <c r="G18" s="266">
        <v>0.2</v>
      </c>
      <c r="H18" s="215" t="s">
        <v>116</v>
      </c>
      <c r="I18" s="216" t="s">
        <v>116</v>
      </c>
      <c r="J18" s="216"/>
      <c r="K18" s="266">
        <v>0</v>
      </c>
      <c r="L18" s="215" t="s">
        <v>116</v>
      </c>
      <c r="M18" s="216" t="s">
        <v>116</v>
      </c>
    </row>
    <row r="19" spans="2:13" s="86" customFormat="1" ht="12.75" customHeight="1" x14ac:dyDescent="0.2">
      <c r="B19" s="86" t="s">
        <v>67</v>
      </c>
      <c r="C19" s="266">
        <v>0</v>
      </c>
      <c r="D19" s="215" t="s">
        <v>116</v>
      </c>
      <c r="E19" s="216" t="s">
        <v>116</v>
      </c>
      <c r="F19" s="216"/>
      <c r="G19" s="266">
        <v>0</v>
      </c>
      <c r="H19" s="215" t="s">
        <v>116</v>
      </c>
      <c r="I19" s="216" t="s">
        <v>116</v>
      </c>
      <c r="J19" s="216"/>
      <c r="K19" s="266">
        <v>0</v>
      </c>
      <c r="L19" s="215" t="s">
        <v>116</v>
      </c>
      <c r="M19" s="216" t="s">
        <v>116</v>
      </c>
    </row>
    <row r="20" spans="2:13" s="86" customFormat="1" ht="12.75" customHeight="1" x14ac:dyDescent="0.2">
      <c r="B20" s="86" t="s">
        <v>61</v>
      </c>
      <c r="C20" s="266">
        <v>0.1</v>
      </c>
      <c r="D20" s="215" t="s">
        <v>116</v>
      </c>
      <c r="E20" s="216" t="s">
        <v>116</v>
      </c>
      <c r="F20" s="216"/>
      <c r="G20" s="266">
        <v>0.1</v>
      </c>
      <c r="H20" s="215" t="s">
        <v>116</v>
      </c>
      <c r="I20" s="216" t="s">
        <v>116</v>
      </c>
      <c r="J20" s="216"/>
      <c r="K20" s="266">
        <v>0</v>
      </c>
      <c r="L20" s="215" t="s">
        <v>116</v>
      </c>
      <c r="M20" s="216" t="s">
        <v>116</v>
      </c>
    </row>
    <row r="21" spans="2:13" s="86" customFormat="1" ht="12.75" customHeight="1" x14ac:dyDescent="0.2">
      <c r="B21" s="86" t="s">
        <v>8</v>
      </c>
      <c r="C21" s="266">
        <v>0</v>
      </c>
      <c r="D21" s="215" t="s">
        <v>116</v>
      </c>
      <c r="E21" s="216" t="s">
        <v>116</v>
      </c>
      <c r="F21" s="216"/>
      <c r="G21" s="266">
        <v>0</v>
      </c>
      <c r="H21" s="215" t="s">
        <v>116</v>
      </c>
      <c r="I21" s="216" t="s">
        <v>116</v>
      </c>
      <c r="J21" s="216"/>
      <c r="K21" s="214" t="s">
        <v>119</v>
      </c>
      <c r="L21" s="215" t="s">
        <v>119</v>
      </c>
      <c r="M21" s="216" t="s">
        <v>119</v>
      </c>
    </row>
    <row r="22" spans="2:13" s="86" customFormat="1" ht="12.75" customHeight="1" x14ac:dyDescent="0.2">
      <c r="B22" s="86" t="s">
        <v>47</v>
      </c>
      <c r="C22" s="266">
        <v>0</v>
      </c>
      <c r="D22" s="215" t="s">
        <v>116</v>
      </c>
      <c r="E22" s="216" t="s">
        <v>116</v>
      </c>
      <c r="F22" s="216"/>
      <c r="G22" s="266">
        <v>0</v>
      </c>
      <c r="H22" s="215" t="s">
        <v>116</v>
      </c>
      <c r="I22" s="216" t="s">
        <v>116</v>
      </c>
      <c r="J22" s="216"/>
      <c r="K22" s="266">
        <v>0</v>
      </c>
      <c r="L22" s="215" t="s">
        <v>116</v>
      </c>
      <c r="M22" s="216" t="s">
        <v>116</v>
      </c>
    </row>
    <row r="23" spans="2:13" s="86" customFormat="1" ht="12.75" customHeight="1" x14ac:dyDescent="0.2">
      <c r="B23" s="86" t="s">
        <v>48</v>
      </c>
      <c r="C23" s="266">
        <v>0.2</v>
      </c>
      <c r="D23" s="215" t="s">
        <v>116</v>
      </c>
      <c r="E23" s="216" t="s">
        <v>116</v>
      </c>
      <c r="F23" s="216"/>
      <c r="G23" s="266">
        <v>0</v>
      </c>
      <c r="H23" s="215" t="s">
        <v>116</v>
      </c>
      <c r="I23" s="216" t="s">
        <v>116</v>
      </c>
      <c r="J23" s="216"/>
      <c r="K23" s="266">
        <v>0.2</v>
      </c>
      <c r="L23" s="215" t="s">
        <v>116</v>
      </c>
      <c r="M23" s="216" t="s">
        <v>116</v>
      </c>
    </row>
    <row r="24" spans="2:13" s="86" customFormat="1" ht="12.75" customHeight="1" x14ac:dyDescent="0.2">
      <c r="B24" s="86" t="s">
        <v>65</v>
      </c>
      <c r="C24" s="266">
        <v>0.2</v>
      </c>
      <c r="D24" s="215" t="s">
        <v>116</v>
      </c>
      <c r="E24" s="216" t="s">
        <v>116</v>
      </c>
      <c r="F24" s="216"/>
      <c r="G24" s="214" t="s">
        <v>119</v>
      </c>
      <c r="H24" s="215" t="s">
        <v>119</v>
      </c>
      <c r="I24" s="216" t="s">
        <v>119</v>
      </c>
      <c r="J24" s="216"/>
      <c r="K24" s="266">
        <v>0.2</v>
      </c>
      <c r="L24" s="215" t="s">
        <v>116</v>
      </c>
      <c r="M24" s="216" t="s">
        <v>116</v>
      </c>
    </row>
    <row r="25" spans="2:13" s="86" customFormat="1" ht="12.75" customHeight="1" x14ac:dyDescent="0.2">
      <c r="B25" s="86" t="s">
        <v>29</v>
      </c>
      <c r="C25" s="266">
        <v>0</v>
      </c>
      <c r="D25" s="215" t="s">
        <v>116</v>
      </c>
      <c r="E25" s="216" t="s">
        <v>116</v>
      </c>
      <c r="F25" s="216"/>
      <c r="G25" s="214" t="s">
        <v>119</v>
      </c>
      <c r="H25" s="215" t="s">
        <v>119</v>
      </c>
      <c r="I25" s="216" t="s">
        <v>119</v>
      </c>
      <c r="J25" s="216"/>
      <c r="K25" s="266">
        <v>0</v>
      </c>
      <c r="L25" s="215" t="s">
        <v>116</v>
      </c>
      <c r="M25" s="216" t="s">
        <v>116</v>
      </c>
    </row>
    <row r="26" spans="2:13" s="86" customFormat="1" ht="12.75" customHeight="1" x14ac:dyDescent="0.2">
      <c r="B26" s="86" t="s">
        <v>49</v>
      </c>
      <c r="C26" s="266">
        <v>0</v>
      </c>
      <c r="D26" s="215" t="s">
        <v>116</v>
      </c>
      <c r="E26" s="216" t="s">
        <v>116</v>
      </c>
      <c r="F26" s="216"/>
      <c r="G26" s="266">
        <v>0</v>
      </c>
      <c r="H26" s="215" t="s">
        <v>116</v>
      </c>
      <c r="I26" s="216" t="s">
        <v>116</v>
      </c>
      <c r="J26" s="216"/>
      <c r="K26" s="266">
        <v>0</v>
      </c>
      <c r="L26" s="215" t="s">
        <v>116</v>
      </c>
      <c r="M26" s="216" t="s">
        <v>116</v>
      </c>
    </row>
    <row r="27" spans="2:13" s="86" customFormat="1" ht="22.5" customHeight="1" x14ac:dyDescent="0.2">
      <c r="B27" s="86" t="s">
        <v>6</v>
      </c>
      <c r="C27" s="266">
        <v>1.6</v>
      </c>
      <c r="D27" s="215" t="s">
        <v>116</v>
      </c>
      <c r="E27" s="216" t="s">
        <v>116</v>
      </c>
      <c r="F27" s="216"/>
      <c r="G27" s="266">
        <v>0.9</v>
      </c>
      <c r="H27" s="215" t="s">
        <v>116</v>
      </c>
      <c r="I27" s="216" t="s">
        <v>116</v>
      </c>
      <c r="J27" s="216"/>
      <c r="K27" s="266">
        <v>0.7</v>
      </c>
      <c r="L27" s="215" t="s">
        <v>116</v>
      </c>
      <c r="M27" s="216" t="s">
        <v>116</v>
      </c>
    </row>
    <row r="28" spans="2:13" s="86" customFormat="1" ht="12.75" customHeight="1" x14ac:dyDescent="0.2">
      <c r="C28" s="214"/>
      <c r="D28" s="215"/>
      <c r="E28" s="216"/>
      <c r="F28" s="216"/>
      <c r="G28" s="214"/>
      <c r="H28" s="215"/>
      <c r="I28" s="216"/>
      <c r="J28" s="216"/>
      <c r="K28" s="214"/>
      <c r="L28" s="215"/>
      <c r="M28" s="216"/>
    </row>
    <row r="29" spans="2:13" s="86" customFormat="1" ht="12.75" customHeight="1" x14ac:dyDescent="0.2">
      <c r="C29" s="214"/>
      <c r="D29" s="215"/>
      <c r="E29" s="216"/>
      <c r="F29" s="216"/>
      <c r="G29" s="214"/>
      <c r="H29" s="215"/>
      <c r="I29" s="216"/>
      <c r="J29" s="216"/>
      <c r="K29" s="214"/>
      <c r="L29" s="215"/>
      <c r="M29" s="216"/>
    </row>
    <row r="30" spans="2:13" s="86" customFormat="1" ht="12.75" customHeight="1" x14ac:dyDescent="0.2">
      <c r="B30" s="139" t="s">
        <v>12</v>
      </c>
      <c r="C30" s="407" t="s">
        <v>296</v>
      </c>
      <c r="D30" s="407"/>
      <c r="E30" s="407"/>
      <c r="F30" s="278"/>
      <c r="G30" s="407" t="s">
        <v>297</v>
      </c>
      <c r="H30" s="407"/>
      <c r="I30" s="407"/>
      <c r="J30" s="278"/>
      <c r="K30" s="407" t="s">
        <v>298</v>
      </c>
      <c r="L30" s="407"/>
      <c r="M30" s="407"/>
    </row>
    <row r="31" spans="2:13" s="86" customFormat="1" ht="12.75" customHeight="1" x14ac:dyDescent="0.2">
      <c r="B31" s="139"/>
      <c r="C31" s="408" t="s">
        <v>30</v>
      </c>
      <c r="D31" s="408"/>
      <c r="E31" s="408"/>
      <c r="F31" s="279"/>
      <c r="G31" s="408" t="s">
        <v>30</v>
      </c>
      <c r="H31" s="408"/>
      <c r="I31" s="408"/>
      <c r="J31" s="279"/>
      <c r="K31" s="408" t="s">
        <v>30</v>
      </c>
      <c r="L31" s="408"/>
      <c r="M31" s="408"/>
    </row>
    <row r="32" spans="2:13" s="86" customFormat="1" ht="12.75" customHeight="1" x14ac:dyDescent="0.2">
      <c r="B32" s="86" t="s">
        <v>39</v>
      </c>
      <c r="C32" s="266">
        <v>0</v>
      </c>
      <c r="D32" s="267">
        <v>8.9999999999999993E-3</v>
      </c>
      <c r="E32" s="268">
        <v>4.7E-2</v>
      </c>
      <c r="F32" s="280"/>
      <c r="G32" s="266">
        <v>0</v>
      </c>
      <c r="H32" s="267">
        <v>4.0000000000000001E-3</v>
      </c>
      <c r="I32" s="268">
        <v>0.04</v>
      </c>
      <c r="J32" s="280"/>
      <c r="K32" s="266">
        <v>0</v>
      </c>
      <c r="L32" s="267">
        <v>0</v>
      </c>
      <c r="M32" s="268">
        <v>1.2E-2</v>
      </c>
    </row>
    <row r="33" spans="2:13" s="86" customFormat="1" ht="12.75" customHeight="1" x14ac:dyDescent="0.2">
      <c r="B33" s="86" t="s">
        <v>40</v>
      </c>
      <c r="C33" s="266">
        <v>0</v>
      </c>
      <c r="D33" s="267">
        <v>0</v>
      </c>
      <c r="E33" s="268">
        <v>0</v>
      </c>
      <c r="F33" s="280"/>
      <c r="G33" s="266">
        <v>0</v>
      </c>
      <c r="H33" s="267">
        <v>0</v>
      </c>
      <c r="I33" s="268">
        <v>0</v>
      </c>
      <c r="J33" s="280"/>
      <c r="K33" s="266">
        <v>0</v>
      </c>
      <c r="L33" s="267">
        <v>0</v>
      </c>
      <c r="M33" s="268">
        <v>0</v>
      </c>
    </row>
    <row r="34" spans="2:13" s="86" customFormat="1" ht="12.75" customHeight="1" x14ac:dyDescent="0.2">
      <c r="B34" s="86" t="s">
        <v>41</v>
      </c>
      <c r="C34" s="266">
        <v>0</v>
      </c>
      <c r="D34" s="267">
        <v>0</v>
      </c>
      <c r="E34" s="268">
        <v>0</v>
      </c>
      <c r="F34" s="280"/>
      <c r="G34" s="266">
        <v>0</v>
      </c>
      <c r="H34" s="267">
        <v>0</v>
      </c>
      <c r="I34" s="268">
        <v>0</v>
      </c>
      <c r="J34" s="280"/>
      <c r="K34" s="214" t="s">
        <v>119</v>
      </c>
      <c r="L34" s="215" t="s">
        <v>119</v>
      </c>
      <c r="M34" s="216" t="s">
        <v>119</v>
      </c>
    </row>
    <row r="35" spans="2:13" s="86" customFormat="1" ht="12.75" customHeight="1" x14ac:dyDescent="0.2">
      <c r="B35" s="86" t="s">
        <v>51</v>
      </c>
      <c r="C35" s="266">
        <v>0</v>
      </c>
      <c r="D35" s="267">
        <v>0</v>
      </c>
      <c r="E35" s="268">
        <v>0</v>
      </c>
      <c r="F35" s="280"/>
      <c r="G35" s="266">
        <v>0</v>
      </c>
      <c r="H35" s="267">
        <v>0</v>
      </c>
      <c r="I35" s="268">
        <v>0</v>
      </c>
      <c r="J35" s="280"/>
      <c r="K35" s="214" t="s">
        <v>119</v>
      </c>
      <c r="L35" s="215" t="s">
        <v>119</v>
      </c>
      <c r="M35" s="216" t="s">
        <v>119</v>
      </c>
    </row>
    <row r="36" spans="2:13" s="86" customFormat="1" ht="12.75" customHeight="1" x14ac:dyDescent="0.2">
      <c r="B36" s="86" t="s">
        <v>42</v>
      </c>
      <c r="C36" s="266">
        <v>0.1</v>
      </c>
      <c r="D36" s="267">
        <v>0</v>
      </c>
      <c r="E36" s="268">
        <v>0.17799999999999999</v>
      </c>
      <c r="F36" s="280"/>
      <c r="G36" s="377">
        <v>0</v>
      </c>
      <c r="H36" s="267">
        <v>0</v>
      </c>
      <c r="I36" s="268">
        <v>0</v>
      </c>
      <c r="J36" s="280"/>
      <c r="K36" s="266">
        <v>0.1</v>
      </c>
      <c r="L36" s="267">
        <v>0</v>
      </c>
      <c r="M36" s="268">
        <v>0.17799999999999999</v>
      </c>
    </row>
    <row r="37" spans="2:13" s="86" customFormat="1" ht="12.75" customHeight="1" x14ac:dyDescent="0.2">
      <c r="B37" s="86" t="s">
        <v>43</v>
      </c>
      <c r="C37" s="266">
        <v>0.7</v>
      </c>
      <c r="D37" s="267">
        <v>1.9E-2</v>
      </c>
      <c r="E37" s="268">
        <v>1.391</v>
      </c>
      <c r="F37" s="280"/>
      <c r="G37" s="377">
        <v>0</v>
      </c>
      <c r="H37" s="267">
        <v>0</v>
      </c>
      <c r="I37" s="268">
        <v>0</v>
      </c>
      <c r="J37" s="280"/>
      <c r="K37" s="266">
        <v>0.7</v>
      </c>
      <c r="L37" s="267">
        <v>1.9E-2</v>
      </c>
      <c r="M37" s="268">
        <v>1.391</v>
      </c>
    </row>
    <row r="38" spans="2:13" s="86" customFormat="1" ht="12.75" customHeight="1" x14ac:dyDescent="0.2">
      <c r="B38" s="86" t="s">
        <v>28</v>
      </c>
      <c r="C38" s="214" t="s">
        <v>119</v>
      </c>
      <c r="D38" s="215" t="s">
        <v>119</v>
      </c>
      <c r="E38" s="216" t="s">
        <v>119</v>
      </c>
      <c r="F38" s="216"/>
      <c r="G38" s="214" t="s">
        <v>119</v>
      </c>
      <c r="H38" s="215" t="s">
        <v>119</v>
      </c>
      <c r="I38" s="216" t="s">
        <v>119</v>
      </c>
      <c r="J38" s="216"/>
      <c r="K38" s="266" t="s">
        <v>119</v>
      </c>
      <c r="L38" s="267" t="s">
        <v>119</v>
      </c>
      <c r="M38" s="268" t="s">
        <v>119</v>
      </c>
    </row>
    <row r="39" spans="2:13" s="86" customFormat="1" ht="12.75" customHeight="1" x14ac:dyDescent="0.2">
      <c r="B39" s="86" t="s">
        <v>9</v>
      </c>
      <c r="C39" s="214" t="s">
        <v>119</v>
      </c>
      <c r="D39" s="215" t="s">
        <v>119</v>
      </c>
      <c r="E39" s="216" t="s">
        <v>119</v>
      </c>
      <c r="F39" s="216"/>
      <c r="G39" s="214" t="s">
        <v>119</v>
      </c>
      <c r="H39" s="215" t="s">
        <v>119</v>
      </c>
      <c r="I39" s="216" t="s">
        <v>119</v>
      </c>
      <c r="J39" s="216"/>
      <c r="K39" s="214" t="s">
        <v>119</v>
      </c>
      <c r="L39" s="215" t="s">
        <v>119</v>
      </c>
      <c r="M39" s="216" t="s">
        <v>119</v>
      </c>
    </row>
    <row r="40" spans="2:13" s="86" customFormat="1" ht="12.75" customHeight="1" x14ac:dyDescent="0.2">
      <c r="B40" s="86" t="s">
        <v>44</v>
      </c>
      <c r="C40" s="266">
        <v>0</v>
      </c>
      <c r="D40" s="267">
        <v>0</v>
      </c>
      <c r="E40" s="268">
        <v>0</v>
      </c>
      <c r="F40" s="280"/>
      <c r="G40" s="266">
        <v>0</v>
      </c>
      <c r="H40" s="267">
        <v>0</v>
      </c>
      <c r="I40" s="268">
        <v>0</v>
      </c>
      <c r="J40" s="280"/>
      <c r="K40" s="266">
        <v>0</v>
      </c>
      <c r="L40" s="267">
        <v>0</v>
      </c>
      <c r="M40" s="268">
        <v>0</v>
      </c>
    </row>
    <row r="41" spans="2:13" s="86" customFormat="1" ht="12.75" customHeight="1" x14ac:dyDescent="0.2">
      <c r="B41" s="86" t="s">
        <v>45</v>
      </c>
      <c r="C41" s="266">
        <v>0.1</v>
      </c>
      <c r="D41" s="267">
        <v>0</v>
      </c>
      <c r="E41" s="268">
        <v>0.14000000000000001</v>
      </c>
      <c r="F41" s="280"/>
      <c r="G41" s="377">
        <v>0</v>
      </c>
      <c r="H41" s="267">
        <v>0</v>
      </c>
      <c r="I41" s="268">
        <v>0</v>
      </c>
      <c r="J41" s="280"/>
      <c r="K41" s="266">
        <v>0.1</v>
      </c>
      <c r="L41" s="267">
        <v>0</v>
      </c>
      <c r="M41" s="268">
        <v>0.14000000000000001</v>
      </c>
    </row>
    <row r="42" spans="2:13" s="86" customFormat="1" ht="12.75" customHeight="1" x14ac:dyDescent="0.2">
      <c r="B42" s="86" t="s">
        <v>115</v>
      </c>
      <c r="C42" s="266">
        <v>0</v>
      </c>
      <c r="D42" s="267">
        <v>0</v>
      </c>
      <c r="E42" s="268">
        <v>0.1</v>
      </c>
      <c r="F42" s="280"/>
      <c r="G42" s="266">
        <v>0</v>
      </c>
      <c r="H42" s="267">
        <v>0</v>
      </c>
      <c r="I42" s="268">
        <v>0.1</v>
      </c>
      <c r="J42" s="280"/>
      <c r="K42" s="266">
        <v>0</v>
      </c>
      <c r="L42" s="267">
        <v>0</v>
      </c>
      <c r="M42" s="268">
        <v>0</v>
      </c>
    </row>
    <row r="43" spans="2:13" s="86" customFormat="1" ht="12.75" customHeight="1" x14ac:dyDescent="0.2">
      <c r="B43" s="86" t="s">
        <v>67</v>
      </c>
      <c r="C43" s="266">
        <v>0</v>
      </c>
      <c r="D43" s="267">
        <v>0</v>
      </c>
      <c r="E43" s="268">
        <v>1E-3</v>
      </c>
      <c r="F43" s="280"/>
      <c r="G43" s="266">
        <v>0</v>
      </c>
      <c r="H43" s="267">
        <v>0</v>
      </c>
      <c r="I43" s="268">
        <v>0</v>
      </c>
      <c r="J43" s="280"/>
      <c r="K43" s="266">
        <v>0</v>
      </c>
      <c r="L43" s="267">
        <v>0</v>
      </c>
      <c r="M43" s="268">
        <v>1E-3</v>
      </c>
    </row>
    <row r="44" spans="2:13" s="86" customFormat="1" ht="12.75" customHeight="1" x14ac:dyDescent="0.2">
      <c r="B44" s="86" t="s">
        <v>61</v>
      </c>
      <c r="C44" s="266">
        <v>0</v>
      </c>
      <c r="D44" s="267">
        <v>0</v>
      </c>
      <c r="E44" s="268">
        <v>8.6999999999999994E-2</v>
      </c>
      <c r="F44" s="280"/>
      <c r="G44" s="266">
        <v>0</v>
      </c>
      <c r="H44" s="267">
        <v>0</v>
      </c>
      <c r="I44" s="268">
        <v>0</v>
      </c>
      <c r="J44" s="280"/>
      <c r="K44" s="266">
        <v>0</v>
      </c>
      <c r="L44" s="267">
        <v>0</v>
      </c>
      <c r="M44" s="268">
        <v>8.6999999999999994E-2</v>
      </c>
    </row>
    <row r="45" spans="2:13" s="86" customFormat="1" ht="12.75" customHeight="1" x14ac:dyDescent="0.2">
      <c r="B45" s="86" t="s">
        <v>8</v>
      </c>
      <c r="C45" s="214" t="s">
        <v>119</v>
      </c>
      <c r="D45" s="215" t="s">
        <v>119</v>
      </c>
      <c r="E45" s="216" t="s">
        <v>119</v>
      </c>
      <c r="F45" s="216"/>
      <c r="G45" s="214" t="s">
        <v>119</v>
      </c>
      <c r="H45" s="215" t="s">
        <v>119</v>
      </c>
      <c r="I45" s="216" t="s">
        <v>119</v>
      </c>
      <c r="J45" s="216"/>
      <c r="K45" s="214" t="s">
        <v>119</v>
      </c>
      <c r="L45" s="215" t="s">
        <v>119</v>
      </c>
      <c r="M45" s="216" t="s">
        <v>119</v>
      </c>
    </row>
    <row r="46" spans="2:13" s="86" customFormat="1" ht="12.75" customHeight="1" x14ac:dyDescent="0.2">
      <c r="B46" s="86" t="s">
        <v>47</v>
      </c>
      <c r="C46" s="377">
        <v>0</v>
      </c>
      <c r="D46" s="267">
        <v>0</v>
      </c>
      <c r="E46" s="268">
        <v>0</v>
      </c>
      <c r="F46" s="280"/>
      <c r="G46" s="377">
        <v>0</v>
      </c>
      <c r="H46" s="267">
        <v>0</v>
      </c>
      <c r="I46" s="268">
        <v>0</v>
      </c>
      <c r="J46" s="280"/>
      <c r="K46" s="266">
        <v>0</v>
      </c>
      <c r="L46" s="267">
        <v>0</v>
      </c>
      <c r="M46" s="268">
        <v>0</v>
      </c>
    </row>
    <row r="47" spans="2:13" s="86" customFormat="1" ht="12.75" customHeight="1" x14ac:dyDescent="0.2">
      <c r="B47" s="86" t="s">
        <v>48</v>
      </c>
      <c r="C47" s="266">
        <v>0</v>
      </c>
      <c r="D47" s="267">
        <v>0</v>
      </c>
      <c r="E47" s="268">
        <v>7.2999999999999995E-2</v>
      </c>
      <c r="F47" s="280"/>
      <c r="G47" s="266">
        <v>0</v>
      </c>
      <c r="H47" s="267">
        <v>0</v>
      </c>
      <c r="I47" s="268">
        <v>0</v>
      </c>
      <c r="J47" s="280"/>
      <c r="K47" s="266">
        <v>0</v>
      </c>
      <c r="L47" s="267">
        <v>0</v>
      </c>
      <c r="M47" s="268">
        <v>7.2999999999999995E-2</v>
      </c>
    </row>
    <row r="48" spans="2:13" s="86" customFormat="1" ht="12.75" customHeight="1" x14ac:dyDescent="0.2">
      <c r="B48" s="86" t="s">
        <v>65</v>
      </c>
      <c r="C48" s="266">
        <v>0</v>
      </c>
      <c r="D48" s="267">
        <v>0</v>
      </c>
      <c r="E48" s="268">
        <v>0</v>
      </c>
      <c r="F48" s="280"/>
      <c r="G48" s="214" t="s">
        <v>119</v>
      </c>
      <c r="H48" s="215" t="s">
        <v>119</v>
      </c>
      <c r="I48" s="216" t="s">
        <v>119</v>
      </c>
      <c r="J48" s="216"/>
      <c r="K48" s="266">
        <v>0</v>
      </c>
      <c r="L48" s="267">
        <v>0</v>
      </c>
      <c r="M48" s="268">
        <v>0</v>
      </c>
    </row>
    <row r="49" spans="2:13" s="86" customFormat="1" ht="12.75" customHeight="1" x14ac:dyDescent="0.2">
      <c r="B49" s="86" t="s">
        <v>29</v>
      </c>
      <c r="C49" s="266">
        <v>0</v>
      </c>
      <c r="D49" s="267">
        <v>0</v>
      </c>
      <c r="E49" s="268">
        <v>6.8000000000000005E-2</v>
      </c>
      <c r="F49" s="280"/>
      <c r="G49" s="214" t="s">
        <v>119</v>
      </c>
      <c r="H49" s="215" t="s">
        <v>119</v>
      </c>
      <c r="I49" s="216" t="s">
        <v>119</v>
      </c>
      <c r="J49" s="216"/>
      <c r="K49" s="266">
        <v>0</v>
      </c>
      <c r="L49" s="267">
        <v>0</v>
      </c>
      <c r="M49" s="268">
        <v>6.8000000000000005E-2</v>
      </c>
    </row>
    <row r="50" spans="2:13" s="86" customFormat="1" ht="12.75" customHeight="1" x14ac:dyDescent="0.2">
      <c r="B50" s="86" t="s">
        <v>49</v>
      </c>
      <c r="C50" s="266">
        <v>0.1</v>
      </c>
      <c r="D50" s="267">
        <v>1E-3</v>
      </c>
      <c r="E50" s="268">
        <v>0.29399999999999998</v>
      </c>
      <c r="F50" s="280"/>
      <c r="G50" s="377">
        <v>0.1</v>
      </c>
      <c r="H50" s="267">
        <v>1E-3</v>
      </c>
      <c r="I50" s="268">
        <v>0.29399999999999998</v>
      </c>
      <c r="J50" s="280"/>
      <c r="K50" s="377">
        <v>0</v>
      </c>
      <c r="L50" s="267">
        <v>0</v>
      </c>
      <c r="M50" s="268">
        <v>0</v>
      </c>
    </row>
    <row r="51" spans="2:13" s="86" customFormat="1" ht="22.5" customHeight="1" x14ac:dyDescent="0.2">
      <c r="B51" s="86" t="s">
        <v>6</v>
      </c>
      <c r="C51" s="266">
        <v>1.1000000000000001</v>
      </c>
      <c r="D51" s="267">
        <v>0.27400000000000002</v>
      </c>
      <c r="E51" s="268">
        <v>1.8720000000000001</v>
      </c>
      <c r="F51" s="280"/>
      <c r="G51" s="266">
        <v>0.2</v>
      </c>
      <c r="H51" s="267">
        <v>1.7999999999999999E-2</v>
      </c>
      <c r="I51" s="268">
        <v>0.35499999999999998</v>
      </c>
      <c r="J51" s="280"/>
      <c r="K51" s="266">
        <v>0.9</v>
      </c>
      <c r="L51" s="267">
        <v>0.17199999999999999</v>
      </c>
      <c r="M51" s="268">
        <v>1.6619999999999999</v>
      </c>
    </row>
    <row r="52" spans="2:13" s="86" customFormat="1" ht="12.75" customHeight="1" x14ac:dyDescent="0.2">
      <c r="C52" s="214"/>
      <c r="D52" s="215"/>
      <c r="E52" s="216"/>
      <c r="F52" s="280"/>
      <c r="G52" s="214"/>
      <c r="H52" s="215"/>
      <c r="I52" s="216"/>
      <c r="J52" s="280"/>
      <c r="K52" s="214"/>
      <c r="L52" s="215"/>
      <c r="M52" s="216"/>
    </row>
    <row r="53" spans="2:13" s="86" customFormat="1" ht="12.75" customHeight="1" x14ac:dyDescent="0.2">
      <c r="C53" s="214"/>
      <c r="D53" s="215"/>
      <c r="E53" s="216"/>
      <c r="F53" s="280"/>
      <c r="G53" s="214"/>
      <c r="H53" s="215"/>
      <c r="I53" s="216"/>
      <c r="J53" s="280"/>
      <c r="K53" s="214"/>
      <c r="L53" s="215"/>
      <c r="M53" s="216"/>
    </row>
    <row r="54" spans="2:13" s="86" customFormat="1" ht="12.75" customHeight="1" x14ac:dyDescent="0.2">
      <c r="B54" s="139" t="s">
        <v>107</v>
      </c>
      <c r="C54" s="407" t="s">
        <v>296</v>
      </c>
      <c r="D54" s="407"/>
      <c r="E54" s="407"/>
      <c r="F54" s="278"/>
      <c r="G54" s="407" t="s">
        <v>297</v>
      </c>
      <c r="H54" s="407"/>
      <c r="I54" s="407"/>
      <c r="J54" s="278"/>
      <c r="K54" s="407" t="s">
        <v>298</v>
      </c>
      <c r="L54" s="407"/>
      <c r="M54" s="407"/>
    </row>
    <row r="55" spans="2:13" s="86" customFormat="1" ht="12.75" customHeight="1" x14ac:dyDescent="0.2">
      <c r="B55" s="139"/>
      <c r="C55" s="408" t="s">
        <v>30</v>
      </c>
      <c r="D55" s="408"/>
      <c r="E55" s="408"/>
      <c r="F55" s="279"/>
      <c r="G55" s="408" t="s">
        <v>30</v>
      </c>
      <c r="H55" s="408"/>
      <c r="I55" s="408"/>
      <c r="J55" s="279"/>
      <c r="K55" s="408" t="s">
        <v>30</v>
      </c>
      <c r="L55" s="408"/>
      <c r="M55" s="408"/>
    </row>
    <row r="56" spans="2:13" s="86" customFormat="1" ht="12.75" customHeight="1" x14ac:dyDescent="0.2">
      <c r="B56" s="86" t="s">
        <v>39</v>
      </c>
      <c r="C56" s="266">
        <v>0</v>
      </c>
      <c r="D56" s="267">
        <v>1.4999999999999999E-2</v>
      </c>
      <c r="E56" s="268">
        <v>5.8000000000000003E-2</v>
      </c>
      <c r="F56" s="280"/>
      <c r="G56" s="266">
        <v>0</v>
      </c>
      <c r="H56" s="267">
        <v>7.0000000000000001E-3</v>
      </c>
      <c r="I56" s="268">
        <v>3.6999999999999998E-2</v>
      </c>
      <c r="J56" s="280"/>
      <c r="K56" s="266">
        <v>0</v>
      </c>
      <c r="L56" s="267">
        <v>2E-3</v>
      </c>
      <c r="M56" s="268">
        <v>3.2000000000000001E-2</v>
      </c>
    </row>
    <row r="57" spans="2:13" s="86" customFormat="1" ht="12.75" customHeight="1" x14ac:dyDescent="0.2">
      <c r="B57" s="86" t="s">
        <v>40</v>
      </c>
      <c r="C57" s="266">
        <v>0.1</v>
      </c>
      <c r="D57" s="267">
        <v>3.5000000000000003E-2</v>
      </c>
      <c r="E57" s="268">
        <v>0.154</v>
      </c>
      <c r="F57" s="280"/>
      <c r="G57" s="266">
        <v>0.1</v>
      </c>
      <c r="H57" s="267">
        <v>2.5000000000000001E-2</v>
      </c>
      <c r="I57" s="268">
        <v>0.127</v>
      </c>
      <c r="J57" s="280"/>
      <c r="K57" s="266">
        <v>0</v>
      </c>
      <c r="L57" s="267">
        <v>0</v>
      </c>
      <c r="M57" s="268">
        <v>5.0999999999999997E-2</v>
      </c>
    </row>
    <row r="58" spans="2:13" s="86" customFormat="1" ht="12.75" customHeight="1" x14ac:dyDescent="0.2">
      <c r="B58" s="86" t="s">
        <v>41</v>
      </c>
      <c r="C58" s="266">
        <v>0</v>
      </c>
      <c r="D58" s="267">
        <v>0</v>
      </c>
      <c r="E58" s="268">
        <v>0</v>
      </c>
      <c r="F58" s="280"/>
      <c r="G58" s="266">
        <v>0</v>
      </c>
      <c r="H58" s="267">
        <v>0</v>
      </c>
      <c r="I58" s="268">
        <v>0</v>
      </c>
      <c r="J58" s="280"/>
      <c r="K58" s="214" t="s">
        <v>119</v>
      </c>
      <c r="L58" s="215" t="s">
        <v>119</v>
      </c>
      <c r="M58" s="216" t="s">
        <v>119</v>
      </c>
    </row>
    <row r="59" spans="2:13" s="86" customFormat="1" ht="12.75" customHeight="1" x14ac:dyDescent="0.2">
      <c r="B59" s="86" t="s">
        <v>51</v>
      </c>
      <c r="C59" s="266">
        <v>0</v>
      </c>
      <c r="D59" s="267">
        <v>0</v>
      </c>
      <c r="E59" s="268">
        <v>0</v>
      </c>
      <c r="F59" s="280"/>
      <c r="G59" s="266">
        <v>0</v>
      </c>
      <c r="H59" s="267">
        <v>0</v>
      </c>
      <c r="I59" s="268">
        <v>0</v>
      </c>
      <c r="J59" s="280"/>
      <c r="K59" s="214" t="s">
        <v>119</v>
      </c>
      <c r="L59" s="215" t="s">
        <v>119</v>
      </c>
      <c r="M59" s="216" t="s">
        <v>119</v>
      </c>
    </row>
    <row r="60" spans="2:13" s="86" customFormat="1" ht="12.75" customHeight="1" x14ac:dyDescent="0.2">
      <c r="B60" s="86" t="s">
        <v>42</v>
      </c>
      <c r="C60" s="377">
        <v>0.2</v>
      </c>
      <c r="D60" s="267">
        <v>0.14000000000000001</v>
      </c>
      <c r="E60" s="268">
        <v>0.35899999999999999</v>
      </c>
      <c r="F60" s="280"/>
      <c r="G60" s="377">
        <v>0.2</v>
      </c>
      <c r="H60" s="267">
        <v>0.13200000000000001</v>
      </c>
      <c r="I60" s="268">
        <v>0.34599999999999997</v>
      </c>
      <c r="J60" s="280"/>
      <c r="K60" s="266">
        <v>0</v>
      </c>
      <c r="L60" s="267">
        <v>0</v>
      </c>
      <c r="M60" s="268">
        <v>3.4000000000000002E-2</v>
      </c>
    </row>
    <row r="61" spans="2:13" s="86" customFormat="1" ht="12.75" customHeight="1" x14ac:dyDescent="0.2">
      <c r="B61" s="86" t="s">
        <v>43</v>
      </c>
      <c r="C61" s="266">
        <v>0</v>
      </c>
      <c r="D61" s="267">
        <v>0</v>
      </c>
      <c r="E61" s="268">
        <v>2.4E-2</v>
      </c>
      <c r="F61" s="280"/>
      <c r="G61" s="266">
        <v>0</v>
      </c>
      <c r="H61" s="267">
        <v>0</v>
      </c>
      <c r="I61" s="268">
        <v>2.3E-2</v>
      </c>
      <c r="J61" s="280"/>
      <c r="K61" s="377">
        <v>0</v>
      </c>
      <c r="L61" s="267">
        <v>0</v>
      </c>
      <c r="M61" s="268">
        <v>2E-3</v>
      </c>
    </row>
    <row r="62" spans="2:13" s="86" customFormat="1" ht="12.75" customHeight="1" x14ac:dyDescent="0.2">
      <c r="B62" s="86" t="s">
        <v>28</v>
      </c>
      <c r="C62" s="214" t="s">
        <v>119</v>
      </c>
      <c r="D62" s="215" t="s">
        <v>119</v>
      </c>
      <c r="E62" s="216" t="s">
        <v>119</v>
      </c>
      <c r="F62" s="216"/>
      <c r="G62" s="214" t="s">
        <v>119</v>
      </c>
      <c r="H62" s="215" t="s">
        <v>119</v>
      </c>
      <c r="I62" s="216" t="s">
        <v>119</v>
      </c>
      <c r="J62" s="216"/>
      <c r="K62" s="266" t="s">
        <v>119</v>
      </c>
      <c r="L62" s="267" t="s">
        <v>119</v>
      </c>
      <c r="M62" s="268" t="s">
        <v>119</v>
      </c>
    </row>
    <row r="63" spans="2:13" s="86" customFormat="1" ht="12.75" customHeight="1" x14ac:dyDescent="0.2">
      <c r="B63" s="86" t="s">
        <v>9</v>
      </c>
      <c r="C63" s="214" t="s">
        <v>119</v>
      </c>
      <c r="D63" s="215" t="s">
        <v>119</v>
      </c>
      <c r="E63" s="216" t="s">
        <v>119</v>
      </c>
      <c r="F63" s="216"/>
      <c r="G63" s="214" t="s">
        <v>119</v>
      </c>
      <c r="H63" s="215" t="s">
        <v>119</v>
      </c>
      <c r="I63" s="216" t="s">
        <v>119</v>
      </c>
      <c r="J63" s="216"/>
      <c r="K63" s="266" t="s">
        <v>119</v>
      </c>
      <c r="L63" s="267" t="s">
        <v>119</v>
      </c>
      <c r="M63" s="268" t="s">
        <v>119</v>
      </c>
    </row>
    <row r="64" spans="2:13" s="86" customFormat="1" ht="12.75" customHeight="1" x14ac:dyDescent="0.2">
      <c r="B64" s="86" t="s">
        <v>44</v>
      </c>
      <c r="C64" s="266">
        <v>0</v>
      </c>
      <c r="D64" s="267">
        <v>0</v>
      </c>
      <c r="E64" s="268">
        <v>0</v>
      </c>
      <c r="F64" s="280"/>
      <c r="G64" s="266">
        <v>0</v>
      </c>
      <c r="H64" s="267">
        <v>0</v>
      </c>
      <c r="I64" s="268">
        <v>0</v>
      </c>
      <c r="J64" s="280"/>
      <c r="K64" s="266">
        <v>0</v>
      </c>
      <c r="L64" s="267">
        <v>0</v>
      </c>
      <c r="M64" s="268">
        <v>0</v>
      </c>
    </row>
    <row r="65" spans="2:13" s="86" customFormat="1" ht="12.75" customHeight="1" x14ac:dyDescent="0.2">
      <c r="B65" s="86" t="s">
        <v>45</v>
      </c>
      <c r="C65" s="266">
        <v>0</v>
      </c>
      <c r="D65" s="267">
        <v>0</v>
      </c>
      <c r="E65" s="268">
        <v>4.3999999999999997E-2</v>
      </c>
      <c r="F65" s="280"/>
      <c r="G65" s="377">
        <v>0</v>
      </c>
      <c r="H65" s="267">
        <v>0</v>
      </c>
      <c r="I65" s="268">
        <v>0</v>
      </c>
      <c r="J65" s="280"/>
      <c r="K65" s="266">
        <v>0</v>
      </c>
      <c r="L65" s="267">
        <v>0</v>
      </c>
      <c r="M65" s="268">
        <v>4.3999999999999997E-2</v>
      </c>
    </row>
    <row r="66" spans="2:13" s="86" customFormat="1" ht="12.75" customHeight="1" x14ac:dyDescent="0.2">
      <c r="B66" s="86" t="s">
        <v>115</v>
      </c>
      <c r="C66" s="377">
        <v>0.4</v>
      </c>
      <c r="D66" s="267">
        <v>0.24199999999999999</v>
      </c>
      <c r="E66" s="268">
        <v>0.495</v>
      </c>
      <c r="F66" s="280"/>
      <c r="G66" s="377">
        <v>0.3</v>
      </c>
      <c r="H66" s="267">
        <v>0.22500000000000001</v>
      </c>
      <c r="I66" s="268">
        <v>0.47399999999999998</v>
      </c>
      <c r="J66" s="280"/>
      <c r="K66" s="377">
        <v>0</v>
      </c>
      <c r="L66" s="267">
        <v>4.0000000000000001E-3</v>
      </c>
      <c r="M66" s="268">
        <v>3.5999999999999997E-2</v>
      </c>
    </row>
    <row r="67" spans="2:13" s="86" customFormat="1" ht="12.75" customHeight="1" x14ac:dyDescent="0.2">
      <c r="B67" s="86" t="s">
        <v>67</v>
      </c>
      <c r="C67" s="266">
        <v>0</v>
      </c>
      <c r="D67" s="267">
        <v>0</v>
      </c>
      <c r="E67" s="268">
        <v>6.4000000000000001E-2</v>
      </c>
      <c r="F67" s="280"/>
      <c r="G67" s="377">
        <v>0</v>
      </c>
      <c r="H67" s="267">
        <v>0</v>
      </c>
      <c r="I67" s="268">
        <v>0</v>
      </c>
      <c r="J67" s="280"/>
      <c r="K67" s="266">
        <v>0</v>
      </c>
      <c r="L67" s="267">
        <v>0</v>
      </c>
      <c r="M67" s="268">
        <v>6.4000000000000001E-2</v>
      </c>
    </row>
    <row r="68" spans="2:13" s="86" customFormat="1" ht="12.75" customHeight="1" x14ac:dyDescent="0.2">
      <c r="B68" s="86" t="s">
        <v>46</v>
      </c>
      <c r="C68" s="266">
        <v>0</v>
      </c>
      <c r="D68" s="267">
        <v>0</v>
      </c>
      <c r="E68" s="268">
        <v>3.9E-2</v>
      </c>
      <c r="F68" s="280"/>
      <c r="G68" s="266">
        <v>0</v>
      </c>
      <c r="H68" s="267">
        <v>0</v>
      </c>
      <c r="I68" s="268">
        <v>3.9E-2</v>
      </c>
      <c r="J68" s="280"/>
      <c r="K68" s="377">
        <v>0</v>
      </c>
      <c r="L68" s="267">
        <v>0</v>
      </c>
      <c r="M68" s="268">
        <v>0</v>
      </c>
    </row>
    <row r="69" spans="2:13" s="86" customFormat="1" ht="12.75" customHeight="1" x14ac:dyDescent="0.2">
      <c r="B69" s="86" t="s">
        <v>8</v>
      </c>
      <c r="C69" s="214" t="s">
        <v>119</v>
      </c>
      <c r="D69" s="215" t="s">
        <v>119</v>
      </c>
      <c r="E69" s="216" t="s">
        <v>119</v>
      </c>
      <c r="F69" s="216"/>
      <c r="G69" s="214" t="s">
        <v>119</v>
      </c>
      <c r="H69" s="215" t="s">
        <v>119</v>
      </c>
      <c r="I69" s="216" t="s">
        <v>119</v>
      </c>
      <c r="J69" s="216"/>
      <c r="K69" s="214" t="s">
        <v>119</v>
      </c>
      <c r="L69" s="215" t="s">
        <v>119</v>
      </c>
      <c r="M69" s="216" t="s">
        <v>119</v>
      </c>
    </row>
    <row r="70" spans="2:13" s="86" customFormat="1" ht="12.75" customHeight="1" x14ac:dyDescent="0.2">
      <c r="B70" s="86" t="s">
        <v>47</v>
      </c>
      <c r="C70" s="266">
        <v>0</v>
      </c>
      <c r="D70" s="267">
        <v>0</v>
      </c>
      <c r="E70" s="268">
        <v>5.0999999999999997E-2</v>
      </c>
      <c r="F70" s="280"/>
      <c r="G70" s="266">
        <v>0</v>
      </c>
      <c r="H70" s="267">
        <v>0</v>
      </c>
      <c r="I70" s="268">
        <v>4.3999999999999997E-2</v>
      </c>
      <c r="J70" s="280"/>
      <c r="K70" s="266">
        <v>0</v>
      </c>
      <c r="L70" s="267">
        <v>0</v>
      </c>
      <c r="M70" s="268">
        <v>1.0999999999999999E-2</v>
      </c>
    </row>
    <row r="71" spans="2:13" s="86" customFormat="1" ht="12.75" customHeight="1" x14ac:dyDescent="0.2">
      <c r="B71" s="86" t="s">
        <v>48</v>
      </c>
      <c r="C71" s="377">
        <v>0.4</v>
      </c>
      <c r="D71" s="267">
        <v>0.32200000000000001</v>
      </c>
      <c r="E71" s="268">
        <v>0.58699999999999997</v>
      </c>
      <c r="F71" s="280"/>
      <c r="G71" s="266">
        <v>0</v>
      </c>
      <c r="H71" s="267">
        <v>0</v>
      </c>
      <c r="I71" s="268">
        <v>0</v>
      </c>
      <c r="J71" s="280"/>
      <c r="K71" s="377">
        <v>0.4</v>
      </c>
      <c r="L71" s="267">
        <v>0.32200000000000001</v>
      </c>
      <c r="M71" s="268">
        <v>0.58699999999999997</v>
      </c>
    </row>
    <row r="72" spans="2:13" s="86" customFormat="1" ht="12.75" customHeight="1" x14ac:dyDescent="0.2">
      <c r="B72" s="86" t="s">
        <v>65</v>
      </c>
      <c r="C72" s="377">
        <v>0.6</v>
      </c>
      <c r="D72" s="267">
        <v>0.39200000000000002</v>
      </c>
      <c r="E72" s="268">
        <v>1.0569999999999999</v>
      </c>
      <c r="F72" s="280"/>
      <c r="G72" s="214" t="s">
        <v>119</v>
      </c>
      <c r="H72" s="215" t="s">
        <v>119</v>
      </c>
      <c r="I72" s="216" t="s">
        <v>119</v>
      </c>
      <c r="J72" s="216"/>
      <c r="K72" s="377">
        <v>0.6</v>
      </c>
      <c r="L72" s="267">
        <v>0.39200000000000002</v>
      </c>
      <c r="M72" s="268">
        <v>1.0569999999999999</v>
      </c>
    </row>
    <row r="73" spans="2:13" s="86" customFormat="1" ht="12.75" customHeight="1" x14ac:dyDescent="0.2">
      <c r="B73" s="86" t="s">
        <v>29</v>
      </c>
      <c r="C73" s="377">
        <v>0</v>
      </c>
      <c r="D73" s="267">
        <v>0</v>
      </c>
      <c r="E73" s="268">
        <v>0</v>
      </c>
      <c r="F73" s="280"/>
      <c r="G73" s="214" t="s">
        <v>119</v>
      </c>
      <c r="H73" s="215" t="s">
        <v>119</v>
      </c>
      <c r="I73" s="216" t="s">
        <v>119</v>
      </c>
      <c r="J73" s="216"/>
      <c r="K73" s="377">
        <v>0</v>
      </c>
      <c r="L73" s="267">
        <v>0</v>
      </c>
      <c r="M73" s="268">
        <v>0</v>
      </c>
    </row>
    <row r="74" spans="2:13" s="86" customFormat="1" ht="12.75" customHeight="1" x14ac:dyDescent="0.2">
      <c r="B74" s="86" t="s">
        <v>49</v>
      </c>
      <c r="C74" s="377">
        <v>0.1</v>
      </c>
      <c r="D74" s="267">
        <v>4.2999999999999997E-2</v>
      </c>
      <c r="E74" s="268">
        <v>0.13400000000000001</v>
      </c>
      <c r="F74" s="280"/>
      <c r="G74" s="377">
        <v>0</v>
      </c>
      <c r="H74" s="267">
        <v>1.2E-2</v>
      </c>
      <c r="I74" s="268">
        <v>0.08</v>
      </c>
      <c r="J74" s="280"/>
      <c r="K74" s="377">
        <v>0</v>
      </c>
      <c r="L74" s="267">
        <v>1.7999999999999999E-2</v>
      </c>
      <c r="M74" s="268">
        <v>7.5999999999999998E-2</v>
      </c>
    </row>
    <row r="75" spans="2:13" s="86" customFormat="1" ht="22.5" customHeight="1" x14ac:dyDescent="0.2">
      <c r="B75" s="86" t="s">
        <v>6</v>
      </c>
      <c r="C75" s="266">
        <v>2</v>
      </c>
      <c r="D75" s="267">
        <v>1.6259999999999999</v>
      </c>
      <c r="E75" s="268">
        <v>2.456</v>
      </c>
      <c r="F75" s="280"/>
      <c r="G75" s="266">
        <v>0.7</v>
      </c>
      <c r="H75" s="267">
        <v>0.56999999999999995</v>
      </c>
      <c r="I75" s="268">
        <v>0.93100000000000005</v>
      </c>
      <c r="J75" s="280"/>
      <c r="K75" s="266">
        <v>1.2</v>
      </c>
      <c r="L75" s="267">
        <v>0.93300000000000005</v>
      </c>
      <c r="M75" s="268">
        <v>1.6759999999999999</v>
      </c>
    </row>
    <row r="76" spans="2:13" s="86" customFormat="1" ht="12.75" customHeight="1" x14ac:dyDescent="0.2">
      <c r="C76" s="214"/>
      <c r="D76" s="215"/>
      <c r="E76" s="216"/>
      <c r="F76" s="280"/>
      <c r="G76" s="214"/>
      <c r="H76" s="215"/>
      <c r="I76" s="216"/>
      <c r="J76" s="280"/>
      <c r="K76" s="214"/>
      <c r="L76" s="215"/>
      <c r="M76" s="216"/>
    </row>
    <row r="77" spans="2:13" s="86" customFormat="1" ht="12.75" customHeight="1" x14ac:dyDescent="0.2">
      <c r="C77" s="214"/>
      <c r="D77" s="215"/>
      <c r="E77" s="216"/>
      <c r="F77" s="280"/>
      <c r="G77" s="214"/>
      <c r="H77" s="215"/>
      <c r="I77" s="216"/>
      <c r="J77" s="280"/>
      <c r="K77" s="214"/>
      <c r="L77" s="215"/>
      <c r="M77" s="216"/>
    </row>
    <row r="78" spans="2:13" s="86" customFormat="1" ht="12.75" customHeight="1" x14ac:dyDescent="0.2">
      <c r="B78" s="142" t="s">
        <v>10</v>
      </c>
      <c r="C78" s="407" t="s">
        <v>296</v>
      </c>
      <c r="D78" s="407"/>
      <c r="E78" s="407"/>
      <c r="F78" s="278"/>
      <c r="G78" s="407" t="s">
        <v>297</v>
      </c>
      <c r="H78" s="407"/>
      <c r="I78" s="407"/>
      <c r="J78" s="278"/>
      <c r="K78" s="407" t="s">
        <v>298</v>
      </c>
      <c r="L78" s="407"/>
      <c r="M78" s="407"/>
    </row>
    <row r="79" spans="2:13" s="86" customFormat="1" ht="12.75" customHeight="1" x14ac:dyDescent="0.2">
      <c r="B79" s="139"/>
      <c r="C79" s="408" t="s">
        <v>30</v>
      </c>
      <c r="D79" s="408"/>
      <c r="E79" s="408"/>
      <c r="F79" s="279"/>
      <c r="G79" s="408" t="s">
        <v>30</v>
      </c>
      <c r="H79" s="408"/>
      <c r="I79" s="408"/>
      <c r="J79" s="279"/>
      <c r="K79" s="408" t="s">
        <v>30</v>
      </c>
      <c r="L79" s="408"/>
      <c r="M79" s="408"/>
    </row>
    <row r="80" spans="2:13" s="86" customFormat="1" ht="12.75" customHeight="1" x14ac:dyDescent="0.2">
      <c r="B80" s="86" t="s">
        <v>39</v>
      </c>
      <c r="C80" s="266">
        <v>0.2</v>
      </c>
      <c r="D80" s="267">
        <v>0.105</v>
      </c>
      <c r="E80" s="268">
        <v>0.247</v>
      </c>
      <c r="F80" s="280"/>
      <c r="G80" s="377">
        <v>0</v>
      </c>
      <c r="H80" s="267">
        <v>4.0000000000000001E-3</v>
      </c>
      <c r="I80" s="268">
        <v>0.03</v>
      </c>
      <c r="J80" s="280"/>
      <c r="K80" s="266">
        <v>0.2</v>
      </c>
      <c r="L80" s="267">
        <v>9.0999999999999998E-2</v>
      </c>
      <c r="M80" s="268">
        <v>0.23</v>
      </c>
    </row>
    <row r="81" spans="2:13" s="86" customFormat="1" ht="12.75" customHeight="1" x14ac:dyDescent="0.2">
      <c r="B81" s="86" t="s">
        <v>40</v>
      </c>
      <c r="C81" s="266">
        <v>0</v>
      </c>
      <c r="D81" s="267">
        <v>0</v>
      </c>
      <c r="E81" s="268">
        <v>0</v>
      </c>
      <c r="F81" s="280"/>
      <c r="G81" s="266">
        <v>0</v>
      </c>
      <c r="H81" s="267">
        <v>0</v>
      </c>
      <c r="I81" s="268">
        <v>0</v>
      </c>
      <c r="J81" s="280"/>
      <c r="K81" s="266">
        <v>0</v>
      </c>
      <c r="L81" s="267">
        <v>0</v>
      </c>
      <c r="M81" s="268">
        <v>0</v>
      </c>
    </row>
    <row r="82" spans="2:13" s="86" customFormat="1" ht="12.75" customHeight="1" x14ac:dyDescent="0.2">
      <c r="B82" s="86" t="s">
        <v>41</v>
      </c>
      <c r="C82" s="266">
        <v>0</v>
      </c>
      <c r="D82" s="267">
        <v>0</v>
      </c>
      <c r="E82" s="268">
        <v>0</v>
      </c>
      <c r="F82" s="280"/>
      <c r="G82" s="266">
        <v>0</v>
      </c>
      <c r="H82" s="267">
        <v>0</v>
      </c>
      <c r="I82" s="268">
        <v>0</v>
      </c>
      <c r="J82" s="280"/>
      <c r="K82" s="214" t="s">
        <v>119</v>
      </c>
      <c r="L82" s="215" t="s">
        <v>119</v>
      </c>
      <c r="M82" s="216" t="s">
        <v>119</v>
      </c>
    </row>
    <row r="83" spans="2:13" s="86" customFormat="1" ht="12.75" customHeight="1" x14ac:dyDescent="0.2">
      <c r="B83" s="86" t="s">
        <v>51</v>
      </c>
      <c r="C83" s="266">
        <v>0</v>
      </c>
      <c r="D83" s="267">
        <v>0</v>
      </c>
      <c r="E83" s="268">
        <v>0</v>
      </c>
      <c r="F83" s="280"/>
      <c r="G83" s="266">
        <v>0</v>
      </c>
      <c r="H83" s="267">
        <v>0</v>
      </c>
      <c r="I83" s="268">
        <v>0</v>
      </c>
      <c r="J83" s="280"/>
      <c r="K83" s="214" t="s">
        <v>119</v>
      </c>
      <c r="L83" s="215" t="s">
        <v>119</v>
      </c>
      <c r="M83" s="216" t="s">
        <v>119</v>
      </c>
    </row>
    <row r="84" spans="2:13" s="86" customFormat="1" ht="12.75" customHeight="1" x14ac:dyDescent="0.2">
      <c r="B84" s="86" t="s">
        <v>42</v>
      </c>
      <c r="C84" s="266">
        <v>0.4</v>
      </c>
      <c r="D84" s="267">
        <v>0.13800000000000001</v>
      </c>
      <c r="E84" s="268">
        <v>0.60499999999999998</v>
      </c>
      <c r="F84" s="280"/>
      <c r="G84" s="266">
        <v>0.3</v>
      </c>
      <c r="H84" s="267">
        <v>0.09</v>
      </c>
      <c r="I84" s="268">
        <v>0.45500000000000002</v>
      </c>
      <c r="J84" s="280"/>
      <c r="K84" s="266">
        <v>0.1</v>
      </c>
      <c r="L84" s="267">
        <v>0</v>
      </c>
      <c r="M84" s="268">
        <v>0.20799999999999999</v>
      </c>
    </row>
    <row r="85" spans="2:13" s="86" customFormat="1" ht="12.75" customHeight="1" x14ac:dyDescent="0.2">
      <c r="B85" s="86" t="s">
        <v>43</v>
      </c>
      <c r="C85" s="377">
        <v>0.1</v>
      </c>
      <c r="D85" s="267">
        <v>8.2000000000000003E-2</v>
      </c>
      <c r="E85" s="268">
        <v>0.18099999999999999</v>
      </c>
      <c r="F85" s="280"/>
      <c r="G85" s="377">
        <v>0.1</v>
      </c>
      <c r="H85" s="267">
        <v>3.5000000000000003E-2</v>
      </c>
      <c r="I85" s="268">
        <v>0.104</v>
      </c>
      <c r="J85" s="280"/>
      <c r="K85" s="266">
        <v>0.1</v>
      </c>
      <c r="L85" s="267">
        <v>2.9000000000000001E-2</v>
      </c>
      <c r="M85" s="268">
        <v>0.10100000000000001</v>
      </c>
    </row>
    <row r="86" spans="2:13" s="86" customFormat="1" ht="12.75" customHeight="1" x14ac:dyDescent="0.2">
      <c r="B86" s="86" t="s">
        <v>28</v>
      </c>
      <c r="C86" s="214" t="s">
        <v>119</v>
      </c>
      <c r="D86" s="215" t="s">
        <v>119</v>
      </c>
      <c r="E86" s="216" t="s">
        <v>119</v>
      </c>
      <c r="F86" s="216"/>
      <c r="G86" s="214" t="s">
        <v>119</v>
      </c>
      <c r="H86" s="215" t="s">
        <v>119</v>
      </c>
      <c r="I86" s="216" t="s">
        <v>119</v>
      </c>
      <c r="J86" s="216"/>
      <c r="K86" s="214" t="s">
        <v>119</v>
      </c>
      <c r="L86" s="215" t="s">
        <v>119</v>
      </c>
      <c r="M86" s="216" t="s">
        <v>119</v>
      </c>
    </row>
    <row r="87" spans="2:13" s="86" customFormat="1" ht="12.75" customHeight="1" x14ac:dyDescent="0.2">
      <c r="B87" s="86" t="s">
        <v>9</v>
      </c>
      <c r="C87" s="214" t="s">
        <v>119</v>
      </c>
      <c r="D87" s="215" t="s">
        <v>119</v>
      </c>
      <c r="E87" s="216" t="s">
        <v>119</v>
      </c>
      <c r="F87" s="216"/>
      <c r="G87" s="214" t="s">
        <v>119</v>
      </c>
      <c r="H87" s="215" t="s">
        <v>119</v>
      </c>
      <c r="I87" s="216" t="s">
        <v>119</v>
      </c>
      <c r="J87" s="216"/>
      <c r="K87" s="214" t="s">
        <v>119</v>
      </c>
      <c r="L87" s="215" t="s">
        <v>119</v>
      </c>
      <c r="M87" s="216" t="s">
        <v>119</v>
      </c>
    </row>
    <row r="88" spans="2:13" s="86" customFormat="1" ht="12.75" customHeight="1" x14ac:dyDescent="0.2">
      <c r="B88" s="86" t="s">
        <v>44</v>
      </c>
      <c r="C88" s="266">
        <v>0</v>
      </c>
      <c r="D88" s="267">
        <v>0</v>
      </c>
      <c r="E88" s="268">
        <v>0</v>
      </c>
      <c r="F88" s="280"/>
      <c r="G88" s="266">
        <v>0</v>
      </c>
      <c r="H88" s="267">
        <v>0</v>
      </c>
      <c r="I88" s="268">
        <v>0</v>
      </c>
      <c r="J88" s="280"/>
      <c r="K88" s="266">
        <v>0</v>
      </c>
      <c r="L88" s="267">
        <v>0</v>
      </c>
      <c r="M88" s="268">
        <v>0</v>
      </c>
    </row>
    <row r="89" spans="2:13" s="86" customFormat="1" ht="12.75" customHeight="1" x14ac:dyDescent="0.2">
      <c r="B89" s="86" t="s">
        <v>45</v>
      </c>
      <c r="C89" s="377">
        <v>0</v>
      </c>
      <c r="D89" s="267">
        <v>0</v>
      </c>
      <c r="E89" s="268">
        <v>3.4000000000000002E-2</v>
      </c>
      <c r="F89" s="280"/>
      <c r="G89" s="377">
        <v>0</v>
      </c>
      <c r="H89" s="267">
        <v>0</v>
      </c>
      <c r="I89" s="268">
        <v>0</v>
      </c>
      <c r="J89" s="280"/>
      <c r="K89" s="266">
        <v>0</v>
      </c>
      <c r="L89" s="267">
        <v>0</v>
      </c>
      <c r="M89" s="268">
        <v>3.4000000000000002E-2</v>
      </c>
    </row>
    <row r="90" spans="2:13" s="86" customFormat="1" ht="12.75" customHeight="1" x14ac:dyDescent="0.2">
      <c r="B90" s="86" t="s">
        <v>115</v>
      </c>
      <c r="C90" s="266">
        <v>0</v>
      </c>
      <c r="D90" s="267">
        <v>0</v>
      </c>
      <c r="E90" s="268">
        <v>2.5000000000000001E-2</v>
      </c>
      <c r="F90" s="280"/>
      <c r="G90" s="266">
        <v>0</v>
      </c>
      <c r="H90" s="267">
        <v>0</v>
      </c>
      <c r="I90" s="268">
        <v>0</v>
      </c>
      <c r="J90" s="216"/>
      <c r="K90" s="266">
        <v>0</v>
      </c>
      <c r="L90" s="267">
        <v>0</v>
      </c>
      <c r="M90" s="268">
        <v>2.5000000000000001E-2</v>
      </c>
    </row>
    <row r="91" spans="2:13" s="86" customFormat="1" ht="12.75" customHeight="1" x14ac:dyDescent="0.2">
      <c r="B91" s="86" t="s">
        <v>67</v>
      </c>
      <c r="C91" s="377">
        <v>0.2</v>
      </c>
      <c r="D91" s="267">
        <v>0.112</v>
      </c>
      <c r="E91" s="268">
        <v>0.19700000000000001</v>
      </c>
      <c r="F91" s="280"/>
      <c r="G91" s="266">
        <v>0</v>
      </c>
      <c r="H91" s="267">
        <v>1.4E-2</v>
      </c>
      <c r="I91" s="268">
        <v>4.9000000000000002E-2</v>
      </c>
      <c r="J91" s="280"/>
      <c r="K91" s="377">
        <v>0.1</v>
      </c>
      <c r="L91" s="267">
        <v>8.5999999999999993E-2</v>
      </c>
      <c r="M91" s="268">
        <v>0.16400000000000001</v>
      </c>
    </row>
    <row r="92" spans="2:13" s="86" customFormat="1" ht="12.75" customHeight="1" x14ac:dyDescent="0.2">
      <c r="B92" s="86" t="s">
        <v>46</v>
      </c>
      <c r="C92" s="266">
        <v>0.3</v>
      </c>
      <c r="D92" s="267">
        <v>0.107</v>
      </c>
      <c r="E92" s="268">
        <v>0.46899999999999997</v>
      </c>
      <c r="F92" s="280"/>
      <c r="G92" s="266">
        <v>0.3</v>
      </c>
      <c r="H92" s="267">
        <v>0.1</v>
      </c>
      <c r="I92" s="268">
        <v>0.46</v>
      </c>
      <c r="J92" s="280"/>
      <c r="K92" s="266">
        <v>0</v>
      </c>
      <c r="L92" s="267">
        <v>1E-3</v>
      </c>
      <c r="M92" s="268">
        <v>0.02</v>
      </c>
    </row>
    <row r="93" spans="2:13" s="86" customFormat="1" ht="12.75" customHeight="1" x14ac:dyDescent="0.2">
      <c r="B93" s="86" t="s">
        <v>8</v>
      </c>
      <c r="C93" s="214" t="s">
        <v>119</v>
      </c>
      <c r="D93" s="215" t="s">
        <v>119</v>
      </c>
      <c r="E93" s="216" t="s">
        <v>119</v>
      </c>
      <c r="F93" s="216"/>
      <c r="G93" s="214" t="s">
        <v>119</v>
      </c>
      <c r="H93" s="215" t="s">
        <v>119</v>
      </c>
      <c r="I93" s="216" t="s">
        <v>119</v>
      </c>
      <c r="J93" s="216"/>
      <c r="K93" s="214" t="s">
        <v>119</v>
      </c>
      <c r="L93" s="215" t="s">
        <v>119</v>
      </c>
      <c r="M93" s="216" t="s">
        <v>119</v>
      </c>
    </row>
    <row r="94" spans="2:13" s="86" customFormat="1" ht="12.75" customHeight="1" x14ac:dyDescent="0.2">
      <c r="B94" s="86" t="s">
        <v>47</v>
      </c>
      <c r="C94" s="377">
        <v>0</v>
      </c>
      <c r="D94" s="267">
        <v>0</v>
      </c>
      <c r="E94" s="268">
        <v>0</v>
      </c>
      <c r="F94" s="280"/>
      <c r="G94" s="377">
        <v>0</v>
      </c>
      <c r="H94" s="267">
        <v>0</v>
      </c>
      <c r="I94" s="268">
        <v>0</v>
      </c>
      <c r="J94" s="280"/>
      <c r="K94" s="377">
        <v>0</v>
      </c>
      <c r="L94" s="267">
        <v>0</v>
      </c>
      <c r="M94" s="268">
        <v>0</v>
      </c>
    </row>
    <row r="95" spans="2:13" s="86" customFormat="1" ht="12.75" customHeight="1" x14ac:dyDescent="0.2">
      <c r="B95" s="86" t="s">
        <v>48</v>
      </c>
      <c r="C95" s="266">
        <v>0.4</v>
      </c>
      <c r="D95" s="267">
        <v>0.215</v>
      </c>
      <c r="E95" s="268">
        <v>0.68100000000000005</v>
      </c>
      <c r="F95" s="280"/>
      <c r="G95" s="266">
        <v>0</v>
      </c>
      <c r="H95" s="267">
        <v>0</v>
      </c>
      <c r="I95" s="268">
        <v>0</v>
      </c>
      <c r="J95" s="280"/>
      <c r="K95" s="266">
        <v>0.4</v>
      </c>
      <c r="L95" s="267">
        <v>0.215</v>
      </c>
      <c r="M95" s="268">
        <v>0.68100000000000005</v>
      </c>
    </row>
    <row r="96" spans="2:13" s="86" customFormat="1" ht="12.75" customHeight="1" x14ac:dyDescent="0.2">
      <c r="B96" s="86" t="s">
        <v>65</v>
      </c>
      <c r="C96" s="266">
        <v>0.1</v>
      </c>
      <c r="D96" s="267">
        <v>3.6999999999999998E-2</v>
      </c>
      <c r="E96" s="268">
        <v>0.13100000000000001</v>
      </c>
      <c r="F96" s="280"/>
      <c r="G96" s="214" t="s">
        <v>119</v>
      </c>
      <c r="H96" s="215" t="s">
        <v>119</v>
      </c>
      <c r="I96" s="216" t="s">
        <v>119</v>
      </c>
      <c r="J96" s="216"/>
      <c r="K96" s="266">
        <v>0.1</v>
      </c>
      <c r="L96" s="267">
        <v>3.6999999999999998E-2</v>
      </c>
      <c r="M96" s="268">
        <v>0.13100000000000001</v>
      </c>
    </row>
    <row r="97" spans="2:13" s="86" customFormat="1" ht="12.75" customHeight="1" x14ac:dyDescent="0.2">
      <c r="B97" s="86" t="s">
        <v>29</v>
      </c>
      <c r="C97" s="266">
        <v>0</v>
      </c>
      <c r="D97" s="267">
        <v>0</v>
      </c>
      <c r="E97" s="268">
        <v>0</v>
      </c>
      <c r="F97" s="216"/>
      <c r="G97" s="214" t="s">
        <v>119</v>
      </c>
      <c r="H97" s="215" t="s">
        <v>119</v>
      </c>
      <c r="I97" s="216" t="s">
        <v>119</v>
      </c>
      <c r="J97" s="216"/>
      <c r="K97" s="266">
        <v>0</v>
      </c>
      <c r="L97" s="267">
        <v>0</v>
      </c>
      <c r="M97" s="268">
        <v>0</v>
      </c>
    </row>
    <row r="98" spans="2:13" s="86" customFormat="1" ht="12.75" customHeight="1" x14ac:dyDescent="0.2">
      <c r="B98" s="86" t="s">
        <v>49</v>
      </c>
      <c r="C98" s="266">
        <v>0</v>
      </c>
      <c r="D98" s="267">
        <v>1E-3</v>
      </c>
      <c r="E98" s="268">
        <v>8.6999999999999994E-2</v>
      </c>
      <c r="F98" s="280"/>
      <c r="G98" s="266">
        <v>0</v>
      </c>
      <c r="H98" s="267">
        <v>1E-3</v>
      </c>
      <c r="I98" s="268">
        <v>8.6999999999999994E-2</v>
      </c>
      <c r="J98" s="280"/>
      <c r="K98" s="377">
        <v>0</v>
      </c>
      <c r="L98" s="267">
        <v>0</v>
      </c>
      <c r="M98" s="268">
        <v>0</v>
      </c>
    </row>
    <row r="99" spans="2:13" s="86" customFormat="1" ht="22.5" customHeight="1" x14ac:dyDescent="0.2">
      <c r="B99" s="86" t="s">
        <v>6</v>
      </c>
      <c r="C99" s="377">
        <v>1.7</v>
      </c>
      <c r="D99" s="267">
        <v>1.2829999999999999</v>
      </c>
      <c r="E99" s="268">
        <v>2.0659999999999998</v>
      </c>
      <c r="F99" s="280"/>
      <c r="G99" s="377">
        <v>0.7</v>
      </c>
      <c r="H99" s="267">
        <v>0.42299999999999999</v>
      </c>
      <c r="I99" s="268">
        <v>0.95099999999999996</v>
      </c>
      <c r="J99" s="280"/>
      <c r="K99" s="266">
        <v>1</v>
      </c>
      <c r="L99" s="267">
        <v>0.70499999999999996</v>
      </c>
      <c r="M99" s="268">
        <v>1.294</v>
      </c>
    </row>
    <row r="100" spans="2:13" s="86" customFormat="1" ht="12.75" customHeight="1" x14ac:dyDescent="0.2">
      <c r="C100" s="214"/>
      <c r="D100" s="215"/>
      <c r="E100" s="216"/>
      <c r="F100" s="280"/>
      <c r="G100" s="214"/>
      <c r="H100" s="215"/>
      <c r="I100" s="216"/>
      <c r="J100" s="280"/>
      <c r="K100" s="214"/>
      <c r="L100" s="215"/>
      <c r="M100" s="216"/>
    </row>
    <row r="101" spans="2:13" s="86" customFormat="1" ht="12.75" customHeight="1" x14ac:dyDescent="0.2">
      <c r="C101" s="214"/>
      <c r="D101" s="215"/>
      <c r="E101" s="216"/>
      <c r="F101" s="280"/>
      <c r="G101" s="214"/>
      <c r="H101" s="215"/>
      <c r="I101" s="216"/>
      <c r="J101" s="280"/>
      <c r="K101" s="214"/>
      <c r="L101" s="215"/>
      <c r="M101" s="216"/>
    </row>
    <row r="102" spans="2:13" s="86" customFormat="1" ht="12.75" customHeight="1" x14ac:dyDescent="0.2">
      <c r="B102" s="139" t="s">
        <v>220</v>
      </c>
      <c r="C102" s="407" t="s">
        <v>296</v>
      </c>
      <c r="D102" s="407"/>
      <c r="E102" s="407"/>
      <c r="F102" s="278"/>
      <c r="G102" s="407" t="s">
        <v>297</v>
      </c>
      <c r="H102" s="407"/>
      <c r="I102" s="407"/>
      <c r="J102" s="278"/>
      <c r="K102" s="407" t="s">
        <v>298</v>
      </c>
      <c r="L102" s="407"/>
      <c r="M102" s="407"/>
    </row>
    <row r="103" spans="2:13" s="86" customFormat="1" ht="12.75" customHeight="1" x14ac:dyDescent="0.2">
      <c r="B103" s="139"/>
      <c r="C103" s="408" t="s">
        <v>30</v>
      </c>
      <c r="D103" s="408"/>
      <c r="E103" s="408"/>
      <c r="F103" s="279"/>
      <c r="G103" s="408" t="s">
        <v>30</v>
      </c>
      <c r="H103" s="408"/>
      <c r="I103" s="408"/>
      <c r="J103" s="279"/>
      <c r="K103" s="408" t="s">
        <v>30</v>
      </c>
      <c r="L103" s="408"/>
      <c r="M103" s="408"/>
    </row>
    <row r="104" spans="2:13" s="86" customFormat="1" ht="12.75" customHeight="1" x14ac:dyDescent="0.2">
      <c r="B104" s="86" t="s">
        <v>39</v>
      </c>
      <c r="C104" s="266">
        <v>0</v>
      </c>
      <c r="D104" s="267">
        <v>4.0000000000000001E-3</v>
      </c>
      <c r="E104" s="268">
        <v>1.6E-2</v>
      </c>
      <c r="F104" s="280"/>
      <c r="G104" s="266">
        <v>0</v>
      </c>
      <c r="H104" s="267">
        <v>2E-3</v>
      </c>
      <c r="I104" s="268">
        <v>1.2999999999999999E-2</v>
      </c>
      <c r="J104" s="280"/>
      <c r="K104" s="266">
        <v>0</v>
      </c>
      <c r="L104" s="267">
        <v>0</v>
      </c>
      <c r="M104" s="268">
        <v>6.0000000000000001E-3</v>
      </c>
    </row>
    <row r="105" spans="2:13" s="86" customFormat="1" ht="12.75" customHeight="1" x14ac:dyDescent="0.2">
      <c r="B105" s="86" t="s">
        <v>40</v>
      </c>
      <c r="C105" s="266">
        <v>0</v>
      </c>
      <c r="D105" s="267">
        <v>5.0000000000000001E-3</v>
      </c>
      <c r="E105" s="268">
        <v>4.5999999999999999E-2</v>
      </c>
      <c r="F105" s="280"/>
      <c r="G105" s="266">
        <v>0</v>
      </c>
      <c r="H105" s="267">
        <v>0</v>
      </c>
      <c r="I105" s="268">
        <v>0</v>
      </c>
      <c r="J105" s="280"/>
      <c r="K105" s="266">
        <v>0</v>
      </c>
      <c r="L105" s="267">
        <v>5.0000000000000001E-3</v>
      </c>
      <c r="M105" s="268">
        <v>4.5999999999999999E-2</v>
      </c>
    </row>
    <row r="106" spans="2:13" s="86" customFormat="1" ht="12.75" customHeight="1" x14ac:dyDescent="0.2">
      <c r="B106" s="86" t="s">
        <v>41</v>
      </c>
      <c r="C106" s="266">
        <v>0</v>
      </c>
      <c r="D106" s="267">
        <v>0</v>
      </c>
      <c r="E106" s="268">
        <v>0</v>
      </c>
      <c r="F106" s="280"/>
      <c r="G106" s="266">
        <v>0</v>
      </c>
      <c r="H106" s="267">
        <v>0</v>
      </c>
      <c r="I106" s="268">
        <v>0</v>
      </c>
      <c r="J106" s="280"/>
      <c r="K106" s="214" t="s">
        <v>119</v>
      </c>
      <c r="L106" s="215" t="s">
        <v>119</v>
      </c>
      <c r="M106" s="216" t="s">
        <v>119</v>
      </c>
    </row>
    <row r="107" spans="2:13" s="86" customFormat="1" ht="12.75" customHeight="1" x14ac:dyDescent="0.2">
      <c r="B107" s="86" t="s">
        <v>51</v>
      </c>
      <c r="C107" s="266">
        <v>0</v>
      </c>
      <c r="D107" s="267">
        <v>0</v>
      </c>
      <c r="E107" s="268">
        <v>0</v>
      </c>
      <c r="F107" s="280"/>
      <c r="G107" s="266">
        <v>0</v>
      </c>
      <c r="H107" s="267">
        <v>0</v>
      </c>
      <c r="I107" s="268">
        <v>0</v>
      </c>
      <c r="J107" s="280"/>
      <c r="K107" s="214" t="s">
        <v>119</v>
      </c>
      <c r="L107" s="215" t="s">
        <v>119</v>
      </c>
      <c r="M107" s="216" t="s">
        <v>119</v>
      </c>
    </row>
    <row r="108" spans="2:13" s="86" customFormat="1" ht="12.75" customHeight="1" x14ac:dyDescent="0.2">
      <c r="B108" s="86" t="s">
        <v>42</v>
      </c>
      <c r="C108" s="266">
        <v>0.2</v>
      </c>
      <c r="D108" s="267">
        <v>0.115</v>
      </c>
      <c r="E108" s="268">
        <v>0.23599999999999999</v>
      </c>
      <c r="F108" s="280"/>
      <c r="G108" s="266">
        <v>0.2</v>
      </c>
      <c r="H108" s="267">
        <v>9.5000000000000001E-2</v>
      </c>
      <c r="I108" s="268">
        <v>0.21299999999999999</v>
      </c>
      <c r="J108" s="280"/>
      <c r="K108" s="266">
        <v>0</v>
      </c>
      <c r="L108" s="267">
        <v>4.0000000000000001E-3</v>
      </c>
      <c r="M108" s="268">
        <v>3.7999999999999999E-2</v>
      </c>
    </row>
    <row r="109" spans="2:13" s="86" customFormat="1" ht="12.75" customHeight="1" x14ac:dyDescent="0.2">
      <c r="B109" s="86" t="s">
        <v>43</v>
      </c>
      <c r="C109" s="266">
        <v>0.1</v>
      </c>
      <c r="D109" s="267">
        <v>8.5999999999999993E-2</v>
      </c>
      <c r="E109" s="268">
        <v>0.153</v>
      </c>
      <c r="F109" s="280"/>
      <c r="G109" s="266">
        <v>0.1</v>
      </c>
      <c r="H109" s="267">
        <v>0.05</v>
      </c>
      <c r="I109" s="268">
        <v>0.10199999999999999</v>
      </c>
      <c r="J109" s="280"/>
      <c r="K109" s="266">
        <v>0</v>
      </c>
      <c r="L109" s="267">
        <v>2.3E-2</v>
      </c>
      <c r="M109" s="268">
        <v>6.6000000000000003E-2</v>
      </c>
    </row>
    <row r="110" spans="2:13" s="86" customFormat="1" ht="12.75" customHeight="1" x14ac:dyDescent="0.2">
      <c r="B110" s="86" t="s">
        <v>28</v>
      </c>
      <c r="C110" s="266">
        <v>0</v>
      </c>
      <c r="D110" s="267">
        <v>0</v>
      </c>
      <c r="E110" s="268">
        <v>0</v>
      </c>
      <c r="F110" s="280"/>
      <c r="G110" s="266">
        <v>0</v>
      </c>
      <c r="H110" s="267">
        <v>0</v>
      </c>
      <c r="I110" s="268">
        <v>0</v>
      </c>
      <c r="J110" s="280"/>
      <c r="K110" s="266">
        <v>0</v>
      </c>
      <c r="L110" s="267">
        <v>0</v>
      </c>
      <c r="M110" s="268">
        <v>0</v>
      </c>
    </row>
    <row r="111" spans="2:13" s="86" customFormat="1" ht="12.75" customHeight="1" x14ac:dyDescent="0.2">
      <c r="B111" s="86" t="s">
        <v>9</v>
      </c>
      <c r="C111" s="266">
        <v>0</v>
      </c>
      <c r="D111" s="267">
        <v>0</v>
      </c>
      <c r="E111" s="268">
        <v>8.9999999999999993E-3</v>
      </c>
      <c r="F111" s="280"/>
      <c r="G111" s="266">
        <v>0</v>
      </c>
      <c r="H111" s="267">
        <v>0</v>
      </c>
      <c r="I111" s="268">
        <v>8.9999999999999993E-3</v>
      </c>
      <c r="J111" s="280"/>
      <c r="K111" s="266">
        <v>0</v>
      </c>
      <c r="L111" s="267">
        <v>0</v>
      </c>
      <c r="M111" s="268">
        <v>1E-3</v>
      </c>
    </row>
    <row r="112" spans="2:13" s="86" customFormat="1" ht="12.75" customHeight="1" x14ac:dyDescent="0.2">
      <c r="B112" s="86" t="s">
        <v>44</v>
      </c>
      <c r="C112" s="266">
        <v>0.1</v>
      </c>
      <c r="D112" s="267">
        <v>2.5999999999999999E-2</v>
      </c>
      <c r="E112" s="268">
        <v>0.122</v>
      </c>
      <c r="F112" s="280"/>
      <c r="G112" s="266">
        <v>0</v>
      </c>
      <c r="H112" s="267">
        <v>8.9999999999999993E-3</v>
      </c>
      <c r="I112" s="268">
        <v>0.09</v>
      </c>
      <c r="J112" s="280"/>
      <c r="K112" s="266">
        <v>0</v>
      </c>
      <c r="L112" s="267">
        <v>7.0000000000000001E-3</v>
      </c>
      <c r="M112" s="268">
        <v>0.05</v>
      </c>
    </row>
    <row r="113" spans="2:13" s="86" customFormat="1" ht="12.75" customHeight="1" x14ac:dyDescent="0.2">
      <c r="B113" s="86" t="s">
        <v>45</v>
      </c>
      <c r="C113" s="266">
        <v>0.6</v>
      </c>
      <c r="D113" s="267">
        <v>0.42599999999999999</v>
      </c>
      <c r="E113" s="268">
        <v>0.76400000000000001</v>
      </c>
      <c r="F113" s="280"/>
      <c r="G113" s="266">
        <v>0.5</v>
      </c>
      <c r="H113" s="267">
        <v>0.371</v>
      </c>
      <c r="I113" s="268">
        <v>0.69699999999999995</v>
      </c>
      <c r="J113" s="280"/>
      <c r="K113" s="266">
        <v>0.1</v>
      </c>
      <c r="L113" s="267">
        <v>3.4432575607298462E-2</v>
      </c>
      <c r="M113" s="268">
        <v>9.7251503462655264E-2</v>
      </c>
    </row>
    <row r="114" spans="2:13" s="86" customFormat="1" ht="12.75" customHeight="1" x14ac:dyDescent="0.2">
      <c r="B114" s="86" t="s">
        <v>115</v>
      </c>
      <c r="C114" s="266">
        <v>0.2</v>
      </c>
      <c r="D114" s="267">
        <v>3.1E-2</v>
      </c>
      <c r="E114" s="268">
        <v>0.56899999999999995</v>
      </c>
      <c r="F114" s="280"/>
      <c r="G114" s="266">
        <v>0.2</v>
      </c>
      <c r="H114" s="267">
        <v>1E-3</v>
      </c>
      <c r="I114" s="268">
        <v>0.53300000000000003</v>
      </c>
      <c r="J114" s="280"/>
      <c r="K114" s="266">
        <v>0</v>
      </c>
      <c r="L114" s="267">
        <v>8.0000000000000002E-3</v>
      </c>
      <c r="M114" s="268">
        <v>9.4E-2</v>
      </c>
    </row>
    <row r="115" spans="2:13" s="86" customFormat="1" ht="12.75" customHeight="1" x14ac:dyDescent="0.2">
      <c r="B115" s="86" t="s">
        <v>67</v>
      </c>
      <c r="C115" s="266">
        <v>0</v>
      </c>
      <c r="D115" s="267">
        <v>0.01</v>
      </c>
      <c r="E115" s="268">
        <v>2.4E-2</v>
      </c>
      <c r="F115" s="280"/>
      <c r="G115" s="266">
        <v>0</v>
      </c>
      <c r="H115" s="267">
        <v>8.9999999999999993E-3</v>
      </c>
      <c r="I115" s="268">
        <v>2.1999999999999999E-2</v>
      </c>
      <c r="J115" s="280"/>
      <c r="K115" s="266">
        <v>0</v>
      </c>
      <c r="L115" s="267">
        <v>0</v>
      </c>
      <c r="M115" s="268">
        <v>5.0000000000000001E-3</v>
      </c>
    </row>
    <row r="116" spans="2:13" s="86" customFormat="1" ht="12.75" customHeight="1" x14ac:dyDescent="0.2">
      <c r="B116" s="86" t="s">
        <v>46</v>
      </c>
      <c r="C116" s="266">
        <v>0.1</v>
      </c>
      <c r="D116" s="267">
        <v>2.7E-2</v>
      </c>
      <c r="E116" s="268">
        <v>0.121</v>
      </c>
      <c r="F116" s="280"/>
      <c r="G116" s="266">
        <v>0</v>
      </c>
      <c r="H116" s="267">
        <v>7.0000000000000001E-3</v>
      </c>
      <c r="I116" s="268">
        <v>9.7000000000000003E-2</v>
      </c>
      <c r="J116" s="280"/>
      <c r="K116" s="377">
        <v>0</v>
      </c>
      <c r="L116" s="267">
        <v>8.0000000000000002E-3</v>
      </c>
      <c r="M116" s="268">
        <v>3.6999999999999998E-2</v>
      </c>
    </row>
    <row r="117" spans="2:13" s="86" customFormat="1" ht="12.75" customHeight="1" x14ac:dyDescent="0.2">
      <c r="B117" s="86" t="s">
        <v>8</v>
      </c>
      <c r="C117" s="377">
        <v>0</v>
      </c>
      <c r="D117" s="267">
        <v>1.7999999999999999E-2</v>
      </c>
      <c r="E117" s="268">
        <v>5.8000000000000003E-2</v>
      </c>
      <c r="F117" s="280"/>
      <c r="G117" s="377">
        <v>0</v>
      </c>
      <c r="H117" s="267">
        <v>1.7999999999999999E-2</v>
      </c>
      <c r="I117" s="268">
        <v>5.8000000000000003E-2</v>
      </c>
      <c r="J117" s="280"/>
      <c r="K117" s="214" t="s">
        <v>119</v>
      </c>
      <c r="L117" s="215" t="s">
        <v>119</v>
      </c>
      <c r="M117" s="216" t="s">
        <v>119</v>
      </c>
    </row>
    <row r="118" spans="2:13" s="86" customFormat="1" ht="12.75" customHeight="1" x14ac:dyDescent="0.2">
      <c r="B118" s="86" t="s">
        <v>47</v>
      </c>
      <c r="C118" s="266">
        <v>0</v>
      </c>
      <c r="D118" s="267">
        <v>0</v>
      </c>
      <c r="E118" s="268">
        <v>0</v>
      </c>
      <c r="F118" s="280"/>
      <c r="G118" s="266">
        <v>0</v>
      </c>
      <c r="H118" s="267">
        <v>0</v>
      </c>
      <c r="I118" s="268">
        <v>0</v>
      </c>
      <c r="J118" s="280"/>
      <c r="K118" s="266">
        <v>0</v>
      </c>
      <c r="L118" s="267">
        <v>0</v>
      </c>
      <c r="M118" s="268">
        <v>0</v>
      </c>
    </row>
    <row r="119" spans="2:13" s="86" customFormat="1" ht="12.75" customHeight="1" x14ac:dyDescent="0.2">
      <c r="B119" s="86" t="s">
        <v>48</v>
      </c>
      <c r="C119" s="266">
        <v>0</v>
      </c>
      <c r="D119" s="267">
        <v>1E-3</v>
      </c>
      <c r="E119" s="268">
        <v>2.9000000000000001E-2</v>
      </c>
      <c r="F119" s="280"/>
      <c r="G119" s="266">
        <v>0</v>
      </c>
      <c r="H119" s="267">
        <v>0</v>
      </c>
      <c r="I119" s="268">
        <v>0</v>
      </c>
      <c r="J119" s="280"/>
      <c r="K119" s="266">
        <v>0</v>
      </c>
      <c r="L119" s="267">
        <v>1E-3</v>
      </c>
      <c r="M119" s="268">
        <v>2.9000000000000001E-2</v>
      </c>
    </row>
    <row r="120" spans="2:13" s="86" customFormat="1" ht="12.75" customHeight="1" x14ac:dyDescent="0.2">
      <c r="B120" s="86" t="s">
        <v>65</v>
      </c>
      <c r="C120" s="266">
        <v>0</v>
      </c>
      <c r="D120" s="267">
        <v>0</v>
      </c>
      <c r="E120" s="268">
        <v>4.0000000000000001E-3</v>
      </c>
      <c r="F120" s="280"/>
      <c r="G120" s="214" t="s">
        <v>119</v>
      </c>
      <c r="H120" s="215" t="s">
        <v>119</v>
      </c>
      <c r="I120" s="216" t="s">
        <v>119</v>
      </c>
      <c r="J120" s="216"/>
      <c r="K120" s="266">
        <v>0</v>
      </c>
      <c r="L120" s="267">
        <v>0</v>
      </c>
      <c r="M120" s="268">
        <v>4.0000000000000001E-3</v>
      </c>
    </row>
    <row r="121" spans="2:13" s="86" customFormat="1" ht="12.75" customHeight="1" x14ac:dyDescent="0.2">
      <c r="B121" s="86" t="s">
        <v>29</v>
      </c>
      <c r="C121" s="266">
        <v>0</v>
      </c>
      <c r="D121" s="267">
        <v>0</v>
      </c>
      <c r="E121" s="268">
        <v>0</v>
      </c>
      <c r="F121" s="280"/>
      <c r="G121" s="214" t="s">
        <v>119</v>
      </c>
      <c r="H121" s="215" t="s">
        <v>119</v>
      </c>
      <c r="I121" s="216" t="s">
        <v>119</v>
      </c>
      <c r="J121" s="216"/>
      <c r="K121" s="266">
        <v>0</v>
      </c>
      <c r="L121" s="267">
        <v>0</v>
      </c>
      <c r="M121" s="268">
        <v>0</v>
      </c>
    </row>
    <row r="122" spans="2:13" s="86" customFormat="1" ht="12.75" customHeight="1" x14ac:dyDescent="0.2">
      <c r="B122" s="86" t="s">
        <v>49</v>
      </c>
      <c r="C122" s="266">
        <v>0</v>
      </c>
      <c r="D122" s="267">
        <v>2E-3</v>
      </c>
      <c r="E122" s="268">
        <v>2.9000000000000001E-2</v>
      </c>
      <c r="F122" s="280"/>
      <c r="G122" s="266">
        <v>0</v>
      </c>
      <c r="H122" s="267">
        <v>0</v>
      </c>
      <c r="I122" s="268">
        <v>0.02</v>
      </c>
      <c r="J122" s="280"/>
      <c r="K122" s="266">
        <v>0</v>
      </c>
      <c r="L122" s="267">
        <v>1E-3</v>
      </c>
      <c r="M122" s="268">
        <v>1.7000000000000001E-2</v>
      </c>
    </row>
    <row r="123" spans="2:13" s="86" customFormat="1" ht="22.5" customHeight="1" x14ac:dyDescent="0.2">
      <c r="B123" s="86" t="s">
        <v>6</v>
      </c>
      <c r="C123" s="266">
        <v>1.4</v>
      </c>
      <c r="D123" s="267">
        <v>1.0920000000000001</v>
      </c>
      <c r="E123" s="268">
        <v>1.82</v>
      </c>
      <c r="F123" s="280"/>
      <c r="G123" s="266">
        <v>1.1000000000000001</v>
      </c>
      <c r="H123" s="267">
        <v>0.82399999999999995</v>
      </c>
      <c r="I123" s="268">
        <v>1.546</v>
      </c>
      <c r="J123" s="280"/>
      <c r="K123" s="266">
        <v>0.3</v>
      </c>
      <c r="L123" s="267">
        <v>0.20499999999999999</v>
      </c>
      <c r="M123" s="268">
        <v>0.34799999999999998</v>
      </c>
    </row>
    <row r="124" spans="2:13" s="86" customFormat="1" ht="12.75" customHeight="1" x14ac:dyDescent="0.2">
      <c r="C124" s="214"/>
      <c r="D124" s="215"/>
      <c r="E124" s="216"/>
      <c r="F124" s="280"/>
      <c r="G124" s="214"/>
      <c r="H124" s="215"/>
      <c r="I124" s="216"/>
      <c r="J124" s="280"/>
      <c r="K124" s="214"/>
      <c r="L124" s="215"/>
      <c r="M124" s="216"/>
    </row>
    <row r="125" spans="2:13" s="86" customFormat="1" ht="12.75" customHeight="1" x14ac:dyDescent="0.2">
      <c r="C125" s="214"/>
      <c r="D125" s="215"/>
      <c r="E125" s="216"/>
      <c r="F125" s="280"/>
      <c r="G125" s="214"/>
      <c r="H125" s="215"/>
      <c r="I125" s="216"/>
      <c r="J125" s="280"/>
      <c r="K125" s="214"/>
      <c r="L125" s="215"/>
      <c r="M125" s="216"/>
    </row>
    <row r="126" spans="2:13" s="86" customFormat="1" ht="12.75" customHeight="1" x14ac:dyDescent="0.2">
      <c r="B126" s="139" t="s">
        <v>221</v>
      </c>
      <c r="C126" s="407" t="s">
        <v>296</v>
      </c>
      <c r="D126" s="407"/>
      <c r="E126" s="407"/>
      <c r="F126" s="278"/>
      <c r="G126" s="407" t="s">
        <v>299</v>
      </c>
      <c r="H126" s="407"/>
      <c r="I126" s="407"/>
      <c r="J126" s="278"/>
      <c r="K126" s="407" t="s">
        <v>298</v>
      </c>
      <c r="L126" s="407"/>
      <c r="M126" s="407"/>
    </row>
    <row r="127" spans="2:13" s="86" customFormat="1" ht="12.75" customHeight="1" x14ac:dyDescent="0.2">
      <c r="B127" s="139"/>
      <c r="C127" s="408" t="s">
        <v>30</v>
      </c>
      <c r="D127" s="408"/>
      <c r="E127" s="408"/>
      <c r="F127" s="279"/>
      <c r="G127" s="408" t="s">
        <v>30</v>
      </c>
      <c r="H127" s="408"/>
      <c r="I127" s="408"/>
      <c r="J127" s="279"/>
      <c r="K127" s="408" t="s">
        <v>30</v>
      </c>
      <c r="L127" s="408"/>
      <c r="M127" s="408"/>
    </row>
    <row r="128" spans="2:13" s="86" customFormat="1" ht="12.75" customHeight="1" x14ac:dyDescent="0.2">
      <c r="B128" s="86" t="s">
        <v>39</v>
      </c>
      <c r="C128" s="266">
        <v>0</v>
      </c>
      <c r="D128" s="267">
        <v>2E-3</v>
      </c>
      <c r="E128" s="268">
        <v>1.6E-2</v>
      </c>
      <c r="F128" s="280"/>
      <c r="G128" s="266">
        <v>0</v>
      </c>
      <c r="H128" s="267">
        <v>1E-3</v>
      </c>
      <c r="I128" s="268">
        <v>1.4E-2</v>
      </c>
      <c r="J128" s="280"/>
      <c r="K128" s="266">
        <v>0</v>
      </c>
      <c r="L128" s="267">
        <v>0</v>
      </c>
      <c r="M128" s="268">
        <v>5.0000000000000001E-3</v>
      </c>
    </row>
    <row r="129" spans="2:15" s="86" customFormat="1" ht="12.75" customHeight="1" x14ac:dyDescent="0.2">
      <c r="B129" s="86" t="s">
        <v>40</v>
      </c>
      <c r="C129" s="266">
        <v>0</v>
      </c>
      <c r="D129" s="267">
        <v>2E-3</v>
      </c>
      <c r="E129" s="268">
        <v>3.3000000000000002E-2</v>
      </c>
      <c r="F129" s="280"/>
      <c r="G129" s="266">
        <v>0</v>
      </c>
      <c r="H129" s="267">
        <v>0</v>
      </c>
      <c r="I129" s="268">
        <v>0</v>
      </c>
      <c r="J129" s="280"/>
      <c r="K129" s="266">
        <v>0</v>
      </c>
      <c r="L129" s="267">
        <v>2E-3</v>
      </c>
      <c r="M129" s="268">
        <v>3.3000000000000002E-2</v>
      </c>
    </row>
    <row r="130" spans="2:15" s="86" customFormat="1" ht="12.75" customHeight="1" x14ac:dyDescent="0.2">
      <c r="B130" s="86" t="s">
        <v>41</v>
      </c>
      <c r="C130" s="266">
        <v>0</v>
      </c>
      <c r="D130" s="267">
        <v>0</v>
      </c>
      <c r="E130" s="268">
        <v>0</v>
      </c>
      <c r="F130" s="280"/>
      <c r="G130" s="266">
        <v>0</v>
      </c>
      <c r="H130" s="267">
        <v>0</v>
      </c>
      <c r="I130" s="268">
        <v>0</v>
      </c>
      <c r="J130" s="280"/>
      <c r="K130" s="214" t="s">
        <v>119</v>
      </c>
      <c r="L130" s="215" t="s">
        <v>119</v>
      </c>
      <c r="M130" s="216" t="s">
        <v>119</v>
      </c>
    </row>
    <row r="131" spans="2:15" s="86" customFormat="1" ht="12.75" customHeight="1" x14ac:dyDescent="0.2">
      <c r="B131" s="86" t="s">
        <v>51</v>
      </c>
      <c r="C131" s="266">
        <v>0</v>
      </c>
      <c r="D131" s="267">
        <v>0</v>
      </c>
      <c r="E131" s="268">
        <v>0</v>
      </c>
      <c r="F131" s="280"/>
      <c r="G131" s="266">
        <v>0</v>
      </c>
      <c r="H131" s="267">
        <v>0</v>
      </c>
      <c r="I131" s="268">
        <v>0</v>
      </c>
      <c r="J131" s="280"/>
      <c r="K131" s="214" t="s">
        <v>119</v>
      </c>
      <c r="L131" s="215" t="s">
        <v>119</v>
      </c>
      <c r="M131" s="216" t="s">
        <v>119</v>
      </c>
    </row>
    <row r="132" spans="2:15" s="86" customFormat="1" ht="12.75" customHeight="1" x14ac:dyDescent="0.2">
      <c r="B132" s="86" t="s">
        <v>42</v>
      </c>
      <c r="C132" s="266">
        <v>0.2</v>
      </c>
      <c r="D132" s="267">
        <v>0.155</v>
      </c>
      <c r="E132" s="268">
        <v>0.32</v>
      </c>
      <c r="F132" s="280"/>
      <c r="G132" s="266">
        <v>0.2</v>
      </c>
      <c r="H132" s="267">
        <v>0.127</v>
      </c>
      <c r="I132" s="268">
        <v>0.28699999999999998</v>
      </c>
      <c r="J132" s="280"/>
      <c r="K132" s="266">
        <v>0</v>
      </c>
      <c r="L132" s="267">
        <v>5.0000000000000001E-3</v>
      </c>
      <c r="M132" s="268">
        <v>5.5E-2</v>
      </c>
    </row>
    <row r="133" spans="2:15" s="86" customFormat="1" ht="12.75" customHeight="1" x14ac:dyDescent="0.2">
      <c r="B133" s="86" t="s">
        <v>43</v>
      </c>
      <c r="C133" s="266">
        <v>0.1</v>
      </c>
      <c r="D133" s="267">
        <v>8.5999999999999993E-2</v>
      </c>
      <c r="E133" s="268">
        <v>0.17100000000000001</v>
      </c>
      <c r="F133" s="280"/>
      <c r="G133" s="266">
        <v>0.1</v>
      </c>
      <c r="H133" s="267">
        <v>4.2999999999999997E-2</v>
      </c>
      <c r="I133" s="268">
        <v>0.10100000000000001</v>
      </c>
      <c r="J133" s="280"/>
      <c r="K133" s="266">
        <v>0.1</v>
      </c>
      <c r="L133" s="267">
        <v>2.8000000000000001E-2</v>
      </c>
      <c r="M133" s="268">
        <v>8.8999999999999996E-2</v>
      </c>
    </row>
    <row r="134" spans="2:15" s="86" customFormat="1" ht="12.75" customHeight="1" x14ac:dyDescent="0.2">
      <c r="B134" s="86" t="s">
        <v>28</v>
      </c>
      <c r="C134" s="266">
        <v>0</v>
      </c>
      <c r="D134" s="267">
        <v>0</v>
      </c>
      <c r="E134" s="268">
        <v>0</v>
      </c>
      <c r="F134" s="280"/>
      <c r="G134" s="266">
        <v>0</v>
      </c>
      <c r="H134" s="267">
        <v>0</v>
      </c>
      <c r="I134" s="268">
        <v>0</v>
      </c>
      <c r="J134" s="280"/>
      <c r="K134" s="266">
        <v>0</v>
      </c>
      <c r="L134" s="267">
        <v>0</v>
      </c>
      <c r="M134" s="268">
        <v>0</v>
      </c>
    </row>
    <row r="135" spans="2:15" s="86" customFormat="1" ht="12.75" customHeight="1" x14ac:dyDescent="0.2">
      <c r="B135" s="86" t="s">
        <v>9</v>
      </c>
      <c r="C135" s="266">
        <v>0</v>
      </c>
      <c r="D135" s="267">
        <v>0</v>
      </c>
      <c r="E135" s="268">
        <v>1.4E-2</v>
      </c>
      <c r="F135" s="280"/>
      <c r="G135" s="266">
        <v>0</v>
      </c>
      <c r="H135" s="267">
        <v>0</v>
      </c>
      <c r="I135" s="268">
        <v>1.2999999999999999E-2</v>
      </c>
      <c r="J135" s="280"/>
      <c r="K135" s="266">
        <v>0</v>
      </c>
      <c r="L135" s="267">
        <v>0</v>
      </c>
      <c r="M135" s="268">
        <v>2E-3</v>
      </c>
    </row>
    <row r="136" spans="2:15" s="86" customFormat="1" ht="12.75" customHeight="1" x14ac:dyDescent="0.2">
      <c r="B136" s="86" t="s">
        <v>44</v>
      </c>
      <c r="C136" s="266">
        <v>0.1</v>
      </c>
      <c r="D136" s="267">
        <v>2.7E-2</v>
      </c>
      <c r="E136" s="268">
        <v>0.14299999999999999</v>
      </c>
      <c r="F136" s="280"/>
      <c r="G136" s="266">
        <v>0</v>
      </c>
      <c r="H136" s="267">
        <v>5.0000000000000001E-3</v>
      </c>
      <c r="I136" s="268">
        <v>0.104</v>
      </c>
      <c r="J136" s="280"/>
      <c r="K136" s="266">
        <v>0</v>
      </c>
      <c r="L136" s="267">
        <v>7.0000000000000001E-3</v>
      </c>
      <c r="M136" s="268">
        <v>0.06</v>
      </c>
    </row>
    <row r="137" spans="2:15" s="86" customFormat="1" ht="12.75" customHeight="1" x14ac:dyDescent="0.2">
      <c r="B137" s="86" t="s">
        <v>45</v>
      </c>
      <c r="C137" s="266">
        <v>0.8</v>
      </c>
      <c r="D137" s="267">
        <v>0.60499999999999998</v>
      </c>
      <c r="E137" s="268">
        <v>1.0820000000000001</v>
      </c>
      <c r="F137" s="280"/>
      <c r="G137" s="266">
        <v>0.7</v>
      </c>
      <c r="H137" s="267">
        <v>0.51700000000000002</v>
      </c>
      <c r="I137" s="268">
        <v>0.97099999999999997</v>
      </c>
      <c r="J137" s="280"/>
      <c r="K137" s="266">
        <v>0.1</v>
      </c>
      <c r="L137" s="267">
        <v>4.973522710859813E-2</v>
      </c>
      <c r="M137" s="268">
        <v>0.14070625405678353</v>
      </c>
      <c r="N137" s="235"/>
      <c r="O137" s="236"/>
    </row>
    <row r="138" spans="2:15" s="86" customFormat="1" ht="12.75" customHeight="1" x14ac:dyDescent="0.2">
      <c r="B138" s="86" t="s">
        <v>115</v>
      </c>
      <c r="C138" s="266">
        <v>0.3</v>
      </c>
      <c r="D138" s="267">
        <v>6.0000000000000001E-3</v>
      </c>
      <c r="E138" s="268">
        <v>0.77900000000000003</v>
      </c>
      <c r="F138" s="280"/>
      <c r="G138" s="266">
        <v>0.3</v>
      </c>
      <c r="H138" s="267">
        <v>0</v>
      </c>
      <c r="I138" s="268">
        <v>0.755</v>
      </c>
      <c r="J138" s="280"/>
      <c r="K138" s="266">
        <v>0</v>
      </c>
      <c r="L138" s="267">
        <v>0</v>
      </c>
      <c r="M138" s="268">
        <v>6.6000000000000003E-2</v>
      </c>
      <c r="N138" s="224"/>
      <c r="O138" s="224"/>
    </row>
    <row r="139" spans="2:15" s="86" customFormat="1" ht="12.75" customHeight="1" x14ac:dyDescent="0.2">
      <c r="B139" s="86" t="s">
        <v>67</v>
      </c>
      <c r="C139" s="266">
        <v>0</v>
      </c>
      <c r="D139" s="267">
        <v>0</v>
      </c>
      <c r="E139" s="268">
        <v>8.9999999999999993E-3</v>
      </c>
      <c r="F139" s="280"/>
      <c r="G139" s="266">
        <v>0</v>
      </c>
      <c r="H139" s="267">
        <v>0</v>
      </c>
      <c r="I139" s="268">
        <v>8.9999999999999993E-3</v>
      </c>
      <c r="J139" s="280"/>
      <c r="K139" s="266">
        <v>0</v>
      </c>
      <c r="L139" s="267">
        <v>0</v>
      </c>
      <c r="M139" s="268">
        <v>0</v>
      </c>
    </row>
    <row r="140" spans="2:15" s="86" customFormat="1" ht="12.75" customHeight="1" x14ac:dyDescent="0.2">
      <c r="B140" s="86" t="s">
        <v>46</v>
      </c>
      <c r="C140" s="377">
        <v>0.1</v>
      </c>
      <c r="D140" s="267">
        <v>2.3E-2</v>
      </c>
      <c r="E140" s="268">
        <v>0.105</v>
      </c>
      <c r="F140" s="280"/>
      <c r="G140" s="266">
        <v>0</v>
      </c>
      <c r="H140" s="267">
        <v>3.0000000000000001E-3</v>
      </c>
      <c r="I140" s="268">
        <v>7.5999999999999998E-2</v>
      </c>
      <c r="J140" s="280"/>
      <c r="K140" s="377">
        <v>0</v>
      </c>
      <c r="L140" s="267">
        <v>8.9999999999999993E-3</v>
      </c>
      <c r="M140" s="268">
        <v>4.3999999999999997E-2</v>
      </c>
    </row>
    <row r="141" spans="2:15" s="86" customFormat="1" ht="12.75" customHeight="1" x14ac:dyDescent="0.2">
      <c r="B141" s="86" t="s">
        <v>8</v>
      </c>
      <c r="C141" s="377">
        <v>0</v>
      </c>
      <c r="D141" s="267">
        <v>2.5000000000000001E-2</v>
      </c>
      <c r="E141" s="268">
        <v>7.9000000000000001E-2</v>
      </c>
      <c r="F141" s="280"/>
      <c r="G141" s="377">
        <v>0</v>
      </c>
      <c r="H141" s="267">
        <v>2.5000000000000001E-2</v>
      </c>
      <c r="I141" s="268">
        <v>7.9000000000000001E-2</v>
      </c>
      <c r="J141" s="280"/>
      <c r="K141" s="266">
        <v>0</v>
      </c>
      <c r="L141" s="267">
        <v>0</v>
      </c>
      <c r="M141" s="268">
        <v>0</v>
      </c>
    </row>
    <row r="142" spans="2:15" s="86" customFormat="1" ht="12.75" customHeight="1" x14ac:dyDescent="0.2">
      <c r="B142" s="86" t="s">
        <v>47</v>
      </c>
      <c r="C142" s="266">
        <v>0</v>
      </c>
      <c r="D142" s="267">
        <v>0</v>
      </c>
      <c r="E142" s="268">
        <v>0</v>
      </c>
      <c r="F142" s="280"/>
      <c r="G142" s="266">
        <v>0</v>
      </c>
      <c r="H142" s="267">
        <v>0</v>
      </c>
      <c r="I142" s="268">
        <v>0</v>
      </c>
      <c r="J142" s="280"/>
      <c r="K142" s="266">
        <v>0</v>
      </c>
      <c r="L142" s="267">
        <v>0</v>
      </c>
      <c r="M142" s="268">
        <v>0</v>
      </c>
    </row>
    <row r="143" spans="2:15" s="86" customFormat="1" ht="12.75" customHeight="1" x14ac:dyDescent="0.2">
      <c r="B143" s="86" t="s">
        <v>48</v>
      </c>
      <c r="C143" s="266">
        <v>0</v>
      </c>
      <c r="D143" s="267">
        <v>0</v>
      </c>
      <c r="E143" s="268">
        <v>2.5999999999999999E-2</v>
      </c>
      <c r="F143" s="280"/>
      <c r="G143" s="266">
        <v>0</v>
      </c>
      <c r="H143" s="267">
        <v>0</v>
      </c>
      <c r="I143" s="268">
        <v>0</v>
      </c>
      <c r="J143" s="280"/>
      <c r="K143" s="266">
        <v>0</v>
      </c>
      <c r="L143" s="267">
        <v>0</v>
      </c>
      <c r="M143" s="268">
        <v>2.5999999999999999E-2</v>
      </c>
    </row>
    <row r="144" spans="2:15" s="86" customFormat="1" ht="12.75" customHeight="1" x14ac:dyDescent="0.2">
      <c r="B144" s="86" t="s">
        <v>65</v>
      </c>
      <c r="C144" s="266">
        <v>0</v>
      </c>
      <c r="D144" s="267">
        <v>0</v>
      </c>
      <c r="E144" s="268">
        <v>5.0000000000000001E-3</v>
      </c>
      <c r="F144" s="280"/>
      <c r="G144" s="214" t="s">
        <v>119</v>
      </c>
      <c r="H144" s="215" t="s">
        <v>119</v>
      </c>
      <c r="I144" s="216" t="s">
        <v>119</v>
      </c>
      <c r="J144" s="216"/>
      <c r="K144" s="266">
        <v>0</v>
      </c>
      <c r="L144" s="267">
        <v>0</v>
      </c>
      <c r="M144" s="268">
        <v>5.0000000000000001E-3</v>
      </c>
    </row>
    <row r="145" spans="2:13" s="86" customFormat="1" ht="12.75" customHeight="1" x14ac:dyDescent="0.2">
      <c r="B145" s="86" t="s">
        <v>29</v>
      </c>
      <c r="C145" s="266">
        <v>0</v>
      </c>
      <c r="D145" s="267">
        <v>0</v>
      </c>
      <c r="E145" s="268">
        <v>0</v>
      </c>
      <c r="F145" s="280"/>
      <c r="G145" s="214" t="s">
        <v>119</v>
      </c>
      <c r="H145" s="215" t="s">
        <v>119</v>
      </c>
      <c r="I145" s="216" t="s">
        <v>119</v>
      </c>
      <c r="J145" s="216"/>
      <c r="K145" s="266">
        <v>0</v>
      </c>
      <c r="L145" s="267">
        <v>0</v>
      </c>
      <c r="M145" s="268">
        <v>0</v>
      </c>
    </row>
    <row r="146" spans="2:13" s="86" customFormat="1" ht="12.75" customHeight="1" x14ac:dyDescent="0.2">
      <c r="B146" s="86" t="s">
        <v>49</v>
      </c>
      <c r="C146" s="266">
        <v>0</v>
      </c>
      <c r="D146" s="267">
        <v>0</v>
      </c>
      <c r="E146" s="268">
        <v>2.9000000000000001E-2</v>
      </c>
      <c r="F146" s="280"/>
      <c r="G146" s="266">
        <v>0</v>
      </c>
      <c r="H146" s="267">
        <v>0</v>
      </c>
      <c r="I146" s="268">
        <v>2.8000000000000001E-2</v>
      </c>
      <c r="J146" s="280"/>
      <c r="K146" s="266">
        <v>0</v>
      </c>
      <c r="L146" s="267">
        <v>0</v>
      </c>
      <c r="M146" s="268">
        <v>4.0000000000000001E-3</v>
      </c>
    </row>
    <row r="147" spans="2:13" s="86" customFormat="1" ht="22.5" customHeight="1" x14ac:dyDescent="0.2">
      <c r="B147" s="86" t="s">
        <v>6</v>
      </c>
      <c r="C147" s="266">
        <v>1.7</v>
      </c>
      <c r="D147" s="267">
        <v>1.266</v>
      </c>
      <c r="E147" s="268">
        <v>2.2610000000000001</v>
      </c>
      <c r="F147" s="280"/>
      <c r="G147" s="266">
        <v>1.4</v>
      </c>
      <c r="H147" s="267">
        <v>0.97899999999999998</v>
      </c>
      <c r="I147" s="268">
        <v>1.96</v>
      </c>
      <c r="J147" s="280"/>
      <c r="K147" s="266">
        <v>0.3</v>
      </c>
      <c r="L147" s="267">
        <v>0.21099999999999999</v>
      </c>
      <c r="M147" s="268">
        <v>0.36799999999999999</v>
      </c>
    </row>
    <row r="148" spans="2:13" s="86" customFormat="1" ht="12.75" customHeight="1" x14ac:dyDescent="0.2">
      <c r="C148" s="214"/>
      <c r="D148" s="215"/>
      <c r="E148" s="216"/>
      <c r="F148" s="280"/>
      <c r="G148" s="214"/>
      <c r="H148" s="215"/>
      <c r="I148" s="216"/>
      <c r="J148" s="280"/>
      <c r="K148" s="214"/>
      <c r="L148" s="215"/>
      <c r="M148" s="216"/>
    </row>
    <row r="149" spans="2:13" s="86" customFormat="1" ht="12.75" customHeight="1" x14ac:dyDescent="0.2">
      <c r="C149" s="214"/>
      <c r="D149" s="215"/>
      <c r="E149" s="216"/>
      <c r="F149" s="280"/>
      <c r="G149" s="214"/>
      <c r="H149" s="215"/>
      <c r="I149" s="216"/>
      <c r="J149" s="280"/>
      <c r="K149" s="214"/>
      <c r="L149" s="215"/>
      <c r="M149" s="216"/>
    </row>
    <row r="150" spans="2:13" s="86" customFormat="1" ht="12.75" customHeight="1" x14ac:dyDescent="0.2">
      <c r="B150" s="139" t="s">
        <v>222</v>
      </c>
      <c r="C150" s="407" t="s">
        <v>296</v>
      </c>
      <c r="D150" s="407"/>
      <c r="E150" s="407"/>
      <c r="F150" s="278"/>
      <c r="G150" s="407" t="s">
        <v>297</v>
      </c>
      <c r="H150" s="407"/>
      <c r="I150" s="407"/>
      <c r="J150" s="278"/>
      <c r="K150" s="407" t="s">
        <v>298</v>
      </c>
      <c r="L150" s="407"/>
      <c r="M150" s="407"/>
    </row>
    <row r="151" spans="2:13" s="86" customFormat="1" ht="12.75" customHeight="1" x14ac:dyDescent="0.2">
      <c r="B151" s="139"/>
      <c r="C151" s="408" t="s">
        <v>30</v>
      </c>
      <c r="D151" s="408"/>
      <c r="E151" s="408"/>
      <c r="F151" s="279"/>
      <c r="G151" s="408" t="s">
        <v>30</v>
      </c>
      <c r="H151" s="408"/>
      <c r="I151" s="408"/>
      <c r="J151" s="279"/>
      <c r="K151" s="408" t="s">
        <v>30</v>
      </c>
      <c r="L151" s="408"/>
      <c r="M151" s="408"/>
    </row>
    <row r="152" spans="2:13" s="86" customFormat="1" ht="12.75" customHeight="1" x14ac:dyDescent="0.2">
      <c r="B152" s="86" t="s">
        <v>39</v>
      </c>
      <c r="C152" s="266">
        <v>0</v>
      </c>
      <c r="D152" s="267">
        <v>1E-3</v>
      </c>
      <c r="E152" s="268">
        <v>2.4E-2</v>
      </c>
      <c r="F152" s="280"/>
      <c r="G152" s="266">
        <v>0</v>
      </c>
      <c r="H152" s="267">
        <v>0</v>
      </c>
      <c r="I152" s="268">
        <v>1.7999999999999999E-2</v>
      </c>
      <c r="J152" s="280"/>
      <c r="K152" s="266">
        <v>0</v>
      </c>
      <c r="L152" s="267">
        <v>0</v>
      </c>
      <c r="M152" s="268">
        <v>1.0999999999999999E-2</v>
      </c>
    </row>
    <row r="153" spans="2:13" s="86" customFormat="1" ht="12.75" customHeight="1" x14ac:dyDescent="0.2">
      <c r="B153" s="86" t="s">
        <v>40</v>
      </c>
      <c r="C153" s="266">
        <v>0</v>
      </c>
      <c r="D153" s="267">
        <v>0</v>
      </c>
      <c r="E153" s="268">
        <v>9.7000000000000003E-2</v>
      </c>
      <c r="F153" s="280"/>
      <c r="G153" s="266">
        <v>0</v>
      </c>
      <c r="H153" s="267">
        <v>0</v>
      </c>
      <c r="I153" s="268">
        <v>0</v>
      </c>
      <c r="J153" s="280"/>
      <c r="K153" s="266">
        <v>0</v>
      </c>
      <c r="L153" s="267">
        <v>0</v>
      </c>
      <c r="M153" s="268">
        <v>9.7000000000000003E-2</v>
      </c>
    </row>
    <row r="154" spans="2:13" s="86" customFormat="1" ht="12.75" customHeight="1" x14ac:dyDescent="0.2">
      <c r="B154" s="86" t="s">
        <v>41</v>
      </c>
      <c r="C154" s="266">
        <v>0</v>
      </c>
      <c r="D154" s="267">
        <v>0</v>
      </c>
      <c r="E154" s="268">
        <v>0</v>
      </c>
      <c r="F154" s="280"/>
      <c r="G154" s="266">
        <v>0</v>
      </c>
      <c r="H154" s="267">
        <v>0</v>
      </c>
      <c r="I154" s="268">
        <v>0</v>
      </c>
      <c r="J154" s="280"/>
      <c r="K154" s="214" t="s">
        <v>119</v>
      </c>
      <c r="L154" s="215" t="s">
        <v>119</v>
      </c>
      <c r="M154" s="216" t="s">
        <v>119</v>
      </c>
    </row>
    <row r="155" spans="2:13" s="86" customFormat="1" ht="12.75" customHeight="1" x14ac:dyDescent="0.2">
      <c r="B155" s="86" t="s">
        <v>51</v>
      </c>
      <c r="C155" s="266">
        <v>0</v>
      </c>
      <c r="D155" s="267">
        <v>0</v>
      </c>
      <c r="E155" s="268">
        <v>0</v>
      </c>
      <c r="F155" s="280"/>
      <c r="G155" s="266">
        <v>0</v>
      </c>
      <c r="H155" s="267">
        <v>0</v>
      </c>
      <c r="I155" s="268">
        <v>0</v>
      </c>
      <c r="J155" s="280"/>
      <c r="K155" s="214" t="s">
        <v>119</v>
      </c>
      <c r="L155" s="215" t="s">
        <v>119</v>
      </c>
      <c r="M155" s="216" t="s">
        <v>119</v>
      </c>
    </row>
    <row r="156" spans="2:13" s="86" customFormat="1" ht="12.75" customHeight="1" x14ac:dyDescent="0.2">
      <c r="B156" s="86" t="s">
        <v>42</v>
      </c>
      <c r="C156" s="266">
        <v>0</v>
      </c>
      <c r="D156" s="267">
        <v>0</v>
      </c>
      <c r="E156" s="268">
        <v>0.123</v>
      </c>
      <c r="F156" s="280"/>
      <c r="G156" s="266">
        <v>0</v>
      </c>
      <c r="H156" s="267">
        <v>0</v>
      </c>
      <c r="I156" s="268">
        <v>0.123</v>
      </c>
      <c r="J156" s="280"/>
      <c r="K156" s="266">
        <v>0</v>
      </c>
      <c r="L156" s="267">
        <v>0</v>
      </c>
      <c r="M156" s="268">
        <v>0</v>
      </c>
    </row>
    <row r="157" spans="2:13" s="86" customFormat="1" ht="12.75" customHeight="1" x14ac:dyDescent="0.2">
      <c r="B157" s="86" t="s">
        <v>43</v>
      </c>
      <c r="C157" s="266">
        <v>0.1</v>
      </c>
      <c r="D157" s="267">
        <v>4.7E-2</v>
      </c>
      <c r="E157" s="268">
        <v>0.157</v>
      </c>
      <c r="F157" s="280"/>
      <c r="G157" s="266">
        <v>0.1</v>
      </c>
      <c r="H157" s="267">
        <v>3.4000000000000002E-2</v>
      </c>
      <c r="I157" s="268">
        <v>0.14299999999999999</v>
      </c>
      <c r="J157" s="280"/>
      <c r="K157" s="266">
        <v>0</v>
      </c>
      <c r="L157" s="267">
        <v>3.0000000000000001E-3</v>
      </c>
      <c r="M157" s="268">
        <v>2.5000000000000001E-2</v>
      </c>
    </row>
    <row r="158" spans="2:13" s="86" customFormat="1" ht="12.75" customHeight="1" x14ac:dyDescent="0.2">
      <c r="B158" s="86" t="s">
        <v>28</v>
      </c>
      <c r="C158" s="266">
        <v>0</v>
      </c>
      <c r="D158" s="267">
        <v>0</v>
      </c>
      <c r="E158" s="268">
        <v>0</v>
      </c>
      <c r="F158" s="280"/>
      <c r="G158" s="266">
        <v>0</v>
      </c>
      <c r="H158" s="267">
        <v>0</v>
      </c>
      <c r="I158" s="268">
        <v>0</v>
      </c>
      <c r="J158" s="280"/>
      <c r="K158" s="266">
        <v>0</v>
      </c>
      <c r="L158" s="267">
        <v>0</v>
      </c>
      <c r="M158" s="268">
        <v>0</v>
      </c>
    </row>
    <row r="159" spans="2:13" s="86" customFormat="1" ht="12.75" customHeight="1" x14ac:dyDescent="0.2">
      <c r="B159" s="86" t="s">
        <v>9</v>
      </c>
      <c r="C159" s="266">
        <v>0</v>
      </c>
      <c r="D159" s="267">
        <v>0</v>
      </c>
      <c r="E159" s="268">
        <v>0</v>
      </c>
      <c r="F159" s="280"/>
      <c r="G159" s="266">
        <v>0</v>
      </c>
      <c r="H159" s="267">
        <v>0</v>
      </c>
      <c r="I159" s="268">
        <v>0</v>
      </c>
      <c r="J159" s="280"/>
      <c r="K159" s="377">
        <v>0</v>
      </c>
      <c r="L159" s="267">
        <v>0</v>
      </c>
      <c r="M159" s="268">
        <v>0</v>
      </c>
    </row>
    <row r="160" spans="2:13" s="86" customFormat="1" ht="12.75" customHeight="1" x14ac:dyDescent="0.2">
      <c r="B160" s="86" t="s">
        <v>44</v>
      </c>
      <c r="C160" s="266">
        <v>0.1</v>
      </c>
      <c r="D160" s="267">
        <v>0</v>
      </c>
      <c r="E160" s="268">
        <v>0.14799999999999999</v>
      </c>
      <c r="F160" s="280"/>
      <c r="G160" s="266">
        <v>0</v>
      </c>
      <c r="H160" s="267">
        <v>0</v>
      </c>
      <c r="I160" s="268">
        <v>0.115</v>
      </c>
      <c r="J160" s="280"/>
      <c r="K160" s="266">
        <v>0</v>
      </c>
      <c r="L160" s="267">
        <v>0</v>
      </c>
      <c r="M160" s="268">
        <v>6.9000000000000006E-2</v>
      </c>
    </row>
    <row r="161" spans="2:15" s="86" customFormat="1" ht="12.75" customHeight="1" x14ac:dyDescent="0.2">
      <c r="B161" s="86" t="s">
        <v>45</v>
      </c>
      <c r="C161" s="266">
        <v>0.1</v>
      </c>
      <c r="D161" s="267">
        <v>0</v>
      </c>
      <c r="E161" s="268">
        <v>0.17100000000000001</v>
      </c>
      <c r="F161" s="280"/>
      <c r="G161" s="266">
        <v>0.1</v>
      </c>
      <c r="H161" s="267">
        <v>0</v>
      </c>
      <c r="I161" s="268">
        <v>0.17100000000000001</v>
      </c>
      <c r="J161" s="280"/>
      <c r="K161" s="377">
        <v>0</v>
      </c>
      <c r="L161" s="267">
        <v>0</v>
      </c>
      <c r="M161" s="268">
        <v>0</v>
      </c>
    </row>
    <row r="162" spans="2:15" s="86" customFormat="1" ht="12.75" customHeight="1" x14ac:dyDescent="0.2">
      <c r="B162" s="86" t="s">
        <v>115</v>
      </c>
      <c r="C162" s="266">
        <v>0.1</v>
      </c>
      <c r="D162" s="267">
        <v>1.7000000000000001E-2</v>
      </c>
      <c r="E162" s="268">
        <v>0.245</v>
      </c>
      <c r="F162" s="280"/>
      <c r="G162" s="266">
        <v>0</v>
      </c>
      <c r="H162" s="267">
        <v>0</v>
      </c>
      <c r="I162" s="268">
        <v>6.8000000000000005E-2</v>
      </c>
      <c r="J162" s="280"/>
      <c r="K162" s="266">
        <v>0.1</v>
      </c>
      <c r="L162" s="267">
        <v>0</v>
      </c>
      <c r="M162" s="268">
        <v>0.21099999999999999</v>
      </c>
    </row>
    <row r="163" spans="2:15" s="86" customFormat="1" ht="12.75" customHeight="1" x14ac:dyDescent="0.2">
      <c r="B163" s="86" t="s">
        <v>67</v>
      </c>
      <c r="C163" s="377">
        <v>0</v>
      </c>
      <c r="D163" s="267">
        <v>2.9000000000000001E-2</v>
      </c>
      <c r="E163" s="268">
        <v>6.9000000000000006E-2</v>
      </c>
      <c r="F163" s="280"/>
      <c r="G163" s="266">
        <v>0</v>
      </c>
      <c r="H163" s="267">
        <v>2.4E-2</v>
      </c>
      <c r="I163" s="268">
        <v>5.8999999999999997E-2</v>
      </c>
      <c r="J163" s="280"/>
      <c r="K163" s="266">
        <v>0</v>
      </c>
      <c r="L163" s="267">
        <v>1E-3</v>
      </c>
      <c r="M163" s="268">
        <v>1.4999999999999999E-2</v>
      </c>
    </row>
    <row r="164" spans="2:15" s="86" customFormat="1" ht="12.75" customHeight="1" x14ac:dyDescent="0.2">
      <c r="B164" s="86" t="s">
        <v>46</v>
      </c>
      <c r="C164" s="266">
        <v>0.1</v>
      </c>
      <c r="D164" s="267">
        <v>0</v>
      </c>
      <c r="E164" s="268">
        <v>0.23</v>
      </c>
      <c r="F164" s="280"/>
      <c r="G164" s="266">
        <v>0.1</v>
      </c>
      <c r="H164" s="267">
        <v>0</v>
      </c>
      <c r="I164" s="268">
        <v>0.20899999999999999</v>
      </c>
      <c r="J164" s="280"/>
      <c r="K164" s="266">
        <v>0</v>
      </c>
      <c r="L164" s="267">
        <v>0</v>
      </c>
      <c r="M164" s="268">
        <v>3.6999999999999998E-2</v>
      </c>
    </row>
    <row r="165" spans="2:15" s="86" customFormat="1" ht="12.75" customHeight="1" x14ac:dyDescent="0.2">
      <c r="B165" s="86" t="s">
        <v>8</v>
      </c>
      <c r="C165" s="266">
        <v>0</v>
      </c>
      <c r="D165" s="267">
        <v>0</v>
      </c>
      <c r="E165" s="268">
        <v>1.9E-2</v>
      </c>
      <c r="F165" s="280"/>
      <c r="G165" s="266">
        <v>0</v>
      </c>
      <c r="H165" s="267">
        <v>0</v>
      </c>
      <c r="I165" s="268">
        <v>1.9E-2</v>
      </c>
      <c r="J165" s="280"/>
      <c r="K165" s="214" t="s">
        <v>119</v>
      </c>
      <c r="L165" s="215" t="s">
        <v>119</v>
      </c>
      <c r="M165" s="216" t="s">
        <v>119</v>
      </c>
    </row>
    <row r="166" spans="2:15" s="86" customFormat="1" ht="12.75" customHeight="1" x14ac:dyDescent="0.2">
      <c r="B166" s="86" t="s">
        <v>47</v>
      </c>
      <c r="C166" s="377">
        <v>0</v>
      </c>
      <c r="D166" s="267">
        <v>0</v>
      </c>
      <c r="E166" s="268">
        <v>0</v>
      </c>
      <c r="F166" s="280"/>
      <c r="G166" s="266">
        <v>0</v>
      </c>
      <c r="H166" s="267">
        <v>0</v>
      </c>
      <c r="I166" s="268">
        <v>0</v>
      </c>
      <c r="J166" s="280"/>
      <c r="K166" s="266">
        <v>0</v>
      </c>
      <c r="L166" s="267">
        <v>0</v>
      </c>
      <c r="M166" s="268">
        <v>0</v>
      </c>
    </row>
    <row r="167" spans="2:15" s="86" customFormat="1" ht="12.75" customHeight="1" x14ac:dyDescent="0.2">
      <c r="B167" s="86" t="s">
        <v>48</v>
      </c>
      <c r="C167" s="266">
        <v>0</v>
      </c>
      <c r="D167" s="267">
        <v>0</v>
      </c>
      <c r="E167" s="268">
        <v>4.5999999999999999E-2</v>
      </c>
      <c r="F167" s="280"/>
      <c r="G167" s="266">
        <v>0</v>
      </c>
      <c r="H167" s="267">
        <v>0</v>
      </c>
      <c r="I167" s="268">
        <v>0</v>
      </c>
      <c r="J167" s="280"/>
      <c r="K167" s="266">
        <v>0</v>
      </c>
      <c r="L167" s="267">
        <v>0</v>
      </c>
      <c r="M167" s="268">
        <v>4.5999999999999999E-2</v>
      </c>
    </row>
    <row r="168" spans="2:15" s="86" customFormat="1" ht="12.75" customHeight="1" x14ac:dyDescent="0.2">
      <c r="B168" s="86" t="s">
        <v>65</v>
      </c>
      <c r="C168" s="266">
        <v>0</v>
      </c>
      <c r="D168" s="267">
        <v>0</v>
      </c>
      <c r="E168" s="268">
        <v>8.0000000000000002E-3</v>
      </c>
      <c r="F168" s="280"/>
      <c r="G168" s="214" t="s">
        <v>119</v>
      </c>
      <c r="H168" s="215" t="s">
        <v>119</v>
      </c>
      <c r="I168" s="216" t="s">
        <v>119</v>
      </c>
      <c r="J168" s="216"/>
      <c r="K168" s="266">
        <v>0</v>
      </c>
      <c r="L168" s="267">
        <v>0</v>
      </c>
      <c r="M168" s="268">
        <v>8.0000000000000002E-3</v>
      </c>
    </row>
    <row r="169" spans="2:15" s="86" customFormat="1" ht="12.75" customHeight="1" x14ac:dyDescent="0.2">
      <c r="B169" s="86" t="s">
        <v>29</v>
      </c>
      <c r="C169" s="266">
        <v>0</v>
      </c>
      <c r="D169" s="267">
        <v>0</v>
      </c>
      <c r="E169" s="268">
        <v>0</v>
      </c>
      <c r="F169" s="280"/>
      <c r="G169" s="214" t="s">
        <v>119</v>
      </c>
      <c r="H169" s="215" t="s">
        <v>119</v>
      </c>
      <c r="I169" s="216" t="s">
        <v>119</v>
      </c>
      <c r="J169" s="216"/>
      <c r="K169" s="266">
        <v>0</v>
      </c>
      <c r="L169" s="267">
        <v>0</v>
      </c>
      <c r="M169" s="268">
        <v>0</v>
      </c>
    </row>
    <row r="170" spans="2:15" s="86" customFormat="1" ht="12.75" customHeight="1" x14ac:dyDescent="0.2">
      <c r="B170" s="86" t="s">
        <v>49</v>
      </c>
      <c r="C170" s="266">
        <v>0</v>
      </c>
      <c r="D170" s="267">
        <v>0</v>
      </c>
      <c r="E170" s="268">
        <v>4.9000000000000002E-2</v>
      </c>
      <c r="F170" s="280"/>
      <c r="G170" s="266">
        <v>0</v>
      </c>
      <c r="H170" s="267">
        <v>0</v>
      </c>
      <c r="I170" s="268">
        <v>0</v>
      </c>
      <c r="J170" s="280"/>
      <c r="K170" s="266">
        <v>0</v>
      </c>
      <c r="L170" s="267">
        <v>0</v>
      </c>
      <c r="M170" s="268">
        <v>4.9000000000000002E-2</v>
      </c>
    </row>
    <row r="171" spans="2:15" s="86" customFormat="1" ht="22.5" customHeight="1" x14ac:dyDescent="0.2">
      <c r="B171" s="86" t="s">
        <v>6</v>
      </c>
      <c r="C171" s="266">
        <v>0.6</v>
      </c>
      <c r="D171" s="267">
        <v>0.38500000000000001</v>
      </c>
      <c r="E171" s="268">
        <v>0.86899999999999999</v>
      </c>
      <c r="F171" s="280"/>
      <c r="G171" s="266">
        <v>0.4</v>
      </c>
      <c r="H171" s="267">
        <v>0.20300000000000001</v>
      </c>
      <c r="I171" s="268">
        <v>0.59799999999999998</v>
      </c>
      <c r="J171" s="280"/>
      <c r="K171" s="266">
        <v>0.2</v>
      </c>
      <c r="L171" s="267">
        <v>0.1</v>
      </c>
      <c r="M171" s="268">
        <v>0.38</v>
      </c>
    </row>
    <row r="172" spans="2:15" s="86" customFormat="1" ht="12.75" customHeight="1" x14ac:dyDescent="0.2">
      <c r="C172" s="252"/>
      <c r="D172" s="255"/>
      <c r="E172" s="255"/>
      <c r="F172" s="276"/>
      <c r="G172" s="252"/>
      <c r="H172" s="275"/>
      <c r="I172" s="275"/>
      <c r="J172" s="276"/>
      <c r="K172" s="252"/>
      <c r="L172" s="255"/>
      <c r="M172" s="255"/>
    </row>
    <row r="173" spans="2:15" s="86" customFormat="1" ht="12.75" customHeight="1" x14ac:dyDescent="0.2">
      <c r="C173" s="252"/>
      <c r="D173" s="255"/>
      <c r="E173" s="255"/>
      <c r="F173" s="276"/>
      <c r="G173" s="252"/>
      <c r="H173" s="275"/>
      <c r="I173" s="275"/>
      <c r="J173" s="276"/>
      <c r="K173" s="252"/>
      <c r="L173" s="255"/>
      <c r="M173" s="255"/>
    </row>
    <row r="175" spans="2:15" ht="12.75" customHeight="1" x14ac:dyDescent="0.2">
      <c r="B175" s="35" t="s">
        <v>102</v>
      </c>
      <c r="C175" s="252"/>
      <c r="G175" s="252"/>
      <c r="H175" s="275"/>
      <c r="I175" s="275"/>
      <c r="K175" s="252"/>
      <c r="N175" s="86"/>
      <c r="O175" s="86"/>
    </row>
    <row r="176" spans="2:15" ht="12.75" customHeight="1" x14ac:dyDescent="0.2">
      <c r="B176" s="166"/>
      <c r="C176" s="252"/>
      <c r="G176" s="252"/>
      <c r="H176" s="275"/>
      <c r="I176" s="275"/>
      <c r="K176" s="252"/>
      <c r="N176" s="86"/>
      <c r="O176" s="86"/>
    </row>
    <row r="177" spans="2:15" ht="12.75" customHeight="1" x14ac:dyDescent="0.2">
      <c r="B177" s="166" t="s">
        <v>27</v>
      </c>
      <c r="C177" s="252"/>
      <c r="G177" s="252"/>
      <c r="H177" s="275"/>
      <c r="I177" s="275"/>
      <c r="K177" s="252"/>
      <c r="N177" s="86"/>
      <c r="O177" s="86"/>
    </row>
    <row r="178" spans="2:15" ht="12.75" customHeight="1" x14ac:dyDescent="0.2">
      <c r="B178" s="166" t="s">
        <v>52</v>
      </c>
      <c r="C178" s="252"/>
      <c r="G178" s="252"/>
      <c r="H178" s="275"/>
      <c r="I178" s="275"/>
      <c r="K178" s="252"/>
      <c r="N178" s="86"/>
      <c r="O178" s="86"/>
    </row>
    <row r="179" spans="2:15" ht="12.75" customHeight="1" x14ac:dyDescent="0.2">
      <c r="B179" s="168" t="s">
        <v>11</v>
      </c>
      <c r="C179" s="252"/>
      <c r="G179" s="252"/>
      <c r="H179" s="275"/>
      <c r="I179" s="275"/>
      <c r="K179" s="252"/>
      <c r="N179" s="86"/>
      <c r="O179" s="86"/>
    </row>
    <row r="180" spans="2:15" ht="12.75" customHeight="1" x14ac:dyDescent="0.2">
      <c r="B180" s="166" t="s">
        <v>94</v>
      </c>
      <c r="C180" s="252"/>
      <c r="G180" s="252"/>
      <c r="H180" s="275"/>
      <c r="I180" s="275"/>
      <c r="K180" s="252"/>
      <c r="N180" s="86"/>
      <c r="O180" s="86"/>
    </row>
    <row r="181" spans="2:15" ht="12.75" customHeight="1" x14ac:dyDescent="0.2">
      <c r="B181" s="85" t="s">
        <v>108</v>
      </c>
      <c r="C181" s="252"/>
      <c r="G181" s="252"/>
      <c r="H181" s="255"/>
      <c r="I181" s="255"/>
      <c r="K181" s="252"/>
      <c r="N181" s="86"/>
      <c r="O181" s="86"/>
    </row>
    <row r="182" spans="2:15" ht="12.75" customHeight="1" x14ac:dyDescent="0.2">
      <c r="B182" s="85" t="s">
        <v>117</v>
      </c>
      <c r="C182" s="252"/>
      <c r="G182" s="252"/>
      <c r="H182" s="255"/>
      <c r="I182" s="255"/>
      <c r="K182" s="252"/>
      <c r="N182" s="86"/>
      <c r="O182" s="86"/>
    </row>
    <row r="183" spans="2:15" ht="12.75" customHeight="1" x14ac:dyDescent="0.2">
      <c r="B183" s="85" t="s">
        <v>118</v>
      </c>
      <c r="C183" s="252"/>
      <c r="G183" s="252"/>
      <c r="H183" s="255"/>
      <c r="I183" s="255"/>
      <c r="K183" s="252"/>
      <c r="N183" s="86"/>
      <c r="O183" s="86"/>
    </row>
    <row r="184" spans="2:15" ht="12.75" customHeight="1" x14ac:dyDescent="0.2">
      <c r="B184" s="387" t="s">
        <v>351</v>
      </c>
      <c r="C184" s="387"/>
      <c r="D184" s="387"/>
      <c r="E184" s="387"/>
      <c r="F184" s="387"/>
      <c r="G184" s="387"/>
      <c r="H184" s="387"/>
      <c r="I184" s="387"/>
      <c r="J184" s="387"/>
      <c r="K184" s="387"/>
      <c r="L184" s="387"/>
      <c r="M184" s="387"/>
      <c r="N184" s="387"/>
      <c r="O184" s="387"/>
    </row>
    <row r="185" spans="2:15" ht="12.75" customHeight="1" x14ac:dyDescent="0.2">
      <c r="B185" s="379" t="s">
        <v>347</v>
      </c>
      <c r="C185" s="252"/>
      <c r="G185" s="252"/>
      <c r="H185" s="255"/>
      <c r="I185" s="255"/>
      <c r="K185" s="252"/>
      <c r="N185" s="86"/>
      <c r="O185" s="86"/>
    </row>
    <row r="186" spans="2:15" ht="12.75" customHeight="1" x14ac:dyDescent="0.2">
      <c r="B186" s="86"/>
      <c r="C186" s="275"/>
      <c r="D186" s="252"/>
      <c r="F186" s="255"/>
      <c r="G186" s="255"/>
      <c r="H186" s="252"/>
      <c r="I186" s="255"/>
      <c r="J186" s="255"/>
      <c r="K186" s="255"/>
      <c r="L186" s="252"/>
      <c r="N186" s="86"/>
      <c r="O186" s="86"/>
    </row>
    <row r="187" spans="2:15" ht="12.75" customHeight="1" x14ac:dyDescent="0.2">
      <c r="B187" s="86" t="s">
        <v>101</v>
      </c>
      <c r="C187" s="275"/>
      <c r="D187" s="252"/>
      <c r="F187" s="255"/>
      <c r="G187" s="255"/>
      <c r="H187" s="252"/>
      <c r="I187" s="255"/>
      <c r="J187" s="255"/>
      <c r="K187" s="255"/>
      <c r="L187" s="252"/>
      <c r="N187" s="86"/>
      <c r="O187" s="86"/>
    </row>
    <row r="188" spans="2:15" ht="12.75" customHeight="1" x14ac:dyDescent="0.2">
      <c r="B188" s="169"/>
      <c r="C188" s="275"/>
      <c r="D188" s="252"/>
      <c r="F188" s="255"/>
      <c r="G188" s="255"/>
      <c r="H188" s="252"/>
      <c r="I188" s="255"/>
      <c r="J188" s="255"/>
      <c r="K188" s="255"/>
      <c r="L188" s="252"/>
      <c r="N188" s="86"/>
      <c r="O188" s="86"/>
    </row>
    <row r="189" spans="2:15" ht="12.75" customHeight="1" x14ac:dyDescent="0.2">
      <c r="B189" s="169" t="s">
        <v>12</v>
      </c>
      <c r="C189" s="275"/>
      <c r="D189" s="252"/>
      <c r="F189" s="255"/>
      <c r="G189" s="255"/>
      <c r="H189" s="252"/>
      <c r="I189" s="255"/>
      <c r="J189" s="255"/>
      <c r="K189" s="255"/>
      <c r="L189" s="252"/>
      <c r="N189" s="86"/>
      <c r="O189" s="86"/>
    </row>
    <row r="190" spans="2:15" ht="12.75" customHeight="1" x14ac:dyDescent="0.2">
      <c r="B190" s="169" t="s">
        <v>107</v>
      </c>
      <c r="C190" s="275"/>
      <c r="D190" s="252"/>
      <c r="F190" s="255"/>
      <c r="G190" s="255"/>
      <c r="H190" s="252"/>
      <c r="I190" s="255"/>
      <c r="J190" s="255"/>
      <c r="K190" s="255"/>
      <c r="L190" s="252"/>
      <c r="N190" s="86"/>
      <c r="O190" s="86"/>
    </row>
    <row r="191" spans="2:15" ht="12.75" customHeight="1" x14ac:dyDescent="0.2">
      <c r="B191" s="169" t="s">
        <v>10</v>
      </c>
      <c r="C191" s="275"/>
      <c r="D191" s="252"/>
      <c r="F191" s="255"/>
      <c r="G191" s="255"/>
      <c r="H191" s="252"/>
      <c r="I191" s="255"/>
      <c r="J191" s="255"/>
      <c r="K191" s="255"/>
      <c r="L191" s="252"/>
      <c r="N191" s="86"/>
      <c r="O191" s="86"/>
    </row>
    <row r="192" spans="2:15" ht="12.75" customHeight="1" x14ac:dyDescent="0.2">
      <c r="B192" s="169" t="s">
        <v>91</v>
      </c>
      <c r="C192" s="275"/>
      <c r="D192" s="252"/>
      <c r="F192" s="255"/>
      <c r="G192" s="255"/>
      <c r="H192" s="252"/>
      <c r="I192" s="255"/>
      <c r="J192" s="255"/>
      <c r="K192" s="255"/>
      <c r="L192" s="252"/>
      <c r="N192" s="86"/>
      <c r="O192" s="86"/>
    </row>
    <row r="193" spans="2:20" ht="12.75" customHeight="1" x14ac:dyDescent="0.2">
      <c r="B193" s="169" t="s">
        <v>99</v>
      </c>
      <c r="C193" s="275"/>
      <c r="D193" s="252"/>
      <c r="F193" s="255"/>
      <c r="G193" s="255"/>
      <c r="H193" s="252"/>
      <c r="I193" s="255"/>
      <c r="J193" s="255"/>
      <c r="K193" s="255"/>
      <c r="L193" s="252"/>
      <c r="N193" s="86"/>
      <c r="O193" s="86"/>
    </row>
    <row r="194" spans="2:20" ht="12.75" customHeight="1" x14ac:dyDescent="0.2">
      <c r="B194" s="86"/>
      <c r="C194" s="275"/>
      <c r="D194" s="252"/>
      <c r="F194" s="255"/>
      <c r="G194" s="255"/>
      <c r="H194" s="252"/>
      <c r="I194" s="255"/>
      <c r="J194" s="255"/>
      <c r="K194" s="255"/>
      <c r="L194" s="252"/>
      <c r="N194" s="86"/>
      <c r="O194" s="86"/>
    </row>
    <row r="195" spans="2:20" s="71" customFormat="1" ht="12.75" customHeight="1" x14ac:dyDescent="0.2">
      <c r="B195" s="80" t="s">
        <v>176</v>
      </c>
      <c r="C195" s="281"/>
      <c r="D195" s="252"/>
      <c r="E195" s="282"/>
      <c r="F195" s="282"/>
      <c r="G195" s="282"/>
      <c r="H195" s="252"/>
      <c r="I195" s="282"/>
      <c r="J195" s="282"/>
      <c r="K195" s="282"/>
      <c r="L195" s="252"/>
      <c r="M195" s="282"/>
      <c r="N195" s="70"/>
      <c r="O195" s="64"/>
      <c r="P195" s="70"/>
      <c r="Q195" s="70"/>
      <c r="R195" s="23"/>
      <c r="S195" s="70"/>
      <c r="T195" s="70"/>
    </row>
    <row r="196" spans="2:20" ht="12.75" customHeight="1" x14ac:dyDescent="0.2">
      <c r="B196" s="80" t="s">
        <v>178</v>
      </c>
      <c r="C196" s="275"/>
      <c r="D196" s="252"/>
      <c r="F196" s="255"/>
      <c r="G196" s="255"/>
      <c r="H196" s="252"/>
      <c r="I196" s="255"/>
      <c r="J196" s="255"/>
      <c r="K196" s="255"/>
      <c r="L196" s="252"/>
      <c r="N196" s="22"/>
      <c r="O196" s="64"/>
      <c r="P196" s="22"/>
      <c r="Q196" s="22"/>
      <c r="R196" s="23"/>
      <c r="S196" s="22"/>
      <c r="T196" s="22"/>
    </row>
    <row r="197" spans="2:20" ht="12.75" customHeight="1" x14ac:dyDescent="0.2">
      <c r="B197" s="80" t="s">
        <v>177</v>
      </c>
      <c r="C197" s="275"/>
      <c r="D197" s="252"/>
      <c r="F197" s="255"/>
      <c r="G197" s="255"/>
      <c r="H197" s="252"/>
      <c r="I197" s="255"/>
      <c r="J197" s="255"/>
      <c r="K197" s="255"/>
      <c r="L197" s="252"/>
      <c r="N197" s="22"/>
      <c r="O197" s="64"/>
      <c r="P197" s="22"/>
      <c r="Q197" s="22"/>
      <c r="R197" s="23"/>
      <c r="S197" s="22"/>
      <c r="T197" s="22"/>
    </row>
    <row r="198" spans="2:20" ht="12.75" customHeight="1" x14ac:dyDescent="0.2">
      <c r="B198" s="124" t="s">
        <v>109</v>
      </c>
      <c r="C198" s="275"/>
      <c r="D198" s="252"/>
      <c r="F198" s="255"/>
      <c r="G198" s="255"/>
      <c r="H198" s="252"/>
      <c r="I198" s="255"/>
      <c r="J198" s="255"/>
      <c r="K198" s="255"/>
      <c r="L198" s="252"/>
      <c r="N198" s="22"/>
      <c r="O198" s="64"/>
      <c r="P198" s="22"/>
      <c r="Q198" s="22"/>
      <c r="R198" s="23"/>
      <c r="S198" s="22"/>
      <c r="T198" s="22"/>
    </row>
  </sheetData>
  <mergeCells count="43">
    <mergeCell ref="B184:O184"/>
    <mergeCell ref="K6:M6"/>
    <mergeCell ref="C7:E7"/>
    <mergeCell ref="G7:I7"/>
    <mergeCell ref="K7:M7"/>
    <mergeCell ref="G6:I6"/>
    <mergeCell ref="C54:E54"/>
    <mergeCell ref="C30:E30"/>
    <mergeCell ref="C31:E31"/>
    <mergeCell ref="C6:E6"/>
    <mergeCell ref="C55:E55"/>
    <mergeCell ref="C79:E79"/>
    <mergeCell ref="C103:E103"/>
    <mergeCell ref="G126:I126"/>
    <mergeCell ref="C126:E126"/>
    <mergeCell ref="C102:E102"/>
    <mergeCell ref="G102:I102"/>
    <mergeCell ref="C78:E78"/>
    <mergeCell ref="G79:I79"/>
    <mergeCell ref="G103:I103"/>
    <mergeCell ref="C151:E151"/>
    <mergeCell ref="C150:E150"/>
    <mergeCell ref="G127:I127"/>
    <mergeCell ref="C127:E127"/>
    <mergeCell ref="G150:I150"/>
    <mergeCell ref="G151:I151"/>
    <mergeCell ref="K102:M102"/>
    <mergeCell ref="K103:M103"/>
    <mergeCell ref="K150:M150"/>
    <mergeCell ref="K151:M151"/>
    <mergeCell ref="K126:M126"/>
    <mergeCell ref="K127:M127"/>
    <mergeCell ref="G30:I30"/>
    <mergeCell ref="K79:M79"/>
    <mergeCell ref="K78:M78"/>
    <mergeCell ref="G78:I78"/>
    <mergeCell ref="K55:M55"/>
    <mergeCell ref="K30:M30"/>
    <mergeCell ref="G31:I31"/>
    <mergeCell ref="G54:I54"/>
    <mergeCell ref="K54:M54"/>
    <mergeCell ref="G55:I55"/>
    <mergeCell ref="K31:M31"/>
  </mergeCells>
  <phoneticPr fontId="5" type="noConversion"/>
  <hyperlinks>
    <hyperlink ref="B3" location="'Title and Contents'!A1" display="Return to Contents"/>
    <hyperlink ref="B198" r:id="rId1"/>
    <hyperlink ref="B185" r:id="rId2"/>
  </hyperlinks>
  <pageMargins left="0.75" right="0.75" top="1" bottom="1" header="0.5" footer="0.5"/>
  <pageSetup paperSize="8" scale="41" orientation="portrait"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B1:AH102"/>
  <sheetViews>
    <sheetView showGridLines="0" zoomScaleNormal="100" workbookViewId="0">
      <pane xSplit="3" ySplit="4" topLeftCell="D5" activePane="bottomRight" state="frozen"/>
      <selection pane="topRight"/>
      <selection pane="bottomLeft"/>
      <selection pane="bottomRight"/>
    </sheetView>
  </sheetViews>
  <sheetFormatPr defaultRowHeight="12.75" customHeight="1" x14ac:dyDescent="0.2"/>
  <cols>
    <col min="1" max="1" width="2.42578125" style="20" customWidth="1"/>
    <col min="2" max="2" width="38.85546875" style="20" customWidth="1"/>
    <col min="3" max="3" width="14.7109375" style="20" customWidth="1"/>
    <col min="4" max="4" width="7.7109375" style="21" customWidth="1"/>
    <col min="5" max="6" width="7.7109375" style="22" customWidth="1"/>
    <col min="7" max="7" width="7.7109375" style="21" customWidth="1"/>
    <col min="8" max="9" width="7.7109375" style="22" customWidth="1"/>
    <col min="10" max="10" width="7.7109375" style="21" customWidth="1"/>
    <col min="11" max="12" width="7.7109375" style="22" customWidth="1"/>
    <col min="13" max="13" width="7.7109375" style="21" customWidth="1"/>
    <col min="14" max="15" width="7.7109375" style="22" customWidth="1"/>
    <col min="16" max="16" width="7.7109375" style="21" customWidth="1"/>
    <col min="17" max="18" width="7.7109375" style="22" customWidth="1"/>
    <col min="19" max="19" width="7.7109375" style="21" customWidth="1"/>
    <col min="20" max="21" width="7.7109375" style="22" customWidth="1"/>
    <col min="22" max="22" width="7.7109375" style="21" customWidth="1"/>
    <col min="23" max="24" width="7.7109375" style="22" customWidth="1"/>
    <col min="25" max="25" width="7.7109375" style="21" customWidth="1"/>
    <col min="26" max="27" width="7.7109375" style="22" customWidth="1"/>
    <col min="28" max="28" width="7.7109375" style="21" customWidth="1"/>
    <col min="29" max="30" width="7.7109375" style="22" customWidth="1"/>
    <col min="31" max="31" width="7.7109375" style="23" customWidth="1"/>
    <col min="32" max="33" width="7.7109375" style="22" customWidth="1"/>
    <col min="34" max="16384" width="9.140625" style="20"/>
  </cols>
  <sheetData>
    <row r="1" spans="2:33" ht="20.25" x14ac:dyDescent="0.2">
      <c r="B1" s="110" t="s">
        <v>211</v>
      </c>
      <c r="Z1" s="24"/>
    </row>
    <row r="2" spans="2:33" ht="20.25" x14ac:dyDescent="0.2">
      <c r="B2" s="110" t="s">
        <v>335</v>
      </c>
      <c r="Z2" s="24"/>
    </row>
    <row r="3" spans="2:33" ht="12.75" customHeight="1" x14ac:dyDescent="0.2">
      <c r="B3" s="72" t="s">
        <v>26</v>
      </c>
    </row>
    <row r="4" spans="2:33" ht="12.75" customHeight="1" x14ac:dyDescent="0.2">
      <c r="D4" s="391" t="s">
        <v>294</v>
      </c>
      <c r="E4" s="391"/>
      <c r="F4" s="391"/>
      <c r="G4" s="391" t="s">
        <v>173</v>
      </c>
      <c r="H4" s="391"/>
      <c r="I4" s="391"/>
      <c r="J4" s="391" t="s">
        <v>105</v>
      </c>
      <c r="K4" s="391"/>
      <c r="L4" s="391"/>
      <c r="M4" s="391" t="s">
        <v>38</v>
      </c>
      <c r="N4" s="391"/>
      <c r="O4" s="391"/>
      <c r="P4" s="391" t="s">
        <v>37</v>
      </c>
      <c r="Q4" s="391"/>
      <c r="R4" s="391"/>
      <c r="S4" s="391" t="s">
        <v>36</v>
      </c>
      <c r="T4" s="391"/>
      <c r="U4" s="391"/>
      <c r="V4" s="391" t="s">
        <v>35</v>
      </c>
      <c r="W4" s="391"/>
      <c r="X4" s="391"/>
      <c r="Y4" s="391" t="s">
        <v>34</v>
      </c>
      <c r="Z4" s="391"/>
      <c r="AA4" s="391"/>
      <c r="AB4" s="391" t="s">
        <v>33</v>
      </c>
      <c r="AC4" s="391"/>
      <c r="AD4" s="391"/>
      <c r="AE4" s="391" t="s">
        <v>32</v>
      </c>
      <c r="AF4" s="391"/>
      <c r="AG4" s="391"/>
    </row>
    <row r="5" spans="2:33" ht="12.75" customHeight="1" x14ac:dyDescent="0.2">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2:33" s="86" customFormat="1" ht="12.75" customHeight="1" x14ac:dyDescent="0.2">
      <c r="B6" s="86" t="s">
        <v>12</v>
      </c>
      <c r="D6" s="157"/>
      <c r="E6" s="157"/>
      <c r="F6" s="157"/>
      <c r="G6" s="157"/>
      <c r="H6" s="157"/>
      <c r="I6" s="157"/>
      <c r="J6" s="390"/>
      <c r="K6" s="390"/>
      <c r="L6" s="390"/>
      <c r="M6" s="390"/>
      <c r="N6" s="390"/>
      <c r="O6" s="390"/>
      <c r="P6" s="390"/>
      <c r="Q6" s="390"/>
      <c r="R6" s="390"/>
      <c r="S6" s="390"/>
      <c r="T6" s="390"/>
      <c r="U6" s="390"/>
      <c r="V6" s="390"/>
      <c r="W6" s="390"/>
      <c r="X6" s="390"/>
      <c r="Y6" s="390"/>
      <c r="Z6" s="390"/>
      <c r="AA6" s="390"/>
      <c r="AB6" s="390"/>
      <c r="AC6" s="390"/>
      <c r="AD6" s="390"/>
      <c r="AE6" s="390"/>
      <c r="AF6" s="390"/>
      <c r="AG6" s="390"/>
    </row>
    <row r="7" spans="2:33" s="86" customFormat="1" ht="12.75" customHeight="1" x14ac:dyDescent="0.2">
      <c r="B7" s="121"/>
      <c r="C7" s="122" t="s">
        <v>3</v>
      </c>
      <c r="D7" s="187">
        <v>0</v>
      </c>
      <c r="E7" s="183">
        <v>0</v>
      </c>
      <c r="F7" s="184">
        <v>0</v>
      </c>
      <c r="G7" s="187">
        <v>0</v>
      </c>
      <c r="H7" s="183">
        <v>0</v>
      </c>
      <c r="I7" s="184">
        <v>0</v>
      </c>
      <c r="J7" s="187">
        <v>0.1</v>
      </c>
      <c r="K7" s="200">
        <v>0</v>
      </c>
      <c r="L7" s="184">
        <v>0.2</v>
      </c>
      <c r="M7" s="187">
        <v>0.1</v>
      </c>
      <c r="N7" s="200">
        <v>0</v>
      </c>
      <c r="O7" s="184">
        <v>0.2</v>
      </c>
      <c r="P7" s="187">
        <v>0.1</v>
      </c>
      <c r="Q7" s="200">
        <v>0</v>
      </c>
      <c r="R7" s="184">
        <v>0.3</v>
      </c>
      <c r="S7" s="187">
        <v>0.1</v>
      </c>
      <c r="T7" s="200">
        <v>0</v>
      </c>
      <c r="U7" s="184">
        <v>0.1</v>
      </c>
      <c r="V7" s="187">
        <v>0.1</v>
      </c>
      <c r="W7" s="200">
        <v>0</v>
      </c>
      <c r="X7" s="184">
        <v>0.1</v>
      </c>
      <c r="Y7" s="187">
        <v>0</v>
      </c>
      <c r="Z7" s="200">
        <v>0</v>
      </c>
      <c r="AA7" s="184">
        <v>0</v>
      </c>
      <c r="AB7" s="163" t="s">
        <v>116</v>
      </c>
      <c r="AC7" s="27" t="s">
        <v>116</v>
      </c>
      <c r="AD7" s="99" t="s">
        <v>116</v>
      </c>
      <c r="AE7" s="163" t="s">
        <v>116</v>
      </c>
      <c r="AF7" s="27" t="s">
        <v>116</v>
      </c>
      <c r="AG7" s="99" t="s">
        <v>116</v>
      </c>
    </row>
    <row r="8" spans="2:33" s="86" customFormat="1" ht="12.75" customHeight="1" x14ac:dyDescent="0.2">
      <c r="B8" s="80"/>
      <c r="C8" s="122" t="s">
        <v>50</v>
      </c>
      <c r="D8" s="374">
        <v>1.3759999999999999</v>
      </c>
      <c r="E8" s="183">
        <v>0.57999999999999996</v>
      </c>
      <c r="F8" s="184">
        <v>2.6240000000000001</v>
      </c>
      <c r="G8" s="185">
        <v>0.5</v>
      </c>
      <c r="H8" s="183">
        <v>0.3</v>
      </c>
      <c r="I8" s="184">
        <v>0.9</v>
      </c>
      <c r="J8" s="187">
        <v>0.8</v>
      </c>
      <c r="K8" s="200">
        <v>0.5</v>
      </c>
      <c r="L8" s="184">
        <v>1.1000000000000001</v>
      </c>
      <c r="M8" s="187">
        <v>0.8</v>
      </c>
      <c r="N8" s="200">
        <v>0.5</v>
      </c>
      <c r="O8" s="184">
        <v>1.2</v>
      </c>
      <c r="P8" s="187">
        <v>0.5</v>
      </c>
      <c r="Q8" s="200">
        <v>0.3</v>
      </c>
      <c r="R8" s="184">
        <v>0.7</v>
      </c>
      <c r="S8" s="187">
        <v>0.6</v>
      </c>
      <c r="T8" s="200">
        <v>0.2</v>
      </c>
      <c r="U8" s="184">
        <v>0.6</v>
      </c>
      <c r="V8" s="187">
        <v>0.3</v>
      </c>
      <c r="W8" s="200">
        <v>0</v>
      </c>
      <c r="X8" s="184">
        <v>0.6</v>
      </c>
      <c r="Y8" s="187">
        <v>0.3</v>
      </c>
      <c r="Z8" s="200">
        <v>0.1</v>
      </c>
      <c r="AA8" s="184">
        <v>0.4</v>
      </c>
      <c r="AB8" s="163" t="s">
        <v>116</v>
      </c>
      <c r="AC8" s="27" t="s">
        <v>116</v>
      </c>
      <c r="AD8" s="99" t="s">
        <v>116</v>
      </c>
      <c r="AE8" s="163" t="s">
        <v>116</v>
      </c>
      <c r="AF8" s="27" t="s">
        <v>116</v>
      </c>
      <c r="AG8" s="99" t="s">
        <v>116</v>
      </c>
    </row>
    <row r="9" spans="2:33" s="86" customFormat="1" ht="12.75" customHeight="1" x14ac:dyDescent="0.2">
      <c r="B9" s="287"/>
      <c r="C9" s="122" t="s">
        <v>5</v>
      </c>
      <c r="D9" s="185">
        <v>0.69</v>
      </c>
      <c r="E9" s="183">
        <v>0.378</v>
      </c>
      <c r="F9" s="184">
        <v>1.0289999999999999</v>
      </c>
      <c r="G9" s="185">
        <v>0.7</v>
      </c>
      <c r="H9" s="183">
        <v>0.5</v>
      </c>
      <c r="I9" s="184">
        <v>1</v>
      </c>
      <c r="J9" s="187">
        <v>0.8</v>
      </c>
      <c r="K9" s="200">
        <v>0.6</v>
      </c>
      <c r="L9" s="184">
        <v>1.1000000000000001</v>
      </c>
      <c r="M9" s="187">
        <v>0.8</v>
      </c>
      <c r="N9" s="200">
        <v>0.5</v>
      </c>
      <c r="O9" s="184">
        <v>1</v>
      </c>
      <c r="P9" s="187">
        <v>1.1000000000000001</v>
      </c>
      <c r="Q9" s="200">
        <v>0.8</v>
      </c>
      <c r="R9" s="184">
        <v>1.4</v>
      </c>
      <c r="S9" s="187">
        <v>1.3</v>
      </c>
      <c r="T9" s="200">
        <v>1</v>
      </c>
      <c r="U9" s="184">
        <v>1.5</v>
      </c>
      <c r="V9" s="187">
        <v>1</v>
      </c>
      <c r="W9" s="200">
        <v>0.8</v>
      </c>
      <c r="X9" s="184">
        <v>1.3</v>
      </c>
      <c r="Y9" s="187">
        <v>0.7</v>
      </c>
      <c r="Z9" s="200">
        <v>0.5</v>
      </c>
      <c r="AA9" s="184">
        <v>0.9</v>
      </c>
      <c r="AB9" s="163" t="s">
        <v>116</v>
      </c>
      <c r="AC9" s="27" t="s">
        <v>116</v>
      </c>
      <c r="AD9" s="99" t="s">
        <v>116</v>
      </c>
      <c r="AE9" s="163" t="s">
        <v>116</v>
      </c>
      <c r="AF9" s="27" t="s">
        <v>116</v>
      </c>
      <c r="AG9" s="99" t="s">
        <v>116</v>
      </c>
    </row>
    <row r="10" spans="2:33" s="86" customFormat="1" ht="12.75" customHeight="1" x14ac:dyDescent="0.2">
      <c r="B10" s="287" t="s">
        <v>300</v>
      </c>
      <c r="C10" s="122" t="s">
        <v>6</v>
      </c>
      <c r="D10" s="185">
        <v>1.347</v>
      </c>
      <c r="E10" s="183">
        <v>0.749</v>
      </c>
      <c r="F10" s="184">
        <v>2.157</v>
      </c>
      <c r="G10" s="185">
        <v>1.2</v>
      </c>
      <c r="H10" s="183">
        <v>0.8</v>
      </c>
      <c r="I10" s="184">
        <v>1.8</v>
      </c>
      <c r="J10" s="187">
        <v>1.6</v>
      </c>
      <c r="K10" s="200">
        <v>1.1000000000000001</v>
      </c>
      <c r="L10" s="184">
        <v>2.1</v>
      </c>
      <c r="M10" s="187">
        <v>1.5</v>
      </c>
      <c r="N10" s="200">
        <v>1.1000000000000001</v>
      </c>
      <c r="O10" s="184">
        <v>1.9</v>
      </c>
      <c r="P10" s="145" t="s">
        <v>116</v>
      </c>
      <c r="Q10" s="27" t="s">
        <v>116</v>
      </c>
      <c r="R10" s="99" t="s">
        <v>116</v>
      </c>
      <c r="S10" s="145" t="s">
        <v>116</v>
      </c>
      <c r="T10" s="27" t="s">
        <v>116</v>
      </c>
      <c r="U10" s="99" t="s">
        <v>116</v>
      </c>
      <c r="V10" s="199">
        <v>1.5</v>
      </c>
      <c r="W10" s="200">
        <v>1.1000000000000001</v>
      </c>
      <c r="X10" s="184">
        <v>1.9</v>
      </c>
      <c r="Y10" s="199">
        <v>1.1000000000000001</v>
      </c>
      <c r="Z10" s="200">
        <v>0.9</v>
      </c>
      <c r="AA10" s="184">
        <v>1.5</v>
      </c>
      <c r="AB10" s="145" t="s">
        <v>116</v>
      </c>
      <c r="AC10" s="27" t="s">
        <v>116</v>
      </c>
      <c r="AD10" s="99" t="s">
        <v>116</v>
      </c>
      <c r="AE10" s="145" t="s">
        <v>116</v>
      </c>
      <c r="AF10" s="27" t="s">
        <v>116</v>
      </c>
      <c r="AG10" s="99" t="s">
        <v>116</v>
      </c>
    </row>
    <row r="11" spans="2:33" s="86" customFormat="1" ht="12.75" customHeight="1" x14ac:dyDescent="0.2">
      <c r="B11" s="80"/>
      <c r="C11" s="122"/>
      <c r="D11" s="123"/>
      <c r="E11" s="38"/>
      <c r="F11" s="26"/>
      <c r="G11" s="123"/>
      <c r="H11" s="38"/>
      <c r="I11" s="26"/>
      <c r="J11" s="144"/>
      <c r="K11" s="25"/>
      <c r="L11" s="26"/>
      <c r="M11" s="144"/>
      <c r="N11" s="25"/>
      <c r="O11" s="26"/>
      <c r="P11" s="145"/>
      <c r="Q11" s="27"/>
      <c r="R11" s="99"/>
      <c r="S11" s="145"/>
      <c r="T11" s="27"/>
      <c r="U11" s="99"/>
      <c r="V11" s="164"/>
      <c r="W11" s="25"/>
      <c r="X11" s="26"/>
      <c r="Y11" s="164"/>
      <c r="Z11" s="25"/>
      <c r="AA11" s="26"/>
      <c r="AB11" s="145"/>
      <c r="AC11" s="27"/>
      <c r="AD11" s="99"/>
      <c r="AE11" s="145"/>
      <c r="AF11" s="27"/>
      <c r="AG11" s="99"/>
    </row>
    <row r="12" spans="2:33" s="86" customFormat="1" ht="12.75" customHeight="1" x14ac:dyDescent="0.2">
      <c r="B12" s="86" t="s">
        <v>107</v>
      </c>
      <c r="D12" s="157"/>
      <c r="E12" s="157"/>
      <c r="F12" s="157"/>
      <c r="G12" s="157"/>
      <c r="H12" s="157"/>
      <c r="I12" s="157"/>
      <c r="J12" s="144"/>
      <c r="K12" s="25"/>
      <c r="L12" s="26"/>
      <c r="M12" s="144"/>
      <c r="N12" s="25"/>
      <c r="O12" s="26"/>
      <c r="P12" s="147"/>
      <c r="Q12" s="101"/>
      <c r="R12" s="28"/>
      <c r="S12" s="147"/>
      <c r="T12" s="101"/>
      <c r="U12" s="28"/>
      <c r="V12" s="164"/>
      <c r="W12" s="25"/>
      <c r="X12" s="26"/>
      <c r="Y12" s="164"/>
      <c r="Z12" s="25"/>
      <c r="AA12" s="26"/>
      <c r="AB12" s="147"/>
      <c r="AC12" s="27"/>
      <c r="AD12" s="28"/>
      <c r="AE12" s="147"/>
      <c r="AF12" s="27"/>
      <c r="AG12" s="28"/>
    </row>
    <row r="13" spans="2:33" s="86" customFormat="1" ht="12.75" customHeight="1" x14ac:dyDescent="0.2">
      <c r="B13" s="121"/>
      <c r="C13" s="122" t="s">
        <v>3</v>
      </c>
      <c r="D13" s="187">
        <v>0</v>
      </c>
      <c r="E13" s="183">
        <v>0</v>
      </c>
      <c r="F13" s="184">
        <v>0</v>
      </c>
      <c r="G13" s="187">
        <v>0</v>
      </c>
      <c r="H13" s="183">
        <v>0</v>
      </c>
      <c r="I13" s="184">
        <v>0</v>
      </c>
      <c r="J13" s="163" t="s">
        <v>116</v>
      </c>
      <c r="K13" s="27" t="s">
        <v>116</v>
      </c>
      <c r="L13" s="99" t="s">
        <v>116</v>
      </c>
      <c r="M13" s="163" t="s">
        <v>116</v>
      </c>
      <c r="N13" s="27" t="s">
        <v>116</v>
      </c>
      <c r="O13" s="99" t="s">
        <v>116</v>
      </c>
      <c r="P13" s="163" t="s">
        <v>116</v>
      </c>
      <c r="Q13" s="27" t="s">
        <v>116</v>
      </c>
      <c r="R13" s="99" t="s">
        <v>116</v>
      </c>
      <c r="S13" s="163" t="s">
        <v>116</v>
      </c>
      <c r="T13" s="27" t="s">
        <v>116</v>
      </c>
      <c r="U13" s="99" t="s">
        <v>116</v>
      </c>
      <c r="V13" s="163" t="s">
        <v>116</v>
      </c>
      <c r="W13" s="27" t="s">
        <v>116</v>
      </c>
      <c r="X13" s="99" t="s">
        <v>116</v>
      </c>
      <c r="Y13" s="163" t="s">
        <v>116</v>
      </c>
      <c r="Z13" s="27" t="s">
        <v>116</v>
      </c>
      <c r="AA13" s="99" t="s">
        <v>116</v>
      </c>
      <c r="AB13" s="163" t="s">
        <v>116</v>
      </c>
      <c r="AC13" s="27" t="s">
        <v>116</v>
      </c>
      <c r="AD13" s="99" t="s">
        <v>116</v>
      </c>
      <c r="AE13" s="163" t="s">
        <v>116</v>
      </c>
      <c r="AF13" s="27" t="s">
        <v>116</v>
      </c>
      <c r="AG13" s="99" t="s">
        <v>116</v>
      </c>
    </row>
    <row r="14" spans="2:33" s="86" customFormat="1" ht="12.75" customHeight="1" x14ac:dyDescent="0.2">
      <c r="B14" s="80"/>
      <c r="C14" s="122" t="s">
        <v>50</v>
      </c>
      <c r="D14" s="185">
        <v>1.694</v>
      </c>
      <c r="E14" s="183">
        <v>1.292</v>
      </c>
      <c r="F14" s="184">
        <v>2.1930000000000001</v>
      </c>
      <c r="G14" s="185">
        <v>1.6</v>
      </c>
      <c r="H14" s="183">
        <v>1.1000000000000001</v>
      </c>
      <c r="I14" s="184">
        <v>2.2000000000000002</v>
      </c>
      <c r="J14" s="163" t="s">
        <v>116</v>
      </c>
      <c r="K14" s="27" t="s">
        <v>116</v>
      </c>
      <c r="L14" s="99" t="s">
        <v>116</v>
      </c>
      <c r="M14" s="163" t="s">
        <v>116</v>
      </c>
      <c r="N14" s="27" t="s">
        <v>116</v>
      </c>
      <c r="O14" s="99" t="s">
        <v>116</v>
      </c>
      <c r="P14" s="163" t="s">
        <v>116</v>
      </c>
      <c r="Q14" s="27" t="s">
        <v>116</v>
      </c>
      <c r="R14" s="99" t="s">
        <v>116</v>
      </c>
      <c r="S14" s="163" t="s">
        <v>116</v>
      </c>
      <c r="T14" s="27" t="s">
        <v>116</v>
      </c>
      <c r="U14" s="99" t="s">
        <v>116</v>
      </c>
      <c r="V14" s="163" t="s">
        <v>116</v>
      </c>
      <c r="W14" s="27" t="s">
        <v>116</v>
      </c>
      <c r="X14" s="99" t="s">
        <v>116</v>
      </c>
      <c r="Y14" s="163" t="s">
        <v>116</v>
      </c>
      <c r="Z14" s="27" t="s">
        <v>116</v>
      </c>
      <c r="AA14" s="99" t="s">
        <v>116</v>
      </c>
      <c r="AB14" s="163" t="s">
        <v>116</v>
      </c>
      <c r="AC14" s="27" t="s">
        <v>116</v>
      </c>
      <c r="AD14" s="99" t="s">
        <v>116</v>
      </c>
      <c r="AE14" s="163" t="s">
        <v>116</v>
      </c>
      <c r="AF14" s="27" t="s">
        <v>116</v>
      </c>
      <c r="AG14" s="99" t="s">
        <v>116</v>
      </c>
    </row>
    <row r="15" spans="2:33" s="86" customFormat="1" ht="12.75" customHeight="1" x14ac:dyDescent="0.2">
      <c r="B15" s="80"/>
      <c r="C15" s="122" t="s">
        <v>5</v>
      </c>
      <c r="D15" s="185">
        <v>5.41</v>
      </c>
      <c r="E15" s="183">
        <v>4.5679999999999996</v>
      </c>
      <c r="F15" s="184">
        <v>6.3890000000000002</v>
      </c>
      <c r="G15" s="185">
        <v>5.8</v>
      </c>
      <c r="H15" s="183">
        <v>5.0999999999999996</v>
      </c>
      <c r="I15" s="184">
        <v>6.6</v>
      </c>
      <c r="J15" s="163" t="s">
        <v>116</v>
      </c>
      <c r="K15" s="27" t="s">
        <v>116</v>
      </c>
      <c r="L15" s="99" t="s">
        <v>116</v>
      </c>
      <c r="M15" s="163" t="s">
        <v>116</v>
      </c>
      <c r="N15" s="27" t="s">
        <v>116</v>
      </c>
      <c r="O15" s="99" t="s">
        <v>116</v>
      </c>
      <c r="P15" s="163" t="s">
        <v>116</v>
      </c>
      <c r="Q15" s="27" t="s">
        <v>116</v>
      </c>
      <c r="R15" s="99" t="s">
        <v>116</v>
      </c>
      <c r="S15" s="163" t="s">
        <v>116</v>
      </c>
      <c r="T15" s="27" t="s">
        <v>116</v>
      </c>
      <c r="U15" s="99" t="s">
        <v>116</v>
      </c>
      <c r="V15" s="163" t="s">
        <v>116</v>
      </c>
      <c r="W15" s="27" t="s">
        <v>116</v>
      </c>
      <c r="X15" s="99" t="s">
        <v>116</v>
      </c>
      <c r="Y15" s="163" t="s">
        <v>116</v>
      </c>
      <c r="Z15" s="27" t="s">
        <v>116</v>
      </c>
      <c r="AA15" s="99" t="s">
        <v>116</v>
      </c>
      <c r="AB15" s="163" t="s">
        <v>116</v>
      </c>
      <c r="AC15" s="27" t="s">
        <v>116</v>
      </c>
      <c r="AD15" s="99" t="s">
        <v>116</v>
      </c>
      <c r="AE15" s="163" t="s">
        <v>116</v>
      </c>
      <c r="AF15" s="27" t="s">
        <v>116</v>
      </c>
      <c r="AG15" s="99" t="s">
        <v>116</v>
      </c>
    </row>
    <row r="16" spans="2:33" s="86" customFormat="1" ht="12.75" customHeight="1" x14ac:dyDescent="0.2">
      <c r="B16" s="287" t="s">
        <v>300</v>
      </c>
      <c r="C16" s="122" t="s">
        <v>6</v>
      </c>
      <c r="D16" s="185">
        <v>6.5940000000000003</v>
      </c>
      <c r="E16" s="183">
        <v>5.6040000000000001</v>
      </c>
      <c r="F16" s="184">
        <v>7.7290000000000001</v>
      </c>
      <c r="G16" s="185">
        <v>6.7</v>
      </c>
      <c r="H16" s="183">
        <v>5.8</v>
      </c>
      <c r="I16" s="184">
        <v>7.6</v>
      </c>
      <c r="J16" s="145" t="s">
        <v>116</v>
      </c>
      <c r="K16" s="27" t="s">
        <v>116</v>
      </c>
      <c r="L16" s="99" t="s">
        <v>116</v>
      </c>
      <c r="M16" s="145" t="s">
        <v>116</v>
      </c>
      <c r="N16" s="27" t="s">
        <v>116</v>
      </c>
      <c r="O16" s="99" t="s">
        <v>116</v>
      </c>
      <c r="P16" s="145" t="s">
        <v>116</v>
      </c>
      <c r="Q16" s="27" t="s">
        <v>116</v>
      </c>
      <c r="R16" s="99" t="s">
        <v>116</v>
      </c>
      <c r="S16" s="145" t="s">
        <v>116</v>
      </c>
      <c r="T16" s="27" t="s">
        <v>116</v>
      </c>
      <c r="U16" s="99" t="s">
        <v>116</v>
      </c>
      <c r="V16" s="145" t="s">
        <v>116</v>
      </c>
      <c r="W16" s="27" t="s">
        <v>116</v>
      </c>
      <c r="X16" s="99" t="s">
        <v>116</v>
      </c>
      <c r="Y16" s="145" t="s">
        <v>116</v>
      </c>
      <c r="Z16" s="27" t="s">
        <v>116</v>
      </c>
      <c r="AA16" s="99" t="s">
        <v>116</v>
      </c>
      <c r="AB16" s="145" t="s">
        <v>116</v>
      </c>
      <c r="AC16" s="27" t="s">
        <v>116</v>
      </c>
      <c r="AD16" s="99" t="s">
        <v>116</v>
      </c>
      <c r="AE16" s="145" t="s">
        <v>116</v>
      </c>
      <c r="AF16" s="27" t="s">
        <v>116</v>
      </c>
      <c r="AG16" s="99" t="s">
        <v>116</v>
      </c>
    </row>
    <row r="17" spans="2:33" s="86" customFormat="1" ht="12.75" customHeight="1" x14ac:dyDescent="0.2">
      <c r="B17" s="80"/>
      <c r="C17" s="122"/>
      <c r="D17" s="123"/>
      <c r="E17" s="38"/>
      <c r="F17" s="26"/>
      <c r="G17" s="123"/>
      <c r="H17" s="38"/>
      <c r="I17" s="26"/>
      <c r="J17" s="145"/>
      <c r="K17" s="27"/>
      <c r="L17" s="99"/>
      <c r="M17" s="145"/>
      <c r="N17" s="27"/>
      <c r="O17" s="99"/>
      <c r="P17" s="145"/>
      <c r="Q17" s="27"/>
      <c r="R17" s="99"/>
      <c r="S17" s="145"/>
      <c r="T17" s="27"/>
      <c r="U17" s="99"/>
      <c r="V17" s="145"/>
      <c r="W17" s="27"/>
      <c r="X17" s="99"/>
      <c r="Y17" s="145"/>
      <c r="Z17" s="27"/>
      <c r="AA17" s="99"/>
      <c r="AB17" s="145"/>
      <c r="AC17" s="27"/>
      <c r="AD17" s="99"/>
      <c r="AE17" s="145"/>
      <c r="AF17" s="27"/>
      <c r="AG17" s="99"/>
    </row>
    <row r="18" spans="2:33" s="86" customFormat="1" ht="12.75" customHeight="1" x14ac:dyDescent="0.2">
      <c r="B18" s="86" t="s">
        <v>10</v>
      </c>
      <c r="D18" s="157"/>
      <c r="E18" s="157"/>
      <c r="F18" s="157"/>
      <c r="G18" s="157"/>
      <c r="H18" s="157"/>
      <c r="I18" s="157"/>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row>
    <row r="19" spans="2:33" s="86" customFormat="1" ht="12.75" customHeight="1" x14ac:dyDescent="0.2">
      <c r="B19" s="121"/>
      <c r="C19" s="122" t="s">
        <v>3</v>
      </c>
      <c r="D19" s="187">
        <v>0</v>
      </c>
      <c r="E19" s="183">
        <v>0</v>
      </c>
      <c r="F19" s="184">
        <v>0</v>
      </c>
      <c r="G19" s="187">
        <v>0</v>
      </c>
      <c r="H19" s="183">
        <v>0</v>
      </c>
      <c r="I19" s="184">
        <v>0.1</v>
      </c>
      <c r="J19" s="187">
        <v>0</v>
      </c>
      <c r="K19" s="200">
        <v>0</v>
      </c>
      <c r="L19" s="184">
        <v>0</v>
      </c>
      <c r="M19" s="187">
        <v>0</v>
      </c>
      <c r="N19" s="200">
        <v>0</v>
      </c>
      <c r="O19" s="184">
        <v>0</v>
      </c>
      <c r="P19" s="187">
        <v>0</v>
      </c>
      <c r="Q19" s="200">
        <v>0</v>
      </c>
      <c r="R19" s="184">
        <v>0.1</v>
      </c>
      <c r="S19" s="187">
        <v>0</v>
      </c>
      <c r="T19" s="200">
        <v>0</v>
      </c>
      <c r="U19" s="184">
        <v>0</v>
      </c>
      <c r="V19" s="187">
        <v>0</v>
      </c>
      <c r="W19" s="200">
        <v>0</v>
      </c>
      <c r="X19" s="184">
        <v>0</v>
      </c>
      <c r="Y19" s="187">
        <v>0</v>
      </c>
      <c r="Z19" s="200">
        <v>0</v>
      </c>
      <c r="AA19" s="184">
        <v>0</v>
      </c>
      <c r="AB19" s="163" t="s">
        <v>116</v>
      </c>
      <c r="AC19" s="27" t="s">
        <v>116</v>
      </c>
      <c r="AD19" s="99" t="s">
        <v>116</v>
      </c>
      <c r="AE19" s="163" t="s">
        <v>116</v>
      </c>
      <c r="AF19" s="27" t="s">
        <v>116</v>
      </c>
      <c r="AG19" s="99" t="s">
        <v>116</v>
      </c>
    </row>
    <row r="20" spans="2:33" s="86" customFormat="1" ht="12.75" customHeight="1" x14ac:dyDescent="0.2">
      <c r="B20" s="80"/>
      <c r="C20" s="122" t="s">
        <v>50</v>
      </c>
      <c r="D20" s="185">
        <v>3.286</v>
      </c>
      <c r="E20" s="183">
        <v>2.5750000000000002</v>
      </c>
      <c r="F20" s="184">
        <v>4.0759999999999996</v>
      </c>
      <c r="G20" s="185">
        <v>3.9</v>
      </c>
      <c r="H20" s="183">
        <v>3.2</v>
      </c>
      <c r="I20" s="184">
        <v>4.7</v>
      </c>
      <c r="J20" s="144" t="s">
        <v>260</v>
      </c>
      <c r="K20" s="200">
        <v>3</v>
      </c>
      <c r="L20" s="184">
        <v>4.2</v>
      </c>
      <c r="M20" s="187">
        <v>2.6</v>
      </c>
      <c r="N20" s="200">
        <v>2.2000000000000002</v>
      </c>
      <c r="O20" s="184">
        <v>3</v>
      </c>
      <c r="P20" s="187">
        <v>3</v>
      </c>
      <c r="Q20" s="200">
        <v>2.6</v>
      </c>
      <c r="R20" s="184">
        <v>3.5</v>
      </c>
      <c r="S20" s="144" t="s">
        <v>273</v>
      </c>
      <c r="T20" s="200">
        <v>3</v>
      </c>
      <c r="U20" s="184">
        <v>3.5</v>
      </c>
      <c r="V20" s="187">
        <v>2.2000000000000002</v>
      </c>
      <c r="W20" s="200">
        <v>2</v>
      </c>
      <c r="X20" s="184">
        <v>2.4</v>
      </c>
      <c r="Y20" s="187">
        <v>1.8</v>
      </c>
      <c r="Z20" s="200">
        <v>1.3</v>
      </c>
      <c r="AA20" s="184">
        <v>2.4</v>
      </c>
      <c r="AB20" s="163" t="s">
        <v>116</v>
      </c>
      <c r="AC20" s="27" t="s">
        <v>116</v>
      </c>
      <c r="AD20" s="99" t="s">
        <v>116</v>
      </c>
      <c r="AE20" s="163" t="s">
        <v>116</v>
      </c>
      <c r="AF20" s="27" t="s">
        <v>116</v>
      </c>
      <c r="AG20" s="99" t="s">
        <v>116</v>
      </c>
    </row>
    <row r="21" spans="2:33" s="86" customFormat="1" ht="12.75" customHeight="1" x14ac:dyDescent="0.2">
      <c r="B21" s="80"/>
      <c r="C21" s="122" t="s">
        <v>5</v>
      </c>
      <c r="D21" s="374">
        <v>9.2929999999999993</v>
      </c>
      <c r="E21" s="183">
        <v>8.2769999999999992</v>
      </c>
      <c r="F21" s="184">
        <v>10.313000000000001</v>
      </c>
      <c r="G21" s="185">
        <v>13.3</v>
      </c>
      <c r="H21" s="183">
        <v>12</v>
      </c>
      <c r="I21" s="184">
        <v>14.5</v>
      </c>
      <c r="J21" s="144" t="s">
        <v>261</v>
      </c>
      <c r="K21" s="200">
        <v>12.2</v>
      </c>
      <c r="L21" s="184">
        <v>14.3</v>
      </c>
      <c r="M21" s="144" t="s">
        <v>265</v>
      </c>
      <c r="N21" s="200">
        <v>16.100000000000001</v>
      </c>
      <c r="O21" s="184">
        <v>18.3</v>
      </c>
      <c r="P21" s="144" t="s">
        <v>248</v>
      </c>
      <c r="Q21" s="200">
        <v>13.5</v>
      </c>
      <c r="R21" s="184">
        <v>15.5</v>
      </c>
      <c r="S21" s="144" t="s">
        <v>274</v>
      </c>
      <c r="T21" s="200">
        <v>16.100000000000001</v>
      </c>
      <c r="U21" s="184">
        <v>17.5</v>
      </c>
      <c r="V21" s="187">
        <v>14.6</v>
      </c>
      <c r="W21" s="200">
        <v>13.9</v>
      </c>
      <c r="X21" s="184">
        <v>15</v>
      </c>
      <c r="Y21" s="187">
        <v>15.3</v>
      </c>
      <c r="Z21" s="200">
        <v>14.6</v>
      </c>
      <c r="AA21" s="184">
        <v>15.9</v>
      </c>
      <c r="AB21" s="163" t="s">
        <v>116</v>
      </c>
      <c r="AC21" s="27" t="s">
        <v>116</v>
      </c>
      <c r="AD21" s="99" t="s">
        <v>116</v>
      </c>
      <c r="AE21" s="163" t="s">
        <v>116</v>
      </c>
      <c r="AF21" s="27" t="s">
        <v>116</v>
      </c>
      <c r="AG21" s="99" t="s">
        <v>116</v>
      </c>
    </row>
    <row r="22" spans="2:33" s="86" customFormat="1" ht="12.75" customHeight="1" x14ac:dyDescent="0.2">
      <c r="B22" s="287" t="s">
        <v>300</v>
      </c>
      <c r="C22" s="122" t="s">
        <v>6</v>
      </c>
      <c r="D22" s="374">
        <v>11.824</v>
      </c>
      <c r="E22" s="183">
        <v>10.532999999999999</v>
      </c>
      <c r="F22" s="184">
        <v>13.18</v>
      </c>
      <c r="G22" s="185">
        <v>14.5</v>
      </c>
      <c r="H22" s="183">
        <v>13.1</v>
      </c>
      <c r="I22" s="184">
        <v>15.9</v>
      </c>
      <c r="J22" s="144" t="s">
        <v>262</v>
      </c>
      <c r="K22" s="200">
        <v>12.8</v>
      </c>
      <c r="L22" s="184">
        <v>15.1</v>
      </c>
      <c r="M22" s="187">
        <v>16.600000000000001</v>
      </c>
      <c r="N22" s="200">
        <v>15.6</v>
      </c>
      <c r="O22" s="184">
        <v>17.7</v>
      </c>
      <c r="P22" s="145" t="s">
        <v>116</v>
      </c>
      <c r="Q22" s="27" t="s">
        <v>116</v>
      </c>
      <c r="R22" s="99" t="s">
        <v>116</v>
      </c>
      <c r="S22" s="145" t="s">
        <v>116</v>
      </c>
      <c r="T22" s="27" t="s">
        <v>116</v>
      </c>
      <c r="U22" s="99" t="s">
        <v>116</v>
      </c>
      <c r="V22" s="199">
        <v>14.8</v>
      </c>
      <c r="W22" s="200">
        <v>14</v>
      </c>
      <c r="X22" s="184">
        <v>15.7</v>
      </c>
      <c r="Y22" s="199">
        <v>15.2</v>
      </c>
      <c r="Z22" s="200">
        <v>13.4</v>
      </c>
      <c r="AA22" s="184">
        <v>16.5</v>
      </c>
      <c r="AB22" s="145" t="s">
        <v>116</v>
      </c>
      <c r="AC22" s="27" t="s">
        <v>116</v>
      </c>
      <c r="AD22" s="99" t="s">
        <v>116</v>
      </c>
      <c r="AE22" s="145" t="s">
        <v>116</v>
      </c>
      <c r="AF22" s="27" t="s">
        <v>116</v>
      </c>
      <c r="AG22" s="99" t="s">
        <v>116</v>
      </c>
    </row>
    <row r="23" spans="2:33" s="86" customFormat="1" ht="12.75" customHeight="1" x14ac:dyDescent="0.2">
      <c r="B23" s="80"/>
      <c r="C23" s="122"/>
      <c r="D23" s="123"/>
      <c r="E23" s="38"/>
      <c r="F23" s="26"/>
      <c r="G23" s="123"/>
      <c r="H23" s="38"/>
      <c r="I23" s="26"/>
      <c r="J23" s="144"/>
      <c r="K23" s="25"/>
      <c r="L23" s="26"/>
      <c r="M23" s="144"/>
      <c r="N23" s="25"/>
      <c r="O23" s="26"/>
      <c r="P23" s="145"/>
      <c r="Q23" s="27"/>
      <c r="R23" s="99"/>
      <c r="S23" s="145"/>
      <c r="T23" s="27"/>
      <c r="U23" s="99"/>
      <c r="V23" s="164"/>
      <c r="W23" s="25"/>
      <c r="X23" s="26"/>
      <c r="Y23" s="164"/>
      <c r="Z23" s="25"/>
      <c r="AA23" s="26"/>
      <c r="AB23" s="145"/>
      <c r="AC23" s="27"/>
      <c r="AD23" s="99"/>
      <c r="AE23" s="145"/>
      <c r="AF23" s="27"/>
      <c r="AG23" s="99"/>
    </row>
    <row r="24" spans="2:33" s="86" customFormat="1" ht="12.75" customHeight="1" x14ac:dyDescent="0.2">
      <c r="B24" s="122" t="s">
        <v>69</v>
      </c>
      <c r="C24" s="137"/>
      <c r="D24" s="157"/>
      <c r="E24" s="157"/>
      <c r="F24" s="157"/>
      <c r="G24" s="157"/>
      <c r="H24" s="157"/>
      <c r="I24" s="157"/>
      <c r="J24" s="64"/>
      <c r="K24" s="22"/>
      <c r="L24" s="22"/>
      <c r="M24" s="64"/>
      <c r="N24" s="22"/>
      <c r="O24" s="22"/>
      <c r="P24" s="64"/>
      <c r="Q24" s="22"/>
      <c r="R24" s="22"/>
      <c r="S24" s="64"/>
      <c r="T24" s="22"/>
      <c r="U24" s="22"/>
      <c r="V24" s="64"/>
      <c r="W24" s="22"/>
      <c r="X24" s="22"/>
      <c r="Y24" s="64"/>
      <c r="Z24" s="22"/>
      <c r="AA24" s="22"/>
      <c r="AB24" s="64"/>
      <c r="AC24" s="22"/>
      <c r="AD24" s="22"/>
      <c r="AE24" s="64"/>
      <c r="AF24" s="22"/>
      <c r="AG24" s="22"/>
    </row>
    <row r="25" spans="2:33" s="86" customFormat="1" ht="12.75" customHeight="1" x14ac:dyDescent="0.2">
      <c r="B25" s="121"/>
      <c r="C25" s="122" t="s">
        <v>3</v>
      </c>
      <c r="D25" s="187">
        <v>5.8000000000000003E-2</v>
      </c>
      <c r="E25" s="183">
        <v>1.2E-2</v>
      </c>
      <c r="F25" s="184">
        <v>0.113</v>
      </c>
      <c r="G25" s="144" t="s">
        <v>257</v>
      </c>
      <c r="H25" s="183">
        <v>0</v>
      </c>
      <c r="I25" s="184">
        <v>0.1</v>
      </c>
      <c r="J25" s="144" t="s">
        <v>116</v>
      </c>
      <c r="K25" s="25" t="s">
        <v>116</v>
      </c>
      <c r="L25" s="26" t="s">
        <v>116</v>
      </c>
      <c r="M25" s="144" t="s">
        <v>116</v>
      </c>
      <c r="N25" s="25" t="s">
        <v>116</v>
      </c>
      <c r="O25" s="26" t="s">
        <v>116</v>
      </c>
      <c r="P25" s="144" t="s">
        <v>116</v>
      </c>
      <c r="Q25" s="25" t="s">
        <v>116</v>
      </c>
      <c r="R25" s="26" t="s">
        <v>116</v>
      </c>
      <c r="S25" s="144" t="s">
        <v>116</v>
      </c>
      <c r="T25" s="25" t="s">
        <v>116</v>
      </c>
      <c r="U25" s="26" t="s">
        <v>116</v>
      </c>
      <c r="V25" s="144" t="s">
        <v>116</v>
      </c>
      <c r="W25" s="25" t="s">
        <v>116</v>
      </c>
      <c r="X25" s="26" t="s">
        <v>116</v>
      </c>
      <c r="Y25" s="144" t="s">
        <v>116</v>
      </c>
      <c r="Z25" s="25" t="s">
        <v>116</v>
      </c>
      <c r="AA25" s="26" t="s">
        <v>116</v>
      </c>
      <c r="AB25" s="163" t="s">
        <v>116</v>
      </c>
      <c r="AC25" s="27" t="s">
        <v>116</v>
      </c>
      <c r="AD25" s="99" t="s">
        <v>116</v>
      </c>
      <c r="AE25" s="163" t="s">
        <v>116</v>
      </c>
      <c r="AF25" s="27" t="s">
        <v>116</v>
      </c>
      <c r="AG25" s="99" t="s">
        <v>116</v>
      </c>
    </row>
    <row r="26" spans="2:33" s="86" customFormat="1" ht="12.75" customHeight="1" x14ac:dyDescent="0.2">
      <c r="B26" s="80"/>
      <c r="C26" s="122" t="s">
        <v>50</v>
      </c>
      <c r="D26" s="185">
        <v>8.4849999999999994</v>
      </c>
      <c r="E26" s="183">
        <v>7.4189999999999996</v>
      </c>
      <c r="F26" s="184">
        <v>9.7650000000000006</v>
      </c>
      <c r="G26" s="185">
        <v>7.6</v>
      </c>
      <c r="H26" s="183">
        <v>6.9</v>
      </c>
      <c r="I26" s="184">
        <v>8.3000000000000007</v>
      </c>
      <c r="J26" s="187">
        <v>7.4</v>
      </c>
      <c r="K26" s="200">
        <v>6.8</v>
      </c>
      <c r="L26" s="184">
        <v>8.1</v>
      </c>
      <c r="M26" s="144" t="s">
        <v>266</v>
      </c>
      <c r="N26" s="200">
        <v>6.1</v>
      </c>
      <c r="O26" s="184">
        <v>7.2</v>
      </c>
      <c r="P26" s="144" t="s">
        <v>269</v>
      </c>
      <c r="Q26" s="200">
        <v>7.2</v>
      </c>
      <c r="R26" s="184">
        <v>8.6</v>
      </c>
      <c r="S26" s="187">
        <v>6</v>
      </c>
      <c r="T26" s="200">
        <v>5.3</v>
      </c>
      <c r="U26" s="184">
        <v>6.6</v>
      </c>
      <c r="V26" s="144" t="s">
        <v>275</v>
      </c>
      <c r="W26" s="200">
        <v>6</v>
      </c>
      <c r="X26" s="184">
        <v>6.8</v>
      </c>
      <c r="Y26" s="187">
        <v>5.5</v>
      </c>
      <c r="Z26" s="200">
        <v>5.0999999999999996</v>
      </c>
      <c r="AA26" s="184">
        <v>5.8</v>
      </c>
      <c r="AB26" s="163" t="s">
        <v>116</v>
      </c>
      <c r="AC26" s="27" t="s">
        <v>116</v>
      </c>
      <c r="AD26" s="99" t="s">
        <v>116</v>
      </c>
      <c r="AE26" s="163" t="s">
        <v>116</v>
      </c>
      <c r="AF26" s="27" t="s">
        <v>116</v>
      </c>
      <c r="AG26" s="99" t="s">
        <v>116</v>
      </c>
    </row>
    <row r="27" spans="2:33" s="86" customFormat="1" ht="12.75" customHeight="1" x14ac:dyDescent="0.2">
      <c r="B27" s="80"/>
      <c r="C27" s="122" t="s">
        <v>5</v>
      </c>
      <c r="D27" s="374">
        <v>3.6709999999999998</v>
      </c>
      <c r="E27" s="183">
        <v>3.2210000000000001</v>
      </c>
      <c r="F27" s="184">
        <v>4.1619999999999999</v>
      </c>
      <c r="G27" s="123" t="s">
        <v>258</v>
      </c>
      <c r="H27" s="183">
        <v>4.3</v>
      </c>
      <c r="I27" s="184">
        <v>5.5</v>
      </c>
      <c r="J27" s="144" t="s">
        <v>263</v>
      </c>
      <c r="K27" s="200">
        <v>3.6</v>
      </c>
      <c r="L27" s="184">
        <v>4.5999999999999996</v>
      </c>
      <c r="M27" s="187">
        <v>4.8</v>
      </c>
      <c r="N27" s="200">
        <v>4.2</v>
      </c>
      <c r="O27" s="184">
        <v>5.3</v>
      </c>
      <c r="P27" s="187">
        <v>4.5999999999999996</v>
      </c>
      <c r="Q27" s="200">
        <v>3.9</v>
      </c>
      <c r="R27" s="184">
        <v>5.2</v>
      </c>
      <c r="S27" s="144" t="s">
        <v>260</v>
      </c>
      <c r="T27" s="200">
        <v>3.2</v>
      </c>
      <c r="U27" s="184">
        <v>4.0999999999999996</v>
      </c>
      <c r="V27" s="187">
        <v>2.7</v>
      </c>
      <c r="W27" s="200">
        <v>2.4</v>
      </c>
      <c r="X27" s="184">
        <v>3</v>
      </c>
      <c r="Y27" s="187">
        <v>3.4</v>
      </c>
      <c r="Z27" s="200">
        <v>3</v>
      </c>
      <c r="AA27" s="184">
        <v>3.8</v>
      </c>
      <c r="AB27" s="163" t="s">
        <v>116</v>
      </c>
      <c r="AC27" s="27" t="s">
        <v>116</v>
      </c>
      <c r="AD27" s="99" t="s">
        <v>116</v>
      </c>
      <c r="AE27" s="163" t="s">
        <v>116</v>
      </c>
      <c r="AF27" s="27" t="s">
        <v>116</v>
      </c>
      <c r="AG27" s="99" t="s">
        <v>116</v>
      </c>
    </row>
    <row r="28" spans="2:33" s="86" customFormat="1" ht="12.75" customHeight="1" x14ac:dyDescent="0.2">
      <c r="B28" s="287" t="s">
        <v>300</v>
      </c>
      <c r="C28" s="122" t="s">
        <v>6</v>
      </c>
      <c r="D28" s="185">
        <v>11.506</v>
      </c>
      <c r="E28" s="183">
        <v>10.417999999999999</v>
      </c>
      <c r="F28" s="184">
        <v>12.762</v>
      </c>
      <c r="G28" s="185">
        <v>11.5</v>
      </c>
      <c r="H28" s="183">
        <v>10.7</v>
      </c>
      <c r="I28" s="184">
        <v>12.3</v>
      </c>
      <c r="J28" s="187">
        <v>10.5</v>
      </c>
      <c r="K28" s="200">
        <v>9.8000000000000007</v>
      </c>
      <c r="L28" s="184">
        <v>11.3</v>
      </c>
      <c r="M28" s="199">
        <v>10.3</v>
      </c>
      <c r="N28" s="200">
        <v>9.5</v>
      </c>
      <c r="O28" s="184">
        <v>11</v>
      </c>
      <c r="P28" s="144" t="s">
        <v>270</v>
      </c>
      <c r="Q28" s="200">
        <v>10.5</v>
      </c>
      <c r="R28" s="184">
        <v>12.2</v>
      </c>
      <c r="S28" s="199">
        <v>9.1</v>
      </c>
      <c r="T28" s="200">
        <v>8.4</v>
      </c>
      <c r="U28" s="184">
        <v>9.9</v>
      </c>
      <c r="V28" s="199">
        <v>8.5</v>
      </c>
      <c r="W28" s="200">
        <v>8.1</v>
      </c>
      <c r="X28" s="184">
        <v>9.1</v>
      </c>
      <c r="Y28" s="199">
        <v>8.3000000000000007</v>
      </c>
      <c r="Z28" s="200">
        <v>7.8</v>
      </c>
      <c r="AA28" s="184">
        <v>8.8000000000000007</v>
      </c>
      <c r="AB28" s="145" t="s">
        <v>116</v>
      </c>
      <c r="AC28" s="27" t="s">
        <v>116</v>
      </c>
      <c r="AD28" s="99" t="s">
        <v>116</v>
      </c>
      <c r="AE28" s="145" t="s">
        <v>116</v>
      </c>
      <c r="AF28" s="27" t="s">
        <v>116</v>
      </c>
      <c r="AG28" s="99" t="s">
        <v>116</v>
      </c>
    </row>
    <row r="29" spans="2:33" s="86" customFormat="1" ht="12.75" customHeight="1" x14ac:dyDescent="0.2">
      <c r="B29" s="80"/>
      <c r="C29" s="122"/>
      <c r="D29" s="123"/>
      <c r="E29" s="38"/>
      <c r="F29" s="26"/>
      <c r="G29" s="123"/>
      <c r="H29" s="38"/>
      <c r="I29" s="26"/>
      <c r="J29" s="144"/>
      <c r="K29" s="25"/>
      <c r="L29" s="26"/>
      <c r="M29" s="164"/>
      <c r="N29" s="25"/>
      <c r="O29" s="26"/>
      <c r="P29" s="144"/>
      <c r="Q29" s="25"/>
      <c r="R29" s="26"/>
      <c r="S29" s="164"/>
      <c r="T29" s="25"/>
      <c r="U29" s="26"/>
      <c r="V29" s="164"/>
      <c r="W29" s="25"/>
      <c r="X29" s="26"/>
      <c r="Y29" s="164"/>
      <c r="Z29" s="25"/>
      <c r="AA29" s="26"/>
      <c r="AB29" s="145"/>
      <c r="AC29" s="27"/>
      <c r="AD29" s="99"/>
      <c r="AE29" s="145"/>
      <c r="AF29" s="27"/>
      <c r="AG29" s="99"/>
    </row>
    <row r="30" spans="2:33" s="86" customFormat="1" ht="12.75" customHeight="1" x14ac:dyDescent="0.2">
      <c r="B30" s="122" t="s">
        <v>103</v>
      </c>
      <c r="C30" s="137"/>
      <c r="D30" s="157"/>
      <c r="E30" s="157"/>
      <c r="F30" s="157"/>
      <c r="G30" s="157"/>
      <c r="H30" s="157"/>
      <c r="I30" s="157"/>
      <c r="J30" s="64"/>
      <c r="K30" s="22"/>
      <c r="L30" s="22"/>
      <c r="M30" s="64"/>
      <c r="N30" s="22"/>
      <c r="O30" s="22"/>
      <c r="P30" s="64"/>
      <c r="Q30" s="22"/>
      <c r="R30" s="22"/>
      <c r="S30" s="64"/>
      <c r="T30" s="22"/>
      <c r="U30" s="22"/>
      <c r="V30" s="64"/>
      <c r="W30" s="22"/>
      <c r="X30" s="22"/>
      <c r="Y30" s="64"/>
      <c r="Z30" s="22"/>
      <c r="AA30" s="22"/>
      <c r="AB30" s="64"/>
      <c r="AC30" s="22"/>
      <c r="AD30" s="22"/>
      <c r="AE30" s="64"/>
      <c r="AF30" s="22"/>
      <c r="AG30" s="22"/>
    </row>
    <row r="31" spans="2:33" s="86" customFormat="1" ht="12.75" customHeight="1" x14ac:dyDescent="0.2">
      <c r="B31" s="121"/>
      <c r="C31" s="122" t="s">
        <v>3</v>
      </c>
      <c r="D31" s="187">
        <v>8.6999999999999994E-2</v>
      </c>
      <c r="E31" s="183">
        <v>1.7999999999999999E-2</v>
      </c>
      <c r="F31" s="184">
        <v>0.16900000000000001</v>
      </c>
      <c r="G31" s="187">
        <v>0</v>
      </c>
      <c r="H31" s="183">
        <v>0</v>
      </c>
      <c r="I31" s="184">
        <v>0.1</v>
      </c>
      <c r="J31" s="144" t="s">
        <v>116</v>
      </c>
      <c r="K31" s="25" t="s">
        <v>116</v>
      </c>
      <c r="L31" s="26" t="s">
        <v>116</v>
      </c>
      <c r="M31" s="144" t="s">
        <v>116</v>
      </c>
      <c r="N31" s="25" t="s">
        <v>116</v>
      </c>
      <c r="O31" s="26" t="s">
        <v>116</v>
      </c>
      <c r="P31" s="144" t="s">
        <v>116</v>
      </c>
      <c r="Q31" s="25" t="s">
        <v>116</v>
      </c>
      <c r="R31" s="26" t="s">
        <v>116</v>
      </c>
      <c r="S31" s="144" t="s">
        <v>116</v>
      </c>
      <c r="T31" s="25" t="s">
        <v>116</v>
      </c>
      <c r="U31" s="26" t="s">
        <v>116</v>
      </c>
      <c r="V31" s="144" t="s">
        <v>116</v>
      </c>
      <c r="W31" s="25" t="s">
        <v>116</v>
      </c>
      <c r="X31" s="26" t="s">
        <v>116</v>
      </c>
      <c r="Y31" s="147" t="s">
        <v>68</v>
      </c>
      <c r="Z31" s="101" t="s">
        <v>68</v>
      </c>
      <c r="AA31" s="28" t="s">
        <v>68</v>
      </c>
      <c r="AB31" s="163" t="s">
        <v>116</v>
      </c>
      <c r="AC31" s="27" t="s">
        <v>116</v>
      </c>
      <c r="AD31" s="99" t="s">
        <v>116</v>
      </c>
      <c r="AE31" s="163" t="s">
        <v>116</v>
      </c>
      <c r="AF31" s="27" t="s">
        <v>116</v>
      </c>
      <c r="AG31" s="99" t="s">
        <v>116</v>
      </c>
    </row>
    <row r="32" spans="2:33" s="86" customFormat="1" ht="12.75" customHeight="1" x14ac:dyDescent="0.2">
      <c r="B32" s="80"/>
      <c r="C32" s="122" t="s">
        <v>50</v>
      </c>
      <c r="D32" s="185">
        <v>9.67</v>
      </c>
      <c r="E32" s="183">
        <v>8.1720000000000006</v>
      </c>
      <c r="F32" s="184">
        <v>11.465999999999999</v>
      </c>
      <c r="G32" s="185">
        <v>8.4</v>
      </c>
      <c r="H32" s="183">
        <v>7.7</v>
      </c>
      <c r="I32" s="184">
        <v>9.3000000000000007</v>
      </c>
      <c r="J32" s="187">
        <v>8</v>
      </c>
      <c r="K32" s="200">
        <v>7.2</v>
      </c>
      <c r="L32" s="184">
        <v>8.9</v>
      </c>
      <c r="M32" s="144" t="s">
        <v>267</v>
      </c>
      <c r="N32" s="200">
        <v>6.9</v>
      </c>
      <c r="O32" s="184">
        <v>8.3000000000000007</v>
      </c>
      <c r="P32" s="144" t="s">
        <v>271</v>
      </c>
      <c r="Q32" s="200">
        <v>8.4</v>
      </c>
      <c r="R32" s="184">
        <v>10.199999999999999</v>
      </c>
      <c r="S32" s="187">
        <v>6.9</v>
      </c>
      <c r="T32" s="200">
        <v>6.1</v>
      </c>
      <c r="U32" s="184">
        <v>7.6</v>
      </c>
      <c r="V32" s="144" t="s">
        <v>276</v>
      </c>
      <c r="W32" s="200">
        <v>7</v>
      </c>
      <c r="X32" s="184">
        <v>8</v>
      </c>
      <c r="Y32" s="187">
        <v>6.1</v>
      </c>
      <c r="Z32" s="200">
        <v>5.7</v>
      </c>
      <c r="AA32" s="184">
        <v>6.6</v>
      </c>
      <c r="AB32" s="163" t="s">
        <v>116</v>
      </c>
      <c r="AC32" s="27" t="s">
        <v>116</v>
      </c>
      <c r="AD32" s="99" t="s">
        <v>116</v>
      </c>
      <c r="AE32" s="163" t="s">
        <v>116</v>
      </c>
      <c r="AF32" s="27" t="s">
        <v>116</v>
      </c>
      <c r="AG32" s="99" t="s">
        <v>116</v>
      </c>
    </row>
    <row r="33" spans="2:34" s="86" customFormat="1" ht="12.75" customHeight="1" x14ac:dyDescent="0.2">
      <c r="B33" s="80"/>
      <c r="C33" s="122" t="s">
        <v>5</v>
      </c>
      <c r="D33" s="374">
        <v>3.1560000000000001</v>
      </c>
      <c r="E33" s="183">
        <v>2.7530000000000001</v>
      </c>
      <c r="F33" s="184">
        <v>3.6389999999999998</v>
      </c>
      <c r="G33" s="185">
        <v>4.2</v>
      </c>
      <c r="H33" s="183">
        <v>3.7</v>
      </c>
      <c r="I33" s="184">
        <v>4.7</v>
      </c>
      <c r="J33" s="187">
        <v>3.5</v>
      </c>
      <c r="K33" s="200">
        <v>3</v>
      </c>
      <c r="L33" s="184">
        <v>4</v>
      </c>
      <c r="M33" s="187">
        <v>4</v>
      </c>
      <c r="N33" s="200">
        <v>3.5</v>
      </c>
      <c r="O33" s="184">
        <v>4.5</v>
      </c>
      <c r="P33" s="187">
        <v>3.9</v>
      </c>
      <c r="Q33" s="200">
        <v>3.4</v>
      </c>
      <c r="R33" s="184">
        <v>4.4000000000000004</v>
      </c>
      <c r="S33" s="187">
        <v>3.7</v>
      </c>
      <c r="T33" s="200">
        <v>3.3</v>
      </c>
      <c r="U33" s="184">
        <v>4.3</v>
      </c>
      <c r="V33" s="187">
        <v>3</v>
      </c>
      <c r="W33" s="200">
        <v>2.6</v>
      </c>
      <c r="X33" s="184">
        <v>3.4</v>
      </c>
      <c r="Y33" s="187">
        <v>3.5</v>
      </c>
      <c r="Z33" s="200">
        <v>3.1</v>
      </c>
      <c r="AA33" s="184">
        <v>3.9</v>
      </c>
      <c r="AB33" s="163" t="s">
        <v>116</v>
      </c>
      <c r="AC33" s="27" t="s">
        <v>116</v>
      </c>
      <c r="AD33" s="99" t="s">
        <v>116</v>
      </c>
      <c r="AE33" s="163" t="s">
        <v>116</v>
      </c>
      <c r="AF33" s="27" t="s">
        <v>116</v>
      </c>
      <c r="AG33" s="99" t="s">
        <v>116</v>
      </c>
    </row>
    <row r="34" spans="2:34" s="86" customFormat="1" ht="12.75" customHeight="1" x14ac:dyDescent="0.2">
      <c r="B34" s="287" t="s">
        <v>300</v>
      </c>
      <c r="C34" s="122" t="s">
        <v>6</v>
      </c>
      <c r="D34" s="185">
        <v>12.343999999999999</v>
      </c>
      <c r="E34" s="183">
        <v>10.819000000000001</v>
      </c>
      <c r="F34" s="184">
        <v>14.135999999999999</v>
      </c>
      <c r="G34" s="185">
        <v>11.7</v>
      </c>
      <c r="H34" s="183">
        <v>10.8</v>
      </c>
      <c r="I34" s="184">
        <v>12.5</v>
      </c>
      <c r="J34" s="187">
        <v>10.7</v>
      </c>
      <c r="K34" s="200">
        <v>9.8000000000000007</v>
      </c>
      <c r="L34" s="184">
        <v>11.7</v>
      </c>
      <c r="M34" s="199">
        <v>10.6</v>
      </c>
      <c r="N34" s="200">
        <v>9.8000000000000007</v>
      </c>
      <c r="O34" s="184">
        <v>11.4</v>
      </c>
      <c r="P34" s="144" t="s">
        <v>272</v>
      </c>
      <c r="Q34" s="200">
        <v>11.3</v>
      </c>
      <c r="R34" s="184">
        <v>13.2</v>
      </c>
      <c r="S34" s="199">
        <v>10</v>
      </c>
      <c r="T34" s="200">
        <v>9.1999999999999993</v>
      </c>
      <c r="U34" s="184">
        <v>10.9</v>
      </c>
      <c r="V34" s="199">
        <v>9.8000000000000007</v>
      </c>
      <c r="W34" s="200">
        <v>9.1999999999999993</v>
      </c>
      <c r="X34" s="184">
        <v>10.4</v>
      </c>
      <c r="Y34" s="199">
        <v>9</v>
      </c>
      <c r="Z34" s="200">
        <v>8.4</v>
      </c>
      <c r="AA34" s="184">
        <v>9.6</v>
      </c>
      <c r="AB34" s="145" t="s">
        <v>116</v>
      </c>
      <c r="AC34" s="27" t="s">
        <v>116</v>
      </c>
      <c r="AD34" s="99" t="s">
        <v>116</v>
      </c>
      <c r="AE34" s="145" t="s">
        <v>116</v>
      </c>
      <c r="AF34" s="27" t="s">
        <v>116</v>
      </c>
      <c r="AG34" s="99" t="s">
        <v>116</v>
      </c>
    </row>
    <row r="35" spans="2:34" s="86" customFormat="1" ht="12.75" customHeight="1" x14ac:dyDescent="0.2">
      <c r="B35" s="80"/>
      <c r="C35" s="122"/>
      <c r="D35" s="123"/>
      <c r="E35" s="38"/>
      <c r="F35" s="26"/>
      <c r="G35" s="123"/>
      <c r="H35" s="38"/>
      <c r="I35" s="26"/>
      <c r="J35" s="144"/>
      <c r="K35" s="25"/>
      <c r="L35" s="26"/>
      <c r="M35" s="164"/>
      <c r="N35" s="25"/>
      <c r="O35" s="26"/>
      <c r="P35" s="144"/>
      <c r="Q35" s="25"/>
      <c r="R35" s="26"/>
      <c r="S35" s="164"/>
      <c r="T35" s="25"/>
      <c r="U35" s="26"/>
      <c r="V35" s="164"/>
      <c r="W35" s="25"/>
      <c r="X35" s="26"/>
      <c r="Y35" s="164"/>
      <c r="Z35" s="25"/>
      <c r="AA35" s="26"/>
      <c r="AB35" s="145"/>
      <c r="AC35" s="27"/>
      <c r="AD35" s="99"/>
      <c r="AE35" s="145"/>
      <c r="AF35" s="27"/>
      <c r="AG35" s="99"/>
    </row>
    <row r="36" spans="2:34" s="86" customFormat="1" ht="12.75" customHeight="1" x14ac:dyDescent="0.2">
      <c r="B36" s="122" t="s">
        <v>104</v>
      </c>
      <c r="C36" s="137"/>
      <c r="D36" s="157"/>
      <c r="E36" s="157"/>
      <c r="F36" s="157"/>
      <c r="G36" s="157"/>
      <c r="H36" s="157"/>
      <c r="I36" s="157"/>
      <c r="J36" s="64"/>
      <c r="K36" s="64"/>
      <c r="L36" s="64"/>
      <c r="M36" s="64"/>
      <c r="N36" s="64"/>
      <c r="O36" s="64"/>
      <c r="P36" s="64"/>
      <c r="Q36" s="64"/>
      <c r="R36" s="64"/>
      <c r="S36" s="64"/>
      <c r="T36" s="64"/>
      <c r="U36" s="64"/>
      <c r="V36" s="64"/>
      <c r="W36" s="64"/>
      <c r="X36" s="64"/>
      <c r="Y36" s="64"/>
      <c r="Z36" s="64"/>
      <c r="AA36" s="64"/>
      <c r="AB36" s="64"/>
      <c r="AC36" s="22"/>
      <c r="AD36" s="22"/>
      <c r="AE36" s="64"/>
      <c r="AF36" s="22"/>
      <c r="AG36" s="22"/>
    </row>
    <row r="37" spans="2:34" s="86" customFormat="1" ht="12.75" customHeight="1" x14ac:dyDescent="0.2">
      <c r="B37" s="121"/>
      <c r="C37" s="122" t="s">
        <v>3</v>
      </c>
      <c r="D37" s="187">
        <v>0</v>
      </c>
      <c r="E37" s="183">
        <v>0</v>
      </c>
      <c r="F37" s="184">
        <v>0</v>
      </c>
      <c r="G37" s="187">
        <v>0.2</v>
      </c>
      <c r="H37" s="183">
        <v>0</v>
      </c>
      <c r="I37" s="184">
        <v>0.4</v>
      </c>
      <c r="J37" s="144" t="s">
        <v>116</v>
      </c>
      <c r="K37" s="25" t="s">
        <v>116</v>
      </c>
      <c r="L37" s="26" t="s">
        <v>116</v>
      </c>
      <c r="M37" s="144" t="s">
        <v>116</v>
      </c>
      <c r="N37" s="25" t="s">
        <v>116</v>
      </c>
      <c r="O37" s="26" t="s">
        <v>116</v>
      </c>
      <c r="P37" s="144" t="s">
        <v>116</v>
      </c>
      <c r="Q37" s="25" t="s">
        <v>116</v>
      </c>
      <c r="R37" s="26" t="s">
        <v>116</v>
      </c>
      <c r="S37" s="144" t="s">
        <v>116</v>
      </c>
      <c r="T37" s="25" t="s">
        <v>116</v>
      </c>
      <c r="U37" s="26" t="s">
        <v>116</v>
      </c>
      <c r="V37" s="144" t="s">
        <v>116</v>
      </c>
      <c r="W37" s="25" t="s">
        <v>116</v>
      </c>
      <c r="X37" s="26" t="s">
        <v>116</v>
      </c>
      <c r="Y37" s="144" t="s">
        <v>116</v>
      </c>
      <c r="Z37" s="25" t="s">
        <v>116</v>
      </c>
      <c r="AA37" s="26" t="s">
        <v>116</v>
      </c>
      <c r="AB37" s="163" t="s">
        <v>116</v>
      </c>
      <c r="AC37" s="27" t="s">
        <v>116</v>
      </c>
      <c r="AD37" s="99" t="s">
        <v>116</v>
      </c>
      <c r="AE37" s="163" t="s">
        <v>116</v>
      </c>
      <c r="AF37" s="27" t="s">
        <v>116</v>
      </c>
      <c r="AG37" s="99" t="s">
        <v>116</v>
      </c>
    </row>
    <row r="38" spans="2:34" s="86" customFormat="1" ht="12.75" customHeight="1" x14ac:dyDescent="0.2">
      <c r="B38" s="80"/>
      <c r="C38" s="122" t="s">
        <v>50</v>
      </c>
      <c r="D38" s="185">
        <v>6.1020000000000003</v>
      </c>
      <c r="E38" s="183">
        <v>5.0720000000000001</v>
      </c>
      <c r="F38" s="184">
        <v>7.1589999999999998</v>
      </c>
      <c r="G38" s="185">
        <v>5.9</v>
      </c>
      <c r="H38" s="183">
        <v>4.5999999999999996</v>
      </c>
      <c r="I38" s="184">
        <v>7.1</v>
      </c>
      <c r="J38" s="187">
        <v>6.4</v>
      </c>
      <c r="K38" s="200">
        <v>5.3</v>
      </c>
      <c r="L38" s="184">
        <v>7.5</v>
      </c>
      <c r="M38" s="187">
        <v>5.0999999999999996</v>
      </c>
      <c r="N38" s="200">
        <v>4</v>
      </c>
      <c r="O38" s="184">
        <v>6.1</v>
      </c>
      <c r="P38" s="187">
        <v>5.5</v>
      </c>
      <c r="Q38" s="200">
        <v>4.4000000000000004</v>
      </c>
      <c r="R38" s="184">
        <v>6.6</v>
      </c>
      <c r="S38" s="187">
        <v>4.5</v>
      </c>
      <c r="T38" s="200">
        <v>3.5</v>
      </c>
      <c r="U38" s="184">
        <v>5.5</v>
      </c>
      <c r="V38" s="187">
        <v>4.8</v>
      </c>
      <c r="W38" s="200">
        <v>4.0999999999999996</v>
      </c>
      <c r="X38" s="184">
        <v>5.6</v>
      </c>
      <c r="Y38" s="187">
        <v>4.5999999999999996</v>
      </c>
      <c r="Z38" s="200">
        <v>3.9</v>
      </c>
      <c r="AA38" s="184">
        <v>5.2</v>
      </c>
      <c r="AB38" s="163" t="s">
        <v>116</v>
      </c>
      <c r="AC38" s="27" t="s">
        <v>116</v>
      </c>
      <c r="AD38" s="99" t="s">
        <v>116</v>
      </c>
      <c r="AE38" s="163" t="s">
        <v>116</v>
      </c>
      <c r="AF38" s="27" t="s">
        <v>116</v>
      </c>
      <c r="AG38" s="99" t="s">
        <v>116</v>
      </c>
    </row>
    <row r="39" spans="2:34" s="86" customFormat="1" ht="12.75" customHeight="1" x14ac:dyDescent="0.2">
      <c r="B39" s="80"/>
      <c r="C39" s="122" t="s">
        <v>5</v>
      </c>
      <c r="D39" s="185">
        <v>4.7060000000000004</v>
      </c>
      <c r="E39" s="183">
        <v>3.6230000000000002</v>
      </c>
      <c r="F39" s="184">
        <v>5.8460000000000001</v>
      </c>
      <c r="G39" s="185">
        <v>6.2</v>
      </c>
      <c r="H39" s="183">
        <v>4.9000000000000004</v>
      </c>
      <c r="I39" s="184">
        <v>7.6</v>
      </c>
      <c r="J39" s="187">
        <v>5.0999999999999996</v>
      </c>
      <c r="K39" s="200">
        <v>4.2</v>
      </c>
      <c r="L39" s="184">
        <v>6.1</v>
      </c>
      <c r="M39" s="187">
        <v>6.1</v>
      </c>
      <c r="N39" s="200">
        <v>5</v>
      </c>
      <c r="O39" s="184">
        <v>7.2</v>
      </c>
      <c r="P39" s="187">
        <v>5.7</v>
      </c>
      <c r="Q39" s="200">
        <v>4.2</v>
      </c>
      <c r="R39" s="184">
        <v>7.1</v>
      </c>
      <c r="S39" s="187">
        <v>3.4</v>
      </c>
      <c r="T39" s="200">
        <v>2.5</v>
      </c>
      <c r="U39" s="184">
        <v>4.4000000000000004</v>
      </c>
      <c r="V39" s="187">
        <v>2.2999999999999998</v>
      </c>
      <c r="W39" s="200">
        <v>1.8</v>
      </c>
      <c r="X39" s="184">
        <v>2.8</v>
      </c>
      <c r="Y39" s="187">
        <v>3.3</v>
      </c>
      <c r="Z39" s="200">
        <v>2.7</v>
      </c>
      <c r="AA39" s="184">
        <v>3.9</v>
      </c>
      <c r="AB39" s="163" t="s">
        <v>116</v>
      </c>
      <c r="AC39" s="27" t="s">
        <v>116</v>
      </c>
      <c r="AD39" s="99" t="s">
        <v>116</v>
      </c>
      <c r="AE39" s="163" t="s">
        <v>116</v>
      </c>
      <c r="AF39" s="27" t="s">
        <v>116</v>
      </c>
      <c r="AG39" s="99" t="s">
        <v>116</v>
      </c>
    </row>
    <row r="40" spans="2:34" s="86" customFormat="1" ht="12.75" customHeight="1" x14ac:dyDescent="0.2">
      <c r="B40" s="287" t="s">
        <v>300</v>
      </c>
      <c r="C40" s="122" t="s">
        <v>6</v>
      </c>
      <c r="D40" s="185">
        <v>9.82</v>
      </c>
      <c r="E40" s="183">
        <v>8.3689999999999998</v>
      </c>
      <c r="F40" s="184">
        <v>11.122999999999999</v>
      </c>
      <c r="G40" s="185">
        <v>11.1</v>
      </c>
      <c r="H40" s="183">
        <v>9.6</v>
      </c>
      <c r="I40" s="184">
        <v>12.7</v>
      </c>
      <c r="J40" s="187">
        <v>10.199999999999999</v>
      </c>
      <c r="K40" s="200">
        <v>9</v>
      </c>
      <c r="L40" s="184">
        <v>11.4</v>
      </c>
      <c r="M40" s="199">
        <v>9.8000000000000007</v>
      </c>
      <c r="N40" s="200">
        <v>8.4</v>
      </c>
      <c r="O40" s="184">
        <v>11</v>
      </c>
      <c r="P40" s="199">
        <v>9.8000000000000007</v>
      </c>
      <c r="Q40" s="200">
        <v>8</v>
      </c>
      <c r="R40" s="184">
        <v>11.6</v>
      </c>
      <c r="S40" s="199">
        <v>7.6</v>
      </c>
      <c r="T40" s="200">
        <v>6.3</v>
      </c>
      <c r="U40" s="184">
        <v>9</v>
      </c>
      <c r="V40" s="199">
        <v>6.7</v>
      </c>
      <c r="W40" s="200">
        <v>5.9</v>
      </c>
      <c r="X40" s="184">
        <v>7.7</v>
      </c>
      <c r="Y40" s="199">
        <v>7.5</v>
      </c>
      <c r="Z40" s="200">
        <v>6.5</v>
      </c>
      <c r="AA40" s="184">
        <v>8.3000000000000007</v>
      </c>
      <c r="AB40" s="145" t="s">
        <v>116</v>
      </c>
      <c r="AC40" s="27" t="s">
        <v>116</v>
      </c>
      <c r="AD40" s="99" t="s">
        <v>116</v>
      </c>
      <c r="AE40" s="145" t="s">
        <v>116</v>
      </c>
      <c r="AF40" s="27" t="s">
        <v>116</v>
      </c>
      <c r="AG40" s="99" t="s">
        <v>116</v>
      </c>
    </row>
    <row r="41" spans="2:34" s="86" customFormat="1" ht="12.75" customHeight="1" x14ac:dyDescent="0.2">
      <c r="B41" s="80"/>
      <c r="C41" s="122"/>
      <c r="D41" s="123"/>
      <c r="E41" s="38"/>
      <c r="F41" s="26"/>
      <c r="G41" s="123"/>
      <c r="H41" s="38"/>
      <c r="I41" s="26"/>
      <c r="J41" s="144"/>
      <c r="K41" s="25"/>
      <c r="L41" s="26"/>
      <c r="M41" s="164"/>
      <c r="N41" s="25"/>
      <c r="O41" s="26"/>
      <c r="P41" s="164"/>
      <c r="Q41" s="25"/>
      <c r="R41" s="26"/>
      <c r="S41" s="164"/>
      <c r="T41" s="25"/>
      <c r="U41" s="26"/>
      <c r="V41" s="164"/>
      <c r="W41" s="25"/>
      <c r="X41" s="26"/>
      <c r="Y41" s="164"/>
      <c r="Z41" s="25"/>
      <c r="AA41" s="26"/>
      <c r="AB41" s="145"/>
      <c r="AC41" s="27"/>
      <c r="AD41" s="99"/>
      <c r="AE41" s="145"/>
      <c r="AF41" s="27"/>
      <c r="AG41" s="99"/>
    </row>
    <row r="42" spans="2:34" s="302" customFormat="1" ht="12.75" customHeight="1" x14ac:dyDescent="0.2">
      <c r="B42" s="302" t="s">
        <v>31</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row>
    <row r="43" spans="2:34" s="302" customFormat="1" ht="12.75" customHeight="1" x14ac:dyDescent="0.2">
      <c r="B43" s="303"/>
      <c r="C43" s="304" t="s">
        <v>3</v>
      </c>
      <c r="D43" s="371">
        <v>0.3</v>
      </c>
      <c r="E43" s="308">
        <v>0.1</v>
      </c>
      <c r="F43" s="309">
        <v>0.70000000000000007</v>
      </c>
      <c r="G43" s="320">
        <v>0</v>
      </c>
      <c r="H43" s="308">
        <v>0</v>
      </c>
      <c r="I43" s="309">
        <v>0</v>
      </c>
      <c r="J43" s="305" t="s">
        <v>259</v>
      </c>
      <c r="K43" s="327">
        <v>0.1</v>
      </c>
      <c r="L43" s="309">
        <v>0.7</v>
      </c>
      <c r="M43" s="320">
        <v>0.1</v>
      </c>
      <c r="N43" s="327">
        <v>0</v>
      </c>
      <c r="O43" s="309">
        <v>0.2</v>
      </c>
      <c r="P43" s="320">
        <v>0.1</v>
      </c>
      <c r="Q43" s="327">
        <v>0</v>
      </c>
      <c r="R43" s="309">
        <v>0.2</v>
      </c>
      <c r="S43" s="320">
        <v>0.1</v>
      </c>
      <c r="T43" s="327">
        <v>0.1</v>
      </c>
      <c r="U43" s="309">
        <v>0.1</v>
      </c>
      <c r="V43" s="320">
        <v>0.1</v>
      </c>
      <c r="W43" s="327">
        <v>0.1</v>
      </c>
      <c r="X43" s="309">
        <v>0.1</v>
      </c>
      <c r="Y43" s="320">
        <v>0</v>
      </c>
      <c r="Z43" s="327">
        <v>0</v>
      </c>
      <c r="AA43" s="309">
        <v>0</v>
      </c>
      <c r="AB43" s="328" t="s">
        <v>116</v>
      </c>
      <c r="AC43" s="318" t="s">
        <v>116</v>
      </c>
      <c r="AD43" s="319" t="s">
        <v>116</v>
      </c>
      <c r="AE43" s="328" t="s">
        <v>116</v>
      </c>
      <c r="AF43" s="318" t="s">
        <v>116</v>
      </c>
      <c r="AG43" s="319" t="s">
        <v>116</v>
      </c>
      <c r="AH43" s="314"/>
    </row>
    <row r="44" spans="2:34" s="302" customFormat="1" ht="12.75" customHeight="1" x14ac:dyDescent="0.2">
      <c r="B44" s="315"/>
      <c r="C44" s="304" t="s">
        <v>50</v>
      </c>
      <c r="D44" s="372">
        <v>2.6</v>
      </c>
      <c r="E44" s="308">
        <v>1.5</v>
      </c>
      <c r="F44" s="309">
        <v>4.1000000000000005</v>
      </c>
      <c r="G44" s="311">
        <v>2.6</v>
      </c>
      <c r="H44" s="308">
        <v>1.6</v>
      </c>
      <c r="I44" s="309">
        <v>4</v>
      </c>
      <c r="J44" s="320">
        <v>2.2000000000000002</v>
      </c>
      <c r="K44" s="327">
        <v>1.6</v>
      </c>
      <c r="L44" s="309">
        <v>2.9</v>
      </c>
      <c r="M44" s="320">
        <v>1.9</v>
      </c>
      <c r="N44" s="327">
        <v>1.5</v>
      </c>
      <c r="O44" s="309">
        <v>2.5</v>
      </c>
      <c r="P44" s="320">
        <v>1.5</v>
      </c>
      <c r="Q44" s="327">
        <v>1.2</v>
      </c>
      <c r="R44" s="309">
        <v>1.9</v>
      </c>
      <c r="S44" s="320">
        <v>1.8</v>
      </c>
      <c r="T44" s="327">
        <v>1.1000000000000001</v>
      </c>
      <c r="U44" s="309">
        <v>2.2999999999999998</v>
      </c>
      <c r="V44" s="320">
        <v>1.7</v>
      </c>
      <c r="W44" s="327">
        <v>1.4</v>
      </c>
      <c r="X44" s="309">
        <v>2</v>
      </c>
      <c r="Y44" s="320">
        <v>1.8</v>
      </c>
      <c r="Z44" s="327">
        <v>1.2</v>
      </c>
      <c r="AA44" s="309">
        <v>2.2000000000000002</v>
      </c>
      <c r="AB44" s="328" t="s">
        <v>116</v>
      </c>
      <c r="AC44" s="318" t="s">
        <v>116</v>
      </c>
      <c r="AD44" s="319" t="s">
        <v>116</v>
      </c>
      <c r="AE44" s="328" t="s">
        <v>116</v>
      </c>
      <c r="AF44" s="318" t="s">
        <v>116</v>
      </c>
      <c r="AG44" s="319" t="s">
        <v>116</v>
      </c>
    </row>
    <row r="45" spans="2:34" s="302" customFormat="1" ht="12.75" customHeight="1" x14ac:dyDescent="0.2">
      <c r="B45" s="315"/>
      <c r="C45" s="304" t="s">
        <v>5</v>
      </c>
      <c r="D45" s="372">
        <v>2.6</v>
      </c>
      <c r="E45" s="308">
        <v>1.7999999999999998</v>
      </c>
      <c r="F45" s="309">
        <v>3.6999999999999997</v>
      </c>
      <c r="G45" s="311">
        <v>2.2000000000000002</v>
      </c>
      <c r="H45" s="308">
        <v>1.5</v>
      </c>
      <c r="I45" s="309">
        <v>2.9</v>
      </c>
      <c r="J45" s="320">
        <v>1.9</v>
      </c>
      <c r="K45" s="327">
        <v>1.5</v>
      </c>
      <c r="L45" s="309">
        <v>2.4</v>
      </c>
      <c r="M45" s="320">
        <v>1.7</v>
      </c>
      <c r="N45" s="327">
        <v>1.4</v>
      </c>
      <c r="O45" s="309">
        <v>2</v>
      </c>
      <c r="P45" s="305" t="s">
        <v>268</v>
      </c>
      <c r="Q45" s="327">
        <v>1.2</v>
      </c>
      <c r="R45" s="309">
        <v>1.7</v>
      </c>
      <c r="S45" s="320">
        <v>2.2000000000000002</v>
      </c>
      <c r="T45" s="327">
        <v>1.9</v>
      </c>
      <c r="U45" s="309">
        <v>2.6</v>
      </c>
      <c r="V45" s="320">
        <v>2.8</v>
      </c>
      <c r="W45" s="327">
        <v>2.6</v>
      </c>
      <c r="X45" s="309">
        <v>3.2</v>
      </c>
      <c r="Y45" s="320">
        <v>2.9</v>
      </c>
      <c r="Z45" s="327">
        <v>2.2999999999999998</v>
      </c>
      <c r="AA45" s="309">
        <v>3.5</v>
      </c>
      <c r="AB45" s="328" t="s">
        <v>116</v>
      </c>
      <c r="AC45" s="318" t="s">
        <v>116</v>
      </c>
      <c r="AD45" s="319" t="s">
        <v>116</v>
      </c>
      <c r="AE45" s="328" t="s">
        <v>116</v>
      </c>
      <c r="AF45" s="318" t="s">
        <v>116</v>
      </c>
      <c r="AG45" s="319" t="s">
        <v>116</v>
      </c>
    </row>
    <row r="46" spans="2:34" s="302" customFormat="1" ht="12.75" customHeight="1" x14ac:dyDescent="0.2">
      <c r="B46" s="329" t="s">
        <v>200</v>
      </c>
      <c r="C46" s="304" t="s">
        <v>6</v>
      </c>
      <c r="D46" s="372">
        <v>5.2</v>
      </c>
      <c r="E46" s="308">
        <v>3.5000000000000004</v>
      </c>
      <c r="F46" s="309">
        <v>7.3</v>
      </c>
      <c r="G46" s="311">
        <v>5</v>
      </c>
      <c r="H46" s="308">
        <v>3.6</v>
      </c>
      <c r="I46" s="309">
        <v>6.9</v>
      </c>
      <c r="J46" s="320">
        <v>3.8</v>
      </c>
      <c r="K46" s="327">
        <v>3</v>
      </c>
      <c r="L46" s="309">
        <v>4.8</v>
      </c>
      <c r="M46" s="320">
        <v>3.3</v>
      </c>
      <c r="N46" s="327">
        <v>2.7</v>
      </c>
      <c r="O46" s="309">
        <v>4</v>
      </c>
      <c r="P46" s="317" t="s">
        <v>116</v>
      </c>
      <c r="Q46" s="318" t="s">
        <v>116</v>
      </c>
      <c r="R46" s="319" t="s">
        <v>116</v>
      </c>
      <c r="S46" s="317" t="s">
        <v>116</v>
      </c>
      <c r="T46" s="318" t="s">
        <v>116</v>
      </c>
      <c r="U46" s="319" t="s">
        <v>116</v>
      </c>
      <c r="V46" s="330">
        <v>4.8</v>
      </c>
      <c r="W46" s="327">
        <v>4.2</v>
      </c>
      <c r="X46" s="309">
        <v>5.4</v>
      </c>
      <c r="Y46" s="330">
        <v>4.9000000000000004</v>
      </c>
      <c r="Z46" s="327">
        <v>4.0999999999999996</v>
      </c>
      <c r="AA46" s="309">
        <v>5.6</v>
      </c>
      <c r="AB46" s="317" t="s">
        <v>116</v>
      </c>
      <c r="AC46" s="318" t="s">
        <v>116</v>
      </c>
      <c r="AD46" s="319" t="s">
        <v>116</v>
      </c>
      <c r="AE46" s="317" t="s">
        <v>116</v>
      </c>
      <c r="AF46" s="318" t="s">
        <v>116</v>
      </c>
      <c r="AG46" s="319" t="s">
        <v>116</v>
      </c>
    </row>
    <row r="47" spans="2:34" s="302" customFormat="1" ht="12.75" customHeight="1" x14ac:dyDescent="0.2">
      <c r="B47" s="315"/>
      <c r="C47" s="304"/>
      <c r="D47" s="313"/>
      <c r="E47" s="306"/>
      <c r="F47" s="307"/>
      <c r="G47" s="313"/>
      <c r="H47" s="306"/>
      <c r="I47" s="307"/>
      <c r="J47" s="305"/>
      <c r="K47" s="331"/>
      <c r="L47" s="307"/>
      <c r="M47" s="305"/>
      <c r="N47" s="331"/>
      <c r="O47" s="307"/>
      <c r="P47" s="317"/>
      <c r="Q47" s="318"/>
      <c r="R47" s="319"/>
      <c r="S47" s="317"/>
      <c r="T47" s="318"/>
      <c r="U47" s="319"/>
      <c r="V47" s="332"/>
      <c r="W47" s="331"/>
      <c r="X47" s="307"/>
      <c r="Y47" s="332"/>
      <c r="Z47" s="331"/>
      <c r="AA47" s="307"/>
      <c r="AB47" s="317"/>
      <c r="AC47" s="318"/>
      <c r="AD47" s="319"/>
      <c r="AE47" s="317"/>
      <c r="AF47" s="318"/>
      <c r="AG47" s="319"/>
    </row>
    <row r="48" spans="2:34" s="302" customFormat="1" ht="12.75" customHeight="1" x14ac:dyDescent="0.2">
      <c r="B48" s="302" t="s">
        <v>96</v>
      </c>
      <c r="D48" s="333"/>
      <c r="E48" s="333"/>
      <c r="F48" s="333"/>
      <c r="G48" s="333"/>
      <c r="H48" s="333"/>
      <c r="I48" s="333"/>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row>
    <row r="49" spans="2:33" s="302" customFormat="1" ht="12.75" customHeight="1" x14ac:dyDescent="0.2">
      <c r="B49" s="303"/>
      <c r="C49" s="304" t="s">
        <v>3</v>
      </c>
      <c r="D49" s="328" t="s">
        <v>116</v>
      </c>
      <c r="E49" s="318" t="s">
        <v>116</v>
      </c>
      <c r="F49" s="319" t="s">
        <v>116</v>
      </c>
      <c r="G49" s="328" t="s">
        <v>116</v>
      </c>
      <c r="H49" s="318" t="s">
        <v>116</v>
      </c>
      <c r="I49" s="319" t="s">
        <v>116</v>
      </c>
      <c r="J49" s="320">
        <v>0.1</v>
      </c>
      <c r="K49" s="327">
        <v>0</v>
      </c>
      <c r="L49" s="309">
        <v>0.2</v>
      </c>
      <c r="M49" s="320">
        <v>0</v>
      </c>
      <c r="N49" s="327">
        <v>0</v>
      </c>
      <c r="O49" s="309">
        <v>0.1</v>
      </c>
      <c r="P49" s="320">
        <v>0.1</v>
      </c>
      <c r="Q49" s="327">
        <v>0</v>
      </c>
      <c r="R49" s="309">
        <v>0.2</v>
      </c>
      <c r="S49" s="320">
        <v>0.1</v>
      </c>
      <c r="T49" s="327">
        <v>0.1</v>
      </c>
      <c r="U49" s="309">
        <v>0.1</v>
      </c>
      <c r="V49" s="320">
        <v>0.1</v>
      </c>
      <c r="W49" s="327">
        <v>0.1</v>
      </c>
      <c r="X49" s="309">
        <v>0.1</v>
      </c>
      <c r="Y49" s="320">
        <v>0</v>
      </c>
      <c r="Z49" s="327">
        <v>0</v>
      </c>
      <c r="AA49" s="309">
        <v>0</v>
      </c>
      <c r="AB49" s="328" t="s">
        <v>116</v>
      </c>
      <c r="AC49" s="318" t="s">
        <v>116</v>
      </c>
      <c r="AD49" s="319" t="s">
        <v>116</v>
      </c>
      <c r="AE49" s="328" t="s">
        <v>116</v>
      </c>
      <c r="AF49" s="318" t="s">
        <v>116</v>
      </c>
      <c r="AG49" s="319" t="s">
        <v>116</v>
      </c>
    </row>
    <row r="50" spans="2:33" s="302" customFormat="1" ht="12.75" customHeight="1" x14ac:dyDescent="0.2">
      <c r="B50" s="315"/>
      <c r="C50" s="304" t="s">
        <v>50</v>
      </c>
      <c r="D50" s="328" t="s">
        <v>116</v>
      </c>
      <c r="E50" s="318" t="s">
        <v>116</v>
      </c>
      <c r="F50" s="319" t="s">
        <v>116</v>
      </c>
      <c r="G50" s="328" t="s">
        <v>116</v>
      </c>
      <c r="H50" s="318" t="s">
        <v>116</v>
      </c>
      <c r="I50" s="319" t="s">
        <v>116</v>
      </c>
      <c r="J50" s="320">
        <v>2.9</v>
      </c>
      <c r="K50" s="327">
        <v>2.1</v>
      </c>
      <c r="L50" s="309">
        <v>4</v>
      </c>
      <c r="M50" s="320">
        <v>2.2999999999999998</v>
      </c>
      <c r="N50" s="327">
        <v>1.7</v>
      </c>
      <c r="O50" s="309">
        <v>3.2</v>
      </c>
      <c r="P50" s="320">
        <v>1.6</v>
      </c>
      <c r="Q50" s="327">
        <v>1.2</v>
      </c>
      <c r="R50" s="309">
        <v>2</v>
      </c>
      <c r="S50" s="320">
        <v>1.8</v>
      </c>
      <c r="T50" s="327">
        <v>1.1000000000000001</v>
      </c>
      <c r="U50" s="309">
        <v>2.4</v>
      </c>
      <c r="V50" s="320">
        <v>1.7</v>
      </c>
      <c r="W50" s="327">
        <v>1.4</v>
      </c>
      <c r="X50" s="309">
        <v>2.1</v>
      </c>
      <c r="Y50" s="320">
        <v>1.8</v>
      </c>
      <c r="Z50" s="327">
        <v>1.2</v>
      </c>
      <c r="AA50" s="309">
        <v>2.2999999999999998</v>
      </c>
      <c r="AB50" s="328" t="s">
        <v>116</v>
      </c>
      <c r="AC50" s="318" t="s">
        <v>116</v>
      </c>
      <c r="AD50" s="319" t="s">
        <v>116</v>
      </c>
      <c r="AE50" s="328" t="s">
        <v>116</v>
      </c>
      <c r="AF50" s="318" t="s">
        <v>116</v>
      </c>
      <c r="AG50" s="319" t="s">
        <v>116</v>
      </c>
    </row>
    <row r="51" spans="2:33" s="302" customFormat="1" ht="12.75" customHeight="1" x14ac:dyDescent="0.2">
      <c r="B51" s="315"/>
      <c r="C51" s="304" t="s">
        <v>5</v>
      </c>
      <c r="D51" s="328" t="s">
        <v>116</v>
      </c>
      <c r="E51" s="318" t="s">
        <v>116</v>
      </c>
      <c r="F51" s="319" t="s">
        <v>116</v>
      </c>
      <c r="G51" s="328" t="s">
        <v>116</v>
      </c>
      <c r="H51" s="318" t="s">
        <v>116</v>
      </c>
      <c r="I51" s="319" t="s">
        <v>116</v>
      </c>
      <c r="J51" s="305" t="s">
        <v>234</v>
      </c>
      <c r="K51" s="327">
        <v>1.9</v>
      </c>
      <c r="L51" s="309">
        <v>3.1</v>
      </c>
      <c r="M51" s="320">
        <v>1.8</v>
      </c>
      <c r="N51" s="327">
        <v>1.4</v>
      </c>
      <c r="O51" s="309">
        <v>2.2000000000000002</v>
      </c>
      <c r="P51" s="320">
        <v>1.8</v>
      </c>
      <c r="Q51" s="327">
        <v>1.5</v>
      </c>
      <c r="R51" s="309">
        <v>2.2000000000000002</v>
      </c>
      <c r="S51" s="320">
        <v>2.6</v>
      </c>
      <c r="T51" s="327">
        <v>2.2000000000000002</v>
      </c>
      <c r="U51" s="309">
        <v>3.1</v>
      </c>
      <c r="V51" s="320">
        <v>2.8</v>
      </c>
      <c r="W51" s="327">
        <v>2.5</v>
      </c>
      <c r="X51" s="309">
        <v>3.1</v>
      </c>
      <c r="Y51" s="320">
        <v>2.7</v>
      </c>
      <c r="Z51" s="327">
        <v>2.2000000000000002</v>
      </c>
      <c r="AA51" s="309">
        <v>3.2</v>
      </c>
      <c r="AB51" s="328" t="s">
        <v>116</v>
      </c>
      <c r="AC51" s="318" t="s">
        <v>116</v>
      </c>
      <c r="AD51" s="319" t="s">
        <v>116</v>
      </c>
      <c r="AE51" s="328" t="s">
        <v>116</v>
      </c>
      <c r="AF51" s="318" t="s">
        <v>116</v>
      </c>
      <c r="AG51" s="319" t="s">
        <v>116</v>
      </c>
    </row>
    <row r="52" spans="2:33" s="302" customFormat="1" ht="12.75" customHeight="1" x14ac:dyDescent="0.2">
      <c r="B52" s="316" t="s">
        <v>302</v>
      </c>
      <c r="C52" s="304" t="s">
        <v>6</v>
      </c>
      <c r="D52" s="317" t="s">
        <v>116</v>
      </c>
      <c r="E52" s="318" t="s">
        <v>116</v>
      </c>
      <c r="F52" s="319" t="s">
        <v>116</v>
      </c>
      <c r="G52" s="317" t="s">
        <v>116</v>
      </c>
      <c r="H52" s="318" t="s">
        <v>116</v>
      </c>
      <c r="I52" s="319" t="s">
        <v>116</v>
      </c>
      <c r="J52" s="320">
        <v>4.5999999999999996</v>
      </c>
      <c r="K52" s="327">
        <v>3.5</v>
      </c>
      <c r="L52" s="309">
        <v>5.9</v>
      </c>
      <c r="M52" s="320">
        <v>3.9</v>
      </c>
      <c r="N52" s="327">
        <v>3.1</v>
      </c>
      <c r="O52" s="309">
        <v>5</v>
      </c>
      <c r="P52" s="317" t="s">
        <v>116</v>
      </c>
      <c r="Q52" s="318" t="s">
        <v>116</v>
      </c>
      <c r="R52" s="319" t="s">
        <v>116</v>
      </c>
      <c r="S52" s="317" t="s">
        <v>116</v>
      </c>
      <c r="T52" s="318" t="s">
        <v>116</v>
      </c>
      <c r="U52" s="319" t="s">
        <v>116</v>
      </c>
      <c r="V52" s="330">
        <v>4.5999999999999996</v>
      </c>
      <c r="W52" s="327">
        <v>4</v>
      </c>
      <c r="X52" s="309">
        <v>5.3</v>
      </c>
      <c r="Y52" s="330">
        <v>4.7</v>
      </c>
      <c r="Z52" s="327">
        <v>3.8</v>
      </c>
      <c r="AA52" s="309">
        <v>5.5</v>
      </c>
      <c r="AB52" s="317" t="s">
        <v>116</v>
      </c>
      <c r="AC52" s="318" t="s">
        <v>116</v>
      </c>
      <c r="AD52" s="319" t="s">
        <v>116</v>
      </c>
      <c r="AE52" s="317" t="s">
        <v>116</v>
      </c>
      <c r="AF52" s="318" t="s">
        <v>116</v>
      </c>
      <c r="AG52" s="319" t="s">
        <v>116</v>
      </c>
    </row>
    <row r="53" spans="2:33" s="302" customFormat="1" ht="12.75" customHeight="1" x14ac:dyDescent="0.2">
      <c r="B53" s="315"/>
      <c r="C53" s="304"/>
      <c r="D53" s="311"/>
      <c r="E53" s="321"/>
      <c r="F53" s="322"/>
      <c r="G53" s="311"/>
      <c r="H53" s="321"/>
      <c r="I53" s="322"/>
      <c r="J53" s="305"/>
      <c r="K53" s="331"/>
      <c r="L53" s="307"/>
      <c r="M53" s="305"/>
      <c r="N53" s="331"/>
      <c r="O53" s="307"/>
      <c r="P53" s="317"/>
      <c r="Q53" s="318"/>
      <c r="R53" s="319"/>
      <c r="S53" s="317"/>
      <c r="T53" s="318"/>
      <c r="U53" s="319"/>
      <c r="V53" s="332"/>
      <c r="W53" s="331"/>
      <c r="X53" s="307"/>
      <c r="Y53" s="332"/>
      <c r="Z53" s="331"/>
      <c r="AA53" s="307"/>
      <c r="AB53" s="317"/>
      <c r="AC53" s="318"/>
      <c r="AD53" s="319"/>
      <c r="AE53" s="317"/>
      <c r="AF53" s="318"/>
      <c r="AG53" s="319"/>
    </row>
    <row r="54" spans="2:33" s="302" customFormat="1" ht="12.75" customHeight="1" x14ac:dyDescent="0.2">
      <c r="B54" s="302" t="s">
        <v>25</v>
      </c>
      <c r="D54" s="334"/>
      <c r="E54" s="334"/>
      <c r="F54" s="334"/>
      <c r="G54" s="334"/>
      <c r="H54" s="334"/>
      <c r="I54" s="334"/>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row>
    <row r="55" spans="2:33" s="302" customFormat="1" ht="12.75" customHeight="1" x14ac:dyDescent="0.2">
      <c r="B55" s="303"/>
      <c r="C55" s="304" t="s">
        <v>3</v>
      </c>
      <c r="D55" s="328" t="s">
        <v>116</v>
      </c>
      <c r="E55" s="318" t="s">
        <v>116</v>
      </c>
      <c r="F55" s="319" t="s">
        <v>116</v>
      </c>
      <c r="G55" s="328" t="s">
        <v>116</v>
      </c>
      <c r="H55" s="318" t="s">
        <v>116</v>
      </c>
      <c r="I55" s="319" t="s">
        <v>116</v>
      </c>
      <c r="J55" s="320">
        <v>0.7</v>
      </c>
      <c r="K55" s="327">
        <v>0.2</v>
      </c>
      <c r="L55" s="309">
        <v>1.6</v>
      </c>
      <c r="M55" s="320">
        <v>0.2</v>
      </c>
      <c r="N55" s="327">
        <v>0.1</v>
      </c>
      <c r="O55" s="309">
        <v>0.4</v>
      </c>
      <c r="P55" s="320">
        <v>0.1</v>
      </c>
      <c r="Q55" s="327">
        <v>0</v>
      </c>
      <c r="R55" s="309">
        <v>0.3</v>
      </c>
      <c r="S55" s="320">
        <v>0</v>
      </c>
      <c r="T55" s="327">
        <v>0</v>
      </c>
      <c r="U55" s="309">
        <v>0.1</v>
      </c>
      <c r="V55" s="320">
        <v>0</v>
      </c>
      <c r="W55" s="327">
        <v>0</v>
      </c>
      <c r="X55" s="309">
        <v>0</v>
      </c>
      <c r="Y55" s="320">
        <v>0</v>
      </c>
      <c r="Z55" s="327">
        <v>0</v>
      </c>
      <c r="AA55" s="309">
        <v>0.1</v>
      </c>
      <c r="AB55" s="328" t="s">
        <v>116</v>
      </c>
      <c r="AC55" s="318" t="s">
        <v>116</v>
      </c>
      <c r="AD55" s="319" t="s">
        <v>116</v>
      </c>
      <c r="AE55" s="328" t="s">
        <v>116</v>
      </c>
      <c r="AF55" s="318" t="s">
        <v>116</v>
      </c>
      <c r="AG55" s="319" t="s">
        <v>116</v>
      </c>
    </row>
    <row r="56" spans="2:33" s="302" customFormat="1" ht="12.75" customHeight="1" x14ac:dyDescent="0.2">
      <c r="B56" s="315"/>
      <c r="C56" s="304" t="s">
        <v>50</v>
      </c>
      <c r="D56" s="328" t="s">
        <v>116</v>
      </c>
      <c r="E56" s="318" t="s">
        <v>116</v>
      </c>
      <c r="F56" s="319" t="s">
        <v>116</v>
      </c>
      <c r="G56" s="328" t="s">
        <v>116</v>
      </c>
      <c r="H56" s="318" t="s">
        <v>116</v>
      </c>
      <c r="I56" s="319" t="s">
        <v>116</v>
      </c>
      <c r="J56" s="320">
        <v>1</v>
      </c>
      <c r="K56" s="327">
        <v>0.5</v>
      </c>
      <c r="L56" s="309">
        <v>1.8</v>
      </c>
      <c r="M56" s="320">
        <v>1.2</v>
      </c>
      <c r="N56" s="327">
        <v>0.7</v>
      </c>
      <c r="O56" s="309">
        <v>1.9</v>
      </c>
      <c r="P56" s="320">
        <v>1.3</v>
      </c>
      <c r="Q56" s="327">
        <v>0.8</v>
      </c>
      <c r="R56" s="309">
        <v>2</v>
      </c>
      <c r="S56" s="320">
        <v>1.8</v>
      </c>
      <c r="T56" s="327">
        <v>1</v>
      </c>
      <c r="U56" s="309">
        <v>2.6</v>
      </c>
      <c r="V56" s="320">
        <v>1.6</v>
      </c>
      <c r="W56" s="327">
        <v>1.2</v>
      </c>
      <c r="X56" s="309">
        <v>2.2000000000000002</v>
      </c>
      <c r="Y56" s="320">
        <v>1.7</v>
      </c>
      <c r="Z56" s="327">
        <v>1.1000000000000001</v>
      </c>
      <c r="AA56" s="309">
        <v>2.2999999999999998</v>
      </c>
      <c r="AB56" s="328" t="s">
        <v>116</v>
      </c>
      <c r="AC56" s="318" t="s">
        <v>116</v>
      </c>
      <c r="AD56" s="319" t="s">
        <v>116</v>
      </c>
      <c r="AE56" s="328" t="s">
        <v>116</v>
      </c>
      <c r="AF56" s="318" t="s">
        <v>116</v>
      </c>
      <c r="AG56" s="319" t="s">
        <v>116</v>
      </c>
    </row>
    <row r="57" spans="2:33" s="302" customFormat="1" ht="12.75" customHeight="1" x14ac:dyDescent="0.2">
      <c r="B57" s="315"/>
      <c r="C57" s="304" t="s">
        <v>5</v>
      </c>
      <c r="D57" s="328" t="s">
        <v>116</v>
      </c>
      <c r="E57" s="318" t="s">
        <v>116</v>
      </c>
      <c r="F57" s="319" t="s">
        <v>116</v>
      </c>
      <c r="G57" s="328" t="s">
        <v>116</v>
      </c>
      <c r="H57" s="318" t="s">
        <v>116</v>
      </c>
      <c r="I57" s="319" t="s">
        <v>116</v>
      </c>
      <c r="J57" s="320">
        <v>1.2</v>
      </c>
      <c r="K57" s="327">
        <v>0.6</v>
      </c>
      <c r="L57" s="309">
        <v>1.8</v>
      </c>
      <c r="M57" s="305" t="s">
        <v>264</v>
      </c>
      <c r="N57" s="327">
        <v>1.1000000000000001</v>
      </c>
      <c r="O57" s="309">
        <v>2</v>
      </c>
      <c r="P57" s="305" t="s">
        <v>254</v>
      </c>
      <c r="Q57" s="327">
        <v>0.5</v>
      </c>
      <c r="R57" s="309">
        <v>1</v>
      </c>
      <c r="S57" s="305" t="s">
        <v>228</v>
      </c>
      <c r="T57" s="327">
        <v>1.3</v>
      </c>
      <c r="U57" s="309">
        <v>1.8</v>
      </c>
      <c r="V57" s="320">
        <v>2.9</v>
      </c>
      <c r="W57" s="327">
        <v>2.4</v>
      </c>
      <c r="X57" s="309">
        <v>3.3</v>
      </c>
      <c r="Y57" s="320">
        <v>3.3</v>
      </c>
      <c r="Z57" s="327">
        <v>1.5</v>
      </c>
      <c r="AA57" s="309">
        <v>4.4000000000000004</v>
      </c>
      <c r="AB57" s="328" t="s">
        <v>116</v>
      </c>
      <c r="AC57" s="318" t="s">
        <v>116</v>
      </c>
      <c r="AD57" s="319" t="s">
        <v>116</v>
      </c>
      <c r="AE57" s="328" t="s">
        <v>116</v>
      </c>
      <c r="AF57" s="318" t="s">
        <v>116</v>
      </c>
      <c r="AG57" s="319" t="s">
        <v>116</v>
      </c>
    </row>
    <row r="58" spans="2:33" s="302" customFormat="1" ht="12.75" customHeight="1" x14ac:dyDescent="0.2">
      <c r="B58" s="316" t="s">
        <v>302</v>
      </c>
      <c r="C58" s="304" t="s">
        <v>6</v>
      </c>
      <c r="D58" s="317" t="s">
        <v>116</v>
      </c>
      <c r="E58" s="318" t="s">
        <v>116</v>
      </c>
      <c r="F58" s="319" t="s">
        <v>116</v>
      </c>
      <c r="G58" s="317" t="s">
        <v>116</v>
      </c>
      <c r="H58" s="318" t="s">
        <v>116</v>
      </c>
      <c r="I58" s="319" t="s">
        <v>116</v>
      </c>
      <c r="J58" s="320">
        <v>2.6</v>
      </c>
      <c r="K58" s="327">
        <v>1.6</v>
      </c>
      <c r="L58" s="309">
        <v>4.2</v>
      </c>
      <c r="M58" s="320">
        <v>2.1</v>
      </c>
      <c r="N58" s="327">
        <v>1.5</v>
      </c>
      <c r="O58" s="309">
        <v>3</v>
      </c>
      <c r="P58" s="317" t="s">
        <v>116</v>
      </c>
      <c r="Q58" s="318" t="s">
        <v>116</v>
      </c>
      <c r="R58" s="319" t="s">
        <v>116</v>
      </c>
      <c r="S58" s="317" t="s">
        <v>116</v>
      </c>
      <c r="T58" s="318" t="s">
        <v>116</v>
      </c>
      <c r="U58" s="319" t="s">
        <v>116</v>
      </c>
      <c r="V58" s="330">
        <v>5</v>
      </c>
      <c r="W58" s="327">
        <v>4.2</v>
      </c>
      <c r="X58" s="309">
        <v>6</v>
      </c>
      <c r="Y58" s="330">
        <v>5.3</v>
      </c>
      <c r="Z58" s="327">
        <v>4.2</v>
      </c>
      <c r="AA58" s="309">
        <v>6.4</v>
      </c>
      <c r="AB58" s="317" t="s">
        <v>116</v>
      </c>
      <c r="AC58" s="318" t="s">
        <v>116</v>
      </c>
      <c r="AD58" s="319" t="s">
        <v>116</v>
      </c>
      <c r="AE58" s="317" t="s">
        <v>116</v>
      </c>
      <c r="AF58" s="318" t="s">
        <v>116</v>
      </c>
      <c r="AG58" s="319" t="s">
        <v>116</v>
      </c>
    </row>
    <row r="59" spans="2:33" s="302" customFormat="1" ht="12.75" customHeight="1" x14ac:dyDescent="0.2">
      <c r="B59" s="315"/>
      <c r="C59" s="304"/>
      <c r="D59" s="313"/>
      <c r="E59" s="306"/>
      <c r="F59" s="307"/>
      <c r="G59" s="313"/>
      <c r="H59" s="306"/>
      <c r="I59" s="307"/>
      <c r="J59" s="305"/>
      <c r="K59" s="331"/>
      <c r="L59" s="307"/>
      <c r="M59" s="305"/>
      <c r="N59" s="331"/>
      <c r="O59" s="307"/>
      <c r="P59" s="317"/>
      <c r="Q59" s="318"/>
      <c r="R59" s="319"/>
      <c r="S59" s="317"/>
      <c r="T59" s="318"/>
      <c r="U59" s="319"/>
      <c r="V59" s="332"/>
      <c r="W59" s="331"/>
      <c r="X59" s="307"/>
      <c r="Y59" s="332"/>
      <c r="Z59" s="331"/>
      <c r="AA59" s="307"/>
      <c r="AB59" s="317"/>
      <c r="AC59" s="318"/>
      <c r="AD59" s="319"/>
      <c r="AE59" s="317"/>
      <c r="AF59" s="318"/>
      <c r="AG59" s="319"/>
    </row>
    <row r="60" spans="2:33" s="323" customFormat="1" ht="12.75" customHeight="1" x14ac:dyDescent="0.2">
      <c r="B60" s="335"/>
      <c r="C60" s="336"/>
      <c r="D60" s="337"/>
      <c r="E60" s="306"/>
      <c r="F60" s="307"/>
      <c r="G60" s="337"/>
      <c r="H60" s="306"/>
      <c r="I60" s="307"/>
      <c r="J60" s="338"/>
      <c r="K60" s="331"/>
      <c r="L60" s="307"/>
      <c r="M60" s="339"/>
      <c r="N60" s="331"/>
      <c r="O60" s="307"/>
      <c r="P60" s="339"/>
      <c r="Q60" s="331"/>
      <c r="R60" s="307"/>
      <c r="S60" s="339"/>
      <c r="T60" s="331"/>
      <c r="U60" s="307"/>
      <c r="V60" s="339"/>
      <c r="W60" s="331"/>
      <c r="X60" s="307"/>
      <c r="Y60" s="339"/>
      <c r="Z60" s="331"/>
      <c r="AA60" s="307"/>
      <c r="AB60" s="340"/>
      <c r="AC60" s="318"/>
      <c r="AD60" s="319"/>
      <c r="AE60" s="340"/>
      <c r="AF60" s="318"/>
      <c r="AG60" s="319"/>
    </row>
    <row r="62" spans="2:33" ht="12.75" customHeight="1" x14ac:dyDescent="0.2">
      <c r="B62" s="35" t="s">
        <v>102</v>
      </c>
      <c r="AB62" s="23"/>
      <c r="AE62" s="20"/>
      <c r="AF62" s="20"/>
      <c r="AG62" s="20"/>
    </row>
    <row r="63" spans="2:33" ht="12.75" customHeight="1" x14ac:dyDescent="0.2">
      <c r="B63" s="102" t="s">
        <v>98</v>
      </c>
      <c r="AB63" s="23"/>
      <c r="AE63" s="20"/>
      <c r="AF63" s="20"/>
      <c r="AG63" s="20"/>
    </row>
    <row r="64" spans="2:33" ht="12.75" customHeight="1" x14ac:dyDescent="0.2">
      <c r="B64" s="102" t="s">
        <v>111</v>
      </c>
      <c r="AB64" s="23"/>
      <c r="AE64" s="20"/>
      <c r="AF64" s="20"/>
      <c r="AG64" s="20"/>
    </row>
    <row r="65" spans="2:33" ht="12.75" customHeight="1" x14ac:dyDescent="0.2">
      <c r="B65" s="102" t="s">
        <v>97</v>
      </c>
      <c r="AB65" s="23"/>
      <c r="AE65" s="20"/>
      <c r="AF65" s="20"/>
      <c r="AG65" s="20"/>
    </row>
    <row r="66" spans="2:33" ht="12.75" customHeight="1" x14ac:dyDescent="0.2">
      <c r="B66" s="29" t="s">
        <v>52</v>
      </c>
      <c r="AB66" s="23"/>
      <c r="AE66" s="20"/>
      <c r="AF66" s="20"/>
      <c r="AG66" s="20"/>
    </row>
    <row r="67" spans="2:33" ht="12.75" customHeight="1" x14ac:dyDescent="0.2">
      <c r="B67" s="29" t="s">
        <v>11</v>
      </c>
      <c r="AB67" s="23"/>
      <c r="AE67" s="20"/>
      <c r="AF67" s="20"/>
      <c r="AG67" s="20"/>
    </row>
    <row r="68" spans="2:33" ht="12.75" customHeight="1" x14ac:dyDescent="0.2">
      <c r="B68" s="29" t="s">
        <v>94</v>
      </c>
      <c r="C68" s="21"/>
      <c r="D68" s="22"/>
      <c r="F68" s="30"/>
      <c r="G68" s="22"/>
      <c r="I68" s="30"/>
      <c r="J68" s="31"/>
      <c r="K68" s="31"/>
      <c r="L68" s="21"/>
      <c r="M68" s="20"/>
      <c r="N68" s="20"/>
      <c r="O68" s="30"/>
      <c r="P68" s="31"/>
      <c r="Q68" s="31"/>
      <c r="R68" s="21"/>
      <c r="S68" s="22"/>
      <c r="U68" s="30"/>
      <c r="V68" s="31"/>
      <c r="W68" s="31"/>
      <c r="X68" s="20"/>
      <c r="Y68" s="20"/>
      <c r="Z68" s="20"/>
      <c r="AA68" s="20"/>
      <c r="AB68" s="20"/>
      <c r="AC68" s="20"/>
      <c r="AD68" s="20"/>
      <c r="AE68" s="20"/>
      <c r="AF68" s="20"/>
      <c r="AG68" s="20"/>
    </row>
    <row r="69" spans="2:33" ht="12.75" customHeight="1" x14ac:dyDescent="0.2">
      <c r="B69" s="85" t="s">
        <v>108</v>
      </c>
      <c r="C69" s="21"/>
      <c r="D69" s="22"/>
      <c r="F69" s="30"/>
      <c r="G69" s="22"/>
      <c r="I69" s="30"/>
      <c r="J69" s="31"/>
      <c r="K69" s="31"/>
      <c r="L69" s="21"/>
      <c r="M69" s="22"/>
      <c r="O69" s="30"/>
      <c r="P69" s="31"/>
      <c r="Q69" s="31"/>
      <c r="R69" s="21"/>
      <c r="S69" s="22"/>
      <c r="U69" s="30"/>
      <c r="V69" s="31"/>
      <c r="W69" s="31"/>
      <c r="X69" s="20"/>
      <c r="Y69" s="22"/>
      <c r="AA69" s="32"/>
      <c r="AB69" s="31"/>
      <c r="AC69" s="31"/>
      <c r="AD69" s="20"/>
      <c r="AE69" s="20"/>
      <c r="AF69" s="20"/>
      <c r="AG69" s="20"/>
    </row>
    <row r="70" spans="2:33" ht="12.75" customHeight="1" x14ac:dyDescent="0.2">
      <c r="B70" s="85" t="s">
        <v>117</v>
      </c>
      <c r="C70" s="21"/>
      <c r="D70" s="22"/>
      <c r="F70" s="30"/>
      <c r="G70" s="22"/>
      <c r="I70" s="30"/>
      <c r="J70" s="31"/>
      <c r="K70" s="31"/>
      <c r="L70" s="21"/>
      <c r="M70" s="22"/>
      <c r="O70" s="30"/>
      <c r="P70" s="31"/>
      <c r="Q70" s="31"/>
      <c r="R70" s="21"/>
      <c r="S70" s="22"/>
      <c r="U70" s="30"/>
      <c r="V70" s="31"/>
      <c r="W70" s="31"/>
      <c r="X70" s="20"/>
      <c r="Y70" s="22"/>
      <c r="AA70" s="32"/>
      <c r="AB70" s="31"/>
      <c r="AC70" s="31"/>
      <c r="AD70" s="20"/>
      <c r="AE70" s="20"/>
      <c r="AF70" s="20"/>
      <c r="AG70" s="20"/>
    </row>
    <row r="71" spans="2:33" ht="12.75" customHeight="1" x14ac:dyDescent="0.2">
      <c r="B71" s="85" t="s">
        <v>118</v>
      </c>
      <c r="C71" s="21"/>
      <c r="D71" s="22"/>
      <c r="F71" s="30"/>
      <c r="G71" s="22"/>
      <c r="I71" s="30"/>
      <c r="J71" s="31"/>
      <c r="K71" s="31"/>
      <c r="L71" s="21"/>
      <c r="M71" s="22"/>
      <c r="O71" s="30"/>
      <c r="P71" s="31"/>
      <c r="Q71" s="31"/>
      <c r="R71" s="21"/>
      <c r="S71" s="22"/>
      <c r="U71" s="30"/>
      <c r="V71" s="31"/>
      <c r="W71" s="31"/>
      <c r="X71" s="20"/>
      <c r="Y71" s="22"/>
      <c r="AA71" s="32"/>
      <c r="AB71" s="31"/>
      <c r="AC71" s="31"/>
      <c r="AD71" s="20"/>
      <c r="AE71" s="20"/>
      <c r="AF71" s="20"/>
      <c r="AG71" s="20"/>
    </row>
    <row r="72" spans="2:33" ht="12.75" customHeight="1" x14ac:dyDescent="0.2">
      <c r="Z72" s="20"/>
      <c r="AA72" s="20"/>
      <c r="AB72" s="23"/>
      <c r="AC72" s="20"/>
      <c r="AD72" s="20"/>
      <c r="AE72" s="20"/>
      <c r="AF72" s="20"/>
      <c r="AG72" s="20"/>
    </row>
    <row r="73" spans="2:33" s="71" customFormat="1" ht="12.75" customHeight="1" x14ac:dyDescent="0.2">
      <c r="B73" s="71" t="s">
        <v>176</v>
      </c>
      <c r="D73" s="21"/>
      <c r="E73" s="70"/>
      <c r="F73" s="70"/>
      <c r="G73" s="21"/>
      <c r="H73" s="70"/>
      <c r="I73" s="70"/>
      <c r="J73" s="21"/>
      <c r="K73" s="70"/>
      <c r="L73" s="70"/>
      <c r="M73" s="21"/>
      <c r="N73" s="70"/>
      <c r="O73" s="70"/>
      <c r="P73" s="21"/>
      <c r="Q73" s="70"/>
      <c r="R73" s="70"/>
      <c r="S73" s="21"/>
      <c r="T73" s="70"/>
      <c r="U73" s="70"/>
      <c r="V73" s="21"/>
      <c r="W73" s="70"/>
      <c r="X73" s="70"/>
      <c r="Y73" s="21"/>
      <c r="Z73" s="70"/>
      <c r="AA73" s="70"/>
      <c r="AB73" s="23"/>
      <c r="AC73" s="70"/>
      <c r="AD73" s="70"/>
    </row>
    <row r="74" spans="2:33" ht="12.75" customHeight="1" x14ac:dyDescent="0.2">
      <c r="B74" s="80" t="s">
        <v>178</v>
      </c>
      <c r="AB74" s="23"/>
      <c r="AE74" s="20"/>
      <c r="AF74" s="20"/>
      <c r="AG74" s="20"/>
    </row>
    <row r="75" spans="2:33" ht="12.75" customHeight="1" x14ac:dyDescent="0.2">
      <c r="B75" s="80" t="s">
        <v>177</v>
      </c>
      <c r="AB75" s="23"/>
      <c r="AE75" s="20"/>
      <c r="AF75" s="20"/>
      <c r="AG75" s="20"/>
    </row>
    <row r="76" spans="2:33" s="71" customFormat="1" ht="12.75" customHeight="1" x14ac:dyDescent="0.2">
      <c r="B76" s="103" t="s">
        <v>109</v>
      </c>
      <c r="D76" s="21"/>
      <c r="E76" s="70"/>
      <c r="F76" s="70"/>
      <c r="G76" s="21"/>
      <c r="H76" s="70"/>
      <c r="I76" s="70"/>
      <c r="J76" s="21"/>
      <c r="K76" s="70"/>
      <c r="L76" s="70"/>
      <c r="M76" s="21"/>
      <c r="N76" s="70"/>
      <c r="O76" s="70"/>
      <c r="P76" s="21"/>
      <c r="Q76" s="70"/>
      <c r="R76" s="70"/>
      <c r="S76" s="21"/>
      <c r="T76" s="70"/>
      <c r="U76" s="70"/>
      <c r="V76" s="21"/>
      <c r="W76" s="70"/>
      <c r="X76" s="70"/>
      <c r="Y76" s="21"/>
      <c r="AB76" s="23"/>
    </row>
    <row r="77" spans="2:33" ht="12.75" customHeight="1" x14ac:dyDescent="0.2">
      <c r="B77" s="104" t="s">
        <v>112</v>
      </c>
      <c r="Z77" s="20"/>
      <c r="AA77" s="20"/>
      <c r="AB77" s="23"/>
      <c r="AC77" s="20"/>
      <c r="AD77" s="20"/>
      <c r="AE77" s="20"/>
      <c r="AF77" s="20"/>
      <c r="AG77" s="20"/>
    </row>
    <row r="78" spans="2:33" ht="12.75" customHeight="1" x14ac:dyDescent="0.2">
      <c r="Z78" s="20"/>
      <c r="AA78" s="20"/>
      <c r="AB78" s="23"/>
      <c r="AC78" s="20"/>
      <c r="AD78" s="20"/>
      <c r="AE78" s="20"/>
      <c r="AF78" s="20"/>
      <c r="AG78" s="20"/>
    </row>
    <row r="79" spans="2:33" ht="12.75" customHeight="1" x14ac:dyDescent="0.2">
      <c r="B79" s="20" t="s">
        <v>101</v>
      </c>
      <c r="Z79" s="20"/>
      <c r="AA79" s="20"/>
      <c r="AB79" s="23"/>
      <c r="AC79" s="20"/>
      <c r="AD79" s="20"/>
      <c r="AE79" s="20"/>
      <c r="AF79" s="20"/>
      <c r="AG79" s="20"/>
    </row>
    <row r="80" spans="2:33" ht="12.75" customHeight="1" x14ac:dyDescent="0.2">
      <c r="B80" s="88" t="s">
        <v>100</v>
      </c>
      <c r="Z80" s="20"/>
      <c r="AA80" s="20"/>
      <c r="AB80" s="23"/>
      <c r="AC80" s="20"/>
      <c r="AD80" s="20"/>
      <c r="AE80" s="20"/>
      <c r="AF80" s="20"/>
      <c r="AG80" s="20"/>
    </row>
    <row r="81" spans="2:33" ht="12.75" customHeight="1" x14ac:dyDescent="0.2">
      <c r="B81" s="88" t="s">
        <v>133</v>
      </c>
      <c r="Z81" s="20"/>
      <c r="AA81" s="20"/>
      <c r="AB81" s="23"/>
      <c r="AC81" s="20"/>
      <c r="AD81" s="20"/>
      <c r="AE81" s="20"/>
      <c r="AF81" s="20"/>
      <c r="AG81" s="20"/>
    </row>
    <row r="82" spans="2:33" ht="12.75" customHeight="1" x14ac:dyDescent="0.2">
      <c r="B82" s="88" t="s">
        <v>12</v>
      </c>
      <c r="Z82" s="20"/>
      <c r="AA82" s="20"/>
      <c r="AB82" s="23"/>
      <c r="AC82" s="20"/>
      <c r="AD82" s="20"/>
      <c r="AE82" s="20"/>
      <c r="AF82" s="20"/>
      <c r="AG82" s="20"/>
    </row>
    <row r="83" spans="2:33" ht="12.75" customHeight="1" x14ac:dyDescent="0.2">
      <c r="B83" s="88" t="s">
        <v>107</v>
      </c>
      <c r="AB83" s="23"/>
      <c r="AE83" s="20"/>
      <c r="AF83" s="20"/>
      <c r="AG83" s="20"/>
    </row>
    <row r="84" spans="2:33" ht="12.75" customHeight="1" x14ac:dyDescent="0.2">
      <c r="B84" s="88" t="s">
        <v>10</v>
      </c>
      <c r="Z84" s="20"/>
      <c r="AA84" s="20"/>
      <c r="AB84" s="23"/>
      <c r="AC84" s="20"/>
      <c r="AD84" s="20"/>
      <c r="AE84" s="20"/>
      <c r="AF84" s="20"/>
      <c r="AG84" s="20"/>
    </row>
    <row r="85" spans="2:33" ht="12.75" customHeight="1" x14ac:dyDescent="0.2">
      <c r="B85" s="88" t="s">
        <v>91</v>
      </c>
      <c r="Z85" s="20"/>
      <c r="AA85" s="20"/>
      <c r="AB85" s="23"/>
      <c r="AC85" s="20"/>
      <c r="AD85" s="20"/>
      <c r="AE85" s="20"/>
      <c r="AF85" s="20"/>
      <c r="AG85" s="20"/>
    </row>
    <row r="86" spans="2:33" ht="12.75" customHeight="1" x14ac:dyDescent="0.2">
      <c r="B86" s="88" t="s">
        <v>99</v>
      </c>
      <c r="Z86" s="20"/>
      <c r="AA86" s="20"/>
      <c r="AB86" s="23"/>
      <c r="AC86" s="20"/>
      <c r="AD86" s="20"/>
      <c r="AE86" s="20"/>
      <c r="AF86" s="20"/>
      <c r="AG86" s="20"/>
    </row>
    <row r="87" spans="2:33" ht="12.75" customHeight="1" x14ac:dyDescent="0.2">
      <c r="B87" s="86" t="s">
        <v>352</v>
      </c>
      <c r="Z87" s="20"/>
      <c r="AA87" s="20"/>
      <c r="AB87" s="23"/>
      <c r="AC87" s="20"/>
      <c r="AD87" s="20"/>
      <c r="AE87" s="20"/>
      <c r="AF87" s="20"/>
      <c r="AG87" s="20"/>
    </row>
    <row r="88" spans="2:33" ht="12.75" customHeight="1" x14ac:dyDescent="0.2">
      <c r="B88" s="20" t="s">
        <v>110</v>
      </c>
      <c r="Z88" s="20"/>
      <c r="AA88" s="20"/>
      <c r="AB88" s="23"/>
      <c r="AC88" s="20"/>
      <c r="AD88" s="20"/>
      <c r="AE88" s="20"/>
      <c r="AF88" s="20"/>
      <c r="AG88" s="20"/>
    </row>
    <row r="89" spans="2:33" ht="12.75" customHeight="1" x14ac:dyDescent="0.2">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row>
    <row r="90" spans="2:33" ht="12.75" customHeight="1" x14ac:dyDescent="0.2">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row>
    <row r="92" spans="2:33" ht="12.75" customHeight="1" x14ac:dyDescent="0.2">
      <c r="D92" s="105"/>
      <c r="G92" s="105"/>
      <c r="J92" s="105"/>
      <c r="M92" s="105"/>
      <c r="P92" s="105"/>
      <c r="S92" s="105"/>
      <c r="V92" s="105"/>
      <c r="Y92" s="105"/>
    </row>
    <row r="93" spans="2:33" ht="12.75" customHeight="1" x14ac:dyDescent="0.2">
      <c r="D93" s="105"/>
      <c r="G93" s="105"/>
      <c r="J93" s="105"/>
      <c r="M93" s="105"/>
      <c r="P93" s="105"/>
      <c r="S93" s="105"/>
      <c r="V93" s="105"/>
      <c r="Y93" s="105"/>
    </row>
    <row r="94" spans="2:33" ht="12.75" customHeight="1" x14ac:dyDescent="0.2">
      <c r="D94" s="105"/>
      <c r="G94" s="105"/>
      <c r="J94" s="105"/>
      <c r="M94" s="105"/>
      <c r="P94" s="105"/>
      <c r="S94" s="105"/>
      <c r="V94" s="105"/>
      <c r="Y94" s="105"/>
    </row>
    <row r="95" spans="2:33" ht="12.75" customHeight="1" x14ac:dyDescent="0.2">
      <c r="D95" s="105"/>
      <c r="G95" s="105"/>
      <c r="J95" s="105"/>
      <c r="M95" s="105"/>
      <c r="P95" s="105"/>
      <c r="S95" s="105"/>
      <c r="V95" s="105"/>
      <c r="Y95" s="105"/>
    </row>
    <row r="96" spans="2:33" ht="12.75" customHeight="1" x14ac:dyDescent="0.2">
      <c r="D96" s="105"/>
      <c r="G96" s="105"/>
      <c r="J96" s="105"/>
      <c r="M96" s="105"/>
      <c r="P96" s="105"/>
      <c r="S96" s="105"/>
      <c r="V96" s="105"/>
      <c r="Y96" s="105"/>
    </row>
    <row r="98" spans="4:25" ht="12.75" customHeight="1" x14ac:dyDescent="0.2">
      <c r="D98" s="105"/>
      <c r="G98" s="105"/>
      <c r="J98" s="105"/>
      <c r="M98" s="105"/>
      <c r="P98" s="105"/>
      <c r="S98" s="105"/>
      <c r="V98" s="105"/>
      <c r="Y98" s="105"/>
    </row>
    <row r="99" spans="4:25" ht="12.75" customHeight="1" x14ac:dyDescent="0.2">
      <c r="D99" s="105"/>
      <c r="G99" s="105"/>
      <c r="J99" s="105"/>
      <c r="M99" s="105"/>
      <c r="P99" s="105"/>
      <c r="S99" s="105"/>
      <c r="V99" s="105"/>
      <c r="Y99" s="105"/>
    </row>
    <row r="100" spans="4:25" ht="12.75" customHeight="1" x14ac:dyDescent="0.2">
      <c r="D100" s="105"/>
      <c r="G100" s="105"/>
      <c r="J100" s="105"/>
      <c r="M100" s="105"/>
      <c r="P100" s="105"/>
      <c r="S100" s="105"/>
      <c r="V100" s="105"/>
      <c r="Y100" s="105"/>
    </row>
    <row r="101" spans="4:25" ht="12.75" customHeight="1" x14ac:dyDescent="0.2">
      <c r="D101" s="105"/>
      <c r="G101" s="105"/>
      <c r="J101" s="105"/>
      <c r="M101" s="105"/>
      <c r="P101" s="105"/>
      <c r="S101" s="105"/>
      <c r="V101" s="105"/>
      <c r="Y101" s="105"/>
    </row>
    <row r="102" spans="4:25" ht="12.75" customHeight="1" x14ac:dyDescent="0.2">
      <c r="D102" s="105"/>
      <c r="G102" s="105"/>
      <c r="J102" s="105"/>
      <c r="M102" s="105"/>
      <c r="P102" s="105"/>
      <c r="S102" s="105"/>
      <c r="V102" s="105"/>
      <c r="Y102" s="105"/>
    </row>
  </sheetData>
  <mergeCells count="52">
    <mergeCell ref="V48:X48"/>
    <mergeCell ref="AE54:AG54"/>
    <mergeCell ref="AB54:AD54"/>
    <mergeCell ref="Y54:AA54"/>
    <mergeCell ref="AE48:AG48"/>
    <mergeCell ref="AB48:AD48"/>
    <mergeCell ref="Y48:AA48"/>
    <mergeCell ref="M6:O6"/>
    <mergeCell ref="Y6:AA6"/>
    <mergeCell ref="S4:U4"/>
    <mergeCell ref="S54:U54"/>
    <mergeCell ref="P6:R6"/>
    <mergeCell ref="P54:R54"/>
    <mergeCell ref="V54:X54"/>
    <mergeCell ref="S48:U48"/>
    <mergeCell ref="V18:X18"/>
    <mergeCell ref="S6:U6"/>
    <mergeCell ref="P42:R42"/>
    <mergeCell ref="V42:X42"/>
    <mergeCell ref="S42:U42"/>
    <mergeCell ref="P48:R48"/>
    <mergeCell ref="P18:R18"/>
    <mergeCell ref="S18:U18"/>
    <mergeCell ref="V4:X4"/>
    <mergeCell ref="AE42:AG42"/>
    <mergeCell ref="AB42:AD42"/>
    <mergeCell ref="Y42:AA42"/>
    <mergeCell ref="AE18:AG18"/>
    <mergeCell ref="AB18:AD18"/>
    <mergeCell ref="Y18:AA18"/>
    <mergeCell ref="V6:X6"/>
    <mergeCell ref="AE6:AG6"/>
    <mergeCell ref="AB6:AD6"/>
    <mergeCell ref="AE4:AG4"/>
    <mergeCell ref="AB4:AD4"/>
    <mergeCell ref="Y4:AA4"/>
    <mergeCell ref="P4:R4"/>
    <mergeCell ref="G4:I4"/>
    <mergeCell ref="J54:L54"/>
    <mergeCell ref="M54:O54"/>
    <mergeCell ref="D4:F4"/>
    <mergeCell ref="D42:F42"/>
    <mergeCell ref="J48:L48"/>
    <mergeCell ref="M48:O48"/>
    <mergeCell ref="J18:L18"/>
    <mergeCell ref="M18:O18"/>
    <mergeCell ref="J4:L4"/>
    <mergeCell ref="J42:L42"/>
    <mergeCell ref="J6:L6"/>
    <mergeCell ref="G42:I42"/>
    <mergeCell ref="M4:O4"/>
    <mergeCell ref="M42:O42"/>
  </mergeCells>
  <phoneticPr fontId="5" type="noConversion"/>
  <hyperlinks>
    <hyperlink ref="B76" r:id="rId1"/>
    <hyperlink ref="B3" location="'Title and Contents'!A1" display="Return to Contents"/>
  </hyperlinks>
  <pageMargins left="0.75" right="0.75" top="1" bottom="1" header="0.5" footer="0.5"/>
  <pageSetup paperSize="9" scale="40" orientation="landscape"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AA96"/>
  <sheetViews>
    <sheetView zoomScaleNormal="100" workbookViewId="0"/>
  </sheetViews>
  <sheetFormatPr defaultRowHeight="12.75" customHeight="1" x14ac:dyDescent="0.2"/>
  <cols>
    <col min="1" max="1" width="2.7109375" style="20" customWidth="1"/>
    <col min="2" max="2" width="20.5703125" style="20" customWidth="1"/>
    <col min="3" max="3" width="16" style="20" customWidth="1"/>
    <col min="4" max="4" width="8.7109375" style="36" customWidth="1"/>
    <col min="5" max="5" width="8.7109375" style="20" customWidth="1"/>
    <col min="6" max="6" width="8.7109375" style="19" customWidth="1"/>
    <col min="7" max="7" width="8.7109375" style="20" customWidth="1"/>
    <col min="8" max="8" width="8.7109375" style="19" customWidth="1"/>
    <col min="9" max="9" width="8.7109375" style="20" customWidth="1"/>
    <col min="10" max="10" width="8.7109375" style="19" customWidth="1"/>
    <col min="11" max="11" width="8.7109375" style="20" customWidth="1"/>
    <col min="12" max="12" width="8.7109375" style="19" customWidth="1"/>
    <col min="13" max="13" width="8.7109375" style="20" customWidth="1"/>
    <col min="14" max="14" width="8.7109375" style="19" customWidth="1"/>
    <col min="15" max="15" width="8.7109375" style="20" customWidth="1"/>
    <col min="16" max="16" width="8.7109375" style="19" customWidth="1"/>
    <col min="17" max="17" width="8.7109375" style="20" customWidth="1"/>
    <col min="18" max="18" width="8.7109375" style="19" customWidth="1"/>
    <col min="19" max="19" width="8.7109375" style="20" customWidth="1"/>
    <col min="20" max="20" width="8.7109375" style="19" customWidth="1"/>
    <col min="21" max="32" width="8.7109375" style="20" customWidth="1"/>
    <col min="33" max="16384" width="9.140625" style="20"/>
  </cols>
  <sheetData>
    <row r="1" spans="2:19" ht="20.25" x14ac:dyDescent="0.3">
      <c r="B1" s="112" t="s">
        <v>212</v>
      </c>
      <c r="O1" s="106"/>
    </row>
    <row r="2" spans="2:19" ht="20.25" x14ac:dyDescent="0.3">
      <c r="B2" s="112" t="s">
        <v>292</v>
      </c>
      <c r="O2" s="106"/>
    </row>
    <row r="3" spans="2:19" ht="12.75" customHeight="1" x14ac:dyDescent="0.2">
      <c r="B3" s="72" t="s">
        <v>26</v>
      </c>
      <c r="O3" s="106"/>
    </row>
    <row r="4" spans="2:19" ht="12.75" customHeight="1" x14ac:dyDescent="0.2">
      <c r="B4" s="74"/>
      <c r="C4" s="14"/>
      <c r="D4" s="15"/>
      <c r="E4" s="16"/>
      <c r="F4" s="17"/>
      <c r="G4" s="16"/>
      <c r="H4" s="17"/>
      <c r="I4" s="16"/>
      <c r="J4" s="17"/>
      <c r="K4" s="16"/>
      <c r="L4" s="17"/>
      <c r="M4" s="16"/>
      <c r="N4" s="17"/>
      <c r="O4" s="16"/>
      <c r="P4" s="17"/>
      <c r="Q4" s="16"/>
    </row>
    <row r="5" spans="2:19" s="86" customFormat="1" ht="12.75" customHeight="1" x14ac:dyDescent="0.2">
      <c r="B5" s="148" t="s">
        <v>12</v>
      </c>
      <c r="C5" s="148"/>
      <c r="D5" s="403" t="s">
        <v>72</v>
      </c>
      <c r="E5" s="403"/>
      <c r="F5" s="403" t="s">
        <v>73</v>
      </c>
      <c r="G5" s="403"/>
      <c r="H5" s="403" t="s">
        <v>74</v>
      </c>
      <c r="I5" s="403"/>
      <c r="J5" s="403" t="s">
        <v>75</v>
      </c>
      <c r="K5" s="403"/>
      <c r="L5" s="403" t="s">
        <v>76</v>
      </c>
      <c r="M5" s="403"/>
      <c r="N5" s="403" t="s">
        <v>80</v>
      </c>
      <c r="O5" s="403"/>
      <c r="P5" s="403" t="s">
        <v>81</v>
      </c>
      <c r="Q5" s="403"/>
      <c r="R5" s="149"/>
    </row>
    <row r="6" spans="2:19" s="86" customFormat="1" ht="12.75" customHeight="1" x14ac:dyDescent="0.2">
      <c r="C6" s="137"/>
      <c r="D6" s="402"/>
      <c r="E6" s="402"/>
      <c r="F6" s="149"/>
      <c r="H6" s="149"/>
      <c r="J6" s="149"/>
      <c r="L6" s="149"/>
      <c r="N6" s="149"/>
      <c r="P6" s="149"/>
      <c r="R6" s="149"/>
    </row>
    <row r="7" spans="2:19" s="86" customFormat="1" ht="12.75" customHeight="1" x14ac:dyDescent="0.2">
      <c r="B7" s="155" t="s">
        <v>77</v>
      </c>
      <c r="C7" s="137" t="s">
        <v>3</v>
      </c>
      <c r="D7" s="201">
        <v>0</v>
      </c>
      <c r="E7" s="202">
        <v>0</v>
      </c>
      <c r="F7" s="201">
        <v>0</v>
      </c>
      <c r="G7" s="202">
        <v>0</v>
      </c>
      <c r="H7" s="201">
        <v>0</v>
      </c>
      <c r="I7" s="202">
        <v>0</v>
      </c>
      <c r="J7" s="201">
        <v>0</v>
      </c>
      <c r="K7" s="202">
        <v>0</v>
      </c>
      <c r="L7" s="201">
        <v>0</v>
      </c>
      <c r="M7" s="202">
        <v>0</v>
      </c>
      <c r="N7" s="201">
        <v>0</v>
      </c>
      <c r="O7" s="202">
        <v>0</v>
      </c>
      <c r="P7" s="202">
        <v>0</v>
      </c>
      <c r="Q7" s="202">
        <v>0</v>
      </c>
      <c r="R7" s="149"/>
    </row>
    <row r="8" spans="2:19" s="86" customFormat="1" ht="12.75" customHeight="1" x14ac:dyDescent="0.2">
      <c r="B8" s="155"/>
      <c r="C8" s="137" t="s">
        <v>50</v>
      </c>
      <c r="D8" s="201">
        <v>0.2</v>
      </c>
      <c r="E8" s="202">
        <v>0</v>
      </c>
      <c r="F8" s="201">
        <v>0.7</v>
      </c>
      <c r="G8" s="202">
        <v>0</v>
      </c>
      <c r="H8" s="201">
        <v>0</v>
      </c>
      <c r="I8" s="202">
        <v>0</v>
      </c>
      <c r="J8" s="201">
        <v>0</v>
      </c>
      <c r="K8" s="202">
        <v>0</v>
      </c>
      <c r="L8" s="201">
        <v>0.1</v>
      </c>
      <c r="M8" s="202">
        <v>0</v>
      </c>
      <c r="N8" s="201">
        <v>0</v>
      </c>
      <c r="O8" s="202">
        <v>0</v>
      </c>
      <c r="P8" s="283">
        <v>0</v>
      </c>
      <c r="Q8" s="202">
        <v>0</v>
      </c>
      <c r="R8" s="149"/>
      <c r="S8" s="150"/>
    </row>
    <row r="9" spans="2:19" s="86" customFormat="1" ht="12.75" customHeight="1" x14ac:dyDescent="0.2">
      <c r="B9" s="155"/>
      <c r="C9" s="137" t="s">
        <v>5</v>
      </c>
      <c r="D9" s="201">
        <v>0.9</v>
      </c>
      <c r="E9" s="202">
        <v>30</v>
      </c>
      <c r="F9" s="201">
        <v>0</v>
      </c>
      <c r="G9" s="202">
        <v>0</v>
      </c>
      <c r="H9" s="201">
        <v>2.5</v>
      </c>
      <c r="I9" s="202">
        <v>20</v>
      </c>
      <c r="J9" s="201">
        <v>0.2</v>
      </c>
      <c r="K9" s="202">
        <v>0</v>
      </c>
      <c r="L9" s="201">
        <v>1.2</v>
      </c>
      <c r="M9" s="202">
        <v>0</v>
      </c>
      <c r="N9" s="201">
        <v>0.4</v>
      </c>
      <c r="O9" s="202">
        <v>0</v>
      </c>
      <c r="P9" s="283">
        <v>0</v>
      </c>
      <c r="Q9" s="202">
        <v>0</v>
      </c>
      <c r="R9" s="149"/>
      <c r="S9" s="150"/>
    </row>
    <row r="10" spans="2:19" s="86" customFormat="1" ht="12.75" customHeight="1" x14ac:dyDescent="0.2">
      <c r="B10" s="155"/>
      <c r="C10" s="137" t="s">
        <v>6</v>
      </c>
      <c r="D10" s="201">
        <v>1.1000000000000001</v>
      </c>
      <c r="E10" s="202">
        <v>30</v>
      </c>
      <c r="F10" s="201">
        <v>0.7</v>
      </c>
      <c r="G10" s="202">
        <v>0</v>
      </c>
      <c r="H10" s="201">
        <v>2.5</v>
      </c>
      <c r="I10" s="202">
        <v>20</v>
      </c>
      <c r="J10" s="201">
        <v>0.2</v>
      </c>
      <c r="K10" s="202">
        <v>0</v>
      </c>
      <c r="L10" s="201">
        <v>1.3</v>
      </c>
      <c r="M10" s="202">
        <v>0</v>
      </c>
      <c r="N10" s="201">
        <v>0.4</v>
      </c>
      <c r="O10" s="202">
        <v>0</v>
      </c>
      <c r="P10" s="283">
        <v>0</v>
      </c>
      <c r="Q10" s="202">
        <v>0</v>
      </c>
      <c r="R10" s="149"/>
      <c r="S10" s="150"/>
    </row>
    <row r="11" spans="2:19" s="86" customFormat="1" ht="12.75" customHeight="1" x14ac:dyDescent="0.2">
      <c r="B11" s="155"/>
      <c r="C11" s="137"/>
      <c r="D11" s="153"/>
      <c r="E11" s="154"/>
      <c r="F11" s="153"/>
      <c r="G11" s="154"/>
      <c r="H11" s="153"/>
      <c r="I11" s="154"/>
      <c r="J11" s="153"/>
      <c r="K11" s="154"/>
      <c r="L11" s="153"/>
      <c r="M11" s="154"/>
      <c r="N11" s="153"/>
      <c r="O11" s="154"/>
      <c r="P11" s="284"/>
      <c r="Q11" s="154"/>
      <c r="R11" s="149"/>
      <c r="S11" s="150"/>
    </row>
    <row r="12" spans="2:19" s="86" customFormat="1" ht="12.75" customHeight="1" x14ac:dyDescent="0.2">
      <c r="B12" s="156" t="s">
        <v>78</v>
      </c>
      <c r="C12" s="137" t="s">
        <v>3</v>
      </c>
      <c r="D12" s="201">
        <v>0</v>
      </c>
      <c r="E12" s="202">
        <v>0</v>
      </c>
      <c r="F12" s="201">
        <v>0</v>
      </c>
      <c r="G12" s="202">
        <v>0</v>
      </c>
      <c r="H12" s="201">
        <v>0</v>
      </c>
      <c r="I12" s="202">
        <v>0</v>
      </c>
      <c r="J12" s="201">
        <v>0</v>
      </c>
      <c r="K12" s="202">
        <v>0</v>
      </c>
      <c r="L12" s="201">
        <v>0</v>
      </c>
      <c r="M12" s="202">
        <v>0</v>
      </c>
      <c r="N12" s="201">
        <v>0</v>
      </c>
      <c r="O12" s="202">
        <v>0</v>
      </c>
      <c r="P12" s="283">
        <v>0</v>
      </c>
      <c r="Q12" s="202">
        <v>0</v>
      </c>
      <c r="R12" s="149"/>
      <c r="S12" s="150"/>
    </row>
    <row r="13" spans="2:19" s="86" customFormat="1" ht="12.75" customHeight="1" x14ac:dyDescent="0.2">
      <c r="B13" s="156"/>
      <c r="C13" s="137" t="s">
        <v>50</v>
      </c>
      <c r="D13" s="201">
        <v>0</v>
      </c>
      <c r="E13" s="202">
        <v>0</v>
      </c>
      <c r="F13" s="201">
        <v>0</v>
      </c>
      <c r="G13" s="202">
        <v>0</v>
      </c>
      <c r="H13" s="201">
        <v>0</v>
      </c>
      <c r="I13" s="202">
        <v>0</v>
      </c>
      <c r="J13" s="201">
        <v>0</v>
      </c>
      <c r="K13" s="202">
        <v>0</v>
      </c>
      <c r="L13" s="201">
        <v>0</v>
      </c>
      <c r="M13" s="202">
        <v>0</v>
      </c>
      <c r="N13" s="201">
        <v>0</v>
      </c>
      <c r="O13" s="202">
        <v>0</v>
      </c>
      <c r="P13" s="283">
        <v>0</v>
      </c>
      <c r="Q13" s="202">
        <v>0</v>
      </c>
      <c r="R13" s="149"/>
      <c r="S13" s="150"/>
    </row>
    <row r="14" spans="2:19" s="86" customFormat="1" ht="12.75" customHeight="1" x14ac:dyDescent="0.2">
      <c r="B14" s="156"/>
      <c r="C14" s="137" t="s">
        <v>5</v>
      </c>
      <c r="D14" s="201">
        <v>2</v>
      </c>
      <c r="E14" s="202">
        <v>20</v>
      </c>
      <c r="F14" s="201">
        <v>0</v>
      </c>
      <c r="G14" s="202">
        <v>0</v>
      </c>
      <c r="H14" s="201">
        <v>7.3</v>
      </c>
      <c r="I14" s="202">
        <v>20</v>
      </c>
      <c r="J14" s="201">
        <v>0</v>
      </c>
      <c r="K14" s="202">
        <v>0</v>
      </c>
      <c r="L14" s="201">
        <v>0.3</v>
      </c>
      <c r="M14" s="202">
        <v>0</v>
      </c>
      <c r="N14" s="201">
        <v>0.2</v>
      </c>
      <c r="O14" s="202">
        <v>0</v>
      </c>
      <c r="P14" s="283">
        <v>0</v>
      </c>
      <c r="Q14" s="202">
        <v>0</v>
      </c>
      <c r="R14" s="149"/>
      <c r="S14" s="150"/>
    </row>
    <row r="15" spans="2:19" s="86" customFormat="1" ht="12.75" customHeight="1" x14ac:dyDescent="0.2">
      <c r="B15" s="156"/>
      <c r="C15" s="137" t="s">
        <v>6</v>
      </c>
      <c r="D15" s="201">
        <v>2</v>
      </c>
      <c r="E15" s="202">
        <v>20</v>
      </c>
      <c r="F15" s="201">
        <v>0</v>
      </c>
      <c r="G15" s="202">
        <v>0</v>
      </c>
      <c r="H15" s="201">
        <v>7.3</v>
      </c>
      <c r="I15" s="202">
        <v>20</v>
      </c>
      <c r="J15" s="201">
        <v>0</v>
      </c>
      <c r="K15" s="202">
        <v>0</v>
      </c>
      <c r="L15" s="201">
        <v>0.3</v>
      </c>
      <c r="M15" s="202">
        <v>0</v>
      </c>
      <c r="N15" s="201">
        <v>0.2</v>
      </c>
      <c r="O15" s="202">
        <v>0</v>
      </c>
      <c r="P15" s="283">
        <v>0</v>
      </c>
      <c r="Q15" s="202">
        <v>0</v>
      </c>
      <c r="R15" s="149"/>
      <c r="S15" s="150"/>
    </row>
    <row r="16" spans="2:19" s="86" customFormat="1" ht="12.75" customHeight="1" x14ac:dyDescent="0.2">
      <c r="B16" s="156"/>
      <c r="C16" s="137"/>
      <c r="D16" s="153"/>
      <c r="E16" s="154"/>
      <c r="F16" s="153"/>
      <c r="G16" s="154"/>
      <c r="H16" s="153"/>
      <c r="I16" s="154"/>
      <c r="J16" s="153"/>
      <c r="K16" s="154"/>
      <c r="L16" s="153"/>
      <c r="M16" s="154"/>
      <c r="N16" s="153"/>
      <c r="O16" s="154"/>
      <c r="P16" s="284"/>
      <c r="Q16" s="154"/>
      <c r="R16" s="149"/>
      <c r="S16" s="150"/>
    </row>
    <row r="17" spans="2:21" s="86" customFormat="1" ht="12.75" customHeight="1" x14ac:dyDescent="0.2">
      <c r="B17" s="156" t="s">
        <v>79</v>
      </c>
      <c r="C17" s="137" t="s">
        <v>3</v>
      </c>
      <c r="D17" s="201">
        <v>0</v>
      </c>
      <c r="E17" s="202">
        <v>0</v>
      </c>
      <c r="F17" s="201">
        <v>0</v>
      </c>
      <c r="G17" s="202">
        <v>0</v>
      </c>
      <c r="H17" s="201">
        <v>0</v>
      </c>
      <c r="I17" s="202">
        <v>0</v>
      </c>
      <c r="J17" s="201">
        <v>0</v>
      </c>
      <c r="K17" s="202">
        <v>0</v>
      </c>
      <c r="L17" s="201">
        <v>0</v>
      </c>
      <c r="M17" s="202">
        <v>0</v>
      </c>
      <c r="N17" s="201">
        <v>0</v>
      </c>
      <c r="O17" s="202">
        <v>0</v>
      </c>
      <c r="P17" s="283">
        <v>0</v>
      </c>
      <c r="Q17" s="202">
        <v>0</v>
      </c>
      <c r="R17" s="149"/>
      <c r="S17" s="150"/>
    </row>
    <row r="18" spans="2:21" s="86" customFormat="1" ht="12.75" customHeight="1" x14ac:dyDescent="0.2">
      <c r="B18" s="155"/>
      <c r="C18" s="137" t="s">
        <v>50</v>
      </c>
      <c r="D18" s="201">
        <v>0.2</v>
      </c>
      <c r="E18" s="202">
        <v>0</v>
      </c>
      <c r="F18" s="201">
        <v>1.1000000000000001</v>
      </c>
      <c r="G18" s="202">
        <v>0</v>
      </c>
      <c r="H18" s="201">
        <v>0</v>
      </c>
      <c r="I18" s="202">
        <v>0</v>
      </c>
      <c r="J18" s="201">
        <v>0</v>
      </c>
      <c r="K18" s="202">
        <v>0</v>
      </c>
      <c r="L18" s="201">
        <v>0.2</v>
      </c>
      <c r="M18" s="202">
        <v>0</v>
      </c>
      <c r="N18" s="201">
        <v>0</v>
      </c>
      <c r="O18" s="202">
        <v>0</v>
      </c>
      <c r="P18" s="283">
        <v>0</v>
      </c>
      <c r="Q18" s="202">
        <v>0</v>
      </c>
      <c r="R18" s="149"/>
      <c r="S18" s="150"/>
    </row>
    <row r="19" spans="2:21" s="86" customFormat="1" ht="12.75" customHeight="1" x14ac:dyDescent="0.2">
      <c r="B19" s="155"/>
      <c r="C19" s="137" t="s">
        <v>5</v>
      </c>
      <c r="D19" s="201">
        <v>0.3</v>
      </c>
      <c r="E19" s="202">
        <v>10</v>
      </c>
      <c r="F19" s="201">
        <v>0</v>
      </c>
      <c r="G19" s="202">
        <v>0</v>
      </c>
      <c r="H19" s="201">
        <v>0</v>
      </c>
      <c r="I19" s="202">
        <v>0</v>
      </c>
      <c r="J19" s="201">
        <v>0.3</v>
      </c>
      <c r="K19" s="202">
        <v>0</v>
      </c>
      <c r="L19" s="201">
        <v>1.7</v>
      </c>
      <c r="M19" s="202">
        <v>0</v>
      </c>
      <c r="N19" s="201">
        <v>0.6</v>
      </c>
      <c r="O19" s="202">
        <v>0</v>
      </c>
      <c r="P19" s="283">
        <v>0</v>
      </c>
      <c r="Q19" s="202">
        <v>0</v>
      </c>
      <c r="R19" s="149"/>
      <c r="S19" s="150"/>
    </row>
    <row r="20" spans="2:21" s="86" customFormat="1" ht="12.75" customHeight="1" x14ac:dyDescent="0.2">
      <c r="B20" s="155"/>
      <c r="C20" s="137" t="s">
        <v>6</v>
      </c>
      <c r="D20" s="201">
        <v>0.5</v>
      </c>
      <c r="E20" s="202">
        <v>10</v>
      </c>
      <c r="F20" s="201">
        <v>1.1000000000000001</v>
      </c>
      <c r="G20" s="202">
        <v>0</v>
      </c>
      <c r="H20" s="201">
        <v>0.1</v>
      </c>
      <c r="I20" s="202">
        <v>0</v>
      </c>
      <c r="J20" s="201">
        <v>0.3</v>
      </c>
      <c r="K20" s="202">
        <v>0</v>
      </c>
      <c r="L20" s="201">
        <v>1.9</v>
      </c>
      <c r="M20" s="202">
        <v>0</v>
      </c>
      <c r="N20" s="201">
        <v>0.6</v>
      </c>
      <c r="O20" s="202">
        <v>0</v>
      </c>
      <c r="P20" s="283">
        <v>0</v>
      </c>
      <c r="Q20" s="202">
        <v>0</v>
      </c>
      <c r="R20" s="149"/>
      <c r="S20" s="150"/>
    </row>
    <row r="21" spans="2:21" s="86" customFormat="1" ht="12.75" customHeight="1" x14ac:dyDescent="0.2">
      <c r="B21" s="155"/>
      <c r="C21" s="137"/>
      <c r="D21" s="157"/>
      <c r="E21" s="158"/>
      <c r="F21" s="153"/>
      <c r="G21" s="158"/>
      <c r="H21" s="153"/>
      <c r="I21" s="158"/>
      <c r="J21" s="153"/>
      <c r="K21" s="158"/>
      <c r="L21" s="153"/>
      <c r="M21" s="158"/>
      <c r="N21" s="153"/>
      <c r="O21" s="158"/>
      <c r="P21" s="153"/>
      <c r="Q21" s="158"/>
      <c r="R21" s="149"/>
      <c r="S21" s="150"/>
    </row>
    <row r="22" spans="2:21" s="86" customFormat="1" ht="12.75" customHeight="1" x14ac:dyDescent="0.2">
      <c r="B22" s="155"/>
      <c r="C22" s="137"/>
      <c r="D22" s="157"/>
      <c r="E22" s="158"/>
      <c r="F22" s="153"/>
      <c r="G22" s="158"/>
      <c r="H22" s="153"/>
      <c r="I22" s="158"/>
      <c r="J22" s="153"/>
      <c r="K22" s="158"/>
      <c r="L22" s="153"/>
      <c r="M22" s="158"/>
      <c r="N22" s="153"/>
      <c r="O22" s="158"/>
      <c r="P22" s="153"/>
      <c r="Q22" s="158"/>
      <c r="R22" s="149"/>
      <c r="S22" s="150"/>
    </row>
    <row r="23" spans="2:21" s="86" customFormat="1" ht="12.75" customHeight="1" x14ac:dyDescent="0.2">
      <c r="B23" s="155"/>
      <c r="C23" s="137"/>
      <c r="D23" s="157"/>
      <c r="E23" s="158"/>
      <c r="F23" s="153"/>
      <c r="G23" s="158"/>
      <c r="H23" s="153"/>
      <c r="I23" s="158"/>
      <c r="J23" s="153"/>
      <c r="K23" s="158"/>
      <c r="L23" s="153"/>
      <c r="M23" s="158"/>
      <c r="N23" s="153"/>
      <c r="O23" s="158"/>
      <c r="P23" s="153"/>
      <c r="Q23" s="158"/>
      <c r="R23" s="153"/>
      <c r="S23" s="158"/>
      <c r="T23" s="153"/>
      <c r="U23" s="158"/>
    </row>
    <row r="24" spans="2:21" s="86" customFormat="1" ht="12.75" customHeight="1" x14ac:dyDescent="0.2">
      <c r="B24" s="148" t="s">
        <v>107</v>
      </c>
      <c r="C24" s="148"/>
      <c r="D24" s="403" t="s">
        <v>72</v>
      </c>
      <c r="E24" s="403"/>
      <c r="F24" s="403" t="s">
        <v>73</v>
      </c>
      <c r="G24" s="403"/>
      <c r="H24" s="403" t="s">
        <v>74</v>
      </c>
      <c r="I24" s="403"/>
      <c r="J24" s="403" t="s">
        <v>75</v>
      </c>
      <c r="K24" s="403"/>
      <c r="L24" s="403" t="s">
        <v>76</v>
      </c>
      <c r="M24" s="403"/>
      <c r="N24" s="403" t="s">
        <v>80</v>
      </c>
      <c r="O24" s="403"/>
      <c r="P24" s="403" t="s">
        <v>89</v>
      </c>
      <c r="Q24" s="403"/>
      <c r="R24" s="403" t="s">
        <v>114</v>
      </c>
      <c r="S24" s="403"/>
    </row>
    <row r="25" spans="2:21" s="86" customFormat="1" ht="12.75" customHeight="1" x14ac:dyDescent="0.2">
      <c r="C25" s="137"/>
      <c r="D25" s="402"/>
      <c r="E25" s="402"/>
      <c r="F25" s="149"/>
      <c r="H25" s="149"/>
      <c r="J25" s="149"/>
      <c r="L25" s="149"/>
      <c r="N25" s="149"/>
      <c r="P25" s="149"/>
      <c r="R25" s="149"/>
    </row>
    <row r="26" spans="2:21" s="86" customFormat="1" ht="12.75" customHeight="1" x14ac:dyDescent="0.2">
      <c r="B26" s="155" t="s">
        <v>77</v>
      </c>
      <c r="C26" s="137" t="s">
        <v>3</v>
      </c>
      <c r="D26" s="201">
        <v>0</v>
      </c>
      <c r="E26" s="202">
        <v>0</v>
      </c>
      <c r="F26" s="201">
        <v>0</v>
      </c>
      <c r="G26" s="202">
        <v>0</v>
      </c>
      <c r="H26" s="201">
        <v>0</v>
      </c>
      <c r="I26" s="202">
        <v>0</v>
      </c>
      <c r="J26" s="201">
        <v>0</v>
      </c>
      <c r="K26" s="202">
        <v>0</v>
      </c>
      <c r="L26" s="201">
        <v>0</v>
      </c>
      <c r="M26" s="202">
        <v>0</v>
      </c>
      <c r="N26" s="201">
        <v>0</v>
      </c>
      <c r="O26" s="202">
        <v>0</v>
      </c>
      <c r="P26" s="201">
        <v>0</v>
      </c>
      <c r="Q26" s="202">
        <v>0</v>
      </c>
      <c r="R26" s="201">
        <v>0</v>
      </c>
      <c r="S26" s="202">
        <v>0</v>
      </c>
    </row>
    <row r="27" spans="2:21" s="86" customFormat="1" ht="12.75" customHeight="1" x14ac:dyDescent="0.2">
      <c r="B27" s="155"/>
      <c r="C27" s="137" t="s">
        <v>50</v>
      </c>
      <c r="D27" s="201">
        <v>0.7</v>
      </c>
      <c r="E27" s="202">
        <v>100</v>
      </c>
      <c r="F27" s="201">
        <v>0.7</v>
      </c>
      <c r="G27" s="202">
        <v>10</v>
      </c>
      <c r="H27" s="201">
        <v>0.6</v>
      </c>
      <c r="I27" s="202">
        <v>10</v>
      </c>
      <c r="J27" s="201">
        <v>1.2</v>
      </c>
      <c r="K27" s="202">
        <v>30</v>
      </c>
      <c r="L27" s="201">
        <v>0.8</v>
      </c>
      <c r="M27" s="202">
        <v>20</v>
      </c>
      <c r="N27" s="201">
        <v>0.5</v>
      </c>
      <c r="O27" s="202">
        <v>10</v>
      </c>
      <c r="P27" s="201">
        <v>0.8</v>
      </c>
      <c r="Q27" s="202">
        <v>20</v>
      </c>
      <c r="R27" s="201">
        <v>0.3</v>
      </c>
      <c r="S27" s="202">
        <v>0</v>
      </c>
    </row>
    <row r="28" spans="2:21" s="86" customFormat="1" ht="12.75" customHeight="1" x14ac:dyDescent="0.2">
      <c r="B28" s="155"/>
      <c r="C28" s="137" t="s">
        <v>5</v>
      </c>
      <c r="D28" s="201">
        <v>1.2</v>
      </c>
      <c r="E28" s="202">
        <v>160</v>
      </c>
      <c r="F28" s="201">
        <v>1.3</v>
      </c>
      <c r="G28" s="202">
        <v>10</v>
      </c>
      <c r="H28" s="201">
        <v>1.7</v>
      </c>
      <c r="I28" s="202">
        <v>30</v>
      </c>
      <c r="J28" s="201">
        <v>1.7</v>
      </c>
      <c r="K28" s="202">
        <v>40</v>
      </c>
      <c r="L28" s="201">
        <v>0.7</v>
      </c>
      <c r="M28" s="202">
        <v>10</v>
      </c>
      <c r="N28" s="201">
        <v>1.1000000000000001</v>
      </c>
      <c r="O28" s="202">
        <v>20</v>
      </c>
      <c r="P28" s="201">
        <v>1.1000000000000001</v>
      </c>
      <c r="Q28" s="202">
        <v>20</v>
      </c>
      <c r="R28" s="201">
        <v>0.7</v>
      </c>
      <c r="S28" s="202">
        <v>10</v>
      </c>
    </row>
    <row r="29" spans="2:21" s="86" customFormat="1" ht="12.75" customHeight="1" x14ac:dyDescent="0.2">
      <c r="B29" s="155"/>
      <c r="C29" s="137" t="s">
        <v>6</v>
      </c>
      <c r="D29" s="201">
        <v>2</v>
      </c>
      <c r="E29" s="202">
        <v>260</v>
      </c>
      <c r="F29" s="201">
        <v>1.9</v>
      </c>
      <c r="G29" s="202">
        <v>20</v>
      </c>
      <c r="H29" s="201">
        <v>2.2999999999999998</v>
      </c>
      <c r="I29" s="202">
        <v>50</v>
      </c>
      <c r="J29" s="201">
        <v>2.9</v>
      </c>
      <c r="K29" s="202">
        <v>70</v>
      </c>
      <c r="L29" s="201">
        <v>1.5</v>
      </c>
      <c r="M29" s="202">
        <v>30</v>
      </c>
      <c r="N29" s="201">
        <v>1.7</v>
      </c>
      <c r="O29" s="202">
        <v>30</v>
      </c>
      <c r="P29" s="201">
        <v>1.9</v>
      </c>
      <c r="Q29" s="202">
        <v>40</v>
      </c>
      <c r="R29" s="201">
        <v>1</v>
      </c>
      <c r="S29" s="202">
        <v>10</v>
      </c>
    </row>
    <row r="30" spans="2:21" s="86" customFormat="1" ht="12.75" customHeight="1" x14ac:dyDescent="0.2">
      <c r="B30" s="155"/>
      <c r="C30" s="137"/>
      <c r="D30" s="153"/>
      <c r="E30" s="154"/>
      <c r="F30" s="153"/>
      <c r="G30" s="154"/>
      <c r="H30" s="153"/>
      <c r="I30" s="154"/>
      <c r="J30" s="153"/>
      <c r="K30" s="154"/>
      <c r="L30" s="153"/>
      <c r="M30" s="154"/>
      <c r="N30" s="153"/>
      <c r="O30" s="154"/>
      <c r="P30" s="153"/>
      <c r="Q30" s="154"/>
      <c r="R30" s="153"/>
      <c r="S30" s="154"/>
    </row>
    <row r="31" spans="2:21" s="86" customFormat="1" ht="12.75" customHeight="1" x14ac:dyDescent="0.2">
      <c r="B31" s="156" t="s">
        <v>78</v>
      </c>
      <c r="C31" s="137" t="s">
        <v>3</v>
      </c>
      <c r="D31" s="201">
        <v>0</v>
      </c>
      <c r="E31" s="202">
        <v>0</v>
      </c>
      <c r="F31" s="201">
        <v>0</v>
      </c>
      <c r="G31" s="202">
        <v>0</v>
      </c>
      <c r="H31" s="201">
        <v>0</v>
      </c>
      <c r="I31" s="202">
        <v>0</v>
      </c>
      <c r="J31" s="201">
        <v>0</v>
      </c>
      <c r="K31" s="202">
        <v>0</v>
      </c>
      <c r="L31" s="201">
        <v>0</v>
      </c>
      <c r="M31" s="202">
        <v>0</v>
      </c>
      <c r="N31" s="201">
        <v>0</v>
      </c>
      <c r="O31" s="202">
        <v>0</v>
      </c>
      <c r="P31" s="201">
        <v>0</v>
      </c>
      <c r="Q31" s="202">
        <v>0</v>
      </c>
      <c r="R31" s="201">
        <v>0</v>
      </c>
      <c r="S31" s="202">
        <v>0</v>
      </c>
    </row>
    <row r="32" spans="2:21" s="86" customFormat="1" ht="12.75" customHeight="1" x14ac:dyDescent="0.2">
      <c r="B32" s="156"/>
      <c r="C32" s="137" t="s">
        <v>50</v>
      </c>
      <c r="D32" s="201">
        <v>0.8</v>
      </c>
      <c r="E32" s="202">
        <v>50</v>
      </c>
      <c r="F32" s="201">
        <v>0.2</v>
      </c>
      <c r="G32" s="202">
        <v>0</v>
      </c>
      <c r="H32" s="201">
        <v>0.9</v>
      </c>
      <c r="I32" s="202">
        <v>10</v>
      </c>
      <c r="J32" s="201">
        <v>1.5</v>
      </c>
      <c r="K32" s="202">
        <v>20</v>
      </c>
      <c r="L32" s="201">
        <v>1</v>
      </c>
      <c r="M32" s="202">
        <v>10</v>
      </c>
      <c r="N32" s="201">
        <v>0.3</v>
      </c>
      <c r="O32" s="202">
        <v>0</v>
      </c>
      <c r="P32" s="201">
        <v>1</v>
      </c>
      <c r="Q32" s="202">
        <v>10</v>
      </c>
      <c r="R32" s="201">
        <v>0.2</v>
      </c>
      <c r="S32" s="202">
        <v>0</v>
      </c>
    </row>
    <row r="33" spans="2:19" s="86" customFormat="1" ht="12.75" customHeight="1" x14ac:dyDescent="0.2">
      <c r="B33" s="156"/>
      <c r="C33" s="137" t="s">
        <v>5</v>
      </c>
      <c r="D33" s="201">
        <v>1.3</v>
      </c>
      <c r="E33" s="202">
        <v>80</v>
      </c>
      <c r="F33" s="201">
        <v>1.2</v>
      </c>
      <c r="G33" s="202">
        <v>0</v>
      </c>
      <c r="H33" s="201">
        <v>1</v>
      </c>
      <c r="I33" s="202">
        <v>10</v>
      </c>
      <c r="J33" s="201">
        <v>2.6</v>
      </c>
      <c r="K33" s="202">
        <v>30</v>
      </c>
      <c r="L33" s="201">
        <v>0.5</v>
      </c>
      <c r="M33" s="202">
        <v>0</v>
      </c>
      <c r="N33" s="201">
        <v>1.2</v>
      </c>
      <c r="O33" s="202">
        <v>10</v>
      </c>
      <c r="P33" s="201">
        <v>1</v>
      </c>
      <c r="Q33" s="202">
        <v>10</v>
      </c>
      <c r="R33" s="201">
        <v>0.9</v>
      </c>
      <c r="S33" s="202">
        <v>0</v>
      </c>
    </row>
    <row r="34" spans="2:19" s="86" customFormat="1" ht="12.75" customHeight="1" x14ac:dyDescent="0.2">
      <c r="B34" s="156"/>
      <c r="C34" s="137" t="s">
        <v>6</v>
      </c>
      <c r="D34" s="201">
        <v>2.1</v>
      </c>
      <c r="E34" s="202">
        <v>120</v>
      </c>
      <c r="F34" s="201">
        <v>1.4</v>
      </c>
      <c r="G34" s="202">
        <v>10</v>
      </c>
      <c r="H34" s="201">
        <v>1.9</v>
      </c>
      <c r="I34" s="202">
        <v>20</v>
      </c>
      <c r="J34" s="201">
        <v>4</v>
      </c>
      <c r="K34" s="202">
        <v>50</v>
      </c>
      <c r="L34" s="201">
        <v>1.5</v>
      </c>
      <c r="M34" s="202">
        <v>10</v>
      </c>
      <c r="N34" s="201">
        <v>1.5</v>
      </c>
      <c r="O34" s="202">
        <v>10</v>
      </c>
      <c r="P34" s="201">
        <v>2.1</v>
      </c>
      <c r="Q34" s="202">
        <v>20</v>
      </c>
      <c r="R34" s="201">
        <v>1.1000000000000001</v>
      </c>
      <c r="S34" s="202">
        <v>10</v>
      </c>
    </row>
    <row r="35" spans="2:19" s="86" customFormat="1" ht="12.75" customHeight="1" x14ac:dyDescent="0.2">
      <c r="B35" s="156"/>
      <c r="C35" s="137"/>
      <c r="D35" s="153"/>
      <c r="E35" s="154"/>
      <c r="F35" s="153"/>
      <c r="G35" s="154"/>
      <c r="H35" s="153"/>
      <c r="I35" s="154"/>
      <c r="J35" s="153"/>
      <c r="K35" s="154"/>
      <c r="L35" s="153"/>
      <c r="M35" s="154"/>
      <c r="N35" s="153"/>
      <c r="O35" s="154"/>
      <c r="P35" s="153"/>
      <c r="Q35" s="154"/>
      <c r="R35" s="153"/>
      <c r="S35" s="154"/>
    </row>
    <row r="36" spans="2:19" s="86" customFormat="1" ht="12.75" customHeight="1" x14ac:dyDescent="0.2">
      <c r="B36" s="156" t="s">
        <v>79</v>
      </c>
      <c r="C36" s="137" t="s">
        <v>3</v>
      </c>
      <c r="D36" s="201">
        <v>0</v>
      </c>
      <c r="E36" s="202">
        <v>0</v>
      </c>
      <c r="F36" s="201">
        <v>0</v>
      </c>
      <c r="G36" s="202">
        <v>0</v>
      </c>
      <c r="H36" s="201">
        <v>0</v>
      </c>
      <c r="I36" s="202">
        <v>0</v>
      </c>
      <c r="J36" s="201">
        <v>0</v>
      </c>
      <c r="K36" s="202">
        <v>0</v>
      </c>
      <c r="L36" s="201">
        <v>0</v>
      </c>
      <c r="M36" s="202">
        <v>0</v>
      </c>
      <c r="N36" s="201">
        <v>0</v>
      </c>
      <c r="O36" s="202">
        <v>0</v>
      </c>
      <c r="P36" s="201">
        <v>0</v>
      </c>
      <c r="Q36" s="202">
        <v>0</v>
      </c>
      <c r="R36" s="201">
        <v>0</v>
      </c>
      <c r="S36" s="202">
        <v>0</v>
      </c>
    </row>
    <row r="37" spans="2:19" s="86" customFormat="1" ht="12.75" customHeight="1" x14ac:dyDescent="0.2">
      <c r="B37" s="155"/>
      <c r="C37" s="137" t="s">
        <v>50</v>
      </c>
      <c r="D37" s="201">
        <v>0.7</v>
      </c>
      <c r="E37" s="202">
        <v>50</v>
      </c>
      <c r="F37" s="201">
        <v>1</v>
      </c>
      <c r="G37" s="202">
        <v>10</v>
      </c>
      <c r="H37" s="201">
        <v>0.3</v>
      </c>
      <c r="I37" s="202">
        <v>0</v>
      </c>
      <c r="J37" s="201">
        <v>0.9</v>
      </c>
      <c r="K37" s="202">
        <v>10</v>
      </c>
      <c r="L37" s="201">
        <v>0.7</v>
      </c>
      <c r="M37" s="202">
        <v>10</v>
      </c>
      <c r="N37" s="201">
        <v>0.8</v>
      </c>
      <c r="O37" s="202">
        <v>10</v>
      </c>
      <c r="P37" s="201">
        <v>0.6</v>
      </c>
      <c r="Q37" s="202">
        <v>10</v>
      </c>
      <c r="R37" s="201">
        <v>0.4</v>
      </c>
      <c r="S37" s="202">
        <v>0</v>
      </c>
    </row>
    <row r="38" spans="2:19" s="86" customFormat="1" ht="12.75" customHeight="1" x14ac:dyDescent="0.2">
      <c r="B38" s="155"/>
      <c r="C38" s="137" t="s">
        <v>5</v>
      </c>
      <c r="D38" s="201">
        <v>1.2</v>
      </c>
      <c r="E38" s="202">
        <v>80</v>
      </c>
      <c r="F38" s="201">
        <v>1.3</v>
      </c>
      <c r="G38" s="202">
        <v>10</v>
      </c>
      <c r="H38" s="201">
        <v>2.2999999999999998</v>
      </c>
      <c r="I38" s="202">
        <v>30</v>
      </c>
      <c r="J38" s="201">
        <v>1.1000000000000001</v>
      </c>
      <c r="K38" s="202">
        <v>10</v>
      </c>
      <c r="L38" s="201">
        <v>0.9</v>
      </c>
      <c r="M38" s="202">
        <v>10</v>
      </c>
      <c r="N38" s="201">
        <v>1.1000000000000001</v>
      </c>
      <c r="O38" s="202">
        <v>10</v>
      </c>
      <c r="P38" s="201">
        <v>1.1000000000000001</v>
      </c>
      <c r="Q38" s="202">
        <v>10</v>
      </c>
      <c r="R38" s="201">
        <v>0.6</v>
      </c>
      <c r="S38" s="202">
        <v>10</v>
      </c>
    </row>
    <row r="39" spans="2:19" s="86" customFormat="1" ht="12.75" customHeight="1" x14ac:dyDescent="0.2">
      <c r="B39" s="155"/>
      <c r="C39" s="137" t="s">
        <v>6</v>
      </c>
      <c r="D39" s="201">
        <v>1.9</v>
      </c>
      <c r="E39" s="202">
        <v>130</v>
      </c>
      <c r="F39" s="201">
        <v>2.2999999999999998</v>
      </c>
      <c r="G39" s="202">
        <v>10</v>
      </c>
      <c r="H39" s="201">
        <v>2.7</v>
      </c>
      <c r="I39" s="202">
        <v>30</v>
      </c>
      <c r="J39" s="201">
        <v>2</v>
      </c>
      <c r="K39" s="202">
        <v>30</v>
      </c>
      <c r="L39" s="201">
        <v>1.6</v>
      </c>
      <c r="M39" s="202">
        <v>20</v>
      </c>
      <c r="N39" s="201">
        <v>1.9</v>
      </c>
      <c r="O39" s="202">
        <v>20</v>
      </c>
      <c r="P39" s="201">
        <v>1.8</v>
      </c>
      <c r="Q39" s="202">
        <v>20</v>
      </c>
      <c r="R39" s="201">
        <v>1</v>
      </c>
      <c r="S39" s="202">
        <v>10</v>
      </c>
    </row>
    <row r="40" spans="2:19" s="86" customFormat="1" ht="12.75" customHeight="1" x14ac:dyDescent="0.2">
      <c r="B40" s="155"/>
      <c r="C40" s="137"/>
      <c r="D40" s="157"/>
      <c r="E40" s="158"/>
      <c r="F40" s="153"/>
      <c r="G40" s="158"/>
      <c r="H40" s="153"/>
      <c r="I40" s="158"/>
      <c r="J40" s="153"/>
      <c r="K40" s="158"/>
      <c r="L40" s="153"/>
      <c r="M40" s="158"/>
      <c r="N40" s="153"/>
      <c r="O40" s="158"/>
      <c r="P40" s="153"/>
      <c r="Q40" s="158"/>
      <c r="R40" s="153"/>
      <c r="S40" s="158"/>
    </row>
    <row r="41" spans="2:19" s="86" customFormat="1" ht="12.75" customHeight="1" x14ac:dyDescent="0.2">
      <c r="B41" s="155"/>
      <c r="C41" s="137"/>
      <c r="D41" s="157"/>
      <c r="E41" s="158"/>
      <c r="F41" s="153"/>
      <c r="G41" s="158"/>
      <c r="H41" s="153"/>
      <c r="I41" s="158"/>
      <c r="J41" s="153"/>
      <c r="K41" s="158"/>
      <c r="L41" s="153"/>
      <c r="M41" s="158"/>
      <c r="N41" s="153"/>
      <c r="O41" s="158"/>
      <c r="P41" s="153"/>
      <c r="Q41" s="158"/>
      <c r="R41" s="153"/>
      <c r="S41" s="158"/>
    </row>
    <row r="42" spans="2:19" s="86" customFormat="1" ht="12.75" customHeight="1" x14ac:dyDescent="0.2">
      <c r="B42" s="155"/>
      <c r="C42" s="137"/>
      <c r="D42" s="157"/>
      <c r="E42" s="158"/>
      <c r="F42" s="153"/>
      <c r="G42" s="158"/>
      <c r="H42" s="153"/>
      <c r="I42" s="158"/>
      <c r="J42" s="153"/>
      <c r="K42" s="158"/>
      <c r="L42" s="153"/>
      <c r="M42" s="158"/>
      <c r="N42" s="153"/>
      <c r="O42" s="158"/>
      <c r="P42" s="153"/>
      <c r="Q42" s="158"/>
      <c r="R42" s="149"/>
      <c r="S42" s="150"/>
    </row>
    <row r="43" spans="2:19" s="86" customFormat="1" ht="12.75" customHeight="1" x14ac:dyDescent="0.2">
      <c r="B43" s="148" t="s">
        <v>10</v>
      </c>
      <c r="C43" s="148"/>
      <c r="D43" s="403" t="s">
        <v>72</v>
      </c>
      <c r="E43" s="403"/>
      <c r="F43" s="403" t="s">
        <v>82</v>
      </c>
      <c r="G43" s="403"/>
      <c r="H43" s="403" t="s">
        <v>83</v>
      </c>
      <c r="I43" s="403"/>
      <c r="J43" s="403" t="s">
        <v>84</v>
      </c>
      <c r="K43" s="403"/>
      <c r="L43" s="403" t="s">
        <v>85</v>
      </c>
      <c r="M43" s="403"/>
      <c r="N43" s="403" t="s">
        <v>86</v>
      </c>
      <c r="O43" s="403"/>
      <c r="P43" s="403" t="s">
        <v>87</v>
      </c>
      <c r="Q43" s="403"/>
      <c r="R43" s="403" t="s">
        <v>88</v>
      </c>
      <c r="S43" s="403"/>
    </row>
    <row r="44" spans="2:19" s="86" customFormat="1" ht="12.75" customHeight="1" x14ac:dyDescent="0.2">
      <c r="C44" s="137"/>
      <c r="D44" s="402"/>
      <c r="E44" s="402"/>
      <c r="F44" s="151"/>
      <c r="G44" s="152"/>
      <c r="H44" s="151"/>
      <c r="I44" s="152"/>
      <c r="J44" s="151"/>
      <c r="K44" s="152"/>
      <c r="L44" s="151"/>
      <c r="M44" s="152"/>
      <c r="N44" s="151"/>
      <c r="O44" s="152"/>
      <c r="P44" s="151"/>
      <c r="Q44" s="152"/>
      <c r="R44" s="151"/>
      <c r="S44" s="152"/>
    </row>
    <row r="45" spans="2:19" s="86" customFormat="1" ht="12.75" customHeight="1" x14ac:dyDescent="0.2">
      <c r="B45" s="155" t="s">
        <v>77</v>
      </c>
      <c r="C45" s="137" t="s">
        <v>3</v>
      </c>
      <c r="D45" s="201">
        <v>0</v>
      </c>
      <c r="E45" s="202">
        <v>0</v>
      </c>
      <c r="F45" s="201">
        <v>0</v>
      </c>
      <c r="G45" s="202">
        <v>0</v>
      </c>
      <c r="H45" s="201">
        <v>0</v>
      </c>
      <c r="I45" s="202">
        <v>0</v>
      </c>
      <c r="J45" s="201">
        <v>0</v>
      </c>
      <c r="K45" s="202">
        <v>0</v>
      </c>
      <c r="L45" s="201">
        <v>0</v>
      </c>
      <c r="M45" s="202">
        <v>0</v>
      </c>
      <c r="N45" s="201">
        <v>0</v>
      </c>
      <c r="O45" s="202">
        <v>0</v>
      </c>
      <c r="P45" s="201">
        <v>0</v>
      </c>
      <c r="Q45" s="202">
        <v>0</v>
      </c>
      <c r="R45" s="201">
        <v>0</v>
      </c>
      <c r="S45" s="202">
        <v>0</v>
      </c>
    </row>
    <row r="46" spans="2:19" s="86" customFormat="1" ht="12.75" customHeight="1" x14ac:dyDescent="0.2">
      <c r="B46" s="155"/>
      <c r="C46" s="137" t="s">
        <v>50</v>
      </c>
      <c r="D46" s="201">
        <v>0.7</v>
      </c>
      <c r="E46" s="202">
        <v>50</v>
      </c>
      <c r="F46" s="201">
        <v>0.6</v>
      </c>
      <c r="G46" s="202">
        <v>10</v>
      </c>
      <c r="H46" s="201">
        <v>0.4</v>
      </c>
      <c r="I46" s="202">
        <v>10</v>
      </c>
      <c r="J46" s="201">
        <v>0.4</v>
      </c>
      <c r="K46" s="202">
        <v>0</v>
      </c>
      <c r="L46" s="201">
        <v>0.6</v>
      </c>
      <c r="M46" s="202">
        <v>10</v>
      </c>
      <c r="N46" s="201">
        <v>0.9</v>
      </c>
      <c r="O46" s="202">
        <v>10</v>
      </c>
      <c r="P46" s="201">
        <v>0.3</v>
      </c>
      <c r="Q46" s="202">
        <v>0</v>
      </c>
      <c r="R46" s="201">
        <v>2</v>
      </c>
      <c r="S46" s="202">
        <v>10</v>
      </c>
    </row>
    <row r="47" spans="2:19" s="86" customFormat="1" ht="12.75" customHeight="1" x14ac:dyDescent="0.2">
      <c r="B47" s="155"/>
      <c r="C47" s="137" t="s">
        <v>5</v>
      </c>
      <c r="D47" s="201">
        <v>1</v>
      </c>
      <c r="E47" s="202">
        <v>70</v>
      </c>
      <c r="F47" s="201">
        <v>0.7</v>
      </c>
      <c r="G47" s="202">
        <v>10</v>
      </c>
      <c r="H47" s="201">
        <v>1.4</v>
      </c>
      <c r="I47" s="202">
        <v>20</v>
      </c>
      <c r="J47" s="201">
        <v>1.2</v>
      </c>
      <c r="K47" s="202">
        <v>10</v>
      </c>
      <c r="L47" s="201">
        <v>0.9</v>
      </c>
      <c r="M47" s="202">
        <v>10</v>
      </c>
      <c r="N47" s="201">
        <v>0.7</v>
      </c>
      <c r="O47" s="202">
        <v>10</v>
      </c>
      <c r="P47" s="201">
        <v>0.6</v>
      </c>
      <c r="Q47" s="202">
        <v>0</v>
      </c>
      <c r="R47" s="201">
        <v>1.4</v>
      </c>
      <c r="S47" s="202">
        <v>10</v>
      </c>
    </row>
    <row r="48" spans="2:19" s="86" customFormat="1" ht="12.75" customHeight="1" x14ac:dyDescent="0.2">
      <c r="B48" s="155"/>
      <c r="C48" s="137" t="s">
        <v>6</v>
      </c>
      <c r="D48" s="201">
        <v>1.7</v>
      </c>
      <c r="E48" s="202">
        <v>110</v>
      </c>
      <c r="F48" s="201">
        <v>1.3</v>
      </c>
      <c r="G48" s="202">
        <v>10</v>
      </c>
      <c r="H48" s="201">
        <v>1.8</v>
      </c>
      <c r="I48" s="202">
        <v>20</v>
      </c>
      <c r="J48" s="201">
        <v>1.6</v>
      </c>
      <c r="K48" s="202">
        <v>20</v>
      </c>
      <c r="L48" s="201">
        <v>1.5</v>
      </c>
      <c r="M48" s="202">
        <v>20</v>
      </c>
      <c r="N48" s="201">
        <v>1.6</v>
      </c>
      <c r="O48" s="202">
        <v>10</v>
      </c>
      <c r="P48" s="201">
        <v>1</v>
      </c>
      <c r="Q48" s="202">
        <v>10</v>
      </c>
      <c r="R48" s="201">
        <v>3.4</v>
      </c>
      <c r="S48" s="202">
        <v>20</v>
      </c>
    </row>
    <row r="49" spans="2:25" s="86" customFormat="1" ht="12.75" customHeight="1" x14ac:dyDescent="0.2">
      <c r="B49" s="155"/>
      <c r="C49" s="137"/>
      <c r="D49" s="153"/>
      <c r="E49" s="154"/>
      <c r="F49" s="153"/>
      <c r="G49" s="154"/>
      <c r="H49" s="153"/>
      <c r="I49" s="154"/>
      <c r="J49" s="153"/>
      <c r="K49" s="154"/>
      <c r="L49" s="153"/>
      <c r="M49" s="154"/>
      <c r="N49" s="153"/>
      <c r="O49" s="154"/>
      <c r="P49" s="153"/>
      <c r="Q49" s="154"/>
      <c r="R49" s="153"/>
      <c r="S49" s="154"/>
    </row>
    <row r="50" spans="2:25" s="86" customFormat="1" ht="12.75" customHeight="1" x14ac:dyDescent="0.2">
      <c r="B50" s="156" t="s">
        <v>78</v>
      </c>
      <c r="C50" s="137" t="s">
        <v>3</v>
      </c>
      <c r="D50" s="201">
        <v>0</v>
      </c>
      <c r="E50" s="202">
        <v>0</v>
      </c>
      <c r="F50" s="201">
        <v>0</v>
      </c>
      <c r="G50" s="202">
        <v>0</v>
      </c>
      <c r="H50" s="201">
        <v>0</v>
      </c>
      <c r="I50" s="202">
        <v>0</v>
      </c>
      <c r="J50" s="201">
        <v>0</v>
      </c>
      <c r="K50" s="202">
        <v>0</v>
      </c>
      <c r="L50" s="201">
        <v>0</v>
      </c>
      <c r="M50" s="202">
        <v>0</v>
      </c>
      <c r="N50" s="201">
        <v>0</v>
      </c>
      <c r="O50" s="202">
        <v>0</v>
      </c>
      <c r="P50" s="201">
        <v>0</v>
      </c>
      <c r="Q50" s="202">
        <v>0</v>
      </c>
      <c r="R50" s="201">
        <v>0</v>
      </c>
      <c r="S50" s="202">
        <v>0</v>
      </c>
    </row>
    <row r="51" spans="2:25" s="86" customFormat="1" ht="12.75" customHeight="1" x14ac:dyDescent="0.2">
      <c r="B51" s="156"/>
      <c r="C51" s="137" t="s">
        <v>50</v>
      </c>
      <c r="D51" s="201">
        <v>0.9</v>
      </c>
      <c r="E51" s="202">
        <v>40</v>
      </c>
      <c r="F51" s="201">
        <v>2.2999999999999998</v>
      </c>
      <c r="G51" s="202">
        <v>10</v>
      </c>
      <c r="H51" s="201">
        <v>0.5</v>
      </c>
      <c r="I51" s="202">
        <v>0</v>
      </c>
      <c r="J51" s="201">
        <v>0.6</v>
      </c>
      <c r="K51" s="202">
        <v>0</v>
      </c>
      <c r="L51" s="201">
        <v>0.9</v>
      </c>
      <c r="M51" s="202">
        <v>10</v>
      </c>
      <c r="N51" s="201">
        <v>0.9</v>
      </c>
      <c r="O51" s="202">
        <v>10</v>
      </c>
      <c r="P51" s="201">
        <v>0</v>
      </c>
      <c r="Q51" s="202">
        <v>0</v>
      </c>
      <c r="R51" s="201">
        <v>2.4</v>
      </c>
      <c r="S51" s="202">
        <v>10</v>
      </c>
    </row>
    <row r="52" spans="2:25" s="86" customFormat="1" ht="12.75" customHeight="1" x14ac:dyDescent="0.2">
      <c r="B52" s="156"/>
      <c r="C52" s="137" t="s">
        <v>5</v>
      </c>
      <c r="D52" s="201">
        <v>0.8</v>
      </c>
      <c r="E52" s="202">
        <v>30</v>
      </c>
      <c r="F52" s="201">
        <v>0.1</v>
      </c>
      <c r="G52" s="202">
        <v>0</v>
      </c>
      <c r="H52" s="201">
        <v>0.8</v>
      </c>
      <c r="I52" s="202">
        <v>10</v>
      </c>
      <c r="J52" s="201">
        <v>0.6</v>
      </c>
      <c r="K52" s="202">
        <v>0</v>
      </c>
      <c r="L52" s="201">
        <v>0.7</v>
      </c>
      <c r="M52" s="202">
        <v>0</v>
      </c>
      <c r="N52" s="201">
        <v>0.9</v>
      </c>
      <c r="O52" s="202">
        <v>10</v>
      </c>
      <c r="P52" s="201">
        <v>0.5</v>
      </c>
      <c r="Q52" s="202">
        <v>0</v>
      </c>
      <c r="R52" s="201">
        <v>1.7</v>
      </c>
      <c r="S52" s="202">
        <v>10</v>
      </c>
    </row>
    <row r="53" spans="2:25" s="86" customFormat="1" ht="12.75" customHeight="1" x14ac:dyDescent="0.2">
      <c r="B53" s="156"/>
      <c r="C53" s="137" t="s">
        <v>6</v>
      </c>
      <c r="D53" s="201">
        <v>1.7</v>
      </c>
      <c r="E53" s="202">
        <v>70</v>
      </c>
      <c r="F53" s="201">
        <v>2.4</v>
      </c>
      <c r="G53" s="202">
        <v>10</v>
      </c>
      <c r="H53" s="201">
        <v>1.3</v>
      </c>
      <c r="I53" s="202">
        <v>10</v>
      </c>
      <c r="J53" s="201">
        <v>1.2</v>
      </c>
      <c r="K53" s="202">
        <v>10</v>
      </c>
      <c r="L53" s="201">
        <v>1.7</v>
      </c>
      <c r="M53" s="202">
        <v>10</v>
      </c>
      <c r="N53" s="201">
        <v>1.8</v>
      </c>
      <c r="O53" s="202">
        <v>10</v>
      </c>
      <c r="P53" s="201">
        <v>0.5</v>
      </c>
      <c r="Q53" s="202">
        <v>0</v>
      </c>
      <c r="R53" s="201">
        <v>4.0999999999999996</v>
      </c>
      <c r="S53" s="202">
        <v>20</v>
      </c>
    </row>
    <row r="54" spans="2:25" s="86" customFormat="1" ht="12.75" customHeight="1" x14ac:dyDescent="0.2">
      <c r="B54" s="156"/>
      <c r="C54" s="137"/>
      <c r="D54" s="153"/>
      <c r="E54" s="154"/>
      <c r="F54" s="153"/>
      <c r="G54" s="154"/>
      <c r="H54" s="153"/>
      <c r="I54" s="154"/>
      <c r="J54" s="153"/>
      <c r="K54" s="154"/>
      <c r="L54" s="153"/>
      <c r="M54" s="154"/>
      <c r="N54" s="153"/>
      <c r="O54" s="154"/>
      <c r="P54" s="153"/>
      <c r="Q54" s="154"/>
      <c r="R54" s="153"/>
      <c r="S54" s="154"/>
    </row>
    <row r="55" spans="2:25" s="86" customFormat="1" ht="12.75" customHeight="1" x14ac:dyDescent="0.2">
      <c r="B55" s="156" t="s">
        <v>79</v>
      </c>
      <c r="C55" s="137" t="s">
        <v>3</v>
      </c>
      <c r="D55" s="201">
        <v>0</v>
      </c>
      <c r="E55" s="202">
        <v>0</v>
      </c>
      <c r="F55" s="201">
        <v>0</v>
      </c>
      <c r="G55" s="202">
        <v>0</v>
      </c>
      <c r="H55" s="201">
        <v>0</v>
      </c>
      <c r="I55" s="202">
        <v>0</v>
      </c>
      <c r="J55" s="201">
        <v>0</v>
      </c>
      <c r="K55" s="202">
        <v>0</v>
      </c>
      <c r="L55" s="201">
        <v>0</v>
      </c>
      <c r="M55" s="202">
        <v>0</v>
      </c>
      <c r="N55" s="201">
        <v>0</v>
      </c>
      <c r="O55" s="202">
        <v>0</v>
      </c>
      <c r="P55" s="201">
        <v>0</v>
      </c>
      <c r="Q55" s="202">
        <v>0</v>
      </c>
      <c r="R55" s="201">
        <v>0</v>
      </c>
      <c r="S55" s="202">
        <v>0</v>
      </c>
    </row>
    <row r="56" spans="2:25" s="86" customFormat="1" ht="12.75" customHeight="1" x14ac:dyDescent="0.2">
      <c r="B56" s="155"/>
      <c r="C56" s="137" t="s">
        <v>50</v>
      </c>
      <c r="D56" s="201">
        <v>0.3</v>
      </c>
      <c r="E56" s="202">
        <v>10</v>
      </c>
      <c r="F56" s="201">
        <v>0.2</v>
      </c>
      <c r="G56" s="202">
        <v>0</v>
      </c>
      <c r="H56" s="201">
        <v>0.4</v>
      </c>
      <c r="I56" s="202">
        <v>0</v>
      </c>
      <c r="J56" s="201">
        <v>0.2</v>
      </c>
      <c r="K56" s="202">
        <v>0</v>
      </c>
      <c r="L56" s="201">
        <v>0</v>
      </c>
      <c r="M56" s="202">
        <v>0</v>
      </c>
      <c r="N56" s="201">
        <v>1</v>
      </c>
      <c r="O56" s="202">
        <v>0</v>
      </c>
      <c r="P56" s="201">
        <v>1.3</v>
      </c>
      <c r="Q56" s="202">
        <v>0</v>
      </c>
      <c r="R56" s="201">
        <v>0.1</v>
      </c>
      <c r="S56" s="202">
        <v>0</v>
      </c>
    </row>
    <row r="57" spans="2:25" s="86" customFormat="1" ht="12.75" customHeight="1" x14ac:dyDescent="0.2">
      <c r="B57" s="155"/>
      <c r="C57" s="137" t="s">
        <v>5</v>
      </c>
      <c r="D57" s="201">
        <v>1.2</v>
      </c>
      <c r="E57" s="202">
        <v>40</v>
      </c>
      <c r="F57" s="201">
        <v>0.8</v>
      </c>
      <c r="G57" s="202">
        <v>10</v>
      </c>
      <c r="H57" s="201">
        <v>2.2000000000000002</v>
      </c>
      <c r="I57" s="202">
        <v>10</v>
      </c>
      <c r="J57" s="201">
        <v>1.9</v>
      </c>
      <c r="K57" s="202">
        <v>10</v>
      </c>
      <c r="L57" s="201">
        <v>1.2</v>
      </c>
      <c r="M57" s="202">
        <v>0</v>
      </c>
      <c r="N57" s="201">
        <v>0.2</v>
      </c>
      <c r="O57" s="202">
        <v>0</v>
      </c>
      <c r="P57" s="201">
        <v>0.9</v>
      </c>
      <c r="Q57" s="202">
        <v>0</v>
      </c>
      <c r="R57" s="201">
        <v>0.1</v>
      </c>
      <c r="S57" s="202">
        <v>0</v>
      </c>
    </row>
    <row r="58" spans="2:25" s="86" customFormat="1" ht="12.75" customHeight="1" x14ac:dyDescent="0.2">
      <c r="B58" s="155"/>
      <c r="C58" s="137" t="s">
        <v>6</v>
      </c>
      <c r="D58" s="201">
        <v>1.6</v>
      </c>
      <c r="E58" s="202">
        <v>50</v>
      </c>
      <c r="F58" s="201">
        <v>1</v>
      </c>
      <c r="G58" s="202">
        <v>10</v>
      </c>
      <c r="H58" s="201">
        <v>2.6</v>
      </c>
      <c r="I58" s="202">
        <v>10</v>
      </c>
      <c r="J58" s="201">
        <v>2.1</v>
      </c>
      <c r="K58" s="202">
        <v>10</v>
      </c>
      <c r="L58" s="201">
        <v>1.2</v>
      </c>
      <c r="M58" s="202">
        <v>0</v>
      </c>
      <c r="N58" s="201">
        <v>1.3</v>
      </c>
      <c r="O58" s="202">
        <v>0</v>
      </c>
      <c r="P58" s="201">
        <v>2.2000000000000002</v>
      </c>
      <c r="Q58" s="202">
        <v>0</v>
      </c>
      <c r="R58" s="201">
        <v>0.2</v>
      </c>
      <c r="S58" s="202">
        <v>0</v>
      </c>
    </row>
    <row r="59" spans="2:25" s="86" customFormat="1" ht="12.75" customHeight="1" x14ac:dyDescent="0.2">
      <c r="B59" s="155"/>
      <c r="C59" s="137"/>
      <c r="D59" s="153"/>
      <c r="E59" s="154"/>
      <c r="F59" s="153"/>
      <c r="G59" s="154"/>
      <c r="H59" s="153"/>
      <c r="I59" s="154"/>
      <c r="J59" s="153"/>
      <c r="K59" s="154"/>
      <c r="L59" s="153"/>
      <c r="M59" s="154"/>
      <c r="N59" s="153"/>
      <c r="O59" s="154"/>
      <c r="P59" s="153"/>
      <c r="Q59" s="154"/>
      <c r="R59" s="153"/>
      <c r="S59" s="154"/>
    </row>
    <row r="60" spans="2:25" s="86" customFormat="1" ht="12.75" customHeight="1" x14ac:dyDescent="0.2">
      <c r="B60" s="155"/>
      <c r="C60" s="137"/>
      <c r="D60" s="157"/>
      <c r="E60" s="158"/>
      <c r="F60" s="153"/>
      <c r="G60" s="158"/>
      <c r="H60" s="153"/>
      <c r="I60" s="158"/>
      <c r="J60" s="153"/>
      <c r="K60" s="158"/>
      <c r="L60" s="153"/>
      <c r="M60" s="158"/>
      <c r="N60" s="153"/>
      <c r="O60" s="158"/>
      <c r="P60" s="153"/>
      <c r="Q60" s="158"/>
      <c r="R60" s="153"/>
      <c r="S60" s="158"/>
    </row>
    <row r="61" spans="2:25" s="86" customFormat="1" ht="12.75" customHeight="1" x14ac:dyDescent="0.2">
      <c r="D61" s="157"/>
      <c r="E61" s="158"/>
      <c r="F61" s="153"/>
      <c r="G61" s="158"/>
      <c r="H61" s="153"/>
      <c r="I61" s="158"/>
      <c r="J61" s="153"/>
      <c r="K61" s="158"/>
      <c r="L61" s="153"/>
      <c r="M61" s="158"/>
      <c r="N61" s="153"/>
      <c r="O61" s="158"/>
      <c r="P61" s="153"/>
      <c r="Q61" s="158"/>
      <c r="R61" s="153"/>
      <c r="S61" s="158"/>
    </row>
    <row r="62" spans="2:25" s="86" customFormat="1" ht="12.75" customHeight="1" x14ac:dyDescent="0.2">
      <c r="B62" s="148" t="s">
        <v>91</v>
      </c>
      <c r="C62" s="148"/>
      <c r="D62" s="403" t="s">
        <v>72</v>
      </c>
      <c r="E62" s="403"/>
      <c r="F62" s="403" t="s">
        <v>73</v>
      </c>
      <c r="G62" s="403"/>
      <c r="H62" s="403" t="s">
        <v>74</v>
      </c>
      <c r="I62" s="403"/>
      <c r="J62" s="403" t="s">
        <v>75</v>
      </c>
      <c r="K62" s="403"/>
      <c r="L62" s="403" t="s">
        <v>76</v>
      </c>
      <c r="M62" s="403"/>
      <c r="N62" s="403" t="s">
        <v>80</v>
      </c>
      <c r="O62" s="403"/>
      <c r="P62" s="403" t="s">
        <v>89</v>
      </c>
      <c r="Q62" s="403"/>
      <c r="R62" s="403" t="s">
        <v>106</v>
      </c>
      <c r="S62" s="403"/>
      <c r="T62" s="403" t="s">
        <v>194</v>
      </c>
      <c r="U62" s="403"/>
      <c r="V62" s="403" t="s">
        <v>195</v>
      </c>
      <c r="W62" s="403"/>
      <c r="X62" s="403" t="s">
        <v>90</v>
      </c>
      <c r="Y62" s="403"/>
    </row>
    <row r="63" spans="2:25" s="86" customFormat="1" ht="12.75" customHeight="1" x14ac:dyDescent="0.2">
      <c r="C63" s="137"/>
      <c r="D63" s="402"/>
      <c r="E63" s="402"/>
      <c r="F63" s="151"/>
      <c r="G63" s="152"/>
      <c r="H63" s="151"/>
      <c r="I63" s="152"/>
      <c r="J63" s="151"/>
      <c r="K63" s="152"/>
      <c r="L63" s="151"/>
      <c r="M63" s="152"/>
      <c r="N63" s="151"/>
      <c r="O63" s="152"/>
      <c r="P63" s="151"/>
      <c r="Q63" s="152"/>
      <c r="R63" s="159"/>
      <c r="S63" s="107"/>
      <c r="T63" s="107"/>
      <c r="U63" s="107"/>
      <c r="V63" s="152"/>
      <c r="W63" s="152"/>
      <c r="X63" s="152"/>
      <c r="Y63" s="152"/>
    </row>
    <row r="64" spans="2:25" s="86" customFormat="1" ht="12.75" customHeight="1" x14ac:dyDescent="0.2">
      <c r="B64" s="155" t="s">
        <v>77</v>
      </c>
      <c r="C64" s="137" t="s">
        <v>3</v>
      </c>
      <c r="D64" s="201">
        <v>4.0000000000000001E-3</v>
      </c>
      <c r="E64" s="202">
        <v>0</v>
      </c>
      <c r="F64" s="201">
        <v>0</v>
      </c>
      <c r="G64" s="202">
        <v>0</v>
      </c>
      <c r="H64" s="201">
        <v>1.6E-2</v>
      </c>
      <c r="I64" s="202">
        <v>0</v>
      </c>
      <c r="J64" s="201">
        <v>0</v>
      </c>
      <c r="K64" s="202">
        <v>0</v>
      </c>
      <c r="L64" s="201">
        <v>1.4999999999999999E-2</v>
      </c>
      <c r="M64" s="202">
        <v>0</v>
      </c>
      <c r="N64" s="201">
        <v>0</v>
      </c>
      <c r="O64" s="202">
        <v>0</v>
      </c>
      <c r="P64" s="201">
        <v>0</v>
      </c>
      <c r="Q64" s="202">
        <v>0</v>
      </c>
      <c r="R64" s="201">
        <v>0</v>
      </c>
      <c r="S64" s="202">
        <v>0</v>
      </c>
      <c r="T64" s="201">
        <v>0</v>
      </c>
      <c r="U64" s="202">
        <v>0</v>
      </c>
      <c r="V64" s="201">
        <v>0</v>
      </c>
      <c r="W64" s="202">
        <v>0</v>
      </c>
      <c r="X64" s="201">
        <v>0</v>
      </c>
      <c r="Y64" s="202">
        <v>0</v>
      </c>
    </row>
    <row r="65" spans="1:25" s="86" customFormat="1" ht="12.75" customHeight="1" x14ac:dyDescent="0.2">
      <c r="B65" s="155"/>
      <c r="C65" s="137" t="s">
        <v>50</v>
      </c>
      <c r="D65" s="201">
        <v>1.1240000000000001</v>
      </c>
      <c r="E65" s="202">
        <v>270</v>
      </c>
      <c r="F65" s="201">
        <v>2.8580000000000001</v>
      </c>
      <c r="G65" s="202">
        <v>50</v>
      </c>
      <c r="H65" s="201">
        <v>1.532</v>
      </c>
      <c r="I65" s="202">
        <v>70</v>
      </c>
      <c r="J65" s="201">
        <v>1.41</v>
      </c>
      <c r="K65" s="202">
        <v>70</v>
      </c>
      <c r="L65" s="201">
        <v>1.0880000000000001</v>
      </c>
      <c r="M65" s="202">
        <v>30</v>
      </c>
      <c r="N65" s="201">
        <v>0.73399999999999999</v>
      </c>
      <c r="O65" s="202">
        <v>10</v>
      </c>
      <c r="P65" s="201">
        <v>0.82799999999999996</v>
      </c>
      <c r="Q65" s="202">
        <v>10</v>
      </c>
      <c r="R65" s="201">
        <v>0.93799999999999994</v>
      </c>
      <c r="S65" s="202">
        <v>0</v>
      </c>
      <c r="T65" s="201">
        <v>7.6999999999999999E-2</v>
      </c>
      <c r="U65" s="202">
        <v>0</v>
      </c>
      <c r="V65" s="201">
        <v>0.28100000000000003</v>
      </c>
      <c r="W65" s="202">
        <v>0</v>
      </c>
      <c r="X65" s="201">
        <v>0.51</v>
      </c>
      <c r="Y65" s="202">
        <v>30</v>
      </c>
    </row>
    <row r="66" spans="1:25" s="86" customFormat="1" ht="12.75" customHeight="1" x14ac:dyDescent="0.2">
      <c r="A66" s="137"/>
      <c r="B66" s="155"/>
      <c r="C66" s="137" t="s">
        <v>5</v>
      </c>
      <c r="D66" s="201">
        <v>0.27500000000000002</v>
      </c>
      <c r="E66" s="202">
        <v>70</v>
      </c>
      <c r="F66" s="201">
        <v>0.25900000000000001</v>
      </c>
      <c r="G66" s="202">
        <v>0</v>
      </c>
      <c r="H66" s="201">
        <v>0.247</v>
      </c>
      <c r="I66" s="202">
        <v>10</v>
      </c>
      <c r="J66" s="201">
        <v>0.29399999999999998</v>
      </c>
      <c r="K66" s="202">
        <v>10</v>
      </c>
      <c r="L66" s="201">
        <v>0.41499999999999998</v>
      </c>
      <c r="M66" s="202">
        <v>10</v>
      </c>
      <c r="N66" s="201">
        <v>0.19</v>
      </c>
      <c r="O66" s="202">
        <v>0</v>
      </c>
      <c r="P66" s="201">
        <v>0.11700000000000001</v>
      </c>
      <c r="Q66" s="202">
        <v>0</v>
      </c>
      <c r="R66" s="201">
        <v>0.91900000000000004</v>
      </c>
      <c r="S66" s="202">
        <v>0</v>
      </c>
      <c r="T66" s="201">
        <v>0.69899999999999995</v>
      </c>
      <c r="U66" s="202">
        <v>0</v>
      </c>
      <c r="V66" s="201">
        <v>0.438</v>
      </c>
      <c r="W66" s="202">
        <v>10</v>
      </c>
      <c r="X66" s="201">
        <v>0.25700000000000001</v>
      </c>
      <c r="Y66" s="202">
        <v>10</v>
      </c>
    </row>
    <row r="67" spans="1:25" s="86" customFormat="1" ht="12.75" customHeight="1" x14ac:dyDescent="0.2">
      <c r="A67" s="137"/>
      <c r="B67" s="155"/>
      <c r="C67" s="137" t="s">
        <v>6</v>
      </c>
      <c r="D67" s="201">
        <v>1.4039999999999999</v>
      </c>
      <c r="E67" s="202">
        <v>340</v>
      </c>
      <c r="F67" s="201">
        <v>3.1179999999999999</v>
      </c>
      <c r="G67" s="202">
        <v>50</v>
      </c>
      <c r="H67" s="201">
        <v>1.7949999999999999</v>
      </c>
      <c r="I67" s="202">
        <v>80</v>
      </c>
      <c r="J67" s="201">
        <v>1.704</v>
      </c>
      <c r="K67" s="202">
        <v>90</v>
      </c>
      <c r="L67" s="201">
        <v>1.518</v>
      </c>
      <c r="M67" s="202">
        <v>40</v>
      </c>
      <c r="N67" s="201">
        <v>0.92400000000000004</v>
      </c>
      <c r="O67" s="202">
        <v>20</v>
      </c>
      <c r="P67" s="201">
        <v>0.94499999999999995</v>
      </c>
      <c r="Q67" s="202">
        <v>10</v>
      </c>
      <c r="R67" s="201">
        <v>1.857</v>
      </c>
      <c r="S67" s="202">
        <v>10</v>
      </c>
      <c r="T67" s="201">
        <v>0.77600000000000002</v>
      </c>
      <c r="U67" s="202">
        <v>0</v>
      </c>
      <c r="V67" s="201">
        <v>0.71899999999999997</v>
      </c>
      <c r="W67" s="202">
        <v>10</v>
      </c>
      <c r="X67" s="201">
        <v>0.76700000000000002</v>
      </c>
      <c r="Y67" s="202">
        <v>40</v>
      </c>
    </row>
    <row r="68" spans="1:25" s="86" customFormat="1" ht="12.75" customHeight="1" x14ac:dyDescent="0.2">
      <c r="A68" s="137"/>
      <c r="B68" s="155"/>
      <c r="C68" s="137"/>
      <c r="D68" s="153"/>
      <c r="E68" s="154"/>
      <c r="F68" s="153"/>
      <c r="G68" s="154"/>
      <c r="H68" s="153"/>
      <c r="I68" s="154"/>
      <c r="J68" s="153"/>
      <c r="K68" s="154"/>
      <c r="L68" s="153"/>
      <c r="M68" s="154"/>
      <c r="N68" s="153"/>
      <c r="O68" s="154"/>
      <c r="P68" s="153"/>
      <c r="Q68" s="154"/>
      <c r="R68" s="153"/>
      <c r="S68" s="154"/>
      <c r="T68" s="153"/>
      <c r="U68" s="154"/>
      <c r="V68" s="153"/>
      <c r="W68" s="154"/>
      <c r="X68" s="153"/>
      <c r="Y68" s="154"/>
    </row>
    <row r="69" spans="1:25" s="86" customFormat="1" ht="12.75" customHeight="1" x14ac:dyDescent="0.2">
      <c r="B69" s="156" t="s">
        <v>78</v>
      </c>
      <c r="C69" s="137" t="s">
        <v>3</v>
      </c>
      <c r="D69" s="201">
        <v>5.0000000000000001E-3</v>
      </c>
      <c r="E69" s="202">
        <v>0</v>
      </c>
      <c r="F69" s="201">
        <v>0</v>
      </c>
      <c r="G69" s="202">
        <v>0</v>
      </c>
      <c r="H69" s="201">
        <v>2.1000000000000001E-2</v>
      </c>
      <c r="I69" s="202">
        <v>0</v>
      </c>
      <c r="J69" s="201">
        <v>0</v>
      </c>
      <c r="K69" s="202">
        <v>0</v>
      </c>
      <c r="L69" s="201">
        <v>0</v>
      </c>
      <c r="M69" s="202">
        <v>0</v>
      </c>
      <c r="N69" s="201">
        <v>0</v>
      </c>
      <c r="O69" s="202">
        <v>0</v>
      </c>
      <c r="P69" s="201">
        <v>0</v>
      </c>
      <c r="Q69" s="202">
        <v>0</v>
      </c>
      <c r="R69" s="201">
        <v>0</v>
      </c>
      <c r="S69" s="202">
        <v>0</v>
      </c>
      <c r="T69" s="201">
        <v>0</v>
      </c>
      <c r="U69" s="202">
        <v>0</v>
      </c>
      <c r="V69" s="201">
        <v>0</v>
      </c>
      <c r="W69" s="202">
        <v>0</v>
      </c>
      <c r="X69" s="201">
        <v>0</v>
      </c>
      <c r="Y69" s="202">
        <v>0</v>
      </c>
    </row>
    <row r="70" spans="1:25" s="86" customFormat="1" ht="12.75" customHeight="1" x14ac:dyDescent="0.2">
      <c r="B70" s="156"/>
      <c r="C70" s="137" t="s">
        <v>50</v>
      </c>
      <c r="D70" s="201">
        <v>1.3129999999999999</v>
      </c>
      <c r="E70" s="202">
        <v>200</v>
      </c>
      <c r="F70" s="201">
        <v>3.6890000000000001</v>
      </c>
      <c r="G70" s="202">
        <v>40</v>
      </c>
      <c r="H70" s="201">
        <v>1.651</v>
      </c>
      <c r="I70" s="202">
        <v>60</v>
      </c>
      <c r="J70" s="201">
        <v>1.5189999999999999</v>
      </c>
      <c r="K70" s="202">
        <v>50</v>
      </c>
      <c r="L70" s="201">
        <v>1.044</v>
      </c>
      <c r="M70" s="202">
        <v>10</v>
      </c>
      <c r="N70" s="201">
        <v>0.85099999999999998</v>
      </c>
      <c r="O70" s="202">
        <v>10</v>
      </c>
      <c r="P70" s="201">
        <v>0.92400000000000004</v>
      </c>
      <c r="Q70" s="202">
        <v>10</v>
      </c>
      <c r="R70" s="201">
        <v>0.93799999999999994</v>
      </c>
      <c r="S70" s="202">
        <v>0</v>
      </c>
      <c r="T70" s="201">
        <v>7.6999999999999999E-2</v>
      </c>
      <c r="U70" s="202">
        <v>0</v>
      </c>
      <c r="V70" s="201">
        <v>0.219</v>
      </c>
      <c r="W70" s="202">
        <v>0</v>
      </c>
      <c r="X70" s="201">
        <v>0.44500000000000001</v>
      </c>
      <c r="Y70" s="202">
        <v>10</v>
      </c>
    </row>
    <row r="71" spans="1:25" s="86" customFormat="1" ht="12.75" customHeight="1" x14ac:dyDescent="0.2">
      <c r="B71" s="156"/>
      <c r="C71" s="137" t="s">
        <v>5</v>
      </c>
      <c r="D71" s="201">
        <v>0.307</v>
      </c>
      <c r="E71" s="202">
        <v>50</v>
      </c>
      <c r="F71" s="201">
        <v>0.34</v>
      </c>
      <c r="G71" s="202">
        <v>0</v>
      </c>
      <c r="H71" s="201">
        <v>0.27600000000000002</v>
      </c>
      <c r="I71" s="202">
        <v>10</v>
      </c>
      <c r="J71" s="201">
        <v>0.35199999999999998</v>
      </c>
      <c r="K71" s="202">
        <v>10</v>
      </c>
      <c r="L71" s="201">
        <v>0.67300000000000004</v>
      </c>
      <c r="M71" s="202">
        <v>10</v>
      </c>
      <c r="N71" s="201">
        <v>0.218</v>
      </c>
      <c r="O71" s="202">
        <v>0</v>
      </c>
      <c r="P71" s="201">
        <v>5.5E-2</v>
      </c>
      <c r="Q71" s="202">
        <v>0</v>
      </c>
      <c r="R71" s="201">
        <v>0.91900000000000004</v>
      </c>
      <c r="S71" s="202">
        <v>0</v>
      </c>
      <c r="T71" s="201">
        <v>0.69899999999999995</v>
      </c>
      <c r="U71" s="202">
        <v>0</v>
      </c>
      <c r="V71" s="201">
        <v>0.379</v>
      </c>
      <c r="W71" s="202">
        <v>10</v>
      </c>
      <c r="X71" s="201">
        <v>0.113</v>
      </c>
      <c r="Y71" s="202">
        <v>0</v>
      </c>
    </row>
    <row r="72" spans="1:25" s="86" customFormat="1" ht="12.75" customHeight="1" x14ac:dyDescent="0.2">
      <c r="B72" s="156"/>
      <c r="C72" s="137" t="s">
        <v>6</v>
      </c>
      <c r="D72" s="201">
        <v>1.625</v>
      </c>
      <c r="E72" s="202">
        <v>240</v>
      </c>
      <c r="F72" s="201">
        <v>4.0289999999999999</v>
      </c>
      <c r="G72" s="202">
        <v>50</v>
      </c>
      <c r="H72" s="201">
        <v>1.948</v>
      </c>
      <c r="I72" s="202">
        <v>70</v>
      </c>
      <c r="J72" s="201">
        <v>1.8720000000000001</v>
      </c>
      <c r="K72" s="202">
        <v>60</v>
      </c>
      <c r="L72" s="201">
        <v>1.7170000000000001</v>
      </c>
      <c r="M72" s="202">
        <v>20</v>
      </c>
      <c r="N72" s="201">
        <v>1.069</v>
      </c>
      <c r="O72" s="202">
        <v>10</v>
      </c>
      <c r="P72" s="201">
        <v>0.97899999999999998</v>
      </c>
      <c r="Q72" s="202">
        <v>10</v>
      </c>
      <c r="R72" s="201">
        <v>1.857</v>
      </c>
      <c r="S72" s="202">
        <v>10</v>
      </c>
      <c r="T72" s="201">
        <v>0.77600000000000002</v>
      </c>
      <c r="U72" s="202">
        <v>0</v>
      </c>
      <c r="V72" s="201">
        <v>0.59799999999999998</v>
      </c>
      <c r="W72" s="202">
        <v>10</v>
      </c>
      <c r="X72" s="201">
        <v>0.55800000000000005</v>
      </c>
      <c r="Y72" s="202">
        <v>20</v>
      </c>
    </row>
    <row r="73" spans="1:25" s="86" customFormat="1" ht="12.75" customHeight="1" x14ac:dyDescent="0.2">
      <c r="B73" s="156"/>
      <c r="C73" s="137"/>
      <c r="D73" s="153"/>
      <c r="E73" s="154"/>
      <c r="F73" s="153"/>
      <c r="G73" s="154"/>
      <c r="H73" s="153"/>
      <c r="I73" s="154"/>
      <c r="J73" s="153"/>
      <c r="K73" s="154"/>
      <c r="L73" s="153"/>
      <c r="M73" s="154"/>
      <c r="N73" s="153"/>
      <c r="O73" s="154"/>
      <c r="P73" s="153"/>
      <c r="Q73" s="154"/>
      <c r="R73" s="153"/>
      <c r="S73" s="154"/>
      <c r="T73" s="153"/>
      <c r="U73" s="154"/>
      <c r="V73" s="153"/>
      <c r="W73" s="154"/>
      <c r="X73" s="153"/>
      <c r="Y73" s="154"/>
    </row>
    <row r="74" spans="1:25" s="86" customFormat="1" ht="12.75" customHeight="1" x14ac:dyDescent="0.2">
      <c r="B74" s="156" t="s">
        <v>79</v>
      </c>
      <c r="C74" s="137" t="s">
        <v>3</v>
      </c>
      <c r="D74" s="201">
        <v>4.0000000000000001E-3</v>
      </c>
      <c r="E74" s="202">
        <v>0</v>
      </c>
      <c r="F74" s="201">
        <v>0</v>
      </c>
      <c r="G74" s="202">
        <v>0</v>
      </c>
      <c r="H74" s="201">
        <v>0</v>
      </c>
      <c r="I74" s="202">
        <v>0</v>
      </c>
      <c r="J74" s="201">
        <v>0</v>
      </c>
      <c r="K74" s="202">
        <v>0</v>
      </c>
      <c r="L74" s="201">
        <v>3.5000000000000003E-2</v>
      </c>
      <c r="M74" s="202">
        <v>0</v>
      </c>
      <c r="N74" s="201">
        <v>0</v>
      </c>
      <c r="O74" s="202">
        <v>0</v>
      </c>
      <c r="P74" s="201">
        <v>0</v>
      </c>
      <c r="Q74" s="202">
        <v>0</v>
      </c>
      <c r="R74" s="160" t="s">
        <v>119</v>
      </c>
      <c r="S74" s="161" t="s">
        <v>119</v>
      </c>
      <c r="T74" s="160" t="s">
        <v>119</v>
      </c>
      <c r="U74" s="161" t="s">
        <v>119</v>
      </c>
      <c r="V74" s="201">
        <v>0</v>
      </c>
      <c r="W74" s="202">
        <v>0</v>
      </c>
      <c r="X74" s="201">
        <v>0</v>
      </c>
      <c r="Y74" s="202">
        <v>0</v>
      </c>
    </row>
    <row r="75" spans="1:25" s="86" customFormat="1" ht="12.75" customHeight="1" x14ac:dyDescent="0.2">
      <c r="B75" s="155"/>
      <c r="C75" s="137" t="s">
        <v>50</v>
      </c>
      <c r="D75" s="201">
        <v>0.82399999999999995</v>
      </c>
      <c r="E75" s="202">
        <v>80</v>
      </c>
      <c r="F75" s="201">
        <v>0.45900000000000002</v>
      </c>
      <c r="G75" s="202">
        <v>0</v>
      </c>
      <c r="H75" s="201">
        <v>1.19</v>
      </c>
      <c r="I75" s="202">
        <v>10</v>
      </c>
      <c r="J75" s="201">
        <v>1.224</v>
      </c>
      <c r="K75" s="202">
        <v>20</v>
      </c>
      <c r="L75" s="201">
        <v>1.145</v>
      </c>
      <c r="M75" s="202">
        <v>10</v>
      </c>
      <c r="N75" s="201">
        <v>0.60699999999999998</v>
      </c>
      <c r="O75" s="202">
        <v>10</v>
      </c>
      <c r="P75" s="201">
        <v>0.73399999999999999</v>
      </c>
      <c r="Q75" s="202">
        <v>10</v>
      </c>
      <c r="R75" s="160" t="s">
        <v>119</v>
      </c>
      <c r="S75" s="161" t="s">
        <v>119</v>
      </c>
      <c r="T75" s="160" t="s">
        <v>119</v>
      </c>
      <c r="U75" s="161" t="s">
        <v>119</v>
      </c>
      <c r="V75" s="201">
        <v>0.11899999999999999</v>
      </c>
      <c r="W75" s="202">
        <v>0</v>
      </c>
      <c r="X75" s="201">
        <v>0.6</v>
      </c>
      <c r="Y75" s="202">
        <v>10</v>
      </c>
    </row>
    <row r="76" spans="1:25" s="86" customFormat="1" ht="12.75" customHeight="1" x14ac:dyDescent="0.2">
      <c r="B76" s="155"/>
      <c r="C76" s="137" t="s">
        <v>5</v>
      </c>
      <c r="D76" s="201">
        <v>0.22500000000000001</v>
      </c>
      <c r="E76" s="202">
        <v>20</v>
      </c>
      <c r="F76" s="201">
        <v>2.7E-2</v>
      </c>
      <c r="G76" s="202">
        <v>0</v>
      </c>
      <c r="H76" s="201">
        <v>0.16200000000000001</v>
      </c>
      <c r="I76" s="202">
        <v>0</v>
      </c>
      <c r="J76" s="201">
        <v>0.19400000000000001</v>
      </c>
      <c r="K76" s="202">
        <v>0</v>
      </c>
      <c r="L76" s="201">
        <v>8.1000000000000003E-2</v>
      </c>
      <c r="M76" s="202">
        <v>0</v>
      </c>
      <c r="N76" s="201">
        <v>0.16</v>
      </c>
      <c r="O76" s="202">
        <v>0</v>
      </c>
      <c r="P76" s="201">
        <v>0.17699999999999999</v>
      </c>
      <c r="Q76" s="202">
        <v>0</v>
      </c>
      <c r="R76" s="160" t="s">
        <v>119</v>
      </c>
      <c r="S76" s="161" t="s">
        <v>119</v>
      </c>
      <c r="T76" s="160" t="s">
        <v>119</v>
      </c>
      <c r="U76" s="161" t="s">
        <v>119</v>
      </c>
      <c r="V76" s="201">
        <v>0.112</v>
      </c>
      <c r="W76" s="202">
        <v>0</v>
      </c>
      <c r="X76" s="201">
        <v>0.45600000000000002</v>
      </c>
      <c r="Y76" s="202">
        <v>10</v>
      </c>
    </row>
    <row r="77" spans="1:25" s="86" customFormat="1" ht="12.75" customHeight="1" x14ac:dyDescent="0.2">
      <c r="B77" s="155"/>
      <c r="C77" s="137" t="s">
        <v>6</v>
      </c>
      <c r="D77" s="201">
        <v>1.0529999999999999</v>
      </c>
      <c r="E77" s="202">
        <v>100</v>
      </c>
      <c r="F77" s="201">
        <v>0.48599999999999999</v>
      </c>
      <c r="G77" s="202">
        <v>0</v>
      </c>
      <c r="H77" s="201">
        <v>1.3520000000000001</v>
      </c>
      <c r="I77" s="202">
        <v>20</v>
      </c>
      <c r="J77" s="201">
        <v>1.4179999999999999</v>
      </c>
      <c r="K77" s="202">
        <v>30</v>
      </c>
      <c r="L77" s="201">
        <v>1.2609999999999999</v>
      </c>
      <c r="M77" s="202">
        <v>10</v>
      </c>
      <c r="N77" s="201">
        <v>0.76700000000000002</v>
      </c>
      <c r="O77" s="202">
        <v>10</v>
      </c>
      <c r="P77" s="201">
        <v>0.91200000000000003</v>
      </c>
      <c r="Q77" s="202">
        <v>10</v>
      </c>
      <c r="R77" s="160" t="s">
        <v>119</v>
      </c>
      <c r="S77" s="161" t="s">
        <v>119</v>
      </c>
      <c r="T77" s="160" t="s">
        <v>119</v>
      </c>
      <c r="U77" s="161" t="s">
        <v>119</v>
      </c>
      <c r="V77" s="201">
        <v>0.23100000000000001</v>
      </c>
      <c r="W77" s="202">
        <v>0</v>
      </c>
      <c r="X77" s="201">
        <v>1.056</v>
      </c>
      <c r="Y77" s="202">
        <v>30</v>
      </c>
    </row>
    <row r="78" spans="1:25" ht="12.75" customHeight="1" x14ac:dyDescent="0.2">
      <c r="B78" s="18"/>
      <c r="C78" s="14"/>
      <c r="D78" s="15"/>
      <c r="E78" s="16"/>
      <c r="F78" s="17"/>
      <c r="G78" s="16"/>
      <c r="H78" s="17"/>
      <c r="I78" s="16"/>
      <c r="J78" s="17"/>
      <c r="K78" s="16"/>
      <c r="L78" s="17"/>
      <c r="M78" s="16"/>
      <c r="N78" s="17"/>
      <c r="O78" s="16"/>
      <c r="P78" s="17"/>
      <c r="Q78" s="16"/>
      <c r="R78" s="17"/>
      <c r="S78" s="16"/>
      <c r="T78" s="17"/>
      <c r="U78" s="16"/>
    </row>
    <row r="80" spans="1:25" ht="12.75" customHeight="1" x14ac:dyDescent="0.2">
      <c r="B80" s="35" t="s">
        <v>102</v>
      </c>
    </row>
    <row r="81" spans="2:27" ht="12.75" customHeight="1" x14ac:dyDescent="0.2">
      <c r="B81" s="20" t="s">
        <v>136</v>
      </c>
    </row>
    <row r="82" spans="2:27" ht="12.75" customHeight="1" x14ac:dyDescent="0.2">
      <c r="B82" s="20" t="s">
        <v>27</v>
      </c>
    </row>
    <row r="83" spans="2:27" ht="12.75" customHeight="1" x14ac:dyDescent="0.2">
      <c r="B83" s="20" t="s">
        <v>92</v>
      </c>
    </row>
    <row r="84" spans="2:27" ht="12.75" customHeight="1" x14ac:dyDescent="0.2">
      <c r="B84" s="85" t="s">
        <v>117</v>
      </c>
      <c r="C84" s="21"/>
      <c r="D84" s="22"/>
      <c r="E84" s="22"/>
      <c r="F84" s="30"/>
      <c r="G84" s="31"/>
      <c r="H84" s="31"/>
      <c r="I84" s="21"/>
      <c r="J84" s="22"/>
      <c r="K84" s="22"/>
      <c r="L84" s="30"/>
      <c r="M84" s="31"/>
      <c r="N84" s="31"/>
      <c r="O84" s="21"/>
      <c r="P84" s="22"/>
      <c r="Q84" s="22"/>
      <c r="R84" s="30"/>
      <c r="S84" s="31"/>
      <c r="T84" s="31"/>
      <c r="V84" s="22"/>
      <c r="W84" s="22"/>
      <c r="X84" s="32"/>
      <c r="Y84" s="31"/>
      <c r="Z84" s="31"/>
    </row>
    <row r="85" spans="2:27" ht="12.75" customHeight="1" x14ac:dyDescent="0.2">
      <c r="B85" s="85" t="s">
        <v>118</v>
      </c>
      <c r="C85" s="21"/>
      <c r="D85" s="22"/>
      <c r="E85" s="22"/>
      <c r="F85" s="30"/>
      <c r="G85" s="31"/>
      <c r="H85" s="31"/>
      <c r="I85" s="21"/>
      <c r="J85" s="22"/>
      <c r="K85" s="22"/>
      <c r="L85" s="30"/>
      <c r="M85" s="31"/>
      <c r="N85" s="31"/>
      <c r="O85" s="21"/>
      <c r="P85" s="22"/>
      <c r="Q85" s="22"/>
      <c r="R85" s="30"/>
      <c r="S85" s="31"/>
      <c r="T85" s="31"/>
      <c r="V85" s="22"/>
      <c r="W85" s="22"/>
      <c r="X85" s="32"/>
      <c r="Y85" s="31"/>
      <c r="Z85" s="31"/>
    </row>
    <row r="86" spans="2:27" ht="12.75" customHeight="1" x14ac:dyDescent="0.2">
      <c r="B86" s="20" t="s">
        <v>93</v>
      </c>
    </row>
    <row r="87" spans="2:27" ht="12.75" customHeight="1" x14ac:dyDescent="0.2">
      <c r="B87" s="108" t="s">
        <v>95</v>
      </c>
    </row>
    <row r="88" spans="2:27" ht="12.75" customHeight="1" x14ac:dyDescent="0.2">
      <c r="B88" s="108"/>
    </row>
    <row r="89" spans="2:27" ht="12.75" customHeight="1" x14ac:dyDescent="0.2">
      <c r="B89" s="373" t="s">
        <v>181</v>
      </c>
    </row>
    <row r="90" spans="2:27" ht="12.75" customHeight="1" x14ac:dyDescent="0.2">
      <c r="B90" s="232"/>
    </row>
    <row r="92" spans="2:27" ht="12.75" customHeight="1" x14ac:dyDescent="0.2">
      <c r="B92" s="88"/>
    </row>
    <row r="93" spans="2:27" ht="12.75" customHeight="1" x14ac:dyDescent="0.2">
      <c r="B93" s="88"/>
    </row>
    <row r="94" spans="2:27" ht="12.75" customHeight="1" x14ac:dyDescent="0.2">
      <c r="B94" s="88"/>
      <c r="D94" s="21"/>
      <c r="E94" s="22"/>
      <c r="F94" s="22"/>
      <c r="G94" s="21"/>
      <c r="H94" s="22"/>
      <c r="I94" s="22"/>
      <c r="J94" s="21"/>
      <c r="K94" s="22"/>
      <c r="L94" s="22"/>
      <c r="M94" s="21"/>
      <c r="N94" s="22"/>
      <c r="O94" s="22"/>
      <c r="P94" s="21"/>
      <c r="Q94" s="22"/>
      <c r="R94" s="22"/>
      <c r="S94" s="21"/>
      <c r="T94" s="22"/>
      <c r="U94" s="22"/>
      <c r="V94" s="21"/>
      <c r="W94" s="22"/>
      <c r="X94" s="22"/>
      <c r="Y94" s="23"/>
      <c r="Z94" s="22"/>
      <c r="AA94" s="22"/>
    </row>
    <row r="95" spans="2:27" ht="12.75" customHeight="1" x14ac:dyDescent="0.2">
      <c r="B95" s="88"/>
    </row>
    <row r="96" spans="2:27" ht="12.75" customHeight="1" x14ac:dyDescent="0.2">
      <c r="B96" s="88"/>
    </row>
  </sheetData>
  <mergeCells count="38">
    <mergeCell ref="D6:E6"/>
    <mergeCell ref="F43:G43"/>
    <mergeCell ref="D24:E24"/>
    <mergeCell ref="D5:E5"/>
    <mergeCell ref="F5:G5"/>
    <mergeCell ref="R24:S24"/>
    <mergeCell ref="R43:S43"/>
    <mergeCell ref="P43:Q43"/>
    <mergeCell ref="N43:O43"/>
    <mergeCell ref="P5:Q5"/>
    <mergeCell ref="N24:O24"/>
    <mergeCell ref="L43:M43"/>
    <mergeCell ref="F62:G62"/>
    <mergeCell ref="H62:I62"/>
    <mergeCell ref="X62:Y62"/>
    <mergeCell ref="T62:U62"/>
    <mergeCell ref="V62:W62"/>
    <mergeCell ref="N62:O62"/>
    <mergeCell ref="L62:M62"/>
    <mergeCell ref="P62:Q62"/>
    <mergeCell ref="R62:S62"/>
    <mergeCell ref="H5:I5"/>
    <mergeCell ref="J5:K5"/>
    <mergeCell ref="N5:O5"/>
    <mergeCell ref="P24:Q24"/>
    <mergeCell ref="L24:M24"/>
    <mergeCell ref="L5:M5"/>
    <mergeCell ref="D63:E63"/>
    <mergeCell ref="D25:E25"/>
    <mergeCell ref="D44:E44"/>
    <mergeCell ref="D62:E62"/>
    <mergeCell ref="J24:K24"/>
    <mergeCell ref="H24:I24"/>
    <mergeCell ref="J43:K43"/>
    <mergeCell ref="F24:G24"/>
    <mergeCell ref="J62:K62"/>
    <mergeCell ref="D43:E43"/>
    <mergeCell ref="H43:I43"/>
  </mergeCells>
  <phoneticPr fontId="5" type="noConversion"/>
  <hyperlinks>
    <hyperlink ref="B3" location="'Title and Contents'!A1" display="Return to Contents"/>
  </hyperlinks>
  <pageMargins left="0.75" right="0.75" top="1" bottom="1.32" header="0.5" footer="0.5"/>
  <pageSetup paperSize="9" scale="3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autoPageBreaks="0" fitToPage="1"/>
  </sheetPr>
  <dimension ref="A1:AI80"/>
  <sheetViews>
    <sheetView zoomScaleNormal="100" workbookViewId="0">
      <pane xSplit="3" ySplit="4" topLeftCell="D5" activePane="bottomRight" state="frozen"/>
      <selection pane="topRight"/>
      <selection pane="bottomLeft"/>
      <selection pane="bottomRight"/>
    </sheetView>
  </sheetViews>
  <sheetFormatPr defaultRowHeight="12.75" customHeight="1" x14ac:dyDescent="0.2"/>
  <cols>
    <col min="1" max="1" width="2.42578125" style="20" customWidth="1"/>
    <col min="2" max="2" width="36.5703125" style="20" customWidth="1"/>
    <col min="3" max="3" width="16.140625" style="274" customWidth="1"/>
    <col min="4" max="4" width="12.28515625" style="244" customWidth="1"/>
    <col min="5" max="6" width="12.28515625" style="255" customWidth="1"/>
    <col min="7" max="7" width="12.28515625" style="244" customWidth="1"/>
    <col min="8" max="9" width="12.28515625" style="255" customWidth="1"/>
    <col min="10" max="10" width="12.28515625" style="244" customWidth="1"/>
    <col min="11" max="12" width="12.28515625" style="255" customWidth="1"/>
    <col min="13" max="13" width="12.28515625" style="244" customWidth="1"/>
    <col min="14" max="15" width="12.28515625" style="255" customWidth="1"/>
    <col min="16" max="16" width="12.28515625" style="244" customWidth="1"/>
    <col min="17" max="18" width="12.28515625" style="255" customWidth="1"/>
    <col min="19" max="16384" width="9.140625" style="20"/>
  </cols>
  <sheetData>
    <row r="1" spans="2:18" ht="20.25" x14ac:dyDescent="0.2">
      <c r="B1" s="110" t="s">
        <v>213</v>
      </c>
    </row>
    <row r="2" spans="2:18" ht="20.25" x14ac:dyDescent="0.2">
      <c r="B2" s="110" t="s">
        <v>215</v>
      </c>
    </row>
    <row r="3" spans="2:18" ht="12.75" customHeight="1" x14ac:dyDescent="0.2">
      <c r="B3" s="72" t="s">
        <v>26</v>
      </c>
    </row>
    <row r="4" spans="2:18" ht="12.75" customHeight="1" x14ac:dyDescent="0.2">
      <c r="D4" s="405" t="s">
        <v>294</v>
      </c>
      <c r="E4" s="405"/>
      <c r="F4" s="405"/>
      <c r="G4" s="405" t="s">
        <v>173</v>
      </c>
      <c r="H4" s="405"/>
      <c r="I4" s="405"/>
      <c r="J4" s="405" t="s">
        <v>105</v>
      </c>
      <c r="K4" s="405"/>
      <c r="L4" s="405"/>
      <c r="M4" s="405" t="s">
        <v>38</v>
      </c>
      <c r="N4" s="405"/>
      <c r="O4" s="405"/>
      <c r="P4" s="405" t="s">
        <v>37</v>
      </c>
      <c r="Q4" s="405"/>
      <c r="R4" s="405"/>
    </row>
    <row r="5" spans="2:18" ht="12.75" customHeight="1" x14ac:dyDescent="0.2">
      <c r="D5" s="290"/>
      <c r="E5" s="290"/>
      <c r="F5" s="290"/>
      <c r="G5" s="290"/>
      <c r="H5" s="290"/>
      <c r="I5" s="290"/>
      <c r="J5" s="290"/>
      <c r="K5" s="290"/>
      <c r="L5" s="290"/>
      <c r="M5" s="290"/>
      <c r="N5" s="290"/>
      <c r="O5" s="290"/>
      <c r="P5" s="290"/>
      <c r="Q5" s="290"/>
      <c r="R5" s="290"/>
    </row>
    <row r="6" spans="2:18" ht="12.75" customHeight="1" x14ac:dyDescent="0.2">
      <c r="D6" s="290"/>
      <c r="E6" s="290"/>
      <c r="F6" s="290"/>
      <c r="G6" s="290"/>
      <c r="H6" s="290"/>
      <c r="I6" s="290"/>
      <c r="J6" s="290"/>
      <c r="K6" s="290"/>
      <c r="L6" s="290"/>
      <c r="M6" s="290"/>
      <c r="N6" s="290"/>
      <c r="O6" s="290"/>
      <c r="P6" s="290"/>
      <c r="Q6" s="290"/>
      <c r="R6" s="290"/>
    </row>
    <row r="7" spans="2:18" ht="12.75" customHeight="1" x14ac:dyDescent="0.2">
      <c r="D7" s="290"/>
      <c r="E7" s="290"/>
      <c r="F7" s="290"/>
      <c r="G7" s="290"/>
      <c r="H7" s="290"/>
      <c r="I7" s="290"/>
      <c r="J7" s="290"/>
      <c r="K7" s="290"/>
      <c r="L7" s="290"/>
      <c r="M7" s="290"/>
      <c r="N7" s="290"/>
      <c r="O7" s="290"/>
      <c r="P7" s="290"/>
      <c r="Q7" s="290"/>
      <c r="R7" s="290"/>
    </row>
    <row r="8" spans="2:18" s="86" customFormat="1" ht="12.75" customHeight="1" x14ac:dyDescent="0.2">
      <c r="B8" s="35" t="s">
        <v>187</v>
      </c>
      <c r="C8" s="275"/>
      <c r="D8" s="406"/>
      <c r="E8" s="406"/>
      <c r="F8" s="406"/>
      <c r="G8" s="406"/>
      <c r="H8" s="406"/>
      <c r="I8" s="406"/>
      <c r="J8" s="406"/>
      <c r="K8" s="406"/>
      <c r="L8" s="406"/>
      <c r="M8" s="406"/>
      <c r="N8" s="406"/>
      <c r="O8" s="406"/>
      <c r="P8" s="406"/>
      <c r="Q8" s="406"/>
      <c r="R8" s="406"/>
    </row>
    <row r="9" spans="2:18" s="86" customFormat="1" ht="12.75" customHeight="1" x14ac:dyDescent="0.2">
      <c r="B9" s="121" t="s">
        <v>1</v>
      </c>
      <c r="C9" s="291" t="s">
        <v>3</v>
      </c>
      <c r="D9" s="214">
        <v>2.5000000000000001E-2</v>
      </c>
      <c r="E9" s="215">
        <v>1.6E-2</v>
      </c>
      <c r="F9" s="216">
        <v>2.9000000000000001E-2</v>
      </c>
      <c r="G9" s="214">
        <v>1.7999999999999999E-2</v>
      </c>
      <c r="H9" s="215">
        <v>1.2E-2</v>
      </c>
      <c r="I9" s="216">
        <v>2.7E-2</v>
      </c>
      <c r="J9" s="214">
        <v>1.2999999999999999E-2</v>
      </c>
      <c r="K9" s="215">
        <v>8.0000000000000002E-3</v>
      </c>
      <c r="L9" s="216">
        <v>1.7999999999999999E-2</v>
      </c>
      <c r="M9" s="214">
        <v>1.4999999999999999E-2</v>
      </c>
      <c r="N9" s="215">
        <v>8.9999999999999993E-3</v>
      </c>
      <c r="O9" s="216">
        <v>2.1000000000000001E-2</v>
      </c>
      <c r="P9" s="214">
        <v>1.4E-2</v>
      </c>
      <c r="Q9" s="215">
        <v>8.9999999999999993E-3</v>
      </c>
      <c r="R9" s="216">
        <v>0.02</v>
      </c>
    </row>
    <row r="10" spans="2:18" s="86" customFormat="1" ht="12.75" customHeight="1" x14ac:dyDescent="0.2">
      <c r="B10" s="124"/>
      <c r="C10" s="291" t="s">
        <v>50</v>
      </c>
      <c r="D10" s="214">
        <v>2.5999999999999999E-2</v>
      </c>
      <c r="E10" s="215">
        <v>1.9E-2</v>
      </c>
      <c r="F10" s="216">
        <v>2.8000000000000001E-2</v>
      </c>
      <c r="G10" s="214">
        <v>3.6999999999999998E-2</v>
      </c>
      <c r="H10" s="215">
        <v>0.03</v>
      </c>
      <c r="I10" s="216">
        <v>4.8000000000000001E-2</v>
      </c>
      <c r="J10" s="214">
        <v>3.3000000000000002E-2</v>
      </c>
      <c r="K10" s="215">
        <v>2.4E-2</v>
      </c>
      <c r="L10" s="216">
        <v>3.9E-2</v>
      </c>
      <c r="M10" s="214">
        <v>2.8000000000000001E-2</v>
      </c>
      <c r="N10" s="215">
        <v>2.1000000000000001E-2</v>
      </c>
      <c r="O10" s="216">
        <v>3.4000000000000002E-2</v>
      </c>
      <c r="P10" s="214">
        <v>2.8000000000000001E-2</v>
      </c>
      <c r="Q10" s="215">
        <v>0.02</v>
      </c>
      <c r="R10" s="216">
        <v>3.4000000000000002E-2</v>
      </c>
    </row>
    <row r="11" spans="2:18" s="86" customFormat="1" ht="12.75" customHeight="1" x14ac:dyDescent="0.2">
      <c r="B11" s="80"/>
      <c r="C11" s="291" t="s">
        <v>5</v>
      </c>
      <c r="D11" s="214">
        <v>6.0000000000000001E-3</v>
      </c>
      <c r="E11" s="215">
        <v>2E-3</v>
      </c>
      <c r="F11" s="216">
        <v>8.0000000000000002E-3</v>
      </c>
      <c r="G11" s="214">
        <v>5.0000000000000001E-3</v>
      </c>
      <c r="H11" s="215">
        <v>3.0000000000000001E-3</v>
      </c>
      <c r="I11" s="216">
        <v>0.01</v>
      </c>
      <c r="J11" s="214">
        <v>5.0000000000000001E-3</v>
      </c>
      <c r="K11" s="215">
        <v>3.0000000000000001E-3</v>
      </c>
      <c r="L11" s="216">
        <v>8.0000000000000002E-3</v>
      </c>
      <c r="M11" s="214">
        <v>6.0000000000000001E-3</v>
      </c>
      <c r="N11" s="215">
        <v>3.0000000000000001E-3</v>
      </c>
      <c r="O11" s="216">
        <v>8.9999999999999993E-3</v>
      </c>
      <c r="P11" s="214">
        <v>4.0000000000000001E-3</v>
      </c>
      <c r="Q11" s="215">
        <v>3.0000000000000001E-3</v>
      </c>
      <c r="R11" s="216">
        <v>7.0000000000000001E-3</v>
      </c>
    </row>
    <row r="12" spans="2:18" s="86" customFormat="1" ht="12.75" customHeight="1" x14ac:dyDescent="0.2">
      <c r="B12" s="80"/>
      <c r="C12" s="291" t="s">
        <v>6</v>
      </c>
      <c r="D12" s="292">
        <v>5.7000000000000002E-2</v>
      </c>
      <c r="E12" s="215">
        <v>4.4999999999999998E-2</v>
      </c>
      <c r="F12" s="216">
        <v>6.0999999999999999E-2</v>
      </c>
      <c r="G12" s="292">
        <v>0.06</v>
      </c>
      <c r="H12" s="215">
        <v>5.1999999999999998E-2</v>
      </c>
      <c r="I12" s="216">
        <v>7.4999999999999997E-2</v>
      </c>
      <c r="J12" s="292">
        <v>5.0999999999999997E-2</v>
      </c>
      <c r="K12" s="215">
        <v>4.2000000000000003E-2</v>
      </c>
      <c r="L12" s="216">
        <v>0.06</v>
      </c>
      <c r="M12" s="292">
        <v>4.9000000000000002E-2</v>
      </c>
      <c r="N12" s="215">
        <v>4.1000000000000002E-2</v>
      </c>
      <c r="O12" s="216">
        <v>5.8999999999999997E-2</v>
      </c>
      <c r="P12" s="292">
        <v>4.5999999999999999E-2</v>
      </c>
      <c r="Q12" s="215">
        <v>3.6999999999999998E-2</v>
      </c>
      <c r="R12" s="216">
        <v>5.6000000000000001E-2</v>
      </c>
    </row>
    <row r="13" spans="2:18" s="80" customFormat="1" ht="26.25" customHeight="1" x14ac:dyDescent="0.2">
      <c r="B13" s="125" t="s">
        <v>2</v>
      </c>
      <c r="C13" s="293" t="s">
        <v>3</v>
      </c>
      <c r="D13" s="249">
        <v>620000000</v>
      </c>
      <c r="E13" s="294">
        <v>380000000</v>
      </c>
      <c r="F13" s="295">
        <v>690000000</v>
      </c>
      <c r="G13" s="249">
        <v>430000000</v>
      </c>
      <c r="H13" s="294">
        <v>300000000</v>
      </c>
      <c r="I13" s="295">
        <v>650000000</v>
      </c>
      <c r="J13" s="249">
        <v>320000000</v>
      </c>
      <c r="K13" s="294">
        <v>180000000</v>
      </c>
      <c r="L13" s="295">
        <v>430000000</v>
      </c>
      <c r="M13" s="249">
        <v>350000000</v>
      </c>
      <c r="N13" s="294">
        <v>210000000</v>
      </c>
      <c r="O13" s="295">
        <v>490000000</v>
      </c>
      <c r="P13" s="249">
        <v>300000000</v>
      </c>
      <c r="Q13" s="294">
        <v>190000000</v>
      </c>
      <c r="R13" s="295">
        <v>430000000</v>
      </c>
    </row>
    <row r="14" spans="2:18" s="86" customFormat="1" ht="12.75" customHeight="1" x14ac:dyDescent="0.2">
      <c r="B14" s="80"/>
      <c r="C14" s="291" t="s">
        <v>50</v>
      </c>
      <c r="D14" s="249">
        <v>630000000</v>
      </c>
      <c r="E14" s="296">
        <v>450000000</v>
      </c>
      <c r="F14" s="297">
        <v>690000000</v>
      </c>
      <c r="G14" s="249">
        <v>900000000</v>
      </c>
      <c r="H14" s="296">
        <v>720000000</v>
      </c>
      <c r="I14" s="297">
        <v>1160000000</v>
      </c>
      <c r="J14" s="249">
        <v>780000000</v>
      </c>
      <c r="K14" s="296">
        <v>570000000</v>
      </c>
      <c r="L14" s="297">
        <v>930000000</v>
      </c>
      <c r="M14" s="249">
        <v>650000000</v>
      </c>
      <c r="N14" s="296">
        <v>490000000</v>
      </c>
      <c r="O14" s="297">
        <v>780000000</v>
      </c>
      <c r="P14" s="249">
        <v>590000000</v>
      </c>
      <c r="Q14" s="296">
        <v>430000000</v>
      </c>
      <c r="R14" s="297">
        <v>730000000</v>
      </c>
    </row>
    <row r="15" spans="2:18" s="86" customFormat="1" ht="12.75" customHeight="1" x14ac:dyDescent="0.2">
      <c r="B15" s="80"/>
      <c r="C15" s="291" t="s">
        <v>5</v>
      </c>
      <c r="D15" s="249">
        <v>140000000</v>
      </c>
      <c r="E15" s="296">
        <v>50000000</v>
      </c>
      <c r="F15" s="297">
        <v>180000000</v>
      </c>
      <c r="G15" s="249">
        <v>120000000</v>
      </c>
      <c r="H15" s="296">
        <v>70000000</v>
      </c>
      <c r="I15" s="297">
        <v>230000000</v>
      </c>
      <c r="J15" s="249">
        <v>120000000</v>
      </c>
      <c r="K15" s="296">
        <v>60000000</v>
      </c>
      <c r="L15" s="297">
        <v>200000000</v>
      </c>
      <c r="M15" s="249">
        <v>130000000</v>
      </c>
      <c r="N15" s="296">
        <v>70000000</v>
      </c>
      <c r="O15" s="297">
        <v>210000000</v>
      </c>
      <c r="P15" s="249">
        <v>90000000</v>
      </c>
      <c r="Q15" s="296">
        <v>50000000</v>
      </c>
      <c r="R15" s="297">
        <v>160000000</v>
      </c>
    </row>
    <row r="16" spans="2:18" s="86" customFormat="1" ht="12.75" customHeight="1" x14ac:dyDescent="0.2">
      <c r="B16" s="80"/>
      <c r="C16" s="291" t="s">
        <v>6</v>
      </c>
      <c r="D16" s="249">
        <v>1390000000</v>
      </c>
      <c r="E16" s="296">
        <v>1090000000</v>
      </c>
      <c r="F16" s="297">
        <v>1490000000</v>
      </c>
      <c r="G16" s="249">
        <v>1450000000</v>
      </c>
      <c r="H16" s="296">
        <v>1260000000</v>
      </c>
      <c r="I16" s="297">
        <v>1810000000</v>
      </c>
      <c r="J16" s="249">
        <v>1220000000</v>
      </c>
      <c r="K16" s="296">
        <v>1000000000</v>
      </c>
      <c r="L16" s="297">
        <v>1430000000</v>
      </c>
      <c r="M16" s="249">
        <v>1130000000</v>
      </c>
      <c r="N16" s="296">
        <v>930000000</v>
      </c>
      <c r="O16" s="297">
        <v>1340000000</v>
      </c>
      <c r="P16" s="249">
        <v>980000000</v>
      </c>
      <c r="Q16" s="296">
        <v>790000000</v>
      </c>
      <c r="R16" s="297">
        <v>1190000000</v>
      </c>
    </row>
    <row r="17" spans="2:18" s="80" customFormat="1" ht="22.5" customHeight="1" x14ac:dyDescent="0.2">
      <c r="B17" s="80" t="s">
        <v>120</v>
      </c>
      <c r="C17" s="293"/>
      <c r="D17" s="249">
        <v>168100000000</v>
      </c>
      <c r="E17" s="259" t="s">
        <v>119</v>
      </c>
      <c r="F17" s="260" t="s">
        <v>119</v>
      </c>
      <c r="G17" s="249">
        <v>164000000000</v>
      </c>
      <c r="H17" s="259" t="s">
        <v>119</v>
      </c>
      <c r="I17" s="260" t="s">
        <v>119</v>
      </c>
      <c r="J17" s="249">
        <v>166600000000</v>
      </c>
      <c r="K17" s="259" t="s">
        <v>119</v>
      </c>
      <c r="L17" s="260" t="s">
        <v>119</v>
      </c>
      <c r="M17" s="249">
        <v>159200000000</v>
      </c>
      <c r="N17" s="259" t="s">
        <v>119</v>
      </c>
      <c r="O17" s="260" t="s">
        <v>119</v>
      </c>
      <c r="P17" s="249">
        <v>153400000000</v>
      </c>
      <c r="Q17" s="259" t="s">
        <v>119</v>
      </c>
      <c r="R17" s="260" t="s">
        <v>119</v>
      </c>
    </row>
    <row r="18" spans="2:18" s="86" customFormat="1" ht="12.75" customHeight="1" x14ac:dyDescent="0.2">
      <c r="B18" s="80"/>
      <c r="C18" s="291"/>
      <c r="D18" s="217"/>
      <c r="E18" s="218"/>
      <c r="F18" s="219"/>
      <c r="G18" s="217"/>
      <c r="H18" s="218"/>
      <c r="I18" s="219"/>
      <c r="J18" s="217"/>
      <c r="K18" s="218"/>
      <c r="L18" s="219"/>
      <c r="M18" s="217"/>
      <c r="N18" s="218"/>
      <c r="O18" s="219"/>
      <c r="P18" s="217"/>
      <c r="Q18" s="218"/>
      <c r="R18" s="219"/>
    </row>
    <row r="19" spans="2:18" s="86" customFormat="1" ht="12.75" customHeight="1" x14ac:dyDescent="0.2">
      <c r="B19" s="80"/>
      <c r="C19" s="291"/>
      <c r="D19" s="217"/>
      <c r="E19" s="218"/>
      <c r="F19" s="219"/>
      <c r="G19" s="217"/>
      <c r="H19" s="218"/>
      <c r="I19" s="219"/>
      <c r="J19" s="251"/>
      <c r="K19" s="218"/>
      <c r="L19" s="219"/>
      <c r="M19" s="251"/>
      <c r="N19" s="218"/>
      <c r="O19" s="219"/>
      <c r="P19" s="251"/>
      <c r="Q19" s="218"/>
      <c r="R19" s="219"/>
    </row>
    <row r="20" spans="2:18" s="86" customFormat="1" ht="12.75" customHeight="1" x14ac:dyDescent="0.2">
      <c r="B20" s="35" t="s">
        <v>188</v>
      </c>
      <c r="C20" s="275"/>
      <c r="D20" s="406"/>
      <c r="E20" s="406"/>
      <c r="F20" s="406"/>
      <c r="G20" s="406"/>
      <c r="H20" s="406"/>
      <c r="I20" s="406"/>
      <c r="J20" s="406"/>
      <c r="K20" s="406"/>
      <c r="L20" s="406"/>
      <c r="M20" s="406"/>
      <c r="N20" s="406"/>
      <c r="O20" s="406"/>
      <c r="P20" s="406"/>
      <c r="Q20" s="406"/>
      <c r="R20" s="406"/>
    </row>
    <row r="21" spans="2:18" s="86" customFormat="1" ht="12.75" customHeight="1" x14ac:dyDescent="0.2">
      <c r="B21" s="121" t="s">
        <v>1</v>
      </c>
      <c r="C21" s="291" t="s">
        <v>3</v>
      </c>
      <c r="D21" s="214">
        <v>2.4E-2</v>
      </c>
      <c r="E21" s="215">
        <v>1.4999999999999999E-2</v>
      </c>
      <c r="F21" s="216">
        <v>2.7E-2</v>
      </c>
      <c r="G21" s="214">
        <v>1.7000000000000001E-2</v>
      </c>
      <c r="H21" s="215">
        <v>1.2E-2</v>
      </c>
      <c r="I21" s="216">
        <v>2.5999999999999999E-2</v>
      </c>
      <c r="J21" s="214">
        <v>1.2999999999999999E-2</v>
      </c>
      <c r="K21" s="215">
        <v>8.0000000000000002E-3</v>
      </c>
      <c r="L21" s="216">
        <v>1.7999999999999999E-2</v>
      </c>
      <c r="M21" s="214">
        <v>1.4999999999999999E-2</v>
      </c>
      <c r="N21" s="215">
        <v>8.9999999999999993E-3</v>
      </c>
      <c r="O21" s="216">
        <v>2.1000000000000001E-2</v>
      </c>
      <c r="P21" s="214">
        <v>1.4E-2</v>
      </c>
      <c r="Q21" s="215">
        <v>8.9999999999999993E-3</v>
      </c>
      <c r="R21" s="216">
        <v>0.02</v>
      </c>
    </row>
    <row r="22" spans="2:18" s="86" customFormat="1" ht="12.75" customHeight="1" x14ac:dyDescent="0.2">
      <c r="B22" s="124"/>
      <c r="C22" s="291" t="s">
        <v>50</v>
      </c>
      <c r="D22" s="214">
        <v>2.3E-2</v>
      </c>
      <c r="E22" s="215">
        <v>1.4999999999999999E-2</v>
      </c>
      <c r="F22" s="216">
        <v>2.5000000000000001E-2</v>
      </c>
      <c r="G22" s="214">
        <v>3.4000000000000002E-2</v>
      </c>
      <c r="H22" s="215">
        <v>2.5999999999999999E-2</v>
      </c>
      <c r="I22" s="216">
        <v>4.4999999999999998E-2</v>
      </c>
      <c r="J22" s="214">
        <v>0.03</v>
      </c>
      <c r="K22" s="215">
        <v>2.1000000000000001E-2</v>
      </c>
      <c r="L22" s="216">
        <v>3.5999999999999997E-2</v>
      </c>
      <c r="M22" s="214">
        <v>2.5000000000000001E-2</v>
      </c>
      <c r="N22" s="215">
        <v>1.7999999999999999E-2</v>
      </c>
      <c r="O22" s="216">
        <v>3.1E-2</v>
      </c>
      <c r="P22" s="214">
        <v>2.5000000000000001E-2</v>
      </c>
      <c r="Q22" s="215">
        <v>1.7000000000000001E-2</v>
      </c>
      <c r="R22" s="216">
        <v>3.1E-2</v>
      </c>
    </row>
    <row r="23" spans="2:18" s="86" customFormat="1" ht="12.75" customHeight="1" x14ac:dyDescent="0.2">
      <c r="B23" s="80"/>
      <c r="C23" s="291" t="s">
        <v>5</v>
      </c>
      <c r="D23" s="214">
        <v>6.0000000000000001E-3</v>
      </c>
      <c r="E23" s="215">
        <v>2E-3</v>
      </c>
      <c r="F23" s="216">
        <v>8.0000000000000002E-3</v>
      </c>
      <c r="G23" s="214">
        <v>5.0000000000000001E-3</v>
      </c>
      <c r="H23" s="215">
        <v>3.0000000000000001E-3</v>
      </c>
      <c r="I23" s="216">
        <v>0.01</v>
      </c>
      <c r="J23" s="214">
        <v>5.0000000000000001E-3</v>
      </c>
      <c r="K23" s="215">
        <v>2E-3</v>
      </c>
      <c r="L23" s="216">
        <v>8.0000000000000002E-3</v>
      </c>
      <c r="M23" s="214">
        <v>5.0000000000000001E-3</v>
      </c>
      <c r="N23" s="215">
        <v>3.0000000000000001E-3</v>
      </c>
      <c r="O23" s="216">
        <v>8.9999999999999993E-3</v>
      </c>
      <c r="P23" s="214">
        <v>4.0000000000000001E-3</v>
      </c>
      <c r="Q23" s="215">
        <v>2E-3</v>
      </c>
      <c r="R23" s="216">
        <v>7.0000000000000001E-3</v>
      </c>
    </row>
    <row r="24" spans="2:18" s="86" customFormat="1" ht="12.75" customHeight="1" x14ac:dyDescent="0.2">
      <c r="B24" s="80"/>
      <c r="C24" s="291" t="s">
        <v>6</v>
      </c>
      <c r="D24" s="292">
        <v>5.2999999999999999E-2</v>
      </c>
      <c r="E24" s="215">
        <v>0.04</v>
      </c>
      <c r="F24" s="216">
        <v>5.7000000000000002E-2</v>
      </c>
      <c r="G24" s="292">
        <v>5.6000000000000001E-2</v>
      </c>
      <c r="H24" s="215">
        <v>4.8000000000000001E-2</v>
      </c>
      <c r="I24" s="216">
        <v>7.0999999999999994E-2</v>
      </c>
      <c r="J24" s="292">
        <v>4.8000000000000001E-2</v>
      </c>
      <c r="K24" s="215">
        <v>3.7999999999999999E-2</v>
      </c>
      <c r="L24" s="216">
        <v>5.6000000000000001E-2</v>
      </c>
      <c r="M24" s="292">
        <v>4.4999999999999998E-2</v>
      </c>
      <c r="N24" s="215">
        <v>3.5999999999999997E-2</v>
      </c>
      <c r="O24" s="216">
        <v>5.3999999999999999E-2</v>
      </c>
      <c r="P24" s="292">
        <v>4.2000000000000003E-2</v>
      </c>
      <c r="Q24" s="215">
        <v>3.3000000000000002E-2</v>
      </c>
      <c r="R24" s="216">
        <v>5.1999999999999998E-2</v>
      </c>
    </row>
    <row r="25" spans="2:18" s="80" customFormat="1" ht="25.5" customHeight="1" x14ac:dyDescent="0.2">
      <c r="B25" s="125" t="s">
        <v>2</v>
      </c>
      <c r="C25" s="293" t="s">
        <v>3</v>
      </c>
      <c r="D25" s="249">
        <v>590000000</v>
      </c>
      <c r="E25" s="294">
        <v>350000000</v>
      </c>
      <c r="F25" s="295">
        <v>670000000</v>
      </c>
      <c r="G25" s="249">
        <v>410000000</v>
      </c>
      <c r="H25" s="294">
        <v>280000000</v>
      </c>
      <c r="I25" s="295">
        <v>630000000</v>
      </c>
      <c r="J25" s="249">
        <v>310000000</v>
      </c>
      <c r="K25" s="294">
        <v>180000000</v>
      </c>
      <c r="L25" s="295">
        <v>430000000</v>
      </c>
      <c r="M25" s="249">
        <v>340000000</v>
      </c>
      <c r="N25" s="294">
        <v>210000000</v>
      </c>
      <c r="O25" s="295">
        <v>480000000</v>
      </c>
      <c r="P25" s="249">
        <v>290000000</v>
      </c>
      <c r="Q25" s="294">
        <v>180000000</v>
      </c>
      <c r="R25" s="295">
        <v>430000000</v>
      </c>
    </row>
    <row r="26" spans="2:18" s="86" customFormat="1" ht="12.75" customHeight="1" x14ac:dyDescent="0.2">
      <c r="B26" s="80"/>
      <c r="C26" s="291" t="s">
        <v>50</v>
      </c>
      <c r="D26" s="249">
        <v>550000000</v>
      </c>
      <c r="E26" s="296">
        <v>370000000</v>
      </c>
      <c r="F26" s="297">
        <v>610000000</v>
      </c>
      <c r="G26" s="249">
        <v>820000000</v>
      </c>
      <c r="H26" s="296">
        <v>640000000</v>
      </c>
      <c r="I26" s="297">
        <v>1080000000</v>
      </c>
      <c r="J26" s="249">
        <v>710000000</v>
      </c>
      <c r="K26" s="296">
        <v>500000000</v>
      </c>
      <c r="L26" s="297">
        <v>860000000</v>
      </c>
      <c r="M26" s="249">
        <v>570000000</v>
      </c>
      <c r="N26" s="296">
        <v>410000000</v>
      </c>
      <c r="O26" s="297">
        <v>700000000</v>
      </c>
      <c r="P26" s="249">
        <v>530000000</v>
      </c>
      <c r="Q26" s="296">
        <v>360000000</v>
      </c>
      <c r="R26" s="297">
        <v>660000000</v>
      </c>
    </row>
    <row r="27" spans="2:18" s="86" customFormat="1" ht="12.75" customHeight="1" x14ac:dyDescent="0.2">
      <c r="B27" s="80"/>
      <c r="C27" s="291" t="s">
        <v>5</v>
      </c>
      <c r="D27" s="249">
        <v>140000000</v>
      </c>
      <c r="E27" s="296">
        <v>50000000</v>
      </c>
      <c r="F27" s="297">
        <v>180000000</v>
      </c>
      <c r="G27" s="249">
        <v>110000000</v>
      </c>
      <c r="H27" s="296">
        <v>70000000</v>
      </c>
      <c r="I27" s="297">
        <v>230000000</v>
      </c>
      <c r="J27" s="249">
        <v>110000000</v>
      </c>
      <c r="K27" s="296">
        <v>50000000</v>
      </c>
      <c r="L27" s="297">
        <v>190000000</v>
      </c>
      <c r="M27" s="249">
        <v>120000000</v>
      </c>
      <c r="N27" s="296">
        <v>60000000</v>
      </c>
      <c r="O27" s="297">
        <v>200000000</v>
      </c>
      <c r="P27" s="249">
        <v>90000000</v>
      </c>
      <c r="Q27" s="296">
        <v>50000000</v>
      </c>
      <c r="R27" s="297">
        <v>150000000</v>
      </c>
    </row>
    <row r="28" spans="2:18" s="86" customFormat="1" ht="12.75" customHeight="1" x14ac:dyDescent="0.2">
      <c r="B28" s="80"/>
      <c r="C28" s="291" t="s">
        <v>6</v>
      </c>
      <c r="D28" s="249">
        <v>1280000000</v>
      </c>
      <c r="E28" s="296">
        <v>980000000</v>
      </c>
      <c r="F28" s="297">
        <v>1380000000</v>
      </c>
      <c r="G28" s="249">
        <v>1350000000</v>
      </c>
      <c r="H28" s="296">
        <v>1170000000</v>
      </c>
      <c r="I28" s="297">
        <v>1710000000</v>
      </c>
      <c r="J28" s="249">
        <v>1130000000</v>
      </c>
      <c r="K28" s="296">
        <v>910000000</v>
      </c>
      <c r="L28" s="297">
        <v>1340000000</v>
      </c>
      <c r="M28" s="249">
        <v>1020000000</v>
      </c>
      <c r="N28" s="296">
        <v>830000000</v>
      </c>
      <c r="O28" s="297">
        <v>1230000000</v>
      </c>
      <c r="P28" s="249">
        <v>910000000</v>
      </c>
      <c r="Q28" s="296">
        <v>720000000</v>
      </c>
      <c r="R28" s="297">
        <v>1120000000</v>
      </c>
    </row>
    <row r="29" spans="2:18" s="80" customFormat="1" ht="22.5" customHeight="1" x14ac:dyDescent="0.2">
      <c r="B29" s="80" t="s">
        <v>120</v>
      </c>
      <c r="C29" s="293"/>
      <c r="D29" s="249">
        <f>D17</f>
        <v>168100000000</v>
      </c>
      <c r="E29" s="259" t="s">
        <v>119</v>
      </c>
      <c r="F29" s="260" t="s">
        <v>119</v>
      </c>
      <c r="G29" s="249">
        <f>G17</f>
        <v>164000000000</v>
      </c>
      <c r="H29" s="259" t="s">
        <v>119</v>
      </c>
      <c r="I29" s="260" t="s">
        <v>119</v>
      </c>
      <c r="J29" s="249">
        <f>J17</f>
        <v>166600000000</v>
      </c>
      <c r="K29" s="259" t="s">
        <v>119</v>
      </c>
      <c r="L29" s="260" t="s">
        <v>119</v>
      </c>
      <c r="M29" s="249">
        <f>M17</f>
        <v>159200000000</v>
      </c>
      <c r="N29" s="259" t="s">
        <v>119</v>
      </c>
      <c r="O29" s="260" t="s">
        <v>119</v>
      </c>
      <c r="P29" s="249">
        <f>P17</f>
        <v>153400000000</v>
      </c>
      <c r="Q29" s="259" t="s">
        <v>119</v>
      </c>
      <c r="R29" s="260" t="s">
        <v>119</v>
      </c>
    </row>
    <row r="30" spans="2:18" ht="12.75" customHeight="1" x14ac:dyDescent="0.2">
      <c r="B30" s="71"/>
      <c r="C30" s="298"/>
      <c r="D30" s="273"/>
      <c r="E30" s="218"/>
      <c r="F30" s="219"/>
      <c r="G30" s="273"/>
      <c r="H30" s="218"/>
      <c r="I30" s="219"/>
      <c r="J30" s="273"/>
      <c r="K30" s="218"/>
      <c r="L30" s="219"/>
      <c r="M30" s="273"/>
      <c r="N30" s="218"/>
      <c r="O30" s="219"/>
      <c r="P30" s="273"/>
      <c r="Q30" s="218"/>
      <c r="R30" s="219"/>
    </row>
    <row r="31" spans="2:18" ht="12.75" customHeight="1" x14ac:dyDescent="0.2">
      <c r="B31" s="71"/>
      <c r="C31" s="298"/>
      <c r="D31" s="273"/>
      <c r="E31" s="218"/>
      <c r="F31" s="219"/>
      <c r="G31" s="273"/>
      <c r="H31" s="218"/>
      <c r="I31" s="219"/>
      <c r="J31" s="273"/>
      <c r="K31" s="218"/>
      <c r="L31" s="219"/>
      <c r="M31" s="273"/>
      <c r="N31" s="218"/>
      <c r="O31" s="219"/>
      <c r="P31" s="273"/>
      <c r="Q31" s="218"/>
      <c r="R31" s="219"/>
    </row>
    <row r="33" spans="2:18" ht="12.75" customHeight="1" x14ac:dyDescent="0.2">
      <c r="D33" s="290"/>
      <c r="E33" s="290"/>
      <c r="F33" s="290"/>
      <c r="G33" s="290"/>
      <c r="H33" s="290"/>
      <c r="I33" s="290"/>
      <c r="J33" s="290"/>
      <c r="K33" s="290"/>
      <c r="L33" s="290"/>
      <c r="M33" s="290"/>
      <c r="N33" s="290"/>
      <c r="O33" s="290"/>
      <c r="P33" s="290"/>
      <c r="Q33" s="290"/>
      <c r="R33" s="290"/>
    </row>
    <row r="34" spans="2:18" ht="12.75" customHeight="1" x14ac:dyDescent="0.2">
      <c r="D34" s="290"/>
      <c r="E34" s="290"/>
      <c r="F34" s="290"/>
      <c r="G34" s="290"/>
      <c r="H34" s="290"/>
      <c r="I34" s="290"/>
      <c r="J34" s="290"/>
      <c r="K34" s="290"/>
      <c r="L34" s="290"/>
      <c r="M34" s="290"/>
      <c r="N34" s="290"/>
      <c r="O34" s="290"/>
      <c r="P34" s="290"/>
      <c r="Q34" s="290"/>
      <c r="R34" s="290"/>
    </row>
    <row r="35" spans="2:18" ht="12.75" customHeight="1" x14ac:dyDescent="0.2">
      <c r="D35" s="290"/>
      <c r="E35" s="290"/>
      <c r="F35" s="290"/>
      <c r="G35" s="290"/>
      <c r="H35" s="290"/>
      <c r="I35" s="290"/>
      <c r="J35" s="290"/>
      <c r="K35" s="290"/>
      <c r="L35" s="290"/>
      <c r="M35" s="290"/>
      <c r="N35" s="290"/>
      <c r="O35" s="290"/>
      <c r="P35" s="290"/>
      <c r="Q35" s="290"/>
      <c r="R35" s="290"/>
    </row>
    <row r="36" spans="2:18" s="86" customFormat="1" ht="12.75" customHeight="1" x14ac:dyDescent="0.2">
      <c r="B36" s="35" t="s">
        <v>185</v>
      </c>
      <c r="C36" s="275"/>
      <c r="D36" s="406"/>
      <c r="E36" s="406"/>
      <c r="F36" s="406"/>
      <c r="G36" s="406"/>
      <c r="H36" s="406"/>
      <c r="I36" s="406"/>
      <c r="J36" s="406"/>
      <c r="K36" s="406"/>
      <c r="L36" s="406"/>
      <c r="M36" s="406"/>
      <c r="N36" s="406"/>
      <c r="O36" s="406"/>
      <c r="P36" s="406"/>
      <c r="Q36" s="406"/>
      <c r="R36" s="406"/>
    </row>
    <row r="37" spans="2:18" s="86" customFormat="1" ht="12.75" customHeight="1" x14ac:dyDescent="0.2">
      <c r="B37" s="121" t="s">
        <v>1</v>
      </c>
      <c r="C37" s="291" t="s">
        <v>3</v>
      </c>
      <c r="D37" s="214">
        <v>8.0000000000000002E-3</v>
      </c>
      <c r="E37" s="215">
        <v>6.0000000000000001E-3</v>
      </c>
      <c r="F37" s="216">
        <v>1.0999999999999999E-2</v>
      </c>
      <c r="G37" s="214">
        <v>7.0000000000000001E-3</v>
      </c>
      <c r="H37" s="215">
        <v>6.0000000000000001E-3</v>
      </c>
      <c r="I37" s="216">
        <v>0.01</v>
      </c>
      <c r="J37" s="214">
        <v>7.0000000000000001E-3</v>
      </c>
      <c r="K37" s="215">
        <v>6.0000000000000001E-3</v>
      </c>
      <c r="L37" s="216">
        <v>0.01</v>
      </c>
      <c r="M37" s="214">
        <v>7.0000000000000001E-3</v>
      </c>
      <c r="N37" s="215">
        <v>6.0000000000000001E-3</v>
      </c>
      <c r="O37" s="216">
        <v>0.01</v>
      </c>
      <c r="P37" s="214">
        <v>8.0000000000000002E-3</v>
      </c>
      <c r="Q37" s="215">
        <v>6.0000000000000001E-3</v>
      </c>
      <c r="R37" s="216">
        <v>1.0999999999999999E-2</v>
      </c>
    </row>
    <row r="38" spans="2:18" s="86" customFormat="1" ht="12.75" customHeight="1" x14ac:dyDescent="0.2">
      <c r="B38" s="124"/>
      <c r="C38" s="291" t="s">
        <v>50</v>
      </c>
      <c r="D38" s="214">
        <v>7.0000000000000001E-3</v>
      </c>
      <c r="E38" s="215">
        <v>5.0000000000000001E-3</v>
      </c>
      <c r="F38" s="216">
        <v>8.9999999999999993E-3</v>
      </c>
      <c r="G38" s="214">
        <v>8.9999999999999993E-3</v>
      </c>
      <c r="H38" s="215">
        <v>6.0000000000000001E-3</v>
      </c>
      <c r="I38" s="216">
        <v>1.2E-2</v>
      </c>
      <c r="J38" s="214">
        <v>0.01</v>
      </c>
      <c r="K38" s="215">
        <v>8.0000000000000002E-3</v>
      </c>
      <c r="L38" s="216">
        <v>1.2E-2</v>
      </c>
      <c r="M38" s="214">
        <v>8.9999999999999993E-3</v>
      </c>
      <c r="N38" s="215">
        <v>7.0000000000000001E-3</v>
      </c>
      <c r="O38" s="216">
        <v>1.0999999999999999E-2</v>
      </c>
      <c r="P38" s="214">
        <v>8.0000000000000002E-3</v>
      </c>
      <c r="Q38" s="215">
        <v>7.0000000000000001E-3</v>
      </c>
      <c r="R38" s="216">
        <v>1.0999999999999999E-2</v>
      </c>
    </row>
    <row r="39" spans="2:18" s="86" customFormat="1" ht="12.75" customHeight="1" x14ac:dyDescent="0.2">
      <c r="B39" s="80"/>
      <c r="C39" s="291" t="s">
        <v>5</v>
      </c>
      <c r="D39" s="214">
        <v>4.0000000000000001E-3</v>
      </c>
      <c r="E39" s="215">
        <v>3.0000000000000001E-3</v>
      </c>
      <c r="F39" s="216">
        <v>6.0000000000000001E-3</v>
      </c>
      <c r="G39" s="214">
        <v>4.0000000000000001E-3</v>
      </c>
      <c r="H39" s="215">
        <v>3.0000000000000001E-3</v>
      </c>
      <c r="I39" s="216">
        <v>6.0000000000000001E-3</v>
      </c>
      <c r="J39" s="214">
        <v>5.0000000000000001E-3</v>
      </c>
      <c r="K39" s="215">
        <v>4.0000000000000001E-3</v>
      </c>
      <c r="L39" s="216">
        <v>6.0000000000000001E-3</v>
      </c>
      <c r="M39" s="214">
        <v>5.0000000000000001E-3</v>
      </c>
      <c r="N39" s="215">
        <v>4.0000000000000001E-3</v>
      </c>
      <c r="O39" s="216">
        <v>7.0000000000000001E-3</v>
      </c>
      <c r="P39" s="214">
        <v>5.0000000000000001E-3</v>
      </c>
      <c r="Q39" s="215">
        <v>4.0000000000000001E-3</v>
      </c>
      <c r="R39" s="216">
        <v>7.0000000000000001E-3</v>
      </c>
    </row>
    <row r="40" spans="2:18" s="86" customFormat="1" ht="12.75" customHeight="1" x14ac:dyDescent="0.2">
      <c r="B40" s="80" t="s">
        <v>200</v>
      </c>
      <c r="C40" s="291" t="s">
        <v>6</v>
      </c>
      <c r="D40" s="292">
        <v>1.9E-2</v>
      </c>
      <c r="E40" s="215">
        <v>1.6E-2</v>
      </c>
      <c r="F40" s="216">
        <v>2.1999999999999999E-2</v>
      </c>
      <c r="G40" s="292">
        <v>2.1000000000000001E-2</v>
      </c>
      <c r="H40" s="215">
        <v>1.7999999999999999E-2</v>
      </c>
      <c r="I40" s="216">
        <v>2.4E-2</v>
      </c>
      <c r="J40" s="292">
        <v>2.1000000000000001E-2</v>
      </c>
      <c r="K40" s="215">
        <v>1.7999999999999999E-2</v>
      </c>
      <c r="L40" s="216">
        <v>2.5000000000000001E-2</v>
      </c>
      <c r="M40" s="292">
        <v>2.1000000000000001E-2</v>
      </c>
      <c r="N40" s="215">
        <v>1.7999999999999999E-2</v>
      </c>
      <c r="O40" s="216">
        <v>2.5000000000000001E-2</v>
      </c>
      <c r="P40" s="292">
        <v>2.1000000000000001E-2</v>
      </c>
      <c r="Q40" s="215">
        <v>1.7999999999999999E-2</v>
      </c>
      <c r="R40" s="216">
        <v>2.5000000000000001E-2</v>
      </c>
    </row>
    <row r="41" spans="2:18" s="80" customFormat="1" ht="26.25" customHeight="1" x14ac:dyDescent="0.2">
      <c r="B41" s="125" t="s">
        <v>2</v>
      </c>
      <c r="C41" s="293" t="s">
        <v>3</v>
      </c>
      <c r="D41" s="249">
        <v>1300000000</v>
      </c>
      <c r="E41" s="294">
        <v>1000000000</v>
      </c>
      <c r="F41" s="295">
        <v>1800000000</v>
      </c>
      <c r="G41" s="249">
        <v>1200000000</v>
      </c>
      <c r="H41" s="294">
        <v>1000000000</v>
      </c>
      <c r="I41" s="295">
        <v>1700000000</v>
      </c>
      <c r="J41" s="249">
        <v>1200000000</v>
      </c>
      <c r="K41" s="294">
        <v>900000000</v>
      </c>
      <c r="L41" s="295">
        <v>1700000000</v>
      </c>
      <c r="M41" s="249">
        <v>1200000000</v>
      </c>
      <c r="N41" s="294">
        <v>1000000000</v>
      </c>
      <c r="O41" s="295">
        <v>1600000000</v>
      </c>
      <c r="P41" s="249">
        <v>1200000000</v>
      </c>
      <c r="Q41" s="294">
        <v>1000000000</v>
      </c>
      <c r="R41" s="295">
        <v>1600000000</v>
      </c>
    </row>
    <row r="42" spans="2:18" s="86" customFormat="1" ht="12.75" customHeight="1" x14ac:dyDescent="0.2">
      <c r="B42" s="80"/>
      <c r="C42" s="291" t="s">
        <v>50</v>
      </c>
      <c r="D42" s="249">
        <v>1100000000</v>
      </c>
      <c r="E42" s="296">
        <v>900000000</v>
      </c>
      <c r="F42" s="297">
        <v>1500000000</v>
      </c>
      <c r="G42" s="249">
        <v>1500000000</v>
      </c>
      <c r="H42" s="296">
        <v>1000000000</v>
      </c>
      <c r="I42" s="297">
        <v>1900000000</v>
      </c>
      <c r="J42" s="249">
        <v>1600000000</v>
      </c>
      <c r="K42" s="296">
        <v>1300000000</v>
      </c>
      <c r="L42" s="297">
        <v>2000000000</v>
      </c>
      <c r="M42" s="249">
        <v>1400000000</v>
      </c>
      <c r="N42" s="296">
        <v>1100000000</v>
      </c>
      <c r="O42" s="297">
        <v>1700000000</v>
      </c>
      <c r="P42" s="249">
        <v>1300000000</v>
      </c>
      <c r="Q42" s="296">
        <v>1000000000</v>
      </c>
      <c r="R42" s="297">
        <v>1600000000</v>
      </c>
    </row>
    <row r="43" spans="2:18" s="86" customFormat="1" ht="12.75" customHeight="1" x14ac:dyDescent="0.2">
      <c r="B43" s="80"/>
      <c r="C43" s="291" t="s">
        <v>5</v>
      </c>
      <c r="D43" s="249">
        <v>700000000</v>
      </c>
      <c r="E43" s="296">
        <v>500000000</v>
      </c>
      <c r="F43" s="297">
        <v>1000000000</v>
      </c>
      <c r="G43" s="249">
        <v>700000000</v>
      </c>
      <c r="H43" s="296">
        <v>600000000</v>
      </c>
      <c r="I43" s="297">
        <v>1000000000</v>
      </c>
      <c r="J43" s="249">
        <v>800000000</v>
      </c>
      <c r="K43" s="296">
        <v>600000000</v>
      </c>
      <c r="L43" s="297">
        <v>1100000000</v>
      </c>
      <c r="M43" s="249">
        <v>800000000</v>
      </c>
      <c r="N43" s="296">
        <v>600000000</v>
      </c>
      <c r="O43" s="297">
        <v>1100000000</v>
      </c>
      <c r="P43" s="249">
        <v>800000000</v>
      </c>
      <c r="Q43" s="296">
        <v>600000000</v>
      </c>
      <c r="R43" s="297">
        <v>1100000000</v>
      </c>
    </row>
    <row r="44" spans="2:18" s="86" customFormat="1" ht="12.75" customHeight="1" x14ac:dyDescent="0.2">
      <c r="B44" s="80"/>
      <c r="C44" s="291" t="s">
        <v>6</v>
      </c>
      <c r="D44" s="249">
        <v>3100000000</v>
      </c>
      <c r="E44" s="296">
        <v>2700000000</v>
      </c>
      <c r="F44" s="297">
        <v>3700000000</v>
      </c>
      <c r="G44" s="249">
        <v>3400000000</v>
      </c>
      <c r="H44" s="296">
        <v>3000000000</v>
      </c>
      <c r="I44" s="297">
        <v>4000000000</v>
      </c>
      <c r="J44" s="249">
        <v>3500000000</v>
      </c>
      <c r="K44" s="296">
        <v>3000000000</v>
      </c>
      <c r="L44" s="297">
        <v>4200000000</v>
      </c>
      <c r="M44" s="249">
        <v>3400000000</v>
      </c>
      <c r="N44" s="296">
        <v>2900000000</v>
      </c>
      <c r="O44" s="297">
        <v>3900000000</v>
      </c>
      <c r="P44" s="249">
        <v>3200000000</v>
      </c>
      <c r="Q44" s="296">
        <v>2800000000</v>
      </c>
      <c r="R44" s="297">
        <v>3800000000</v>
      </c>
    </row>
    <row r="45" spans="2:18" s="80" customFormat="1" ht="22.5" customHeight="1" x14ac:dyDescent="0.2">
      <c r="B45" s="80" t="s">
        <v>120</v>
      </c>
      <c r="C45" s="293"/>
      <c r="D45" s="249">
        <v>168100000000</v>
      </c>
      <c r="E45" s="259" t="s">
        <v>119</v>
      </c>
      <c r="F45" s="260" t="s">
        <v>119</v>
      </c>
      <c r="G45" s="249">
        <v>164000000000</v>
      </c>
      <c r="H45" s="259" t="s">
        <v>119</v>
      </c>
      <c r="I45" s="260" t="s">
        <v>119</v>
      </c>
      <c r="J45" s="249">
        <v>166600000000</v>
      </c>
      <c r="K45" s="259" t="s">
        <v>119</v>
      </c>
      <c r="L45" s="260" t="s">
        <v>119</v>
      </c>
      <c r="M45" s="249">
        <v>159200000000</v>
      </c>
      <c r="N45" s="259" t="s">
        <v>119</v>
      </c>
      <c r="O45" s="260" t="s">
        <v>119</v>
      </c>
      <c r="P45" s="249">
        <v>153400000000</v>
      </c>
      <c r="Q45" s="259" t="s">
        <v>119</v>
      </c>
      <c r="R45" s="260" t="s">
        <v>119</v>
      </c>
    </row>
    <row r="46" spans="2:18" s="86" customFormat="1" ht="12.75" customHeight="1" x14ac:dyDescent="0.2">
      <c r="B46" s="80"/>
      <c r="C46" s="291"/>
      <c r="D46" s="217"/>
      <c r="E46" s="218"/>
      <c r="F46" s="219"/>
      <c r="G46" s="217"/>
      <c r="H46" s="218"/>
      <c r="I46" s="219"/>
      <c r="J46" s="217"/>
      <c r="K46" s="218"/>
      <c r="L46" s="219"/>
      <c r="M46" s="217"/>
      <c r="N46" s="218"/>
      <c r="O46" s="219"/>
      <c r="P46" s="217"/>
      <c r="Q46" s="218"/>
      <c r="R46" s="219"/>
    </row>
    <row r="47" spans="2:18" s="86" customFormat="1" ht="12.75" customHeight="1" x14ac:dyDescent="0.2">
      <c r="B47" s="80"/>
      <c r="C47" s="291"/>
      <c r="D47" s="217"/>
      <c r="E47" s="218"/>
      <c r="F47" s="219"/>
      <c r="G47" s="217"/>
      <c r="H47" s="218"/>
      <c r="I47" s="219"/>
      <c r="J47" s="251"/>
      <c r="K47" s="218"/>
      <c r="L47" s="219"/>
      <c r="M47" s="251"/>
      <c r="N47" s="218"/>
      <c r="O47" s="219"/>
      <c r="P47" s="251"/>
      <c r="Q47" s="218"/>
      <c r="R47" s="219"/>
    </row>
    <row r="48" spans="2:18" s="86" customFormat="1" ht="12.75" customHeight="1" x14ac:dyDescent="0.2">
      <c r="B48" s="35" t="s">
        <v>186</v>
      </c>
      <c r="C48" s="275"/>
      <c r="D48" s="406"/>
      <c r="E48" s="406"/>
      <c r="F48" s="406"/>
      <c r="G48" s="406"/>
      <c r="H48" s="406"/>
      <c r="I48" s="406"/>
      <c r="J48" s="406"/>
      <c r="K48" s="406"/>
      <c r="L48" s="406"/>
      <c r="M48" s="406"/>
      <c r="N48" s="406"/>
      <c r="O48" s="406"/>
      <c r="P48" s="406"/>
      <c r="Q48" s="406"/>
      <c r="R48" s="406"/>
    </row>
    <row r="49" spans="2:18" s="86" customFormat="1" ht="12.75" customHeight="1" x14ac:dyDescent="0.2">
      <c r="B49" s="121" t="s">
        <v>1</v>
      </c>
      <c r="C49" s="291" t="s">
        <v>3</v>
      </c>
      <c r="D49" s="214">
        <v>8.0000000000000002E-3</v>
      </c>
      <c r="E49" s="215">
        <v>6.0000000000000001E-3</v>
      </c>
      <c r="F49" s="216">
        <v>1.0999999999999999E-2</v>
      </c>
      <c r="G49" s="214">
        <v>7.0000000000000001E-3</v>
      </c>
      <c r="H49" s="215">
        <v>6.0000000000000001E-3</v>
      </c>
      <c r="I49" s="216">
        <v>0.01</v>
      </c>
      <c r="J49" s="214">
        <v>7.0000000000000001E-3</v>
      </c>
      <c r="K49" s="215">
        <v>6.0000000000000001E-3</v>
      </c>
      <c r="L49" s="216">
        <v>0.01</v>
      </c>
      <c r="M49" s="214">
        <v>7.0000000000000001E-3</v>
      </c>
      <c r="N49" s="215">
        <v>6.0000000000000001E-3</v>
      </c>
      <c r="O49" s="216">
        <v>0.01</v>
      </c>
      <c r="P49" s="214">
        <v>8.0000000000000002E-3</v>
      </c>
      <c r="Q49" s="215">
        <v>6.0000000000000001E-3</v>
      </c>
      <c r="R49" s="216">
        <v>0.01</v>
      </c>
    </row>
    <row r="50" spans="2:18" s="86" customFormat="1" ht="12.75" customHeight="1" x14ac:dyDescent="0.2">
      <c r="B50" s="124"/>
      <c r="C50" s="291" t="s">
        <v>50</v>
      </c>
      <c r="D50" s="214">
        <v>6.0000000000000001E-3</v>
      </c>
      <c r="E50" s="215">
        <v>5.0000000000000001E-3</v>
      </c>
      <c r="F50" s="216">
        <v>8.0000000000000002E-3</v>
      </c>
      <c r="G50" s="214">
        <v>8.0000000000000002E-3</v>
      </c>
      <c r="H50" s="215">
        <v>7.0000000000000001E-3</v>
      </c>
      <c r="I50" s="216">
        <v>1.0999999999999999E-2</v>
      </c>
      <c r="J50" s="214">
        <v>8.9999999999999993E-3</v>
      </c>
      <c r="K50" s="215">
        <v>7.0000000000000001E-3</v>
      </c>
      <c r="L50" s="216">
        <v>1.2E-2</v>
      </c>
      <c r="M50" s="214">
        <v>8.0000000000000002E-3</v>
      </c>
      <c r="N50" s="215">
        <v>6.0000000000000001E-3</v>
      </c>
      <c r="O50" s="216">
        <v>0.01</v>
      </c>
      <c r="P50" s="214">
        <v>8.0000000000000002E-3</v>
      </c>
      <c r="Q50" s="215">
        <v>6.0000000000000001E-3</v>
      </c>
      <c r="R50" s="216">
        <v>0.01</v>
      </c>
    </row>
    <row r="51" spans="2:18" s="86" customFormat="1" ht="12.75" customHeight="1" x14ac:dyDescent="0.2">
      <c r="B51" s="80"/>
      <c r="C51" s="291" t="s">
        <v>5</v>
      </c>
      <c r="D51" s="214">
        <v>4.0000000000000001E-3</v>
      </c>
      <c r="E51" s="215">
        <v>3.0000000000000001E-3</v>
      </c>
      <c r="F51" s="216">
        <v>6.0000000000000001E-3</v>
      </c>
      <c r="G51" s="214">
        <v>4.0000000000000001E-3</v>
      </c>
      <c r="H51" s="215">
        <v>3.0000000000000001E-3</v>
      </c>
      <c r="I51" s="216">
        <v>6.0000000000000001E-3</v>
      </c>
      <c r="J51" s="214">
        <v>4.0000000000000001E-3</v>
      </c>
      <c r="K51" s="215">
        <v>3.0000000000000001E-3</v>
      </c>
      <c r="L51" s="216">
        <v>6.0000000000000001E-3</v>
      </c>
      <c r="M51" s="214">
        <v>5.0000000000000001E-3</v>
      </c>
      <c r="N51" s="215">
        <v>4.0000000000000001E-3</v>
      </c>
      <c r="O51" s="216">
        <v>7.0000000000000001E-3</v>
      </c>
      <c r="P51" s="214">
        <v>5.0000000000000001E-3</v>
      </c>
      <c r="Q51" s="215">
        <v>4.0000000000000001E-3</v>
      </c>
      <c r="R51" s="216">
        <v>7.0000000000000001E-3</v>
      </c>
    </row>
    <row r="52" spans="2:18" s="86" customFormat="1" ht="12.75" customHeight="1" x14ac:dyDescent="0.2">
      <c r="B52" s="80" t="s">
        <v>200</v>
      </c>
      <c r="C52" s="291" t="s">
        <v>6</v>
      </c>
      <c r="D52" s="292">
        <v>1.7999999999999999E-2</v>
      </c>
      <c r="E52" s="215">
        <v>1.4999999999999999E-2</v>
      </c>
      <c r="F52" s="216">
        <v>2.1000000000000001E-2</v>
      </c>
      <c r="G52" s="292">
        <v>0.02</v>
      </c>
      <c r="H52" s="215">
        <v>1.7000000000000001E-2</v>
      </c>
      <c r="I52" s="216">
        <v>2.4E-2</v>
      </c>
      <c r="J52" s="292">
        <v>0.02</v>
      </c>
      <c r="K52" s="215">
        <v>1.7999999999999999E-2</v>
      </c>
      <c r="L52" s="216">
        <v>2.4E-2</v>
      </c>
      <c r="M52" s="292">
        <v>0.02</v>
      </c>
      <c r="N52" s="215">
        <v>1.7000000000000001E-2</v>
      </c>
      <c r="O52" s="216">
        <v>2.4E-2</v>
      </c>
      <c r="P52" s="292">
        <v>2.1000000000000001E-2</v>
      </c>
      <c r="Q52" s="215">
        <v>1.7999999999999999E-2</v>
      </c>
      <c r="R52" s="216">
        <v>2.4E-2</v>
      </c>
    </row>
    <row r="53" spans="2:18" s="80" customFormat="1" ht="25.5" customHeight="1" x14ac:dyDescent="0.2">
      <c r="B53" s="125" t="s">
        <v>2</v>
      </c>
      <c r="C53" s="293" t="s">
        <v>3</v>
      </c>
      <c r="D53" s="249">
        <v>1300000000</v>
      </c>
      <c r="E53" s="294">
        <v>1000000000</v>
      </c>
      <c r="F53" s="295">
        <v>1800000000</v>
      </c>
      <c r="G53" s="249">
        <v>1200000000</v>
      </c>
      <c r="H53" s="294">
        <v>1000000000</v>
      </c>
      <c r="I53" s="295">
        <v>1700000000</v>
      </c>
      <c r="J53" s="249">
        <v>1200000000</v>
      </c>
      <c r="K53" s="294">
        <v>900000000</v>
      </c>
      <c r="L53" s="295">
        <v>1700000000</v>
      </c>
      <c r="M53" s="249">
        <v>1200000000</v>
      </c>
      <c r="N53" s="294">
        <v>1000000000</v>
      </c>
      <c r="O53" s="295">
        <v>1600000000</v>
      </c>
      <c r="P53" s="249">
        <v>1200000000</v>
      </c>
      <c r="Q53" s="294">
        <v>1000000000</v>
      </c>
      <c r="R53" s="295">
        <v>1600000000</v>
      </c>
    </row>
    <row r="54" spans="2:18" s="86" customFormat="1" ht="12.75" customHeight="1" x14ac:dyDescent="0.2">
      <c r="B54" s="80"/>
      <c r="C54" s="291" t="s">
        <v>50</v>
      </c>
      <c r="D54" s="249">
        <v>1100000000</v>
      </c>
      <c r="E54" s="296">
        <v>800000000</v>
      </c>
      <c r="F54" s="297">
        <v>1400000000</v>
      </c>
      <c r="G54" s="249">
        <v>1400000000</v>
      </c>
      <c r="H54" s="296">
        <v>1200000000</v>
      </c>
      <c r="I54" s="297">
        <v>1800000000</v>
      </c>
      <c r="J54" s="249">
        <v>1500000000</v>
      </c>
      <c r="K54" s="296">
        <v>1200000000</v>
      </c>
      <c r="L54" s="297">
        <v>1900000000</v>
      </c>
      <c r="M54" s="249">
        <v>1300000000</v>
      </c>
      <c r="N54" s="296">
        <v>1000000000</v>
      </c>
      <c r="O54" s="297">
        <v>1600000000</v>
      </c>
      <c r="P54" s="249">
        <v>1200000000</v>
      </c>
      <c r="Q54" s="296">
        <v>1000000000</v>
      </c>
      <c r="R54" s="297">
        <v>1600000000</v>
      </c>
    </row>
    <row r="55" spans="2:18" s="86" customFormat="1" ht="12.75" customHeight="1" x14ac:dyDescent="0.2">
      <c r="B55" s="80"/>
      <c r="C55" s="291" t="s">
        <v>5</v>
      </c>
      <c r="D55" s="249">
        <v>700000000</v>
      </c>
      <c r="E55" s="296">
        <v>500000000</v>
      </c>
      <c r="F55" s="297">
        <v>1000000000</v>
      </c>
      <c r="G55" s="249">
        <v>700000000</v>
      </c>
      <c r="H55" s="296">
        <v>600000000</v>
      </c>
      <c r="I55" s="297">
        <v>1000000000</v>
      </c>
      <c r="J55" s="249">
        <v>700000000</v>
      </c>
      <c r="K55" s="296">
        <v>600000000</v>
      </c>
      <c r="L55" s="297">
        <v>1000000000</v>
      </c>
      <c r="M55" s="249">
        <v>800000000</v>
      </c>
      <c r="N55" s="296">
        <v>600000000</v>
      </c>
      <c r="O55" s="297">
        <v>1100000000</v>
      </c>
      <c r="P55" s="249">
        <v>800000000</v>
      </c>
      <c r="Q55" s="296">
        <v>600000000</v>
      </c>
      <c r="R55" s="297">
        <v>1100000000</v>
      </c>
    </row>
    <row r="56" spans="2:18" s="86" customFormat="1" ht="12.75" customHeight="1" x14ac:dyDescent="0.2">
      <c r="B56" s="80"/>
      <c r="C56" s="291" t="s">
        <v>6</v>
      </c>
      <c r="D56" s="249">
        <v>3000000000</v>
      </c>
      <c r="E56" s="296">
        <v>2500000000</v>
      </c>
      <c r="F56" s="297">
        <v>3600000000</v>
      </c>
      <c r="G56" s="249">
        <v>3300000000</v>
      </c>
      <c r="H56" s="296">
        <v>2900000000</v>
      </c>
      <c r="I56" s="297">
        <v>3900000000</v>
      </c>
      <c r="J56" s="249">
        <v>3400000000</v>
      </c>
      <c r="K56" s="296">
        <v>2900000000</v>
      </c>
      <c r="L56" s="297">
        <v>4100000000</v>
      </c>
      <c r="M56" s="249">
        <v>3200000000</v>
      </c>
      <c r="N56" s="296">
        <v>2800000000</v>
      </c>
      <c r="O56" s="297">
        <v>3800000000</v>
      </c>
      <c r="P56" s="249">
        <v>3100000000</v>
      </c>
      <c r="Q56" s="296">
        <v>2700000000</v>
      </c>
      <c r="R56" s="297">
        <v>3700000000</v>
      </c>
    </row>
    <row r="57" spans="2:18" s="80" customFormat="1" ht="22.5" customHeight="1" x14ac:dyDescent="0.2">
      <c r="B57" s="80" t="s">
        <v>120</v>
      </c>
      <c r="C57" s="293"/>
      <c r="D57" s="249">
        <f>D45</f>
        <v>168100000000</v>
      </c>
      <c r="E57" s="259" t="s">
        <v>119</v>
      </c>
      <c r="F57" s="260" t="s">
        <v>119</v>
      </c>
      <c r="G57" s="249">
        <f>G45</f>
        <v>164000000000</v>
      </c>
      <c r="H57" s="259" t="s">
        <v>119</v>
      </c>
      <c r="I57" s="260" t="s">
        <v>119</v>
      </c>
      <c r="J57" s="249">
        <f>J45</f>
        <v>166600000000</v>
      </c>
      <c r="K57" s="259" t="s">
        <v>119</v>
      </c>
      <c r="L57" s="260" t="s">
        <v>119</v>
      </c>
      <c r="M57" s="249">
        <f>M45</f>
        <v>159200000000</v>
      </c>
      <c r="N57" s="259" t="s">
        <v>119</v>
      </c>
      <c r="O57" s="260" t="s">
        <v>119</v>
      </c>
      <c r="P57" s="249">
        <f>P45</f>
        <v>153400000000</v>
      </c>
      <c r="Q57" s="259" t="s">
        <v>119</v>
      </c>
      <c r="R57" s="260" t="s">
        <v>119</v>
      </c>
    </row>
    <row r="60" spans="2:18" ht="12.75" customHeight="1" x14ac:dyDescent="0.2">
      <c r="B60" s="35" t="s">
        <v>102</v>
      </c>
    </row>
    <row r="61" spans="2:18" ht="12.75" customHeight="1" x14ac:dyDescent="0.2">
      <c r="B61" s="166" t="s">
        <v>130</v>
      </c>
      <c r="M61" s="299"/>
    </row>
    <row r="62" spans="2:18" ht="12.75" customHeight="1" x14ac:dyDescent="0.2">
      <c r="B62" s="220" t="s">
        <v>320</v>
      </c>
      <c r="M62" s="299"/>
    </row>
    <row r="63" spans="2:18" ht="12.75" customHeight="1" x14ac:dyDescent="0.2">
      <c r="B63" s="166" t="s">
        <v>27</v>
      </c>
    </row>
    <row r="64" spans="2:18" ht="12.75" customHeight="1" x14ac:dyDescent="0.2">
      <c r="B64" s="166" t="s">
        <v>52</v>
      </c>
    </row>
    <row r="65" spans="1:35" ht="12.75" customHeight="1" x14ac:dyDescent="0.2">
      <c r="B65" s="168" t="s">
        <v>327</v>
      </c>
    </row>
    <row r="66" spans="1:35" ht="12.75" customHeight="1" x14ac:dyDescent="0.2">
      <c r="B66" s="85" t="s">
        <v>108</v>
      </c>
      <c r="C66" s="244"/>
      <c r="D66" s="255"/>
      <c r="F66" s="300"/>
      <c r="G66" s="255"/>
      <c r="I66" s="300"/>
      <c r="J66" s="276"/>
      <c r="K66" s="276"/>
      <c r="L66" s="244"/>
      <c r="M66" s="255"/>
      <c r="O66" s="300"/>
      <c r="P66" s="276"/>
      <c r="Q66" s="276"/>
      <c r="R66" s="244"/>
    </row>
    <row r="67" spans="1:35" ht="12.75" customHeight="1" x14ac:dyDescent="0.2">
      <c r="B67" s="85" t="s">
        <v>117</v>
      </c>
      <c r="C67" s="244"/>
      <c r="D67" s="255"/>
      <c r="F67" s="300"/>
      <c r="G67" s="255"/>
      <c r="I67" s="300"/>
      <c r="J67" s="276"/>
      <c r="K67" s="276"/>
      <c r="L67" s="244"/>
      <c r="M67" s="255"/>
      <c r="O67" s="300"/>
      <c r="P67" s="276"/>
      <c r="Q67" s="276"/>
      <c r="R67" s="244"/>
    </row>
    <row r="68" spans="1:35" ht="12.75" customHeight="1" x14ac:dyDescent="0.2">
      <c r="B68" s="85" t="s">
        <v>118</v>
      </c>
      <c r="C68" s="244"/>
      <c r="D68" s="255"/>
      <c r="F68" s="300"/>
      <c r="G68" s="255"/>
      <c r="I68" s="300"/>
      <c r="J68" s="276"/>
      <c r="K68" s="276"/>
      <c r="L68" s="244"/>
      <c r="M68" s="255"/>
      <c r="O68" s="300"/>
      <c r="P68" s="276"/>
      <c r="Q68" s="276"/>
      <c r="R68" s="244"/>
    </row>
    <row r="69" spans="1:35" s="86" customFormat="1" ht="12.75" customHeight="1" x14ac:dyDescent="0.2">
      <c r="B69" s="85"/>
      <c r="C69" s="252"/>
      <c r="D69" s="255"/>
      <c r="E69" s="255"/>
      <c r="F69" s="301"/>
      <c r="G69" s="255"/>
      <c r="H69" s="255"/>
      <c r="I69" s="301"/>
      <c r="J69" s="276"/>
      <c r="K69" s="276"/>
      <c r="L69" s="252"/>
      <c r="M69" s="255"/>
      <c r="N69" s="255"/>
      <c r="O69" s="301"/>
      <c r="P69" s="276"/>
      <c r="Q69" s="276"/>
      <c r="R69" s="252"/>
    </row>
    <row r="70" spans="1:35" ht="12.75" customHeight="1" x14ac:dyDescent="0.2">
      <c r="B70" s="87"/>
      <c r="C70" s="244"/>
      <c r="D70" s="255"/>
      <c r="F70" s="300"/>
      <c r="G70" s="255"/>
      <c r="I70" s="300"/>
      <c r="J70" s="276"/>
      <c r="K70" s="276"/>
      <c r="L70" s="244"/>
      <c r="M70" s="255"/>
      <c r="O70" s="300"/>
      <c r="P70" s="276"/>
      <c r="Q70" s="276"/>
      <c r="R70" s="244"/>
    </row>
    <row r="71" spans="1:35" ht="12.75" customHeight="1" x14ac:dyDescent="0.2">
      <c r="B71" s="88"/>
    </row>
    <row r="72" spans="1:35" ht="12.75" customHeight="1" x14ac:dyDescent="0.2">
      <c r="B72" s="88"/>
      <c r="Q72" s="244"/>
      <c r="R72" s="244"/>
    </row>
    <row r="73" spans="1:35" ht="12.75" customHeight="1" x14ac:dyDescent="0.2">
      <c r="B73" s="88"/>
      <c r="Q73" s="244"/>
      <c r="R73" s="244"/>
    </row>
    <row r="74" spans="1:35" ht="12.75" customHeight="1" x14ac:dyDescent="0.2">
      <c r="M74" s="252" t="s">
        <v>179</v>
      </c>
      <c r="Q74" s="244"/>
      <c r="R74" s="244"/>
    </row>
    <row r="75" spans="1:35" ht="12.75" customHeight="1" x14ac:dyDescent="0.2">
      <c r="Q75" s="244"/>
      <c r="R75" s="244"/>
    </row>
    <row r="77" spans="1:35" s="21" customFormat="1" ht="12.75" customHeight="1" x14ac:dyDescent="0.2">
      <c r="A77" s="20"/>
      <c r="B77" s="20"/>
      <c r="C77" s="274"/>
      <c r="D77" s="244"/>
      <c r="E77" s="255"/>
      <c r="F77" s="255"/>
      <c r="G77" s="244"/>
      <c r="H77" s="255"/>
      <c r="I77" s="255"/>
      <c r="J77" s="252" t="s">
        <v>179</v>
      </c>
      <c r="K77" s="244"/>
      <c r="L77" s="244"/>
      <c r="M77" s="244"/>
      <c r="N77" s="244"/>
      <c r="O77" s="244"/>
      <c r="P77" s="244"/>
      <c r="Q77" s="255"/>
      <c r="R77" s="255"/>
      <c r="S77" s="20"/>
      <c r="T77" s="20"/>
      <c r="U77" s="20"/>
      <c r="V77" s="20"/>
      <c r="W77" s="20"/>
      <c r="X77" s="20"/>
      <c r="Y77" s="20"/>
      <c r="Z77" s="20"/>
      <c r="AA77" s="20"/>
      <c r="AB77" s="20"/>
      <c r="AC77" s="20"/>
      <c r="AD77" s="20"/>
      <c r="AE77" s="20"/>
      <c r="AF77" s="20"/>
      <c r="AG77" s="20"/>
      <c r="AH77" s="20"/>
      <c r="AI77" s="20"/>
    </row>
    <row r="78" spans="1:35" s="21" customFormat="1" ht="12.75" customHeight="1" x14ac:dyDescent="0.2">
      <c r="A78" s="20"/>
      <c r="B78" s="20"/>
      <c r="C78" s="274"/>
      <c r="D78" s="244"/>
      <c r="E78" s="255"/>
      <c r="F78" s="255"/>
      <c r="G78" s="244"/>
      <c r="H78" s="255"/>
      <c r="I78" s="255"/>
      <c r="J78" s="244"/>
      <c r="K78" s="244"/>
      <c r="L78" s="244"/>
      <c r="M78" s="244"/>
      <c r="N78" s="244"/>
      <c r="O78" s="244"/>
      <c r="P78" s="244"/>
      <c r="Q78" s="255"/>
      <c r="R78" s="255"/>
      <c r="S78" s="20"/>
      <c r="T78" s="20"/>
      <c r="U78" s="20"/>
      <c r="V78" s="20"/>
      <c r="W78" s="20"/>
      <c r="X78" s="20"/>
      <c r="Y78" s="20"/>
      <c r="Z78" s="20"/>
      <c r="AA78" s="20"/>
      <c r="AB78" s="20"/>
      <c r="AC78" s="20"/>
      <c r="AD78" s="20"/>
      <c r="AE78" s="20"/>
      <c r="AF78" s="20"/>
      <c r="AG78" s="20"/>
      <c r="AH78" s="20"/>
      <c r="AI78" s="20"/>
    </row>
    <row r="79" spans="1:35" s="21" customFormat="1" ht="12.75" customHeight="1" x14ac:dyDescent="0.2">
      <c r="A79" s="20"/>
      <c r="B79" s="20"/>
      <c r="C79" s="274"/>
      <c r="D79" s="244"/>
      <c r="E79" s="255"/>
      <c r="F79" s="255"/>
      <c r="G79" s="244"/>
      <c r="H79" s="255"/>
      <c r="I79" s="255"/>
      <c r="J79" s="244"/>
      <c r="K79" s="244"/>
      <c r="L79" s="244"/>
      <c r="M79" s="244"/>
      <c r="N79" s="244"/>
      <c r="O79" s="244"/>
      <c r="P79" s="244"/>
      <c r="Q79" s="255"/>
      <c r="R79" s="255"/>
      <c r="S79" s="20"/>
      <c r="T79" s="20"/>
      <c r="U79" s="20"/>
      <c r="V79" s="20"/>
      <c r="W79" s="20"/>
      <c r="X79" s="20"/>
      <c r="Y79" s="20"/>
      <c r="Z79" s="20"/>
      <c r="AA79" s="20"/>
      <c r="AB79" s="20"/>
      <c r="AC79" s="20"/>
      <c r="AD79" s="20"/>
      <c r="AE79" s="20"/>
      <c r="AF79" s="20"/>
      <c r="AG79" s="20"/>
      <c r="AH79" s="20"/>
      <c r="AI79" s="20"/>
    </row>
    <row r="80" spans="1:35" s="21" customFormat="1" ht="12.75" customHeight="1" x14ac:dyDescent="0.2">
      <c r="A80" s="20"/>
      <c r="B80" s="20"/>
      <c r="C80" s="274"/>
      <c r="D80" s="244"/>
      <c r="E80" s="255"/>
      <c r="F80" s="255"/>
      <c r="G80" s="244"/>
      <c r="H80" s="255"/>
      <c r="I80" s="255"/>
      <c r="J80" s="244"/>
      <c r="K80" s="244"/>
      <c r="L80" s="244"/>
      <c r="M80" s="244"/>
      <c r="N80" s="244"/>
      <c r="O80" s="244"/>
      <c r="P80" s="244"/>
      <c r="Q80" s="255"/>
      <c r="R80" s="255"/>
      <c r="S80" s="20"/>
      <c r="T80" s="20"/>
      <c r="U80" s="20"/>
      <c r="V80" s="20"/>
      <c r="W80" s="20"/>
      <c r="X80" s="20"/>
      <c r="Y80" s="20"/>
      <c r="Z80" s="20"/>
      <c r="AA80" s="20"/>
      <c r="AB80" s="20"/>
      <c r="AC80" s="20"/>
      <c r="AD80" s="20"/>
      <c r="AE80" s="20"/>
      <c r="AF80" s="20"/>
      <c r="AG80" s="20"/>
      <c r="AH80" s="20"/>
      <c r="AI80" s="20"/>
    </row>
  </sheetData>
  <mergeCells count="25">
    <mergeCell ref="D36:F36"/>
    <mergeCell ref="G36:I36"/>
    <mergeCell ref="J36:L36"/>
    <mergeCell ref="M36:O36"/>
    <mergeCell ref="D48:F48"/>
    <mergeCell ref="G48:I48"/>
    <mergeCell ref="P36:R36"/>
    <mergeCell ref="J48:L48"/>
    <mergeCell ref="M48:O48"/>
    <mergeCell ref="P48:R48"/>
    <mergeCell ref="P4:R4"/>
    <mergeCell ref="P8:R8"/>
    <mergeCell ref="J20:L20"/>
    <mergeCell ref="M20:O20"/>
    <mergeCell ref="D4:F4"/>
    <mergeCell ref="G4:I4"/>
    <mergeCell ref="J4:L4"/>
    <mergeCell ref="M4:O4"/>
    <mergeCell ref="P20:R20"/>
    <mergeCell ref="D8:F8"/>
    <mergeCell ref="G8:I8"/>
    <mergeCell ref="J8:L8"/>
    <mergeCell ref="M8:O8"/>
    <mergeCell ref="D20:F20"/>
    <mergeCell ref="G20:I20"/>
  </mergeCells>
  <phoneticPr fontId="29" type="noConversion"/>
  <hyperlinks>
    <hyperlink ref="B3" location="'Title and Contents'!A1" display="Return to Contents"/>
  </hyperlinks>
  <pageMargins left="0.75" right="0.75" top="1" bottom="1.5" header="0.5" footer="0.5"/>
  <pageSetup paperSize="8" scale="49" fitToHeight="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autoPageBreaks="0" fitToPage="1"/>
  </sheetPr>
  <dimension ref="A1:AI79"/>
  <sheetViews>
    <sheetView zoomScaleNormal="100" workbookViewId="0">
      <pane xSplit="3" ySplit="4" topLeftCell="D5" activePane="bottomRight" state="frozen"/>
      <selection pane="topRight"/>
      <selection pane="bottomLeft"/>
      <selection pane="bottomRight"/>
    </sheetView>
  </sheetViews>
  <sheetFormatPr defaultRowHeight="12.75" customHeight="1" x14ac:dyDescent="0.2"/>
  <cols>
    <col min="1" max="1" width="2.42578125" style="20" customWidth="1"/>
    <col min="2" max="2" width="36.5703125" style="20" customWidth="1"/>
    <col min="3" max="3" width="16.140625" style="20" customWidth="1"/>
    <col min="4" max="4" width="12.28515625" style="21" customWidth="1"/>
    <col min="5" max="5" width="13.42578125" style="22" customWidth="1"/>
    <col min="6" max="6" width="12.28515625" style="22" customWidth="1"/>
    <col min="7" max="7" width="12.28515625" style="21" customWidth="1"/>
    <col min="8" max="9" width="12.28515625" style="22" customWidth="1"/>
    <col min="10" max="10" width="12" style="21" customWidth="1"/>
    <col min="11" max="12" width="12.28515625" style="22" customWidth="1"/>
    <col min="13" max="13" width="12.28515625" style="21" customWidth="1"/>
    <col min="14" max="15" width="12.28515625" style="22" customWidth="1"/>
    <col min="16" max="16" width="12.28515625" style="21" customWidth="1"/>
    <col min="17" max="18" width="12.28515625" style="22" customWidth="1"/>
    <col min="19" max="16384" width="9.140625" style="20"/>
  </cols>
  <sheetData>
    <row r="1" spans="2:18" ht="20.25" x14ac:dyDescent="0.2">
      <c r="B1" s="110" t="s">
        <v>332</v>
      </c>
    </row>
    <row r="2" spans="2:18" ht="20.25" x14ac:dyDescent="0.2">
      <c r="B2" s="110" t="s">
        <v>216</v>
      </c>
    </row>
    <row r="3" spans="2:18" ht="12.75" customHeight="1" x14ac:dyDescent="0.2">
      <c r="B3" s="72" t="s">
        <v>26</v>
      </c>
    </row>
    <row r="4" spans="2:18" ht="12.75" customHeight="1" x14ac:dyDescent="0.2">
      <c r="D4" s="391" t="s">
        <v>294</v>
      </c>
      <c r="E4" s="391"/>
      <c r="F4" s="391"/>
      <c r="G4" s="391" t="s">
        <v>173</v>
      </c>
      <c r="H4" s="391"/>
      <c r="I4" s="391"/>
      <c r="J4" s="391" t="s">
        <v>105</v>
      </c>
      <c r="K4" s="391"/>
      <c r="L4" s="391"/>
      <c r="M4" s="391" t="s">
        <v>38</v>
      </c>
      <c r="N4" s="391"/>
      <c r="O4" s="391"/>
      <c r="P4" s="391" t="s">
        <v>37</v>
      </c>
      <c r="Q4" s="391"/>
      <c r="R4" s="391"/>
    </row>
    <row r="5" spans="2:18" ht="12.75" customHeight="1" x14ac:dyDescent="0.2">
      <c r="D5" s="89"/>
      <c r="E5" s="89"/>
      <c r="F5" s="89"/>
      <c r="G5" s="89"/>
      <c r="H5" s="89"/>
      <c r="I5" s="89"/>
      <c r="J5" s="89"/>
      <c r="K5" s="89"/>
      <c r="L5" s="89"/>
      <c r="M5" s="89"/>
      <c r="N5" s="89"/>
      <c r="O5" s="89"/>
      <c r="P5" s="89"/>
      <c r="Q5" s="89"/>
      <c r="R5" s="89"/>
    </row>
    <row r="6" spans="2:18" ht="12.75" customHeight="1" x14ac:dyDescent="0.2">
      <c r="D6" s="89"/>
      <c r="E6" s="89"/>
      <c r="F6" s="89"/>
      <c r="G6" s="89"/>
      <c r="H6" s="89"/>
      <c r="I6" s="89"/>
      <c r="J6" s="89"/>
      <c r="K6" s="89"/>
      <c r="L6" s="89"/>
      <c r="M6" s="89"/>
      <c r="N6" s="89"/>
      <c r="O6" s="89"/>
      <c r="P6" s="89"/>
      <c r="Q6" s="89"/>
      <c r="R6" s="89"/>
    </row>
    <row r="7" spans="2:18" ht="12.75" customHeight="1" x14ac:dyDescent="0.2">
      <c r="B7" s="86"/>
      <c r="C7" s="86"/>
      <c r="D7" s="143"/>
      <c r="E7" s="143"/>
      <c r="F7" s="143"/>
      <c r="G7" s="143"/>
      <c r="H7" s="143"/>
      <c r="I7" s="143"/>
      <c r="J7" s="143"/>
      <c r="K7" s="143"/>
      <c r="L7" s="143"/>
      <c r="M7" s="143"/>
      <c r="N7" s="143"/>
      <c r="O7" s="143"/>
      <c r="P7" s="143"/>
      <c r="Q7" s="143"/>
      <c r="R7" s="143"/>
    </row>
    <row r="8" spans="2:18" ht="12.75" customHeight="1" x14ac:dyDescent="0.2">
      <c r="B8" s="35" t="s">
        <v>187</v>
      </c>
      <c r="C8" s="86"/>
      <c r="D8" s="389"/>
      <c r="E8" s="389"/>
      <c r="F8" s="389"/>
      <c r="G8" s="389"/>
      <c r="H8" s="389"/>
      <c r="I8" s="389"/>
      <c r="J8" s="389"/>
      <c r="K8" s="389"/>
      <c r="L8" s="389"/>
      <c r="M8" s="389"/>
      <c r="N8" s="389"/>
      <c r="O8" s="389"/>
      <c r="P8" s="389"/>
      <c r="Q8" s="389"/>
      <c r="R8" s="389"/>
    </row>
    <row r="9" spans="2:18" ht="12.75" customHeight="1" x14ac:dyDescent="0.2">
      <c r="B9" s="121" t="s">
        <v>1</v>
      </c>
      <c r="C9" s="122" t="s">
        <v>3</v>
      </c>
      <c r="D9" s="238">
        <v>0</v>
      </c>
      <c r="E9" s="38">
        <v>0</v>
      </c>
      <c r="F9" s="26">
        <v>0</v>
      </c>
      <c r="G9" s="123">
        <v>0</v>
      </c>
      <c r="H9" s="38">
        <v>0</v>
      </c>
      <c r="I9" s="26">
        <v>0</v>
      </c>
      <c r="J9" s="123">
        <v>0</v>
      </c>
      <c r="K9" s="38">
        <v>0</v>
      </c>
      <c r="L9" s="26">
        <v>0</v>
      </c>
      <c r="M9" s="123">
        <v>0</v>
      </c>
      <c r="N9" s="38">
        <v>0</v>
      </c>
      <c r="O9" s="26">
        <v>0</v>
      </c>
      <c r="P9" s="123">
        <v>0</v>
      </c>
      <c r="Q9" s="38">
        <v>0</v>
      </c>
      <c r="R9" s="26">
        <v>0</v>
      </c>
    </row>
    <row r="10" spans="2:18" ht="12.75" customHeight="1" x14ac:dyDescent="0.2">
      <c r="B10" s="124"/>
      <c r="C10" s="122" t="s">
        <v>50</v>
      </c>
      <c r="D10" s="123">
        <v>1.4E-2</v>
      </c>
      <c r="E10" s="38">
        <v>1.0999999999999999E-2</v>
      </c>
      <c r="F10" s="26">
        <v>1.9E-2</v>
      </c>
      <c r="G10" s="123">
        <v>1.2E-2</v>
      </c>
      <c r="H10" s="38">
        <v>0.01</v>
      </c>
      <c r="I10" s="26">
        <v>1.2999999999999999E-2</v>
      </c>
      <c r="J10" s="123">
        <v>1.2E-2</v>
      </c>
      <c r="K10" s="38">
        <v>0.01</v>
      </c>
      <c r="L10" s="26">
        <v>1.4999999999999999E-2</v>
      </c>
      <c r="M10" s="123">
        <v>1.0999999999999999E-2</v>
      </c>
      <c r="N10" s="38">
        <v>8.9999999999999993E-3</v>
      </c>
      <c r="O10" s="26">
        <v>1.2E-2</v>
      </c>
      <c r="P10" s="123">
        <v>0.01</v>
      </c>
      <c r="Q10" s="38">
        <v>8.9999999999999993E-3</v>
      </c>
      <c r="R10" s="26">
        <v>1.2E-2</v>
      </c>
    </row>
    <row r="11" spans="2:18" ht="12.75" customHeight="1" x14ac:dyDescent="0.2">
      <c r="B11" s="80"/>
      <c r="C11" s="122" t="s">
        <v>5</v>
      </c>
      <c r="D11" s="123">
        <v>3.0000000000000001E-3</v>
      </c>
      <c r="E11" s="38">
        <v>2E-3</v>
      </c>
      <c r="F11" s="26">
        <v>4.0000000000000001E-3</v>
      </c>
      <c r="G11" s="123">
        <v>3.0000000000000001E-3</v>
      </c>
      <c r="H11" s="38">
        <v>3.0000000000000001E-3</v>
      </c>
      <c r="I11" s="26">
        <v>4.0000000000000001E-3</v>
      </c>
      <c r="J11" s="123">
        <v>4.0000000000000001E-3</v>
      </c>
      <c r="K11" s="38">
        <v>3.0000000000000001E-3</v>
      </c>
      <c r="L11" s="26">
        <v>5.0000000000000001E-3</v>
      </c>
      <c r="M11" s="123">
        <v>3.0000000000000001E-3</v>
      </c>
      <c r="N11" s="38">
        <v>2E-3</v>
      </c>
      <c r="O11" s="26">
        <v>4.0000000000000001E-3</v>
      </c>
      <c r="P11" s="123">
        <v>2E-3</v>
      </c>
      <c r="Q11" s="38">
        <v>2E-3</v>
      </c>
      <c r="R11" s="26">
        <v>3.0000000000000001E-3</v>
      </c>
    </row>
    <row r="12" spans="2:18" ht="12.75" customHeight="1" x14ac:dyDescent="0.2">
      <c r="B12" s="80"/>
      <c r="C12" s="122" t="s">
        <v>6</v>
      </c>
      <c r="D12" s="37">
        <v>1.7999999999999999E-2</v>
      </c>
      <c r="E12" s="38">
        <v>1.4999999999999999E-2</v>
      </c>
      <c r="F12" s="26">
        <v>2.1999999999999999E-2</v>
      </c>
      <c r="G12" s="37">
        <v>1.4999999999999999E-2</v>
      </c>
      <c r="H12" s="38">
        <v>1.4E-2</v>
      </c>
      <c r="I12" s="26">
        <v>1.7000000000000001E-2</v>
      </c>
      <c r="J12" s="37">
        <v>1.6E-2</v>
      </c>
      <c r="K12" s="38">
        <v>1.4E-2</v>
      </c>
      <c r="L12" s="26">
        <v>1.9E-2</v>
      </c>
      <c r="M12" s="37">
        <v>1.4E-2</v>
      </c>
      <c r="N12" s="38">
        <v>1.2E-2</v>
      </c>
      <c r="O12" s="26">
        <v>1.6E-2</v>
      </c>
      <c r="P12" s="37">
        <v>1.2999999999999999E-2</v>
      </c>
      <c r="Q12" s="38">
        <v>1.0999999999999999E-2</v>
      </c>
      <c r="R12" s="26">
        <v>1.4E-2</v>
      </c>
    </row>
    <row r="13" spans="2:18" s="71" customFormat="1" ht="20.25" customHeight="1" x14ac:dyDescent="0.2">
      <c r="B13" s="125" t="s">
        <v>2</v>
      </c>
      <c r="C13" s="126" t="s">
        <v>3</v>
      </c>
      <c r="D13" s="127">
        <v>0</v>
      </c>
      <c r="E13" s="117">
        <v>0</v>
      </c>
      <c r="F13" s="118">
        <v>0</v>
      </c>
      <c r="G13" s="127">
        <v>0</v>
      </c>
      <c r="H13" s="117">
        <v>0</v>
      </c>
      <c r="I13" s="118">
        <v>0</v>
      </c>
      <c r="J13" s="127">
        <v>0</v>
      </c>
      <c r="K13" s="117">
        <v>0</v>
      </c>
      <c r="L13" s="118">
        <v>0</v>
      </c>
      <c r="M13" s="127">
        <v>0</v>
      </c>
      <c r="N13" s="117">
        <v>0</v>
      </c>
      <c r="O13" s="118">
        <v>0</v>
      </c>
      <c r="P13" s="127">
        <v>0</v>
      </c>
      <c r="Q13" s="117">
        <v>0</v>
      </c>
      <c r="R13" s="118">
        <v>0</v>
      </c>
    </row>
    <row r="14" spans="2:18" ht="12.75" customHeight="1" x14ac:dyDescent="0.2">
      <c r="B14" s="80"/>
      <c r="C14" s="122" t="s">
        <v>50</v>
      </c>
      <c r="D14" s="127">
        <v>350000000</v>
      </c>
      <c r="E14" s="117">
        <v>280000000</v>
      </c>
      <c r="F14" s="118">
        <v>450000000</v>
      </c>
      <c r="G14" s="127">
        <v>290000000</v>
      </c>
      <c r="H14" s="117">
        <v>250000000</v>
      </c>
      <c r="I14" s="118">
        <v>320000000</v>
      </c>
      <c r="J14" s="127">
        <v>290000000</v>
      </c>
      <c r="K14" s="117">
        <v>240000000</v>
      </c>
      <c r="L14" s="118">
        <v>360000000</v>
      </c>
      <c r="M14" s="127">
        <v>240000000</v>
      </c>
      <c r="N14" s="117">
        <v>200000000</v>
      </c>
      <c r="O14" s="118">
        <v>280000000</v>
      </c>
      <c r="P14" s="127">
        <v>220000000</v>
      </c>
      <c r="Q14" s="117">
        <v>190000000</v>
      </c>
      <c r="R14" s="118">
        <v>250000000</v>
      </c>
    </row>
    <row r="15" spans="2:18" ht="12.75" customHeight="1" x14ac:dyDescent="0.2">
      <c r="B15" s="80"/>
      <c r="C15" s="122" t="s">
        <v>5</v>
      </c>
      <c r="D15" s="127">
        <v>70000000</v>
      </c>
      <c r="E15" s="117">
        <v>60000000</v>
      </c>
      <c r="F15" s="118">
        <v>90000000</v>
      </c>
      <c r="G15" s="127">
        <v>80000000</v>
      </c>
      <c r="H15" s="117">
        <v>60000000</v>
      </c>
      <c r="I15" s="118">
        <v>100000000</v>
      </c>
      <c r="J15" s="127">
        <v>90000000</v>
      </c>
      <c r="K15" s="117">
        <v>70000000</v>
      </c>
      <c r="L15" s="118">
        <v>120000000</v>
      </c>
      <c r="M15" s="127">
        <v>70000000</v>
      </c>
      <c r="N15" s="117">
        <v>50000000</v>
      </c>
      <c r="O15" s="118">
        <v>90000000</v>
      </c>
      <c r="P15" s="127">
        <v>50000000</v>
      </c>
      <c r="Q15" s="117">
        <v>40000000</v>
      </c>
      <c r="R15" s="118">
        <v>60000000</v>
      </c>
    </row>
    <row r="16" spans="2:18" ht="12.75" customHeight="1" x14ac:dyDescent="0.2">
      <c r="B16" s="80"/>
      <c r="C16" s="122" t="s">
        <v>6</v>
      </c>
      <c r="D16" s="127">
        <v>430000000</v>
      </c>
      <c r="E16" s="117">
        <v>350000000</v>
      </c>
      <c r="F16" s="118">
        <v>530000000</v>
      </c>
      <c r="G16" s="127">
        <v>370000000</v>
      </c>
      <c r="H16" s="117">
        <v>330000000</v>
      </c>
      <c r="I16" s="118">
        <v>410000000</v>
      </c>
      <c r="J16" s="127">
        <v>380000000</v>
      </c>
      <c r="K16" s="117">
        <v>320000000</v>
      </c>
      <c r="L16" s="118">
        <v>450000000</v>
      </c>
      <c r="M16" s="127">
        <v>310000000</v>
      </c>
      <c r="N16" s="117">
        <v>270000000</v>
      </c>
      <c r="O16" s="118">
        <v>360000000</v>
      </c>
      <c r="P16" s="127">
        <v>270000000</v>
      </c>
      <c r="Q16" s="117">
        <v>240000000</v>
      </c>
      <c r="R16" s="118">
        <v>300000000</v>
      </c>
    </row>
    <row r="17" spans="2:18" s="71" customFormat="1" ht="22.5" customHeight="1" x14ac:dyDescent="0.2">
      <c r="B17" s="80" t="s">
        <v>120</v>
      </c>
      <c r="C17" s="126"/>
      <c r="D17" s="127">
        <v>24310000000</v>
      </c>
      <c r="E17" s="113" t="s">
        <v>119</v>
      </c>
      <c r="F17" s="114" t="s">
        <v>119</v>
      </c>
      <c r="G17" s="127">
        <v>24200000000</v>
      </c>
      <c r="H17" s="113" t="s">
        <v>119</v>
      </c>
      <c r="I17" s="114" t="s">
        <v>119</v>
      </c>
      <c r="J17" s="127">
        <v>23700000000</v>
      </c>
      <c r="K17" s="113" t="s">
        <v>119</v>
      </c>
      <c r="L17" s="114" t="s">
        <v>119</v>
      </c>
      <c r="M17" s="127">
        <v>22800000000</v>
      </c>
      <c r="N17" s="113" t="s">
        <v>119</v>
      </c>
      <c r="O17" s="114" t="s">
        <v>119</v>
      </c>
      <c r="P17" s="127">
        <v>21400000000</v>
      </c>
      <c r="Q17" s="113" t="s">
        <v>119</v>
      </c>
      <c r="R17" s="114" t="s">
        <v>119</v>
      </c>
    </row>
    <row r="18" spans="2:18" ht="12.75" customHeight="1" x14ac:dyDescent="0.2">
      <c r="B18" s="80"/>
      <c r="C18" s="122"/>
      <c r="D18" s="128"/>
      <c r="E18" s="77"/>
      <c r="F18" s="78"/>
      <c r="G18" s="128"/>
      <c r="H18" s="77"/>
      <c r="I18" s="78"/>
      <c r="J18" s="128"/>
      <c r="K18" s="77"/>
      <c r="L18" s="78"/>
      <c r="M18" s="128"/>
      <c r="N18" s="77"/>
      <c r="O18" s="78"/>
      <c r="P18" s="128"/>
      <c r="Q18" s="77"/>
      <c r="R18" s="78"/>
    </row>
    <row r="19" spans="2:18" ht="12.75" customHeight="1" x14ac:dyDescent="0.2">
      <c r="B19" s="80"/>
      <c r="C19" s="122"/>
      <c r="D19" s="128"/>
      <c r="E19" s="77"/>
      <c r="F19" s="78"/>
      <c r="G19" s="128"/>
      <c r="H19" s="77"/>
      <c r="I19" s="78"/>
      <c r="J19" s="133"/>
      <c r="K19" s="77"/>
      <c r="L19" s="78"/>
      <c r="M19" s="133"/>
      <c r="N19" s="77"/>
      <c r="O19" s="78"/>
      <c r="P19" s="133"/>
      <c r="Q19" s="77"/>
      <c r="R19" s="78"/>
    </row>
    <row r="20" spans="2:18" ht="12.75" customHeight="1" x14ac:dyDescent="0.2">
      <c r="B20" s="35" t="s">
        <v>188</v>
      </c>
      <c r="C20" s="86"/>
      <c r="D20" s="389"/>
      <c r="E20" s="389"/>
      <c r="F20" s="389"/>
      <c r="G20" s="389"/>
      <c r="H20" s="389"/>
      <c r="I20" s="389"/>
      <c r="J20" s="389"/>
      <c r="K20" s="389"/>
      <c r="L20" s="389"/>
      <c r="M20" s="389"/>
      <c r="N20" s="389"/>
      <c r="O20" s="389"/>
      <c r="P20" s="389"/>
      <c r="Q20" s="389"/>
      <c r="R20" s="389"/>
    </row>
    <row r="21" spans="2:18" ht="12.75" customHeight="1" x14ac:dyDescent="0.2">
      <c r="B21" s="121" t="s">
        <v>1</v>
      </c>
      <c r="C21" s="122" t="s">
        <v>3</v>
      </c>
      <c r="D21" s="123">
        <v>0</v>
      </c>
      <c r="E21" s="38">
        <v>0</v>
      </c>
      <c r="F21" s="26">
        <v>0</v>
      </c>
      <c r="G21" s="123">
        <v>0</v>
      </c>
      <c r="H21" s="38">
        <v>0</v>
      </c>
      <c r="I21" s="26">
        <v>0</v>
      </c>
      <c r="J21" s="123">
        <v>0</v>
      </c>
      <c r="K21" s="38">
        <v>0</v>
      </c>
      <c r="L21" s="26">
        <v>0</v>
      </c>
      <c r="M21" s="123">
        <v>0</v>
      </c>
      <c r="N21" s="38">
        <v>0</v>
      </c>
      <c r="O21" s="26">
        <v>0</v>
      </c>
      <c r="P21" s="123">
        <v>0</v>
      </c>
      <c r="Q21" s="38">
        <v>0</v>
      </c>
      <c r="R21" s="26">
        <v>0</v>
      </c>
    </row>
    <row r="22" spans="2:18" ht="12.75" customHeight="1" x14ac:dyDescent="0.2">
      <c r="B22" s="124"/>
      <c r="C22" s="122" t="s">
        <v>50</v>
      </c>
      <c r="D22" s="123">
        <v>1.0999999999999999E-2</v>
      </c>
      <c r="E22" s="38">
        <v>8.0000000000000002E-3</v>
      </c>
      <c r="F22" s="26">
        <v>1.4999999999999999E-2</v>
      </c>
      <c r="G22" s="123">
        <v>8.0000000000000002E-3</v>
      </c>
      <c r="H22" s="38">
        <v>7.0000000000000001E-3</v>
      </c>
      <c r="I22" s="26">
        <v>0.01</v>
      </c>
      <c r="J22" s="123">
        <v>8.9999999999999993E-3</v>
      </c>
      <c r="K22" s="38">
        <v>7.0000000000000001E-3</v>
      </c>
      <c r="L22" s="26">
        <v>1.2E-2</v>
      </c>
      <c r="M22" s="123">
        <v>8.0000000000000002E-3</v>
      </c>
      <c r="N22" s="38">
        <v>6.0000000000000001E-3</v>
      </c>
      <c r="O22" s="26">
        <v>0.01</v>
      </c>
      <c r="P22" s="123">
        <v>7.0000000000000001E-3</v>
      </c>
      <c r="Q22" s="38">
        <v>5.0000000000000001E-3</v>
      </c>
      <c r="R22" s="26">
        <v>8.0000000000000002E-3</v>
      </c>
    </row>
    <row r="23" spans="2:18" ht="12.75" customHeight="1" x14ac:dyDescent="0.2">
      <c r="B23" s="80"/>
      <c r="C23" s="122" t="s">
        <v>5</v>
      </c>
      <c r="D23" s="123">
        <v>3.0000000000000001E-3</v>
      </c>
      <c r="E23" s="38">
        <v>2E-3</v>
      </c>
      <c r="F23" s="26">
        <v>3.0000000000000001E-3</v>
      </c>
      <c r="G23" s="123">
        <v>3.0000000000000001E-3</v>
      </c>
      <c r="H23" s="38">
        <v>2E-3</v>
      </c>
      <c r="I23" s="26">
        <v>4.0000000000000001E-3</v>
      </c>
      <c r="J23" s="123">
        <v>3.0000000000000001E-3</v>
      </c>
      <c r="K23" s="38">
        <v>3.0000000000000001E-3</v>
      </c>
      <c r="L23" s="26">
        <v>4.0000000000000001E-3</v>
      </c>
      <c r="M23" s="123">
        <v>3.0000000000000001E-3</v>
      </c>
      <c r="N23" s="38">
        <v>2E-3</v>
      </c>
      <c r="O23" s="26">
        <v>4.0000000000000001E-3</v>
      </c>
      <c r="P23" s="123">
        <v>2E-3</v>
      </c>
      <c r="Q23" s="38">
        <v>2E-3</v>
      </c>
      <c r="R23" s="26">
        <v>3.0000000000000001E-3</v>
      </c>
    </row>
    <row r="24" spans="2:18" ht="12.75" customHeight="1" x14ac:dyDescent="0.2">
      <c r="B24" s="80"/>
      <c r="C24" s="122" t="s">
        <v>6</v>
      </c>
      <c r="D24" s="37">
        <v>1.4E-2</v>
      </c>
      <c r="E24" s="38">
        <v>1.0999999999999999E-2</v>
      </c>
      <c r="F24" s="26">
        <v>1.7999999999999999E-2</v>
      </c>
      <c r="G24" s="37">
        <v>1.2E-2</v>
      </c>
      <c r="H24" s="38">
        <v>0.01</v>
      </c>
      <c r="I24" s="26">
        <v>1.2999999999999999E-2</v>
      </c>
      <c r="J24" s="37">
        <v>1.2999999999999999E-2</v>
      </c>
      <c r="K24" s="38">
        <v>0.01</v>
      </c>
      <c r="L24" s="26">
        <v>1.6E-2</v>
      </c>
      <c r="M24" s="37">
        <v>1.0999999999999999E-2</v>
      </c>
      <c r="N24" s="38">
        <v>8.9999999999999993E-3</v>
      </c>
      <c r="O24" s="26">
        <v>1.2999999999999999E-2</v>
      </c>
      <c r="P24" s="37">
        <v>8.9999999999999993E-3</v>
      </c>
      <c r="Q24" s="38">
        <v>8.0000000000000002E-3</v>
      </c>
      <c r="R24" s="26">
        <v>1.0999999999999999E-2</v>
      </c>
    </row>
    <row r="25" spans="2:18" s="71" customFormat="1" ht="25.5" customHeight="1" x14ac:dyDescent="0.2">
      <c r="B25" s="125" t="s">
        <v>2</v>
      </c>
      <c r="C25" s="126" t="s">
        <v>3</v>
      </c>
      <c r="D25" s="127">
        <v>0</v>
      </c>
      <c r="E25" s="117">
        <v>0</v>
      </c>
      <c r="F25" s="118">
        <v>0</v>
      </c>
      <c r="G25" s="127">
        <v>0</v>
      </c>
      <c r="H25" s="117">
        <v>0</v>
      </c>
      <c r="I25" s="118">
        <v>0</v>
      </c>
      <c r="J25" s="127">
        <v>0</v>
      </c>
      <c r="K25" s="117">
        <v>0</v>
      </c>
      <c r="L25" s="118">
        <v>0</v>
      </c>
      <c r="M25" s="127">
        <v>0</v>
      </c>
      <c r="N25" s="117">
        <v>0</v>
      </c>
      <c r="O25" s="118">
        <v>0</v>
      </c>
      <c r="P25" s="127">
        <v>0</v>
      </c>
      <c r="Q25" s="117">
        <v>0</v>
      </c>
      <c r="R25" s="118">
        <v>0</v>
      </c>
    </row>
    <row r="26" spans="2:18" ht="12.75" customHeight="1" x14ac:dyDescent="0.2">
      <c r="B26" s="80"/>
      <c r="C26" s="122" t="s">
        <v>50</v>
      </c>
      <c r="D26" s="127">
        <v>270000000</v>
      </c>
      <c r="E26" s="117">
        <v>200000000</v>
      </c>
      <c r="F26" s="118">
        <v>380000000</v>
      </c>
      <c r="G26" s="127">
        <v>200000000</v>
      </c>
      <c r="H26" s="117">
        <v>170000000</v>
      </c>
      <c r="I26" s="118">
        <v>240000000</v>
      </c>
      <c r="J26" s="127">
        <v>220000000</v>
      </c>
      <c r="K26" s="117">
        <v>170000000</v>
      </c>
      <c r="L26" s="118">
        <v>290000000</v>
      </c>
      <c r="M26" s="127">
        <v>180000000</v>
      </c>
      <c r="N26" s="117">
        <v>150000000</v>
      </c>
      <c r="O26" s="118">
        <v>220000000</v>
      </c>
      <c r="P26" s="127">
        <v>220000000</v>
      </c>
      <c r="Q26" s="117">
        <v>190000000</v>
      </c>
      <c r="R26" s="118">
        <v>250000000</v>
      </c>
    </row>
    <row r="27" spans="2:18" ht="12.75" customHeight="1" x14ac:dyDescent="0.2">
      <c r="B27" s="80"/>
      <c r="C27" s="122" t="s">
        <v>5</v>
      </c>
      <c r="D27" s="127">
        <v>70000000</v>
      </c>
      <c r="E27" s="117">
        <v>50000000</v>
      </c>
      <c r="F27" s="118">
        <v>80000000</v>
      </c>
      <c r="G27" s="127">
        <v>80000000</v>
      </c>
      <c r="H27" s="117">
        <v>60000000</v>
      </c>
      <c r="I27" s="118">
        <v>100000000</v>
      </c>
      <c r="J27" s="127">
        <v>80000000</v>
      </c>
      <c r="K27" s="117">
        <v>60000000</v>
      </c>
      <c r="L27" s="118">
        <v>110000000</v>
      </c>
      <c r="M27" s="127">
        <v>60000000</v>
      </c>
      <c r="N27" s="117">
        <v>50000000</v>
      </c>
      <c r="O27" s="118">
        <v>80000000</v>
      </c>
      <c r="P27" s="127">
        <v>50000000</v>
      </c>
      <c r="Q27" s="117">
        <v>40000000</v>
      </c>
      <c r="R27" s="118">
        <v>60000000</v>
      </c>
    </row>
    <row r="28" spans="2:18" ht="12.75" customHeight="1" x14ac:dyDescent="0.2">
      <c r="B28" s="80"/>
      <c r="C28" s="122" t="s">
        <v>6</v>
      </c>
      <c r="D28" s="127">
        <v>340000000</v>
      </c>
      <c r="E28" s="117">
        <v>270000000</v>
      </c>
      <c r="F28" s="118">
        <v>440000000</v>
      </c>
      <c r="G28" s="127">
        <v>280000000</v>
      </c>
      <c r="H28" s="117">
        <v>240000000</v>
      </c>
      <c r="I28" s="118">
        <v>320000000</v>
      </c>
      <c r="J28" s="127">
        <v>300000000</v>
      </c>
      <c r="K28" s="117">
        <v>240000000</v>
      </c>
      <c r="L28" s="118">
        <v>370000000</v>
      </c>
      <c r="M28" s="127">
        <v>250000000</v>
      </c>
      <c r="N28" s="117">
        <v>210000000</v>
      </c>
      <c r="O28" s="118">
        <v>290000000</v>
      </c>
      <c r="P28" s="127">
        <v>270000000</v>
      </c>
      <c r="Q28" s="117">
        <v>240000000</v>
      </c>
      <c r="R28" s="118">
        <v>300000000</v>
      </c>
    </row>
    <row r="29" spans="2:18" s="71" customFormat="1" ht="22.5" customHeight="1" x14ac:dyDescent="0.2">
      <c r="B29" s="80" t="s">
        <v>120</v>
      </c>
      <c r="C29" s="126"/>
      <c r="D29" s="127">
        <f>D17</f>
        <v>24310000000</v>
      </c>
      <c r="E29" s="113" t="s">
        <v>119</v>
      </c>
      <c r="F29" s="114" t="s">
        <v>119</v>
      </c>
      <c r="G29" s="127">
        <f>G17</f>
        <v>24200000000</v>
      </c>
      <c r="H29" s="113" t="s">
        <v>119</v>
      </c>
      <c r="I29" s="114" t="s">
        <v>119</v>
      </c>
      <c r="J29" s="127">
        <f>J17</f>
        <v>23700000000</v>
      </c>
      <c r="K29" s="113" t="s">
        <v>119</v>
      </c>
      <c r="L29" s="114" t="s">
        <v>119</v>
      </c>
      <c r="M29" s="127">
        <f>M17</f>
        <v>22800000000</v>
      </c>
      <c r="N29" s="113" t="s">
        <v>119</v>
      </c>
      <c r="O29" s="114" t="s">
        <v>119</v>
      </c>
      <c r="P29" s="127">
        <f>P17</f>
        <v>21400000000</v>
      </c>
      <c r="Q29" s="113" t="s">
        <v>119</v>
      </c>
      <c r="R29" s="114" t="s">
        <v>119</v>
      </c>
    </row>
    <row r="30" spans="2:18" ht="12.75" customHeight="1" x14ac:dyDescent="0.2">
      <c r="B30" s="80"/>
      <c r="C30" s="122"/>
      <c r="D30" s="128"/>
      <c r="E30" s="77"/>
      <c r="F30" s="78"/>
      <c r="G30" s="128"/>
      <c r="H30" s="77"/>
      <c r="I30" s="78"/>
      <c r="J30" s="128"/>
      <c r="K30" s="77"/>
      <c r="L30" s="78"/>
      <c r="M30" s="128"/>
      <c r="N30" s="77"/>
      <c r="O30" s="78"/>
      <c r="P30" s="128"/>
      <c r="Q30" s="77"/>
      <c r="R30" s="78"/>
    </row>
    <row r="31" spans="2:18" ht="12.75" customHeight="1" x14ac:dyDescent="0.2">
      <c r="B31" s="80"/>
      <c r="C31" s="122"/>
      <c r="D31" s="128"/>
      <c r="E31" s="77"/>
      <c r="F31" s="78"/>
      <c r="G31" s="128"/>
      <c r="H31" s="77"/>
      <c r="I31" s="78"/>
      <c r="J31" s="128"/>
      <c r="K31" s="77"/>
      <c r="L31" s="78"/>
      <c r="M31" s="128"/>
      <c r="N31" s="77"/>
      <c r="O31" s="78"/>
      <c r="P31" s="128"/>
      <c r="Q31" s="77"/>
      <c r="R31" s="78"/>
    </row>
    <row r="32" spans="2:18" ht="12.75" customHeight="1" x14ac:dyDescent="0.2">
      <c r="B32" s="86"/>
      <c r="C32" s="86"/>
      <c r="D32" s="64"/>
      <c r="G32" s="64"/>
      <c r="J32" s="64"/>
      <c r="M32" s="64"/>
      <c r="P32" s="64"/>
    </row>
    <row r="33" spans="2:18" ht="12.75" customHeight="1" x14ac:dyDescent="0.2">
      <c r="B33" s="86"/>
      <c r="C33" s="86"/>
      <c r="D33" s="143"/>
      <c r="E33" s="143"/>
      <c r="F33" s="143"/>
      <c r="G33" s="143"/>
      <c r="H33" s="143"/>
      <c r="I33" s="143"/>
      <c r="J33" s="143"/>
      <c r="K33" s="143"/>
      <c r="L33" s="143"/>
      <c r="M33" s="143"/>
      <c r="N33" s="143"/>
      <c r="O33" s="143"/>
      <c r="P33" s="143"/>
      <c r="Q33" s="143"/>
      <c r="R33" s="143"/>
    </row>
    <row r="34" spans="2:18" ht="12.75" customHeight="1" x14ac:dyDescent="0.2">
      <c r="B34" s="86"/>
      <c r="C34" s="86"/>
      <c r="D34" s="143"/>
      <c r="E34" s="143"/>
      <c r="F34" s="143"/>
      <c r="G34" s="143"/>
      <c r="H34" s="143"/>
      <c r="I34" s="143"/>
      <c r="J34" s="143"/>
      <c r="K34" s="143"/>
      <c r="L34" s="143"/>
      <c r="M34" s="143"/>
      <c r="N34" s="143"/>
      <c r="O34" s="143"/>
      <c r="P34" s="143"/>
      <c r="Q34" s="143"/>
      <c r="R34" s="143"/>
    </row>
    <row r="35" spans="2:18" ht="12.75" customHeight="1" x14ac:dyDescent="0.2">
      <c r="B35" s="86"/>
      <c r="C35" s="86"/>
      <c r="D35" s="143"/>
      <c r="E35" s="143"/>
      <c r="F35" s="143"/>
      <c r="G35" s="143"/>
      <c r="H35" s="143"/>
      <c r="I35" s="143"/>
      <c r="J35" s="143"/>
      <c r="K35" s="143"/>
      <c r="L35" s="143"/>
      <c r="M35" s="143"/>
      <c r="N35" s="143"/>
      <c r="O35" s="143"/>
      <c r="P35" s="143"/>
      <c r="Q35" s="143"/>
      <c r="R35" s="143"/>
    </row>
    <row r="36" spans="2:18" ht="12.75" customHeight="1" x14ac:dyDescent="0.2">
      <c r="B36" s="35" t="s">
        <v>185</v>
      </c>
      <c r="C36" s="86"/>
      <c r="D36" s="389"/>
      <c r="E36" s="389"/>
      <c r="F36" s="389"/>
      <c r="G36" s="389"/>
      <c r="H36" s="389"/>
      <c r="I36" s="389"/>
      <c r="J36" s="389"/>
      <c r="K36" s="389"/>
      <c r="L36" s="389"/>
      <c r="M36" s="389"/>
      <c r="N36" s="389"/>
      <c r="O36" s="389"/>
      <c r="P36" s="389"/>
      <c r="Q36" s="389"/>
      <c r="R36" s="389"/>
    </row>
    <row r="37" spans="2:18" ht="12.75" customHeight="1" x14ac:dyDescent="0.2">
      <c r="B37" s="121" t="s">
        <v>1</v>
      </c>
      <c r="C37" s="122" t="s">
        <v>3</v>
      </c>
      <c r="D37" s="123">
        <v>0</v>
      </c>
      <c r="E37" s="38">
        <v>0</v>
      </c>
      <c r="F37" s="26">
        <v>0</v>
      </c>
      <c r="G37" s="123">
        <v>0</v>
      </c>
      <c r="H37" s="38">
        <v>0</v>
      </c>
      <c r="I37" s="26">
        <v>0</v>
      </c>
      <c r="J37" s="123">
        <v>0</v>
      </c>
      <c r="K37" s="38">
        <v>0</v>
      </c>
      <c r="L37" s="26">
        <v>0</v>
      </c>
      <c r="M37" s="123">
        <v>0</v>
      </c>
      <c r="N37" s="38">
        <v>0</v>
      </c>
      <c r="O37" s="26">
        <v>0</v>
      </c>
      <c r="P37" s="123">
        <v>0</v>
      </c>
      <c r="Q37" s="38">
        <v>0</v>
      </c>
      <c r="R37" s="26">
        <v>0</v>
      </c>
    </row>
    <row r="38" spans="2:18" ht="12.75" customHeight="1" x14ac:dyDescent="0.2">
      <c r="B38" s="124"/>
      <c r="C38" s="122" t="s">
        <v>50</v>
      </c>
      <c r="D38" s="123">
        <v>6.0000000000000001E-3</v>
      </c>
      <c r="E38" s="38">
        <v>4.0000000000000001E-3</v>
      </c>
      <c r="F38" s="26">
        <v>8.9999999999999993E-3</v>
      </c>
      <c r="G38" s="123">
        <v>6.0000000000000001E-3</v>
      </c>
      <c r="H38" s="38">
        <v>4.0000000000000001E-3</v>
      </c>
      <c r="I38" s="26">
        <v>8.0000000000000002E-3</v>
      </c>
      <c r="J38" s="123">
        <v>6.0000000000000001E-3</v>
      </c>
      <c r="K38" s="38">
        <v>4.0000000000000001E-3</v>
      </c>
      <c r="L38" s="26">
        <v>8.9999999999999993E-3</v>
      </c>
      <c r="M38" s="123">
        <v>6.0000000000000001E-3</v>
      </c>
      <c r="N38" s="38">
        <v>3.0000000000000001E-3</v>
      </c>
      <c r="O38" s="26">
        <v>8.0000000000000002E-3</v>
      </c>
      <c r="P38" s="123">
        <v>5.0000000000000001E-3</v>
      </c>
      <c r="Q38" s="38">
        <v>3.0000000000000001E-3</v>
      </c>
      <c r="R38" s="26">
        <v>8.0000000000000002E-3</v>
      </c>
    </row>
    <row r="39" spans="2:18" ht="12.75" customHeight="1" x14ac:dyDescent="0.2">
      <c r="B39" s="80"/>
      <c r="C39" s="122" t="s">
        <v>5</v>
      </c>
      <c r="D39" s="123">
        <v>3.0000000000000001E-3</v>
      </c>
      <c r="E39" s="38">
        <v>2E-3</v>
      </c>
      <c r="F39" s="26">
        <v>4.0000000000000001E-3</v>
      </c>
      <c r="G39" s="123">
        <v>3.0000000000000001E-3</v>
      </c>
      <c r="H39" s="38">
        <v>3.0000000000000001E-3</v>
      </c>
      <c r="I39" s="26">
        <v>4.0000000000000001E-3</v>
      </c>
      <c r="J39" s="123">
        <v>3.0000000000000001E-3</v>
      </c>
      <c r="K39" s="38">
        <v>3.0000000000000001E-3</v>
      </c>
      <c r="L39" s="26">
        <v>4.0000000000000001E-3</v>
      </c>
      <c r="M39" s="123">
        <v>3.0000000000000001E-3</v>
      </c>
      <c r="N39" s="38">
        <v>2E-3</v>
      </c>
      <c r="O39" s="26">
        <v>3.0000000000000001E-3</v>
      </c>
      <c r="P39" s="123">
        <v>3.0000000000000001E-3</v>
      </c>
      <c r="Q39" s="38">
        <v>2E-3</v>
      </c>
      <c r="R39" s="26">
        <v>3.0000000000000001E-3</v>
      </c>
    </row>
    <row r="40" spans="2:18" ht="12.75" customHeight="1" x14ac:dyDescent="0.2">
      <c r="B40" s="80" t="s">
        <v>305</v>
      </c>
      <c r="C40" s="122" t="s">
        <v>6</v>
      </c>
      <c r="D40" s="37">
        <v>8.9999999999999993E-3</v>
      </c>
      <c r="E40" s="38">
        <v>7.0000000000000001E-3</v>
      </c>
      <c r="F40" s="26">
        <v>1.2E-2</v>
      </c>
      <c r="G40" s="37">
        <v>8.9999999999999993E-3</v>
      </c>
      <c r="H40" s="38">
        <v>7.0000000000000001E-3</v>
      </c>
      <c r="I40" s="26">
        <v>1.2E-2</v>
      </c>
      <c r="J40" s="37">
        <v>8.9999999999999993E-3</v>
      </c>
      <c r="K40" s="38">
        <v>7.0000000000000001E-3</v>
      </c>
      <c r="L40" s="26">
        <v>1.2E-2</v>
      </c>
      <c r="M40" s="37">
        <v>8.0000000000000002E-3</v>
      </c>
      <c r="N40" s="38">
        <v>6.0000000000000001E-3</v>
      </c>
      <c r="O40" s="26">
        <v>1.0999999999999999E-2</v>
      </c>
      <c r="P40" s="37">
        <v>8.0000000000000002E-3</v>
      </c>
      <c r="Q40" s="38">
        <v>6.0000000000000001E-3</v>
      </c>
      <c r="R40" s="26">
        <v>1.0999999999999999E-2</v>
      </c>
    </row>
    <row r="41" spans="2:18" s="71" customFormat="1" ht="26.25" customHeight="1" x14ac:dyDescent="0.2">
      <c r="B41" s="125" t="s">
        <v>2</v>
      </c>
      <c r="C41" s="126" t="s">
        <v>3</v>
      </c>
      <c r="D41" s="127">
        <v>0</v>
      </c>
      <c r="E41" s="117">
        <v>0</v>
      </c>
      <c r="F41" s="118">
        <v>0</v>
      </c>
      <c r="G41" s="127">
        <v>0</v>
      </c>
      <c r="H41" s="117">
        <v>0</v>
      </c>
      <c r="I41" s="118">
        <v>0</v>
      </c>
      <c r="J41" s="127">
        <v>0</v>
      </c>
      <c r="K41" s="117">
        <v>0</v>
      </c>
      <c r="L41" s="118">
        <v>0</v>
      </c>
      <c r="M41" s="127">
        <v>0</v>
      </c>
      <c r="N41" s="117">
        <v>0</v>
      </c>
      <c r="O41" s="118">
        <v>0</v>
      </c>
      <c r="P41" s="127">
        <v>0</v>
      </c>
      <c r="Q41" s="117">
        <v>0</v>
      </c>
      <c r="R41" s="118">
        <v>0</v>
      </c>
    </row>
    <row r="42" spans="2:18" ht="12.75" customHeight="1" x14ac:dyDescent="0.2">
      <c r="B42" s="80"/>
      <c r="C42" s="122" t="s">
        <v>50</v>
      </c>
      <c r="D42" s="127">
        <v>1100000000</v>
      </c>
      <c r="E42" s="117">
        <v>700000000</v>
      </c>
      <c r="F42" s="118">
        <v>1500000000</v>
      </c>
      <c r="G42" s="127">
        <v>900000000</v>
      </c>
      <c r="H42" s="117">
        <v>600000000</v>
      </c>
      <c r="I42" s="118">
        <v>1400000000</v>
      </c>
      <c r="J42" s="127">
        <v>1000000000</v>
      </c>
      <c r="K42" s="117">
        <v>600000000</v>
      </c>
      <c r="L42" s="118">
        <v>1500000000</v>
      </c>
      <c r="M42" s="127">
        <v>900000000</v>
      </c>
      <c r="N42" s="117">
        <v>500000000</v>
      </c>
      <c r="O42" s="118">
        <v>1300000000</v>
      </c>
      <c r="P42" s="127">
        <v>800000000</v>
      </c>
      <c r="Q42" s="117">
        <v>500000000</v>
      </c>
      <c r="R42" s="118">
        <v>1200000000</v>
      </c>
    </row>
    <row r="43" spans="2:18" ht="12.75" customHeight="1" x14ac:dyDescent="0.2">
      <c r="B43" s="80"/>
      <c r="C43" s="122" t="s">
        <v>5</v>
      </c>
      <c r="D43" s="127">
        <v>500000000</v>
      </c>
      <c r="E43" s="117">
        <v>400000000</v>
      </c>
      <c r="F43" s="118">
        <v>600000000</v>
      </c>
      <c r="G43" s="127">
        <v>600000000</v>
      </c>
      <c r="H43" s="117">
        <v>500000000</v>
      </c>
      <c r="I43" s="118">
        <v>700000000</v>
      </c>
      <c r="J43" s="127">
        <v>500000000</v>
      </c>
      <c r="K43" s="117">
        <v>400000000</v>
      </c>
      <c r="L43" s="118">
        <v>700000000</v>
      </c>
      <c r="M43" s="127">
        <v>400000000</v>
      </c>
      <c r="N43" s="117">
        <v>300000000</v>
      </c>
      <c r="O43" s="118">
        <v>600000000</v>
      </c>
      <c r="P43" s="127">
        <v>400000000</v>
      </c>
      <c r="Q43" s="117">
        <v>300000000</v>
      </c>
      <c r="R43" s="118">
        <v>500000000</v>
      </c>
    </row>
    <row r="44" spans="2:18" ht="12.75" customHeight="1" x14ac:dyDescent="0.2">
      <c r="B44" s="80"/>
      <c r="C44" s="122" t="s">
        <v>6</v>
      </c>
      <c r="D44" s="127">
        <v>1600000000</v>
      </c>
      <c r="E44" s="117">
        <v>1200000000</v>
      </c>
      <c r="F44" s="118">
        <v>2000000000</v>
      </c>
      <c r="G44" s="127">
        <v>1500000000</v>
      </c>
      <c r="H44" s="117">
        <v>1100000000</v>
      </c>
      <c r="I44" s="118">
        <v>2000000000</v>
      </c>
      <c r="J44" s="127">
        <v>1600000000</v>
      </c>
      <c r="K44" s="117">
        <v>1200000000</v>
      </c>
      <c r="L44" s="118">
        <v>2000000000</v>
      </c>
      <c r="M44" s="127">
        <v>1300000000</v>
      </c>
      <c r="N44" s="117">
        <v>900000000</v>
      </c>
      <c r="O44" s="118">
        <v>1700000000</v>
      </c>
      <c r="P44" s="127">
        <v>1200000000</v>
      </c>
      <c r="Q44" s="117">
        <v>900000000</v>
      </c>
      <c r="R44" s="118">
        <v>1600000000</v>
      </c>
    </row>
    <row r="45" spans="2:18" s="71" customFormat="1" ht="22.5" customHeight="1" x14ac:dyDescent="0.2">
      <c r="B45" s="80" t="s">
        <v>120</v>
      </c>
      <c r="C45" s="126"/>
      <c r="D45" s="127">
        <v>168100000000</v>
      </c>
      <c r="E45" s="113" t="s">
        <v>119</v>
      </c>
      <c r="F45" s="114" t="s">
        <v>119</v>
      </c>
      <c r="G45" s="127">
        <v>164000000000</v>
      </c>
      <c r="H45" s="113" t="s">
        <v>119</v>
      </c>
      <c r="I45" s="114" t="s">
        <v>119</v>
      </c>
      <c r="J45" s="127">
        <v>166600000000</v>
      </c>
      <c r="K45" s="113" t="s">
        <v>119</v>
      </c>
      <c r="L45" s="114" t="s">
        <v>119</v>
      </c>
      <c r="M45" s="127">
        <v>159200000000</v>
      </c>
      <c r="N45" s="113" t="s">
        <v>119</v>
      </c>
      <c r="O45" s="114" t="s">
        <v>119</v>
      </c>
      <c r="P45" s="127">
        <v>153400000000</v>
      </c>
      <c r="Q45" s="113" t="s">
        <v>119</v>
      </c>
      <c r="R45" s="114" t="s">
        <v>119</v>
      </c>
    </row>
    <row r="46" spans="2:18" ht="12.75" customHeight="1" x14ac:dyDescent="0.2">
      <c r="B46" s="80"/>
      <c r="C46" s="122"/>
      <c r="D46" s="128"/>
      <c r="E46" s="77"/>
      <c r="F46" s="78"/>
      <c r="G46" s="128"/>
      <c r="H46" s="77"/>
      <c r="I46" s="78"/>
      <c r="J46" s="128"/>
      <c r="K46" s="77"/>
      <c r="L46" s="78"/>
      <c r="M46" s="128"/>
      <c r="N46" s="77"/>
      <c r="O46" s="78"/>
      <c r="P46" s="128"/>
      <c r="Q46" s="77"/>
      <c r="R46" s="78"/>
    </row>
    <row r="47" spans="2:18" ht="12.75" customHeight="1" x14ac:dyDescent="0.2">
      <c r="B47" s="80"/>
      <c r="C47" s="122"/>
      <c r="D47" s="128"/>
      <c r="E47" s="77"/>
      <c r="F47" s="78"/>
      <c r="G47" s="128"/>
      <c r="H47" s="77"/>
      <c r="I47" s="78"/>
      <c r="J47" s="133"/>
      <c r="K47" s="77"/>
      <c r="L47" s="78"/>
      <c r="M47" s="133"/>
      <c r="N47" s="77"/>
      <c r="O47" s="78"/>
      <c r="P47" s="133"/>
      <c r="Q47" s="77"/>
      <c r="R47" s="78"/>
    </row>
    <row r="48" spans="2:18" ht="12.75" customHeight="1" x14ac:dyDescent="0.2">
      <c r="B48" s="35" t="s">
        <v>186</v>
      </c>
      <c r="C48" s="86"/>
      <c r="D48" s="389"/>
      <c r="E48" s="389"/>
      <c r="F48" s="389"/>
      <c r="G48" s="389"/>
      <c r="H48" s="389"/>
      <c r="I48" s="389"/>
      <c r="J48" s="389"/>
      <c r="K48" s="389"/>
      <c r="L48" s="389"/>
      <c r="M48" s="389"/>
      <c r="N48" s="389"/>
      <c r="O48" s="389"/>
      <c r="P48" s="389"/>
      <c r="Q48" s="389"/>
      <c r="R48" s="389"/>
    </row>
    <row r="49" spans="2:18" ht="12.75" customHeight="1" x14ac:dyDescent="0.2">
      <c r="B49" s="121" t="s">
        <v>1</v>
      </c>
      <c r="C49" s="122" t="s">
        <v>3</v>
      </c>
      <c r="D49" s="123">
        <v>0</v>
      </c>
      <c r="E49" s="38">
        <v>0</v>
      </c>
      <c r="F49" s="26">
        <v>0</v>
      </c>
      <c r="G49" s="123">
        <v>0</v>
      </c>
      <c r="H49" s="38">
        <v>0</v>
      </c>
      <c r="I49" s="26">
        <v>0</v>
      </c>
      <c r="J49" s="123">
        <v>0</v>
      </c>
      <c r="K49" s="38">
        <v>0</v>
      </c>
      <c r="L49" s="26">
        <v>0</v>
      </c>
      <c r="M49" s="123">
        <v>0</v>
      </c>
      <c r="N49" s="38">
        <v>0</v>
      </c>
      <c r="O49" s="26">
        <v>0</v>
      </c>
      <c r="P49" s="123">
        <v>0</v>
      </c>
      <c r="Q49" s="38">
        <v>0</v>
      </c>
      <c r="R49" s="26">
        <v>0</v>
      </c>
    </row>
    <row r="50" spans="2:18" ht="12.75" customHeight="1" x14ac:dyDescent="0.2">
      <c r="B50" s="124"/>
      <c r="C50" s="122" t="s">
        <v>50</v>
      </c>
      <c r="D50" s="123">
        <v>6.0000000000000001E-3</v>
      </c>
      <c r="E50" s="38">
        <v>4.0000000000000001E-3</v>
      </c>
      <c r="F50" s="26">
        <v>8.9999999999999993E-3</v>
      </c>
      <c r="G50" s="123">
        <v>5.0000000000000001E-3</v>
      </c>
      <c r="H50" s="38">
        <v>3.0000000000000001E-3</v>
      </c>
      <c r="I50" s="26">
        <v>8.0000000000000002E-3</v>
      </c>
      <c r="J50" s="123">
        <v>6.0000000000000001E-3</v>
      </c>
      <c r="K50" s="38">
        <v>3.0000000000000001E-3</v>
      </c>
      <c r="L50" s="26">
        <v>8.0000000000000002E-3</v>
      </c>
      <c r="M50" s="123">
        <v>5.0000000000000001E-3</v>
      </c>
      <c r="N50" s="38">
        <v>3.0000000000000001E-3</v>
      </c>
      <c r="O50" s="26">
        <v>8.0000000000000002E-3</v>
      </c>
      <c r="P50" s="123">
        <v>5.0000000000000001E-3</v>
      </c>
      <c r="Q50" s="38">
        <v>3.0000000000000001E-3</v>
      </c>
      <c r="R50" s="26">
        <v>7.0000000000000001E-3</v>
      </c>
    </row>
    <row r="51" spans="2:18" ht="12.75" customHeight="1" x14ac:dyDescent="0.2">
      <c r="B51" s="80"/>
      <c r="C51" s="122" t="s">
        <v>5</v>
      </c>
      <c r="D51" s="123">
        <v>3.0000000000000001E-3</v>
      </c>
      <c r="E51" s="38">
        <v>2E-3</v>
      </c>
      <c r="F51" s="26">
        <v>4.0000000000000001E-3</v>
      </c>
      <c r="G51" s="123">
        <v>3.0000000000000001E-3</v>
      </c>
      <c r="H51" s="38">
        <v>3.0000000000000001E-3</v>
      </c>
      <c r="I51" s="26">
        <v>4.0000000000000001E-3</v>
      </c>
      <c r="J51" s="123">
        <v>3.0000000000000001E-3</v>
      </c>
      <c r="K51" s="38">
        <v>3.0000000000000001E-3</v>
      </c>
      <c r="L51" s="26">
        <v>4.0000000000000001E-3</v>
      </c>
      <c r="M51" s="123">
        <v>3.0000000000000001E-3</v>
      </c>
      <c r="N51" s="38">
        <v>2E-3</v>
      </c>
      <c r="O51" s="26">
        <v>3.0000000000000001E-3</v>
      </c>
      <c r="P51" s="123">
        <v>3.0000000000000001E-3</v>
      </c>
      <c r="Q51" s="38">
        <v>2E-3</v>
      </c>
      <c r="R51" s="26">
        <v>3.0000000000000001E-3</v>
      </c>
    </row>
    <row r="52" spans="2:18" ht="12.75" customHeight="1" x14ac:dyDescent="0.2">
      <c r="B52" s="80" t="s">
        <v>305</v>
      </c>
      <c r="C52" s="122" t="s">
        <v>6</v>
      </c>
      <c r="D52" s="37">
        <v>8.9999999999999993E-3</v>
      </c>
      <c r="E52" s="38">
        <v>6.0000000000000001E-3</v>
      </c>
      <c r="F52" s="26">
        <v>1.2E-2</v>
      </c>
      <c r="G52" s="37">
        <v>8.9999999999999993E-3</v>
      </c>
      <c r="H52" s="38">
        <v>6.0000000000000001E-3</v>
      </c>
      <c r="I52" s="26">
        <v>1.0999999999999999E-2</v>
      </c>
      <c r="J52" s="37">
        <v>8.9999999999999993E-3</v>
      </c>
      <c r="K52" s="38">
        <v>6.0000000000000001E-3</v>
      </c>
      <c r="L52" s="26">
        <v>1.2E-2</v>
      </c>
      <c r="M52" s="37">
        <v>8.0000000000000002E-3</v>
      </c>
      <c r="N52" s="38">
        <v>5.0000000000000001E-3</v>
      </c>
      <c r="O52" s="26">
        <v>0.01</v>
      </c>
      <c r="P52" s="37">
        <v>7.0000000000000001E-3</v>
      </c>
      <c r="Q52" s="38">
        <v>5.0000000000000001E-3</v>
      </c>
      <c r="R52" s="26">
        <v>0.01</v>
      </c>
    </row>
    <row r="53" spans="2:18" s="71" customFormat="1" ht="25.5" customHeight="1" x14ac:dyDescent="0.2">
      <c r="B53" s="125" t="s">
        <v>2</v>
      </c>
      <c r="C53" s="126" t="s">
        <v>3</v>
      </c>
      <c r="D53" s="127">
        <v>0</v>
      </c>
      <c r="E53" s="117">
        <v>0</v>
      </c>
      <c r="F53" s="118">
        <v>0</v>
      </c>
      <c r="G53" s="127">
        <v>0</v>
      </c>
      <c r="H53" s="117">
        <v>0</v>
      </c>
      <c r="I53" s="118">
        <v>0</v>
      </c>
      <c r="J53" s="127">
        <v>0</v>
      </c>
      <c r="K53" s="117">
        <v>0</v>
      </c>
      <c r="L53" s="118">
        <v>0</v>
      </c>
      <c r="M53" s="127">
        <v>0</v>
      </c>
      <c r="N53" s="117">
        <v>0</v>
      </c>
      <c r="O53" s="118">
        <v>0</v>
      </c>
      <c r="P53" s="127">
        <v>0</v>
      </c>
      <c r="Q53" s="117">
        <v>0</v>
      </c>
      <c r="R53" s="118">
        <v>0</v>
      </c>
    </row>
    <row r="54" spans="2:18" ht="12.75" customHeight="1" x14ac:dyDescent="0.2">
      <c r="B54" s="80"/>
      <c r="C54" s="122" t="s">
        <v>50</v>
      </c>
      <c r="D54" s="127">
        <v>1000000000</v>
      </c>
      <c r="E54" s="117">
        <v>600000000</v>
      </c>
      <c r="F54" s="118">
        <v>1400000000</v>
      </c>
      <c r="G54" s="127">
        <v>900000000</v>
      </c>
      <c r="H54" s="117">
        <v>500000000</v>
      </c>
      <c r="I54" s="118">
        <v>1300000000</v>
      </c>
      <c r="J54" s="127">
        <v>900000000</v>
      </c>
      <c r="K54" s="117">
        <v>600000000</v>
      </c>
      <c r="L54" s="118">
        <v>1400000000</v>
      </c>
      <c r="M54" s="127">
        <v>800000000</v>
      </c>
      <c r="N54" s="117">
        <v>500000000</v>
      </c>
      <c r="O54" s="118">
        <v>1200000000</v>
      </c>
      <c r="P54" s="127">
        <v>700000000</v>
      </c>
      <c r="Q54" s="117">
        <v>400000000</v>
      </c>
      <c r="R54" s="118">
        <v>1100000000</v>
      </c>
    </row>
    <row r="55" spans="2:18" ht="12.75" customHeight="1" x14ac:dyDescent="0.2">
      <c r="B55" s="80"/>
      <c r="C55" s="122" t="s">
        <v>5</v>
      </c>
      <c r="D55" s="127">
        <v>500000000</v>
      </c>
      <c r="E55" s="117">
        <v>400000000</v>
      </c>
      <c r="F55" s="118">
        <v>600000000</v>
      </c>
      <c r="G55" s="127">
        <v>500000000</v>
      </c>
      <c r="H55" s="117">
        <v>500000000</v>
      </c>
      <c r="I55" s="118">
        <v>700000000</v>
      </c>
      <c r="J55" s="127">
        <v>500000000</v>
      </c>
      <c r="K55" s="117">
        <v>400000000</v>
      </c>
      <c r="L55" s="118">
        <v>700000000</v>
      </c>
      <c r="M55" s="127">
        <v>400000000</v>
      </c>
      <c r="N55" s="117">
        <v>300000000</v>
      </c>
      <c r="O55" s="118">
        <v>500000000</v>
      </c>
      <c r="P55" s="127">
        <v>400000000</v>
      </c>
      <c r="Q55" s="117">
        <v>300000000</v>
      </c>
      <c r="R55" s="118">
        <v>500000000</v>
      </c>
    </row>
    <row r="56" spans="2:18" ht="12.75" customHeight="1" x14ac:dyDescent="0.2">
      <c r="B56" s="80"/>
      <c r="C56" s="122" t="s">
        <v>6</v>
      </c>
      <c r="D56" s="127">
        <v>1500000000</v>
      </c>
      <c r="E56" s="117">
        <v>1100000000</v>
      </c>
      <c r="F56" s="118">
        <v>2000000000</v>
      </c>
      <c r="G56" s="127">
        <v>1400000000</v>
      </c>
      <c r="H56" s="117">
        <v>1000000000</v>
      </c>
      <c r="I56" s="118">
        <v>1900000000</v>
      </c>
      <c r="J56" s="127">
        <v>1500000000</v>
      </c>
      <c r="K56" s="117">
        <v>1100000000</v>
      </c>
      <c r="L56" s="118">
        <v>1900000000</v>
      </c>
      <c r="M56" s="127">
        <v>1200000000</v>
      </c>
      <c r="N56" s="117">
        <v>900000000</v>
      </c>
      <c r="O56" s="118">
        <v>1700000000</v>
      </c>
      <c r="P56" s="127">
        <v>1100000000</v>
      </c>
      <c r="Q56" s="117">
        <v>800000000</v>
      </c>
      <c r="R56" s="118">
        <v>1500000000</v>
      </c>
    </row>
    <row r="57" spans="2:18" s="71" customFormat="1" ht="22.5" customHeight="1" x14ac:dyDescent="0.2">
      <c r="B57" s="80" t="s">
        <v>120</v>
      </c>
      <c r="C57" s="126"/>
      <c r="D57" s="127">
        <f>D45</f>
        <v>168100000000</v>
      </c>
      <c r="E57" s="113" t="s">
        <v>119</v>
      </c>
      <c r="F57" s="114" t="s">
        <v>119</v>
      </c>
      <c r="G57" s="127">
        <f>G45</f>
        <v>164000000000</v>
      </c>
      <c r="H57" s="113" t="s">
        <v>119</v>
      </c>
      <c r="I57" s="114" t="s">
        <v>119</v>
      </c>
      <c r="J57" s="127">
        <f>J45</f>
        <v>166600000000</v>
      </c>
      <c r="K57" s="113" t="s">
        <v>119</v>
      </c>
      <c r="L57" s="114" t="s">
        <v>119</v>
      </c>
      <c r="M57" s="127">
        <f>M45</f>
        <v>159200000000</v>
      </c>
      <c r="N57" s="113" t="s">
        <v>119</v>
      </c>
      <c r="O57" s="114" t="s">
        <v>119</v>
      </c>
      <c r="P57" s="127">
        <f>P45</f>
        <v>153400000000</v>
      </c>
      <c r="Q57" s="113" t="s">
        <v>119</v>
      </c>
      <c r="R57" s="114" t="s">
        <v>119</v>
      </c>
    </row>
    <row r="58" spans="2:18" ht="12.75" customHeight="1" x14ac:dyDescent="0.2">
      <c r="B58" s="86"/>
      <c r="C58" s="86"/>
      <c r="D58" s="64"/>
      <c r="G58" s="64"/>
      <c r="J58" s="64"/>
      <c r="M58" s="64"/>
      <c r="P58" s="64"/>
    </row>
    <row r="60" spans="2:18" ht="12.75" customHeight="1" x14ac:dyDescent="0.2">
      <c r="B60" s="35" t="s">
        <v>102</v>
      </c>
    </row>
    <row r="61" spans="2:18" ht="12.75" customHeight="1" x14ac:dyDescent="0.2">
      <c r="B61" s="29" t="s">
        <v>130</v>
      </c>
      <c r="M61" s="83"/>
    </row>
    <row r="62" spans="2:18" ht="12.75" customHeight="1" x14ac:dyDescent="0.2">
      <c r="B62" s="29" t="s">
        <v>135</v>
      </c>
      <c r="M62" s="83"/>
    </row>
    <row r="63" spans="2:18" ht="12.75" customHeight="1" x14ac:dyDescent="0.2">
      <c r="B63" s="29" t="s">
        <v>27</v>
      </c>
    </row>
    <row r="64" spans="2:18" ht="12.75" customHeight="1" x14ac:dyDescent="0.2">
      <c r="B64" s="29" t="s">
        <v>52</v>
      </c>
    </row>
    <row r="65" spans="1:35" ht="12.75" customHeight="1" x14ac:dyDescent="0.2">
      <c r="B65" s="84" t="s">
        <v>11</v>
      </c>
    </row>
    <row r="66" spans="1:35" ht="12.75" customHeight="1" x14ac:dyDescent="0.2">
      <c r="B66" s="85" t="s">
        <v>108</v>
      </c>
      <c r="C66" s="21"/>
      <c r="D66" s="22"/>
      <c r="F66" s="30"/>
      <c r="G66" s="22"/>
      <c r="I66" s="30"/>
      <c r="J66" s="31"/>
      <c r="K66" s="31"/>
      <c r="L66" s="21"/>
      <c r="M66" s="22"/>
      <c r="O66" s="30"/>
      <c r="P66" s="31"/>
      <c r="Q66" s="31"/>
      <c r="R66" s="21"/>
    </row>
    <row r="67" spans="1:35" ht="12.75" customHeight="1" x14ac:dyDescent="0.2">
      <c r="B67" s="85" t="s">
        <v>117</v>
      </c>
      <c r="C67" s="21"/>
      <c r="D67" s="22"/>
      <c r="F67" s="30"/>
      <c r="G67" s="22"/>
      <c r="I67" s="30"/>
      <c r="J67" s="31"/>
      <c r="K67" s="31"/>
      <c r="L67" s="21"/>
      <c r="M67" s="22"/>
      <c r="O67" s="30"/>
      <c r="P67" s="31"/>
      <c r="Q67" s="31"/>
      <c r="R67" s="21"/>
    </row>
    <row r="68" spans="1:35" ht="12.75" customHeight="1" x14ac:dyDescent="0.2">
      <c r="B68" s="85" t="s">
        <v>118</v>
      </c>
      <c r="C68" s="21"/>
      <c r="D68" s="22"/>
      <c r="F68" s="30"/>
      <c r="G68" s="22"/>
      <c r="I68" s="30"/>
      <c r="J68" s="31"/>
      <c r="K68" s="31"/>
      <c r="L68" s="21"/>
      <c r="M68" s="22"/>
      <c r="O68" s="30"/>
      <c r="P68" s="31"/>
      <c r="Q68" s="31"/>
      <c r="R68" s="21"/>
    </row>
    <row r="69" spans="1:35" s="86" customFormat="1" ht="12.75" customHeight="1" x14ac:dyDescent="0.2">
      <c r="B69" s="85"/>
      <c r="C69" s="64"/>
      <c r="D69" s="22"/>
      <c r="E69" s="22"/>
      <c r="F69" s="65"/>
      <c r="G69" s="22"/>
      <c r="H69" s="22"/>
      <c r="I69" s="65"/>
      <c r="J69" s="31"/>
      <c r="K69" s="31"/>
      <c r="L69" s="64"/>
      <c r="M69" s="22"/>
      <c r="N69" s="22"/>
      <c r="O69" s="65"/>
      <c r="P69" s="31"/>
      <c r="Q69" s="31"/>
      <c r="R69" s="64"/>
    </row>
    <row r="70" spans="1:35" ht="12.75" customHeight="1" x14ac:dyDescent="0.2">
      <c r="B70" s="87"/>
      <c r="C70" s="21"/>
      <c r="D70" s="22"/>
      <c r="F70" s="30"/>
      <c r="G70" s="22"/>
      <c r="I70" s="30"/>
      <c r="J70" s="31"/>
      <c r="K70" s="31"/>
      <c r="L70" s="21"/>
      <c r="M70" s="22"/>
      <c r="O70" s="30"/>
      <c r="P70" s="31"/>
      <c r="Q70" s="31"/>
      <c r="R70" s="21"/>
    </row>
    <row r="71" spans="1:35" ht="12.75" customHeight="1" x14ac:dyDescent="0.2">
      <c r="B71" s="88"/>
      <c r="Q71" s="21"/>
      <c r="R71" s="21"/>
    </row>
    <row r="72" spans="1:35" ht="12.75" customHeight="1" x14ac:dyDescent="0.2">
      <c r="B72" s="88"/>
      <c r="Q72" s="21"/>
      <c r="R72" s="21"/>
    </row>
    <row r="73" spans="1:35" ht="12.75" customHeight="1" x14ac:dyDescent="0.2">
      <c r="M73" s="64" t="s">
        <v>179</v>
      </c>
      <c r="Q73" s="21"/>
      <c r="R73" s="21"/>
    </row>
    <row r="74" spans="1:35" ht="12.75" customHeight="1" x14ac:dyDescent="0.2">
      <c r="Q74" s="21"/>
      <c r="R74" s="21"/>
    </row>
    <row r="76" spans="1:35" s="21" customFormat="1" ht="12.75" customHeight="1" x14ac:dyDescent="0.2">
      <c r="A76" s="20"/>
      <c r="B76" s="20"/>
      <c r="C76" s="20"/>
      <c r="E76" s="22"/>
      <c r="F76" s="22"/>
      <c r="H76" s="22"/>
      <c r="I76" s="22"/>
      <c r="J76" s="64" t="s">
        <v>179</v>
      </c>
      <c r="Q76" s="22"/>
      <c r="R76" s="22"/>
      <c r="S76" s="20"/>
      <c r="T76" s="20"/>
      <c r="U76" s="20"/>
      <c r="V76" s="20"/>
      <c r="W76" s="20"/>
      <c r="X76" s="20"/>
      <c r="Y76" s="20"/>
      <c r="Z76" s="20"/>
      <c r="AA76" s="20"/>
      <c r="AB76" s="20"/>
      <c r="AC76" s="20"/>
      <c r="AD76" s="20"/>
      <c r="AE76" s="20"/>
      <c r="AF76" s="20"/>
      <c r="AG76" s="20"/>
      <c r="AH76" s="20"/>
      <c r="AI76" s="20"/>
    </row>
    <row r="77" spans="1:35" s="21" customFormat="1" ht="12.75" customHeight="1" x14ac:dyDescent="0.2">
      <c r="A77" s="20"/>
      <c r="B77" s="20"/>
      <c r="C77" s="20"/>
      <c r="E77" s="22"/>
      <c r="F77" s="22"/>
      <c r="H77" s="22"/>
      <c r="I77" s="22"/>
      <c r="Q77" s="22"/>
      <c r="R77" s="22"/>
      <c r="S77" s="20"/>
      <c r="T77" s="20"/>
      <c r="U77" s="20"/>
      <c r="V77" s="20"/>
      <c r="W77" s="20"/>
      <c r="X77" s="20"/>
      <c r="Y77" s="20"/>
      <c r="Z77" s="20"/>
      <c r="AA77" s="20"/>
      <c r="AB77" s="20"/>
      <c r="AC77" s="20"/>
      <c r="AD77" s="20"/>
      <c r="AE77" s="20"/>
      <c r="AF77" s="20"/>
      <c r="AG77" s="20"/>
      <c r="AH77" s="20"/>
      <c r="AI77" s="20"/>
    </row>
    <row r="78" spans="1:35" s="21" customFormat="1" ht="12.75" customHeight="1" x14ac:dyDescent="0.2">
      <c r="A78" s="20"/>
      <c r="B78" s="20"/>
      <c r="C78" s="20"/>
      <c r="E78" s="22"/>
      <c r="F78" s="22"/>
      <c r="H78" s="22"/>
      <c r="I78" s="22"/>
      <c r="Q78" s="22"/>
      <c r="R78" s="22"/>
      <c r="S78" s="20"/>
      <c r="T78" s="20"/>
      <c r="U78" s="20"/>
      <c r="V78" s="20"/>
      <c r="W78" s="20"/>
      <c r="X78" s="20"/>
      <c r="Y78" s="20"/>
      <c r="Z78" s="20"/>
      <c r="AA78" s="20"/>
      <c r="AB78" s="20"/>
      <c r="AC78" s="20"/>
      <c r="AD78" s="20"/>
      <c r="AE78" s="20"/>
      <c r="AF78" s="20"/>
      <c r="AG78" s="20"/>
      <c r="AH78" s="20"/>
      <c r="AI78" s="20"/>
    </row>
    <row r="79" spans="1:35" s="21" customFormat="1" ht="12.75" customHeight="1" x14ac:dyDescent="0.2">
      <c r="A79" s="20"/>
      <c r="B79" s="20"/>
      <c r="C79" s="20"/>
      <c r="E79" s="22"/>
      <c r="F79" s="22"/>
      <c r="H79" s="22"/>
      <c r="I79" s="22"/>
      <c r="Q79" s="22"/>
      <c r="R79" s="22"/>
      <c r="S79" s="20"/>
      <c r="T79" s="20"/>
      <c r="U79" s="20"/>
      <c r="V79" s="20"/>
      <c r="W79" s="20"/>
      <c r="X79" s="20"/>
      <c r="Y79" s="20"/>
      <c r="Z79" s="20"/>
      <c r="AA79" s="20"/>
      <c r="AB79" s="20"/>
      <c r="AC79" s="20"/>
      <c r="AD79" s="20"/>
      <c r="AE79" s="20"/>
      <c r="AF79" s="20"/>
      <c r="AG79" s="20"/>
      <c r="AH79" s="20"/>
      <c r="AI79" s="20"/>
    </row>
  </sheetData>
  <mergeCells count="25">
    <mergeCell ref="P48:R48"/>
    <mergeCell ref="D20:F20"/>
    <mergeCell ref="G20:I20"/>
    <mergeCell ref="J20:L20"/>
    <mergeCell ref="M20:O20"/>
    <mergeCell ref="P20:R20"/>
    <mergeCell ref="D36:F36"/>
    <mergeCell ref="D48:F48"/>
    <mergeCell ref="G48:I48"/>
    <mergeCell ref="J48:L48"/>
    <mergeCell ref="M48:O48"/>
    <mergeCell ref="P8:R8"/>
    <mergeCell ref="M36:O36"/>
    <mergeCell ref="P36:R36"/>
    <mergeCell ref="D8:F8"/>
    <mergeCell ref="G36:I36"/>
    <mergeCell ref="J36:L36"/>
    <mergeCell ref="G8:I8"/>
    <mergeCell ref="J8:L8"/>
    <mergeCell ref="M8:O8"/>
    <mergeCell ref="D4:F4"/>
    <mergeCell ref="G4:I4"/>
    <mergeCell ref="J4:L4"/>
    <mergeCell ref="M4:O4"/>
    <mergeCell ref="P4:R4"/>
  </mergeCells>
  <phoneticPr fontId="29" type="noConversion"/>
  <hyperlinks>
    <hyperlink ref="B3" location="'Title and Contents'!A1" display="Return to Contents"/>
  </hyperlinks>
  <pageMargins left="0.75" right="0.75" top="1" bottom="1.5" header="0.5" footer="0.5"/>
  <pageSetup paperSize="8" scale="49" fitToHeight="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FD143"/>
  <sheetViews>
    <sheetView zoomScaleNormal="100" workbookViewId="0">
      <pane xSplit="3" ySplit="4" topLeftCell="D5" activePane="bottomRight" state="frozen"/>
      <selection activeCell="F1" sqref="F1"/>
      <selection pane="topRight" activeCell="F1" sqref="F1"/>
      <selection pane="bottomLeft" activeCell="F1" sqref="F1"/>
      <selection pane="bottomRight"/>
    </sheetView>
  </sheetViews>
  <sheetFormatPr defaultRowHeight="12.75" x14ac:dyDescent="0.2"/>
  <cols>
    <col min="1" max="1" width="2.42578125" style="342" customWidth="1"/>
    <col min="2" max="2" width="38.7109375" style="342" customWidth="1"/>
    <col min="3" max="3" width="36.5703125" style="342" bestFit="1" customWidth="1"/>
    <col min="4" max="4" width="12.28515625" style="343" customWidth="1"/>
    <col min="5" max="6" width="12.28515625" style="344" customWidth="1"/>
    <col min="7" max="7" width="19" style="343" customWidth="1"/>
    <col min="8" max="9" width="12.28515625" style="344" customWidth="1"/>
    <col min="10" max="10" width="17.42578125" style="343" customWidth="1"/>
    <col min="11" max="12" width="12.28515625" style="344" customWidth="1"/>
    <col min="13" max="13" width="17.140625" style="343" customWidth="1"/>
    <col min="14" max="15" width="12.28515625" style="344" customWidth="1"/>
    <col min="16" max="16" width="16" style="343" customWidth="1"/>
    <col min="17" max="18" width="12.28515625" style="344" customWidth="1"/>
    <col min="19" max="19" width="17.5703125" style="342" customWidth="1"/>
    <col min="20" max="20" width="9.85546875" style="342" bestFit="1" customWidth="1"/>
    <col min="21" max="16384" width="9.140625" style="342"/>
  </cols>
  <sheetData>
    <row r="1" spans="2:33" ht="20.25" x14ac:dyDescent="0.2">
      <c r="B1" s="110" t="s">
        <v>306</v>
      </c>
    </row>
    <row r="2" spans="2:33" ht="20.25" x14ac:dyDescent="0.2">
      <c r="B2" s="110" t="s">
        <v>323</v>
      </c>
    </row>
    <row r="3" spans="2:33" x14ac:dyDescent="0.2">
      <c r="B3" s="72" t="s">
        <v>26</v>
      </c>
    </row>
    <row r="4" spans="2:33" x14ac:dyDescent="0.2">
      <c r="D4" s="391" t="s">
        <v>294</v>
      </c>
      <c r="E4" s="391"/>
      <c r="F4" s="391"/>
      <c r="G4" s="391" t="s">
        <v>173</v>
      </c>
      <c r="H4" s="391"/>
      <c r="I4" s="391"/>
      <c r="J4" s="391" t="s">
        <v>105</v>
      </c>
      <c r="K4" s="391"/>
      <c r="L4" s="391"/>
      <c r="M4" s="391" t="s">
        <v>38</v>
      </c>
      <c r="N4" s="391"/>
      <c r="O4" s="391"/>
      <c r="P4" s="391" t="s">
        <v>37</v>
      </c>
      <c r="Q4" s="391"/>
      <c r="R4" s="391"/>
      <c r="S4" s="391" t="s">
        <v>36</v>
      </c>
      <c r="T4" s="391"/>
      <c r="U4" s="391"/>
    </row>
    <row r="5" spans="2:33" x14ac:dyDescent="0.2">
      <c r="D5" s="341"/>
      <c r="E5" s="341"/>
      <c r="F5" s="341"/>
      <c r="G5" s="341"/>
      <c r="H5" s="341"/>
      <c r="I5" s="341"/>
      <c r="J5" s="341"/>
      <c r="K5" s="341"/>
      <c r="L5" s="341"/>
      <c r="M5" s="341"/>
      <c r="N5" s="341"/>
      <c r="O5" s="341"/>
      <c r="P5" s="341"/>
      <c r="Q5" s="341"/>
      <c r="R5" s="341"/>
    </row>
    <row r="6" spans="2:33" x14ac:dyDescent="0.2">
      <c r="D6" s="341"/>
      <c r="E6" s="341"/>
      <c r="F6" s="341"/>
      <c r="G6" s="341"/>
      <c r="H6" s="341"/>
      <c r="I6" s="341"/>
      <c r="J6" s="341"/>
      <c r="K6" s="341"/>
      <c r="L6" s="341"/>
      <c r="M6" s="341"/>
      <c r="N6" s="341"/>
      <c r="O6" s="341"/>
      <c r="P6" s="341"/>
      <c r="Q6" s="341"/>
      <c r="R6" s="341"/>
    </row>
    <row r="7" spans="2:33" x14ac:dyDescent="0.2">
      <c r="B7" s="342" t="s">
        <v>307</v>
      </c>
      <c r="D7" s="389"/>
      <c r="E7" s="389"/>
      <c r="F7" s="389"/>
      <c r="G7" s="389"/>
      <c r="H7" s="389"/>
      <c r="I7" s="389"/>
      <c r="J7" s="389"/>
      <c r="K7" s="389"/>
      <c r="L7" s="389"/>
      <c r="M7" s="389"/>
      <c r="N7" s="389"/>
      <c r="O7" s="389"/>
      <c r="P7" s="389"/>
      <c r="Q7" s="389"/>
      <c r="R7" s="389"/>
    </row>
    <row r="8" spans="2:33" x14ac:dyDescent="0.2">
      <c r="B8" s="345"/>
      <c r="C8" s="122" t="s">
        <v>308</v>
      </c>
      <c r="D8" s="212">
        <v>3000000000</v>
      </c>
      <c r="E8" s="81">
        <v>2500000000</v>
      </c>
      <c r="F8" s="82">
        <v>3600000000</v>
      </c>
      <c r="G8" s="212">
        <v>3400000000</v>
      </c>
      <c r="H8" s="81">
        <v>3000000000</v>
      </c>
      <c r="I8" s="82">
        <v>4000000000</v>
      </c>
      <c r="J8" s="212">
        <v>3500000000</v>
      </c>
      <c r="K8" s="81">
        <v>3000000000</v>
      </c>
      <c r="L8" s="82">
        <v>4200000000</v>
      </c>
      <c r="M8" s="212">
        <v>3400000000</v>
      </c>
      <c r="N8" s="81">
        <v>2900000000</v>
      </c>
      <c r="O8" s="82">
        <v>3900000000</v>
      </c>
      <c r="P8" s="212">
        <v>3200000000</v>
      </c>
      <c r="Q8" s="81">
        <v>2800000000</v>
      </c>
      <c r="R8" s="82">
        <v>3800000000</v>
      </c>
      <c r="S8" s="212">
        <v>3300000000</v>
      </c>
      <c r="T8" s="81">
        <v>2900000000</v>
      </c>
      <c r="U8" s="82">
        <v>3900000000</v>
      </c>
    </row>
    <row r="9" spans="2:33" s="345" customFormat="1" x14ac:dyDescent="0.2">
      <c r="C9" s="126" t="s">
        <v>309</v>
      </c>
      <c r="D9" s="212">
        <v>900000000</v>
      </c>
      <c r="E9" s="209" t="s">
        <v>119</v>
      </c>
      <c r="F9" s="210" t="s">
        <v>119</v>
      </c>
      <c r="G9" s="212">
        <v>800000000</v>
      </c>
      <c r="H9" s="209" t="s">
        <v>119</v>
      </c>
      <c r="I9" s="210" t="s">
        <v>119</v>
      </c>
      <c r="J9" s="212">
        <v>800000000</v>
      </c>
      <c r="K9" s="209" t="s">
        <v>119</v>
      </c>
      <c r="L9" s="210" t="s">
        <v>119</v>
      </c>
      <c r="M9" s="212">
        <v>800000000</v>
      </c>
      <c r="N9" s="209" t="s">
        <v>119</v>
      </c>
      <c r="O9" s="210" t="s">
        <v>119</v>
      </c>
      <c r="P9" s="212">
        <v>700000000</v>
      </c>
      <c r="Q9" s="209" t="s">
        <v>119</v>
      </c>
      <c r="R9" s="210" t="s">
        <v>119</v>
      </c>
      <c r="S9" s="212">
        <v>600000000</v>
      </c>
      <c r="T9" s="209" t="s">
        <v>119</v>
      </c>
      <c r="U9" s="210" t="s">
        <v>119</v>
      </c>
    </row>
    <row r="10" spans="2:33" x14ac:dyDescent="0.2">
      <c r="B10" s="345"/>
      <c r="C10" s="122" t="s">
        <v>310</v>
      </c>
      <c r="D10" s="212">
        <v>2100000000</v>
      </c>
      <c r="E10" s="81">
        <v>1600000000</v>
      </c>
      <c r="F10" s="82">
        <v>2600000000</v>
      </c>
      <c r="G10" s="212">
        <v>2500000000</v>
      </c>
      <c r="H10" s="81">
        <v>2100000000</v>
      </c>
      <c r="I10" s="82">
        <v>3200000000</v>
      </c>
      <c r="J10" s="212">
        <v>2700000000</v>
      </c>
      <c r="K10" s="81">
        <v>2200000000</v>
      </c>
      <c r="L10" s="82">
        <v>3300000000</v>
      </c>
      <c r="M10" s="212">
        <v>2600000000</v>
      </c>
      <c r="N10" s="81">
        <v>2100000000</v>
      </c>
      <c r="O10" s="82">
        <v>3200000000</v>
      </c>
      <c r="P10" s="212">
        <v>2600000000</v>
      </c>
      <c r="Q10" s="81">
        <v>2100000000</v>
      </c>
      <c r="R10" s="82">
        <v>3100000000</v>
      </c>
      <c r="S10" s="212">
        <v>2700000000</v>
      </c>
      <c r="T10" s="81">
        <v>2300000000</v>
      </c>
      <c r="U10" s="82">
        <v>3200000000</v>
      </c>
    </row>
    <row r="11" spans="2:33" s="345" customFormat="1" x14ac:dyDescent="0.2">
      <c r="C11" s="345" t="s">
        <v>120</v>
      </c>
      <c r="D11" s="212">
        <v>168100000000</v>
      </c>
      <c r="E11" s="209" t="s">
        <v>119</v>
      </c>
      <c r="F11" s="210" t="s">
        <v>119</v>
      </c>
      <c r="G11" s="212">
        <v>164000000000</v>
      </c>
      <c r="H11" s="209" t="s">
        <v>119</v>
      </c>
      <c r="I11" s="210" t="s">
        <v>119</v>
      </c>
      <c r="J11" s="212">
        <v>166600000000</v>
      </c>
      <c r="K11" s="209" t="s">
        <v>119</v>
      </c>
      <c r="L11" s="210" t="s">
        <v>119</v>
      </c>
      <c r="M11" s="212">
        <v>159200000000</v>
      </c>
      <c r="N11" s="209" t="s">
        <v>119</v>
      </c>
      <c r="O11" s="210" t="s">
        <v>119</v>
      </c>
      <c r="P11" s="212">
        <v>153400000000</v>
      </c>
      <c r="Q11" s="209" t="s">
        <v>119</v>
      </c>
      <c r="R11" s="210" t="s">
        <v>119</v>
      </c>
      <c r="S11" s="212">
        <v>148000000000</v>
      </c>
      <c r="T11" s="209" t="s">
        <v>119</v>
      </c>
      <c r="U11" s="210" t="s">
        <v>119</v>
      </c>
    </row>
    <row r="12" spans="2:33" s="345" customFormat="1" ht="26.25" customHeight="1" x14ac:dyDescent="0.2">
      <c r="C12" s="126" t="s">
        <v>311</v>
      </c>
      <c r="D12" s="162">
        <v>1.7999999999999999E-2</v>
      </c>
      <c r="E12" s="119">
        <v>1.4999999999999999E-2</v>
      </c>
      <c r="F12" s="120">
        <v>2.1000000000000001E-2</v>
      </c>
      <c r="G12" s="162">
        <v>2.1000000000000001E-2</v>
      </c>
      <c r="H12" s="119">
        <v>1.7999999999999999E-2</v>
      </c>
      <c r="I12" s="120">
        <v>2.4E-2</v>
      </c>
      <c r="J12" s="162">
        <v>2.1000000000000001E-2</v>
      </c>
      <c r="K12" s="119">
        <v>1.7999999999999999E-2</v>
      </c>
      <c r="L12" s="120">
        <v>2.5000000000000001E-2</v>
      </c>
      <c r="M12" s="162">
        <v>2.1000000000000001E-2</v>
      </c>
      <c r="N12" s="119">
        <v>1.7999999999999999E-2</v>
      </c>
      <c r="O12" s="120">
        <v>2.5000000000000001E-2</v>
      </c>
      <c r="P12" s="162">
        <v>2.1000000000000001E-2</v>
      </c>
      <c r="Q12" s="119">
        <v>1.7999999999999999E-2</v>
      </c>
      <c r="R12" s="120">
        <v>2.5000000000000001E-2</v>
      </c>
      <c r="S12" s="162">
        <v>2.1999999999999999E-2</v>
      </c>
      <c r="T12" s="119">
        <v>0.02</v>
      </c>
      <c r="U12" s="120">
        <v>2.5999999999999999E-2</v>
      </c>
    </row>
    <row r="13" spans="2:33" x14ac:dyDescent="0.2">
      <c r="B13" s="345"/>
      <c r="C13" s="122" t="s">
        <v>312</v>
      </c>
      <c r="D13" s="37">
        <v>1.2E-2</v>
      </c>
      <c r="E13" s="38">
        <v>0.01</v>
      </c>
      <c r="F13" s="26">
        <v>1.6E-2</v>
      </c>
      <c r="G13" s="37">
        <v>1.4999999999999999E-2</v>
      </c>
      <c r="H13" s="38">
        <v>1.2999999999999999E-2</v>
      </c>
      <c r="I13" s="26">
        <v>1.9E-2</v>
      </c>
      <c r="J13" s="37">
        <v>1.6E-2</v>
      </c>
      <c r="K13" s="38">
        <v>1.2999999999999999E-2</v>
      </c>
      <c r="L13" s="26">
        <v>0.02</v>
      </c>
      <c r="M13" s="37">
        <v>1.6E-2</v>
      </c>
      <c r="N13" s="38">
        <v>1.2999999999999999E-2</v>
      </c>
      <c r="O13" s="26">
        <v>0.02</v>
      </c>
      <c r="P13" s="37">
        <v>1.7000000000000001E-2</v>
      </c>
      <c r="Q13" s="38">
        <v>1.4E-2</v>
      </c>
      <c r="R13" s="26">
        <v>0.02</v>
      </c>
      <c r="S13" s="37">
        <v>1.7999999999999999E-2</v>
      </c>
      <c r="T13" s="38">
        <v>1.4999999999999999E-2</v>
      </c>
      <c r="U13" s="26">
        <v>2.1999999999999999E-2</v>
      </c>
    </row>
    <row r="14" spans="2:33" x14ac:dyDescent="0.2">
      <c r="B14" s="345"/>
      <c r="C14" s="122"/>
      <c r="D14" s="213"/>
      <c r="E14" s="207"/>
      <c r="F14" s="208"/>
      <c r="G14" s="213"/>
      <c r="H14" s="207"/>
      <c r="I14" s="208"/>
      <c r="J14" s="213"/>
      <c r="K14" s="207"/>
      <c r="L14" s="208"/>
      <c r="M14" s="213"/>
      <c r="N14" s="207"/>
      <c r="O14" s="208"/>
      <c r="P14" s="213"/>
      <c r="Q14" s="207"/>
      <c r="R14" s="208"/>
    </row>
    <row r="15" spans="2:33" s="86" customFormat="1" x14ac:dyDescent="0.2">
      <c r="B15" s="129" t="s">
        <v>127</v>
      </c>
      <c r="C15" s="130"/>
      <c r="D15" s="131"/>
      <c r="E15" s="50"/>
      <c r="F15" s="51"/>
      <c r="G15" s="131"/>
      <c r="H15" s="50"/>
      <c r="I15" s="51"/>
      <c r="J15" s="132"/>
      <c r="K15" s="50"/>
      <c r="L15" s="51"/>
      <c r="M15" s="132"/>
      <c r="N15" s="50"/>
      <c r="O15" s="51"/>
      <c r="P15" s="132"/>
      <c r="Q15" s="50"/>
      <c r="R15" s="51"/>
      <c r="S15" s="132"/>
      <c r="T15" s="50"/>
      <c r="U15" s="51"/>
      <c r="V15" s="132"/>
      <c r="W15" s="50"/>
      <c r="X15" s="51"/>
      <c r="Y15" s="132"/>
      <c r="Z15" s="50"/>
      <c r="AA15" s="51"/>
      <c r="AB15" s="132"/>
      <c r="AC15" s="50"/>
      <c r="AD15" s="51"/>
      <c r="AE15" s="132"/>
      <c r="AF15" s="50"/>
      <c r="AG15" s="51"/>
    </row>
    <row r="16" spans="2:33" x14ac:dyDescent="0.2">
      <c r="B16" s="345"/>
      <c r="C16" s="122"/>
      <c r="D16" s="213"/>
      <c r="E16" s="207"/>
      <c r="F16" s="208"/>
      <c r="G16" s="213"/>
      <c r="H16" s="207"/>
      <c r="I16" s="208"/>
      <c r="J16" s="133"/>
      <c r="K16" s="207"/>
      <c r="L16" s="208"/>
      <c r="M16" s="133"/>
      <c r="N16" s="207"/>
      <c r="O16" s="208"/>
      <c r="P16" s="133"/>
      <c r="Q16" s="207"/>
      <c r="R16" s="208"/>
    </row>
    <row r="17" spans="2:21" x14ac:dyDescent="0.2">
      <c r="B17" s="345"/>
      <c r="C17" s="122"/>
      <c r="D17" s="212"/>
      <c r="E17" s="81"/>
      <c r="F17" s="82"/>
      <c r="G17" s="212"/>
      <c r="H17" s="81"/>
      <c r="I17" s="82"/>
      <c r="J17" s="212"/>
      <c r="K17" s="81"/>
      <c r="L17" s="82"/>
      <c r="M17" s="212"/>
      <c r="N17" s="81"/>
      <c r="O17" s="82"/>
      <c r="P17" s="212"/>
      <c r="Q17" s="81"/>
      <c r="R17" s="82"/>
      <c r="S17" s="212"/>
      <c r="T17" s="81"/>
      <c r="U17" s="82"/>
    </row>
    <row r="18" spans="2:21" x14ac:dyDescent="0.2">
      <c r="B18" s="342" t="s">
        <v>12</v>
      </c>
      <c r="D18" s="389"/>
      <c r="E18" s="389"/>
      <c r="F18" s="389"/>
      <c r="G18" s="389"/>
      <c r="H18" s="389"/>
      <c r="I18" s="389"/>
      <c r="J18" s="389"/>
      <c r="K18" s="389"/>
      <c r="L18" s="389"/>
      <c r="M18" s="389"/>
      <c r="N18" s="389"/>
      <c r="O18" s="389"/>
      <c r="P18" s="389"/>
      <c r="Q18" s="389"/>
      <c r="R18" s="389"/>
      <c r="S18" s="389"/>
      <c r="T18" s="389"/>
      <c r="U18" s="389"/>
    </row>
    <row r="19" spans="2:21" x14ac:dyDescent="0.2">
      <c r="B19" s="345"/>
      <c r="C19" s="122" t="s">
        <v>308</v>
      </c>
      <c r="D19" s="212">
        <v>160000000</v>
      </c>
      <c r="E19" s="81">
        <v>120000000</v>
      </c>
      <c r="F19" s="82">
        <v>190000000</v>
      </c>
      <c r="G19" s="212">
        <v>170000000</v>
      </c>
      <c r="H19" s="81">
        <v>140000000</v>
      </c>
      <c r="I19" s="82">
        <v>200000000</v>
      </c>
      <c r="J19" s="212">
        <v>210000000</v>
      </c>
      <c r="K19" s="81">
        <v>180000000</v>
      </c>
      <c r="L19" s="82">
        <v>250000000</v>
      </c>
      <c r="M19" s="212">
        <v>230000000</v>
      </c>
      <c r="N19" s="81">
        <v>200000000</v>
      </c>
      <c r="O19" s="82">
        <v>260000000</v>
      </c>
      <c r="P19" s="212">
        <v>270000000</v>
      </c>
      <c r="Q19" s="81">
        <v>240000000</v>
      </c>
      <c r="R19" s="82">
        <v>310000000</v>
      </c>
      <c r="S19" s="212">
        <v>270000000</v>
      </c>
      <c r="T19" s="81">
        <v>220000000</v>
      </c>
      <c r="U19" s="82">
        <v>320000000</v>
      </c>
    </row>
    <row r="20" spans="2:21" s="345" customFormat="1" x14ac:dyDescent="0.2">
      <c r="C20" s="126" t="s">
        <v>309</v>
      </c>
      <c r="D20" s="212">
        <v>30000000</v>
      </c>
      <c r="E20" s="209" t="s">
        <v>119</v>
      </c>
      <c r="F20" s="210" t="s">
        <v>119</v>
      </c>
      <c r="G20" s="212">
        <v>30000000</v>
      </c>
      <c r="H20" s="209" t="s">
        <v>119</v>
      </c>
      <c r="I20" s="210" t="s">
        <v>119</v>
      </c>
      <c r="J20" s="212">
        <v>30000000</v>
      </c>
      <c r="K20" s="209" t="s">
        <v>119</v>
      </c>
      <c r="L20" s="210" t="s">
        <v>119</v>
      </c>
      <c r="M20" s="212">
        <v>30000000</v>
      </c>
      <c r="N20" s="209" t="s">
        <v>119</v>
      </c>
      <c r="O20" s="210" t="s">
        <v>119</v>
      </c>
      <c r="P20" s="212">
        <v>20000000</v>
      </c>
      <c r="Q20" s="209" t="s">
        <v>119</v>
      </c>
      <c r="R20" s="210" t="s">
        <v>119</v>
      </c>
      <c r="S20" s="212">
        <v>20000000</v>
      </c>
      <c r="T20" s="209" t="s">
        <v>119</v>
      </c>
      <c r="U20" s="210" t="s">
        <v>119</v>
      </c>
    </row>
    <row r="21" spans="2:21" x14ac:dyDescent="0.2">
      <c r="B21" s="345"/>
      <c r="C21" s="122" t="s">
        <v>310</v>
      </c>
      <c r="D21" s="212">
        <v>130000000</v>
      </c>
      <c r="E21" s="81">
        <v>100000000</v>
      </c>
      <c r="F21" s="82">
        <v>170000000</v>
      </c>
      <c r="G21" s="212">
        <v>140000000</v>
      </c>
      <c r="H21" s="81">
        <v>110000000</v>
      </c>
      <c r="I21" s="82">
        <v>180000000</v>
      </c>
      <c r="J21" s="212">
        <v>180000000</v>
      </c>
      <c r="K21" s="81">
        <v>150000000</v>
      </c>
      <c r="L21" s="82">
        <v>210000000</v>
      </c>
      <c r="M21" s="212">
        <v>200000000</v>
      </c>
      <c r="N21" s="81">
        <v>170000000</v>
      </c>
      <c r="O21" s="82">
        <v>230000000</v>
      </c>
      <c r="P21" s="212">
        <v>250000000</v>
      </c>
      <c r="Q21" s="81">
        <v>220000000</v>
      </c>
      <c r="R21" s="82">
        <v>290000000</v>
      </c>
      <c r="S21" s="212">
        <v>260000000</v>
      </c>
      <c r="T21" s="81">
        <v>200000000</v>
      </c>
      <c r="U21" s="82">
        <v>300000000</v>
      </c>
    </row>
    <row r="22" spans="2:21" s="345" customFormat="1" x14ac:dyDescent="0.2">
      <c r="C22" s="345" t="s">
        <v>120</v>
      </c>
      <c r="D22" s="212">
        <v>3100000000</v>
      </c>
      <c r="E22" s="209" t="s">
        <v>119</v>
      </c>
      <c r="F22" s="210" t="s">
        <v>119</v>
      </c>
      <c r="G22" s="212">
        <v>4400000000</v>
      </c>
      <c r="H22" s="209" t="s">
        <v>119</v>
      </c>
      <c r="I22" s="210" t="s">
        <v>119</v>
      </c>
      <c r="J22" s="212">
        <v>5200000000</v>
      </c>
      <c r="K22" s="209" t="s">
        <v>119</v>
      </c>
      <c r="L22" s="210" t="s">
        <v>119</v>
      </c>
      <c r="M22" s="212">
        <v>5000000000</v>
      </c>
      <c r="N22" s="209" t="s">
        <v>119</v>
      </c>
      <c r="O22" s="210" t="s">
        <v>119</v>
      </c>
      <c r="P22" s="212">
        <v>4500000000</v>
      </c>
      <c r="Q22" s="209" t="s">
        <v>119</v>
      </c>
      <c r="R22" s="210" t="s">
        <v>119</v>
      </c>
      <c r="S22" s="212">
        <v>4800000000</v>
      </c>
      <c r="T22" s="209" t="s">
        <v>119</v>
      </c>
      <c r="U22" s="210" t="s">
        <v>119</v>
      </c>
    </row>
    <row r="23" spans="2:21" s="345" customFormat="1" ht="26.25" customHeight="1" x14ac:dyDescent="0.2">
      <c r="C23" s="126" t="s">
        <v>311</v>
      </c>
      <c r="D23" s="162">
        <v>5.0999999999999997E-2</v>
      </c>
      <c r="E23" s="119">
        <v>0.04</v>
      </c>
      <c r="F23" s="120">
        <v>6.3E-2</v>
      </c>
      <c r="G23" s="162">
        <v>3.9E-2</v>
      </c>
      <c r="H23" s="119">
        <v>3.2000000000000001E-2</v>
      </c>
      <c r="I23" s="120">
        <v>4.7E-2</v>
      </c>
      <c r="J23" s="162">
        <v>4.1000000000000002E-2</v>
      </c>
      <c r="K23" s="119">
        <v>3.5000000000000003E-2</v>
      </c>
      <c r="L23" s="120">
        <v>4.7E-2</v>
      </c>
      <c r="M23" s="162">
        <v>4.5999999999999999E-2</v>
      </c>
      <c r="N23" s="119">
        <v>0.04</v>
      </c>
      <c r="O23" s="120">
        <v>5.1999999999999998E-2</v>
      </c>
      <c r="P23" s="162">
        <v>6.0999999999999999E-2</v>
      </c>
      <c r="Q23" s="119">
        <v>5.2999999999999999E-2</v>
      </c>
      <c r="R23" s="120">
        <v>6.9000000000000006E-2</v>
      </c>
      <c r="S23" s="162">
        <v>5.8000000000000003E-2</v>
      </c>
      <c r="T23" s="119">
        <v>4.5999999999999999E-2</v>
      </c>
      <c r="U23" s="120">
        <v>6.8000000000000005E-2</v>
      </c>
    </row>
    <row r="24" spans="2:21" x14ac:dyDescent="0.2">
      <c r="B24" s="345"/>
      <c r="C24" s="122" t="s">
        <v>312</v>
      </c>
      <c r="D24" s="37">
        <v>4.2000000000000003E-2</v>
      </c>
      <c r="E24" s="38">
        <v>3.1E-2</v>
      </c>
      <c r="F24" s="26">
        <v>5.2999999999999999E-2</v>
      </c>
      <c r="G24" s="37">
        <v>3.3000000000000002E-2</v>
      </c>
      <c r="H24" s="38">
        <v>2.5999999999999999E-2</v>
      </c>
      <c r="I24" s="26">
        <v>0.04</v>
      </c>
      <c r="J24" s="37">
        <v>3.5000000000000003E-2</v>
      </c>
      <c r="K24" s="38">
        <v>2.9000000000000001E-2</v>
      </c>
      <c r="L24" s="26">
        <v>4.1000000000000002E-2</v>
      </c>
      <c r="M24" s="37">
        <v>0.04</v>
      </c>
      <c r="N24" s="38">
        <v>3.4000000000000002E-2</v>
      </c>
      <c r="O24" s="26">
        <v>4.7E-2</v>
      </c>
      <c r="P24" s="37">
        <v>5.6000000000000001E-2</v>
      </c>
      <c r="Q24" s="38">
        <v>4.8000000000000001E-2</v>
      </c>
      <c r="R24" s="26">
        <v>6.5000000000000002E-2</v>
      </c>
      <c r="S24" s="37">
        <v>5.3999999999999999E-2</v>
      </c>
      <c r="T24" s="38">
        <v>4.2000000000000003E-2</v>
      </c>
      <c r="U24" s="26">
        <v>6.4000000000000001E-2</v>
      </c>
    </row>
    <row r="25" spans="2:21" x14ac:dyDescent="0.2">
      <c r="D25" s="389"/>
      <c r="E25" s="389"/>
      <c r="F25" s="389"/>
      <c r="G25" s="389"/>
      <c r="H25" s="389"/>
      <c r="I25" s="389"/>
      <c r="J25" s="389"/>
      <c r="K25" s="389"/>
      <c r="L25" s="389"/>
      <c r="M25" s="389"/>
      <c r="N25" s="389"/>
      <c r="O25" s="389"/>
      <c r="P25" s="389"/>
      <c r="Q25" s="389"/>
      <c r="R25" s="389"/>
      <c r="S25" s="389"/>
      <c r="T25" s="389"/>
      <c r="U25" s="389"/>
    </row>
    <row r="26" spans="2:21" x14ac:dyDescent="0.2">
      <c r="B26" s="121"/>
      <c r="C26" s="122"/>
      <c r="D26" s="123"/>
      <c r="E26" s="38"/>
      <c r="F26" s="26"/>
      <c r="G26" s="123"/>
      <c r="H26" s="38"/>
      <c r="I26" s="26"/>
      <c r="J26" s="123"/>
      <c r="K26" s="38"/>
      <c r="L26" s="26"/>
      <c r="M26" s="123"/>
      <c r="N26" s="38"/>
      <c r="O26" s="26"/>
      <c r="P26" s="123"/>
      <c r="Q26" s="38"/>
      <c r="R26" s="26"/>
      <c r="S26" s="123"/>
      <c r="T26" s="38"/>
      <c r="U26" s="26"/>
    </row>
    <row r="27" spans="2:21" x14ac:dyDescent="0.2">
      <c r="B27" s="342" t="s">
        <v>107</v>
      </c>
      <c r="D27" s="389"/>
      <c r="E27" s="389"/>
      <c r="F27" s="389"/>
      <c r="G27" s="389"/>
      <c r="H27" s="389"/>
      <c r="I27" s="389"/>
      <c r="J27" s="389"/>
      <c r="K27" s="389"/>
      <c r="L27" s="389"/>
      <c r="M27" s="389"/>
      <c r="N27" s="389"/>
      <c r="O27" s="389"/>
      <c r="P27" s="389"/>
      <c r="Q27" s="389"/>
      <c r="R27" s="389"/>
      <c r="S27" s="389"/>
      <c r="T27" s="389"/>
      <c r="U27" s="389"/>
    </row>
    <row r="28" spans="2:21" x14ac:dyDescent="0.2">
      <c r="B28" s="345"/>
      <c r="C28" s="122" t="s">
        <v>308</v>
      </c>
      <c r="D28" s="212">
        <v>370000000</v>
      </c>
      <c r="E28" s="81">
        <v>310000000</v>
      </c>
      <c r="F28" s="82">
        <v>430000000</v>
      </c>
      <c r="G28" s="212">
        <v>310000000</v>
      </c>
      <c r="H28" s="81">
        <v>260000000</v>
      </c>
      <c r="I28" s="82">
        <v>360000000</v>
      </c>
      <c r="J28" s="212" t="s">
        <v>116</v>
      </c>
      <c r="K28" s="211" t="s">
        <v>116</v>
      </c>
      <c r="L28" s="210" t="s">
        <v>116</v>
      </c>
      <c r="M28" s="212" t="s">
        <v>116</v>
      </c>
      <c r="N28" s="211" t="s">
        <v>116</v>
      </c>
      <c r="O28" s="210" t="s">
        <v>116</v>
      </c>
      <c r="P28" s="212" t="s">
        <v>116</v>
      </c>
      <c r="Q28" s="211" t="s">
        <v>116</v>
      </c>
      <c r="R28" s="210" t="s">
        <v>116</v>
      </c>
      <c r="S28" s="212" t="s">
        <v>116</v>
      </c>
      <c r="T28" s="211" t="s">
        <v>116</v>
      </c>
      <c r="U28" s="210" t="s">
        <v>116</v>
      </c>
    </row>
    <row r="29" spans="2:21" s="345" customFormat="1" x14ac:dyDescent="0.2">
      <c r="C29" s="126" t="s">
        <v>309</v>
      </c>
      <c r="D29" s="212">
        <v>20000000</v>
      </c>
      <c r="E29" s="209" t="s">
        <v>119</v>
      </c>
      <c r="F29" s="210" t="s">
        <v>119</v>
      </c>
      <c r="G29" s="212">
        <v>10000000</v>
      </c>
      <c r="H29" s="209" t="s">
        <v>119</v>
      </c>
      <c r="I29" s="210" t="s">
        <v>119</v>
      </c>
      <c r="J29" s="213" t="s">
        <v>116</v>
      </c>
      <c r="K29" s="206" t="s">
        <v>116</v>
      </c>
      <c r="L29" s="208" t="s">
        <v>116</v>
      </c>
      <c r="M29" s="213" t="s">
        <v>116</v>
      </c>
      <c r="N29" s="206" t="s">
        <v>116</v>
      </c>
      <c r="O29" s="208" t="s">
        <v>116</v>
      </c>
      <c r="P29" s="213" t="s">
        <v>116</v>
      </c>
      <c r="Q29" s="206" t="s">
        <v>116</v>
      </c>
      <c r="R29" s="208" t="s">
        <v>116</v>
      </c>
      <c r="S29" s="213" t="s">
        <v>116</v>
      </c>
      <c r="T29" s="206" t="s">
        <v>116</v>
      </c>
      <c r="U29" s="208" t="s">
        <v>116</v>
      </c>
    </row>
    <row r="30" spans="2:21" x14ac:dyDescent="0.2">
      <c r="B30" s="345"/>
      <c r="C30" s="122" t="s">
        <v>310</v>
      </c>
      <c r="D30" s="212">
        <v>340000000</v>
      </c>
      <c r="E30" s="81">
        <v>280000000</v>
      </c>
      <c r="F30" s="82">
        <v>400000000</v>
      </c>
      <c r="G30" s="212">
        <v>300000000</v>
      </c>
      <c r="H30" s="81">
        <v>250000000</v>
      </c>
      <c r="I30" s="82">
        <v>350000000</v>
      </c>
      <c r="J30" s="213" t="s">
        <v>116</v>
      </c>
      <c r="K30" s="206" t="s">
        <v>116</v>
      </c>
      <c r="L30" s="208" t="s">
        <v>116</v>
      </c>
      <c r="M30" s="213" t="s">
        <v>116</v>
      </c>
      <c r="N30" s="206" t="s">
        <v>116</v>
      </c>
      <c r="O30" s="208" t="s">
        <v>116</v>
      </c>
      <c r="P30" s="213" t="s">
        <v>116</v>
      </c>
      <c r="Q30" s="206" t="s">
        <v>116</v>
      </c>
      <c r="R30" s="208" t="s">
        <v>116</v>
      </c>
      <c r="S30" s="213" t="s">
        <v>116</v>
      </c>
      <c r="T30" s="206" t="s">
        <v>116</v>
      </c>
      <c r="U30" s="208" t="s">
        <v>116</v>
      </c>
    </row>
    <row r="31" spans="2:21" s="345" customFormat="1" x14ac:dyDescent="0.2">
      <c r="C31" s="345" t="s">
        <v>120</v>
      </c>
      <c r="D31" s="212">
        <v>12800000000</v>
      </c>
      <c r="E31" s="209" t="s">
        <v>119</v>
      </c>
      <c r="F31" s="210" t="s">
        <v>119</v>
      </c>
      <c r="G31" s="212">
        <v>10500000000</v>
      </c>
      <c r="H31" s="209" t="s">
        <v>119</v>
      </c>
      <c r="I31" s="210" t="s">
        <v>119</v>
      </c>
      <c r="J31" s="213" t="s">
        <v>116</v>
      </c>
      <c r="K31" s="206" t="s">
        <v>116</v>
      </c>
      <c r="L31" s="208" t="s">
        <v>116</v>
      </c>
      <c r="M31" s="213" t="s">
        <v>116</v>
      </c>
      <c r="N31" s="206" t="s">
        <v>116</v>
      </c>
      <c r="O31" s="208" t="s">
        <v>116</v>
      </c>
      <c r="P31" s="213" t="s">
        <v>116</v>
      </c>
      <c r="Q31" s="206" t="s">
        <v>116</v>
      </c>
      <c r="R31" s="208" t="s">
        <v>116</v>
      </c>
      <c r="S31" s="213" t="s">
        <v>116</v>
      </c>
      <c r="T31" s="206" t="s">
        <v>116</v>
      </c>
      <c r="U31" s="208" t="s">
        <v>116</v>
      </c>
    </row>
    <row r="32" spans="2:21" s="345" customFormat="1" ht="26.25" customHeight="1" x14ac:dyDescent="0.2">
      <c r="C32" s="126" t="s">
        <v>311</v>
      </c>
      <c r="D32" s="162">
        <v>2.9000000000000001E-2</v>
      </c>
      <c r="E32" s="119">
        <v>2.4E-2</v>
      </c>
      <c r="F32" s="120">
        <v>3.3000000000000002E-2</v>
      </c>
      <c r="G32" s="162">
        <v>0.03</v>
      </c>
      <c r="H32" s="119">
        <v>2.5000000000000001E-2</v>
      </c>
      <c r="I32" s="120">
        <v>3.5000000000000003E-2</v>
      </c>
      <c r="J32" s="212" t="s">
        <v>116</v>
      </c>
      <c r="K32" s="209" t="s">
        <v>119</v>
      </c>
      <c r="L32" s="210" t="s">
        <v>119</v>
      </c>
      <c r="M32" s="212" t="s">
        <v>116</v>
      </c>
      <c r="N32" s="209" t="s">
        <v>119</v>
      </c>
      <c r="O32" s="210" t="s">
        <v>119</v>
      </c>
      <c r="P32" s="212" t="s">
        <v>116</v>
      </c>
      <c r="Q32" s="209" t="s">
        <v>119</v>
      </c>
      <c r="R32" s="210" t="s">
        <v>119</v>
      </c>
      <c r="S32" s="212" t="s">
        <v>116</v>
      </c>
      <c r="T32" s="209" t="s">
        <v>119</v>
      </c>
      <c r="U32" s="210" t="s">
        <v>119</v>
      </c>
    </row>
    <row r="33" spans="2:16384" x14ac:dyDescent="0.2">
      <c r="B33" s="345"/>
      <c r="C33" s="122" t="s">
        <v>312</v>
      </c>
      <c r="D33" s="37">
        <v>2.7E-2</v>
      </c>
      <c r="E33" s="38">
        <v>2.1999999999999999E-2</v>
      </c>
      <c r="F33" s="26">
        <v>3.1E-2</v>
      </c>
      <c r="G33" s="37">
        <v>2.8000000000000001E-2</v>
      </c>
      <c r="H33" s="38">
        <v>2.4E-2</v>
      </c>
      <c r="I33" s="26">
        <v>3.3000000000000002E-2</v>
      </c>
      <c r="J33" s="37"/>
      <c r="K33" s="38"/>
      <c r="L33" s="26"/>
      <c r="M33" s="37"/>
      <c r="N33" s="38"/>
      <c r="O33" s="26"/>
      <c r="P33" s="37"/>
      <c r="Q33" s="38"/>
      <c r="R33" s="26"/>
      <c r="S33" s="37"/>
      <c r="T33" s="38"/>
      <c r="U33" s="26"/>
    </row>
    <row r="34" spans="2:16384" x14ac:dyDescent="0.2">
      <c r="B34" s="345"/>
      <c r="C34" s="126"/>
      <c r="D34" s="212"/>
      <c r="E34" s="209"/>
      <c r="F34" s="210"/>
      <c r="G34" s="212"/>
      <c r="H34" s="209"/>
      <c r="I34" s="210"/>
      <c r="J34" s="212"/>
      <c r="K34" s="209"/>
      <c r="L34" s="210"/>
      <c r="M34" s="212"/>
      <c r="N34" s="209"/>
      <c r="O34" s="210"/>
      <c r="P34" s="212"/>
      <c r="Q34" s="209"/>
      <c r="R34" s="210"/>
      <c r="S34" s="212"/>
      <c r="T34" s="209"/>
      <c r="U34" s="210"/>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c r="FJ34" s="345"/>
      <c r="FK34" s="345"/>
      <c r="FL34" s="345"/>
      <c r="FM34" s="345"/>
      <c r="FN34" s="345"/>
      <c r="FO34" s="345"/>
      <c r="FP34" s="345"/>
      <c r="FQ34" s="345"/>
      <c r="FR34" s="345"/>
      <c r="FS34" s="345"/>
      <c r="FT34" s="345"/>
      <c r="FU34" s="345"/>
      <c r="FV34" s="345"/>
      <c r="FW34" s="345"/>
      <c r="FX34" s="345"/>
      <c r="FY34" s="345"/>
      <c r="FZ34" s="345"/>
      <c r="GA34" s="345"/>
      <c r="GB34" s="345"/>
      <c r="GC34" s="345"/>
      <c r="GD34" s="345"/>
      <c r="GE34" s="345"/>
      <c r="GF34" s="345"/>
      <c r="GG34" s="345"/>
      <c r="GH34" s="345"/>
      <c r="GI34" s="345"/>
      <c r="GJ34" s="345"/>
      <c r="GK34" s="345"/>
      <c r="GL34" s="345"/>
      <c r="GM34" s="345"/>
      <c r="GN34" s="345"/>
      <c r="GO34" s="345"/>
      <c r="GP34" s="345"/>
      <c r="GQ34" s="345"/>
      <c r="GR34" s="345"/>
      <c r="GS34" s="345"/>
      <c r="GT34" s="345"/>
      <c r="GU34" s="345"/>
      <c r="GV34" s="345"/>
      <c r="GW34" s="345"/>
      <c r="GX34" s="345"/>
      <c r="GY34" s="345"/>
      <c r="GZ34" s="345"/>
      <c r="HA34" s="345"/>
      <c r="HB34" s="345"/>
      <c r="HC34" s="345"/>
      <c r="HD34" s="345"/>
      <c r="HE34" s="345"/>
      <c r="HF34" s="345"/>
      <c r="HG34" s="345"/>
      <c r="HH34" s="345"/>
      <c r="HI34" s="345"/>
      <c r="HJ34" s="345"/>
      <c r="HK34" s="345"/>
      <c r="HL34" s="345"/>
      <c r="HM34" s="345"/>
      <c r="HN34" s="345"/>
      <c r="HO34" s="345"/>
      <c r="HP34" s="345"/>
      <c r="HQ34" s="345"/>
      <c r="HR34" s="345"/>
      <c r="HS34" s="345"/>
      <c r="HT34" s="345"/>
      <c r="HU34" s="345"/>
      <c r="HV34" s="345"/>
      <c r="HW34" s="345"/>
      <c r="HX34" s="345"/>
      <c r="HY34" s="345"/>
      <c r="HZ34" s="345"/>
      <c r="IA34" s="345"/>
      <c r="IB34" s="345"/>
      <c r="IC34" s="345"/>
      <c r="ID34" s="345"/>
      <c r="IE34" s="345"/>
      <c r="IF34" s="345"/>
      <c r="IG34" s="345"/>
      <c r="IH34" s="345"/>
      <c r="II34" s="345"/>
      <c r="IJ34" s="345"/>
      <c r="IK34" s="345"/>
      <c r="IL34" s="345"/>
      <c r="IM34" s="345"/>
      <c r="IN34" s="345"/>
      <c r="IO34" s="345"/>
      <c r="IP34" s="345"/>
      <c r="IQ34" s="345"/>
      <c r="IR34" s="345"/>
      <c r="IS34" s="345"/>
      <c r="IT34" s="345"/>
      <c r="IU34" s="345"/>
      <c r="IV34" s="345"/>
      <c r="IW34" s="345"/>
      <c r="IX34" s="345"/>
      <c r="IY34" s="345"/>
      <c r="IZ34" s="345"/>
      <c r="JA34" s="345"/>
      <c r="JB34" s="345"/>
      <c r="JC34" s="345"/>
      <c r="JD34" s="345"/>
      <c r="JE34" s="345"/>
      <c r="JF34" s="345"/>
      <c r="JG34" s="345"/>
      <c r="JH34" s="345"/>
      <c r="JI34" s="345"/>
      <c r="JJ34" s="345"/>
      <c r="JK34" s="345"/>
      <c r="JL34" s="345"/>
      <c r="JM34" s="345"/>
      <c r="JN34" s="345"/>
      <c r="JO34" s="345"/>
      <c r="JP34" s="345"/>
      <c r="JQ34" s="345"/>
      <c r="JR34" s="345"/>
      <c r="JS34" s="345"/>
      <c r="JT34" s="345"/>
      <c r="JU34" s="345"/>
      <c r="JV34" s="345"/>
      <c r="JW34" s="345"/>
      <c r="JX34" s="345"/>
      <c r="JY34" s="345"/>
      <c r="JZ34" s="345"/>
      <c r="KA34" s="345"/>
      <c r="KB34" s="345"/>
      <c r="KC34" s="345"/>
      <c r="KD34" s="345"/>
      <c r="KE34" s="345"/>
      <c r="KF34" s="345"/>
      <c r="KG34" s="345"/>
      <c r="KH34" s="345"/>
      <c r="KI34" s="345"/>
      <c r="KJ34" s="345"/>
      <c r="KK34" s="345"/>
      <c r="KL34" s="345"/>
      <c r="KM34" s="345"/>
      <c r="KN34" s="345"/>
      <c r="KO34" s="345"/>
      <c r="KP34" s="345"/>
      <c r="KQ34" s="345"/>
      <c r="KR34" s="345"/>
      <c r="KS34" s="345"/>
      <c r="KT34" s="345"/>
      <c r="KU34" s="345"/>
      <c r="KV34" s="345"/>
      <c r="KW34" s="345"/>
      <c r="KX34" s="345"/>
      <c r="KY34" s="345"/>
      <c r="KZ34" s="345"/>
      <c r="LA34" s="345"/>
      <c r="LB34" s="345"/>
      <c r="LC34" s="345"/>
      <c r="LD34" s="345"/>
      <c r="LE34" s="345"/>
      <c r="LF34" s="345"/>
      <c r="LG34" s="345"/>
      <c r="LH34" s="345"/>
      <c r="LI34" s="345"/>
      <c r="LJ34" s="345"/>
      <c r="LK34" s="345"/>
      <c r="LL34" s="345"/>
      <c r="LM34" s="345"/>
      <c r="LN34" s="345"/>
      <c r="LO34" s="345"/>
      <c r="LP34" s="345"/>
      <c r="LQ34" s="345"/>
      <c r="LR34" s="345"/>
      <c r="LS34" s="345"/>
      <c r="LT34" s="345"/>
      <c r="LU34" s="345"/>
      <c r="LV34" s="345"/>
      <c r="LW34" s="345"/>
      <c r="LX34" s="345"/>
      <c r="LY34" s="345"/>
      <c r="LZ34" s="345"/>
      <c r="MA34" s="345"/>
      <c r="MB34" s="345"/>
      <c r="MC34" s="345"/>
      <c r="MD34" s="345"/>
      <c r="ME34" s="345"/>
      <c r="MF34" s="345"/>
      <c r="MG34" s="345"/>
      <c r="MH34" s="345"/>
      <c r="MI34" s="345"/>
      <c r="MJ34" s="345"/>
      <c r="MK34" s="345"/>
      <c r="ML34" s="345"/>
      <c r="MM34" s="345"/>
      <c r="MN34" s="345"/>
      <c r="MO34" s="345"/>
      <c r="MP34" s="345"/>
      <c r="MQ34" s="345"/>
      <c r="MR34" s="345"/>
      <c r="MS34" s="345"/>
      <c r="MT34" s="345"/>
      <c r="MU34" s="345"/>
      <c r="MV34" s="345"/>
      <c r="MW34" s="345"/>
      <c r="MX34" s="345"/>
      <c r="MY34" s="345"/>
      <c r="MZ34" s="345"/>
      <c r="NA34" s="345"/>
      <c r="NB34" s="345"/>
      <c r="NC34" s="345"/>
      <c r="ND34" s="345"/>
      <c r="NE34" s="345"/>
      <c r="NF34" s="345"/>
      <c r="NG34" s="345"/>
      <c r="NH34" s="345"/>
      <c r="NI34" s="345"/>
      <c r="NJ34" s="345"/>
      <c r="NK34" s="345"/>
      <c r="NL34" s="345"/>
      <c r="NM34" s="345"/>
      <c r="NN34" s="345"/>
      <c r="NO34" s="345"/>
      <c r="NP34" s="345"/>
      <c r="NQ34" s="345"/>
      <c r="NR34" s="345"/>
      <c r="NS34" s="345"/>
      <c r="NT34" s="345"/>
      <c r="NU34" s="345"/>
      <c r="NV34" s="345"/>
      <c r="NW34" s="345"/>
      <c r="NX34" s="345"/>
      <c r="NY34" s="345"/>
      <c r="NZ34" s="345"/>
      <c r="OA34" s="345"/>
      <c r="OB34" s="345"/>
      <c r="OC34" s="345"/>
      <c r="OD34" s="345"/>
      <c r="OE34" s="345"/>
      <c r="OF34" s="345"/>
      <c r="OG34" s="345"/>
      <c r="OH34" s="345"/>
      <c r="OI34" s="345"/>
      <c r="OJ34" s="345"/>
      <c r="OK34" s="345"/>
      <c r="OL34" s="345"/>
      <c r="OM34" s="345"/>
      <c r="ON34" s="345"/>
      <c r="OO34" s="345"/>
      <c r="OP34" s="345"/>
      <c r="OQ34" s="345"/>
      <c r="OR34" s="345"/>
      <c r="OS34" s="345"/>
      <c r="OT34" s="345"/>
      <c r="OU34" s="345"/>
      <c r="OV34" s="345"/>
      <c r="OW34" s="345"/>
      <c r="OX34" s="345"/>
      <c r="OY34" s="345"/>
      <c r="OZ34" s="345"/>
      <c r="PA34" s="345"/>
      <c r="PB34" s="345"/>
      <c r="PC34" s="345"/>
      <c r="PD34" s="345"/>
      <c r="PE34" s="345"/>
      <c r="PF34" s="345"/>
      <c r="PG34" s="345"/>
      <c r="PH34" s="345"/>
      <c r="PI34" s="345"/>
      <c r="PJ34" s="345"/>
      <c r="PK34" s="345"/>
      <c r="PL34" s="345"/>
      <c r="PM34" s="345"/>
      <c r="PN34" s="345"/>
      <c r="PO34" s="345"/>
      <c r="PP34" s="345"/>
      <c r="PQ34" s="345"/>
      <c r="PR34" s="345"/>
      <c r="PS34" s="345"/>
      <c r="PT34" s="345"/>
      <c r="PU34" s="345"/>
      <c r="PV34" s="345"/>
      <c r="PW34" s="345"/>
      <c r="PX34" s="345"/>
      <c r="PY34" s="345"/>
      <c r="PZ34" s="345"/>
      <c r="QA34" s="345"/>
      <c r="QB34" s="345"/>
      <c r="QC34" s="345"/>
      <c r="QD34" s="345"/>
      <c r="QE34" s="345"/>
      <c r="QF34" s="345"/>
      <c r="QG34" s="345"/>
      <c r="QH34" s="345"/>
      <c r="QI34" s="345"/>
      <c r="QJ34" s="345"/>
      <c r="QK34" s="345"/>
      <c r="QL34" s="345"/>
      <c r="QM34" s="345"/>
      <c r="QN34" s="345"/>
      <c r="QO34" s="345"/>
      <c r="QP34" s="345"/>
      <c r="QQ34" s="345"/>
      <c r="QR34" s="345"/>
      <c r="QS34" s="345"/>
      <c r="QT34" s="345"/>
      <c r="QU34" s="345"/>
      <c r="QV34" s="345"/>
      <c r="QW34" s="345"/>
      <c r="QX34" s="345"/>
      <c r="QY34" s="345"/>
      <c r="QZ34" s="345"/>
      <c r="RA34" s="345"/>
      <c r="RB34" s="345"/>
      <c r="RC34" s="345"/>
      <c r="RD34" s="345"/>
      <c r="RE34" s="345"/>
      <c r="RF34" s="345"/>
      <c r="RG34" s="345"/>
      <c r="RH34" s="345"/>
      <c r="RI34" s="345"/>
      <c r="RJ34" s="345"/>
      <c r="RK34" s="345"/>
      <c r="RL34" s="345"/>
      <c r="RM34" s="345"/>
      <c r="RN34" s="345"/>
      <c r="RO34" s="345"/>
      <c r="RP34" s="345"/>
      <c r="RQ34" s="345"/>
      <c r="RR34" s="345"/>
      <c r="RS34" s="345"/>
      <c r="RT34" s="345"/>
      <c r="RU34" s="345"/>
      <c r="RV34" s="345"/>
      <c r="RW34" s="345"/>
      <c r="RX34" s="345"/>
      <c r="RY34" s="345"/>
      <c r="RZ34" s="345"/>
      <c r="SA34" s="345"/>
      <c r="SB34" s="345"/>
      <c r="SC34" s="345"/>
      <c r="SD34" s="345"/>
      <c r="SE34" s="345"/>
      <c r="SF34" s="345"/>
      <c r="SG34" s="345"/>
      <c r="SH34" s="345"/>
      <c r="SI34" s="345"/>
      <c r="SJ34" s="345"/>
      <c r="SK34" s="345"/>
      <c r="SL34" s="345"/>
      <c r="SM34" s="345"/>
      <c r="SN34" s="345"/>
      <c r="SO34" s="345"/>
      <c r="SP34" s="345"/>
      <c r="SQ34" s="345"/>
      <c r="SR34" s="345"/>
      <c r="SS34" s="345"/>
      <c r="ST34" s="345"/>
      <c r="SU34" s="345"/>
      <c r="SV34" s="345"/>
      <c r="SW34" s="345"/>
      <c r="SX34" s="345"/>
      <c r="SY34" s="345"/>
      <c r="SZ34" s="345"/>
      <c r="TA34" s="345"/>
      <c r="TB34" s="345"/>
      <c r="TC34" s="345"/>
      <c r="TD34" s="345"/>
      <c r="TE34" s="345"/>
      <c r="TF34" s="345"/>
      <c r="TG34" s="345"/>
      <c r="TH34" s="345"/>
      <c r="TI34" s="345"/>
      <c r="TJ34" s="345"/>
      <c r="TK34" s="345"/>
      <c r="TL34" s="345"/>
      <c r="TM34" s="345"/>
      <c r="TN34" s="345"/>
      <c r="TO34" s="345"/>
      <c r="TP34" s="345"/>
      <c r="TQ34" s="345"/>
      <c r="TR34" s="345"/>
      <c r="TS34" s="345"/>
      <c r="TT34" s="345"/>
      <c r="TU34" s="345"/>
      <c r="TV34" s="345"/>
      <c r="TW34" s="345"/>
      <c r="TX34" s="345"/>
      <c r="TY34" s="345"/>
      <c r="TZ34" s="345"/>
      <c r="UA34" s="345"/>
      <c r="UB34" s="345"/>
      <c r="UC34" s="345"/>
      <c r="UD34" s="345"/>
      <c r="UE34" s="345"/>
      <c r="UF34" s="345"/>
      <c r="UG34" s="345"/>
      <c r="UH34" s="345"/>
      <c r="UI34" s="345"/>
      <c r="UJ34" s="345"/>
      <c r="UK34" s="345"/>
      <c r="UL34" s="345"/>
      <c r="UM34" s="345"/>
      <c r="UN34" s="345"/>
      <c r="UO34" s="345"/>
      <c r="UP34" s="345"/>
      <c r="UQ34" s="345"/>
      <c r="UR34" s="345"/>
      <c r="US34" s="345"/>
      <c r="UT34" s="345"/>
      <c r="UU34" s="345"/>
      <c r="UV34" s="345"/>
      <c r="UW34" s="345"/>
      <c r="UX34" s="345"/>
      <c r="UY34" s="345"/>
      <c r="UZ34" s="345"/>
      <c r="VA34" s="345"/>
      <c r="VB34" s="345"/>
      <c r="VC34" s="345"/>
      <c r="VD34" s="345"/>
      <c r="VE34" s="345"/>
      <c r="VF34" s="345"/>
      <c r="VG34" s="345"/>
      <c r="VH34" s="345"/>
      <c r="VI34" s="345"/>
      <c r="VJ34" s="345"/>
      <c r="VK34" s="345"/>
      <c r="VL34" s="345"/>
      <c r="VM34" s="345"/>
      <c r="VN34" s="345"/>
      <c r="VO34" s="345"/>
      <c r="VP34" s="345"/>
      <c r="VQ34" s="345"/>
      <c r="VR34" s="345"/>
      <c r="VS34" s="345"/>
      <c r="VT34" s="345"/>
      <c r="VU34" s="345"/>
      <c r="VV34" s="345"/>
      <c r="VW34" s="345"/>
      <c r="VX34" s="345"/>
      <c r="VY34" s="345"/>
      <c r="VZ34" s="345"/>
      <c r="WA34" s="345"/>
      <c r="WB34" s="345"/>
      <c r="WC34" s="345"/>
      <c r="WD34" s="345"/>
      <c r="WE34" s="345"/>
      <c r="WF34" s="345"/>
      <c r="WG34" s="345"/>
      <c r="WH34" s="345"/>
      <c r="WI34" s="345"/>
      <c r="WJ34" s="345"/>
      <c r="WK34" s="345"/>
      <c r="WL34" s="345"/>
      <c r="WM34" s="345"/>
      <c r="WN34" s="345"/>
      <c r="WO34" s="345"/>
      <c r="WP34" s="345"/>
      <c r="WQ34" s="345"/>
      <c r="WR34" s="345"/>
      <c r="WS34" s="345"/>
      <c r="WT34" s="345"/>
      <c r="WU34" s="345"/>
      <c r="WV34" s="345"/>
      <c r="WW34" s="345"/>
      <c r="WX34" s="345"/>
      <c r="WY34" s="345"/>
      <c r="WZ34" s="345"/>
      <c r="XA34" s="345"/>
      <c r="XB34" s="345"/>
      <c r="XC34" s="345"/>
      <c r="XD34" s="345"/>
      <c r="XE34" s="345"/>
      <c r="XF34" s="345"/>
      <c r="XG34" s="345"/>
      <c r="XH34" s="345"/>
      <c r="XI34" s="345"/>
      <c r="XJ34" s="345"/>
      <c r="XK34" s="345"/>
      <c r="XL34" s="345"/>
      <c r="XM34" s="345"/>
      <c r="XN34" s="345"/>
      <c r="XO34" s="345"/>
      <c r="XP34" s="345"/>
      <c r="XQ34" s="345"/>
      <c r="XR34" s="345"/>
      <c r="XS34" s="345"/>
      <c r="XT34" s="345"/>
      <c r="XU34" s="345"/>
      <c r="XV34" s="345"/>
      <c r="XW34" s="345"/>
      <c r="XX34" s="345"/>
      <c r="XY34" s="345"/>
      <c r="XZ34" s="345"/>
      <c r="YA34" s="345"/>
      <c r="YB34" s="345"/>
      <c r="YC34" s="345"/>
      <c r="YD34" s="345"/>
      <c r="YE34" s="345"/>
      <c r="YF34" s="345"/>
      <c r="YG34" s="345"/>
      <c r="YH34" s="345"/>
      <c r="YI34" s="345"/>
      <c r="YJ34" s="345"/>
      <c r="YK34" s="345"/>
      <c r="YL34" s="345"/>
      <c r="YM34" s="345"/>
      <c r="YN34" s="345"/>
      <c r="YO34" s="345"/>
      <c r="YP34" s="345"/>
      <c r="YQ34" s="345"/>
      <c r="YR34" s="345"/>
      <c r="YS34" s="345"/>
      <c r="YT34" s="345"/>
      <c r="YU34" s="345"/>
      <c r="YV34" s="345"/>
      <c r="YW34" s="345"/>
      <c r="YX34" s="345"/>
      <c r="YY34" s="345"/>
      <c r="YZ34" s="345"/>
      <c r="ZA34" s="345"/>
      <c r="ZB34" s="345"/>
      <c r="ZC34" s="345"/>
      <c r="ZD34" s="345"/>
      <c r="ZE34" s="345"/>
      <c r="ZF34" s="345"/>
      <c r="ZG34" s="345"/>
      <c r="ZH34" s="345"/>
      <c r="ZI34" s="345"/>
      <c r="ZJ34" s="345"/>
      <c r="ZK34" s="345"/>
      <c r="ZL34" s="345"/>
      <c r="ZM34" s="345"/>
      <c r="ZN34" s="345"/>
      <c r="ZO34" s="345"/>
      <c r="ZP34" s="345"/>
      <c r="ZQ34" s="345"/>
      <c r="ZR34" s="345"/>
      <c r="ZS34" s="345"/>
      <c r="ZT34" s="345"/>
      <c r="ZU34" s="345"/>
      <c r="ZV34" s="345"/>
      <c r="ZW34" s="345"/>
      <c r="ZX34" s="345"/>
      <c r="ZY34" s="345"/>
      <c r="ZZ34" s="345"/>
      <c r="AAA34" s="345"/>
      <c r="AAB34" s="345"/>
      <c r="AAC34" s="345"/>
      <c r="AAD34" s="345"/>
      <c r="AAE34" s="345"/>
      <c r="AAF34" s="345"/>
      <c r="AAG34" s="345"/>
      <c r="AAH34" s="345"/>
      <c r="AAI34" s="345"/>
      <c r="AAJ34" s="345"/>
      <c r="AAK34" s="345"/>
      <c r="AAL34" s="345"/>
      <c r="AAM34" s="345"/>
      <c r="AAN34" s="345"/>
      <c r="AAO34" s="345"/>
      <c r="AAP34" s="345"/>
      <c r="AAQ34" s="345"/>
      <c r="AAR34" s="345"/>
      <c r="AAS34" s="345"/>
      <c r="AAT34" s="345"/>
      <c r="AAU34" s="345"/>
      <c r="AAV34" s="345"/>
      <c r="AAW34" s="345"/>
      <c r="AAX34" s="345"/>
      <c r="AAY34" s="345"/>
      <c r="AAZ34" s="345"/>
      <c r="ABA34" s="345"/>
      <c r="ABB34" s="345"/>
      <c r="ABC34" s="345"/>
      <c r="ABD34" s="345"/>
      <c r="ABE34" s="345"/>
      <c r="ABF34" s="345"/>
      <c r="ABG34" s="345"/>
      <c r="ABH34" s="345"/>
      <c r="ABI34" s="345"/>
      <c r="ABJ34" s="345"/>
      <c r="ABK34" s="345"/>
      <c r="ABL34" s="345"/>
      <c r="ABM34" s="345"/>
      <c r="ABN34" s="345"/>
      <c r="ABO34" s="345"/>
      <c r="ABP34" s="345"/>
      <c r="ABQ34" s="345"/>
      <c r="ABR34" s="345"/>
      <c r="ABS34" s="345"/>
      <c r="ABT34" s="345"/>
      <c r="ABU34" s="345"/>
      <c r="ABV34" s="345"/>
      <c r="ABW34" s="345"/>
      <c r="ABX34" s="345"/>
      <c r="ABY34" s="345"/>
      <c r="ABZ34" s="345"/>
      <c r="ACA34" s="345"/>
      <c r="ACB34" s="345"/>
      <c r="ACC34" s="345"/>
      <c r="ACD34" s="345"/>
      <c r="ACE34" s="345"/>
      <c r="ACF34" s="345"/>
      <c r="ACG34" s="345"/>
      <c r="ACH34" s="345"/>
      <c r="ACI34" s="345"/>
      <c r="ACJ34" s="345"/>
      <c r="ACK34" s="345"/>
      <c r="ACL34" s="345"/>
      <c r="ACM34" s="345"/>
      <c r="ACN34" s="345"/>
      <c r="ACO34" s="345"/>
      <c r="ACP34" s="345"/>
      <c r="ACQ34" s="345"/>
      <c r="ACR34" s="345"/>
      <c r="ACS34" s="345"/>
      <c r="ACT34" s="345"/>
      <c r="ACU34" s="345"/>
      <c r="ACV34" s="345"/>
      <c r="ACW34" s="345"/>
      <c r="ACX34" s="345"/>
      <c r="ACY34" s="345"/>
      <c r="ACZ34" s="345"/>
      <c r="ADA34" s="345"/>
      <c r="ADB34" s="345"/>
      <c r="ADC34" s="345"/>
      <c r="ADD34" s="345"/>
      <c r="ADE34" s="345"/>
      <c r="ADF34" s="345"/>
      <c r="ADG34" s="345"/>
      <c r="ADH34" s="345"/>
      <c r="ADI34" s="345"/>
      <c r="ADJ34" s="345"/>
      <c r="ADK34" s="345"/>
      <c r="ADL34" s="345"/>
      <c r="ADM34" s="345"/>
      <c r="ADN34" s="345"/>
      <c r="ADO34" s="345"/>
      <c r="ADP34" s="345"/>
      <c r="ADQ34" s="345"/>
      <c r="ADR34" s="345"/>
      <c r="ADS34" s="345"/>
      <c r="ADT34" s="345"/>
      <c r="ADU34" s="345"/>
      <c r="ADV34" s="345"/>
      <c r="ADW34" s="345"/>
      <c r="ADX34" s="345"/>
      <c r="ADY34" s="345"/>
      <c r="ADZ34" s="345"/>
      <c r="AEA34" s="345"/>
      <c r="AEB34" s="345"/>
      <c r="AEC34" s="345"/>
      <c r="AED34" s="345"/>
      <c r="AEE34" s="345"/>
      <c r="AEF34" s="345"/>
      <c r="AEG34" s="345"/>
      <c r="AEH34" s="345"/>
      <c r="AEI34" s="345"/>
      <c r="AEJ34" s="345"/>
      <c r="AEK34" s="345"/>
      <c r="AEL34" s="345"/>
      <c r="AEM34" s="345"/>
      <c r="AEN34" s="345"/>
      <c r="AEO34" s="345"/>
      <c r="AEP34" s="345"/>
      <c r="AEQ34" s="345"/>
      <c r="AER34" s="345"/>
      <c r="AES34" s="345"/>
      <c r="AET34" s="345"/>
      <c r="AEU34" s="345"/>
      <c r="AEV34" s="345"/>
      <c r="AEW34" s="345"/>
      <c r="AEX34" s="345"/>
      <c r="AEY34" s="345"/>
      <c r="AEZ34" s="345"/>
      <c r="AFA34" s="345"/>
      <c r="AFB34" s="345"/>
      <c r="AFC34" s="345"/>
      <c r="AFD34" s="345"/>
      <c r="AFE34" s="345"/>
      <c r="AFF34" s="345"/>
      <c r="AFG34" s="345"/>
      <c r="AFH34" s="345"/>
      <c r="AFI34" s="345"/>
      <c r="AFJ34" s="345"/>
      <c r="AFK34" s="345"/>
      <c r="AFL34" s="345"/>
      <c r="AFM34" s="345"/>
      <c r="AFN34" s="345"/>
      <c r="AFO34" s="345"/>
      <c r="AFP34" s="345"/>
      <c r="AFQ34" s="345"/>
      <c r="AFR34" s="345"/>
      <c r="AFS34" s="345"/>
      <c r="AFT34" s="345"/>
      <c r="AFU34" s="345"/>
      <c r="AFV34" s="345"/>
      <c r="AFW34" s="345"/>
      <c r="AFX34" s="345"/>
      <c r="AFY34" s="345"/>
      <c r="AFZ34" s="345"/>
      <c r="AGA34" s="345"/>
      <c r="AGB34" s="345"/>
      <c r="AGC34" s="345"/>
      <c r="AGD34" s="345"/>
      <c r="AGE34" s="345"/>
      <c r="AGF34" s="345"/>
      <c r="AGG34" s="345"/>
      <c r="AGH34" s="345"/>
      <c r="AGI34" s="345"/>
      <c r="AGJ34" s="345"/>
      <c r="AGK34" s="345"/>
      <c r="AGL34" s="345"/>
      <c r="AGM34" s="345"/>
      <c r="AGN34" s="345"/>
      <c r="AGO34" s="345"/>
      <c r="AGP34" s="345"/>
      <c r="AGQ34" s="345"/>
      <c r="AGR34" s="345"/>
      <c r="AGS34" s="345"/>
      <c r="AGT34" s="345"/>
      <c r="AGU34" s="345"/>
      <c r="AGV34" s="345"/>
      <c r="AGW34" s="345"/>
      <c r="AGX34" s="345"/>
      <c r="AGY34" s="345"/>
      <c r="AGZ34" s="345"/>
      <c r="AHA34" s="345"/>
      <c r="AHB34" s="345"/>
      <c r="AHC34" s="345"/>
      <c r="AHD34" s="345"/>
      <c r="AHE34" s="345"/>
      <c r="AHF34" s="345"/>
      <c r="AHG34" s="345"/>
      <c r="AHH34" s="345"/>
      <c r="AHI34" s="345"/>
      <c r="AHJ34" s="345"/>
      <c r="AHK34" s="345"/>
      <c r="AHL34" s="345"/>
      <c r="AHM34" s="345"/>
      <c r="AHN34" s="345"/>
      <c r="AHO34" s="345"/>
      <c r="AHP34" s="345"/>
      <c r="AHQ34" s="345"/>
      <c r="AHR34" s="345"/>
      <c r="AHS34" s="345"/>
      <c r="AHT34" s="345"/>
      <c r="AHU34" s="345"/>
      <c r="AHV34" s="345"/>
      <c r="AHW34" s="345"/>
      <c r="AHX34" s="345"/>
      <c r="AHY34" s="345"/>
      <c r="AHZ34" s="345"/>
      <c r="AIA34" s="345"/>
      <c r="AIB34" s="345"/>
      <c r="AIC34" s="345"/>
      <c r="AID34" s="345"/>
      <c r="AIE34" s="345"/>
      <c r="AIF34" s="345"/>
      <c r="AIG34" s="345"/>
      <c r="AIH34" s="345"/>
      <c r="AII34" s="345"/>
      <c r="AIJ34" s="345"/>
      <c r="AIK34" s="345"/>
      <c r="AIL34" s="345"/>
      <c r="AIM34" s="345"/>
      <c r="AIN34" s="345"/>
      <c r="AIO34" s="345"/>
      <c r="AIP34" s="345"/>
      <c r="AIQ34" s="345"/>
      <c r="AIR34" s="345"/>
      <c r="AIS34" s="345"/>
      <c r="AIT34" s="345"/>
      <c r="AIU34" s="345"/>
      <c r="AIV34" s="345"/>
      <c r="AIW34" s="345"/>
      <c r="AIX34" s="345"/>
      <c r="AIY34" s="345"/>
      <c r="AIZ34" s="345"/>
      <c r="AJA34" s="345"/>
      <c r="AJB34" s="345"/>
      <c r="AJC34" s="345"/>
      <c r="AJD34" s="345"/>
      <c r="AJE34" s="345"/>
      <c r="AJF34" s="345"/>
      <c r="AJG34" s="345"/>
      <c r="AJH34" s="345"/>
      <c r="AJI34" s="345"/>
      <c r="AJJ34" s="345"/>
      <c r="AJK34" s="345"/>
      <c r="AJL34" s="345"/>
      <c r="AJM34" s="345"/>
      <c r="AJN34" s="345"/>
      <c r="AJO34" s="345"/>
      <c r="AJP34" s="345"/>
      <c r="AJQ34" s="345"/>
      <c r="AJR34" s="345"/>
      <c r="AJS34" s="345"/>
      <c r="AJT34" s="345"/>
      <c r="AJU34" s="345"/>
      <c r="AJV34" s="345"/>
      <c r="AJW34" s="345"/>
      <c r="AJX34" s="345"/>
      <c r="AJY34" s="345"/>
      <c r="AJZ34" s="345"/>
      <c r="AKA34" s="345"/>
      <c r="AKB34" s="345"/>
      <c r="AKC34" s="345"/>
      <c r="AKD34" s="345"/>
      <c r="AKE34" s="345"/>
      <c r="AKF34" s="345"/>
      <c r="AKG34" s="345"/>
      <c r="AKH34" s="345"/>
      <c r="AKI34" s="345"/>
      <c r="AKJ34" s="345"/>
      <c r="AKK34" s="345"/>
      <c r="AKL34" s="345"/>
      <c r="AKM34" s="345"/>
      <c r="AKN34" s="345"/>
      <c r="AKO34" s="345"/>
      <c r="AKP34" s="345"/>
      <c r="AKQ34" s="345"/>
      <c r="AKR34" s="345"/>
      <c r="AKS34" s="345"/>
      <c r="AKT34" s="345"/>
      <c r="AKU34" s="345"/>
      <c r="AKV34" s="345"/>
      <c r="AKW34" s="345"/>
      <c r="AKX34" s="345"/>
      <c r="AKY34" s="345"/>
      <c r="AKZ34" s="345"/>
      <c r="ALA34" s="345"/>
      <c r="ALB34" s="345"/>
      <c r="ALC34" s="345"/>
      <c r="ALD34" s="345"/>
      <c r="ALE34" s="345"/>
      <c r="ALF34" s="345"/>
      <c r="ALG34" s="345"/>
      <c r="ALH34" s="345"/>
      <c r="ALI34" s="345"/>
      <c r="ALJ34" s="345"/>
      <c r="ALK34" s="345"/>
      <c r="ALL34" s="345"/>
      <c r="ALM34" s="345"/>
      <c r="ALN34" s="345"/>
      <c r="ALO34" s="345"/>
      <c r="ALP34" s="345"/>
      <c r="ALQ34" s="345"/>
      <c r="ALR34" s="345"/>
      <c r="ALS34" s="345"/>
      <c r="ALT34" s="345"/>
      <c r="ALU34" s="345"/>
      <c r="ALV34" s="345"/>
      <c r="ALW34" s="345"/>
      <c r="ALX34" s="345"/>
      <c r="ALY34" s="345"/>
      <c r="ALZ34" s="345"/>
      <c r="AMA34" s="345"/>
      <c r="AMB34" s="345"/>
      <c r="AMC34" s="345"/>
      <c r="AMD34" s="345"/>
      <c r="AME34" s="345"/>
      <c r="AMF34" s="345"/>
      <c r="AMG34" s="345"/>
      <c r="AMH34" s="345"/>
      <c r="AMI34" s="345"/>
      <c r="AMJ34" s="345"/>
      <c r="AMK34" s="345"/>
      <c r="AML34" s="345"/>
      <c r="AMM34" s="345"/>
      <c r="AMN34" s="345"/>
      <c r="AMO34" s="345"/>
      <c r="AMP34" s="345"/>
      <c r="AMQ34" s="345"/>
      <c r="AMR34" s="345"/>
      <c r="AMS34" s="345"/>
      <c r="AMT34" s="345"/>
      <c r="AMU34" s="345"/>
      <c r="AMV34" s="345"/>
      <c r="AMW34" s="345"/>
      <c r="AMX34" s="345"/>
      <c r="AMY34" s="345"/>
      <c r="AMZ34" s="345"/>
      <c r="ANA34" s="345"/>
      <c r="ANB34" s="345"/>
      <c r="ANC34" s="345"/>
      <c r="AND34" s="345"/>
      <c r="ANE34" s="345"/>
      <c r="ANF34" s="345"/>
      <c r="ANG34" s="345"/>
      <c r="ANH34" s="345"/>
      <c r="ANI34" s="345"/>
      <c r="ANJ34" s="345"/>
      <c r="ANK34" s="345"/>
      <c r="ANL34" s="345"/>
      <c r="ANM34" s="345"/>
      <c r="ANN34" s="345"/>
      <c r="ANO34" s="345"/>
      <c r="ANP34" s="345"/>
      <c r="ANQ34" s="345"/>
      <c r="ANR34" s="345"/>
      <c r="ANS34" s="345"/>
      <c r="ANT34" s="345"/>
      <c r="ANU34" s="345"/>
      <c r="ANV34" s="345"/>
      <c r="ANW34" s="345"/>
      <c r="ANX34" s="345"/>
      <c r="ANY34" s="345"/>
      <c r="ANZ34" s="345"/>
      <c r="AOA34" s="345"/>
      <c r="AOB34" s="345"/>
      <c r="AOC34" s="345"/>
      <c r="AOD34" s="345"/>
      <c r="AOE34" s="345"/>
      <c r="AOF34" s="345"/>
      <c r="AOG34" s="345"/>
      <c r="AOH34" s="345"/>
      <c r="AOI34" s="345"/>
      <c r="AOJ34" s="345"/>
      <c r="AOK34" s="345"/>
      <c r="AOL34" s="345"/>
      <c r="AOM34" s="345"/>
      <c r="AON34" s="345"/>
      <c r="AOO34" s="345"/>
      <c r="AOP34" s="345"/>
      <c r="AOQ34" s="345"/>
      <c r="AOR34" s="345"/>
      <c r="AOS34" s="345"/>
      <c r="AOT34" s="345"/>
      <c r="AOU34" s="345"/>
      <c r="AOV34" s="345"/>
      <c r="AOW34" s="345"/>
      <c r="AOX34" s="345"/>
      <c r="AOY34" s="345"/>
      <c r="AOZ34" s="345"/>
      <c r="APA34" s="345"/>
      <c r="APB34" s="345"/>
      <c r="APC34" s="345"/>
      <c r="APD34" s="345"/>
      <c r="APE34" s="345"/>
      <c r="APF34" s="345"/>
      <c r="APG34" s="345"/>
      <c r="APH34" s="345"/>
      <c r="API34" s="345"/>
      <c r="APJ34" s="345"/>
      <c r="APK34" s="345"/>
      <c r="APL34" s="345"/>
      <c r="APM34" s="345"/>
      <c r="APN34" s="345"/>
      <c r="APO34" s="345"/>
      <c r="APP34" s="345"/>
      <c r="APQ34" s="345"/>
      <c r="APR34" s="345"/>
      <c r="APS34" s="345"/>
      <c r="APT34" s="345"/>
      <c r="APU34" s="345"/>
      <c r="APV34" s="345"/>
      <c r="APW34" s="345"/>
      <c r="APX34" s="345"/>
      <c r="APY34" s="345"/>
      <c r="APZ34" s="345"/>
      <c r="AQA34" s="345"/>
      <c r="AQB34" s="345"/>
      <c r="AQC34" s="345"/>
      <c r="AQD34" s="345"/>
      <c r="AQE34" s="345"/>
      <c r="AQF34" s="345"/>
      <c r="AQG34" s="345"/>
      <c r="AQH34" s="345"/>
      <c r="AQI34" s="345"/>
      <c r="AQJ34" s="345"/>
      <c r="AQK34" s="345"/>
      <c r="AQL34" s="345"/>
      <c r="AQM34" s="345"/>
      <c r="AQN34" s="345"/>
      <c r="AQO34" s="345"/>
      <c r="AQP34" s="345"/>
      <c r="AQQ34" s="345"/>
      <c r="AQR34" s="345"/>
      <c r="AQS34" s="345"/>
      <c r="AQT34" s="345"/>
      <c r="AQU34" s="345"/>
      <c r="AQV34" s="345"/>
      <c r="AQW34" s="345"/>
      <c r="AQX34" s="345"/>
      <c r="AQY34" s="345"/>
      <c r="AQZ34" s="345"/>
      <c r="ARA34" s="345"/>
      <c r="ARB34" s="345"/>
      <c r="ARC34" s="345"/>
      <c r="ARD34" s="345"/>
      <c r="ARE34" s="345"/>
      <c r="ARF34" s="345"/>
      <c r="ARG34" s="345"/>
      <c r="ARH34" s="345"/>
      <c r="ARI34" s="345"/>
      <c r="ARJ34" s="345"/>
      <c r="ARK34" s="345"/>
      <c r="ARL34" s="345"/>
      <c r="ARM34" s="345"/>
      <c r="ARN34" s="345"/>
      <c r="ARO34" s="345"/>
      <c r="ARP34" s="345"/>
      <c r="ARQ34" s="345"/>
      <c r="ARR34" s="345"/>
      <c r="ARS34" s="345"/>
      <c r="ART34" s="345"/>
      <c r="ARU34" s="345"/>
      <c r="ARV34" s="345"/>
      <c r="ARW34" s="345"/>
      <c r="ARX34" s="345"/>
      <c r="ARY34" s="345"/>
      <c r="ARZ34" s="345"/>
      <c r="ASA34" s="345"/>
      <c r="ASB34" s="345"/>
      <c r="ASC34" s="345"/>
      <c r="ASD34" s="345"/>
      <c r="ASE34" s="345"/>
      <c r="ASF34" s="345"/>
      <c r="ASG34" s="345"/>
      <c r="ASH34" s="345"/>
      <c r="ASI34" s="345"/>
      <c r="ASJ34" s="345"/>
      <c r="ASK34" s="345"/>
      <c r="ASL34" s="345"/>
      <c r="ASM34" s="345"/>
      <c r="ASN34" s="345"/>
      <c r="ASO34" s="345"/>
      <c r="ASP34" s="345"/>
      <c r="ASQ34" s="345"/>
      <c r="ASR34" s="345"/>
      <c r="ASS34" s="345"/>
      <c r="AST34" s="345"/>
      <c r="ASU34" s="345"/>
      <c r="ASV34" s="345"/>
      <c r="ASW34" s="345"/>
      <c r="ASX34" s="345"/>
      <c r="ASY34" s="345"/>
      <c r="ASZ34" s="345"/>
      <c r="ATA34" s="345"/>
      <c r="ATB34" s="345"/>
      <c r="ATC34" s="345"/>
      <c r="ATD34" s="345"/>
      <c r="ATE34" s="345"/>
      <c r="ATF34" s="345"/>
      <c r="ATG34" s="345"/>
      <c r="ATH34" s="345"/>
      <c r="ATI34" s="345"/>
      <c r="ATJ34" s="345"/>
      <c r="ATK34" s="345"/>
      <c r="ATL34" s="345"/>
      <c r="ATM34" s="345"/>
      <c r="ATN34" s="345"/>
      <c r="ATO34" s="345"/>
      <c r="ATP34" s="345"/>
      <c r="ATQ34" s="345"/>
      <c r="ATR34" s="345"/>
      <c r="ATS34" s="345"/>
      <c r="ATT34" s="345"/>
      <c r="ATU34" s="345"/>
      <c r="ATV34" s="345"/>
      <c r="ATW34" s="345"/>
      <c r="ATX34" s="345"/>
      <c r="ATY34" s="345"/>
      <c r="ATZ34" s="345"/>
      <c r="AUA34" s="345"/>
      <c r="AUB34" s="345"/>
      <c r="AUC34" s="345"/>
      <c r="AUD34" s="345"/>
      <c r="AUE34" s="345"/>
      <c r="AUF34" s="345"/>
      <c r="AUG34" s="345"/>
      <c r="AUH34" s="345"/>
      <c r="AUI34" s="345"/>
      <c r="AUJ34" s="345"/>
      <c r="AUK34" s="345"/>
      <c r="AUL34" s="345"/>
      <c r="AUM34" s="345"/>
      <c r="AUN34" s="345"/>
      <c r="AUO34" s="345"/>
      <c r="AUP34" s="345"/>
      <c r="AUQ34" s="345"/>
      <c r="AUR34" s="345"/>
      <c r="AUS34" s="345"/>
      <c r="AUT34" s="345"/>
      <c r="AUU34" s="345"/>
      <c r="AUV34" s="345"/>
      <c r="AUW34" s="345"/>
      <c r="AUX34" s="345"/>
      <c r="AUY34" s="345"/>
      <c r="AUZ34" s="345"/>
      <c r="AVA34" s="345"/>
      <c r="AVB34" s="345"/>
      <c r="AVC34" s="345"/>
      <c r="AVD34" s="345"/>
      <c r="AVE34" s="345"/>
      <c r="AVF34" s="345"/>
      <c r="AVG34" s="345"/>
      <c r="AVH34" s="345"/>
      <c r="AVI34" s="345"/>
      <c r="AVJ34" s="345"/>
      <c r="AVK34" s="345"/>
      <c r="AVL34" s="345"/>
      <c r="AVM34" s="345"/>
      <c r="AVN34" s="345"/>
      <c r="AVO34" s="345"/>
      <c r="AVP34" s="345"/>
      <c r="AVQ34" s="345"/>
      <c r="AVR34" s="345"/>
      <c r="AVS34" s="345"/>
      <c r="AVT34" s="345"/>
      <c r="AVU34" s="345"/>
      <c r="AVV34" s="345"/>
      <c r="AVW34" s="345"/>
      <c r="AVX34" s="345"/>
      <c r="AVY34" s="345"/>
      <c r="AVZ34" s="345"/>
      <c r="AWA34" s="345"/>
      <c r="AWB34" s="345"/>
      <c r="AWC34" s="345"/>
      <c r="AWD34" s="345"/>
      <c r="AWE34" s="345"/>
      <c r="AWF34" s="345"/>
      <c r="AWG34" s="345"/>
      <c r="AWH34" s="345"/>
      <c r="AWI34" s="345"/>
      <c r="AWJ34" s="345"/>
      <c r="AWK34" s="345"/>
      <c r="AWL34" s="345"/>
      <c r="AWM34" s="345"/>
      <c r="AWN34" s="345"/>
      <c r="AWO34" s="345"/>
      <c r="AWP34" s="345"/>
      <c r="AWQ34" s="345"/>
      <c r="AWR34" s="345"/>
      <c r="AWS34" s="345"/>
      <c r="AWT34" s="345"/>
      <c r="AWU34" s="345"/>
      <c r="AWV34" s="345"/>
      <c r="AWW34" s="345"/>
      <c r="AWX34" s="345"/>
      <c r="AWY34" s="345"/>
      <c r="AWZ34" s="345"/>
      <c r="AXA34" s="345"/>
      <c r="AXB34" s="345"/>
      <c r="AXC34" s="345"/>
      <c r="AXD34" s="345"/>
      <c r="AXE34" s="345"/>
      <c r="AXF34" s="345"/>
      <c r="AXG34" s="345"/>
      <c r="AXH34" s="345"/>
      <c r="AXI34" s="345"/>
      <c r="AXJ34" s="345"/>
      <c r="AXK34" s="345"/>
      <c r="AXL34" s="345"/>
      <c r="AXM34" s="345"/>
      <c r="AXN34" s="345"/>
      <c r="AXO34" s="345"/>
      <c r="AXP34" s="345"/>
      <c r="AXQ34" s="345"/>
      <c r="AXR34" s="345"/>
      <c r="AXS34" s="345"/>
      <c r="AXT34" s="345"/>
      <c r="AXU34" s="345"/>
      <c r="AXV34" s="345"/>
      <c r="AXW34" s="345"/>
      <c r="AXX34" s="345"/>
      <c r="AXY34" s="345"/>
      <c r="AXZ34" s="345"/>
      <c r="AYA34" s="345"/>
      <c r="AYB34" s="345"/>
      <c r="AYC34" s="345"/>
      <c r="AYD34" s="345"/>
      <c r="AYE34" s="345"/>
      <c r="AYF34" s="345"/>
      <c r="AYG34" s="345"/>
      <c r="AYH34" s="345"/>
      <c r="AYI34" s="345"/>
      <c r="AYJ34" s="345"/>
      <c r="AYK34" s="345"/>
      <c r="AYL34" s="345"/>
      <c r="AYM34" s="345"/>
      <c r="AYN34" s="345"/>
      <c r="AYO34" s="345"/>
      <c r="AYP34" s="345"/>
      <c r="AYQ34" s="345"/>
      <c r="AYR34" s="345"/>
      <c r="AYS34" s="345"/>
      <c r="AYT34" s="345"/>
      <c r="AYU34" s="345"/>
      <c r="AYV34" s="345"/>
      <c r="AYW34" s="345"/>
      <c r="AYX34" s="345"/>
      <c r="AYY34" s="345"/>
      <c r="AYZ34" s="345"/>
      <c r="AZA34" s="345"/>
      <c r="AZB34" s="345"/>
      <c r="AZC34" s="345"/>
      <c r="AZD34" s="345"/>
      <c r="AZE34" s="345"/>
      <c r="AZF34" s="345"/>
      <c r="AZG34" s="345"/>
      <c r="AZH34" s="345"/>
      <c r="AZI34" s="345"/>
      <c r="AZJ34" s="345"/>
      <c r="AZK34" s="345"/>
      <c r="AZL34" s="345"/>
      <c r="AZM34" s="345"/>
      <c r="AZN34" s="345"/>
      <c r="AZO34" s="345"/>
      <c r="AZP34" s="345"/>
      <c r="AZQ34" s="345"/>
      <c r="AZR34" s="345"/>
      <c r="AZS34" s="345"/>
      <c r="AZT34" s="345"/>
      <c r="AZU34" s="345"/>
      <c r="AZV34" s="345"/>
      <c r="AZW34" s="345"/>
      <c r="AZX34" s="345"/>
      <c r="AZY34" s="345"/>
      <c r="AZZ34" s="345"/>
      <c r="BAA34" s="345"/>
      <c r="BAB34" s="345"/>
      <c r="BAC34" s="345"/>
      <c r="BAD34" s="345"/>
      <c r="BAE34" s="345"/>
      <c r="BAF34" s="345"/>
      <c r="BAG34" s="345"/>
      <c r="BAH34" s="345"/>
      <c r="BAI34" s="345"/>
      <c r="BAJ34" s="345"/>
      <c r="BAK34" s="345"/>
      <c r="BAL34" s="345"/>
      <c r="BAM34" s="345"/>
      <c r="BAN34" s="345"/>
      <c r="BAO34" s="345"/>
      <c r="BAP34" s="345"/>
      <c r="BAQ34" s="345"/>
      <c r="BAR34" s="345"/>
      <c r="BAS34" s="345"/>
      <c r="BAT34" s="345"/>
      <c r="BAU34" s="345"/>
      <c r="BAV34" s="345"/>
      <c r="BAW34" s="345"/>
      <c r="BAX34" s="345"/>
      <c r="BAY34" s="345"/>
      <c r="BAZ34" s="345"/>
      <c r="BBA34" s="345"/>
      <c r="BBB34" s="345"/>
      <c r="BBC34" s="345"/>
      <c r="BBD34" s="345"/>
      <c r="BBE34" s="345"/>
      <c r="BBF34" s="345"/>
      <c r="BBG34" s="345"/>
      <c r="BBH34" s="345"/>
      <c r="BBI34" s="345"/>
      <c r="BBJ34" s="345"/>
      <c r="BBK34" s="345"/>
      <c r="BBL34" s="345"/>
      <c r="BBM34" s="345"/>
      <c r="BBN34" s="345"/>
      <c r="BBO34" s="345"/>
      <c r="BBP34" s="345"/>
      <c r="BBQ34" s="345"/>
      <c r="BBR34" s="345"/>
      <c r="BBS34" s="345"/>
      <c r="BBT34" s="345"/>
      <c r="BBU34" s="345"/>
      <c r="BBV34" s="345"/>
      <c r="BBW34" s="345"/>
      <c r="BBX34" s="345"/>
      <c r="BBY34" s="345"/>
      <c r="BBZ34" s="345"/>
      <c r="BCA34" s="345"/>
      <c r="BCB34" s="345"/>
      <c r="BCC34" s="345"/>
      <c r="BCD34" s="345"/>
      <c r="BCE34" s="345"/>
      <c r="BCF34" s="345"/>
      <c r="BCG34" s="345"/>
      <c r="BCH34" s="345"/>
      <c r="BCI34" s="345"/>
      <c r="BCJ34" s="345"/>
      <c r="BCK34" s="345"/>
      <c r="BCL34" s="345"/>
      <c r="BCM34" s="345"/>
      <c r="BCN34" s="345"/>
      <c r="BCO34" s="345"/>
      <c r="BCP34" s="345"/>
      <c r="BCQ34" s="345"/>
      <c r="BCR34" s="345"/>
      <c r="BCS34" s="345"/>
      <c r="BCT34" s="345"/>
      <c r="BCU34" s="345"/>
      <c r="BCV34" s="345"/>
      <c r="BCW34" s="345"/>
      <c r="BCX34" s="345"/>
      <c r="BCY34" s="345"/>
      <c r="BCZ34" s="345"/>
      <c r="BDA34" s="345"/>
      <c r="BDB34" s="345"/>
      <c r="BDC34" s="345"/>
      <c r="BDD34" s="345"/>
      <c r="BDE34" s="345"/>
      <c r="BDF34" s="345"/>
      <c r="BDG34" s="345"/>
      <c r="BDH34" s="345"/>
      <c r="BDI34" s="345"/>
      <c r="BDJ34" s="345"/>
      <c r="BDK34" s="345"/>
      <c r="BDL34" s="345"/>
      <c r="BDM34" s="345"/>
      <c r="BDN34" s="345"/>
      <c r="BDO34" s="345"/>
      <c r="BDP34" s="345"/>
      <c r="BDQ34" s="345"/>
      <c r="BDR34" s="345"/>
      <c r="BDS34" s="345"/>
      <c r="BDT34" s="345"/>
      <c r="BDU34" s="345"/>
      <c r="BDV34" s="345"/>
      <c r="BDW34" s="345"/>
      <c r="BDX34" s="345"/>
      <c r="BDY34" s="345"/>
      <c r="BDZ34" s="345"/>
      <c r="BEA34" s="345"/>
      <c r="BEB34" s="345"/>
      <c r="BEC34" s="345"/>
      <c r="BED34" s="345"/>
      <c r="BEE34" s="345"/>
      <c r="BEF34" s="345"/>
      <c r="BEG34" s="345"/>
      <c r="BEH34" s="345"/>
      <c r="BEI34" s="345"/>
      <c r="BEJ34" s="345"/>
      <c r="BEK34" s="345"/>
      <c r="BEL34" s="345"/>
      <c r="BEM34" s="345"/>
      <c r="BEN34" s="345"/>
      <c r="BEO34" s="345"/>
      <c r="BEP34" s="345"/>
      <c r="BEQ34" s="345"/>
      <c r="BER34" s="345"/>
      <c r="BES34" s="345"/>
      <c r="BET34" s="345"/>
      <c r="BEU34" s="345"/>
      <c r="BEV34" s="345"/>
      <c r="BEW34" s="345"/>
      <c r="BEX34" s="345"/>
      <c r="BEY34" s="345"/>
      <c r="BEZ34" s="345"/>
      <c r="BFA34" s="345"/>
      <c r="BFB34" s="345"/>
      <c r="BFC34" s="345"/>
      <c r="BFD34" s="345"/>
      <c r="BFE34" s="345"/>
      <c r="BFF34" s="345"/>
      <c r="BFG34" s="345"/>
      <c r="BFH34" s="345"/>
      <c r="BFI34" s="345"/>
      <c r="BFJ34" s="345"/>
      <c r="BFK34" s="345"/>
      <c r="BFL34" s="345"/>
      <c r="BFM34" s="345"/>
      <c r="BFN34" s="345"/>
      <c r="BFO34" s="345"/>
      <c r="BFP34" s="345"/>
      <c r="BFQ34" s="345"/>
      <c r="BFR34" s="345"/>
      <c r="BFS34" s="345"/>
      <c r="BFT34" s="345"/>
      <c r="BFU34" s="345"/>
      <c r="BFV34" s="345"/>
      <c r="BFW34" s="345"/>
      <c r="BFX34" s="345"/>
      <c r="BFY34" s="345"/>
      <c r="BFZ34" s="345"/>
      <c r="BGA34" s="345"/>
      <c r="BGB34" s="345"/>
      <c r="BGC34" s="345"/>
      <c r="BGD34" s="345"/>
      <c r="BGE34" s="345"/>
      <c r="BGF34" s="345"/>
      <c r="BGG34" s="345"/>
      <c r="BGH34" s="345"/>
      <c r="BGI34" s="345"/>
      <c r="BGJ34" s="345"/>
      <c r="BGK34" s="345"/>
      <c r="BGL34" s="345"/>
      <c r="BGM34" s="345"/>
      <c r="BGN34" s="345"/>
      <c r="BGO34" s="345"/>
      <c r="BGP34" s="345"/>
      <c r="BGQ34" s="345"/>
      <c r="BGR34" s="345"/>
      <c r="BGS34" s="345"/>
      <c r="BGT34" s="345"/>
      <c r="BGU34" s="345"/>
      <c r="BGV34" s="345"/>
      <c r="BGW34" s="345"/>
      <c r="BGX34" s="345"/>
      <c r="BGY34" s="345"/>
      <c r="BGZ34" s="345"/>
      <c r="BHA34" s="345"/>
      <c r="BHB34" s="345"/>
      <c r="BHC34" s="345"/>
      <c r="BHD34" s="345"/>
      <c r="BHE34" s="345"/>
      <c r="BHF34" s="345"/>
      <c r="BHG34" s="345"/>
      <c r="BHH34" s="345"/>
      <c r="BHI34" s="345"/>
      <c r="BHJ34" s="345"/>
      <c r="BHK34" s="345"/>
      <c r="BHL34" s="345"/>
      <c r="BHM34" s="345"/>
      <c r="BHN34" s="345"/>
      <c r="BHO34" s="345"/>
      <c r="BHP34" s="345"/>
      <c r="BHQ34" s="345"/>
      <c r="BHR34" s="345"/>
      <c r="BHS34" s="345"/>
      <c r="BHT34" s="345"/>
      <c r="BHU34" s="345"/>
      <c r="BHV34" s="345"/>
      <c r="BHW34" s="345"/>
      <c r="BHX34" s="345"/>
      <c r="BHY34" s="345"/>
      <c r="BHZ34" s="345"/>
      <c r="BIA34" s="345"/>
      <c r="BIB34" s="345"/>
      <c r="BIC34" s="345"/>
      <c r="BID34" s="345"/>
      <c r="BIE34" s="345"/>
      <c r="BIF34" s="345"/>
      <c r="BIG34" s="345"/>
      <c r="BIH34" s="345"/>
      <c r="BII34" s="345"/>
      <c r="BIJ34" s="345"/>
      <c r="BIK34" s="345"/>
      <c r="BIL34" s="345"/>
      <c r="BIM34" s="345"/>
      <c r="BIN34" s="345"/>
      <c r="BIO34" s="345"/>
      <c r="BIP34" s="345"/>
      <c r="BIQ34" s="345"/>
      <c r="BIR34" s="345"/>
      <c r="BIS34" s="345"/>
      <c r="BIT34" s="345"/>
      <c r="BIU34" s="345"/>
      <c r="BIV34" s="345"/>
      <c r="BIW34" s="345"/>
      <c r="BIX34" s="345"/>
      <c r="BIY34" s="345"/>
      <c r="BIZ34" s="345"/>
      <c r="BJA34" s="345"/>
      <c r="BJB34" s="345"/>
      <c r="BJC34" s="345"/>
      <c r="BJD34" s="345"/>
      <c r="BJE34" s="345"/>
      <c r="BJF34" s="345"/>
      <c r="BJG34" s="345"/>
      <c r="BJH34" s="345"/>
      <c r="BJI34" s="345"/>
      <c r="BJJ34" s="345"/>
      <c r="BJK34" s="345"/>
      <c r="BJL34" s="345"/>
      <c r="BJM34" s="345"/>
      <c r="BJN34" s="345"/>
      <c r="BJO34" s="345"/>
      <c r="BJP34" s="345"/>
      <c r="BJQ34" s="345"/>
      <c r="BJR34" s="345"/>
      <c r="BJS34" s="345"/>
      <c r="BJT34" s="345"/>
      <c r="BJU34" s="345"/>
      <c r="BJV34" s="345"/>
      <c r="BJW34" s="345"/>
      <c r="BJX34" s="345"/>
      <c r="BJY34" s="345"/>
      <c r="BJZ34" s="345"/>
      <c r="BKA34" s="345"/>
      <c r="BKB34" s="345"/>
      <c r="BKC34" s="345"/>
      <c r="BKD34" s="345"/>
      <c r="BKE34" s="345"/>
      <c r="BKF34" s="345"/>
      <c r="BKG34" s="345"/>
      <c r="BKH34" s="345"/>
      <c r="BKI34" s="345"/>
      <c r="BKJ34" s="345"/>
      <c r="BKK34" s="345"/>
      <c r="BKL34" s="345"/>
      <c r="BKM34" s="345"/>
      <c r="BKN34" s="345"/>
      <c r="BKO34" s="345"/>
      <c r="BKP34" s="345"/>
      <c r="BKQ34" s="345"/>
      <c r="BKR34" s="345"/>
      <c r="BKS34" s="345"/>
      <c r="BKT34" s="345"/>
      <c r="BKU34" s="345"/>
      <c r="BKV34" s="345"/>
      <c r="BKW34" s="345"/>
      <c r="BKX34" s="345"/>
      <c r="BKY34" s="345"/>
      <c r="BKZ34" s="345"/>
      <c r="BLA34" s="345"/>
      <c r="BLB34" s="345"/>
      <c r="BLC34" s="345"/>
      <c r="BLD34" s="345"/>
      <c r="BLE34" s="345"/>
      <c r="BLF34" s="345"/>
      <c r="BLG34" s="345"/>
      <c r="BLH34" s="345"/>
      <c r="BLI34" s="345"/>
      <c r="BLJ34" s="345"/>
      <c r="BLK34" s="345"/>
      <c r="BLL34" s="345"/>
      <c r="BLM34" s="345"/>
      <c r="BLN34" s="345"/>
      <c r="BLO34" s="345"/>
      <c r="BLP34" s="345"/>
      <c r="BLQ34" s="345"/>
      <c r="BLR34" s="345"/>
      <c r="BLS34" s="345"/>
      <c r="BLT34" s="345"/>
      <c r="BLU34" s="345"/>
      <c r="BLV34" s="345"/>
      <c r="BLW34" s="345"/>
      <c r="BLX34" s="345"/>
      <c r="BLY34" s="345"/>
      <c r="BLZ34" s="345"/>
      <c r="BMA34" s="345"/>
      <c r="BMB34" s="345"/>
      <c r="BMC34" s="345"/>
      <c r="BMD34" s="345"/>
      <c r="BME34" s="345"/>
      <c r="BMF34" s="345"/>
      <c r="BMG34" s="345"/>
      <c r="BMH34" s="345"/>
      <c r="BMI34" s="345"/>
      <c r="BMJ34" s="345"/>
      <c r="BMK34" s="345"/>
      <c r="BML34" s="345"/>
      <c r="BMM34" s="345"/>
      <c r="BMN34" s="345"/>
      <c r="BMO34" s="345"/>
      <c r="BMP34" s="345"/>
      <c r="BMQ34" s="345"/>
      <c r="BMR34" s="345"/>
      <c r="BMS34" s="345"/>
      <c r="BMT34" s="345"/>
      <c r="BMU34" s="345"/>
      <c r="BMV34" s="345"/>
      <c r="BMW34" s="345"/>
      <c r="BMX34" s="345"/>
      <c r="BMY34" s="345"/>
      <c r="BMZ34" s="345"/>
      <c r="BNA34" s="345"/>
      <c r="BNB34" s="345"/>
      <c r="BNC34" s="345"/>
      <c r="BND34" s="345"/>
      <c r="BNE34" s="345"/>
      <c r="BNF34" s="345"/>
      <c r="BNG34" s="345"/>
      <c r="BNH34" s="345"/>
      <c r="BNI34" s="345"/>
      <c r="BNJ34" s="345"/>
      <c r="BNK34" s="345"/>
      <c r="BNL34" s="345"/>
      <c r="BNM34" s="345"/>
      <c r="BNN34" s="345"/>
      <c r="BNO34" s="345"/>
      <c r="BNP34" s="345"/>
      <c r="BNQ34" s="345"/>
      <c r="BNR34" s="345"/>
      <c r="BNS34" s="345"/>
      <c r="BNT34" s="345"/>
      <c r="BNU34" s="345"/>
      <c r="BNV34" s="345"/>
      <c r="BNW34" s="345"/>
      <c r="BNX34" s="345"/>
      <c r="BNY34" s="345"/>
      <c r="BNZ34" s="345"/>
      <c r="BOA34" s="345"/>
      <c r="BOB34" s="345"/>
      <c r="BOC34" s="345"/>
      <c r="BOD34" s="345"/>
      <c r="BOE34" s="345"/>
      <c r="BOF34" s="345"/>
      <c r="BOG34" s="345"/>
      <c r="BOH34" s="345"/>
      <c r="BOI34" s="345"/>
      <c r="BOJ34" s="345"/>
      <c r="BOK34" s="345"/>
      <c r="BOL34" s="345"/>
      <c r="BOM34" s="345"/>
      <c r="BON34" s="345"/>
      <c r="BOO34" s="345"/>
      <c r="BOP34" s="345"/>
      <c r="BOQ34" s="345"/>
      <c r="BOR34" s="345"/>
      <c r="BOS34" s="345"/>
      <c r="BOT34" s="345"/>
      <c r="BOU34" s="345"/>
      <c r="BOV34" s="345"/>
      <c r="BOW34" s="345"/>
      <c r="BOX34" s="345"/>
      <c r="BOY34" s="345"/>
      <c r="BOZ34" s="345"/>
      <c r="BPA34" s="345"/>
      <c r="BPB34" s="345"/>
      <c r="BPC34" s="345"/>
      <c r="BPD34" s="345"/>
      <c r="BPE34" s="345"/>
      <c r="BPF34" s="345"/>
      <c r="BPG34" s="345"/>
      <c r="BPH34" s="345"/>
      <c r="BPI34" s="345"/>
      <c r="BPJ34" s="345"/>
      <c r="BPK34" s="345"/>
      <c r="BPL34" s="345"/>
      <c r="BPM34" s="345"/>
      <c r="BPN34" s="345"/>
      <c r="BPO34" s="345"/>
      <c r="BPP34" s="345"/>
      <c r="BPQ34" s="345"/>
      <c r="BPR34" s="345"/>
      <c r="BPS34" s="345"/>
      <c r="BPT34" s="345"/>
      <c r="BPU34" s="345"/>
      <c r="BPV34" s="345"/>
      <c r="BPW34" s="345"/>
      <c r="BPX34" s="345"/>
      <c r="BPY34" s="345"/>
      <c r="BPZ34" s="345"/>
      <c r="BQA34" s="345"/>
      <c r="BQB34" s="345"/>
      <c r="BQC34" s="345"/>
      <c r="BQD34" s="345"/>
      <c r="BQE34" s="345"/>
      <c r="BQF34" s="345"/>
      <c r="BQG34" s="345"/>
      <c r="BQH34" s="345"/>
      <c r="BQI34" s="345"/>
      <c r="BQJ34" s="345"/>
      <c r="BQK34" s="345"/>
      <c r="BQL34" s="345"/>
      <c r="BQM34" s="345"/>
      <c r="BQN34" s="345"/>
      <c r="BQO34" s="345"/>
      <c r="BQP34" s="345"/>
      <c r="BQQ34" s="345"/>
      <c r="BQR34" s="345"/>
      <c r="BQS34" s="345"/>
      <c r="BQT34" s="345"/>
      <c r="BQU34" s="345"/>
      <c r="BQV34" s="345"/>
      <c r="BQW34" s="345"/>
      <c r="BQX34" s="345"/>
      <c r="BQY34" s="345"/>
      <c r="BQZ34" s="345"/>
      <c r="BRA34" s="345"/>
      <c r="BRB34" s="345"/>
      <c r="BRC34" s="345"/>
      <c r="BRD34" s="345"/>
      <c r="BRE34" s="345"/>
      <c r="BRF34" s="345"/>
      <c r="BRG34" s="345"/>
      <c r="BRH34" s="345"/>
      <c r="BRI34" s="345"/>
      <c r="BRJ34" s="345"/>
      <c r="BRK34" s="345"/>
      <c r="BRL34" s="345"/>
      <c r="BRM34" s="345"/>
      <c r="BRN34" s="345"/>
      <c r="BRO34" s="345"/>
      <c r="BRP34" s="345"/>
      <c r="BRQ34" s="345"/>
      <c r="BRR34" s="345"/>
      <c r="BRS34" s="345"/>
      <c r="BRT34" s="345"/>
      <c r="BRU34" s="345"/>
      <c r="BRV34" s="345"/>
      <c r="BRW34" s="345"/>
      <c r="BRX34" s="345"/>
      <c r="BRY34" s="345"/>
      <c r="BRZ34" s="345"/>
      <c r="BSA34" s="345"/>
      <c r="BSB34" s="345"/>
      <c r="BSC34" s="345"/>
      <c r="BSD34" s="345"/>
      <c r="BSE34" s="345"/>
      <c r="BSF34" s="345"/>
      <c r="BSG34" s="345"/>
      <c r="BSH34" s="345"/>
      <c r="BSI34" s="345"/>
      <c r="BSJ34" s="345"/>
      <c r="BSK34" s="345"/>
      <c r="BSL34" s="345"/>
      <c r="BSM34" s="345"/>
      <c r="BSN34" s="345"/>
      <c r="BSO34" s="345"/>
      <c r="BSP34" s="345"/>
      <c r="BSQ34" s="345"/>
      <c r="BSR34" s="345"/>
      <c r="BSS34" s="345"/>
      <c r="BST34" s="345"/>
      <c r="BSU34" s="345"/>
      <c r="BSV34" s="345"/>
      <c r="BSW34" s="345"/>
      <c r="BSX34" s="345"/>
      <c r="BSY34" s="345"/>
      <c r="BSZ34" s="345"/>
      <c r="BTA34" s="345"/>
      <c r="BTB34" s="345"/>
      <c r="BTC34" s="345"/>
      <c r="BTD34" s="345"/>
      <c r="BTE34" s="345"/>
      <c r="BTF34" s="345"/>
      <c r="BTG34" s="345"/>
      <c r="BTH34" s="345"/>
      <c r="BTI34" s="345"/>
      <c r="BTJ34" s="345"/>
      <c r="BTK34" s="345"/>
      <c r="BTL34" s="345"/>
      <c r="BTM34" s="345"/>
      <c r="BTN34" s="345"/>
      <c r="BTO34" s="345"/>
      <c r="BTP34" s="345"/>
      <c r="BTQ34" s="345"/>
      <c r="BTR34" s="345"/>
      <c r="BTS34" s="345"/>
      <c r="BTT34" s="345"/>
      <c r="BTU34" s="345"/>
      <c r="BTV34" s="345"/>
      <c r="BTW34" s="345"/>
      <c r="BTX34" s="345"/>
      <c r="BTY34" s="345"/>
      <c r="BTZ34" s="345"/>
      <c r="BUA34" s="345"/>
      <c r="BUB34" s="345"/>
      <c r="BUC34" s="345"/>
      <c r="BUD34" s="345"/>
      <c r="BUE34" s="345"/>
      <c r="BUF34" s="345"/>
      <c r="BUG34" s="345"/>
      <c r="BUH34" s="345"/>
      <c r="BUI34" s="345"/>
      <c r="BUJ34" s="345"/>
      <c r="BUK34" s="345"/>
      <c r="BUL34" s="345"/>
      <c r="BUM34" s="345"/>
      <c r="BUN34" s="345"/>
      <c r="BUO34" s="345"/>
      <c r="BUP34" s="345"/>
      <c r="BUQ34" s="345"/>
      <c r="BUR34" s="345"/>
      <c r="BUS34" s="345"/>
      <c r="BUT34" s="345"/>
      <c r="BUU34" s="345"/>
      <c r="BUV34" s="345"/>
      <c r="BUW34" s="345"/>
      <c r="BUX34" s="345"/>
      <c r="BUY34" s="345"/>
      <c r="BUZ34" s="345"/>
      <c r="BVA34" s="345"/>
      <c r="BVB34" s="345"/>
      <c r="BVC34" s="345"/>
      <c r="BVD34" s="345"/>
      <c r="BVE34" s="345"/>
      <c r="BVF34" s="345"/>
      <c r="BVG34" s="345"/>
      <c r="BVH34" s="345"/>
      <c r="BVI34" s="345"/>
      <c r="BVJ34" s="345"/>
      <c r="BVK34" s="345"/>
      <c r="BVL34" s="345"/>
      <c r="BVM34" s="345"/>
      <c r="BVN34" s="345"/>
      <c r="BVO34" s="345"/>
      <c r="BVP34" s="345"/>
      <c r="BVQ34" s="345"/>
      <c r="BVR34" s="345"/>
      <c r="BVS34" s="345"/>
      <c r="BVT34" s="345"/>
      <c r="BVU34" s="345"/>
      <c r="BVV34" s="345"/>
      <c r="BVW34" s="345"/>
      <c r="BVX34" s="345"/>
      <c r="BVY34" s="345"/>
      <c r="BVZ34" s="345"/>
      <c r="BWA34" s="345"/>
      <c r="BWB34" s="345"/>
      <c r="BWC34" s="345"/>
      <c r="BWD34" s="345"/>
      <c r="BWE34" s="345"/>
      <c r="BWF34" s="345"/>
      <c r="BWG34" s="345"/>
      <c r="BWH34" s="345"/>
      <c r="BWI34" s="345"/>
      <c r="BWJ34" s="345"/>
      <c r="BWK34" s="345"/>
      <c r="BWL34" s="345"/>
      <c r="BWM34" s="345"/>
      <c r="BWN34" s="345"/>
      <c r="BWO34" s="345"/>
      <c r="BWP34" s="345"/>
      <c r="BWQ34" s="345"/>
      <c r="BWR34" s="345"/>
      <c r="BWS34" s="345"/>
      <c r="BWT34" s="345"/>
      <c r="BWU34" s="345"/>
      <c r="BWV34" s="345"/>
      <c r="BWW34" s="345"/>
      <c r="BWX34" s="345"/>
      <c r="BWY34" s="345"/>
      <c r="BWZ34" s="345"/>
      <c r="BXA34" s="345"/>
      <c r="BXB34" s="345"/>
      <c r="BXC34" s="345"/>
      <c r="BXD34" s="345"/>
      <c r="BXE34" s="345"/>
      <c r="BXF34" s="345"/>
      <c r="BXG34" s="345"/>
      <c r="BXH34" s="345"/>
      <c r="BXI34" s="345"/>
      <c r="BXJ34" s="345"/>
      <c r="BXK34" s="345"/>
      <c r="BXL34" s="345"/>
      <c r="BXM34" s="345"/>
      <c r="BXN34" s="345"/>
      <c r="BXO34" s="345"/>
      <c r="BXP34" s="345"/>
      <c r="BXQ34" s="345"/>
      <c r="BXR34" s="345"/>
      <c r="BXS34" s="345"/>
      <c r="BXT34" s="345"/>
      <c r="BXU34" s="345"/>
      <c r="BXV34" s="345"/>
      <c r="BXW34" s="345"/>
      <c r="BXX34" s="345"/>
      <c r="BXY34" s="345"/>
      <c r="BXZ34" s="345"/>
      <c r="BYA34" s="345"/>
      <c r="BYB34" s="345"/>
      <c r="BYC34" s="345"/>
      <c r="BYD34" s="345"/>
      <c r="BYE34" s="345"/>
      <c r="BYF34" s="345"/>
      <c r="BYG34" s="345"/>
      <c r="BYH34" s="345"/>
      <c r="BYI34" s="345"/>
      <c r="BYJ34" s="345"/>
      <c r="BYK34" s="345"/>
      <c r="BYL34" s="345"/>
      <c r="BYM34" s="345"/>
      <c r="BYN34" s="345"/>
      <c r="BYO34" s="345"/>
      <c r="BYP34" s="345"/>
      <c r="BYQ34" s="345"/>
      <c r="BYR34" s="345"/>
      <c r="BYS34" s="345"/>
      <c r="BYT34" s="345"/>
      <c r="BYU34" s="345"/>
      <c r="BYV34" s="345"/>
      <c r="BYW34" s="345"/>
      <c r="BYX34" s="345"/>
      <c r="BYY34" s="345"/>
      <c r="BYZ34" s="345"/>
      <c r="BZA34" s="345"/>
      <c r="BZB34" s="345"/>
      <c r="BZC34" s="345"/>
      <c r="BZD34" s="345"/>
      <c r="BZE34" s="345"/>
      <c r="BZF34" s="345"/>
      <c r="BZG34" s="345"/>
      <c r="BZH34" s="345"/>
      <c r="BZI34" s="345"/>
      <c r="BZJ34" s="345"/>
      <c r="BZK34" s="345"/>
      <c r="BZL34" s="345"/>
      <c r="BZM34" s="345"/>
      <c r="BZN34" s="345"/>
      <c r="BZO34" s="345"/>
      <c r="BZP34" s="345"/>
      <c r="BZQ34" s="345"/>
      <c r="BZR34" s="345"/>
      <c r="BZS34" s="345"/>
      <c r="BZT34" s="345"/>
      <c r="BZU34" s="345"/>
      <c r="BZV34" s="345"/>
      <c r="BZW34" s="345"/>
      <c r="BZX34" s="345"/>
      <c r="BZY34" s="345"/>
      <c r="BZZ34" s="345"/>
      <c r="CAA34" s="345"/>
      <c r="CAB34" s="345"/>
      <c r="CAC34" s="345"/>
      <c r="CAD34" s="345"/>
      <c r="CAE34" s="345"/>
      <c r="CAF34" s="345"/>
      <c r="CAG34" s="345"/>
      <c r="CAH34" s="345"/>
      <c r="CAI34" s="345"/>
      <c r="CAJ34" s="345"/>
      <c r="CAK34" s="345"/>
      <c r="CAL34" s="345"/>
      <c r="CAM34" s="345"/>
      <c r="CAN34" s="345"/>
      <c r="CAO34" s="345"/>
      <c r="CAP34" s="345"/>
      <c r="CAQ34" s="345"/>
      <c r="CAR34" s="345"/>
      <c r="CAS34" s="345"/>
      <c r="CAT34" s="345"/>
      <c r="CAU34" s="345"/>
      <c r="CAV34" s="345"/>
      <c r="CAW34" s="345"/>
      <c r="CAX34" s="345"/>
      <c r="CAY34" s="345"/>
      <c r="CAZ34" s="345"/>
      <c r="CBA34" s="345"/>
      <c r="CBB34" s="345"/>
      <c r="CBC34" s="345"/>
      <c r="CBD34" s="345"/>
      <c r="CBE34" s="345"/>
      <c r="CBF34" s="345"/>
      <c r="CBG34" s="345"/>
      <c r="CBH34" s="345"/>
      <c r="CBI34" s="345"/>
      <c r="CBJ34" s="345"/>
      <c r="CBK34" s="345"/>
      <c r="CBL34" s="345"/>
      <c r="CBM34" s="345"/>
      <c r="CBN34" s="345"/>
      <c r="CBO34" s="345"/>
      <c r="CBP34" s="345"/>
      <c r="CBQ34" s="345"/>
      <c r="CBR34" s="345"/>
      <c r="CBS34" s="345"/>
      <c r="CBT34" s="345"/>
      <c r="CBU34" s="345"/>
      <c r="CBV34" s="345"/>
      <c r="CBW34" s="345"/>
      <c r="CBX34" s="345"/>
      <c r="CBY34" s="345"/>
      <c r="CBZ34" s="345"/>
      <c r="CCA34" s="345"/>
      <c r="CCB34" s="345"/>
      <c r="CCC34" s="345"/>
      <c r="CCD34" s="345"/>
      <c r="CCE34" s="345"/>
      <c r="CCF34" s="345"/>
      <c r="CCG34" s="345"/>
      <c r="CCH34" s="345"/>
      <c r="CCI34" s="345"/>
      <c r="CCJ34" s="345"/>
      <c r="CCK34" s="345"/>
      <c r="CCL34" s="345"/>
      <c r="CCM34" s="345"/>
      <c r="CCN34" s="345"/>
      <c r="CCO34" s="345"/>
      <c r="CCP34" s="345"/>
      <c r="CCQ34" s="345"/>
      <c r="CCR34" s="345"/>
      <c r="CCS34" s="345"/>
      <c r="CCT34" s="345"/>
      <c r="CCU34" s="345"/>
      <c r="CCV34" s="345"/>
      <c r="CCW34" s="345"/>
      <c r="CCX34" s="345"/>
      <c r="CCY34" s="345"/>
      <c r="CCZ34" s="345"/>
      <c r="CDA34" s="345"/>
      <c r="CDB34" s="345"/>
      <c r="CDC34" s="345"/>
      <c r="CDD34" s="345"/>
      <c r="CDE34" s="345"/>
      <c r="CDF34" s="345"/>
      <c r="CDG34" s="345"/>
      <c r="CDH34" s="345"/>
      <c r="CDI34" s="345"/>
      <c r="CDJ34" s="345"/>
      <c r="CDK34" s="345"/>
      <c r="CDL34" s="345"/>
      <c r="CDM34" s="345"/>
      <c r="CDN34" s="345"/>
      <c r="CDO34" s="345"/>
      <c r="CDP34" s="345"/>
      <c r="CDQ34" s="345"/>
      <c r="CDR34" s="345"/>
      <c r="CDS34" s="345"/>
      <c r="CDT34" s="345"/>
      <c r="CDU34" s="345"/>
      <c r="CDV34" s="345"/>
      <c r="CDW34" s="345"/>
      <c r="CDX34" s="345"/>
      <c r="CDY34" s="345"/>
      <c r="CDZ34" s="345"/>
      <c r="CEA34" s="345"/>
      <c r="CEB34" s="345"/>
      <c r="CEC34" s="345"/>
      <c r="CED34" s="345"/>
      <c r="CEE34" s="345"/>
      <c r="CEF34" s="345"/>
      <c r="CEG34" s="345"/>
      <c r="CEH34" s="345"/>
      <c r="CEI34" s="345"/>
      <c r="CEJ34" s="345"/>
      <c r="CEK34" s="345"/>
      <c r="CEL34" s="345"/>
      <c r="CEM34" s="345"/>
      <c r="CEN34" s="345"/>
      <c r="CEO34" s="345"/>
      <c r="CEP34" s="345"/>
      <c r="CEQ34" s="345"/>
      <c r="CER34" s="345"/>
      <c r="CES34" s="345"/>
      <c r="CET34" s="345"/>
      <c r="CEU34" s="345"/>
      <c r="CEV34" s="345"/>
      <c r="CEW34" s="345"/>
      <c r="CEX34" s="345"/>
      <c r="CEY34" s="345"/>
      <c r="CEZ34" s="345"/>
      <c r="CFA34" s="345"/>
      <c r="CFB34" s="345"/>
      <c r="CFC34" s="345"/>
      <c r="CFD34" s="345"/>
      <c r="CFE34" s="345"/>
      <c r="CFF34" s="345"/>
      <c r="CFG34" s="345"/>
      <c r="CFH34" s="345"/>
      <c r="CFI34" s="345"/>
      <c r="CFJ34" s="345"/>
      <c r="CFK34" s="345"/>
      <c r="CFL34" s="345"/>
      <c r="CFM34" s="345"/>
      <c r="CFN34" s="345"/>
      <c r="CFO34" s="345"/>
      <c r="CFP34" s="345"/>
      <c r="CFQ34" s="345"/>
      <c r="CFR34" s="345"/>
      <c r="CFS34" s="345"/>
      <c r="CFT34" s="345"/>
      <c r="CFU34" s="345"/>
      <c r="CFV34" s="345"/>
      <c r="CFW34" s="345"/>
      <c r="CFX34" s="345"/>
      <c r="CFY34" s="345"/>
      <c r="CFZ34" s="345"/>
      <c r="CGA34" s="345"/>
      <c r="CGB34" s="345"/>
      <c r="CGC34" s="345"/>
      <c r="CGD34" s="345"/>
      <c r="CGE34" s="345"/>
      <c r="CGF34" s="345"/>
      <c r="CGG34" s="345"/>
      <c r="CGH34" s="345"/>
      <c r="CGI34" s="345"/>
      <c r="CGJ34" s="345"/>
      <c r="CGK34" s="345"/>
      <c r="CGL34" s="345"/>
      <c r="CGM34" s="345"/>
      <c r="CGN34" s="345"/>
      <c r="CGO34" s="345"/>
      <c r="CGP34" s="345"/>
      <c r="CGQ34" s="345"/>
      <c r="CGR34" s="345"/>
      <c r="CGS34" s="345"/>
      <c r="CGT34" s="345"/>
      <c r="CGU34" s="345"/>
      <c r="CGV34" s="345"/>
      <c r="CGW34" s="345"/>
      <c r="CGX34" s="345"/>
      <c r="CGY34" s="345"/>
      <c r="CGZ34" s="345"/>
      <c r="CHA34" s="345"/>
      <c r="CHB34" s="345"/>
      <c r="CHC34" s="345"/>
      <c r="CHD34" s="345"/>
      <c r="CHE34" s="345"/>
      <c r="CHF34" s="345"/>
      <c r="CHG34" s="345"/>
      <c r="CHH34" s="345"/>
      <c r="CHI34" s="345"/>
      <c r="CHJ34" s="345"/>
      <c r="CHK34" s="345"/>
      <c r="CHL34" s="345"/>
      <c r="CHM34" s="345"/>
      <c r="CHN34" s="345"/>
      <c r="CHO34" s="345"/>
      <c r="CHP34" s="345"/>
      <c r="CHQ34" s="345"/>
      <c r="CHR34" s="345"/>
      <c r="CHS34" s="345"/>
      <c r="CHT34" s="345"/>
      <c r="CHU34" s="345"/>
      <c r="CHV34" s="345"/>
      <c r="CHW34" s="345"/>
      <c r="CHX34" s="345"/>
      <c r="CHY34" s="345"/>
      <c r="CHZ34" s="345"/>
      <c r="CIA34" s="345"/>
      <c r="CIB34" s="345"/>
      <c r="CIC34" s="345"/>
      <c r="CID34" s="345"/>
      <c r="CIE34" s="345"/>
      <c r="CIF34" s="345"/>
      <c r="CIG34" s="345"/>
      <c r="CIH34" s="345"/>
      <c r="CII34" s="345"/>
      <c r="CIJ34" s="345"/>
      <c r="CIK34" s="345"/>
      <c r="CIL34" s="345"/>
      <c r="CIM34" s="345"/>
      <c r="CIN34" s="345"/>
      <c r="CIO34" s="345"/>
      <c r="CIP34" s="345"/>
      <c r="CIQ34" s="345"/>
      <c r="CIR34" s="345"/>
      <c r="CIS34" s="345"/>
      <c r="CIT34" s="345"/>
      <c r="CIU34" s="345"/>
      <c r="CIV34" s="345"/>
      <c r="CIW34" s="345"/>
      <c r="CIX34" s="345"/>
      <c r="CIY34" s="345"/>
      <c r="CIZ34" s="345"/>
      <c r="CJA34" s="345"/>
      <c r="CJB34" s="345"/>
      <c r="CJC34" s="345"/>
      <c r="CJD34" s="345"/>
      <c r="CJE34" s="345"/>
      <c r="CJF34" s="345"/>
      <c r="CJG34" s="345"/>
      <c r="CJH34" s="345"/>
      <c r="CJI34" s="345"/>
      <c r="CJJ34" s="345"/>
      <c r="CJK34" s="345"/>
      <c r="CJL34" s="345"/>
      <c r="CJM34" s="345"/>
      <c r="CJN34" s="345"/>
      <c r="CJO34" s="345"/>
      <c r="CJP34" s="345"/>
      <c r="CJQ34" s="345"/>
      <c r="CJR34" s="345"/>
      <c r="CJS34" s="345"/>
      <c r="CJT34" s="345"/>
      <c r="CJU34" s="345"/>
      <c r="CJV34" s="345"/>
      <c r="CJW34" s="345"/>
      <c r="CJX34" s="345"/>
      <c r="CJY34" s="345"/>
      <c r="CJZ34" s="345"/>
      <c r="CKA34" s="345"/>
      <c r="CKB34" s="345"/>
      <c r="CKC34" s="345"/>
      <c r="CKD34" s="345"/>
      <c r="CKE34" s="345"/>
      <c r="CKF34" s="345"/>
      <c r="CKG34" s="345"/>
      <c r="CKH34" s="345"/>
      <c r="CKI34" s="345"/>
      <c r="CKJ34" s="345"/>
      <c r="CKK34" s="345"/>
      <c r="CKL34" s="345"/>
      <c r="CKM34" s="345"/>
      <c r="CKN34" s="345"/>
      <c r="CKO34" s="345"/>
      <c r="CKP34" s="345"/>
      <c r="CKQ34" s="345"/>
      <c r="CKR34" s="345"/>
      <c r="CKS34" s="345"/>
      <c r="CKT34" s="345"/>
      <c r="CKU34" s="345"/>
      <c r="CKV34" s="345"/>
      <c r="CKW34" s="345"/>
      <c r="CKX34" s="345"/>
      <c r="CKY34" s="345"/>
      <c r="CKZ34" s="345"/>
      <c r="CLA34" s="345"/>
      <c r="CLB34" s="345"/>
      <c r="CLC34" s="345"/>
      <c r="CLD34" s="345"/>
      <c r="CLE34" s="345"/>
      <c r="CLF34" s="345"/>
      <c r="CLG34" s="345"/>
      <c r="CLH34" s="345"/>
      <c r="CLI34" s="345"/>
      <c r="CLJ34" s="345"/>
      <c r="CLK34" s="345"/>
      <c r="CLL34" s="345"/>
      <c r="CLM34" s="345"/>
      <c r="CLN34" s="345"/>
      <c r="CLO34" s="345"/>
      <c r="CLP34" s="345"/>
      <c r="CLQ34" s="345"/>
      <c r="CLR34" s="345"/>
      <c r="CLS34" s="345"/>
      <c r="CLT34" s="345"/>
      <c r="CLU34" s="345"/>
      <c r="CLV34" s="345"/>
      <c r="CLW34" s="345"/>
      <c r="CLX34" s="345"/>
      <c r="CLY34" s="345"/>
      <c r="CLZ34" s="345"/>
      <c r="CMA34" s="345"/>
      <c r="CMB34" s="345"/>
      <c r="CMC34" s="345"/>
      <c r="CMD34" s="345"/>
      <c r="CME34" s="345"/>
      <c r="CMF34" s="345"/>
      <c r="CMG34" s="345"/>
      <c r="CMH34" s="345"/>
      <c r="CMI34" s="345"/>
      <c r="CMJ34" s="345"/>
      <c r="CMK34" s="345"/>
      <c r="CML34" s="345"/>
      <c r="CMM34" s="345"/>
      <c r="CMN34" s="345"/>
      <c r="CMO34" s="345"/>
      <c r="CMP34" s="345"/>
      <c r="CMQ34" s="345"/>
      <c r="CMR34" s="345"/>
      <c r="CMS34" s="345"/>
      <c r="CMT34" s="345"/>
      <c r="CMU34" s="345"/>
      <c r="CMV34" s="345"/>
      <c r="CMW34" s="345"/>
      <c r="CMX34" s="345"/>
      <c r="CMY34" s="345"/>
      <c r="CMZ34" s="345"/>
      <c r="CNA34" s="345"/>
      <c r="CNB34" s="345"/>
      <c r="CNC34" s="345"/>
      <c r="CND34" s="345"/>
      <c r="CNE34" s="345"/>
      <c r="CNF34" s="345"/>
      <c r="CNG34" s="345"/>
      <c r="CNH34" s="345"/>
      <c r="CNI34" s="345"/>
      <c r="CNJ34" s="345"/>
      <c r="CNK34" s="345"/>
      <c r="CNL34" s="345"/>
      <c r="CNM34" s="345"/>
      <c r="CNN34" s="345"/>
      <c r="CNO34" s="345"/>
      <c r="CNP34" s="345"/>
      <c r="CNQ34" s="345"/>
      <c r="CNR34" s="345"/>
      <c r="CNS34" s="345"/>
      <c r="CNT34" s="345"/>
      <c r="CNU34" s="345"/>
      <c r="CNV34" s="345"/>
      <c r="CNW34" s="345"/>
      <c r="CNX34" s="345"/>
      <c r="CNY34" s="345"/>
      <c r="CNZ34" s="345"/>
      <c r="COA34" s="345"/>
      <c r="COB34" s="345"/>
      <c r="COC34" s="345"/>
      <c r="COD34" s="345"/>
      <c r="COE34" s="345"/>
      <c r="COF34" s="345"/>
      <c r="COG34" s="345"/>
      <c r="COH34" s="345"/>
      <c r="COI34" s="345"/>
      <c r="COJ34" s="345"/>
      <c r="COK34" s="345"/>
      <c r="COL34" s="345"/>
      <c r="COM34" s="345"/>
      <c r="CON34" s="345"/>
      <c r="COO34" s="345"/>
      <c r="COP34" s="345"/>
      <c r="COQ34" s="345"/>
      <c r="COR34" s="345"/>
      <c r="COS34" s="345"/>
      <c r="COT34" s="345"/>
      <c r="COU34" s="345"/>
      <c r="COV34" s="345"/>
      <c r="COW34" s="345"/>
      <c r="COX34" s="345"/>
      <c r="COY34" s="345"/>
      <c r="COZ34" s="345"/>
      <c r="CPA34" s="345"/>
      <c r="CPB34" s="345"/>
      <c r="CPC34" s="345"/>
      <c r="CPD34" s="345"/>
      <c r="CPE34" s="345"/>
      <c r="CPF34" s="345"/>
      <c r="CPG34" s="345"/>
      <c r="CPH34" s="345"/>
      <c r="CPI34" s="345"/>
      <c r="CPJ34" s="345"/>
      <c r="CPK34" s="345"/>
      <c r="CPL34" s="345"/>
      <c r="CPM34" s="345"/>
      <c r="CPN34" s="345"/>
      <c r="CPO34" s="345"/>
      <c r="CPP34" s="345"/>
      <c r="CPQ34" s="345"/>
      <c r="CPR34" s="345"/>
      <c r="CPS34" s="345"/>
      <c r="CPT34" s="345"/>
      <c r="CPU34" s="345"/>
      <c r="CPV34" s="345"/>
      <c r="CPW34" s="345"/>
      <c r="CPX34" s="345"/>
      <c r="CPY34" s="345"/>
      <c r="CPZ34" s="345"/>
      <c r="CQA34" s="345"/>
      <c r="CQB34" s="345"/>
      <c r="CQC34" s="345"/>
      <c r="CQD34" s="345"/>
      <c r="CQE34" s="345"/>
      <c r="CQF34" s="345"/>
      <c r="CQG34" s="345"/>
      <c r="CQH34" s="345"/>
      <c r="CQI34" s="345"/>
      <c r="CQJ34" s="345"/>
      <c r="CQK34" s="345"/>
      <c r="CQL34" s="345"/>
      <c r="CQM34" s="345"/>
      <c r="CQN34" s="345"/>
      <c r="CQO34" s="345"/>
      <c r="CQP34" s="345"/>
      <c r="CQQ34" s="345"/>
      <c r="CQR34" s="345"/>
      <c r="CQS34" s="345"/>
      <c r="CQT34" s="345"/>
      <c r="CQU34" s="345"/>
      <c r="CQV34" s="345"/>
      <c r="CQW34" s="345"/>
      <c r="CQX34" s="345"/>
      <c r="CQY34" s="345"/>
      <c r="CQZ34" s="345"/>
      <c r="CRA34" s="345"/>
      <c r="CRB34" s="345"/>
      <c r="CRC34" s="345"/>
      <c r="CRD34" s="345"/>
      <c r="CRE34" s="345"/>
      <c r="CRF34" s="345"/>
      <c r="CRG34" s="345"/>
      <c r="CRH34" s="345"/>
      <c r="CRI34" s="345"/>
      <c r="CRJ34" s="345"/>
      <c r="CRK34" s="345"/>
      <c r="CRL34" s="345"/>
      <c r="CRM34" s="345"/>
      <c r="CRN34" s="345"/>
      <c r="CRO34" s="345"/>
      <c r="CRP34" s="345"/>
      <c r="CRQ34" s="345"/>
      <c r="CRR34" s="345"/>
      <c r="CRS34" s="345"/>
      <c r="CRT34" s="345"/>
      <c r="CRU34" s="345"/>
      <c r="CRV34" s="345"/>
      <c r="CRW34" s="345"/>
      <c r="CRX34" s="345"/>
      <c r="CRY34" s="345"/>
      <c r="CRZ34" s="345"/>
      <c r="CSA34" s="345"/>
      <c r="CSB34" s="345"/>
      <c r="CSC34" s="345"/>
      <c r="CSD34" s="345"/>
      <c r="CSE34" s="345"/>
      <c r="CSF34" s="345"/>
      <c r="CSG34" s="345"/>
      <c r="CSH34" s="345"/>
      <c r="CSI34" s="345"/>
      <c r="CSJ34" s="345"/>
      <c r="CSK34" s="345"/>
      <c r="CSL34" s="345"/>
      <c r="CSM34" s="345"/>
      <c r="CSN34" s="345"/>
      <c r="CSO34" s="345"/>
      <c r="CSP34" s="345"/>
      <c r="CSQ34" s="345"/>
      <c r="CSR34" s="345"/>
      <c r="CSS34" s="345"/>
      <c r="CST34" s="345"/>
      <c r="CSU34" s="345"/>
      <c r="CSV34" s="345"/>
      <c r="CSW34" s="345"/>
      <c r="CSX34" s="345"/>
      <c r="CSY34" s="345"/>
      <c r="CSZ34" s="345"/>
      <c r="CTA34" s="345"/>
      <c r="CTB34" s="345"/>
      <c r="CTC34" s="345"/>
      <c r="CTD34" s="345"/>
      <c r="CTE34" s="345"/>
      <c r="CTF34" s="345"/>
      <c r="CTG34" s="345"/>
      <c r="CTH34" s="345"/>
      <c r="CTI34" s="345"/>
      <c r="CTJ34" s="345"/>
      <c r="CTK34" s="345"/>
      <c r="CTL34" s="345"/>
      <c r="CTM34" s="345"/>
      <c r="CTN34" s="345"/>
      <c r="CTO34" s="345"/>
      <c r="CTP34" s="345"/>
      <c r="CTQ34" s="345"/>
      <c r="CTR34" s="345"/>
      <c r="CTS34" s="345"/>
      <c r="CTT34" s="345"/>
      <c r="CTU34" s="345"/>
      <c r="CTV34" s="345"/>
      <c r="CTW34" s="345"/>
      <c r="CTX34" s="345"/>
      <c r="CTY34" s="345"/>
      <c r="CTZ34" s="345"/>
      <c r="CUA34" s="345"/>
      <c r="CUB34" s="345"/>
      <c r="CUC34" s="345"/>
      <c r="CUD34" s="345"/>
      <c r="CUE34" s="345"/>
      <c r="CUF34" s="345"/>
      <c r="CUG34" s="345"/>
      <c r="CUH34" s="345"/>
      <c r="CUI34" s="345"/>
      <c r="CUJ34" s="345"/>
      <c r="CUK34" s="345"/>
      <c r="CUL34" s="345"/>
      <c r="CUM34" s="345"/>
      <c r="CUN34" s="345"/>
      <c r="CUO34" s="345"/>
      <c r="CUP34" s="345"/>
      <c r="CUQ34" s="345"/>
      <c r="CUR34" s="345"/>
      <c r="CUS34" s="345"/>
      <c r="CUT34" s="345"/>
      <c r="CUU34" s="345"/>
      <c r="CUV34" s="345"/>
      <c r="CUW34" s="345"/>
      <c r="CUX34" s="345"/>
      <c r="CUY34" s="345"/>
      <c r="CUZ34" s="345"/>
      <c r="CVA34" s="345"/>
      <c r="CVB34" s="345"/>
      <c r="CVC34" s="345"/>
      <c r="CVD34" s="345"/>
      <c r="CVE34" s="345"/>
      <c r="CVF34" s="345"/>
      <c r="CVG34" s="345"/>
      <c r="CVH34" s="345"/>
      <c r="CVI34" s="345"/>
      <c r="CVJ34" s="345"/>
      <c r="CVK34" s="345"/>
      <c r="CVL34" s="345"/>
      <c r="CVM34" s="345"/>
      <c r="CVN34" s="345"/>
      <c r="CVO34" s="345"/>
      <c r="CVP34" s="345"/>
      <c r="CVQ34" s="345"/>
      <c r="CVR34" s="345"/>
      <c r="CVS34" s="345"/>
      <c r="CVT34" s="345"/>
      <c r="CVU34" s="345"/>
      <c r="CVV34" s="345"/>
      <c r="CVW34" s="345"/>
      <c r="CVX34" s="345"/>
      <c r="CVY34" s="345"/>
      <c r="CVZ34" s="345"/>
      <c r="CWA34" s="345"/>
      <c r="CWB34" s="345"/>
      <c r="CWC34" s="345"/>
      <c r="CWD34" s="345"/>
      <c r="CWE34" s="345"/>
      <c r="CWF34" s="345"/>
      <c r="CWG34" s="345"/>
      <c r="CWH34" s="345"/>
      <c r="CWI34" s="345"/>
      <c r="CWJ34" s="345"/>
      <c r="CWK34" s="345"/>
      <c r="CWL34" s="345"/>
      <c r="CWM34" s="345"/>
      <c r="CWN34" s="345"/>
      <c r="CWO34" s="345"/>
      <c r="CWP34" s="345"/>
      <c r="CWQ34" s="345"/>
      <c r="CWR34" s="345"/>
      <c r="CWS34" s="345"/>
      <c r="CWT34" s="345"/>
      <c r="CWU34" s="345"/>
      <c r="CWV34" s="345"/>
      <c r="CWW34" s="345"/>
      <c r="CWX34" s="345"/>
      <c r="CWY34" s="345"/>
      <c r="CWZ34" s="345"/>
      <c r="CXA34" s="345"/>
      <c r="CXB34" s="345"/>
      <c r="CXC34" s="345"/>
      <c r="CXD34" s="345"/>
      <c r="CXE34" s="345"/>
      <c r="CXF34" s="345"/>
      <c r="CXG34" s="345"/>
      <c r="CXH34" s="345"/>
      <c r="CXI34" s="345"/>
      <c r="CXJ34" s="345"/>
      <c r="CXK34" s="345"/>
      <c r="CXL34" s="345"/>
      <c r="CXM34" s="345"/>
      <c r="CXN34" s="345"/>
      <c r="CXO34" s="345"/>
      <c r="CXP34" s="345"/>
      <c r="CXQ34" s="345"/>
      <c r="CXR34" s="345"/>
      <c r="CXS34" s="345"/>
      <c r="CXT34" s="345"/>
      <c r="CXU34" s="345"/>
      <c r="CXV34" s="345"/>
      <c r="CXW34" s="345"/>
      <c r="CXX34" s="345"/>
      <c r="CXY34" s="345"/>
      <c r="CXZ34" s="345"/>
      <c r="CYA34" s="345"/>
      <c r="CYB34" s="345"/>
      <c r="CYC34" s="345"/>
      <c r="CYD34" s="345"/>
      <c r="CYE34" s="345"/>
      <c r="CYF34" s="345"/>
      <c r="CYG34" s="345"/>
      <c r="CYH34" s="345"/>
      <c r="CYI34" s="345"/>
      <c r="CYJ34" s="345"/>
      <c r="CYK34" s="345"/>
      <c r="CYL34" s="345"/>
      <c r="CYM34" s="345"/>
      <c r="CYN34" s="345"/>
      <c r="CYO34" s="345"/>
      <c r="CYP34" s="345"/>
      <c r="CYQ34" s="345"/>
      <c r="CYR34" s="345"/>
      <c r="CYS34" s="345"/>
      <c r="CYT34" s="345"/>
      <c r="CYU34" s="345"/>
      <c r="CYV34" s="345"/>
      <c r="CYW34" s="345"/>
      <c r="CYX34" s="345"/>
      <c r="CYY34" s="345"/>
      <c r="CYZ34" s="345"/>
      <c r="CZA34" s="345"/>
      <c r="CZB34" s="345"/>
      <c r="CZC34" s="345"/>
      <c r="CZD34" s="345"/>
      <c r="CZE34" s="345"/>
      <c r="CZF34" s="345"/>
      <c r="CZG34" s="345"/>
      <c r="CZH34" s="345"/>
      <c r="CZI34" s="345"/>
      <c r="CZJ34" s="345"/>
      <c r="CZK34" s="345"/>
      <c r="CZL34" s="345"/>
      <c r="CZM34" s="345"/>
      <c r="CZN34" s="345"/>
      <c r="CZO34" s="345"/>
      <c r="CZP34" s="345"/>
      <c r="CZQ34" s="345"/>
      <c r="CZR34" s="345"/>
      <c r="CZS34" s="345"/>
      <c r="CZT34" s="345"/>
      <c r="CZU34" s="345"/>
      <c r="CZV34" s="345"/>
      <c r="CZW34" s="345"/>
      <c r="CZX34" s="345"/>
      <c r="CZY34" s="345"/>
      <c r="CZZ34" s="345"/>
      <c r="DAA34" s="345"/>
      <c r="DAB34" s="345"/>
      <c r="DAC34" s="345"/>
      <c r="DAD34" s="345"/>
      <c r="DAE34" s="345"/>
      <c r="DAF34" s="345"/>
      <c r="DAG34" s="345"/>
      <c r="DAH34" s="345"/>
      <c r="DAI34" s="345"/>
      <c r="DAJ34" s="345"/>
      <c r="DAK34" s="345"/>
      <c r="DAL34" s="345"/>
      <c r="DAM34" s="345"/>
      <c r="DAN34" s="345"/>
      <c r="DAO34" s="345"/>
      <c r="DAP34" s="345"/>
      <c r="DAQ34" s="345"/>
      <c r="DAR34" s="345"/>
      <c r="DAS34" s="345"/>
      <c r="DAT34" s="345"/>
      <c r="DAU34" s="345"/>
      <c r="DAV34" s="345"/>
      <c r="DAW34" s="345"/>
      <c r="DAX34" s="345"/>
      <c r="DAY34" s="345"/>
      <c r="DAZ34" s="345"/>
      <c r="DBA34" s="345"/>
      <c r="DBB34" s="345"/>
      <c r="DBC34" s="345"/>
      <c r="DBD34" s="345"/>
      <c r="DBE34" s="345"/>
      <c r="DBF34" s="345"/>
      <c r="DBG34" s="345"/>
      <c r="DBH34" s="345"/>
      <c r="DBI34" s="345"/>
      <c r="DBJ34" s="345"/>
      <c r="DBK34" s="345"/>
      <c r="DBL34" s="345"/>
      <c r="DBM34" s="345"/>
      <c r="DBN34" s="345"/>
      <c r="DBO34" s="345"/>
      <c r="DBP34" s="345"/>
      <c r="DBQ34" s="345"/>
      <c r="DBR34" s="345"/>
      <c r="DBS34" s="345"/>
      <c r="DBT34" s="345"/>
      <c r="DBU34" s="345"/>
      <c r="DBV34" s="345"/>
      <c r="DBW34" s="345"/>
      <c r="DBX34" s="345"/>
      <c r="DBY34" s="345"/>
      <c r="DBZ34" s="345"/>
      <c r="DCA34" s="345"/>
      <c r="DCB34" s="345"/>
      <c r="DCC34" s="345"/>
      <c r="DCD34" s="345"/>
      <c r="DCE34" s="345"/>
      <c r="DCF34" s="345"/>
      <c r="DCG34" s="345"/>
      <c r="DCH34" s="345"/>
      <c r="DCI34" s="345"/>
      <c r="DCJ34" s="345"/>
      <c r="DCK34" s="345"/>
      <c r="DCL34" s="345"/>
      <c r="DCM34" s="345"/>
      <c r="DCN34" s="345"/>
      <c r="DCO34" s="345"/>
      <c r="DCP34" s="345"/>
      <c r="DCQ34" s="345"/>
      <c r="DCR34" s="345"/>
      <c r="DCS34" s="345"/>
      <c r="DCT34" s="345"/>
      <c r="DCU34" s="345"/>
      <c r="DCV34" s="345"/>
      <c r="DCW34" s="345"/>
      <c r="DCX34" s="345"/>
      <c r="DCY34" s="345"/>
      <c r="DCZ34" s="345"/>
      <c r="DDA34" s="345"/>
      <c r="DDB34" s="345"/>
      <c r="DDC34" s="345"/>
      <c r="DDD34" s="345"/>
      <c r="DDE34" s="345"/>
      <c r="DDF34" s="345"/>
      <c r="DDG34" s="345"/>
      <c r="DDH34" s="345"/>
      <c r="DDI34" s="345"/>
      <c r="DDJ34" s="345"/>
      <c r="DDK34" s="345"/>
      <c r="DDL34" s="345"/>
      <c r="DDM34" s="345"/>
      <c r="DDN34" s="345"/>
      <c r="DDO34" s="345"/>
      <c r="DDP34" s="345"/>
      <c r="DDQ34" s="345"/>
      <c r="DDR34" s="345"/>
      <c r="DDS34" s="345"/>
      <c r="DDT34" s="345"/>
      <c r="DDU34" s="345"/>
      <c r="DDV34" s="345"/>
      <c r="DDW34" s="345"/>
      <c r="DDX34" s="345"/>
      <c r="DDY34" s="345"/>
      <c r="DDZ34" s="345"/>
      <c r="DEA34" s="345"/>
      <c r="DEB34" s="345"/>
      <c r="DEC34" s="345"/>
      <c r="DED34" s="345"/>
      <c r="DEE34" s="345"/>
      <c r="DEF34" s="345"/>
      <c r="DEG34" s="345"/>
      <c r="DEH34" s="345"/>
      <c r="DEI34" s="345"/>
      <c r="DEJ34" s="345"/>
      <c r="DEK34" s="345"/>
      <c r="DEL34" s="345"/>
      <c r="DEM34" s="345"/>
      <c r="DEN34" s="345"/>
      <c r="DEO34" s="345"/>
      <c r="DEP34" s="345"/>
      <c r="DEQ34" s="345"/>
      <c r="DER34" s="345"/>
      <c r="DES34" s="345"/>
      <c r="DET34" s="345"/>
      <c r="DEU34" s="345"/>
      <c r="DEV34" s="345"/>
      <c r="DEW34" s="345"/>
      <c r="DEX34" s="345"/>
      <c r="DEY34" s="345"/>
      <c r="DEZ34" s="345"/>
      <c r="DFA34" s="345"/>
      <c r="DFB34" s="345"/>
      <c r="DFC34" s="345"/>
      <c r="DFD34" s="345"/>
      <c r="DFE34" s="345"/>
      <c r="DFF34" s="345"/>
      <c r="DFG34" s="345"/>
      <c r="DFH34" s="345"/>
      <c r="DFI34" s="345"/>
      <c r="DFJ34" s="345"/>
      <c r="DFK34" s="345"/>
      <c r="DFL34" s="345"/>
      <c r="DFM34" s="345"/>
      <c r="DFN34" s="345"/>
      <c r="DFO34" s="345"/>
      <c r="DFP34" s="345"/>
      <c r="DFQ34" s="345"/>
      <c r="DFR34" s="345"/>
      <c r="DFS34" s="345"/>
      <c r="DFT34" s="345"/>
      <c r="DFU34" s="345"/>
      <c r="DFV34" s="345"/>
      <c r="DFW34" s="345"/>
      <c r="DFX34" s="345"/>
      <c r="DFY34" s="345"/>
      <c r="DFZ34" s="345"/>
      <c r="DGA34" s="345"/>
      <c r="DGB34" s="345"/>
      <c r="DGC34" s="345"/>
      <c r="DGD34" s="345"/>
      <c r="DGE34" s="345"/>
      <c r="DGF34" s="345"/>
      <c r="DGG34" s="345"/>
      <c r="DGH34" s="345"/>
      <c r="DGI34" s="345"/>
      <c r="DGJ34" s="345"/>
      <c r="DGK34" s="345"/>
      <c r="DGL34" s="345"/>
      <c r="DGM34" s="345"/>
      <c r="DGN34" s="345"/>
      <c r="DGO34" s="345"/>
      <c r="DGP34" s="345"/>
      <c r="DGQ34" s="345"/>
      <c r="DGR34" s="345"/>
      <c r="DGS34" s="345"/>
      <c r="DGT34" s="345"/>
      <c r="DGU34" s="345"/>
      <c r="DGV34" s="345"/>
      <c r="DGW34" s="345"/>
      <c r="DGX34" s="345"/>
      <c r="DGY34" s="345"/>
      <c r="DGZ34" s="345"/>
      <c r="DHA34" s="345"/>
      <c r="DHB34" s="345"/>
      <c r="DHC34" s="345"/>
      <c r="DHD34" s="345"/>
      <c r="DHE34" s="345"/>
      <c r="DHF34" s="345"/>
      <c r="DHG34" s="345"/>
      <c r="DHH34" s="345"/>
      <c r="DHI34" s="345"/>
      <c r="DHJ34" s="345"/>
      <c r="DHK34" s="345"/>
      <c r="DHL34" s="345"/>
      <c r="DHM34" s="345"/>
      <c r="DHN34" s="345"/>
      <c r="DHO34" s="345"/>
      <c r="DHP34" s="345"/>
      <c r="DHQ34" s="345"/>
      <c r="DHR34" s="345"/>
      <c r="DHS34" s="345"/>
      <c r="DHT34" s="345"/>
      <c r="DHU34" s="345"/>
      <c r="DHV34" s="345"/>
      <c r="DHW34" s="345"/>
      <c r="DHX34" s="345"/>
      <c r="DHY34" s="345"/>
      <c r="DHZ34" s="345"/>
      <c r="DIA34" s="345"/>
      <c r="DIB34" s="345"/>
      <c r="DIC34" s="345"/>
      <c r="DID34" s="345"/>
      <c r="DIE34" s="345"/>
      <c r="DIF34" s="345"/>
      <c r="DIG34" s="345"/>
      <c r="DIH34" s="345"/>
      <c r="DII34" s="345"/>
      <c r="DIJ34" s="345"/>
      <c r="DIK34" s="345"/>
      <c r="DIL34" s="345"/>
      <c r="DIM34" s="345"/>
      <c r="DIN34" s="345"/>
      <c r="DIO34" s="345"/>
      <c r="DIP34" s="345"/>
      <c r="DIQ34" s="345"/>
      <c r="DIR34" s="345"/>
      <c r="DIS34" s="345"/>
      <c r="DIT34" s="345"/>
      <c r="DIU34" s="345"/>
      <c r="DIV34" s="345"/>
      <c r="DIW34" s="345"/>
      <c r="DIX34" s="345"/>
      <c r="DIY34" s="345"/>
      <c r="DIZ34" s="345"/>
      <c r="DJA34" s="345"/>
      <c r="DJB34" s="345"/>
      <c r="DJC34" s="345"/>
      <c r="DJD34" s="345"/>
      <c r="DJE34" s="345"/>
      <c r="DJF34" s="345"/>
      <c r="DJG34" s="345"/>
      <c r="DJH34" s="345"/>
      <c r="DJI34" s="345"/>
      <c r="DJJ34" s="345"/>
      <c r="DJK34" s="345"/>
      <c r="DJL34" s="345"/>
      <c r="DJM34" s="345"/>
      <c r="DJN34" s="345"/>
      <c r="DJO34" s="345"/>
      <c r="DJP34" s="345"/>
      <c r="DJQ34" s="345"/>
      <c r="DJR34" s="345"/>
      <c r="DJS34" s="345"/>
      <c r="DJT34" s="345"/>
      <c r="DJU34" s="345"/>
      <c r="DJV34" s="345"/>
      <c r="DJW34" s="345"/>
      <c r="DJX34" s="345"/>
      <c r="DJY34" s="345"/>
      <c r="DJZ34" s="345"/>
      <c r="DKA34" s="345"/>
      <c r="DKB34" s="345"/>
      <c r="DKC34" s="345"/>
      <c r="DKD34" s="345"/>
      <c r="DKE34" s="345"/>
      <c r="DKF34" s="345"/>
      <c r="DKG34" s="345"/>
      <c r="DKH34" s="345"/>
      <c r="DKI34" s="345"/>
      <c r="DKJ34" s="345"/>
      <c r="DKK34" s="345"/>
      <c r="DKL34" s="345"/>
      <c r="DKM34" s="345"/>
      <c r="DKN34" s="345"/>
      <c r="DKO34" s="345"/>
      <c r="DKP34" s="345"/>
      <c r="DKQ34" s="345"/>
      <c r="DKR34" s="345"/>
      <c r="DKS34" s="345"/>
      <c r="DKT34" s="345"/>
      <c r="DKU34" s="345"/>
      <c r="DKV34" s="345"/>
      <c r="DKW34" s="345"/>
      <c r="DKX34" s="345"/>
      <c r="DKY34" s="345"/>
      <c r="DKZ34" s="345"/>
      <c r="DLA34" s="345"/>
      <c r="DLB34" s="345"/>
      <c r="DLC34" s="345"/>
      <c r="DLD34" s="345"/>
      <c r="DLE34" s="345"/>
      <c r="DLF34" s="345"/>
      <c r="DLG34" s="345"/>
      <c r="DLH34" s="345"/>
      <c r="DLI34" s="345"/>
      <c r="DLJ34" s="345"/>
      <c r="DLK34" s="345"/>
      <c r="DLL34" s="345"/>
      <c r="DLM34" s="345"/>
      <c r="DLN34" s="345"/>
      <c r="DLO34" s="345"/>
      <c r="DLP34" s="345"/>
      <c r="DLQ34" s="345"/>
      <c r="DLR34" s="345"/>
      <c r="DLS34" s="345"/>
      <c r="DLT34" s="345"/>
      <c r="DLU34" s="345"/>
      <c r="DLV34" s="345"/>
      <c r="DLW34" s="345"/>
      <c r="DLX34" s="345"/>
      <c r="DLY34" s="345"/>
      <c r="DLZ34" s="345"/>
      <c r="DMA34" s="345"/>
      <c r="DMB34" s="345"/>
      <c r="DMC34" s="345"/>
      <c r="DMD34" s="345"/>
      <c r="DME34" s="345"/>
      <c r="DMF34" s="345"/>
      <c r="DMG34" s="345"/>
      <c r="DMH34" s="345"/>
      <c r="DMI34" s="345"/>
      <c r="DMJ34" s="345"/>
      <c r="DMK34" s="345"/>
      <c r="DML34" s="345"/>
      <c r="DMM34" s="345"/>
      <c r="DMN34" s="345"/>
      <c r="DMO34" s="345"/>
      <c r="DMP34" s="345"/>
      <c r="DMQ34" s="345"/>
      <c r="DMR34" s="345"/>
      <c r="DMS34" s="345"/>
      <c r="DMT34" s="345"/>
      <c r="DMU34" s="345"/>
      <c r="DMV34" s="345"/>
      <c r="DMW34" s="345"/>
      <c r="DMX34" s="345"/>
      <c r="DMY34" s="345"/>
      <c r="DMZ34" s="345"/>
      <c r="DNA34" s="345"/>
      <c r="DNB34" s="345"/>
      <c r="DNC34" s="345"/>
      <c r="DND34" s="345"/>
      <c r="DNE34" s="345"/>
      <c r="DNF34" s="345"/>
      <c r="DNG34" s="345"/>
      <c r="DNH34" s="345"/>
      <c r="DNI34" s="345"/>
      <c r="DNJ34" s="345"/>
      <c r="DNK34" s="345"/>
      <c r="DNL34" s="345"/>
      <c r="DNM34" s="345"/>
      <c r="DNN34" s="345"/>
      <c r="DNO34" s="345"/>
      <c r="DNP34" s="345"/>
      <c r="DNQ34" s="345"/>
      <c r="DNR34" s="345"/>
      <c r="DNS34" s="345"/>
      <c r="DNT34" s="345"/>
      <c r="DNU34" s="345"/>
      <c r="DNV34" s="345"/>
      <c r="DNW34" s="345"/>
      <c r="DNX34" s="345"/>
      <c r="DNY34" s="345"/>
      <c r="DNZ34" s="345"/>
      <c r="DOA34" s="345"/>
      <c r="DOB34" s="345"/>
      <c r="DOC34" s="345"/>
      <c r="DOD34" s="345"/>
      <c r="DOE34" s="345"/>
      <c r="DOF34" s="345"/>
      <c r="DOG34" s="345"/>
      <c r="DOH34" s="345"/>
      <c r="DOI34" s="345"/>
      <c r="DOJ34" s="345"/>
      <c r="DOK34" s="345"/>
      <c r="DOL34" s="345"/>
      <c r="DOM34" s="345"/>
      <c r="DON34" s="345"/>
      <c r="DOO34" s="345"/>
      <c r="DOP34" s="345"/>
      <c r="DOQ34" s="345"/>
      <c r="DOR34" s="345"/>
      <c r="DOS34" s="345"/>
      <c r="DOT34" s="345"/>
      <c r="DOU34" s="345"/>
      <c r="DOV34" s="345"/>
      <c r="DOW34" s="345"/>
      <c r="DOX34" s="345"/>
      <c r="DOY34" s="345"/>
      <c r="DOZ34" s="345"/>
      <c r="DPA34" s="345"/>
      <c r="DPB34" s="345"/>
      <c r="DPC34" s="345"/>
      <c r="DPD34" s="345"/>
      <c r="DPE34" s="345"/>
      <c r="DPF34" s="345"/>
      <c r="DPG34" s="345"/>
      <c r="DPH34" s="345"/>
      <c r="DPI34" s="345"/>
      <c r="DPJ34" s="345"/>
      <c r="DPK34" s="345"/>
      <c r="DPL34" s="345"/>
      <c r="DPM34" s="345"/>
      <c r="DPN34" s="345"/>
      <c r="DPO34" s="345"/>
      <c r="DPP34" s="345"/>
      <c r="DPQ34" s="345"/>
      <c r="DPR34" s="345"/>
      <c r="DPS34" s="345"/>
      <c r="DPT34" s="345"/>
      <c r="DPU34" s="345"/>
      <c r="DPV34" s="345"/>
      <c r="DPW34" s="345"/>
      <c r="DPX34" s="345"/>
      <c r="DPY34" s="345"/>
      <c r="DPZ34" s="345"/>
      <c r="DQA34" s="345"/>
      <c r="DQB34" s="345"/>
      <c r="DQC34" s="345"/>
      <c r="DQD34" s="345"/>
      <c r="DQE34" s="345"/>
      <c r="DQF34" s="345"/>
      <c r="DQG34" s="345"/>
      <c r="DQH34" s="345"/>
      <c r="DQI34" s="345"/>
      <c r="DQJ34" s="345"/>
      <c r="DQK34" s="345"/>
      <c r="DQL34" s="345"/>
      <c r="DQM34" s="345"/>
      <c r="DQN34" s="345"/>
      <c r="DQO34" s="345"/>
      <c r="DQP34" s="345"/>
      <c r="DQQ34" s="345"/>
      <c r="DQR34" s="345"/>
      <c r="DQS34" s="345"/>
      <c r="DQT34" s="345"/>
      <c r="DQU34" s="345"/>
      <c r="DQV34" s="345"/>
      <c r="DQW34" s="345"/>
      <c r="DQX34" s="345"/>
      <c r="DQY34" s="345"/>
      <c r="DQZ34" s="345"/>
      <c r="DRA34" s="345"/>
      <c r="DRB34" s="345"/>
      <c r="DRC34" s="345"/>
      <c r="DRD34" s="345"/>
      <c r="DRE34" s="345"/>
      <c r="DRF34" s="345"/>
      <c r="DRG34" s="345"/>
      <c r="DRH34" s="345"/>
      <c r="DRI34" s="345"/>
      <c r="DRJ34" s="345"/>
      <c r="DRK34" s="345"/>
      <c r="DRL34" s="345"/>
      <c r="DRM34" s="345"/>
      <c r="DRN34" s="345"/>
      <c r="DRO34" s="345"/>
      <c r="DRP34" s="345"/>
      <c r="DRQ34" s="345"/>
      <c r="DRR34" s="345"/>
      <c r="DRS34" s="345"/>
      <c r="DRT34" s="345"/>
      <c r="DRU34" s="345"/>
      <c r="DRV34" s="345"/>
      <c r="DRW34" s="345"/>
      <c r="DRX34" s="345"/>
      <c r="DRY34" s="345"/>
      <c r="DRZ34" s="345"/>
      <c r="DSA34" s="345"/>
      <c r="DSB34" s="345"/>
      <c r="DSC34" s="345"/>
      <c r="DSD34" s="345"/>
      <c r="DSE34" s="345"/>
      <c r="DSF34" s="345"/>
      <c r="DSG34" s="345"/>
      <c r="DSH34" s="345"/>
      <c r="DSI34" s="345"/>
      <c r="DSJ34" s="345"/>
      <c r="DSK34" s="345"/>
      <c r="DSL34" s="345"/>
      <c r="DSM34" s="345"/>
      <c r="DSN34" s="345"/>
      <c r="DSO34" s="345"/>
      <c r="DSP34" s="345"/>
      <c r="DSQ34" s="345"/>
      <c r="DSR34" s="345"/>
      <c r="DSS34" s="345"/>
      <c r="DST34" s="345"/>
      <c r="DSU34" s="345"/>
      <c r="DSV34" s="345"/>
      <c r="DSW34" s="345"/>
      <c r="DSX34" s="345"/>
      <c r="DSY34" s="345"/>
      <c r="DSZ34" s="345"/>
      <c r="DTA34" s="345"/>
      <c r="DTB34" s="345"/>
      <c r="DTC34" s="345"/>
      <c r="DTD34" s="345"/>
      <c r="DTE34" s="345"/>
      <c r="DTF34" s="345"/>
      <c r="DTG34" s="345"/>
      <c r="DTH34" s="345"/>
      <c r="DTI34" s="345"/>
      <c r="DTJ34" s="345"/>
      <c r="DTK34" s="345"/>
      <c r="DTL34" s="345"/>
      <c r="DTM34" s="345"/>
      <c r="DTN34" s="345"/>
      <c r="DTO34" s="345"/>
      <c r="DTP34" s="345"/>
      <c r="DTQ34" s="345"/>
      <c r="DTR34" s="345"/>
      <c r="DTS34" s="345"/>
      <c r="DTT34" s="345"/>
      <c r="DTU34" s="345"/>
      <c r="DTV34" s="345"/>
      <c r="DTW34" s="345"/>
      <c r="DTX34" s="345"/>
      <c r="DTY34" s="345"/>
      <c r="DTZ34" s="345"/>
      <c r="DUA34" s="345"/>
      <c r="DUB34" s="345"/>
      <c r="DUC34" s="345"/>
      <c r="DUD34" s="345"/>
      <c r="DUE34" s="345"/>
      <c r="DUF34" s="345"/>
      <c r="DUG34" s="345"/>
      <c r="DUH34" s="345"/>
      <c r="DUI34" s="345"/>
      <c r="DUJ34" s="345"/>
      <c r="DUK34" s="345"/>
      <c r="DUL34" s="345"/>
      <c r="DUM34" s="345"/>
      <c r="DUN34" s="345"/>
      <c r="DUO34" s="345"/>
      <c r="DUP34" s="345"/>
      <c r="DUQ34" s="345"/>
      <c r="DUR34" s="345"/>
      <c r="DUS34" s="345"/>
      <c r="DUT34" s="345"/>
      <c r="DUU34" s="345"/>
      <c r="DUV34" s="345"/>
      <c r="DUW34" s="345"/>
      <c r="DUX34" s="345"/>
      <c r="DUY34" s="345"/>
      <c r="DUZ34" s="345"/>
      <c r="DVA34" s="345"/>
      <c r="DVB34" s="345"/>
      <c r="DVC34" s="345"/>
      <c r="DVD34" s="345"/>
      <c r="DVE34" s="345"/>
      <c r="DVF34" s="345"/>
      <c r="DVG34" s="345"/>
      <c r="DVH34" s="345"/>
      <c r="DVI34" s="345"/>
      <c r="DVJ34" s="345"/>
      <c r="DVK34" s="345"/>
      <c r="DVL34" s="345"/>
      <c r="DVM34" s="345"/>
      <c r="DVN34" s="345"/>
      <c r="DVO34" s="345"/>
      <c r="DVP34" s="345"/>
      <c r="DVQ34" s="345"/>
      <c r="DVR34" s="345"/>
      <c r="DVS34" s="345"/>
      <c r="DVT34" s="345"/>
      <c r="DVU34" s="345"/>
      <c r="DVV34" s="345"/>
      <c r="DVW34" s="345"/>
      <c r="DVX34" s="345"/>
      <c r="DVY34" s="345"/>
      <c r="DVZ34" s="345"/>
      <c r="DWA34" s="345"/>
      <c r="DWB34" s="345"/>
      <c r="DWC34" s="345"/>
      <c r="DWD34" s="345"/>
      <c r="DWE34" s="345"/>
      <c r="DWF34" s="345"/>
      <c r="DWG34" s="345"/>
      <c r="DWH34" s="345"/>
      <c r="DWI34" s="345"/>
      <c r="DWJ34" s="345"/>
      <c r="DWK34" s="345"/>
      <c r="DWL34" s="345"/>
      <c r="DWM34" s="345"/>
      <c r="DWN34" s="345"/>
      <c r="DWO34" s="345"/>
      <c r="DWP34" s="345"/>
      <c r="DWQ34" s="345"/>
      <c r="DWR34" s="345"/>
      <c r="DWS34" s="345"/>
      <c r="DWT34" s="345"/>
      <c r="DWU34" s="345"/>
      <c r="DWV34" s="345"/>
      <c r="DWW34" s="345"/>
      <c r="DWX34" s="345"/>
      <c r="DWY34" s="345"/>
      <c r="DWZ34" s="345"/>
      <c r="DXA34" s="345"/>
      <c r="DXB34" s="345"/>
      <c r="DXC34" s="345"/>
      <c r="DXD34" s="345"/>
      <c r="DXE34" s="345"/>
      <c r="DXF34" s="345"/>
      <c r="DXG34" s="345"/>
      <c r="DXH34" s="345"/>
      <c r="DXI34" s="345"/>
      <c r="DXJ34" s="345"/>
      <c r="DXK34" s="345"/>
      <c r="DXL34" s="345"/>
      <c r="DXM34" s="345"/>
      <c r="DXN34" s="345"/>
      <c r="DXO34" s="345"/>
      <c r="DXP34" s="345"/>
      <c r="DXQ34" s="345"/>
      <c r="DXR34" s="345"/>
      <c r="DXS34" s="345"/>
      <c r="DXT34" s="345"/>
      <c r="DXU34" s="345"/>
      <c r="DXV34" s="345"/>
      <c r="DXW34" s="345"/>
      <c r="DXX34" s="345"/>
      <c r="DXY34" s="345"/>
      <c r="DXZ34" s="345"/>
      <c r="DYA34" s="345"/>
      <c r="DYB34" s="345"/>
      <c r="DYC34" s="345"/>
      <c r="DYD34" s="345"/>
      <c r="DYE34" s="345"/>
      <c r="DYF34" s="345"/>
      <c r="DYG34" s="345"/>
      <c r="DYH34" s="345"/>
      <c r="DYI34" s="345"/>
      <c r="DYJ34" s="345"/>
      <c r="DYK34" s="345"/>
      <c r="DYL34" s="345"/>
      <c r="DYM34" s="345"/>
      <c r="DYN34" s="345"/>
      <c r="DYO34" s="345"/>
      <c r="DYP34" s="345"/>
      <c r="DYQ34" s="345"/>
      <c r="DYR34" s="345"/>
      <c r="DYS34" s="345"/>
      <c r="DYT34" s="345"/>
      <c r="DYU34" s="345"/>
      <c r="DYV34" s="345"/>
      <c r="DYW34" s="345"/>
      <c r="DYX34" s="345"/>
      <c r="DYY34" s="345"/>
      <c r="DYZ34" s="345"/>
      <c r="DZA34" s="345"/>
      <c r="DZB34" s="345"/>
      <c r="DZC34" s="345"/>
      <c r="DZD34" s="345"/>
      <c r="DZE34" s="345"/>
      <c r="DZF34" s="345"/>
      <c r="DZG34" s="345"/>
      <c r="DZH34" s="345"/>
      <c r="DZI34" s="345"/>
      <c r="DZJ34" s="345"/>
      <c r="DZK34" s="345"/>
      <c r="DZL34" s="345"/>
      <c r="DZM34" s="345"/>
      <c r="DZN34" s="345"/>
      <c r="DZO34" s="345"/>
      <c r="DZP34" s="345"/>
      <c r="DZQ34" s="345"/>
      <c r="DZR34" s="345"/>
      <c r="DZS34" s="345"/>
      <c r="DZT34" s="345"/>
      <c r="DZU34" s="345"/>
      <c r="DZV34" s="345"/>
      <c r="DZW34" s="345"/>
      <c r="DZX34" s="345"/>
      <c r="DZY34" s="345"/>
      <c r="DZZ34" s="345"/>
      <c r="EAA34" s="345"/>
      <c r="EAB34" s="345"/>
      <c r="EAC34" s="345"/>
      <c r="EAD34" s="345"/>
      <c r="EAE34" s="345"/>
      <c r="EAF34" s="345"/>
      <c r="EAG34" s="345"/>
      <c r="EAH34" s="345"/>
      <c r="EAI34" s="345"/>
      <c r="EAJ34" s="345"/>
      <c r="EAK34" s="345"/>
      <c r="EAL34" s="345"/>
      <c r="EAM34" s="345"/>
      <c r="EAN34" s="345"/>
      <c r="EAO34" s="345"/>
      <c r="EAP34" s="345"/>
      <c r="EAQ34" s="345"/>
      <c r="EAR34" s="345"/>
      <c r="EAS34" s="345"/>
      <c r="EAT34" s="345"/>
      <c r="EAU34" s="345"/>
      <c r="EAV34" s="345"/>
      <c r="EAW34" s="345"/>
      <c r="EAX34" s="345"/>
      <c r="EAY34" s="345"/>
      <c r="EAZ34" s="345"/>
      <c r="EBA34" s="345"/>
      <c r="EBB34" s="345"/>
      <c r="EBC34" s="345"/>
      <c r="EBD34" s="345"/>
      <c r="EBE34" s="345"/>
      <c r="EBF34" s="345"/>
      <c r="EBG34" s="345"/>
      <c r="EBH34" s="345"/>
      <c r="EBI34" s="345"/>
      <c r="EBJ34" s="345"/>
      <c r="EBK34" s="345"/>
      <c r="EBL34" s="345"/>
      <c r="EBM34" s="345"/>
      <c r="EBN34" s="345"/>
      <c r="EBO34" s="345"/>
      <c r="EBP34" s="345"/>
      <c r="EBQ34" s="345"/>
      <c r="EBR34" s="345"/>
      <c r="EBS34" s="345"/>
      <c r="EBT34" s="345"/>
      <c r="EBU34" s="345"/>
      <c r="EBV34" s="345"/>
      <c r="EBW34" s="345"/>
      <c r="EBX34" s="345"/>
      <c r="EBY34" s="345"/>
      <c r="EBZ34" s="345"/>
      <c r="ECA34" s="345"/>
      <c r="ECB34" s="345"/>
      <c r="ECC34" s="345"/>
      <c r="ECD34" s="345"/>
      <c r="ECE34" s="345"/>
      <c r="ECF34" s="345"/>
      <c r="ECG34" s="345"/>
      <c r="ECH34" s="345"/>
      <c r="ECI34" s="345"/>
      <c r="ECJ34" s="345"/>
      <c r="ECK34" s="345"/>
      <c r="ECL34" s="345"/>
      <c r="ECM34" s="345"/>
      <c r="ECN34" s="345"/>
      <c r="ECO34" s="345"/>
      <c r="ECP34" s="345"/>
      <c r="ECQ34" s="345"/>
      <c r="ECR34" s="345"/>
      <c r="ECS34" s="345"/>
      <c r="ECT34" s="345"/>
      <c r="ECU34" s="345"/>
      <c r="ECV34" s="345"/>
      <c r="ECW34" s="345"/>
      <c r="ECX34" s="345"/>
      <c r="ECY34" s="345"/>
      <c r="ECZ34" s="345"/>
      <c r="EDA34" s="345"/>
      <c r="EDB34" s="345"/>
      <c r="EDC34" s="345"/>
      <c r="EDD34" s="345"/>
      <c r="EDE34" s="345"/>
      <c r="EDF34" s="345"/>
      <c r="EDG34" s="345"/>
      <c r="EDH34" s="345"/>
      <c r="EDI34" s="345"/>
      <c r="EDJ34" s="345"/>
      <c r="EDK34" s="345"/>
      <c r="EDL34" s="345"/>
      <c r="EDM34" s="345"/>
      <c r="EDN34" s="345"/>
      <c r="EDO34" s="345"/>
      <c r="EDP34" s="345"/>
      <c r="EDQ34" s="345"/>
      <c r="EDR34" s="345"/>
      <c r="EDS34" s="345"/>
      <c r="EDT34" s="345"/>
      <c r="EDU34" s="345"/>
      <c r="EDV34" s="345"/>
      <c r="EDW34" s="345"/>
      <c r="EDX34" s="345"/>
      <c r="EDY34" s="345"/>
      <c r="EDZ34" s="345"/>
      <c r="EEA34" s="345"/>
      <c r="EEB34" s="345"/>
      <c r="EEC34" s="345"/>
      <c r="EED34" s="345"/>
      <c r="EEE34" s="345"/>
      <c r="EEF34" s="345"/>
      <c r="EEG34" s="345"/>
      <c r="EEH34" s="345"/>
      <c r="EEI34" s="345"/>
      <c r="EEJ34" s="345"/>
      <c r="EEK34" s="345"/>
      <c r="EEL34" s="345"/>
      <c r="EEM34" s="345"/>
      <c r="EEN34" s="345"/>
      <c r="EEO34" s="345"/>
      <c r="EEP34" s="345"/>
      <c r="EEQ34" s="345"/>
      <c r="EER34" s="345"/>
      <c r="EES34" s="345"/>
      <c r="EET34" s="345"/>
      <c r="EEU34" s="345"/>
      <c r="EEV34" s="345"/>
      <c r="EEW34" s="345"/>
      <c r="EEX34" s="345"/>
      <c r="EEY34" s="345"/>
      <c r="EEZ34" s="345"/>
      <c r="EFA34" s="345"/>
      <c r="EFB34" s="345"/>
      <c r="EFC34" s="345"/>
      <c r="EFD34" s="345"/>
      <c r="EFE34" s="345"/>
      <c r="EFF34" s="345"/>
      <c r="EFG34" s="345"/>
      <c r="EFH34" s="345"/>
      <c r="EFI34" s="345"/>
      <c r="EFJ34" s="345"/>
      <c r="EFK34" s="345"/>
      <c r="EFL34" s="345"/>
      <c r="EFM34" s="345"/>
      <c r="EFN34" s="345"/>
      <c r="EFO34" s="345"/>
      <c r="EFP34" s="345"/>
      <c r="EFQ34" s="345"/>
      <c r="EFR34" s="345"/>
      <c r="EFS34" s="345"/>
      <c r="EFT34" s="345"/>
      <c r="EFU34" s="345"/>
      <c r="EFV34" s="345"/>
      <c r="EFW34" s="345"/>
      <c r="EFX34" s="345"/>
      <c r="EFY34" s="345"/>
      <c r="EFZ34" s="345"/>
      <c r="EGA34" s="345"/>
      <c r="EGB34" s="345"/>
      <c r="EGC34" s="345"/>
      <c r="EGD34" s="345"/>
      <c r="EGE34" s="345"/>
      <c r="EGF34" s="345"/>
      <c r="EGG34" s="345"/>
      <c r="EGH34" s="345"/>
      <c r="EGI34" s="345"/>
      <c r="EGJ34" s="345"/>
      <c r="EGK34" s="345"/>
      <c r="EGL34" s="345"/>
      <c r="EGM34" s="345"/>
      <c r="EGN34" s="345"/>
      <c r="EGO34" s="345"/>
      <c r="EGP34" s="345"/>
      <c r="EGQ34" s="345"/>
      <c r="EGR34" s="345"/>
      <c r="EGS34" s="345"/>
      <c r="EGT34" s="345"/>
      <c r="EGU34" s="345"/>
      <c r="EGV34" s="345"/>
      <c r="EGW34" s="345"/>
      <c r="EGX34" s="345"/>
      <c r="EGY34" s="345"/>
      <c r="EGZ34" s="345"/>
      <c r="EHA34" s="345"/>
      <c r="EHB34" s="345"/>
      <c r="EHC34" s="345"/>
      <c r="EHD34" s="345"/>
      <c r="EHE34" s="345"/>
      <c r="EHF34" s="345"/>
      <c r="EHG34" s="345"/>
      <c r="EHH34" s="345"/>
      <c r="EHI34" s="345"/>
      <c r="EHJ34" s="345"/>
      <c r="EHK34" s="345"/>
      <c r="EHL34" s="345"/>
      <c r="EHM34" s="345"/>
      <c r="EHN34" s="345"/>
      <c r="EHO34" s="345"/>
      <c r="EHP34" s="345"/>
      <c r="EHQ34" s="345"/>
      <c r="EHR34" s="345"/>
      <c r="EHS34" s="345"/>
      <c r="EHT34" s="345"/>
      <c r="EHU34" s="345"/>
      <c r="EHV34" s="345"/>
      <c r="EHW34" s="345"/>
      <c r="EHX34" s="345"/>
      <c r="EHY34" s="345"/>
      <c r="EHZ34" s="345"/>
      <c r="EIA34" s="345"/>
      <c r="EIB34" s="345"/>
      <c r="EIC34" s="345"/>
      <c r="EID34" s="345"/>
      <c r="EIE34" s="345"/>
      <c r="EIF34" s="345"/>
      <c r="EIG34" s="345"/>
      <c r="EIH34" s="345"/>
      <c r="EII34" s="345"/>
      <c r="EIJ34" s="345"/>
      <c r="EIK34" s="345"/>
      <c r="EIL34" s="345"/>
      <c r="EIM34" s="345"/>
      <c r="EIN34" s="345"/>
      <c r="EIO34" s="345"/>
      <c r="EIP34" s="345"/>
      <c r="EIQ34" s="345"/>
      <c r="EIR34" s="345"/>
      <c r="EIS34" s="345"/>
      <c r="EIT34" s="345"/>
      <c r="EIU34" s="345"/>
      <c r="EIV34" s="345"/>
      <c r="EIW34" s="345"/>
      <c r="EIX34" s="345"/>
      <c r="EIY34" s="345"/>
      <c r="EIZ34" s="345"/>
      <c r="EJA34" s="345"/>
      <c r="EJB34" s="345"/>
      <c r="EJC34" s="345"/>
      <c r="EJD34" s="345"/>
      <c r="EJE34" s="345"/>
      <c r="EJF34" s="345"/>
      <c r="EJG34" s="345"/>
      <c r="EJH34" s="345"/>
      <c r="EJI34" s="345"/>
      <c r="EJJ34" s="345"/>
      <c r="EJK34" s="345"/>
      <c r="EJL34" s="345"/>
      <c r="EJM34" s="345"/>
      <c r="EJN34" s="345"/>
      <c r="EJO34" s="345"/>
      <c r="EJP34" s="345"/>
      <c r="EJQ34" s="345"/>
      <c r="EJR34" s="345"/>
      <c r="EJS34" s="345"/>
      <c r="EJT34" s="345"/>
      <c r="EJU34" s="345"/>
      <c r="EJV34" s="345"/>
      <c r="EJW34" s="345"/>
      <c r="EJX34" s="345"/>
      <c r="EJY34" s="345"/>
      <c r="EJZ34" s="345"/>
      <c r="EKA34" s="345"/>
      <c r="EKB34" s="345"/>
      <c r="EKC34" s="345"/>
      <c r="EKD34" s="345"/>
      <c r="EKE34" s="345"/>
      <c r="EKF34" s="345"/>
      <c r="EKG34" s="345"/>
      <c r="EKH34" s="345"/>
      <c r="EKI34" s="345"/>
      <c r="EKJ34" s="345"/>
      <c r="EKK34" s="345"/>
      <c r="EKL34" s="345"/>
      <c r="EKM34" s="345"/>
      <c r="EKN34" s="345"/>
      <c r="EKO34" s="345"/>
      <c r="EKP34" s="345"/>
      <c r="EKQ34" s="345"/>
      <c r="EKR34" s="345"/>
      <c r="EKS34" s="345"/>
      <c r="EKT34" s="345"/>
      <c r="EKU34" s="345"/>
      <c r="EKV34" s="345"/>
      <c r="EKW34" s="345"/>
      <c r="EKX34" s="345"/>
      <c r="EKY34" s="345"/>
      <c r="EKZ34" s="345"/>
      <c r="ELA34" s="345"/>
      <c r="ELB34" s="345"/>
      <c r="ELC34" s="345"/>
      <c r="ELD34" s="345"/>
      <c r="ELE34" s="345"/>
      <c r="ELF34" s="345"/>
      <c r="ELG34" s="345"/>
      <c r="ELH34" s="345"/>
      <c r="ELI34" s="345"/>
      <c r="ELJ34" s="345"/>
      <c r="ELK34" s="345"/>
      <c r="ELL34" s="345"/>
      <c r="ELM34" s="345"/>
      <c r="ELN34" s="345"/>
      <c r="ELO34" s="345"/>
      <c r="ELP34" s="345"/>
      <c r="ELQ34" s="345"/>
      <c r="ELR34" s="345"/>
      <c r="ELS34" s="345"/>
      <c r="ELT34" s="345"/>
      <c r="ELU34" s="345"/>
      <c r="ELV34" s="345"/>
      <c r="ELW34" s="345"/>
      <c r="ELX34" s="345"/>
      <c r="ELY34" s="345"/>
      <c r="ELZ34" s="345"/>
      <c r="EMA34" s="345"/>
      <c r="EMB34" s="345"/>
      <c r="EMC34" s="345"/>
      <c r="EMD34" s="345"/>
      <c r="EME34" s="345"/>
      <c r="EMF34" s="345"/>
      <c r="EMG34" s="345"/>
      <c r="EMH34" s="345"/>
      <c r="EMI34" s="345"/>
      <c r="EMJ34" s="345"/>
      <c r="EMK34" s="345"/>
      <c r="EML34" s="345"/>
      <c r="EMM34" s="345"/>
      <c r="EMN34" s="345"/>
      <c r="EMO34" s="345"/>
      <c r="EMP34" s="345"/>
      <c r="EMQ34" s="345"/>
      <c r="EMR34" s="345"/>
      <c r="EMS34" s="345"/>
      <c r="EMT34" s="345"/>
      <c r="EMU34" s="345"/>
      <c r="EMV34" s="345"/>
      <c r="EMW34" s="345"/>
      <c r="EMX34" s="345"/>
      <c r="EMY34" s="345"/>
      <c r="EMZ34" s="345"/>
      <c r="ENA34" s="345"/>
      <c r="ENB34" s="345"/>
      <c r="ENC34" s="345"/>
      <c r="END34" s="345"/>
      <c r="ENE34" s="345"/>
      <c r="ENF34" s="345"/>
      <c r="ENG34" s="345"/>
      <c r="ENH34" s="345"/>
      <c r="ENI34" s="345"/>
      <c r="ENJ34" s="345"/>
      <c r="ENK34" s="345"/>
      <c r="ENL34" s="345"/>
      <c r="ENM34" s="345"/>
      <c r="ENN34" s="345"/>
      <c r="ENO34" s="345"/>
      <c r="ENP34" s="345"/>
      <c r="ENQ34" s="345"/>
      <c r="ENR34" s="345"/>
      <c r="ENS34" s="345"/>
      <c r="ENT34" s="345"/>
      <c r="ENU34" s="345"/>
      <c r="ENV34" s="345"/>
      <c r="ENW34" s="345"/>
      <c r="ENX34" s="345"/>
      <c r="ENY34" s="345"/>
      <c r="ENZ34" s="345"/>
      <c r="EOA34" s="345"/>
      <c r="EOB34" s="345"/>
      <c r="EOC34" s="345"/>
      <c r="EOD34" s="345"/>
      <c r="EOE34" s="345"/>
      <c r="EOF34" s="345"/>
      <c r="EOG34" s="345"/>
      <c r="EOH34" s="345"/>
      <c r="EOI34" s="345"/>
      <c r="EOJ34" s="345"/>
      <c r="EOK34" s="345"/>
      <c r="EOL34" s="345"/>
      <c r="EOM34" s="345"/>
      <c r="EON34" s="345"/>
      <c r="EOO34" s="345"/>
      <c r="EOP34" s="345"/>
      <c r="EOQ34" s="345"/>
      <c r="EOR34" s="345"/>
      <c r="EOS34" s="345"/>
      <c r="EOT34" s="345"/>
      <c r="EOU34" s="345"/>
      <c r="EOV34" s="345"/>
      <c r="EOW34" s="345"/>
      <c r="EOX34" s="345"/>
      <c r="EOY34" s="345"/>
      <c r="EOZ34" s="345"/>
      <c r="EPA34" s="345"/>
      <c r="EPB34" s="345"/>
      <c r="EPC34" s="345"/>
      <c r="EPD34" s="345"/>
      <c r="EPE34" s="345"/>
      <c r="EPF34" s="345"/>
      <c r="EPG34" s="345"/>
      <c r="EPH34" s="345"/>
      <c r="EPI34" s="345"/>
      <c r="EPJ34" s="345"/>
      <c r="EPK34" s="345"/>
      <c r="EPL34" s="345"/>
      <c r="EPM34" s="345"/>
      <c r="EPN34" s="345"/>
      <c r="EPO34" s="345"/>
      <c r="EPP34" s="345"/>
      <c r="EPQ34" s="345"/>
      <c r="EPR34" s="345"/>
      <c r="EPS34" s="345"/>
      <c r="EPT34" s="345"/>
      <c r="EPU34" s="345"/>
      <c r="EPV34" s="345"/>
      <c r="EPW34" s="345"/>
      <c r="EPX34" s="345"/>
      <c r="EPY34" s="345"/>
      <c r="EPZ34" s="345"/>
      <c r="EQA34" s="345"/>
      <c r="EQB34" s="345"/>
      <c r="EQC34" s="345"/>
      <c r="EQD34" s="345"/>
      <c r="EQE34" s="345"/>
      <c r="EQF34" s="345"/>
      <c r="EQG34" s="345"/>
      <c r="EQH34" s="345"/>
      <c r="EQI34" s="345"/>
      <c r="EQJ34" s="345"/>
      <c r="EQK34" s="345"/>
      <c r="EQL34" s="345"/>
      <c r="EQM34" s="345"/>
      <c r="EQN34" s="345"/>
      <c r="EQO34" s="345"/>
      <c r="EQP34" s="345"/>
      <c r="EQQ34" s="345"/>
      <c r="EQR34" s="345"/>
      <c r="EQS34" s="345"/>
      <c r="EQT34" s="345"/>
      <c r="EQU34" s="345"/>
      <c r="EQV34" s="345"/>
      <c r="EQW34" s="345"/>
      <c r="EQX34" s="345"/>
      <c r="EQY34" s="345"/>
      <c r="EQZ34" s="345"/>
      <c r="ERA34" s="345"/>
      <c r="ERB34" s="345"/>
      <c r="ERC34" s="345"/>
      <c r="ERD34" s="345"/>
      <c r="ERE34" s="345"/>
      <c r="ERF34" s="345"/>
      <c r="ERG34" s="345"/>
      <c r="ERH34" s="345"/>
      <c r="ERI34" s="345"/>
      <c r="ERJ34" s="345"/>
      <c r="ERK34" s="345"/>
      <c r="ERL34" s="345"/>
      <c r="ERM34" s="345"/>
      <c r="ERN34" s="345"/>
      <c r="ERO34" s="345"/>
      <c r="ERP34" s="345"/>
      <c r="ERQ34" s="345"/>
      <c r="ERR34" s="345"/>
      <c r="ERS34" s="345"/>
      <c r="ERT34" s="345"/>
      <c r="ERU34" s="345"/>
      <c r="ERV34" s="345"/>
      <c r="ERW34" s="345"/>
      <c r="ERX34" s="345"/>
      <c r="ERY34" s="345"/>
      <c r="ERZ34" s="345"/>
      <c r="ESA34" s="345"/>
      <c r="ESB34" s="345"/>
      <c r="ESC34" s="345"/>
      <c r="ESD34" s="345"/>
      <c r="ESE34" s="345"/>
      <c r="ESF34" s="345"/>
      <c r="ESG34" s="345"/>
      <c r="ESH34" s="345"/>
      <c r="ESI34" s="345"/>
      <c r="ESJ34" s="345"/>
      <c r="ESK34" s="345"/>
      <c r="ESL34" s="345"/>
      <c r="ESM34" s="345"/>
      <c r="ESN34" s="345"/>
      <c r="ESO34" s="345"/>
      <c r="ESP34" s="345"/>
      <c r="ESQ34" s="345"/>
      <c r="ESR34" s="345"/>
      <c r="ESS34" s="345"/>
      <c r="EST34" s="345"/>
      <c r="ESU34" s="345"/>
      <c r="ESV34" s="345"/>
      <c r="ESW34" s="345"/>
      <c r="ESX34" s="345"/>
      <c r="ESY34" s="345"/>
      <c r="ESZ34" s="345"/>
      <c r="ETA34" s="345"/>
      <c r="ETB34" s="345"/>
      <c r="ETC34" s="345"/>
      <c r="ETD34" s="345"/>
      <c r="ETE34" s="345"/>
      <c r="ETF34" s="345"/>
      <c r="ETG34" s="345"/>
      <c r="ETH34" s="345"/>
      <c r="ETI34" s="345"/>
      <c r="ETJ34" s="345"/>
      <c r="ETK34" s="345"/>
      <c r="ETL34" s="345"/>
      <c r="ETM34" s="345"/>
      <c r="ETN34" s="345"/>
      <c r="ETO34" s="345"/>
      <c r="ETP34" s="345"/>
      <c r="ETQ34" s="345"/>
      <c r="ETR34" s="345"/>
      <c r="ETS34" s="345"/>
      <c r="ETT34" s="345"/>
      <c r="ETU34" s="345"/>
      <c r="ETV34" s="345"/>
      <c r="ETW34" s="345"/>
      <c r="ETX34" s="345"/>
      <c r="ETY34" s="345"/>
      <c r="ETZ34" s="345"/>
      <c r="EUA34" s="345"/>
      <c r="EUB34" s="345"/>
      <c r="EUC34" s="345"/>
      <c r="EUD34" s="345"/>
      <c r="EUE34" s="345"/>
      <c r="EUF34" s="345"/>
      <c r="EUG34" s="345"/>
      <c r="EUH34" s="345"/>
      <c r="EUI34" s="345"/>
      <c r="EUJ34" s="345"/>
      <c r="EUK34" s="345"/>
      <c r="EUL34" s="345"/>
      <c r="EUM34" s="345"/>
      <c r="EUN34" s="345"/>
      <c r="EUO34" s="345"/>
      <c r="EUP34" s="345"/>
      <c r="EUQ34" s="345"/>
      <c r="EUR34" s="345"/>
      <c r="EUS34" s="345"/>
      <c r="EUT34" s="345"/>
      <c r="EUU34" s="345"/>
      <c r="EUV34" s="345"/>
      <c r="EUW34" s="345"/>
      <c r="EUX34" s="345"/>
      <c r="EUY34" s="345"/>
      <c r="EUZ34" s="345"/>
      <c r="EVA34" s="345"/>
      <c r="EVB34" s="345"/>
      <c r="EVC34" s="345"/>
      <c r="EVD34" s="345"/>
      <c r="EVE34" s="345"/>
      <c r="EVF34" s="345"/>
      <c r="EVG34" s="345"/>
      <c r="EVH34" s="345"/>
      <c r="EVI34" s="345"/>
      <c r="EVJ34" s="345"/>
      <c r="EVK34" s="345"/>
      <c r="EVL34" s="345"/>
      <c r="EVM34" s="345"/>
      <c r="EVN34" s="345"/>
      <c r="EVO34" s="345"/>
      <c r="EVP34" s="345"/>
      <c r="EVQ34" s="345"/>
      <c r="EVR34" s="345"/>
      <c r="EVS34" s="345"/>
      <c r="EVT34" s="345"/>
      <c r="EVU34" s="345"/>
      <c r="EVV34" s="345"/>
      <c r="EVW34" s="345"/>
      <c r="EVX34" s="345"/>
      <c r="EVY34" s="345"/>
      <c r="EVZ34" s="345"/>
      <c r="EWA34" s="345"/>
      <c r="EWB34" s="345"/>
      <c r="EWC34" s="345"/>
      <c r="EWD34" s="345"/>
      <c r="EWE34" s="345"/>
      <c r="EWF34" s="345"/>
      <c r="EWG34" s="345"/>
      <c r="EWH34" s="345"/>
      <c r="EWI34" s="345"/>
      <c r="EWJ34" s="345"/>
      <c r="EWK34" s="345"/>
      <c r="EWL34" s="345"/>
      <c r="EWM34" s="345"/>
      <c r="EWN34" s="345"/>
      <c r="EWO34" s="345"/>
      <c r="EWP34" s="345"/>
      <c r="EWQ34" s="345"/>
      <c r="EWR34" s="345"/>
      <c r="EWS34" s="345"/>
      <c r="EWT34" s="345"/>
      <c r="EWU34" s="345"/>
      <c r="EWV34" s="345"/>
      <c r="EWW34" s="345"/>
      <c r="EWX34" s="345"/>
      <c r="EWY34" s="345"/>
      <c r="EWZ34" s="345"/>
      <c r="EXA34" s="345"/>
      <c r="EXB34" s="345"/>
      <c r="EXC34" s="345"/>
      <c r="EXD34" s="345"/>
      <c r="EXE34" s="345"/>
      <c r="EXF34" s="345"/>
      <c r="EXG34" s="345"/>
      <c r="EXH34" s="345"/>
      <c r="EXI34" s="345"/>
      <c r="EXJ34" s="345"/>
      <c r="EXK34" s="345"/>
      <c r="EXL34" s="345"/>
      <c r="EXM34" s="345"/>
      <c r="EXN34" s="345"/>
      <c r="EXO34" s="345"/>
      <c r="EXP34" s="345"/>
      <c r="EXQ34" s="345"/>
      <c r="EXR34" s="345"/>
      <c r="EXS34" s="345"/>
      <c r="EXT34" s="345"/>
      <c r="EXU34" s="345"/>
      <c r="EXV34" s="345"/>
      <c r="EXW34" s="345"/>
      <c r="EXX34" s="345"/>
      <c r="EXY34" s="345"/>
      <c r="EXZ34" s="345"/>
      <c r="EYA34" s="345"/>
      <c r="EYB34" s="345"/>
      <c r="EYC34" s="345"/>
      <c r="EYD34" s="345"/>
      <c r="EYE34" s="345"/>
      <c r="EYF34" s="345"/>
      <c r="EYG34" s="345"/>
      <c r="EYH34" s="345"/>
      <c r="EYI34" s="345"/>
      <c r="EYJ34" s="345"/>
      <c r="EYK34" s="345"/>
      <c r="EYL34" s="345"/>
      <c r="EYM34" s="345"/>
      <c r="EYN34" s="345"/>
      <c r="EYO34" s="345"/>
      <c r="EYP34" s="345"/>
      <c r="EYQ34" s="345"/>
      <c r="EYR34" s="345"/>
      <c r="EYS34" s="345"/>
      <c r="EYT34" s="345"/>
      <c r="EYU34" s="345"/>
      <c r="EYV34" s="345"/>
      <c r="EYW34" s="345"/>
      <c r="EYX34" s="345"/>
      <c r="EYY34" s="345"/>
      <c r="EYZ34" s="345"/>
      <c r="EZA34" s="345"/>
      <c r="EZB34" s="345"/>
      <c r="EZC34" s="345"/>
      <c r="EZD34" s="345"/>
      <c r="EZE34" s="345"/>
      <c r="EZF34" s="345"/>
      <c r="EZG34" s="345"/>
      <c r="EZH34" s="345"/>
      <c r="EZI34" s="345"/>
      <c r="EZJ34" s="345"/>
      <c r="EZK34" s="345"/>
      <c r="EZL34" s="345"/>
      <c r="EZM34" s="345"/>
      <c r="EZN34" s="345"/>
      <c r="EZO34" s="345"/>
      <c r="EZP34" s="345"/>
      <c r="EZQ34" s="345"/>
      <c r="EZR34" s="345"/>
      <c r="EZS34" s="345"/>
      <c r="EZT34" s="345"/>
      <c r="EZU34" s="345"/>
      <c r="EZV34" s="345"/>
      <c r="EZW34" s="345"/>
      <c r="EZX34" s="345"/>
      <c r="EZY34" s="345"/>
      <c r="EZZ34" s="345"/>
      <c r="FAA34" s="345"/>
      <c r="FAB34" s="345"/>
      <c r="FAC34" s="345"/>
      <c r="FAD34" s="345"/>
      <c r="FAE34" s="345"/>
      <c r="FAF34" s="345"/>
      <c r="FAG34" s="345"/>
      <c r="FAH34" s="345"/>
      <c r="FAI34" s="345"/>
      <c r="FAJ34" s="345"/>
      <c r="FAK34" s="345"/>
      <c r="FAL34" s="345"/>
      <c r="FAM34" s="345"/>
      <c r="FAN34" s="345"/>
      <c r="FAO34" s="345"/>
      <c r="FAP34" s="345"/>
      <c r="FAQ34" s="345"/>
      <c r="FAR34" s="345"/>
      <c r="FAS34" s="345"/>
      <c r="FAT34" s="345"/>
      <c r="FAU34" s="345"/>
      <c r="FAV34" s="345"/>
      <c r="FAW34" s="345"/>
      <c r="FAX34" s="345"/>
      <c r="FAY34" s="345"/>
      <c r="FAZ34" s="345"/>
      <c r="FBA34" s="345"/>
      <c r="FBB34" s="345"/>
      <c r="FBC34" s="345"/>
      <c r="FBD34" s="345"/>
      <c r="FBE34" s="345"/>
      <c r="FBF34" s="345"/>
      <c r="FBG34" s="345"/>
      <c r="FBH34" s="345"/>
      <c r="FBI34" s="345"/>
      <c r="FBJ34" s="345"/>
      <c r="FBK34" s="345"/>
      <c r="FBL34" s="345"/>
      <c r="FBM34" s="345"/>
      <c r="FBN34" s="345"/>
      <c r="FBO34" s="345"/>
      <c r="FBP34" s="345"/>
      <c r="FBQ34" s="345"/>
      <c r="FBR34" s="345"/>
      <c r="FBS34" s="345"/>
      <c r="FBT34" s="345"/>
      <c r="FBU34" s="345"/>
      <c r="FBV34" s="345"/>
      <c r="FBW34" s="345"/>
      <c r="FBX34" s="345"/>
      <c r="FBY34" s="345"/>
      <c r="FBZ34" s="345"/>
      <c r="FCA34" s="345"/>
      <c r="FCB34" s="345"/>
      <c r="FCC34" s="345"/>
      <c r="FCD34" s="345"/>
      <c r="FCE34" s="345"/>
      <c r="FCF34" s="345"/>
      <c r="FCG34" s="345"/>
      <c r="FCH34" s="345"/>
      <c r="FCI34" s="345"/>
      <c r="FCJ34" s="345"/>
      <c r="FCK34" s="345"/>
      <c r="FCL34" s="345"/>
      <c r="FCM34" s="345"/>
      <c r="FCN34" s="345"/>
      <c r="FCO34" s="345"/>
      <c r="FCP34" s="345"/>
      <c r="FCQ34" s="345"/>
      <c r="FCR34" s="345"/>
      <c r="FCS34" s="345"/>
      <c r="FCT34" s="345"/>
      <c r="FCU34" s="345"/>
      <c r="FCV34" s="345"/>
      <c r="FCW34" s="345"/>
      <c r="FCX34" s="345"/>
      <c r="FCY34" s="345"/>
      <c r="FCZ34" s="345"/>
      <c r="FDA34" s="345"/>
      <c r="FDB34" s="345"/>
      <c r="FDC34" s="345"/>
      <c r="FDD34" s="345"/>
      <c r="FDE34" s="345"/>
      <c r="FDF34" s="345"/>
      <c r="FDG34" s="345"/>
      <c r="FDH34" s="345"/>
      <c r="FDI34" s="345"/>
      <c r="FDJ34" s="345"/>
      <c r="FDK34" s="345"/>
      <c r="FDL34" s="345"/>
      <c r="FDM34" s="345"/>
      <c r="FDN34" s="345"/>
      <c r="FDO34" s="345"/>
      <c r="FDP34" s="345"/>
      <c r="FDQ34" s="345"/>
      <c r="FDR34" s="345"/>
      <c r="FDS34" s="345"/>
      <c r="FDT34" s="345"/>
      <c r="FDU34" s="345"/>
      <c r="FDV34" s="345"/>
      <c r="FDW34" s="345"/>
      <c r="FDX34" s="345"/>
      <c r="FDY34" s="345"/>
      <c r="FDZ34" s="345"/>
      <c r="FEA34" s="345"/>
      <c r="FEB34" s="345"/>
      <c r="FEC34" s="345"/>
      <c r="FED34" s="345"/>
      <c r="FEE34" s="345"/>
      <c r="FEF34" s="345"/>
      <c r="FEG34" s="345"/>
      <c r="FEH34" s="345"/>
      <c r="FEI34" s="345"/>
      <c r="FEJ34" s="345"/>
      <c r="FEK34" s="345"/>
      <c r="FEL34" s="345"/>
      <c r="FEM34" s="345"/>
      <c r="FEN34" s="345"/>
      <c r="FEO34" s="345"/>
      <c r="FEP34" s="345"/>
      <c r="FEQ34" s="345"/>
      <c r="FER34" s="345"/>
      <c r="FES34" s="345"/>
      <c r="FET34" s="345"/>
      <c r="FEU34" s="345"/>
      <c r="FEV34" s="345"/>
      <c r="FEW34" s="345"/>
      <c r="FEX34" s="345"/>
      <c r="FEY34" s="345"/>
      <c r="FEZ34" s="345"/>
      <c r="FFA34" s="345"/>
      <c r="FFB34" s="345"/>
      <c r="FFC34" s="345"/>
      <c r="FFD34" s="345"/>
      <c r="FFE34" s="345"/>
      <c r="FFF34" s="345"/>
      <c r="FFG34" s="345"/>
      <c r="FFH34" s="345"/>
      <c r="FFI34" s="345"/>
      <c r="FFJ34" s="345"/>
      <c r="FFK34" s="345"/>
      <c r="FFL34" s="345"/>
      <c r="FFM34" s="345"/>
      <c r="FFN34" s="345"/>
      <c r="FFO34" s="345"/>
      <c r="FFP34" s="345"/>
      <c r="FFQ34" s="345"/>
      <c r="FFR34" s="345"/>
      <c r="FFS34" s="345"/>
      <c r="FFT34" s="345"/>
      <c r="FFU34" s="345"/>
      <c r="FFV34" s="345"/>
      <c r="FFW34" s="345"/>
      <c r="FFX34" s="345"/>
      <c r="FFY34" s="345"/>
      <c r="FFZ34" s="345"/>
      <c r="FGA34" s="345"/>
      <c r="FGB34" s="345"/>
      <c r="FGC34" s="345"/>
      <c r="FGD34" s="345"/>
      <c r="FGE34" s="345"/>
      <c r="FGF34" s="345"/>
      <c r="FGG34" s="345"/>
      <c r="FGH34" s="345"/>
      <c r="FGI34" s="345"/>
      <c r="FGJ34" s="345"/>
      <c r="FGK34" s="345"/>
      <c r="FGL34" s="345"/>
      <c r="FGM34" s="345"/>
      <c r="FGN34" s="345"/>
      <c r="FGO34" s="345"/>
      <c r="FGP34" s="345"/>
      <c r="FGQ34" s="345"/>
      <c r="FGR34" s="345"/>
      <c r="FGS34" s="345"/>
      <c r="FGT34" s="345"/>
      <c r="FGU34" s="345"/>
      <c r="FGV34" s="345"/>
      <c r="FGW34" s="345"/>
      <c r="FGX34" s="345"/>
      <c r="FGY34" s="345"/>
      <c r="FGZ34" s="345"/>
      <c r="FHA34" s="345"/>
      <c r="FHB34" s="345"/>
      <c r="FHC34" s="345"/>
      <c r="FHD34" s="345"/>
      <c r="FHE34" s="345"/>
      <c r="FHF34" s="345"/>
      <c r="FHG34" s="345"/>
      <c r="FHH34" s="345"/>
      <c r="FHI34" s="345"/>
      <c r="FHJ34" s="345"/>
      <c r="FHK34" s="345"/>
      <c r="FHL34" s="345"/>
      <c r="FHM34" s="345"/>
      <c r="FHN34" s="345"/>
      <c r="FHO34" s="345"/>
      <c r="FHP34" s="345"/>
      <c r="FHQ34" s="345"/>
      <c r="FHR34" s="345"/>
      <c r="FHS34" s="345"/>
      <c r="FHT34" s="345"/>
      <c r="FHU34" s="345"/>
      <c r="FHV34" s="345"/>
      <c r="FHW34" s="345"/>
      <c r="FHX34" s="345"/>
      <c r="FHY34" s="345"/>
      <c r="FHZ34" s="345"/>
      <c r="FIA34" s="345"/>
      <c r="FIB34" s="345"/>
      <c r="FIC34" s="345"/>
      <c r="FID34" s="345"/>
      <c r="FIE34" s="345"/>
      <c r="FIF34" s="345"/>
      <c r="FIG34" s="345"/>
      <c r="FIH34" s="345"/>
      <c r="FII34" s="345"/>
      <c r="FIJ34" s="345"/>
      <c r="FIK34" s="345"/>
      <c r="FIL34" s="345"/>
      <c r="FIM34" s="345"/>
      <c r="FIN34" s="345"/>
      <c r="FIO34" s="345"/>
      <c r="FIP34" s="345"/>
      <c r="FIQ34" s="345"/>
      <c r="FIR34" s="345"/>
      <c r="FIS34" s="345"/>
      <c r="FIT34" s="345"/>
      <c r="FIU34" s="345"/>
      <c r="FIV34" s="345"/>
      <c r="FIW34" s="345"/>
      <c r="FIX34" s="345"/>
      <c r="FIY34" s="345"/>
      <c r="FIZ34" s="345"/>
      <c r="FJA34" s="345"/>
      <c r="FJB34" s="345"/>
      <c r="FJC34" s="345"/>
      <c r="FJD34" s="345"/>
      <c r="FJE34" s="345"/>
      <c r="FJF34" s="345"/>
      <c r="FJG34" s="345"/>
      <c r="FJH34" s="345"/>
      <c r="FJI34" s="345"/>
      <c r="FJJ34" s="345"/>
      <c r="FJK34" s="345"/>
      <c r="FJL34" s="345"/>
      <c r="FJM34" s="345"/>
      <c r="FJN34" s="345"/>
      <c r="FJO34" s="345"/>
      <c r="FJP34" s="345"/>
      <c r="FJQ34" s="345"/>
      <c r="FJR34" s="345"/>
      <c r="FJS34" s="345"/>
      <c r="FJT34" s="345"/>
      <c r="FJU34" s="345"/>
      <c r="FJV34" s="345"/>
      <c r="FJW34" s="345"/>
      <c r="FJX34" s="345"/>
      <c r="FJY34" s="345"/>
      <c r="FJZ34" s="345"/>
      <c r="FKA34" s="345"/>
      <c r="FKB34" s="345"/>
      <c r="FKC34" s="345"/>
      <c r="FKD34" s="345"/>
      <c r="FKE34" s="345"/>
      <c r="FKF34" s="345"/>
      <c r="FKG34" s="345"/>
      <c r="FKH34" s="345"/>
      <c r="FKI34" s="345"/>
      <c r="FKJ34" s="345"/>
      <c r="FKK34" s="345"/>
      <c r="FKL34" s="345"/>
      <c r="FKM34" s="345"/>
      <c r="FKN34" s="345"/>
      <c r="FKO34" s="345"/>
      <c r="FKP34" s="345"/>
      <c r="FKQ34" s="345"/>
      <c r="FKR34" s="345"/>
      <c r="FKS34" s="345"/>
      <c r="FKT34" s="345"/>
      <c r="FKU34" s="345"/>
      <c r="FKV34" s="345"/>
      <c r="FKW34" s="345"/>
      <c r="FKX34" s="345"/>
      <c r="FKY34" s="345"/>
      <c r="FKZ34" s="345"/>
      <c r="FLA34" s="345"/>
      <c r="FLB34" s="345"/>
      <c r="FLC34" s="345"/>
      <c r="FLD34" s="345"/>
      <c r="FLE34" s="345"/>
      <c r="FLF34" s="345"/>
      <c r="FLG34" s="345"/>
      <c r="FLH34" s="345"/>
      <c r="FLI34" s="345"/>
      <c r="FLJ34" s="345"/>
      <c r="FLK34" s="345"/>
      <c r="FLL34" s="345"/>
      <c r="FLM34" s="345"/>
      <c r="FLN34" s="345"/>
      <c r="FLO34" s="345"/>
      <c r="FLP34" s="345"/>
      <c r="FLQ34" s="345"/>
      <c r="FLR34" s="345"/>
      <c r="FLS34" s="345"/>
      <c r="FLT34" s="345"/>
      <c r="FLU34" s="345"/>
      <c r="FLV34" s="345"/>
      <c r="FLW34" s="345"/>
      <c r="FLX34" s="345"/>
      <c r="FLY34" s="345"/>
      <c r="FLZ34" s="345"/>
      <c r="FMA34" s="345"/>
      <c r="FMB34" s="345"/>
      <c r="FMC34" s="345"/>
      <c r="FMD34" s="345"/>
      <c r="FME34" s="345"/>
      <c r="FMF34" s="345"/>
      <c r="FMG34" s="345"/>
      <c r="FMH34" s="345"/>
      <c r="FMI34" s="345"/>
      <c r="FMJ34" s="345"/>
      <c r="FMK34" s="345"/>
      <c r="FML34" s="345"/>
      <c r="FMM34" s="345"/>
      <c r="FMN34" s="345"/>
      <c r="FMO34" s="345"/>
      <c r="FMP34" s="345"/>
      <c r="FMQ34" s="345"/>
      <c r="FMR34" s="345"/>
      <c r="FMS34" s="345"/>
      <c r="FMT34" s="345"/>
      <c r="FMU34" s="345"/>
      <c r="FMV34" s="345"/>
      <c r="FMW34" s="345"/>
      <c r="FMX34" s="345"/>
      <c r="FMY34" s="345"/>
      <c r="FMZ34" s="345"/>
      <c r="FNA34" s="345"/>
      <c r="FNB34" s="345"/>
      <c r="FNC34" s="345"/>
      <c r="FND34" s="345"/>
      <c r="FNE34" s="345"/>
      <c r="FNF34" s="345"/>
      <c r="FNG34" s="345"/>
      <c r="FNH34" s="345"/>
      <c r="FNI34" s="345"/>
      <c r="FNJ34" s="345"/>
      <c r="FNK34" s="345"/>
      <c r="FNL34" s="345"/>
      <c r="FNM34" s="345"/>
      <c r="FNN34" s="345"/>
      <c r="FNO34" s="345"/>
      <c r="FNP34" s="345"/>
      <c r="FNQ34" s="345"/>
      <c r="FNR34" s="345"/>
      <c r="FNS34" s="345"/>
      <c r="FNT34" s="345"/>
      <c r="FNU34" s="345"/>
      <c r="FNV34" s="345"/>
      <c r="FNW34" s="345"/>
      <c r="FNX34" s="345"/>
      <c r="FNY34" s="345"/>
      <c r="FNZ34" s="345"/>
      <c r="FOA34" s="345"/>
      <c r="FOB34" s="345"/>
      <c r="FOC34" s="345"/>
      <c r="FOD34" s="345"/>
      <c r="FOE34" s="345"/>
      <c r="FOF34" s="345"/>
      <c r="FOG34" s="345"/>
      <c r="FOH34" s="345"/>
      <c r="FOI34" s="345"/>
      <c r="FOJ34" s="345"/>
      <c r="FOK34" s="345"/>
      <c r="FOL34" s="345"/>
      <c r="FOM34" s="345"/>
      <c r="FON34" s="345"/>
      <c r="FOO34" s="345"/>
      <c r="FOP34" s="345"/>
      <c r="FOQ34" s="345"/>
      <c r="FOR34" s="345"/>
      <c r="FOS34" s="345"/>
      <c r="FOT34" s="345"/>
      <c r="FOU34" s="345"/>
      <c r="FOV34" s="345"/>
      <c r="FOW34" s="345"/>
      <c r="FOX34" s="345"/>
      <c r="FOY34" s="345"/>
      <c r="FOZ34" s="345"/>
      <c r="FPA34" s="345"/>
      <c r="FPB34" s="345"/>
      <c r="FPC34" s="345"/>
      <c r="FPD34" s="345"/>
      <c r="FPE34" s="345"/>
      <c r="FPF34" s="345"/>
      <c r="FPG34" s="345"/>
      <c r="FPH34" s="345"/>
      <c r="FPI34" s="345"/>
      <c r="FPJ34" s="345"/>
      <c r="FPK34" s="345"/>
      <c r="FPL34" s="345"/>
      <c r="FPM34" s="345"/>
      <c r="FPN34" s="345"/>
      <c r="FPO34" s="345"/>
      <c r="FPP34" s="345"/>
      <c r="FPQ34" s="345"/>
      <c r="FPR34" s="345"/>
      <c r="FPS34" s="345"/>
      <c r="FPT34" s="345"/>
      <c r="FPU34" s="345"/>
      <c r="FPV34" s="345"/>
      <c r="FPW34" s="345"/>
      <c r="FPX34" s="345"/>
      <c r="FPY34" s="345"/>
      <c r="FPZ34" s="345"/>
      <c r="FQA34" s="345"/>
      <c r="FQB34" s="345"/>
      <c r="FQC34" s="345"/>
      <c r="FQD34" s="345"/>
      <c r="FQE34" s="345"/>
      <c r="FQF34" s="345"/>
      <c r="FQG34" s="345"/>
      <c r="FQH34" s="345"/>
      <c r="FQI34" s="345"/>
      <c r="FQJ34" s="345"/>
      <c r="FQK34" s="345"/>
      <c r="FQL34" s="345"/>
      <c r="FQM34" s="345"/>
      <c r="FQN34" s="345"/>
      <c r="FQO34" s="345"/>
      <c r="FQP34" s="345"/>
      <c r="FQQ34" s="345"/>
      <c r="FQR34" s="345"/>
      <c r="FQS34" s="345"/>
      <c r="FQT34" s="345"/>
      <c r="FQU34" s="345"/>
      <c r="FQV34" s="345"/>
      <c r="FQW34" s="345"/>
      <c r="FQX34" s="345"/>
      <c r="FQY34" s="345"/>
      <c r="FQZ34" s="345"/>
      <c r="FRA34" s="345"/>
      <c r="FRB34" s="345"/>
      <c r="FRC34" s="345"/>
      <c r="FRD34" s="345"/>
      <c r="FRE34" s="345"/>
      <c r="FRF34" s="345"/>
      <c r="FRG34" s="345"/>
      <c r="FRH34" s="345"/>
      <c r="FRI34" s="345"/>
      <c r="FRJ34" s="345"/>
      <c r="FRK34" s="345"/>
      <c r="FRL34" s="345"/>
      <c r="FRM34" s="345"/>
      <c r="FRN34" s="345"/>
      <c r="FRO34" s="345"/>
      <c r="FRP34" s="345"/>
      <c r="FRQ34" s="345"/>
      <c r="FRR34" s="345"/>
      <c r="FRS34" s="345"/>
      <c r="FRT34" s="345"/>
      <c r="FRU34" s="345"/>
      <c r="FRV34" s="345"/>
      <c r="FRW34" s="345"/>
      <c r="FRX34" s="345"/>
      <c r="FRY34" s="345"/>
      <c r="FRZ34" s="345"/>
      <c r="FSA34" s="345"/>
      <c r="FSB34" s="345"/>
      <c r="FSC34" s="345"/>
      <c r="FSD34" s="345"/>
      <c r="FSE34" s="345"/>
      <c r="FSF34" s="345"/>
      <c r="FSG34" s="345"/>
      <c r="FSH34" s="345"/>
      <c r="FSI34" s="345"/>
      <c r="FSJ34" s="345"/>
      <c r="FSK34" s="345"/>
      <c r="FSL34" s="345"/>
      <c r="FSM34" s="345"/>
      <c r="FSN34" s="345"/>
      <c r="FSO34" s="345"/>
      <c r="FSP34" s="345"/>
      <c r="FSQ34" s="345"/>
      <c r="FSR34" s="345"/>
      <c r="FSS34" s="345"/>
      <c r="FST34" s="345"/>
      <c r="FSU34" s="345"/>
      <c r="FSV34" s="345"/>
      <c r="FSW34" s="345"/>
      <c r="FSX34" s="345"/>
      <c r="FSY34" s="345"/>
      <c r="FSZ34" s="345"/>
      <c r="FTA34" s="345"/>
      <c r="FTB34" s="345"/>
      <c r="FTC34" s="345"/>
      <c r="FTD34" s="345"/>
      <c r="FTE34" s="345"/>
      <c r="FTF34" s="345"/>
      <c r="FTG34" s="345"/>
      <c r="FTH34" s="345"/>
      <c r="FTI34" s="345"/>
      <c r="FTJ34" s="345"/>
      <c r="FTK34" s="345"/>
      <c r="FTL34" s="345"/>
      <c r="FTM34" s="345"/>
      <c r="FTN34" s="345"/>
      <c r="FTO34" s="345"/>
      <c r="FTP34" s="345"/>
      <c r="FTQ34" s="345"/>
      <c r="FTR34" s="345"/>
      <c r="FTS34" s="345"/>
      <c r="FTT34" s="345"/>
      <c r="FTU34" s="345"/>
      <c r="FTV34" s="345"/>
      <c r="FTW34" s="345"/>
      <c r="FTX34" s="345"/>
      <c r="FTY34" s="345"/>
      <c r="FTZ34" s="345"/>
      <c r="FUA34" s="345"/>
      <c r="FUB34" s="345"/>
      <c r="FUC34" s="345"/>
      <c r="FUD34" s="345"/>
      <c r="FUE34" s="345"/>
      <c r="FUF34" s="345"/>
      <c r="FUG34" s="345"/>
      <c r="FUH34" s="345"/>
      <c r="FUI34" s="345"/>
      <c r="FUJ34" s="345"/>
      <c r="FUK34" s="345"/>
      <c r="FUL34" s="345"/>
      <c r="FUM34" s="345"/>
      <c r="FUN34" s="345"/>
      <c r="FUO34" s="345"/>
      <c r="FUP34" s="345"/>
      <c r="FUQ34" s="345"/>
      <c r="FUR34" s="345"/>
      <c r="FUS34" s="345"/>
      <c r="FUT34" s="345"/>
      <c r="FUU34" s="345"/>
      <c r="FUV34" s="345"/>
      <c r="FUW34" s="345"/>
      <c r="FUX34" s="345"/>
      <c r="FUY34" s="345"/>
      <c r="FUZ34" s="345"/>
      <c r="FVA34" s="345"/>
      <c r="FVB34" s="345"/>
      <c r="FVC34" s="345"/>
      <c r="FVD34" s="345"/>
      <c r="FVE34" s="345"/>
      <c r="FVF34" s="345"/>
      <c r="FVG34" s="345"/>
      <c r="FVH34" s="345"/>
      <c r="FVI34" s="345"/>
      <c r="FVJ34" s="345"/>
      <c r="FVK34" s="345"/>
      <c r="FVL34" s="345"/>
      <c r="FVM34" s="345"/>
      <c r="FVN34" s="345"/>
      <c r="FVO34" s="345"/>
      <c r="FVP34" s="345"/>
      <c r="FVQ34" s="345"/>
      <c r="FVR34" s="345"/>
      <c r="FVS34" s="345"/>
      <c r="FVT34" s="345"/>
      <c r="FVU34" s="345"/>
      <c r="FVV34" s="345"/>
      <c r="FVW34" s="345"/>
      <c r="FVX34" s="345"/>
      <c r="FVY34" s="345"/>
      <c r="FVZ34" s="345"/>
      <c r="FWA34" s="345"/>
      <c r="FWB34" s="345"/>
      <c r="FWC34" s="345"/>
      <c r="FWD34" s="345"/>
      <c r="FWE34" s="345"/>
      <c r="FWF34" s="345"/>
      <c r="FWG34" s="345"/>
      <c r="FWH34" s="345"/>
      <c r="FWI34" s="345"/>
      <c r="FWJ34" s="345"/>
      <c r="FWK34" s="345"/>
      <c r="FWL34" s="345"/>
      <c r="FWM34" s="345"/>
      <c r="FWN34" s="345"/>
      <c r="FWO34" s="345"/>
      <c r="FWP34" s="345"/>
      <c r="FWQ34" s="345"/>
      <c r="FWR34" s="345"/>
      <c r="FWS34" s="345"/>
      <c r="FWT34" s="345"/>
      <c r="FWU34" s="345"/>
      <c r="FWV34" s="345"/>
      <c r="FWW34" s="345"/>
      <c r="FWX34" s="345"/>
      <c r="FWY34" s="345"/>
      <c r="FWZ34" s="345"/>
      <c r="FXA34" s="345"/>
      <c r="FXB34" s="345"/>
      <c r="FXC34" s="345"/>
      <c r="FXD34" s="345"/>
      <c r="FXE34" s="345"/>
      <c r="FXF34" s="345"/>
      <c r="FXG34" s="345"/>
      <c r="FXH34" s="345"/>
      <c r="FXI34" s="345"/>
      <c r="FXJ34" s="345"/>
      <c r="FXK34" s="345"/>
      <c r="FXL34" s="345"/>
      <c r="FXM34" s="345"/>
      <c r="FXN34" s="345"/>
      <c r="FXO34" s="345"/>
      <c r="FXP34" s="345"/>
      <c r="FXQ34" s="345"/>
      <c r="FXR34" s="345"/>
      <c r="FXS34" s="345"/>
      <c r="FXT34" s="345"/>
      <c r="FXU34" s="345"/>
      <c r="FXV34" s="345"/>
      <c r="FXW34" s="345"/>
      <c r="FXX34" s="345"/>
      <c r="FXY34" s="345"/>
      <c r="FXZ34" s="345"/>
      <c r="FYA34" s="345"/>
      <c r="FYB34" s="345"/>
      <c r="FYC34" s="345"/>
      <c r="FYD34" s="345"/>
      <c r="FYE34" s="345"/>
      <c r="FYF34" s="345"/>
      <c r="FYG34" s="345"/>
      <c r="FYH34" s="345"/>
      <c r="FYI34" s="345"/>
      <c r="FYJ34" s="345"/>
      <c r="FYK34" s="345"/>
      <c r="FYL34" s="345"/>
      <c r="FYM34" s="345"/>
      <c r="FYN34" s="345"/>
      <c r="FYO34" s="345"/>
      <c r="FYP34" s="345"/>
      <c r="FYQ34" s="345"/>
      <c r="FYR34" s="345"/>
      <c r="FYS34" s="345"/>
      <c r="FYT34" s="345"/>
      <c r="FYU34" s="345"/>
      <c r="FYV34" s="345"/>
      <c r="FYW34" s="345"/>
      <c r="FYX34" s="345"/>
      <c r="FYY34" s="345"/>
      <c r="FYZ34" s="345"/>
      <c r="FZA34" s="345"/>
      <c r="FZB34" s="345"/>
      <c r="FZC34" s="345"/>
      <c r="FZD34" s="345"/>
      <c r="FZE34" s="345"/>
      <c r="FZF34" s="345"/>
      <c r="FZG34" s="345"/>
      <c r="FZH34" s="345"/>
      <c r="FZI34" s="345"/>
      <c r="FZJ34" s="345"/>
      <c r="FZK34" s="345"/>
      <c r="FZL34" s="345"/>
      <c r="FZM34" s="345"/>
      <c r="FZN34" s="345"/>
      <c r="FZO34" s="345"/>
      <c r="FZP34" s="345"/>
      <c r="FZQ34" s="345"/>
      <c r="FZR34" s="345"/>
      <c r="FZS34" s="345"/>
      <c r="FZT34" s="345"/>
      <c r="FZU34" s="345"/>
      <c r="FZV34" s="345"/>
      <c r="FZW34" s="345"/>
      <c r="FZX34" s="345"/>
      <c r="FZY34" s="345"/>
      <c r="FZZ34" s="345"/>
      <c r="GAA34" s="345"/>
      <c r="GAB34" s="345"/>
      <c r="GAC34" s="345"/>
      <c r="GAD34" s="345"/>
      <c r="GAE34" s="345"/>
      <c r="GAF34" s="345"/>
      <c r="GAG34" s="345"/>
      <c r="GAH34" s="345"/>
      <c r="GAI34" s="345"/>
      <c r="GAJ34" s="345"/>
      <c r="GAK34" s="345"/>
      <c r="GAL34" s="345"/>
      <c r="GAM34" s="345"/>
      <c r="GAN34" s="345"/>
      <c r="GAO34" s="345"/>
      <c r="GAP34" s="345"/>
      <c r="GAQ34" s="345"/>
      <c r="GAR34" s="345"/>
      <c r="GAS34" s="345"/>
      <c r="GAT34" s="345"/>
      <c r="GAU34" s="345"/>
      <c r="GAV34" s="345"/>
      <c r="GAW34" s="345"/>
      <c r="GAX34" s="345"/>
      <c r="GAY34" s="345"/>
      <c r="GAZ34" s="345"/>
      <c r="GBA34" s="345"/>
      <c r="GBB34" s="345"/>
      <c r="GBC34" s="345"/>
      <c r="GBD34" s="345"/>
      <c r="GBE34" s="345"/>
      <c r="GBF34" s="345"/>
      <c r="GBG34" s="345"/>
      <c r="GBH34" s="345"/>
      <c r="GBI34" s="345"/>
      <c r="GBJ34" s="345"/>
      <c r="GBK34" s="345"/>
      <c r="GBL34" s="345"/>
      <c r="GBM34" s="345"/>
      <c r="GBN34" s="345"/>
      <c r="GBO34" s="345"/>
      <c r="GBP34" s="345"/>
      <c r="GBQ34" s="345"/>
      <c r="GBR34" s="345"/>
      <c r="GBS34" s="345"/>
      <c r="GBT34" s="345"/>
      <c r="GBU34" s="345"/>
      <c r="GBV34" s="345"/>
      <c r="GBW34" s="345"/>
      <c r="GBX34" s="345"/>
      <c r="GBY34" s="345"/>
      <c r="GBZ34" s="345"/>
      <c r="GCA34" s="345"/>
      <c r="GCB34" s="345"/>
      <c r="GCC34" s="345"/>
      <c r="GCD34" s="345"/>
      <c r="GCE34" s="345"/>
      <c r="GCF34" s="345"/>
      <c r="GCG34" s="345"/>
      <c r="GCH34" s="345"/>
      <c r="GCI34" s="345"/>
      <c r="GCJ34" s="345"/>
      <c r="GCK34" s="345"/>
      <c r="GCL34" s="345"/>
      <c r="GCM34" s="345"/>
      <c r="GCN34" s="345"/>
      <c r="GCO34" s="345"/>
      <c r="GCP34" s="345"/>
      <c r="GCQ34" s="345"/>
      <c r="GCR34" s="345"/>
      <c r="GCS34" s="345"/>
      <c r="GCT34" s="345"/>
      <c r="GCU34" s="345"/>
      <c r="GCV34" s="345"/>
      <c r="GCW34" s="345"/>
      <c r="GCX34" s="345"/>
      <c r="GCY34" s="345"/>
      <c r="GCZ34" s="345"/>
      <c r="GDA34" s="345"/>
      <c r="GDB34" s="345"/>
      <c r="GDC34" s="345"/>
      <c r="GDD34" s="345"/>
      <c r="GDE34" s="345"/>
      <c r="GDF34" s="345"/>
      <c r="GDG34" s="345"/>
      <c r="GDH34" s="345"/>
      <c r="GDI34" s="345"/>
      <c r="GDJ34" s="345"/>
      <c r="GDK34" s="345"/>
      <c r="GDL34" s="345"/>
      <c r="GDM34" s="345"/>
      <c r="GDN34" s="345"/>
      <c r="GDO34" s="345"/>
      <c r="GDP34" s="345"/>
      <c r="GDQ34" s="345"/>
      <c r="GDR34" s="345"/>
      <c r="GDS34" s="345"/>
      <c r="GDT34" s="345"/>
      <c r="GDU34" s="345"/>
      <c r="GDV34" s="345"/>
      <c r="GDW34" s="345"/>
      <c r="GDX34" s="345"/>
      <c r="GDY34" s="345"/>
      <c r="GDZ34" s="345"/>
      <c r="GEA34" s="345"/>
      <c r="GEB34" s="345"/>
      <c r="GEC34" s="345"/>
      <c r="GED34" s="345"/>
      <c r="GEE34" s="345"/>
      <c r="GEF34" s="345"/>
      <c r="GEG34" s="345"/>
      <c r="GEH34" s="345"/>
      <c r="GEI34" s="345"/>
      <c r="GEJ34" s="345"/>
      <c r="GEK34" s="345"/>
      <c r="GEL34" s="345"/>
      <c r="GEM34" s="345"/>
      <c r="GEN34" s="345"/>
      <c r="GEO34" s="345"/>
      <c r="GEP34" s="345"/>
      <c r="GEQ34" s="345"/>
      <c r="GER34" s="345"/>
      <c r="GES34" s="345"/>
      <c r="GET34" s="345"/>
      <c r="GEU34" s="345"/>
      <c r="GEV34" s="345"/>
      <c r="GEW34" s="345"/>
      <c r="GEX34" s="345"/>
      <c r="GEY34" s="345"/>
      <c r="GEZ34" s="345"/>
      <c r="GFA34" s="345"/>
      <c r="GFB34" s="345"/>
      <c r="GFC34" s="345"/>
      <c r="GFD34" s="345"/>
      <c r="GFE34" s="345"/>
      <c r="GFF34" s="345"/>
      <c r="GFG34" s="345"/>
      <c r="GFH34" s="345"/>
      <c r="GFI34" s="345"/>
      <c r="GFJ34" s="345"/>
      <c r="GFK34" s="345"/>
      <c r="GFL34" s="345"/>
      <c r="GFM34" s="345"/>
      <c r="GFN34" s="345"/>
      <c r="GFO34" s="345"/>
      <c r="GFP34" s="345"/>
      <c r="GFQ34" s="345"/>
      <c r="GFR34" s="345"/>
      <c r="GFS34" s="345"/>
      <c r="GFT34" s="345"/>
      <c r="GFU34" s="345"/>
      <c r="GFV34" s="345"/>
      <c r="GFW34" s="345"/>
      <c r="GFX34" s="345"/>
      <c r="GFY34" s="345"/>
      <c r="GFZ34" s="345"/>
      <c r="GGA34" s="345"/>
      <c r="GGB34" s="345"/>
      <c r="GGC34" s="345"/>
      <c r="GGD34" s="345"/>
      <c r="GGE34" s="345"/>
      <c r="GGF34" s="345"/>
      <c r="GGG34" s="345"/>
      <c r="GGH34" s="345"/>
      <c r="GGI34" s="345"/>
      <c r="GGJ34" s="345"/>
      <c r="GGK34" s="345"/>
      <c r="GGL34" s="345"/>
      <c r="GGM34" s="345"/>
      <c r="GGN34" s="345"/>
      <c r="GGO34" s="345"/>
      <c r="GGP34" s="345"/>
      <c r="GGQ34" s="345"/>
      <c r="GGR34" s="345"/>
      <c r="GGS34" s="345"/>
      <c r="GGT34" s="345"/>
      <c r="GGU34" s="345"/>
      <c r="GGV34" s="345"/>
      <c r="GGW34" s="345"/>
      <c r="GGX34" s="345"/>
      <c r="GGY34" s="345"/>
      <c r="GGZ34" s="345"/>
      <c r="GHA34" s="345"/>
      <c r="GHB34" s="345"/>
      <c r="GHC34" s="345"/>
      <c r="GHD34" s="345"/>
      <c r="GHE34" s="345"/>
      <c r="GHF34" s="345"/>
      <c r="GHG34" s="345"/>
      <c r="GHH34" s="345"/>
      <c r="GHI34" s="345"/>
      <c r="GHJ34" s="345"/>
      <c r="GHK34" s="345"/>
      <c r="GHL34" s="345"/>
      <c r="GHM34" s="345"/>
      <c r="GHN34" s="345"/>
      <c r="GHO34" s="345"/>
      <c r="GHP34" s="345"/>
      <c r="GHQ34" s="345"/>
      <c r="GHR34" s="345"/>
      <c r="GHS34" s="345"/>
      <c r="GHT34" s="345"/>
      <c r="GHU34" s="345"/>
      <c r="GHV34" s="345"/>
      <c r="GHW34" s="345"/>
      <c r="GHX34" s="345"/>
      <c r="GHY34" s="345"/>
      <c r="GHZ34" s="345"/>
      <c r="GIA34" s="345"/>
      <c r="GIB34" s="345"/>
      <c r="GIC34" s="345"/>
      <c r="GID34" s="345"/>
      <c r="GIE34" s="345"/>
      <c r="GIF34" s="345"/>
      <c r="GIG34" s="345"/>
      <c r="GIH34" s="345"/>
      <c r="GII34" s="345"/>
      <c r="GIJ34" s="345"/>
      <c r="GIK34" s="345"/>
      <c r="GIL34" s="345"/>
      <c r="GIM34" s="345"/>
      <c r="GIN34" s="345"/>
      <c r="GIO34" s="345"/>
      <c r="GIP34" s="345"/>
      <c r="GIQ34" s="345"/>
      <c r="GIR34" s="345"/>
      <c r="GIS34" s="345"/>
      <c r="GIT34" s="345"/>
      <c r="GIU34" s="345"/>
      <c r="GIV34" s="345"/>
      <c r="GIW34" s="345"/>
      <c r="GIX34" s="345"/>
      <c r="GIY34" s="345"/>
      <c r="GIZ34" s="345"/>
      <c r="GJA34" s="345"/>
      <c r="GJB34" s="345"/>
      <c r="GJC34" s="345"/>
      <c r="GJD34" s="345"/>
      <c r="GJE34" s="345"/>
      <c r="GJF34" s="345"/>
      <c r="GJG34" s="345"/>
      <c r="GJH34" s="345"/>
      <c r="GJI34" s="345"/>
      <c r="GJJ34" s="345"/>
      <c r="GJK34" s="345"/>
      <c r="GJL34" s="345"/>
      <c r="GJM34" s="345"/>
      <c r="GJN34" s="345"/>
      <c r="GJO34" s="345"/>
      <c r="GJP34" s="345"/>
      <c r="GJQ34" s="345"/>
      <c r="GJR34" s="345"/>
      <c r="GJS34" s="345"/>
      <c r="GJT34" s="345"/>
      <c r="GJU34" s="345"/>
      <c r="GJV34" s="345"/>
      <c r="GJW34" s="345"/>
      <c r="GJX34" s="345"/>
      <c r="GJY34" s="345"/>
      <c r="GJZ34" s="345"/>
      <c r="GKA34" s="345"/>
      <c r="GKB34" s="345"/>
      <c r="GKC34" s="345"/>
      <c r="GKD34" s="345"/>
      <c r="GKE34" s="345"/>
      <c r="GKF34" s="345"/>
      <c r="GKG34" s="345"/>
      <c r="GKH34" s="345"/>
      <c r="GKI34" s="345"/>
      <c r="GKJ34" s="345"/>
      <c r="GKK34" s="345"/>
      <c r="GKL34" s="345"/>
      <c r="GKM34" s="345"/>
      <c r="GKN34" s="345"/>
      <c r="GKO34" s="345"/>
      <c r="GKP34" s="345"/>
      <c r="GKQ34" s="345"/>
      <c r="GKR34" s="345"/>
      <c r="GKS34" s="345"/>
      <c r="GKT34" s="345"/>
      <c r="GKU34" s="345"/>
      <c r="GKV34" s="345"/>
      <c r="GKW34" s="345"/>
      <c r="GKX34" s="345"/>
      <c r="GKY34" s="345"/>
      <c r="GKZ34" s="345"/>
      <c r="GLA34" s="345"/>
      <c r="GLB34" s="345"/>
      <c r="GLC34" s="345"/>
      <c r="GLD34" s="345"/>
      <c r="GLE34" s="345"/>
      <c r="GLF34" s="345"/>
      <c r="GLG34" s="345"/>
      <c r="GLH34" s="345"/>
      <c r="GLI34" s="345"/>
      <c r="GLJ34" s="345"/>
      <c r="GLK34" s="345"/>
      <c r="GLL34" s="345"/>
      <c r="GLM34" s="345"/>
      <c r="GLN34" s="345"/>
      <c r="GLO34" s="345"/>
      <c r="GLP34" s="345"/>
      <c r="GLQ34" s="345"/>
      <c r="GLR34" s="345"/>
      <c r="GLS34" s="345"/>
      <c r="GLT34" s="345"/>
      <c r="GLU34" s="345"/>
      <c r="GLV34" s="345"/>
      <c r="GLW34" s="345"/>
      <c r="GLX34" s="345"/>
      <c r="GLY34" s="345"/>
      <c r="GLZ34" s="345"/>
      <c r="GMA34" s="345"/>
      <c r="GMB34" s="345"/>
      <c r="GMC34" s="345"/>
      <c r="GMD34" s="345"/>
      <c r="GME34" s="345"/>
      <c r="GMF34" s="345"/>
      <c r="GMG34" s="345"/>
      <c r="GMH34" s="345"/>
      <c r="GMI34" s="345"/>
      <c r="GMJ34" s="345"/>
      <c r="GMK34" s="345"/>
      <c r="GML34" s="345"/>
      <c r="GMM34" s="345"/>
      <c r="GMN34" s="345"/>
      <c r="GMO34" s="345"/>
      <c r="GMP34" s="345"/>
      <c r="GMQ34" s="345"/>
      <c r="GMR34" s="345"/>
      <c r="GMS34" s="345"/>
      <c r="GMT34" s="345"/>
      <c r="GMU34" s="345"/>
      <c r="GMV34" s="345"/>
      <c r="GMW34" s="345"/>
      <c r="GMX34" s="345"/>
      <c r="GMY34" s="345"/>
      <c r="GMZ34" s="345"/>
      <c r="GNA34" s="345"/>
      <c r="GNB34" s="345"/>
      <c r="GNC34" s="345"/>
      <c r="GND34" s="345"/>
      <c r="GNE34" s="345"/>
      <c r="GNF34" s="345"/>
      <c r="GNG34" s="345"/>
      <c r="GNH34" s="345"/>
      <c r="GNI34" s="345"/>
      <c r="GNJ34" s="345"/>
      <c r="GNK34" s="345"/>
      <c r="GNL34" s="345"/>
      <c r="GNM34" s="345"/>
      <c r="GNN34" s="345"/>
      <c r="GNO34" s="345"/>
      <c r="GNP34" s="345"/>
      <c r="GNQ34" s="345"/>
      <c r="GNR34" s="345"/>
      <c r="GNS34" s="345"/>
      <c r="GNT34" s="345"/>
      <c r="GNU34" s="345"/>
      <c r="GNV34" s="345"/>
      <c r="GNW34" s="345"/>
      <c r="GNX34" s="345"/>
      <c r="GNY34" s="345"/>
      <c r="GNZ34" s="345"/>
      <c r="GOA34" s="345"/>
      <c r="GOB34" s="345"/>
      <c r="GOC34" s="345"/>
      <c r="GOD34" s="345"/>
      <c r="GOE34" s="345"/>
      <c r="GOF34" s="345"/>
      <c r="GOG34" s="345"/>
      <c r="GOH34" s="345"/>
      <c r="GOI34" s="345"/>
      <c r="GOJ34" s="345"/>
      <c r="GOK34" s="345"/>
      <c r="GOL34" s="345"/>
      <c r="GOM34" s="345"/>
      <c r="GON34" s="345"/>
      <c r="GOO34" s="345"/>
      <c r="GOP34" s="345"/>
      <c r="GOQ34" s="345"/>
      <c r="GOR34" s="345"/>
      <c r="GOS34" s="345"/>
      <c r="GOT34" s="345"/>
      <c r="GOU34" s="345"/>
      <c r="GOV34" s="345"/>
      <c r="GOW34" s="345"/>
      <c r="GOX34" s="345"/>
      <c r="GOY34" s="345"/>
      <c r="GOZ34" s="345"/>
      <c r="GPA34" s="345"/>
      <c r="GPB34" s="345"/>
      <c r="GPC34" s="345"/>
      <c r="GPD34" s="345"/>
      <c r="GPE34" s="345"/>
      <c r="GPF34" s="345"/>
      <c r="GPG34" s="345"/>
      <c r="GPH34" s="345"/>
      <c r="GPI34" s="345"/>
      <c r="GPJ34" s="345"/>
      <c r="GPK34" s="345"/>
      <c r="GPL34" s="345"/>
      <c r="GPM34" s="345"/>
      <c r="GPN34" s="345"/>
      <c r="GPO34" s="345"/>
      <c r="GPP34" s="345"/>
      <c r="GPQ34" s="345"/>
      <c r="GPR34" s="345"/>
      <c r="GPS34" s="345"/>
      <c r="GPT34" s="345"/>
      <c r="GPU34" s="345"/>
      <c r="GPV34" s="345"/>
      <c r="GPW34" s="345"/>
      <c r="GPX34" s="345"/>
      <c r="GPY34" s="345"/>
      <c r="GPZ34" s="345"/>
      <c r="GQA34" s="345"/>
      <c r="GQB34" s="345"/>
      <c r="GQC34" s="345"/>
      <c r="GQD34" s="345"/>
      <c r="GQE34" s="345"/>
      <c r="GQF34" s="345"/>
      <c r="GQG34" s="345"/>
      <c r="GQH34" s="345"/>
      <c r="GQI34" s="345"/>
      <c r="GQJ34" s="345"/>
      <c r="GQK34" s="345"/>
      <c r="GQL34" s="345"/>
      <c r="GQM34" s="345"/>
      <c r="GQN34" s="345"/>
      <c r="GQO34" s="345"/>
      <c r="GQP34" s="345"/>
      <c r="GQQ34" s="345"/>
      <c r="GQR34" s="345"/>
      <c r="GQS34" s="345"/>
      <c r="GQT34" s="345"/>
      <c r="GQU34" s="345"/>
      <c r="GQV34" s="345"/>
      <c r="GQW34" s="345"/>
      <c r="GQX34" s="345"/>
      <c r="GQY34" s="345"/>
      <c r="GQZ34" s="345"/>
      <c r="GRA34" s="345"/>
      <c r="GRB34" s="345"/>
      <c r="GRC34" s="345"/>
      <c r="GRD34" s="345"/>
      <c r="GRE34" s="345"/>
      <c r="GRF34" s="345"/>
      <c r="GRG34" s="345"/>
      <c r="GRH34" s="345"/>
      <c r="GRI34" s="345"/>
      <c r="GRJ34" s="345"/>
      <c r="GRK34" s="345"/>
      <c r="GRL34" s="345"/>
      <c r="GRM34" s="345"/>
      <c r="GRN34" s="345"/>
      <c r="GRO34" s="345"/>
      <c r="GRP34" s="345"/>
      <c r="GRQ34" s="345"/>
      <c r="GRR34" s="345"/>
      <c r="GRS34" s="345"/>
      <c r="GRT34" s="345"/>
      <c r="GRU34" s="345"/>
      <c r="GRV34" s="345"/>
      <c r="GRW34" s="345"/>
      <c r="GRX34" s="345"/>
      <c r="GRY34" s="345"/>
      <c r="GRZ34" s="345"/>
      <c r="GSA34" s="345"/>
      <c r="GSB34" s="345"/>
      <c r="GSC34" s="345"/>
      <c r="GSD34" s="345"/>
      <c r="GSE34" s="345"/>
      <c r="GSF34" s="345"/>
      <c r="GSG34" s="345"/>
      <c r="GSH34" s="345"/>
      <c r="GSI34" s="345"/>
      <c r="GSJ34" s="345"/>
      <c r="GSK34" s="345"/>
      <c r="GSL34" s="345"/>
      <c r="GSM34" s="345"/>
      <c r="GSN34" s="345"/>
      <c r="GSO34" s="345"/>
      <c r="GSP34" s="345"/>
      <c r="GSQ34" s="345"/>
      <c r="GSR34" s="345"/>
      <c r="GSS34" s="345"/>
      <c r="GST34" s="345"/>
      <c r="GSU34" s="345"/>
      <c r="GSV34" s="345"/>
      <c r="GSW34" s="345"/>
      <c r="GSX34" s="345"/>
      <c r="GSY34" s="345"/>
      <c r="GSZ34" s="345"/>
      <c r="GTA34" s="345"/>
      <c r="GTB34" s="345"/>
      <c r="GTC34" s="345"/>
      <c r="GTD34" s="345"/>
      <c r="GTE34" s="345"/>
      <c r="GTF34" s="345"/>
      <c r="GTG34" s="345"/>
      <c r="GTH34" s="345"/>
      <c r="GTI34" s="345"/>
      <c r="GTJ34" s="345"/>
      <c r="GTK34" s="345"/>
      <c r="GTL34" s="345"/>
      <c r="GTM34" s="345"/>
      <c r="GTN34" s="345"/>
      <c r="GTO34" s="345"/>
      <c r="GTP34" s="345"/>
      <c r="GTQ34" s="345"/>
      <c r="GTR34" s="345"/>
      <c r="GTS34" s="345"/>
      <c r="GTT34" s="345"/>
      <c r="GTU34" s="345"/>
      <c r="GTV34" s="345"/>
      <c r="GTW34" s="345"/>
      <c r="GTX34" s="345"/>
      <c r="GTY34" s="345"/>
      <c r="GTZ34" s="345"/>
      <c r="GUA34" s="345"/>
      <c r="GUB34" s="345"/>
      <c r="GUC34" s="345"/>
      <c r="GUD34" s="345"/>
      <c r="GUE34" s="345"/>
      <c r="GUF34" s="345"/>
      <c r="GUG34" s="345"/>
      <c r="GUH34" s="345"/>
      <c r="GUI34" s="345"/>
      <c r="GUJ34" s="345"/>
      <c r="GUK34" s="345"/>
      <c r="GUL34" s="345"/>
      <c r="GUM34" s="345"/>
      <c r="GUN34" s="345"/>
      <c r="GUO34" s="345"/>
      <c r="GUP34" s="345"/>
      <c r="GUQ34" s="345"/>
      <c r="GUR34" s="345"/>
      <c r="GUS34" s="345"/>
      <c r="GUT34" s="345"/>
      <c r="GUU34" s="345"/>
      <c r="GUV34" s="345"/>
      <c r="GUW34" s="345"/>
      <c r="GUX34" s="345"/>
      <c r="GUY34" s="345"/>
      <c r="GUZ34" s="345"/>
      <c r="GVA34" s="345"/>
      <c r="GVB34" s="345"/>
      <c r="GVC34" s="345"/>
      <c r="GVD34" s="345"/>
      <c r="GVE34" s="345"/>
      <c r="GVF34" s="345"/>
      <c r="GVG34" s="345"/>
      <c r="GVH34" s="345"/>
      <c r="GVI34" s="345"/>
      <c r="GVJ34" s="345"/>
      <c r="GVK34" s="345"/>
      <c r="GVL34" s="345"/>
      <c r="GVM34" s="345"/>
      <c r="GVN34" s="345"/>
      <c r="GVO34" s="345"/>
      <c r="GVP34" s="345"/>
      <c r="GVQ34" s="345"/>
      <c r="GVR34" s="345"/>
      <c r="GVS34" s="345"/>
      <c r="GVT34" s="345"/>
      <c r="GVU34" s="345"/>
      <c r="GVV34" s="345"/>
      <c r="GVW34" s="345"/>
      <c r="GVX34" s="345"/>
      <c r="GVY34" s="345"/>
      <c r="GVZ34" s="345"/>
      <c r="GWA34" s="345"/>
      <c r="GWB34" s="345"/>
      <c r="GWC34" s="345"/>
      <c r="GWD34" s="345"/>
      <c r="GWE34" s="345"/>
      <c r="GWF34" s="345"/>
      <c r="GWG34" s="345"/>
      <c r="GWH34" s="345"/>
      <c r="GWI34" s="345"/>
      <c r="GWJ34" s="345"/>
      <c r="GWK34" s="345"/>
      <c r="GWL34" s="345"/>
      <c r="GWM34" s="345"/>
      <c r="GWN34" s="345"/>
      <c r="GWO34" s="345"/>
      <c r="GWP34" s="345"/>
      <c r="GWQ34" s="345"/>
      <c r="GWR34" s="345"/>
      <c r="GWS34" s="345"/>
      <c r="GWT34" s="345"/>
      <c r="GWU34" s="345"/>
      <c r="GWV34" s="345"/>
      <c r="GWW34" s="345"/>
      <c r="GWX34" s="345"/>
      <c r="GWY34" s="345"/>
      <c r="GWZ34" s="345"/>
      <c r="GXA34" s="345"/>
      <c r="GXB34" s="345"/>
      <c r="GXC34" s="345"/>
      <c r="GXD34" s="345"/>
      <c r="GXE34" s="345"/>
      <c r="GXF34" s="345"/>
      <c r="GXG34" s="345"/>
      <c r="GXH34" s="345"/>
      <c r="GXI34" s="345"/>
      <c r="GXJ34" s="345"/>
      <c r="GXK34" s="345"/>
      <c r="GXL34" s="345"/>
      <c r="GXM34" s="345"/>
      <c r="GXN34" s="345"/>
      <c r="GXO34" s="345"/>
      <c r="GXP34" s="345"/>
      <c r="GXQ34" s="345"/>
      <c r="GXR34" s="345"/>
      <c r="GXS34" s="345"/>
      <c r="GXT34" s="345"/>
      <c r="GXU34" s="345"/>
      <c r="GXV34" s="345"/>
      <c r="GXW34" s="345"/>
      <c r="GXX34" s="345"/>
      <c r="GXY34" s="345"/>
      <c r="GXZ34" s="345"/>
      <c r="GYA34" s="345"/>
      <c r="GYB34" s="345"/>
      <c r="GYC34" s="345"/>
      <c r="GYD34" s="345"/>
      <c r="GYE34" s="345"/>
      <c r="GYF34" s="345"/>
      <c r="GYG34" s="345"/>
      <c r="GYH34" s="345"/>
      <c r="GYI34" s="345"/>
      <c r="GYJ34" s="345"/>
      <c r="GYK34" s="345"/>
      <c r="GYL34" s="345"/>
      <c r="GYM34" s="345"/>
      <c r="GYN34" s="345"/>
      <c r="GYO34" s="345"/>
      <c r="GYP34" s="345"/>
      <c r="GYQ34" s="345"/>
      <c r="GYR34" s="345"/>
      <c r="GYS34" s="345"/>
      <c r="GYT34" s="345"/>
      <c r="GYU34" s="345"/>
      <c r="GYV34" s="345"/>
      <c r="GYW34" s="345"/>
      <c r="GYX34" s="345"/>
      <c r="GYY34" s="345"/>
      <c r="GYZ34" s="345"/>
      <c r="GZA34" s="345"/>
      <c r="GZB34" s="345"/>
      <c r="GZC34" s="345"/>
      <c r="GZD34" s="345"/>
      <c r="GZE34" s="345"/>
      <c r="GZF34" s="345"/>
      <c r="GZG34" s="345"/>
      <c r="GZH34" s="345"/>
      <c r="GZI34" s="345"/>
      <c r="GZJ34" s="345"/>
      <c r="GZK34" s="345"/>
      <c r="GZL34" s="345"/>
      <c r="GZM34" s="345"/>
      <c r="GZN34" s="345"/>
      <c r="GZO34" s="345"/>
      <c r="GZP34" s="345"/>
      <c r="GZQ34" s="345"/>
      <c r="GZR34" s="345"/>
      <c r="GZS34" s="345"/>
      <c r="GZT34" s="345"/>
      <c r="GZU34" s="345"/>
      <c r="GZV34" s="345"/>
      <c r="GZW34" s="345"/>
      <c r="GZX34" s="345"/>
      <c r="GZY34" s="345"/>
      <c r="GZZ34" s="345"/>
      <c r="HAA34" s="345"/>
      <c r="HAB34" s="345"/>
      <c r="HAC34" s="345"/>
      <c r="HAD34" s="345"/>
      <c r="HAE34" s="345"/>
      <c r="HAF34" s="345"/>
      <c r="HAG34" s="345"/>
      <c r="HAH34" s="345"/>
      <c r="HAI34" s="345"/>
      <c r="HAJ34" s="345"/>
      <c r="HAK34" s="345"/>
      <c r="HAL34" s="345"/>
      <c r="HAM34" s="345"/>
      <c r="HAN34" s="345"/>
      <c r="HAO34" s="345"/>
      <c r="HAP34" s="345"/>
      <c r="HAQ34" s="345"/>
      <c r="HAR34" s="345"/>
      <c r="HAS34" s="345"/>
      <c r="HAT34" s="345"/>
      <c r="HAU34" s="345"/>
      <c r="HAV34" s="345"/>
      <c r="HAW34" s="345"/>
      <c r="HAX34" s="345"/>
      <c r="HAY34" s="345"/>
      <c r="HAZ34" s="345"/>
      <c r="HBA34" s="345"/>
      <c r="HBB34" s="345"/>
      <c r="HBC34" s="345"/>
      <c r="HBD34" s="345"/>
      <c r="HBE34" s="345"/>
      <c r="HBF34" s="345"/>
      <c r="HBG34" s="345"/>
      <c r="HBH34" s="345"/>
      <c r="HBI34" s="345"/>
      <c r="HBJ34" s="345"/>
      <c r="HBK34" s="345"/>
      <c r="HBL34" s="345"/>
      <c r="HBM34" s="345"/>
      <c r="HBN34" s="345"/>
      <c r="HBO34" s="345"/>
      <c r="HBP34" s="345"/>
      <c r="HBQ34" s="345"/>
      <c r="HBR34" s="345"/>
      <c r="HBS34" s="345"/>
      <c r="HBT34" s="345"/>
      <c r="HBU34" s="345"/>
      <c r="HBV34" s="345"/>
      <c r="HBW34" s="345"/>
      <c r="HBX34" s="345"/>
      <c r="HBY34" s="345"/>
      <c r="HBZ34" s="345"/>
      <c r="HCA34" s="345"/>
      <c r="HCB34" s="345"/>
      <c r="HCC34" s="345"/>
      <c r="HCD34" s="345"/>
      <c r="HCE34" s="345"/>
      <c r="HCF34" s="345"/>
      <c r="HCG34" s="345"/>
      <c r="HCH34" s="345"/>
      <c r="HCI34" s="345"/>
      <c r="HCJ34" s="345"/>
      <c r="HCK34" s="345"/>
      <c r="HCL34" s="345"/>
      <c r="HCM34" s="345"/>
      <c r="HCN34" s="345"/>
      <c r="HCO34" s="345"/>
      <c r="HCP34" s="345"/>
      <c r="HCQ34" s="345"/>
      <c r="HCR34" s="345"/>
      <c r="HCS34" s="345"/>
      <c r="HCT34" s="345"/>
      <c r="HCU34" s="345"/>
      <c r="HCV34" s="345"/>
      <c r="HCW34" s="345"/>
      <c r="HCX34" s="345"/>
      <c r="HCY34" s="345"/>
      <c r="HCZ34" s="345"/>
      <c r="HDA34" s="345"/>
      <c r="HDB34" s="345"/>
      <c r="HDC34" s="345"/>
      <c r="HDD34" s="345"/>
      <c r="HDE34" s="345"/>
      <c r="HDF34" s="345"/>
      <c r="HDG34" s="345"/>
      <c r="HDH34" s="345"/>
      <c r="HDI34" s="345"/>
      <c r="HDJ34" s="345"/>
      <c r="HDK34" s="345"/>
      <c r="HDL34" s="345"/>
      <c r="HDM34" s="345"/>
      <c r="HDN34" s="345"/>
      <c r="HDO34" s="345"/>
      <c r="HDP34" s="345"/>
      <c r="HDQ34" s="345"/>
      <c r="HDR34" s="345"/>
      <c r="HDS34" s="345"/>
      <c r="HDT34" s="345"/>
      <c r="HDU34" s="345"/>
      <c r="HDV34" s="345"/>
      <c r="HDW34" s="345"/>
      <c r="HDX34" s="345"/>
      <c r="HDY34" s="345"/>
      <c r="HDZ34" s="345"/>
      <c r="HEA34" s="345"/>
      <c r="HEB34" s="345"/>
      <c r="HEC34" s="345"/>
      <c r="HED34" s="345"/>
      <c r="HEE34" s="345"/>
      <c r="HEF34" s="345"/>
      <c r="HEG34" s="345"/>
      <c r="HEH34" s="345"/>
      <c r="HEI34" s="345"/>
      <c r="HEJ34" s="345"/>
      <c r="HEK34" s="345"/>
      <c r="HEL34" s="345"/>
      <c r="HEM34" s="345"/>
      <c r="HEN34" s="345"/>
      <c r="HEO34" s="345"/>
      <c r="HEP34" s="345"/>
      <c r="HEQ34" s="345"/>
      <c r="HER34" s="345"/>
      <c r="HES34" s="345"/>
      <c r="HET34" s="345"/>
      <c r="HEU34" s="345"/>
      <c r="HEV34" s="345"/>
      <c r="HEW34" s="345"/>
      <c r="HEX34" s="345"/>
      <c r="HEY34" s="345"/>
      <c r="HEZ34" s="345"/>
      <c r="HFA34" s="345"/>
      <c r="HFB34" s="345"/>
      <c r="HFC34" s="345"/>
      <c r="HFD34" s="345"/>
      <c r="HFE34" s="345"/>
      <c r="HFF34" s="345"/>
      <c r="HFG34" s="345"/>
      <c r="HFH34" s="345"/>
      <c r="HFI34" s="345"/>
      <c r="HFJ34" s="345"/>
      <c r="HFK34" s="345"/>
      <c r="HFL34" s="345"/>
      <c r="HFM34" s="345"/>
      <c r="HFN34" s="345"/>
      <c r="HFO34" s="345"/>
      <c r="HFP34" s="345"/>
      <c r="HFQ34" s="345"/>
      <c r="HFR34" s="345"/>
      <c r="HFS34" s="345"/>
      <c r="HFT34" s="345"/>
      <c r="HFU34" s="345"/>
      <c r="HFV34" s="345"/>
      <c r="HFW34" s="345"/>
      <c r="HFX34" s="345"/>
      <c r="HFY34" s="345"/>
      <c r="HFZ34" s="345"/>
      <c r="HGA34" s="345"/>
      <c r="HGB34" s="345"/>
      <c r="HGC34" s="345"/>
      <c r="HGD34" s="345"/>
      <c r="HGE34" s="345"/>
      <c r="HGF34" s="345"/>
      <c r="HGG34" s="345"/>
      <c r="HGH34" s="345"/>
      <c r="HGI34" s="345"/>
      <c r="HGJ34" s="345"/>
      <c r="HGK34" s="345"/>
      <c r="HGL34" s="345"/>
      <c r="HGM34" s="345"/>
      <c r="HGN34" s="345"/>
      <c r="HGO34" s="345"/>
      <c r="HGP34" s="345"/>
      <c r="HGQ34" s="345"/>
      <c r="HGR34" s="345"/>
      <c r="HGS34" s="345"/>
      <c r="HGT34" s="345"/>
      <c r="HGU34" s="345"/>
      <c r="HGV34" s="345"/>
      <c r="HGW34" s="345"/>
      <c r="HGX34" s="345"/>
      <c r="HGY34" s="345"/>
      <c r="HGZ34" s="345"/>
      <c r="HHA34" s="345"/>
      <c r="HHB34" s="345"/>
      <c r="HHC34" s="345"/>
      <c r="HHD34" s="345"/>
      <c r="HHE34" s="345"/>
      <c r="HHF34" s="345"/>
      <c r="HHG34" s="345"/>
      <c r="HHH34" s="345"/>
      <c r="HHI34" s="345"/>
      <c r="HHJ34" s="345"/>
      <c r="HHK34" s="345"/>
      <c r="HHL34" s="345"/>
      <c r="HHM34" s="345"/>
      <c r="HHN34" s="345"/>
      <c r="HHO34" s="345"/>
      <c r="HHP34" s="345"/>
      <c r="HHQ34" s="345"/>
      <c r="HHR34" s="345"/>
      <c r="HHS34" s="345"/>
      <c r="HHT34" s="345"/>
      <c r="HHU34" s="345"/>
      <c r="HHV34" s="345"/>
      <c r="HHW34" s="345"/>
      <c r="HHX34" s="345"/>
      <c r="HHY34" s="345"/>
      <c r="HHZ34" s="345"/>
      <c r="HIA34" s="345"/>
      <c r="HIB34" s="345"/>
      <c r="HIC34" s="345"/>
      <c r="HID34" s="345"/>
      <c r="HIE34" s="345"/>
      <c r="HIF34" s="345"/>
      <c r="HIG34" s="345"/>
      <c r="HIH34" s="345"/>
      <c r="HII34" s="345"/>
      <c r="HIJ34" s="345"/>
      <c r="HIK34" s="345"/>
      <c r="HIL34" s="345"/>
      <c r="HIM34" s="345"/>
      <c r="HIN34" s="345"/>
      <c r="HIO34" s="345"/>
      <c r="HIP34" s="345"/>
      <c r="HIQ34" s="345"/>
      <c r="HIR34" s="345"/>
      <c r="HIS34" s="345"/>
      <c r="HIT34" s="345"/>
      <c r="HIU34" s="345"/>
      <c r="HIV34" s="345"/>
      <c r="HIW34" s="345"/>
      <c r="HIX34" s="345"/>
      <c r="HIY34" s="345"/>
      <c r="HIZ34" s="345"/>
      <c r="HJA34" s="345"/>
      <c r="HJB34" s="345"/>
      <c r="HJC34" s="345"/>
      <c r="HJD34" s="345"/>
      <c r="HJE34" s="345"/>
      <c r="HJF34" s="345"/>
      <c r="HJG34" s="345"/>
      <c r="HJH34" s="345"/>
      <c r="HJI34" s="345"/>
      <c r="HJJ34" s="345"/>
      <c r="HJK34" s="345"/>
      <c r="HJL34" s="345"/>
      <c r="HJM34" s="345"/>
      <c r="HJN34" s="345"/>
      <c r="HJO34" s="345"/>
      <c r="HJP34" s="345"/>
      <c r="HJQ34" s="345"/>
      <c r="HJR34" s="345"/>
      <c r="HJS34" s="345"/>
      <c r="HJT34" s="345"/>
      <c r="HJU34" s="345"/>
      <c r="HJV34" s="345"/>
      <c r="HJW34" s="345"/>
      <c r="HJX34" s="345"/>
      <c r="HJY34" s="345"/>
      <c r="HJZ34" s="345"/>
      <c r="HKA34" s="345"/>
      <c r="HKB34" s="345"/>
      <c r="HKC34" s="345"/>
      <c r="HKD34" s="345"/>
      <c r="HKE34" s="345"/>
      <c r="HKF34" s="345"/>
      <c r="HKG34" s="345"/>
      <c r="HKH34" s="345"/>
      <c r="HKI34" s="345"/>
      <c r="HKJ34" s="345"/>
      <c r="HKK34" s="345"/>
      <c r="HKL34" s="345"/>
      <c r="HKM34" s="345"/>
      <c r="HKN34" s="345"/>
      <c r="HKO34" s="345"/>
      <c r="HKP34" s="345"/>
      <c r="HKQ34" s="345"/>
      <c r="HKR34" s="345"/>
      <c r="HKS34" s="345"/>
      <c r="HKT34" s="345"/>
      <c r="HKU34" s="345"/>
      <c r="HKV34" s="345"/>
      <c r="HKW34" s="345"/>
      <c r="HKX34" s="345"/>
      <c r="HKY34" s="345"/>
      <c r="HKZ34" s="345"/>
      <c r="HLA34" s="345"/>
      <c r="HLB34" s="345"/>
      <c r="HLC34" s="345"/>
      <c r="HLD34" s="345"/>
      <c r="HLE34" s="345"/>
      <c r="HLF34" s="345"/>
      <c r="HLG34" s="345"/>
      <c r="HLH34" s="345"/>
      <c r="HLI34" s="345"/>
      <c r="HLJ34" s="345"/>
      <c r="HLK34" s="345"/>
      <c r="HLL34" s="345"/>
      <c r="HLM34" s="345"/>
      <c r="HLN34" s="345"/>
      <c r="HLO34" s="345"/>
      <c r="HLP34" s="345"/>
      <c r="HLQ34" s="345"/>
      <c r="HLR34" s="345"/>
      <c r="HLS34" s="345"/>
      <c r="HLT34" s="345"/>
      <c r="HLU34" s="345"/>
      <c r="HLV34" s="345"/>
      <c r="HLW34" s="345"/>
      <c r="HLX34" s="345"/>
      <c r="HLY34" s="345"/>
      <c r="HLZ34" s="345"/>
      <c r="HMA34" s="345"/>
      <c r="HMB34" s="345"/>
      <c r="HMC34" s="345"/>
      <c r="HMD34" s="345"/>
      <c r="HME34" s="345"/>
      <c r="HMF34" s="345"/>
      <c r="HMG34" s="345"/>
      <c r="HMH34" s="345"/>
      <c r="HMI34" s="345"/>
      <c r="HMJ34" s="345"/>
      <c r="HMK34" s="345"/>
      <c r="HML34" s="345"/>
      <c r="HMM34" s="345"/>
      <c r="HMN34" s="345"/>
      <c r="HMO34" s="345"/>
      <c r="HMP34" s="345"/>
      <c r="HMQ34" s="345"/>
      <c r="HMR34" s="345"/>
      <c r="HMS34" s="345"/>
      <c r="HMT34" s="345"/>
      <c r="HMU34" s="345"/>
      <c r="HMV34" s="345"/>
      <c r="HMW34" s="345"/>
      <c r="HMX34" s="345"/>
      <c r="HMY34" s="345"/>
      <c r="HMZ34" s="345"/>
      <c r="HNA34" s="345"/>
      <c r="HNB34" s="345"/>
      <c r="HNC34" s="345"/>
      <c r="HND34" s="345"/>
      <c r="HNE34" s="345"/>
      <c r="HNF34" s="345"/>
      <c r="HNG34" s="345"/>
      <c r="HNH34" s="345"/>
      <c r="HNI34" s="345"/>
      <c r="HNJ34" s="345"/>
      <c r="HNK34" s="345"/>
      <c r="HNL34" s="345"/>
      <c r="HNM34" s="345"/>
      <c r="HNN34" s="345"/>
      <c r="HNO34" s="345"/>
      <c r="HNP34" s="345"/>
      <c r="HNQ34" s="345"/>
      <c r="HNR34" s="345"/>
      <c r="HNS34" s="345"/>
      <c r="HNT34" s="345"/>
      <c r="HNU34" s="345"/>
      <c r="HNV34" s="345"/>
      <c r="HNW34" s="345"/>
      <c r="HNX34" s="345"/>
      <c r="HNY34" s="345"/>
      <c r="HNZ34" s="345"/>
      <c r="HOA34" s="345"/>
      <c r="HOB34" s="345"/>
      <c r="HOC34" s="345"/>
      <c r="HOD34" s="345"/>
      <c r="HOE34" s="345"/>
      <c r="HOF34" s="345"/>
      <c r="HOG34" s="345"/>
      <c r="HOH34" s="345"/>
      <c r="HOI34" s="345"/>
      <c r="HOJ34" s="345"/>
      <c r="HOK34" s="345"/>
      <c r="HOL34" s="345"/>
      <c r="HOM34" s="345"/>
      <c r="HON34" s="345"/>
      <c r="HOO34" s="345"/>
      <c r="HOP34" s="345"/>
      <c r="HOQ34" s="345"/>
      <c r="HOR34" s="345"/>
      <c r="HOS34" s="345"/>
      <c r="HOT34" s="345"/>
      <c r="HOU34" s="345"/>
      <c r="HOV34" s="345"/>
      <c r="HOW34" s="345"/>
      <c r="HOX34" s="345"/>
      <c r="HOY34" s="345"/>
      <c r="HOZ34" s="345"/>
      <c r="HPA34" s="345"/>
      <c r="HPB34" s="345"/>
      <c r="HPC34" s="345"/>
      <c r="HPD34" s="345"/>
      <c r="HPE34" s="345"/>
      <c r="HPF34" s="345"/>
      <c r="HPG34" s="345"/>
      <c r="HPH34" s="345"/>
      <c r="HPI34" s="345"/>
      <c r="HPJ34" s="345"/>
      <c r="HPK34" s="345"/>
      <c r="HPL34" s="345"/>
      <c r="HPM34" s="345"/>
      <c r="HPN34" s="345"/>
      <c r="HPO34" s="345"/>
      <c r="HPP34" s="345"/>
      <c r="HPQ34" s="345"/>
      <c r="HPR34" s="345"/>
      <c r="HPS34" s="345"/>
      <c r="HPT34" s="345"/>
      <c r="HPU34" s="345"/>
      <c r="HPV34" s="345"/>
      <c r="HPW34" s="345"/>
      <c r="HPX34" s="345"/>
      <c r="HPY34" s="345"/>
      <c r="HPZ34" s="345"/>
      <c r="HQA34" s="345"/>
      <c r="HQB34" s="345"/>
      <c r="HQC34" s="345"/>
      <c r="HQD34" s="345"/>
      <c r="HQE34" s="345"/>
      <c r="HQF34" s="345"/>
      <c r="HQG34" s="345"/>
      <c r="HQH34" s="345"/>
      <c r="HQI34" s="345"/>
      <c r="HQJ34" s="345"/>
      <c r="HQK34" s="345"/>
      <c r="HQL34" s="345"/>
      <c r="HQM34" s="345"/>
      <c r="HQN34" s="345"/>
      <c r="HQO34" s="345"/>
      <c r="HQP34" s="345"/>
      <c r="HQQ34" s="345"/>
      <c r="HQR34" s="345"/>
      <c r="HQS34" s="345"/>
      <c r="HQT34" s="345"/>
      <c r="HQU34" s="345"/>
      <c r="HQV34" s="345"/>
      <c r="HQW34" s="345"/>
      <c r="HQX34" s="345"/>
      <c r="HQY34" s="345"/>
      <c r="HQZ34" s="345"/>
      <c r="HRA34" s="345"/>
      <c r="HRB34" s="345"/>
      <c r="HRC34" s="345"/>
      <c r="HRD34" s="345"/>
      <c r="HRE34" s="345"/>
      <c r="HRF34" s="345"/>
      <c r="HRG34" s="345"/>
      <c r="HRH34" s="345"/>
      <c r="HRI34" s="345"/>
      <c r="HRJ34" s="345"/>
      <c r="HRK34" s="345"/>
      <c r="HRL34" s="345"/>
      <c r="HRM34" s="345"/>
      <c r="HRN34" s="345"/>
      <c r="HRO34" s="345"/>
      <c r="HRP34" s="345"/>
      <c r="HRQ34" s="345"/>
      <c r="HRR34" s="345"/>
      <c r="HRS34" s="345"/>
      <c r="HRT34" s="345"/>
      <c r="HRU34" s="345"/>
      <c r="HRV34" s="345"/>
      <c r="HRW34" s="345"/>
      <c r="HRX34" s="345"/>
      <c r="HRY34" s="345"/>
      <c r="HRZ34" s="345"/>
      <c r="HSA34" s="345"/>
      <c r="HSB34" s="345"/>
      <c r="HSC34" s="345"/>
      <c r="HSD34" s="345"/>
      <c r="HSE34" s="345"/>
      <c r="HSF34" s="345"/>
      <c r="HSG34" s="345"/>
      <c r="HSH34" s="345"/>
      <c r="HSI34" s="345"/>
      <c r="HSJ34" s="345"/>
      <c r="HSK34" s="345"/>
      <c r="HSL34" s="345"/>
      <c r="HSM34" s="345"/>
      <c r="HSN34" s="345"/>
      <c r="HSO34" s="345"/>
      <c r="HSP34" s="345"/>
      <c r="HSQ34" s="345"/>
      <c r="HSR34" s="345"/>
      <c r="HSS34" s="345"/>
      <c r="HST34" s="345"/>
      <c r="HSU34" s="345"/>
      <c r="HSV34" s="345"/>
      <c r="HSW34" s="345"/>
      <c r="HSX34" s="345"/>
      <c r="HSY34" s="345"/>
      <c r="HSZ34" s="345"/>
      <c r="HTA34" s="345"/>
      <c r="HTB34" s="345"/>
      <c r="HTC34" s="345"/>
      <c r="HTD34" s="345"/>
      <c r="HTE34" s="345"/>
      <c r="HTF34" s="345"/>
      <c r="HTG34" s="345"/>
      <c r="HTH34" s="345"/>
      <c r="HTI34" s="345"/>
      <c r="HTJ34" s="345"/>
      <c r="HTK34" s="345"/>
      <c r="HTL34" s="345"/>
      <c r="HTM34" s="345"/>
      <c r="HTN34" s="345"/>
      <c r="HTO34" s="345"/>
      <c r="HTP34" s="345"/>
      <c r="HTQ34" s="345"/>
      <c r="HTR34" s="345"/>
      <c r="HTS34" s="345"/>
      <c r="HTT34" s="345"/>
      <c r="HTU34" s="345"/>
      <c r="HTV34" s="345"/>
      <c r="HTW34" s="345"/>
      <c r="HTX34" s="345"/>
      <c r="HTY34" s="345"/>
      <c r="HTZ34" s="345"/>
      <c r="HUA34" s="345"/>
      <c r="HUB34" s="345"/>
      <c r="HUC34" s="345"/>
      <c r="HUD34" s="345"/>
      <c r="HUE34" s="345"/>
      <c r="HUF34" s="345"/>
      <c r="HUG34" s="345"/>
      <c r="HUH34" s="345"/>
      <c r="HUI34" s="345"/>
      <c r="HUJ34" s="345"/>
      <c r="HUK34" s="345"/>
      <c r="HUL34" s="345"/>
      <c r="HUM34" s="345"/>
      <c r="HUN34" s="345"/>
      <c r="HUO34" s="345"/>
      <c r="HUP34" s="345"/>
      <c r="HUQ34" s="345"/>
      <c r="HUR34" s="345"/>
      <c r="HUS34" s="345"/>
      <c r="HUT34" s="345"/>
      <c r="HUU34" s="345"/>
      <c r="HUV34" s="345"/>
      <c r="HUW34" s="345"/>
      <c r="HUX34" s="345"/>
      <c r="HUY34" s="345"/>
      <c r="HUZ34" s="345"/>
      <c r="HVA34" s="345"/>
      <c r="HVB34" s="345"/>
      <c r="HVC34" s="345"/>
      <c r="HVD34" s="345"/>
      <c r="HVE34" s="345"/>
      <c r="HVF34" s="345"/>
      <c r="HVG34" s="345"/>
      <c r="HVH34" s="345"/>
      <c r="HVI34" s="345"/>
      <c r="HVJ34" s="345"/>
      <c r="HVK34" s="345"/>
      <c r="HVL34" s="345"/>
      <c r="HVM34" s="345"/>
      <c r="HVN34" s="345"/>
      <c r="HVO34" s="345"/>
      <c r="HVP34" s="345"/>
      <c r="HVQ34" s="345"/>
      <c r="HVR34" s="345"/>
      <c r="HVS34" s="345"/>
      <c r="HVT34" s="345"/>
      <c r="HVU34" s="345"/>
      <c r="HVV34" s="345"/>
      <c r="HVW34" s="345"/>
      <c r="HVX34" s="345"/>
      <c r="HVY34" s="345"/>
      <c r="HVZ34" s="345"/>
      <c r="HWA34" s="345"/>
      <c r="HWB34" s="345"/>
      <c r="HWC34" s="345"/>
      <c r="HWD34" s="345"/>
      <c r="HWE34" s="345"/>
      <c r="HWF34" s="345"/>
      <c r="HWG34" s="345"/>
      <c r="HWH34" s="345"/>
      <c r="HWI34" s="345"/>
      <c r="HWJ34" s="345"/>
      <c r="HWK34" s="345"/>
      <c r="HWL34" s="345"/>
      <c r="HWM34" s="345"/>
      <c r="HWN34" s="345"/>
      <c r="HWO34" s="345"/>
      <c r="HWP34" s="345"/>
      <c r="HWQ34" s="345"/>
      <c r="HWR34" s="345"/>
      <c r="HWS34" s="345"/>
      <c r="HWT34" s="345"/>
      <c r="HWU34" s="345"/>
      <c r="HWV34" s="345"/>
      <c r="HWW34" s="345"/>
      <c r="HWX34" s="345"/>
      <c r="HWY34" s="345"/>
      <c r="HWZ34" s="345"/>
      <c r="HXA34" s="345"/>
      <c r="HXB34" s="345"/>
      <c r="HXC34" s="345"/>
      <c r="HXD34" s="345"/>
      <c r="HXE34" s="345"/>
      <c r="HXF34" s="345"/>
      <c r="HXG34" s="345"/>
      <c r="HXH34" s="345"/>
      <c r="HXI34" s="345"/>
      <c r="HXJ34" s="345"/>
      <c r="HXK34" s="345"/>
      <c r="HXL34" s="345"/>
      <c r="HXM34" s="345"/>
      <c r="HXN34" s="345"/>
      <c r="HXO34" s="345"/>
      <c r="HXP34" s="345"/>
      <c r="HXQ34" s="345"/>
      <c r="HXR34" s="345"/>
      <c r="HXS34" s="345"/>
      <c r="HXT34" s="345"/>
      <c r="HXU34" s="345"/>
      <c r="HXV34" s="345"/>
      <c r="HXW34" s="345"/>
      <c r="HXX34" s="345"/>
      <c r="HXY34" s="345"/>
      <c r="HXZ34" s="345"/>
      <c r="HYA34" s="345"/>
      <c r="HYB34" s="345"/>
      <c r="HYC34" s="345"/>
      <c r="HYD34" s="345"/>
      <c r="HYE34" s="345"/>
      <c r="HYF34" s="345"/>
      <c r="HYG34" s="345"/>
      <c r="HYH34" s="345"/>
      <c r="HYI34" s="345"/>
      <c r="HYJ34" s="345"/>
      <c r="HYK34" s="345"/>
      <c r="HYL34" s="345"/>
      <c r="HYM34" s="345"/>
      <c r="HYN34" s="345"/>
      <c r="HYO34" s="345"/>
      <c r="HYP34" s="345"/>
      <c r="HYQ34" s="345"/>
      <c r="HYR34" s="345"/>
      <c r="HYS34" s="345"/>
      <c r="HYT34" s="345"/>
      <c r="HYU34" s="345"/>
      <c r="HYV34" s="345"/>
      <c r="HYW34" s="345"/>
      <c r="HYX34" s="345"/>
      <c r="HYY34" s="345"/>
      <c r="HYZ34" s="345"/>
      <c r="HZA34" s="345"/>
      <c r="HZB34" s="345"/>
      <c r="HZC34" s="345"/>
      <c r="HZD34" s="345"/>
      <c r="HZE34" s="345"/>
      <c r="HZF34" s="345"/>
      <c r="HZG34" s="345"/>
      <c r="HZH34" s="345"/>
      <c r="HZI34" s="345"/>
      <c r="HZJ34" s="345"/>
      <c r="HZK34" s="345"/>
      <c r="HZL34" s="345"/>
      <c r="HZM34" s="345"/>
      <c r="HZN34" s="345"/>
      <c r="HZO34" s="345"/>
      <c r="HZP34" s="345"/>
      <c r="HZQ34" s="345"/>
      <c r="HZR34" s="345"/>
      <c r="HZS34" s="345"/>
      <c r="HZT34" s="345"/>
      <c r="HZU34" s="345"/>
      <c r="HZV34" s="345"/>
      <c r="HZW34" s="345"/>
      <c r="HZX34" s="345"/>
      <c r="HZY34" s="345"/>
      <c r="HZZ34" s="345"/>
      <c r="IAA34" s="345"/>
      <c r="IAB34" s="345"/>
      <c r="IAC34" s="345"/>
      <c r="IAD34" s="345"/>
      <c r="IAE34" s="345"/>
      <c r="IAF34" s="345"/>
      <c r="IAG34" s="345"/>
      <c r="IAH34" s="345"/>
      <c r="IAI34" s="345"/>
      <c r="IAJ34" s="345"/>
      <c r="IAK34" s="345"/>
      <c r="IAL34" s="345"/>
      <c r="IAM34" s="345"/>
      <c r="IAN34" s="345"/>
      <c r="IAO34" s="345"/>
      <c r="IAP34" s="345"/>
      <c r="IAQ34" s="345"/>
      <c r="IAR34" s="345"/>
      <c r="IAS34" s="345"/>
      <c r="IAT34" s="345"/>
      <c r="IAU34" s="345"/>
      <c r="IAV34" s="345"/>
      <c r="IAW34" s="345"/>
      <c r="IAX34" s="345"/>
      <c r="IAY34" s="345"/>
      <c r="IAZ34" s="345"/>
      <c r="IBA34" s="345"/>
      <c r="IBB34" s="345"/>
      <c r="IBC34" s="345"/>
      <c r="IBD34" s="345"/>
      <c r="IBE34" s="345"/>
      <c r="IBF34" s="345"/>
      <c r="IBG34" s="345"/>
      <c r="IBH34" s="345"/>
      <c r="IBI34" s="345"/>
      <c r="IBJ34" s="345"/>
      <c r="IBK34" s="345"/>
      <c r="IBL34" s="345"/>
      <c r="IBM34" s="345"/>
      <c r="IBN34" s="345"/>
      <c r="IBO34" s="345"/>
      <c r="IBP34" s="345"/>
      <c r="IBQ34" s="345"/>
      <c r="IBR34" s="345"/>
      <c r="IBS34" s="345"/>
      <c r="IBT34" s="345"/>
      <c r="IBU34" s="345"/>
      <c r="IBV34" s="345"/>
      <c r="IBW34" s="345"/>
      <c r="IBX34" s="345"/>
      <c r="IBY34" s="345"/>
      <c r="IBZ34" s="345"/>
      <c r="ICA34" s="345"/>
      <c r="ICB34" s="345"/>
      <c r="ICC34" s="345"/>
      <c r="ICD34" s="345"/>
      <c r="ICE34" s="345"/>
      <c r="ICF34" s="345"/>
      <c r="ICG34" s="345"/>
      <c r="ICH34" s="345"/>
      <c r="ICI34" s="345"/>
      <c r="ICJ34" s="345"/>
      <c r="ICK34" s="345"/>
      <c r="ICL34" s="345"/>
      <c r="ICM34" s="345"/>
      <c r="ICN34" s="345"/>
      <c r="ICO34" s="345"/>
      <c r="ICP34" s="345"/>
      <c r="ICQ34" s="345"/>
      <c r="ICR34" s="345"/>
      <c r="ICS34" s="345"/>
      <c r="ICT34" s="345"/>
      <c r="ICU34" s="345"/>
      <c r="ICV34" s="345"/>
      <c r="ICW34" s="345"/>
      <c r="ICX34" s="345"/>
      <c r="ICY34" s="345"/>
      <c r="ICZ34" s="345"/>
      <c r="IDA34" s="345"/>
      <c r="IDB34" s="345"/>
      <c r="IDC34" s="345"/>
      <c r="IDD34" s="345"/>
      <c r="IDE34" s="345"/>
      <c r="IDF34" s="345"/>
      <c r="IDG34" s="345"/>
      <c r="IDH34" s="345"/>
      <c r="IDI34" s="345"/>
      <c r="IDJ34" s="345"/>
      <c r="IDK34" s="345"/>
      <c r="IDL34" s="345"/>
      <c r="IDM34" s="345"/>
      <c r="IDN34" s="345"/>
      <c r="IDO34" s="345"/>
      <c r="IDP34" s="345"/>
      <c r="IDQ34" s="345"/>
      <c r="IDR34" s="345"/>
      <c r="IDS34" s="345"/>
      <c r="IDT34" s="345"/>
      <c r="IDU34" s="345"/>
      <c r="IDV34" s="345"/>
      <c r="IDW34" s="345"/>
      <c r="IDX34" s="345"/>
      <c r="IDY34" s="345"/>
      <c r="IDZ34" s="345"/>
      <c r="IEA34" s="345"/>
      <c r="IEB34" s="345"/>
      <c r="IEC34" s="345"/>
      <c r="IED34" s="345"/>
      <c r="IEE34" s="345"/>
      <c r="IEF34" s="345"/>
      <c r="IEG34" s="345"/>
      <c r="IEH34" s="345"/>
      <c r="IEI34" s="345"/>
      <c r="IEJ34" s="345"/>
      <c r="IEK34" s="345"/>
      <c r="IEL34" s="345"/>
      <c r="IEM34" s="345"/>
      <c r="IEN34" s="345"/>
      <c r="IEO34" s="345"/>
      <c r="IEP34" s="345"/>
      <c r="IEQ34" s="345"/>
      <c r="IER34" s="345"/>
      <c r="IES34" s="345"/>
      <c r="IET34" s="345"/>
      <c r="IEU34" s="345"/>
      <c r="IEV34" s="345"/>
      <c r="IEW34" s="345"/>
      <c r="IEX34" s="345"/>
      <c r="IEY34" s="345"/>
      <c r="IEZ34" s="345"/>
      <c r="IFA34" s="345"/>
      <c r="IFB34" s="345"/>
      <c r="IFC34" s="345"/>
      <c r="IFD34" s="345"/>
      <c r="IFE34" s="345"/>
      <c r="IFF34" s="345"/>
      <c r="IFG34" s="345"/>
      <c r="IFH34" s="345"/>
      <c r="IFI34" s="345"/>
      <c r="IFJ34" s="345"/>
      <c r="IFK34" s="345"/>
      <c r="IFL34" s="345"/>
      <c r="IFM34" s="345"/>
      <c r="IFN34" s="345"/>
      <c r="IFO34" s="345"/>
      <c r="IFP34" s="345"/>
      <c r="IFQ34" s="345"/>
      <c r="IFR34" s="345"/>
      <c r="IFS34" s="345"/>
      <c r="IFT34" s="345"/>
      <c r="IFU34" s="345"/>
      <c r="IFV34" s="345"/>
      <c r="IFW34" s="345"/>
      <c r="IFX34" s="345"/>
      <c r="IFY34" s="345"/>
      <c r="IFZ34" s="345"/>
      <c r="IGA34" s="345"/>
      <c r="IGB34" s="345"/>
      <c r="IGC34" s="345"/>
      <c r="IGD34" s="345"/>
      <c r="IGE34" s="345"/>
      <c r="IGF34" s="345"/>
      <c r="IGG34" s="345"/>
      <c r="IGH34" s="345"/>
      <c r="IGI34" s="345"/>
      <c r="IGJ34" s="345"/>
      <c r="IGK34" s="345"/>
      <c r="IGL34" s="345"/>
      <c r="IGM34" s="345"/>
      <c r="IGN34" s="345"/>
      <c r="IGO34" s="345"/>
      <c r="IGP34" s="345"/>
      <c r="IGQ34" s="345"/>
      <c r="IGR34" s="345"/>
      <c r="IGS34" s="345"/>
      <c r="IGT34" s="345"/>
      <c r="IGU34" s="345"/>
      <c r="IGV34" s="345"/>
      <c r="IGW34" s="345"/>
      <c r="IGX34" s="345"/>
      <c r="IGY34" s="345"/>
      <c r="IGZ34" s="345"/>
      <c r="IHA34" s="345"/>
      <c r="IHB34" s="345"/>
      <c r="IHC34" s="345"/>
      <c r="IHD34" s="345"/>
      <c r="IHE34" s="345"/>
      <c r="IHF34" s="345"/>
      <c r="IHG34" s="345"/>
      <c r="IHH34" s="345"/>
      <c r="IHI34" s="345"/>
      <c r="IHJ34" s="345"/>
      <c r="IHK34" s="345"/>
      <c r="IHL34" s="345"/>
      <c r="IHM34" s="345"/>
      <c r="IHN34" s="345"/>
      <c r="IHO34" s="345"/>
      <c r="IHP34" s="345"/>
      <c r="IHQ34" s="345"/>
      <c r="IHR34" s="345"/>
      <c r="IHS34" s="345"/>
      <c r="IHT34" s="345"/>
      <c r="IHU34" s="345"/>
      <c r="IHV34" s="345"/>
      <c r="IHW34" s="345"/>
      <c r="IHX34" s="345"/>
      <c r="IHY34" s="345"/>
      <c r="IHZ34" s="345"/>
      <c r="IIA34" s="345"/>
      <c r="IIB34" s="345"/>
      <c r="IIC34" s="345"/>
      <c r="IID34" s="345"/>
      <c r="IIE34" s="345"/>
      <c r="IIF34" s="345"/>
      <c r="IIG34" s="345"/>
      <c r="IIH34" s="345"/>
      <c r="III34" s="345"/>
      <c r="IIJ34" s="345"/>
      <c r="IIK34" s="345"/>
      <c r="IIL34" s="345"/>
      <c r="IIM34" s="345"/>
      <c r="IIN34" s="345"/>
      <c r="IIO34" s="345"/>
      <c r="IIP34" s="345"/>
      <c r="IIQ34" s="345"/>
      <c r="IIR34" s="345"/>
      <c r="IIS34" s="345"/>
      <c r="IIT34" s="345"/>
      <c r="IIU34" s="345"/>
      <c r="IIV34" s="345"/>
      <c r="IIW34" s="345"/>
      <c r="IIX34" s="345"/>
      <c r="IIY34" s="345"/>
      <c r="IIZ34" s="345"/>
      <c r="IJA34" s="345"/>
      <c r="IJB34" s="345"/>
      <c r="IJC34" s="345"/>
      <c r="IJD34" s="345"/>
      <c r="IJE34" s="345"/>
      <c r="IJF34" s="345"/>
      <c r="IJG34" s="345"/>
      <c r="IJH34" s="345"/>
      <c r="IJI34" s="345"/>
      <c r="IJJ34" s="345"/>
      <c r="IJK34" s="345"/>
      <c r="IJL34" s="345"/>
      <c r="IJM34" s="345"/>
      <c r="IJN34" s="345"/>
      <c r="IJO34" s="345"/>
      <c r="IJP34" s="345"/>
      <c r="IJQ34" s="345"/>
      <c r="IJR34" s="345"/>
      <c r="IJS34" s="345"/>
      <c r="IJT34" s="345"/>
      <c r="IJU34" s="345"/>
      <c r="IJV34" s="345"/>
      <c r="IJW34" s="345"/>
      <c r="IJX34" s="345"/>
      <c r="IJY34" s="345"/>
      <c r="IJZ34" s="345"/>
      <c r="IKA34" s="345"/>
      <c r="IKB34" s="345"/>
      <c r="IKC34" s="345"/>
      <c r="IKD34" s="345"/>
      <c r="IKE34" s="345"/>
      <c r="IKF34" s="345"/>
      <c r="IKG34" s="345"/>
      <c r="IKH34" s="345"/>
      <c r="IKI34" s="345"/>
      <c r="IKJ34" s="345"/>
      <c r="IKK34" s="345"/>
      <c r="IKL34" s="345"/>
      <c r="IKM34" s="345"/>
      <c r="IKN34" s="345"/>
      <c r="IKO34" s="345"/>
      <c r="IKP34" s="345"/>
      <c r="IKQ34" s="345"/>
      <c r="IKR34" s="345"/>
      <c r="IKS34" s="345"/>
      <c r="IKT34" s="345"/>
      <c r="IKU34" s="345"/>
      <c r="IKV34" s="345"/>
      <c r="IKW34" s="345"/>
      <c r="IKX34" s="345"/>
      <c r="IKY34" s="345"/>
      <c r="IKZ34" s="345"/>
      <c r="ILA34" s="345"/>
      <c r="ILB34" s="345"/>
      <c r="ILC34" s="345"/>
      <c r="ILD34" s="345"/>
      <c r="ILE34" s="345"/>
      <c r="ILF34" s="345"/>
      <c r="ILG34" s="345"/>
      <c r="ILH34" s="345"/>
      <c r="ILI34" s="345"/>
      <c r="ILJ34" s="345"/>
      <c r="ILK34" s="345"/>
      <c r="ILL34" s="345"/>
      <c r="ILM34" s="345"/>
      <c r="ILN34" s="345"/>
      <c r="ILO34" s="345"/>
      <c r="ILP34" s="345"/>
      <c r="ILQ34" s="345"/>
      <c r="ILR34" s="345"/>
      <c r="ILS34" s="345"/>
      <c r="ILT34" s="345"/>
      <c r="ILU34" s="345"/>
      <c r="ILV34" s="345"/>
      <c r="ILW34" s="345"/>
      <c r="ILX34" s="345"/>
      <c r="ILY34" s="345"/>
      <c r="ILZ34" s="345"/>
      <c r="IMA34" s="345"/>
      <c r="IMB34" s="345"/>
      <c r="IMC34" s="345"/>
      <c r="IMD34" s="345"/>
      <c r="IME34" s="345"/>
      <c r="IMF34" s="345"/>
      <c r="IMG34" s="345"/>
      <c r="IMH34" s="345"/>
      <c r="IMI34" s="345"/>
      <c r="IMJ34" s="345"/>
      <c r="IMK34" s="345"/>
      <c r="IML34" s="345"/>
      <c r="IMM34" s="345"/>
      <c r="IMN34" s="345"/>
      <c r="IMO34" s="345"/>
      <c r="IMP34" s="345"/>
      <c r="IMQ34" s="345"/>
      <c r="IMR34" s="345"/>
      <c r="IMS34" s="345"/>
      <c r="IMT34" s="345"/>
      <c r="IMU34" s="345"/>
      <c r="IMV34" s="345"/>
      <c r="IMW34" s="345"/>
      <c r="IMX34" s="345"/>
      <c r="IMY34" s="345"/>
      <c r="IMZ34" s="345"/>
      <c r="INA34" s="345"/>
      <c r="INB34" s="345"/>
      <c r="INC34" s="345"/>
      <c r="IND34" s="345"/>
      <c r="INE34" s="345"/>
      <c r="INF34" s="345"/>
      <c r="ING34" s="345"/>
      <c r="INH34" s="345"/>
      <c r="INI34" s="345"/>
      <c r="INJ34" s="345"/>
      <c r="INK34" s="345"/>
      <c r="INL34" s="345"/>
      <c r="INM34" s="345"/>
      <c r="INN34" s="345"/>
      <c r="INO34" s="345"/>
      <c r="INP34" s="345"/>
      <c r="INQ34" s="345"/>
      <c r="INR34" s="345"/>
      <c r="INS34" s="345"/>
      <c r="INT34" s="345"/>
      <c r="INU34" s="345"/>
      <c r="INV34" s="345"/>
      <c r="INW34" s="345"/>
      <c r="INX34" s="345"/>
      <c r="INY34" s="345"/>
      <c r="INZ34" s="345"/>
      <c r="IOA34" s="345"/>
      <c r="IOB34" s="345"/>
      <c r="IOC34" s="345"/>
      <c r="IOD34" s="345"/>
      <c r="IOE34" s="345"/>
      <c r="IOF34" s="345"/>
      <c r="IOG34" s="345"/>
      <c r="IOH34" s="345"/>
      <c r="IOI34" s="345"/>
      <c r="IOJ34" s="345"/>
      <c r="IOK34" s="345"/>
      <c r="IOL34" s="345"/>
      <c r="IOM34" s="345"/>
      <c r="ION34" s="345"/>
      <c r="IOO34" s="345"/>
      <c r="IOP34" s="345"/>
      <c r="IOQ34" s="345"/>
      <c r="IOR34" s="345"/>
      <c r="IOS34" s="345"/>
      <c r="IOT34" s="345"/>
      <c r="IOU34" s="345"/>
      <c r="IOV34" s="345"/>
      <c r="IOW34" s="345"/>
      <c r="IOX34" s="345"/>
      <c r="IOY34" s="345"/>
      <c r="IOZ34" s="345"/>
      <c r="IPA34" s="345"/>
      <c r="IPB34" s="345"/>
      <c r="IPC34" s="345"/>
      <c r="IPD34" s="345"/>
      <c r="IPE34" s="345"/>
      <c r="IPF34" s="345"/>
      <c r="IPG34" s="345"/>
      <c r="IPH34" s="345"/>
      <c r="IPI34" s="345"/>
      <c r="IPJ34" s="345"/>
      <c r="IPK34" s="345"/>
      <c r="IPL34" s="345"/>
      <c r="IPM34" s="345"/>
      <c r="IPN34" s="345"/>
      <c r="IPO34" s="345"/>
      <c r="IPP34" s="345"/>
      <c r="IPQ34" s="345"/>
      <c r="IPR34" s="345"/>
      <c r="IPS34" s="345"/>
      <c r="IPT34" s="345"/>
      <c r="IPU34" s="345"/>
      <c r="IPV34" s="345"/>
      <c r="IPW34" s="345"/>
      <c r="IPX34" s="345"/>
      <c r="IPY34" s="345"/>
      <c r="IPZ34" s="345"/>
      <c r="IQA34" s="345"/>
      <c r="IQB34" s="345"/>
      <c r="IQC34" s="345"/>
      <c r="IQD34" s="345"/>
      <c r="IQE34" s="345"/>
      <c r="IQF34" s="345"/>
      <c r="IQG34" s="345"/>
      <c r="IQH34" s="345"/>
      <c r="IQI34" s="345"/>
      <c r="IQJ34" s="345"/>
      <c r="IQK34" s="345"/>
      <c r="IQL34" s="345"/>
      <c r="IQM34" s="345"/>
      <c r="IQN34" s="345"/>
      <c r="IQO34" s="345"/>
      <c r="IQP34" s="345"/>
      <c r="IQQ34" s="345"/>
      <c r="IQR34" s="345"/>
      <c r="IQS34" s="345"/>
      <c r="IQT34" s="345"/>
      <c r="IQU34" s="345"/>
      <c r="IQV34" s="345"/>
      <c r="IQW34" s="345"/>
      <c r="IQX34" s="345"/>
      <c r="IQY34" s="345"/>
      <c r="IQZ34" s="345"/>
      <c r="IRA34" s="345"/>
      <c r="IRB34" s="345"/>
      <c r="IRC34" s="345"/>
      <c r="IRD34" s="345"/>
      <c r="IRE34" s="345"/>
      <c r="IRF34" s="345"/>
      <c r="IRG34" s="345"/>
      <c r="IRH34" s="345"/>
      <c r="IRI34" s="345"/>
      <c r="IRJ34" s="345"/>
      <c r="IRK34" s="345"/>
      <c r="IRL34" s="345"/>
      <c r="IRM34" s="345"/>
      <c r="IRN34" s="345"/>
      <c r="IRO34" s="345"/>
      <c r="IRP34" s="345"/>
      <c r="IRQ34" s="345"/>
      <c r="IRR34" s="345"/>
      <c r="IRS34" s="345"/>
      <c r="IRT34" s="345"/>
      <c r="IRU34" s="345"/>
      <c r="IRV34" s="345"/>
      <c r="IRW34" s="345"/>
      <c r="IRX34" s="345"/>
      <c r="IRY34" s="345"/>
      <c r="IRZ34" s="345"/>
      <c r="ISA34" s="345"/>
      <c r="ISB34" s="345"/>
      <c r="ISC34" s="345"/>
      <c r="ISD34" s="345"/>
      <c r="ISE34" s="345"/>
      <c r="ISF34" s="345"/>
      <c r="ISG34" s="345"/>
      <c r="ISH34" s="345"/>
      <c r="ISI34" s="345"/>
      <c r="ISJ34" s="345"/>
      <c r="ISK34" s="345"/>
      <c r="ISL34" s="345"/>
      <c r="ISM34" s="345"/>
      <c r="ISN34" s="345"/>
      <c r="ISO34" s="345"/>
      <c r="ISP34" s="345"/>
      <c r="ISQ34" s="345"/>
      <c r="ISR34" s="345"/>
      <c r="ISS34" s="345"/>
      <c r="IST34" s="345"/>
      <c r="ISU34" s="345"/>
      <c r="ISV34" s="345"/>
      <c r="ISW34" s="345"/>
      <c r="ISX34" s="345"/>
      <c r="ISY34" s="345"/>
      <c r="ISZ34" s="345"/>
      <c r="ITA34" s="345"/>
      <c r="ITB34" s="345"/>
      <c r="ITC34" s="345"/>
      <c r="ITD34" s="345"/>
      <c r="ITE34" s="345"/>
      <c r="ITF34" s="345"/>
      <c r="ITG34" s="345"/>
      <c r="ITH34" s="345"/>
      <c r="ITI34" s="345"/>
      <c r="ITJ34" s="345"/>
      <c r="ITK34" s="345"/>
      <c r="ITL34" s="345"/>
      <c r="ITM34" s="345"/>
      <c r="ITN34" s="345"/>
      <c r="ITO34" s="345"/>
      <c r="ITP34" s="345"/>
      <c r="ITQ34" s="345"/>
      <c r="ITR34" s="345"/>
      <c r="ITS34" s="345"/>
      <c r="ITT34" s="345"/>
      <c r="ITU34" s="345"/>
      <c r="ITV34" s="345"/>
      <c r="ITW34" s="345"/>
      <c r="ITX34" s="345"/>
      <c r="ITY34" s="345"/>
      <c r="ITZ34" s="345"/>
      <c r="IUA34" s="345"/>
      <c r="IUB34" s="345"/>
      <c r="IUC34" s="345"/>
      <c r="IUD34" s="345"/>
      <c r="IUE34" s="345"/>
      <c r="IUF34" s="345"/>
      <c r="IUG34" s="345"/>
      <c r="IUH34" s="345"/>
      <c r="IUI34" s="345"/>
      <c r="IUJ34" s="345"/>
      <c r="IUK34" s="345"/>
      <c r="IUL34" s="345"/>
      <c r="IUM34" s="345"/>
      <c r="IUN34" s="345"/>
      <c r="IUO34" s="345"/>
      <c r="IUP34" s="345"/>
      <c r="IUQ34" s="345"/>
      <c r="IUR34" s="345"/>
      <c r="IUS34" s="345"/>
      <c r="IUT34" s="345"/>
      <c r="IUU34" s="345"/>
      <c r="IUV34" s="345"/>
      <c r="IUW34" s="345"/>
      <c r="IUX34" s="345"/>
      <c r="IUY34" s="345"/>
      <c r="IUZ34" s="345"/>
      <c r="IVA34" s="345"/>
      <c r="IVB34" s="345"/>
      <c r="IVC34" s="345"/>
      <c r="IVD34" s="345"/>
      <c r="IVE34" s="345"/>
      <c r="IVF34" s="345"/>
      <c r="IVG34" s="345"/>
      <c r="IVH34" s="345"/>
      <c r="IVI34" s="345"/>
      <c r="IVJ34" s="345"/>
      <c r="IVK34" s="345"/>
      <c r="IVL34" s="345"/>
      <c r="IVM34" s="345"/>
      <c r="IVN34" s="345"/>
      <c r="IVO34" s="345"/>
      <c r="IVP34" s="345"/>
      <c r="IVQ34" s="345"/>
      <c r="IVR34" s="345"/>
      <c r="IVS34" s="345"/>
      <c r="IVT34" s="345"/>
      <c r="IVU34" s="345"/>
      <c r="IVV34" s="345"/>
      <c r="IVW34" s="345"/>
      <c r="IVX34" s="345"/>
      <c r="IVY34" s="345"/>
      <c r="IVZ34" s="345"/>
      <c r="IWA34" s="345"/>
      <c r="IWB34" s="345"/>
      <c r="IWC34" s="345"/>
      <c r="IWD34" s="345"/>
      <c r="IWE34" s="345"/>
      <c r="IWF34" s="345"/>
      <c r="IWG34" s="345"/>
      <c r="IWH34" s="345"/>
      <c r="IWI34" s="345"/>
      <c r="IWJ34" s="345"/>
      <c r="IWK34" s="345"/>
      <c r="IWL34" s="345"/>
      <c r="IWM34" s="345"/>
      <c r="IWN34" s="345"/>
      <c r="IWO34" s="345"/>
      <c r="IWP34" s="345"/>
      <c r="IWQ34" s="345"/>
      <c r="IWR34" s="345"/>
      <c r="IWS34" s="345"/>
      <c r="IWT34" s="345"/>
      <c r="IWU34" s="345"/>
      <c r="IWV34" s="345"/>
      <c r="IWW34" s="345"/>
      <c r="IWX34" s="345"/>
      <c r="IWY34" s="345"/>
      <c r="IWZ34" s="345"/>
      <c r="IXA34" s="345"/>
      <c r="IXB34" s="345"/>
      <c r="IXC34" s="345"/>
      <c r="IXD34" s="345"/>
      <c r="IXE34" s="345"/>
      <c r="IXF34" s="345"/>
      <c r="IXG34" s="345"/>
      <c r="IXH34" s="345"/>
      <c r="IXI34" s="345"/>
      <c r="IXJ34" s="345"/>
      <c r="IXK34" s="345"/>
      <c r="IXL34" s="345"/>
      <c r="IXM34" s="345"/>
      <c r="IXN34" s="345"/>
      <c r="IXO34" s="345"/>
      <c r="IXP34" s="345"/>
      <c r="IXQ34" s="345"/>
      <c r="IXR34" s="345"/>
      <c r="IXS34" s="345"/>
      <c r="IXT34" s="345"/>
      <c r="IXU34" s="345"/>
      <c r="IXV34" s="345"/>
      <c r="IXW34" s="345"/>
      <c r="IXX34" s="345"/>
      <c r="IXY34" s="345"/>
      <c r="IXZ34" s="345"/>
      <c r="IYA34" s="345"/>
      <c r="IYB34" s="345"/>
      <c r="IYC34" s="345"/>
      <c r="IYD34" s="345"/>
      <c r="IYE34" s="345"/>
      <c r="IYF34" s="345"/>
      <c r="IYG34" s="345"/>
      <c r="IYH34" s="345"/>
      <c r="IYI34" s="345"/>
      <c r="IYJ34" s="345"/>
      <c r="IYK34" s="345"/>
      <c r="IYL34" s="345"/>
      <c r="IYM34" s="345"/>
      <c r="IYN34" s="345"/>
      <c r="IYO34" s="345"/>
      <c r="IYP34" s="345"/>
      <c r="IYQ34" s="345"/>
      <c r="IYR34" s="345"/>
      <c r="IYS34" s="345"/>
      <c r="IYT34" s="345"/>
      <c r="IYU34" s="345"/>
      <c r="IYV34" s="345"/>
      <c r="IYW34" s="345"/>
      <c r="IYX34" s="345"/>
      <c r="IYY34" s="345"/>
      <c r="IYZ34" s="345"/>
      <c r="IZA34" s="345"/>
      <c r="IZB34" s="345"/>
      <c r="IZC34" s="345"/>
      <c r="IZD34" s="345"/>
      <c r="IZE34" s="345"/>
      <c r="IZF34" s="345"/>
      <c r="IZG34" s="345"/>
      <c r="IZH34" s="345"/>
      <c r="IZI34" s="345"/>
      <c r="IZJ34" s="345"/>
      <c r="IZK34" s="345"/>
      <c r="IZL34" s="345"/>
      <c r="IZM34" s="345"/>
      <c r="IZN34" s="345"/>
      <c r="IZO34" s="345"/>
      <c r="IZP34" s="345"/>
      <c r="IZQ34" s="345"/>
      <c r="IZR34" s="345"/>
      <c r="IZS34" s="345"/>
      <c r="IZT34" s="345"/>
      <c r="IZU34" s="345"/>
      <c r="IZV34" s="345"/>
      <c r="IZW34" s="345"/>
      <c r="IZX34" s="345"/>
      <c r="IZY34" s="345"/>
      <c r="IZZ34" s="345"/>
      <c r="JAA34" s="345"/>
      <c r="JAB34" s="345"/>
      <c r="JAC34" s="345"/>
      <c r="JAD34" s="345"/>
      <c r="JAE34" s="345"/>
      <c r="JAF34" s="345"/>
      <c r="JAG34" s="345"/>
      <c r="JAH34" s="345"/>
      <c r="JAI34" s="345"/>
      <c r="JAJ34" s="345"/>
      <c r="JAK34" s="345"/>
      <c r="JAL34" s="345"/>
      <c r="JAM34" s="345"/>
      <c r="JAN34" s="345"/>
      <c r="JAO34" s="345"/>
      <c r="JAP34" s="345"/>
      <c r="JAQ34" s="345"/>
      <c r="JAR34" s="345"/>
      <c r="JAS34" s="345"/>
      <c r="JAT34" s="345"/>
      <c r="JAU34" s="345"/>
      <c r="JAV34" s="345"/>
      <c r="JAW34" s="345"/>
      <c r="JAX34" s="345"/>
      <c r="JAY34" s="345"/>
      <c r="JAZ34" s="345"/>
      <c r="JBA34" s="345"/>
      <c r="JBB34" s="345"/>
      <c r="JBC34" s="345"/>
      <c r="JBD34" s="345"/>
      <c r="JBE34" s="345"/>
      <c r="JBF34" s="345"/>
      <c r="JBG34" s="345"/>
      <c r="JBH34" s="345"/>
      <c r="JBI34" s="345"/>
      <c r="JBJ34" s="345"/>
      <c r="JBK34" s="345"/>
      <c r="JBL34" s="345"/>
      <c r="JBM34" s="345"/>
      <c r="JBN34" s="345"/>
      <c r="JBO34" s="345"/>
      <c r="JBP34" s="345"/>
      <c r="JBQ34" s="345"/>
      <c r="JBR34" s="345"/>
      <c r="JBS34" s="345"/>
      <c r="JBT34" s="345"/>
      <c r="JBU34" s="345"/>
      <c r="JBV34" s="345"/>
      <c r="JBW34" s="345"/>
      <c r="JBX34" s="345"/>
      <c r="JBY34" s="345"/>
      <c r="JBZ34" s="345"/>
      <c r="JCA34" s="345"/>
      <c r="JCB34" s="345"/>
      <c r="JCC34" s="345"/>
      <c r="JCD34" s="345"/>
      <c r="JCE34" s="345"/>
      <c r="JCF34" s="345"/>
      <c r="JCG34" s="345"/>
      <c r="JCH34" s="345"/>
      <c r="JCI34" s="345"/>
      <c r="JCJ34" s="345"/>
      <c r="JCK34" s="345"/>
      <c r="JCL34" s="345"/>
      <c r="JCM34" s="345"/>
      <c r="JCN34" s="345"/>
      <c r="JCO34" s="345"/>
      <c r="JCP34" s="345"/>
      <c r="JCQ34" s="345"/>
      <c r="JCR34" s="345"/>
      <c r="JCS34" s="345"/>
      <c r="JCT34" s="345"/>
      <c r="JCU34" s="345"/>
      <c r="JCV34" s="345"/>
      <c r="JCW34" s="345"/>
      <c r="JCX34" s="345"/>
      <c r="JCY34" s="345"/>
      <c r="JCZ34" s="345"/>
      <c r="JDA34" s="345"/>
      <c r="JDB34" s="345"/>
      <c r="JDC34" s="345"/>
      <c r="JDD34" s="345"/>
      <c r="JDE34" s="345"/>
      <c r="JDF34" s="345"/>
      <c r="JDG34" s="345"/>
      <c r="JDH34" s="345"/>
      <c r="JDI34" s="345"/>
      <c r="JDJ34" s="345"/>
      <c r="JDK34" s="345"/>
      <c r="JDL34" s="345"/>
      <c r="JDM34" s="345"/>
      <c r="JDN34" s="345"/>
      <c r="JDO34" s="345"/>
      <c r="JDP34" s="345"/>
      <c r="JDQ34" s="345"/>
      <c r="JDR34" s="345"/>
      <c r="JDS34" s="345"/>
      <c r="JDT34" s="345"/>
      <c r="JDU34" s="345"/>
      <c r="JDV34" s="345"/>
      <c r="JDW34" s="345"/>
      <c r="JDX34" s="345"/>
      <c r="JDY34" s="345"/>
      <c r="JDZ34" s="345"/>
      <c r="JEA34" s="345"/>
      <c r="JEB34" s="345"/>
      <c r="JEC34" s="345"/>
      <c r="JED34" s="345"/>
      <c r="JEE34" s="345"/>
      <c r="JEF34" s="345"/>
      <c r="JEG34" s="345"/>
      <c r="JEH34" s="345"/>
      <c r="JEI34" s="345"/>
      <c r="JEJ34" s="345"/>
      <c r="JEK34" s="345"/>
      <c r="JEL34" s="345"/>
      <c r="JEM34" s="345"/>
      <c r="JEN34" s="345"/>
      <c r="JEO34" s="345"/>
      <c r="JEP34" s="345"/>
      <c r="JEQ34" s="345"/>
      <c r="JER34" s="345"/>
      <c r="JES34" s="345"/>
      <c r="JET34" s="345"/>
      <c r="JEU34" s="345"/>
      <c r="JEV34" s="345"/>
      <c r="JEW34" s="345"/>
      <c r="JEX34" s="345"/>
      <c r="JEY34" s="345"/>
      <c r="JEZ34" s="345"/>
      <c r="JFA34" s="345"/>
      <c r="JFB34" s="345"/>
      <c r="JFC34" s="345"/>
      <c r="JFD34" s="345"/>
      <c r="JFE34" s="345"/>
      <c r="JFF34" s="345"/>
      <c r="JFG34" s="345"/>
      <c r="JFH34" s="345"/>
      <c r="JFI34" s="345"/>
      <c r="JFJ34" s="345"/>
      <c r="JFK34" s="345"/>
      <c r="JFL34" s="345"/>
      <c r="JFM34" s="345"/>
      <c r="JFN34" s="345"/>
      <c r="JFO34" s="345"/>
      <c r="JFP34" s="345"/>
      <c r="JFQ34" s="345"/>
      <c r="JFR34" s="345"/>
      <c r="JFS34" s="345"/>
      <c r="JFT34" s="345"/>
      <c r="JFU34" s="345"/>
      <c r="JFV34" s="345"/>
      <c r="JFW34" s="345"/>
      <c r="JFX34" s="345"/>
      <c r="JFY34" s="345"/>
      <c r="JFZ34" s="345"/>
      <c r="JGA34" s="345"/>
      <c r="JGB34" s="345"/>
      <c r="JGC34" s="345"/>
      <c r="JGD34" s="345"/>
      <c r="JGE34" s="345"/>
      <c r="JGF34" s="345"/>
      <c r="JGG34" s="345"/>
      <c r="JGH34" s="345"/>
      <c r="JGI34" s="345"/>
      <c r="JGJ34" s="345"/>
      <c r="JGK34" s="345"/>
      <c r="JGL34" s="345"/>
      <c r="JGM34" s="345"/>
      <c r="JGN34" s="345"/>
      <c r="JGO34" s="345"/>
      <c r="JGP34" s="345"/>
      <c r="JGQ34" s="345"/>
      <c r="JGR34" s="345"/>
      <c r="JGS34" s="345"/>
      <c r="JGT34" s="345"/>
      <c r="JGU34" s="345"/>
      <c r="JGV34" s="345"/>
      <c r="JGW34" s="345"/>
      <c r="JGX34" s="345"/>
      <c r="JGY34" s="345"/>
      <c r="JGZ34" s="345"/>
      <c r="JHA34" s="345"/>
      <c r="JHB34" s="345"/>
      <c r="JHC34" s="345"/>
      <c r="JHD34" s="345"/>
      <c r="JHE34" s="345"/>
      <c r="JHF34" s="345"/>
      <c r="JHG34" s="345"/>
      <c r="JHH34" s="345"/>
      <c r="JHI34" s="345"/>
      <c r="JHJ34" s="345"/>
      <c r="JHK34" s="345"/>
      <c r="JHL34" s="345"/>
      <c r="JHM34" s="345"/>
      <c r="JHN34" s="345"/>
      <c r="JHO34" s="345"/>
      <c r="JHP34" s="345"/>
      <c r="JHQ34" s="345"/>
      <c r="JHR34" s="345"/>
      <c r="JHS34" s="345"/>
      <c r="JHT34" s="345"/>
      <c r="JHU34" s="345"/>
      <c r="JHV34" s="345"/>
      <c r="JHW34" s="345"/>
      <c r="JHX34" s="345"/>
      <c r="JHY34" s="345"/>
      <c r="JHZ34" s="345"/>
      <c r="JIA34" s="345"/>
      <c r="JIB34" s="345"/>
      <c r="JIC34" s="345"/>
      <c r="JID34" s="345"/>
      <c r="JIE34" s="345"/>
      <c r="JIF34" s="345"/>
      <c r="JIG34" s="345"/>
      <c r="JIH34" s="345"/>
      <c r="JII34" s="345"/>
      <c r="JIJ34" s="345"/>
      <c r="JIK34" s="345"/>
      <c r="JIL34" s="345"/>
      <c r="JIM34" s="345"/>
      <c r="JIN34" s="345"/>
      <c r="JIO34" s="345"/>
      <c r="JIP34" s="345"/>
      <c r="JIQ34" s="345"/>
      <c r="JIR34" s="345"/>
      <c r="JIS34" s="345"/>
      <c r="JIT34" s="345"/>
      <c r="JIU34" s="345"/>
      <c r="JIV34" s="345"/>
      <c r="JIW34" s="345"/>
      <c r="JIX34" s="345"/>
      <c r="JIY34" s="345"/>
      <c r="JIZ34" s="345"/>
      <c r="JJA34" s="345"/>
      <c r="JJB34" s="345"/>
      <c r="JJC34" s="345"/>
      <c r="JJD34" s="345"/>
      <c r="JJE34" s="345"/>
      <c r="JJF34" s="345"/>
      <c r="JJG34" s="345"/>
      <c r="JJH34" s="345"/>
      <c r="JJI34" s="345"/>
      <c r="JJJ34" s="345"/>
      <c r="JJK34" s="345"/>
      <c r="JJL34" s="345"/>
      <c r="JJM34" s="345"/>
      <c r="JJN34" s="345"/>
      <c r="JJO34" s="345"/>
      <c r="JJP34" s="345"/>
      <c r="JJQ34" s="345"/>
      <c r="JJR34" s="345"/>
      <c r="JJS34" s="345"/>
      <c r="JJT34" s="345"/>
      <c r="JJU34" s="345"/>
      <c r="JJV34" s="345"/>
      <c r="JJW34" s="345"/>
      <c r="JJX34" s="345"/>
      <c r="JJY34" s="345"/>
      <c r="JJZ34" s="345"/>
      <c r="JKA34" s="345"/>
      <c r="JKB34" s="345"/>
      <c r="JKC34" s="345"/>
      <c r="JKD34" s="345"/>
      <c r="JKE34" s="345"/>
      <c r="JKF34" s="345"/>
      <c r="JKG34" s="345"/>
      <c r="JKH34" s="345"/>
      <c r="JKI34" s="345"/>
      <c r="JKJ34" s="345"/>
      <c r="JKK34" s="345"/>
      <c r="JKL34" s="345"/>
      <c r="JKM34" s="345"/>
      <c r="JKN34" s="345"/>
      <c r="JKO34" s="345"/>
      <c r="JKP34" s="345"/>
      <c r="JKQ34" s="345"/>
      <c r="JKR34" s="345"/>
      <c r="JKS34" s="345"/>
      <c r="JKT34" s="345"/>
      <c r="JKU34" s="345"/>
      <c r="JKV34" s="345"/>
      <c r="JKW34" s="345"/>
      <c r="JKX34" s="345"/>
      <c r="JKY34" s="345"/>
      <c r="JKZ34" s="345"/>
      <c r="JLA34" s="345"/>
      <c r="JLB34" s="345"/>
      <c r="JLC34" s="345"/>
      <c r="JLD34" s="345"/>
      <c r="JLE34" s="345"/>
      <c r="JLF34" s="345"/>
      <c r="JLG34" s="345"/>
      <c r="JLH34" s="345"/>
      <c r="JLI34" s="345"/>
      <c r="JLJ34" s="345"/>
      <c r="JLK34" s="345"/>
      <c r="JLL34" s="345"/>
      <c r="JLM34" s="345"/>
      <c r="JLN34" s="345"/>
      <c r="JLO34" s="345"/>
      <c r="JLP34" s="345"/>
      <c r="JLQ34" s="345"/>
      <c r="JLR34" s="345"/>
      <c r="JLS34" s="345"/>
      <c r="JLT34" s="345"/>
      <c r="JLU34" s="345"/>
      <c r="JLV34" s="345"/>
      <c r="JLW34" s="345"/>
      <c r="JLX34" s="345"/>
      <c r="JLY34" s="345"/>
      <c r="JLZ34" s="345"/>
      <c r="JMA34" s="345"/>
      <c r="JMB34" s="345"/>
      <c r="JMC34" s="345"/>
      <c r="JMD34" s="345"/>
      <c r="JME34" s="345"/>
      <c r="JMF34" s="345"/>
      <c r="JMG34" s="345"/>
      <c r="JMH34" s="345"/>
      <c r="JMI34" s="345"/>
      <c r="JMJ34" s="345"/>
      <c r="JMK34" s="345"/>
      <c r="JML34" s="345"/>
      <c r="JMM34" s="345"/>
      <c r="JMN34" s="345"/>
      <c r="JMO34" s="345"/>
      <c r="JMP34" s="345"/>
      <c r="JMQ34" s="345"/>
      <c r="JMR34" s="345"/>
      <c r="JMS34" s="345"/>
      <c r="JMT34" s="345"/>
      <c r="JMU34" s="345"/>
      <c r="JMV34" s="345"/>
      <c r="JMW34" s="345"/>
      <c r="JMX34" s="345"/>
      <c r="JMY34" s="345"/>
      <c r="JMZ34" s="345"/>
      <c r="JNA34" s="345"/>
      <c r="JNB34" s="345"/>
      <c r="JNC34" s="345"/>
      <c r="JND34" s="345"/>
      <c r="JNE34" s="345"/>
      <c r="JNF34" s="345"/>
      <c r="JNG34" s="345"/>
      <c r="JNH34" s="345"/>
      <c r="JNI34" s="345"/>
      <c r="JNJ34" s="345"/>
      <c r="JNK34" s="345"/>
      <c r="JNL34" s="345"/>
      <c r="JNM34" s="345"/>
      <c r="JNN34" s="345"/>
      <c r="JNO34" s="345"/>
      <c r="JNP34" s="345"/>
      <c r="JNQ34" s="345"/>
      <c r="JNR34" s="345"/>
      <c r="JNS34" s="345"/>
      <c r="JNT34" s="345"/>
      <c r="JNU34" s="345"/>
      <c r="JNV34" s="345"/>
      <c r="JNW34" s="345"/>
      <c r="JNX34" s="345"/>
      <c r="JNY34" s="345"/>
      <c r="JNZ34" s="345"/>
      <c r="JOA34" s="345"/>
      <c r="JOB34" s="345"/>
      <c r="JOC34" s="345"/>
      <c r="JOD34" s="345"/>
      <c r="JOE34" s="345"/>
      <c r="JOF34" s="345"/>
      <c r="JOG34" s="345"/>
      <c r="JOH34" s="345"/>
      <c r="JOI34" s="345"/>
      <c r="JOJ34" s="345"/>
      <c r="JOK34" s="345"/>
      <c r="JOL34" s="345"/>
      <c r="JOM34" s="345"/>
      <c r="JON34" s="345"/>
      <c r="JOO34" s="345"/>
      <c r="JOP34" s="345"/>
      <c r="JOQ34" s="345"/>
      <c r="JOR34" s="345"/>
      <c r="JOS34" s="345"/>
      <c r="JOT34" s="345"/>
      <c r="JOU34" s="345"/>
      <c r="JOV34" s="345"/>
      <c r="JOW34" s="345"/>
      <c r="JOX34" s="345"/>
      <c r="JOY34" s="345"/>
      <c r="JOZ34" s="345"/>
      <c r="JPA34" s="345"/>
      <c r="JPB34" s="345"/>
      <c r="JPC34" s="345"/>
      <c r="JPD34" s="345"/>
      <c r="JPE34" s="345"/>
      <c r="JPF34" s="345"/>
      <c r="JPG34" s="345"/>
      <c r="JPH34" s="345"/>
      <c r="JPI34" s="345"/>
      <c r="JPJ34" s="345"/>
      <c r="JPK34" s="345"/>
      <c r="JPL34" s="345"/>
      <c r="JPM34" s="345"/>
      <c r="JPN34" s="345"/>
      <c r="JPO34" s="345"/>
      <c r="JPP34" s="345"/>
      <c r="JPQ34" s="345"/>
      <c r="JPR34" s="345"/>
      <c r="JPS34" s="345"/>
      <c r="JPT34" s="345"/>
      <c r="JPU34" s="345"/>
      <c r="JPV34" s="345"/>
      <c r="JPW34" s="345"/>
      <c r="JPX34" s="345"/>
      <c r="JPY34" s="345"/>
      <c r="JPZ34" s="345"/>
      <c r="JQA34" s="345"/>
      <c r="JQB34" s="345"/>
      <c r="JQC34" s="345"/>
      <c r="JQD34" s="345"/>
      <c r="JQE34" s="345"/>
      <c r="JQF34" s="345"/>
      <c r="JQG34" s="345"/>
      <c r="JQH34" s="345"/>
      <c r="JQI34" s="345"/>
      <c r="JQJ34" s="345"/>
      <c r="JQK34" s="345"/>
      <c r="JQL34" s="345"/>
      <c r="JQM34" s="345"/>
      <c r="JQN34" s="345"/>
      <c r="JQO34" s="345"/>
      <c r="JQP34" s="345"/>
      <c r="JQQ34" s="345"/>
      <c r="JQR34" s="345"/>
      <c r="JQS34" s="345"/>
      <c r="JQT34" s="345"/>
      <c r="JQU34" s="345"/>
      <c r="JQV34" s="345"/>
      <c r="JQW34" s="345"/>
      <c r="JQX34" s="345"/>
      <c r="JQY34" s="345"/>
      <c r="JQZ34" s="345"/>
      <c r="JRA34" s="345"/>
      <c r="JRB34" s="345"/>
      <c r="JRC34" s="345"/>
      <c r="JRD34" s="345"/>
      <c r="JRE34" s="345"/>
      <c r="JRF34" s="345"/>
      <c r="JRG34" s="345"/>
      <c r="JRH34" s="345"/>
      <c r="JRI34" s="345"/>
      <c r="JRJ34" s="345"/>
      <c r="JRK34" s="345"/>
      <c r="JRL34" s="345"/>
      <c r="JRM34" s="345"/>
      <c r="JRN34" s="345"/>
      <c r="JRO34" s="345"/>
      <c r="JRP34" s="345"/>
      <c r="JRQ34" s="345"/>
      <c r="JRR34" s="345"/>
      <c r="JRS34" s="345"/>
      <c r="JRT34" s="345"/>
      <c r="JRU34" s="345"/>
      <c r="JRV34" s="345"/>
      <c r="JRW34" s="345"/>
      <c r="JRX34" s="345"/>
      <c r="JRY34" s="345"/>
      <c r="JRZ34" s="345"/>
      <c r="JSA34" s="345"/>
      <c r="JSB34" s="345"/>
      <c r="JSC34" s="345"/>
      <c r="JSD34" s="345"/>
      <c r="JSE34" s="345"/>
      <c r="JSF34" s="345"/>
      <c r="JSG34" s="345"/>
      <c r="JSH34" s="345"/>
      <c r="JSI34" s="345"/>
      <c r="JSJ34" s="345"/>
      <c r="JSK34" s="345"/>
      <c r="JSL34" s="345"/>
      <c r="JSM34" s="345"/>
      <c r="JSN34" s="345"/>
      <c r="JSO34" s="345"/>
      <c r="JSP34" s="345"/>
      <c r="JSQ34" s="345"/>
      <c r="JSR34" s="345"/>
      <c r="JSS34" s="345"/>
      <c r="JST34" s="345"/>
      <c r="JSU34" s="345"/>
      <c r="JSV34" s="345"/>
      <c r="JSW34" s="345"/>
      <c r="JSX34" s="345"/>
      <c r="JSY34" s="345"/>
      <c r="JSZ34" s="345"/>
      <c r="JTA34" s="345"/>
      <c r="JTB34" s="345"/>
      <c r="JTC34" s="345"/>
      <c r="JTD34" s="345"/>
      <c r="JTE34" s="345"/>
      <c r="JTF34" s="345"/>
      <c r="JTG34" s="345"/>
      <c r="JTH34" s="345"/>
      <c r="JTI34" s="345"/>
      <c r="JTJ34" s="345"/>
      <c r="JTK34" s="345"/>
      <c r="JTL34" s="345"/>
      <c r="JTM34" s="345"/>
      <c r="JTN34" s="345"/>
      <c r="JTO34" s="345"/>
      <c r="JTP34" s="345"/>
      <c r="JTQ34" s="345"/>
      <c r="JTR34" s="345"/>
      <c r="JTS34" s="345"/>
      <c r="JTT34" s="345"/>
      <c r="JTU34" s="345"/>
      <c r="JTV34" s="345"/>
      <c r="JTW34" s="345"/>
      <c r="JTX34" s="345"/>
      <c r="JTY34" s="345"/>
      <c r="JTZ34" s="345"/>
      <c r="JUA34" s="345"/>
      <c r="JUB34" s="345"/>
      <c r="JUC34" s="345"/>
      <c r="JUD34" s="345"/>
      <c r="JUE34" s="345"/>
      <c r="JUF34" s="345"/>
      <c r="JUG34" s="345"/>
      <c r="JUH34" s="345"/>
      <c r="JUI34" s="345"/>
      <c r="JUJ34" s="345"/>
      <c r="JUK34" s="345"/>
      <c r="JUL34" s="345"/>
      <c r="JUM34" s="345"/>
      <c r="JUN34" s="345"/>
      <c r="JUO34" s="345"/>
      <c r="JUP34" s="345"/>
      <c r="JUQ34" s="345"/>
      <c r="JUR34" s="345"/>
      <c r="JUS34" s="345"/>
      <c r="JUT34" s="345"/>
      <c r="JUU34" s="345"/>
      <c r="JUV34" s="345"/>
      <c r="JUW34" s="345"/>
      <c r="JUX34" s="345"/>
      <c r="JUY34" s="345"/>
      <c r="JUZ34" s="345"/>
      <c r="JVA34" s="345"/>
      <c r="JVB34" s="345"/>
      <c r="JVC34" s="345"/>
      <c r="JVD34" s="345"/>
      <c r="JVE34" s="345"/>
      <c r="JVF34" s="345"/>
      <c r="JVG34" s="345"/>
      <c r="JVH34" s="345"/>
      <c r="JVI34" s="345"/>
      <c r="JVJ34" s="345"/>
      <c r="JVK34" s="345"/>
      <c r="JVL34" s="345"/>
      <c r="JVM34" s="345"/>
      <c r="JVN34" s="345"/>
      <c r="JVO34" s="345"/>
      <c r="JVP34" s="345"/>
      <c r="JVQ34" s="345"/>
      <c r="JVR34" s="345"/>
      <c r="JVS34" s="345"/>
      <c r="JVT34" s="345"/>
      <c r="JVU34" s="345"/>
      <c r="JVV34" s="345"/>
      <c r="JVW34" s="345"/>
      <c r="JVX34" s="345"/>
      <c r="JVY34" s="345"/>
      <c r="JVZ34" s="345"/>
      <c r="JWA34" s="345"/>
      <c r="JWB34" s="345"/>
      <c r="JWC34" s="345"/>
      <c r="JWD34" s="345"/>
      <c r="JWE34" s="345"/>
      <c r="JWF34" s="345"/>
      <c r="JWG34" s="345"/>
      <c r="JWH34" s="345"/>
      <c r="JWI34" s="345"/>
      <c r="JWJ34" s="345"/>
      <c r="JWK34" s="345"/>
      <c r="JWL34" s="345"/>
      <c r="JWM34" s="345"/>
      <c r="JWN34" s="345"/>
      <c r="JWO34" s="345"/>
      <c r="JWP34" s="345"/>
      <c r="JWQ34" s="345"/>
      <c r="JWR34" s="345"/>
      <c r="JWS34" s="345"/>
      <c r="JWT34" s="345"/>
      <c r="JWU34" s="345"/>
      <c r="JWV34" s="345"/>
      <c r="JWW34" s="345"/>
      <c r="JWX34" s="345"/>
      <c r="JWY34" s="345"/>
      <c r="JWZ34" s="345"/>
      <c r="JXA34" s="345"/>
      <c r="JXB34" s="345"/>
      <c r="JXC34" s="345"/>
      <c r="JXD34" s="345"/>
      <c r="JXE34" s="345"/>
      <c r="JXF34" s="345"/>
      <c r="JXG34" s="345"/>
      <c r="JXH34" s="345"/>
      <c r="JXI34" s="345"/>
      <c r="JXJ34" s="345"/>
      <c r="JXK34" s="345"/>
      <c r="JXL34" s="345"/>
      <c r="JXM34" s="345"/>
      <c r="JXN34" s="345"/>
      <c r="JXO34" s="345"/>
      <c r="JXP34" s="345"/>
      <c r="JXQ34" s="345"/>
      <c r="JXR34" s="345"/>
      <c r="JXS34" s="345"/>
      <c r="JXT34" s="345"/>
      <c r="JXU34" s="345"/>
      <c r="JXV34" s="345"/>
      <c r="JXW34" s="345"/>
      <c r="JXX34" s="345"/>
      <c r="JXY34" s="345"/>
      <c r="JXZ34" s="345"/>
      <c r="JYA34" s="345"/>
      <c r="JYB34" s="345"/>
      <c r="JYC34" s="345"/>
      <c r="JYD34" s="345"/>
      <c r="JYE34" s="345"/>
      <c r="JYF34" s="345"/>
      <c r="JYG34" s="345"/>
      <c r="JYH34" s="345"/>
      <c r="JYI34" s="345"/>
      <c r="JYJ34" s="345"/>
      <c r="JYK34" s="345"/>
      <c r="JYL34" s="345"/>
      <c r="JYM34" s="345"/>
      <c r="JYN34" s="345"/>
      <c r="JYO34" s="345"/>
      <c r="JYP34" s="345"/>
      <c r="JYQ34" s="345"/>
      <c r="JYR34" s="345"/>
      <c r="JYS34" s="345"/>
      <c r="JYT34" s="345"/>
      <c r="JYU34" s="345"/>
      <c r="JYV34" s="345"/>
      <c r="JYW34" s="345"/>
      <c r="JYX34" s="345"/>
      <c r="JYY34" s="345"/>
      <c r="JYZ34" s="345"/>
      <c r="JZA34" s="345"/>
      <c r="JZB34" s="345"/>
      <c r="JZC34" s="345"/>
      <c r="JZD34" s="345"/>
      <c r="JZE34" s="345"/>
      <c r="JZF34" s="345"/>
      <c r="JZG34" s="345"/>
      <c r="JZH34" s="345"/>
      <c r="JZI34" s="345"/>
      <c r="JZJ34" s="345"/>
      <c r="JZK34" s="345"/>
      <c r="JZL34" s="345"/>
      <c r="JZM34" s="345"/>
      <c r="JZN34" s="345"/>
      <c r="JZO34" s="345"/>
      <c r="JZP34" s="345"/>
      <c r="JZQ34" s="345"/>
      <c r="JZR34" s="345"/>
      <c r="JZS34" s="345"/>
      <c r="JZT34" s="345"/>
      <c r="JZU34" s="345"/>
      <c r="JZV34" s="345"/>
      <c r="JZW34" s="345"/>
      <c r="JZX34" s="345"/>
      <c r="JZY34" s="345"/>
      <c r="JZZ34" s="345"/>
      <c r="KAA34" s="345"/>
      <c r="KAB34" s="345"/>
      <c r="KAC34" s="345"/>
      <c r="KAD34" s="345"/>
      <c r="KAE34" s="345"/>
      <c r="KAF34" s="345"/>
      <c r="KAG34" s="345"/>
      <c r="KAH34" s="345"/>
      <c r="KAI34" s="345"/>
      <c r="KAJ34" s="345"/>
      <c r="KAK34" s="345"/>
      <c r="KAL34" s="345"/>
      <c r="KAM34" s="345"/>
      <c r="KAN34" s="345"/>
      <c r="KAO34" s="345"/>
      <c r="KAP34" s="345"/>
      <c r="KAQ34" s="345"/>
      <c r="KAR34" s="345"/>
      <c r="KAS34" s="345"/>
      <c r="KAT34" s="345"/>
      <c r="KAU34" s="345"/>
      <c r="KAV34" s="345"/>
      <c r="KAW34" s="345"/>
      <c r="KAX34" s="345"/>
      <c r="KAY34" s="345"/>
      <c r="KAZ34" s="345"/>
      <c r="KBA34" s="345"/>
      <c r="KBB34" s="345"/>
      <c r="KBC34" s="345"/>
      <c r="KBD34" s="345"/>
      <c r="KBE34" s="345"/>
      <c r="KBF34" s="345"/>
      <c r="KBG34" s="345"/>
      <c r="KBH34" s="345"/>
      <c r="KBI34" s="345"/>
      <c r="KBJ34" s="345"/>
      <c r="KBK34" s="345"/>
      <c r="KBL34" s="345"/>
      <c r="KBM34" s="345"/>
      <c r="KBN34" s="345"/>
      <c r="KBO34" s="345"/>
      <c r="KBP34" s="345"/>
      <c r="KBQ34" s="345"/>
      <c r="KBR34" s="345"/>
      <c r="KBS34" s="345"/>
      <c r="KBT34" s="345"/>
      <c r="KBU34" s="345"/>
      <c r="KBV34" s="345"/>
      <c r="KBW34" s="345"/>
      <c r="KBX34" s="345"/>
      <c r="KBY34" s="345"/>
      <c r="KBZ34" s="345"/>
      <c r="KCA34" s="345"/>
      <c r="KCB34" s="345"/>
      <c r="KCC34" s="345"/>
      <c r="KCD34" s="345"/>
      <c r="KCE34" s="345"/>
      <c r="KCF34" s="345"/>
      <c r="KCG34" s="345"/>
      <c r="KCH34" s="345"/>
      <c r="KCI34" s="345"/>
      <c r="KCJ34" s="345"/>
      <c r="KCK34" s="345"/>
      <c r="KCL34" s="345"/>
      <c r="KCM34" s="345"/>
      <c r="KCN34" s="345"/>
      <c r="KCO34" s="345"/>
      <c r="KCP34" s="345"/>
      <c r="KCQ34" s="345"/>
      <c r="KCR34" s="345"/>
      <c r="KCS34" s="345"/>
      <c r="KCT34" s="345"/>
      <c r="KCU34" s="345"/>
      <c r="KCV34" s="345"/>
      <c r="KCW34" s="345"/>
      <c r="KCX34" s="345"/>
      <c r="KCY34" s="345"/>
      <c r="KCZ34" s="345"/>
      <c r="KDA34" s="345"/>
      <c r="KDB34" s="345"/>
      <c r="KDC34" s="345"/>
      <c r="KDD34" s="345"/>
      <c r="KDE34" s="345"/>
      <c r="KDF34" s="345"/>
      <c r="KDG34" s="345"/>
      <c r="KDH34" s="345"/>
      <c r="KDI34" s="345"/>
      <c r="KDJ34" s="345"/>
      <c r="KDK34" s="345"/>
      <c r="KDL34" s="345"/>
      <c r="KDM34" s="345"/>
      <c r="KDN34" s="345"/>
      <c r="KDO34" s="345"/>
      <c r="KDP34" s="345"/>
      <c r="KDQ34" s="345"/>
      <c r="KDR34" s="345"/>
      <c r="KDS34" s="345"/>
      <c r="KDT34" s="345"/>
      <c r="KDU34" s="345"/>
      <c r="KDV34" s="345"/>
      <c r="KDW34" s="345"/>
      <c r="KDX34" s="345"/>
      <c r="KDY34" s="345"/>
      <c r="KDZ34" s="345"/>
      <c r="KEA34" s="345"/>
      <c r="KEB34" s="345"/>
      <c r="KEC34" s="345"/>
      <c r="KED34" s="345"/>
      <c r="KEE34" s="345"/>
      <c r="KEF34" s="345"/>
      <c r="KEG34" s="345"/>
      <c r="KEH34" s="345"/>
      <c r="KEI34" s="345"/>
      <c r="KEJ34" s="345"/>
      <c r="KEK34" s="345"/>
      <c r="KEL34" s="345"/>
      <c r="KEM34" s="345"/>
      <c r="KEN34" s="345"/>
      <c r="KEO34" s="345"/>
      <c r="KEP34" s="345"/>
      <c r="KEQ34" s="345"/>
      <c r="KER34" s="345"/>
      <c r="KES34" s="345"/>
      <c r="KET34" s="345"/>
      <c r="KEU34" s="345"/>
      <c r="KEV34" s="345"/>
      <c r="KEW34" s="345"/>
      <c r="KEX34" s="345"/>
      <c r="KEY34" s="345"/>
      <c r="KEZ34" s="345"/>
      <c r="KFA34" s="345"/>
      <c r="KFB34" s="345"/>
      <c r="KFC34" s="345"/>
      <c r="KFD34" s="345"/>
      <c r="KFE34" s="345"/>
      <c r="KFF34" s="345"/>
      <c r="KFG34" s="345"/>
      <c r="KFH34" s="345"/>
      <c r="KFI34" s="345"/>
      <c r="KFJ34" s="345"/>
      <c r="KFK34" s="345"/>
      <c r="KFL34" s="345"/>
      <c r="KFM34" s="345"/>
      <c r="KFN34" s="345"/>
      <c r="KFO34" s="345"/>
      <c r="KFP34" s="345"/>
      <c r="KFQ34" s="345"/>
      <c r="KFR34" s="345"/>
      <c r="KFS34" s="345"/>
      <c r="KFT34" s="345"/>
      <c r="KFU34" s="345"/>
      <c r="KFV34" s="345"/>
      <c r="KFW34" s="345"/>
      <c r="KFX34" s="345"/>
      <c r="KFY34" s="345"/>
      <c r="KFZ34" s="345"/>
      <c r="KGA34" s="345"/>
      <c r="KGB34" s="345"/>
      <c r="KGC34" s="345"/>
      <c r="KGD34" s="345"/>
      <c r="KGE34" s="345"/>
      <c r="KGF34" s="345"/>
      <c r="KGG34" s="345"/>
      <c r="KGH34" s="345"/>
      <c r="KGI34" s="345"/>
      <c r="KGJ34" s="345"/>
      <c r="KGK34" s="345"/>
      <c r="KGL34" s="345"/>
      <c r="KGM34" s="345"/>
      <c r="KGN34" s="345"/>
      <c r="KGO34" s="345"/>
      <c r="KGP34" s="345"/>
      <c r="KGQ34" s="345"/>
      <c r="KGR34" s="345"/>
      <c r="KGS34" s="345"/>
      <c r="KGT34" s="345"/>
      <c r="KGU34" s="345"/>
      <c r="KGV34" s="345"/>
      <c r="KGW34" s="345"/>
      <c r="KGX34" s="345"/>
      <c r="KGY34" s="345"/>
      <c r="KGZ34" s="345"/>
      <c r="KHA34" s="345"/>
      <c r="KHB34" s="345"/>
      <c r="KHC34" s="345"/>
      <c r="KHD34" s="345"/>
      <c r="KHE34" s="345"/>
      <c r="KHF34" s="345"/>
      <c r="KHG34" s="345"/>
      <c r="KHH34" s="345"/>
      <c r="KHI34" s="345"/>
      <c r="KHJ34" s="345"/>
      <c r="KHK34" s="345"/>
      <c r="KHL34" s="345"/>
      <c r="KHM34" s="345"/>
      <c r="KHN34" s="345"/>
      <c r="KHO34" s="345"/>
      <c r="KHP34" s="345"/>
      <c r="KHQ34" s="345"/>
      <c r="KHR34" s="345"/>
      <c r="KHS34" s="345"/>
      <c r="KHT34" s="345"/>
      <c r="KHU34" s="345"/>
      <c r="KHV34" s="345"/>
      <c r="KHW34" s="345"/>
      <c r="KHX34" s="345"/>
      <c r="KHY34" s="345"/>
      <c r="KHZ34" s="345"/>
      <c r="KIA34" s="345"/>
      <c r="KIB34" s="345"/>
      <c r="KIC34" s="345"/>
      <c r="KID34" s="345"/>
      <c r="KIE34" s="345"/>
      <c r="KIF34" s="345"/>
      <c r="KIG34" s="345"/>
      <c r="KIH34" s="345"/>
      <c r="KII34" s="345"/>
      <c r="KIJ34" s="345"/>
      <c r="KIK34" s="345"/>
      <c r="KIL34" s="345"/>
      <c r="KIM34" s="345"/>
      <c r="KIN34" s="345"/>
      <c r="KIO34" s="345"/>
      <c r="KIP34" s="345"/>
      <c r="KIQ34" s="345"/>
      <c r="KIR34" s="345"/>
      <c r="KIS34" s="345"/>
      <c r="KIT34" s="345"/>
      <c r="KIU34" s="345"/>
      <c r="KIV34" s="345"/>
      <c r="KIW34" s="345"/>
      <c r="KIX34" s="345"/>
      <c r="KIY34" s="345"/>
      <c r="KIZ34" s="345"/>
      <c r="KJA34" s="345"/>
      <c r="KJB34" s="345"/>
      <c r="KJC34" s="345"/>
      <c r="KJD34" s="345"/>
      <c r="KJE34" s="345"/>
      <c r="KJF34" s="345"/>
      <c r="KJG34" s="345"/>
      <c r="KJH34" s="345"/>
      <c r="KJI34" s="345"/>
      <c r="KJJ34" s="345"/>
      <c r="KJK34" s="345"/>
      <c r="KJL34" s="345"/>
      <c r="KJM34" s="345"/>
      <c r="KJN34" s="345"/>
      <c r="KJO34" s="345"/>
      <c r="KJP34" s="345"/>
      <c r="KJQ34" s="345"/>
      <c r="KJR34" s="345"/>
      <c r="KJS34" s="345"/>
      <c r="KJT34" s="345"/>
      <c r="KJU34" s="345"/>
      <c r="KJV34" s="345"/>
      <c r="KJW34" s="345"/>
      <c r="KJX34" s="345"/>
      <c r="KJY34" s="345"/>
      <c r="KJZ34" s="345"/>
      <c r="KKA34" s="345"/>
      <c r="KKB34" s="345"/>
      <c r="KKC34" s="345"/>
      <c r="KKD34" s="345"/>
      <c r="KKE34" s="345"/>
      <c r="KKF34" s="345"/>
      <c r="KKG34" s="345"/>
      <c r="KKH34" s="345"/>
      <c r="KKI34" s="345"/>
      <c r="KKJ34" s="345"/>
      <c r="KKK34" s="345"/>
      <c r="KKL34" s="345"/>
      <c r="KKM34" s="345"/>
      <c r="KKN34" s="345"/>
      <c r="KKO34" s="345"/>
      <c r="KKP34" s="345"/>
      <c r="KKQ34" s="345"/>
      <c r="KKR34" s="345"/>
      <c r="KKS34" s="345"/>
      <c r="KKT34" s="345"/>
      <c r="KKU34" s="345"/>
      <c r="KKV34" s="345"/>
      <c r="KKW34" s="345"/>
      <c r="KKX34" s="345"/>
      <c r="KKY34" s="345"/>
      <c r="KKZ34" s="345"/>
      <c r="KLA34" s="345"/>
      <c r="KLB34" s="345"/>
      <c r="KLC34" s="345"/>
      <c r="KLD34" s="345"/>
      <c r="KLE34" s="345"/>
      <c r="KLF34" s="345"/>
      <c r="KLG34" s="345"/>
      <c r="KLH34" s="345"/>
      <c r="KLI34" s="345"/>
      <c r="KLJ34" s="345"/>
      <c r="KLK34" s="345"/>
      <c r="KLL34" s="345"/>
      <c r="KLM34" s="345"/>
      <c r="KLN34" s="345"/>
      <c r="KLO34" s="345"/>
      <c r="KLP34" s="345"/>
      <c r="KLQ34" s="345"/>
      <c r="KLR34" s="345"/>
      <c r="KLS34" s="345"/>
      <c r="KLT34" s="345"/>
      <c r="KLU34" s="345"/>
      <c r="KLV34" s="345"/>
      <c r="KLW34" s="345"/>
      <c r="KLX34" s="345"/>
      <c r="KLY34" s="345"/>
      <c r="KLZ34" s="345"/>
      <c r="KMA34" s="345"/>
      <c r="KMB34" s="345"/>
      <c r="KMC34" s="345"/>
      <c r="KMD34" s="345"/>
      <c r="KME34" s="345"/>
      <c r="KMF34" s="345"/>
      <c r="KMG34" s="345"/>
      <c r="KMH34" s="345"/>
      <c r="KMI34" s="345"/>
      <c r="KMJ34" s="345"/>
      <c r="KMK34" s="345"/>
      <c r="KML34" s="345"/>
      <c r="KMM34" s="345"/>
      <c r="KMN34" s="345"/>
      <c r="KMO34" s="345"/>
      <c r="KMP34" s="345"/>
      <c r="KMQ34" s="345"/>
      <c r="KMR34" s="345"/>
      <c r="KMS34" s="345"/>
      <c r="KMT34" s="345"/>
      <c r="KMU34" s="345"/>
      <c r="KMV34" s="345"/>
      <c r="KMW34" s="345"/>
      <c r="KMX34" s="345"/>
      <c r="KMY34" s="345"/>
      <c r="KMZ34" s="345"/>
      <c r="KNA34" s="345"/>
      <c r="KNB34" s="345"/>
      <c r="KNC34" s="345"/>
      <c r="KND34" s="345"/>
      <c r="KNE34" s="345"/>
      <c r="KNF34" s="345"/>
      <c r="KNG34" s="345"/>
      <c r="KNH34" s="345"/>
      <c r="KNI34" s="345"/>
      <c r="KNJ34" s="345"/>
      <c r="KNK34" s="345"/>
      <c r="KNL34" s="345"/>
      <c r="KNM34" s="345"/>
      <c r="KNN34" s="345"/>
      <c r="KNO34" s="345"/>
      <c r="KNP34" s="345"/>
      <c r="KNQ34" s="345"/>
      <c r="KNR34" s="345"/>
      <c r="KNS34" s="345"/>
      <c r="KNT34" s="345"/>
      <c r="KNU34" s="345"/>
      <c r="KNV34" s="345"/>
      <c r="KNW34" s="345"/>
      <c r="KNX34" s="345"/>
      <c r="KNY34" s="345"/>
      <c r="KNZ34" s="345"/>
      <c r="KOA34" s="345"/>
      <c r="KOB34" s="345"/>
      <c r="KOC34" s="345"/>
      <c r="KOD34" s="345"/>
      <c r="KOE34" s="345"/>
      <c r="KOF34" s="345"/>
      <c r="KOG34" s="345"/>
      <c r="KOH34" s="345"/>
      <c r="KOI34" s="345"/>
      <c r="KOJ34" s="345"/>
      <c r="KOK34" s="345"/>
      <c r="KOL34" s="345"/>
      <c r="KOM34" s="345"/>
      <c r="KON34" s="345"/>
      <c r="KOO34" s="345"/>
      <c r="KOP34" s="345"/>
      <c r="KOQ34" s="345"/>
      <c r="KOR34" s="345"/>
      <c r="KOS34" s="345"/>
      <c r="KOT34" s="345"/>
      <c r="KOU34" s="345"/>
      <c r="KOV34" s="345"/>
      <c r="KOW34" s="345"/>
      <c r="KOX34" s="345"/>
      <c r="KOY34" s="345"/>
      <c r="KOZ34" s="345"/>
      <c r="KPA34" s="345"/>
      <c r="KPB34" s="345"/>
      <c r="KPC34" s="345"/>
      <c r="KPD34" s="345"/>
      <c r="KPE34" s="345"/>
      <c r="KPF34" s="345"/>
      <c r="KPG34" s="345"/>
      <c r="KPH34" s="345"/>
      <c r="KPI34" s="345"/>
      <c r="KPJ34" s="345"/>
      <c r="KPK34" s="345"/>
      <c r="KPL34" s="345"/>
      <c r="KPM34" s="345"/>
      <c r="KPN34" s="345"/>
      <c r="KPO34" s="345"/>
      <c r="KPP34" s="345"/>
      <c r="KPQ34" s="345"/>
      <c r="KPR34" s="345"/>
      <c r="KPS34" s="345"/>
      <c r="KPT34" s="345"/>
      <c r="KPU34" s="345"/>
      <c r="KPV34" s="345"/>
      <c r="KPW34" s="345"/>
      <c r="KPX34" s="345"/>
      <c r="KPY34" s="345"/>
      <c r="KPZ34" s="345"/>
      <c r="KQA34" s="345"/>
      <c r="KQB34" s="345"/>
      <c r="KQC34" s="345"/>
      <c r="KQD34" s="345"/>
      <c r="KQE34" s="345"/>
      <c r="KQF34" s="345"/>
      <c r="KQG34" s="345"/>
      <c r="KQH34" s="345"/>
      <c r="KQI34" s="345"/>
      <c r="KQJ34" s="345"/>
      <c r="KQK34" s="345"/>
      <c r="KQL34" s="345"/>
      <c r="KQM34" s="345"/>
      <c r="KQN34" s="345"/>
      <c r="KQO34" s="345"/>
      <c r="KQP34" s="345"/>
      <c r="KQQ34" s="345"/>
      <c r="KQR34" s="345"/>
      <c r="KQS34" s="345"/>
      <c r="KQT34" s="345"/>
      <c r="KQU34" s="345"/>
      <c r="KQV34" s="345"/>
      <c r="KQW34" s="345"/>
      <c r="KQX34" s="345"/>
      <c r="KQY34" s="345"/>
      <c r="KQZ34" s="345"/>
      <c r="KRA34" s="345"/>
      <c r="KRB34" s="345"/>
      <c r="KRC34" s="345"/>
      <c r="KRD34" s="345"/>
      <c r="KRE34" s="345"/>
      <c r="KRF34" s="345"/>
      <c r="KRG34" s="345"/>
      <c r="KRH34" s="345"/>
      <c r="KRI34" s="345"/>
      <c r="KRJ34" s="345"/>
      <c r="KRK34" s="345"/>
      <c r="KRL34" s="345"/>
      <c r="KRM34" s="345"/>
      <c r="KRN34" s="345"/>
      <c r="KRO34" s="345"/>
      <c r="KRP34" s="345"/>
      <c r="KRQ34" s="345"/>
      <c r="KRR34" s="345"/>
      <c r="KRS34" s="345"/>
      <c r="KRT34" s="345"/>
      <c r="KRU34" s="345"/>
      <c r="KRV34" s="345"/>
      <c r="KRW34" s="345"/>
      <c r="KRX34" s="345"/>
      <c r="KRY34" s="345"/>
      <c r="KRZ34" s="345"/>
      <c r="KSA34" s="345"/>
      <c r="KSB34" s="345"/>
      <c r="KSC34" s="345"/>
      <c r="KSD34" s="345"/>
      <c r="KSE34" s="345"/>
      <c r="KSF34" s="345"/>
      <c r="KSG34" s="345"/>
      <c r="KSH34" s="345"/>
      <c r="KSI34" s="345"/>
      <c r="KSJ34" s="345"/>
      <c r="KSK34" s="345"/>
      <c r="KSL34" s="345"/>
      <c r="KSM34" s="345"/>
      <c r="KSN34" s="345"/>
      <c r="KSO34" s="345"/>
      <c r="KSP34" s="345"/>
      <c r="KSQ34" s="345"/>
      <c r="KSR34" s="345"/>
      <c r="KSS34" s="345"/>
      <c r="KST34" s="345"/>
      <c r="KSU34" s="345"/>
      <c r="KSV34" s="345"/>
      <c r="KSW34" s="345"/>
      <c r="KSX34" s="345"/>
      <c r="KSY34" s="345"/>
      <c r="KSZ34" s="345"/>
      <c r="KTA34" s="345"/>
      <c r="KTB34" s="345"/>
      <c r="KTC34" s="345"/>
      <c r="KTD34" s="345"/>
      <c r="KTE34" s="345"/>
      <c r="KTF34" s="345"/>
      <c r="KTG34" s="345"/>
      <c r="KTH34" s="345"/>
      <c r="KTI34" s="345"/>
      <c r="KTJ34" s="345"/>
      <c r="KTK34" s="345"/>
      <c r="KTL34" s="345"/>
      <c r="KTM34" s="345"/>
      <c r="KTN34" s="345"/>
      <c r="KTO34" s="345"/>
      <c r="KTP34" s="345"/>
      <c r="KTQ34" s="345"/>
      <c r="KTR34" s="345"/>
      <c r="KTS34" s="345"/>
      <c r="KTT34" s="345"/>
      <c r="KTU34" s="345"/>
      <c r="KTV34" s="345"/>
      <c r="KTW34" s="345"/>
      <c r="KTX34" s="345"/>
      <c r="KTY34" s="345"/>
      <c r="KTZ34" s="345"/>
      <c r="KUA34" s="345"/>
      <c r="KUB34" s="345"/>
      <c r="KUC34" s="345"/>
      <c r="KUD34" s="345"/>
      <c r="KUE34" s="345"/>
      <c r="KUF34" s="345"/>
      <c r="KUG34" s="345"/>
      <c r="KUH34" s="345"/>
      <c r="KUI34" s="345"/>
      <c r="KUJ34" s="345"/>
      <c r="KUK34" s="345"/>
      <c r="KUL34" s="345"/>
      <c r="KUM34" s="345"/>
      <c r="KUN34" s="345"/>
      <c r="KUO34" s="345"/>
      <c r="KUP34" s="345"/>
      <c r="KUQ34" s="345"/>
      <c r="KUR34" s="345"/>
      <c r="KUS34" s="345"/>
      <c r="KUT34" s="345"/>
      <c r="KUU34" s="345"/>
      <c r="KUV34" s="345"/>
      <c r="KUW34" s="345"/>
      <c r="KUX34" s="345"/>
      <c r="KUY34" s="345"/>
      <c r="KUZ34" s="345"/>
      <c r="KVA34" s="345"/>
      <c r="KVB34" s="345"/>
      <c r="KVC34" s="345"/>
      <c r="KVD34" s="345"/>
      <c r="KVE34" s="345"/>
      <c r="KVF34" s="345"/>
      <c r="KVG34" s="345"/>
      <c r="KVH34" s="345"/>
      <c r="KVI34" s="345"/>
      <c r="KVJ34" s="345"/>
      <c r="KVK34" s="345"/>
      <c r="KVL34" s="345"/>
      <c r="KVM34" s="345"/>
      <c r="KVN34" s="345"/>
      <c r="KVO34" s="345"/>
      <c r="KVP34" s="345"/>
      <c r="KVQ34" s="345"/>
      <c r="KVR34" s="345"/>
      <c r="KVS34" s="345"/>
      <c r="KVT34" s="345"/>
      <c r="KVU34" s="345"/>
      <c r="KVV34" s="345"/>
      <c r="KVW34" s="345"/>
      <c r="KVX34" s="345"/>
      <c r="KVY34" s="345"/>
      <c r="KVZ34" s="345"/>
      <c r="KWA34" s="345"/>
      <c r="KWB34" s="345"/>
      <c r="KWC34" s="345"/>
      <c r="KWD34" s="345"/>
      <c r="KWE34" s="345"/>
      <c r="KWF34" s="345"/>
      <c r="KWG34" s="345"/>
      <c r="KWH34" s="345"/>
      <c r="KWI34" s="345"/>
      <c r="KWJ34" s="345"/>
      <c r="KWK34" s="345"/>
      <c r="KWL34" s="345"/>
      <c r="KWM34" s="345"/>
      <c r="KWN34" s="345"/>
      <c r="KWO34" s="345"/>
      <c r="KWP34" s="345"/>
      <c r="KWQ34" s="345"/>
      <c r="KWR34" s="345"/>
      <c r="KWS34" s="345"/>
      <c r="KWT34" s="345"/>
      <c r="KWU34" s="345"/>
      <c r="KWV34" s="345"/>
      <c r="KWW34" s="345"/>
      <c r="KWX34" s="345"/>
      <c r="KWY34" s="345"/>
      <c r="KWZ34" s="345"/>
      <c r="KXA34" s="345"/>
      <c r="KXB34" s="345"/>
      <c r="KXC34" s="345"/>
      <c r="KXD34" s="345"/>
      <c r="KXE34" s="345"/>
      <c r="KXF34" s="345"/>
      <c r="KXG34" s="345"/>
      <c r="KXH34" s="345"/>
      <c r="KXI34" s="345"/>
      <c r="KXJ34" s="345"/>
      <c r="KXK34" s="345"/>
      <c r="KXL34" s="345"/>
      <c r="KXM34" s="345"/>
      <c r="KXN34" s="345"/>
      <c r="KXO34" s="345"/>
      <c r="KXP34" s="345"/>
      <c r="KXQ34" s="345"/>
      <c r="KXR34" s="345"/>
      <c r="KXS34" s="345"/>
      <c r="KXT34" s="345"/>
      <c r="KXU34" s="345"/>
      <c r="KXV34" s="345"/>
      <c r="KXW34" s="345"/>
      <c r="KXX34" s="345"/>
      <c r="KXY34" s="345"/>
      <c r="KXZ34" s="345"/>
      <c r="KYA34" s="345"/>
      <c r="KYB34" s="345"/>
      <c r="KYC34" s="345"/>
      <c r="KYD34" s="345"/>
      <c r="KYE34" s="345"/>
      <c r="KYF34" s="345"/>
      <c r="KYG34" s="345"/>
      <c r="KYH34" s="345"/>
      <c r="KYI34" s="345"/>
      <c r="KYJ34" s="345"/>
      <c r="KYK34" s="345"/>
      <c r="KYL34" s="345"/>
      <c r="KYM34" s="345"/>
      <c r="KYN34" s="345"/>
      <c r="KYO34" s="345"/>
      <c r="KYP34" s="345"/>
      <c r="KYQ34" s="345"/>
      <c r="KYR34" s="345"/>
      <c r="KYS34" s="345"/>
      <c r="KYT34" s="345"/>
      <c r="KYU34" s="345"/>
      <c r="KYV34" s="345"/>
      <c r="KYW34" s="345"/>
      <c r="KYX34" s="345"/>
      <c r="KYY34" s="345"/>
      <c r="KYZ34" s="345"/>
      <c r="KZA34" s="345"/>
      <c r="KZB34" s="345"/>
      <c r="KZC34" s="345"/>
      <c r="KZD34" s="345"/>
      <c r="KZE34" s="345"/>
      <c r="KZF34" s="345"/>
      <c r="KZG34" s="345"/>
      <c r="KZH34" s="345"/>
      <c r="KZI34" s="345"/>
      <c r="KZJ34" s="345"/>
      <c r="KZK34" s="345"/>
      <c r="KZL34" s="345"/>
      <c r="KZM34" s="345"/>
      <c r="KZN34" s="345"/>
      <c r="KZO34" s="345"/>
      <c r="KZP34" s="345"/>
      <c r="KZQ34" s="345"/>
      <c r="KZR34" s="345"/>
      <c r="KZS34" s="345"/>
      <c r="KZT34" s="345"/>
      <c r="KZU34" s="345"/>
      <c r="KZV34" s="345"/>
      <c r="KZW34" s="345"/>
      <c r="KZX34" s="345"/>
      <c r="KZY34" s="345"/>
      <c r="KZZ34" s="345"/>
      <c r="LAA34" s="345"/>
      <c r="LAB34" s="345"/>
      <c r="LAC34" s="345"/>
      <c r="LAD34" s="345"/>
      <c r="LAE34" s="345"/>
      <c r="LAF34" s="345"/>
      <c r="LAG34" s="345"/>
      <c r="LAH34" s="345"/>
      <c r="LAI34" s="345"/>
      <c r="LAJ34" s="345"/>
      <c r="LAK34" s="345"/>
      <c r="LAL34" s="345"/>
      <c r="LAM34" s="345"/>
      <c r="LAN34" s="345"/>
      <c r="LAO34" s="345"/>
      <c r="LAP34" s="345"/>
      <c r="LAQ34" s="345"/>
      <c r="LAR34" s="345"/>
      <c r="LAS34" s="345"/>
      <c r="LAT34" s="345"/>
      <c r="LAU34" s="345"/>
      <c r="LAV34" s="345"/>
      <c r="LAW34" s="345"/>
      <c r="LAX34" s="345"/>
      <c r="LAY34" s="345"/>
      <c r="LAZ34" s="345"/>
      <c r="LBA34" s="345"/>
      <c r="LBB34" s="345"/>
      <c r="LBC34" s="345"/>
      <c r="LBD34" s="345"/>
      <c r="LBE34" s="345"/>
      <c r="LBF34" s="345"/>
      <c r="LBG34" s="345"/>
      <c r="LBH34" s="345"/>
      <c r="LBI34" s="345"/>
      <c r="LBJ34" s="345"/>
      <c r="LBK34" s="345"/>
      <c r="LBL34" s="345"/>
      <c r="LBM34" s="345"/>
      <c r="LBN34" s="345"/>
      <c r="LBO34" s="345"/>
      <c r="LBP34" s="345"/>
      <c r="LBQ34" s="345"/>
      <c r="LBR34" s="345"/>
      <c r="LBS34" s="345"/>
      <c r="LBT34" s="345"/>
      <c r="LBU34" s="345"/>
      <c r="LBV34" s="345"/>
      <c r="LBW34" s="345"/>
      <c r="LBX34" s="345"/>
      <c r="LBY34" s="345"/>
      <c r="LBZ34" s="345"/>
      <c r="LCA34" s="345"/>
      <c r="LCB34" s="345"/>
      <c r="LCC34" s="345"/>
      <c r="LCD34" s="345"/>
      <c r="LCE34" s="345"/>
      <c r="LCF34" s="345"/>
      <c r="LCG34" s="345"/>
      <c r="LCH34" s="345"/>
      <c r="LCI34" s="345"/>
      <c r="LCJ34" s="345"/>
      <c r="LCK34" s="345"/>
      <c r="LCL34" s="345"/>
      <c r="LCM34" s="345"/>
      <c r="LCN34" s="345"/>
      <c r="LCO34" s="345"/>
      <c r="LCP34" s="345"/>
      <c r="LCQ34" s="345"/>
      <c r="LCR34" s="345"/>
      <c r="LCS34" s="345"/>
      <c r="LCT34" s="345"/>
      <c r="LCU34" s="345"/>
      <c r="LCV34" s="345"/>
      <c r="LCW34" s="345"/>
      <c r="LCX34" s="345"/>
      <c r="LCY34" s="345"/>
      <c r="LCZ34" s="345"/>
      <c r="LDA34" s="345"/>
      <c r="LDB34" s="345"/>
      <c r="LDC34" s="345"/>
      <c r="LDD34" s="345"/>
      <c r="LDE34" s="345"/>
      <c r="LDF34" s="345"/>
      <c r="LDG34" s="345"/>
      <c r="LDH34" s="345"/>
      <c r="LDI34" s="345"/>
      <c r="LDJ34" s="345"/>
      <c r="LDK34" s="345"/>
      <c r="LDL34" s="345"/>
      <c r="LDM34" s="345"/>
      <c r="LDN34" s="345"/>
      <c r="LDO34" s="345"/>
      <c r="LDP34" s="345"/>
      <c r="LDQ34" s="345"/>
      <c r="LDR34" s="345"/>
      <c r="LDS34" s="345"/>
      <c r="LDT34" s="345"/>
      <c r="LDU34" s="345"/>
      <c r="LDV34" s="345"/>
      <c r="LDW34" s="345"/>
      <c r="LDX34" s="345"/>
      <c r="LDY34" s="345"/>
      <c r="LDZ34" s="345"/>
      <c r="LEA34" s="345"/>
      <c r="LEB34" s="345"/>
      <c r="LEC34" s="345"/>
      <c r="LED34" s="345"/>
      <c r="LEE34" s="345"/>
      <c r="LEF34" s="345"/>
      <c r="LEG34" s="345"/>
      <c r="LEH34" s="345"/>
      <c r="LEI34" s="345"/>
      <c r="LEJ34" s="345"/>
      <c r="LEK34" s="345"/>
      <c r="LEL34" s="345"/>
      <c r="LEM34" s="345"/>
      <c r="LEN34" s="345"/>
      <c r="LEO34" s="345"/>
      <c r="LEP34" s="345"/>
      <c r="LEQ34" s="345"/>
      <c r="LER34" s="345"/>
      <c r="LES34" s="345"/>
      <c r="LET34" s="345"/>
      <c r="LEU34" s="345"/>
      <c r="LEV34" s="345"/>
      <c r="LEW34" s="345"/>
      <c r="LEX34" s="345"/>
      <c r="LEY34" s="345"/>
      <c r="LEZ34" s="345"/>
      <c r="LFA34" s="345"/>
      <c r="LFB34" s="345"/>
      <c r="LFC34" s="345"/>
      <c r="LFD34" s="345"/>
      <c r="LFE34" s="345"/>
      <c r="LFF34" s="345"/>
      <c r="LFG34" s="345"/>
      <c r="LFH34" s="345"/>
      <c r="LFI34" s="345"/>
      <c r="LFJ34" s="345"/>
      <c r="LFK34" s="345"/>
      <c r="LFL34" s="345"/>
      <c r="LFM34" s="345"/>
      <c r="LFN34" s="345"/>
      <c r="LFO34" s="345"/>
      <c r="LFP34" s="345"/>
      <c r="LFQ34" s="345"/>
      <c r="LFR34" s="345"/>
      <c r="LFS34" s="345"/>
      <c r="LFT34" s="345"/>
      <c r="LFU34" s="345"/>
      <c r="LFV34" s="345"/>
      <c r="LFW34" s="345"/>
      <c r="LFX34" s="345"/>
      <c r="LFY34" s="345"/>
      <c r="LFZ34" s="345"/>
      <c r="LGA34" s="345"/>
      <c r="LGB34" s="345"/>
      <c r="LGC34" s="345"/>
      <c r="LGD34" s="345"/>
      <c r="LGE34" s="345"/>
      <c r="LGF34" s="345"/>
      <c r="LGG34" s="345"/>
      <c r="LGH34" s="345"/>
      <c r="LGI34" s="345"/>
      <c r="LGJ34" s="345"/>
      <c r="LGK34" s="345"/>
      <c r="LGL34" s="345"/>
      <c r="LGM34" s="345"/>
      <c r="LGN34" s="345"/>
      <c r="LGO34" s="345"/>
      <c r="LGP34" s="345"/>
      <c r="LGQ34" s="345"/>
      <c r="LGR34" s="345"/>
      <c r="LGS34" s="345"/>
      <c r="LGT34" s="345"/>
      <c r="LGU34" s="345"/>
      <c r="LGV34" s="345"/>
      <c r="LGW34" s="345"/>
      <c r="LGX34" s="345"/>
      <c r="LGY34" s="345"/>
      <c r="LGZ34" s="345"/>
      <c r="LHA34" s="345"/>
      <c r="LHB34" s="345"/>
      <c r="LHC34" s="345"/>
      <c r="LHD34" s="345"/>
      <c r="LHE34" s="345"/>
      <c r="LHF34" s="345"/>
      <c r="LHG34" s="345"/>
      <c r="LHH34" s="345"/>
      <c r="LHI34" s="345"/>
      <c r="LHJ34" s="345"/>
      <c r="LHK34" s="345"/>
      <c r="LHL34" s="345"/>
      <c r="LHM34" s="345"/>
      <c r="LHN34" s="345"/>
      <c r="LHO34" s="345"/>
      <c r="LHP34" s="345"/>
      <c r="LHQ34" s="345"/>
      <c r="LHR34" s="345"/>
      <c r="LHS34" s="345"/>
      <c r="LHT34" s="345"/>
      <c r="LHU34" s="345"/>
      <c r="LHV34" s="345"/>
      <c r="LHW34" s="345"/>
      <c r="LHX34" s="345"/>
      <c r="LHY34" s="345"/>
      <c r="LHZ34" s="345"/>
      <c r="LIA34" s="345"/>
      <c r="LIB34" s="345"/>
      <c r="LIC34" s="345"/>
      <c r="LID34" s="345"/>
      <c r="LIE34" s="345"/>
      <c r="LIF34" s="345"/>
      <c r="LIG34" s="345"/>
      <c r="LIH34" s="345"/>
      <c r="LII34" s="345"/>
      <c r="LIJ34" s="345"/>
      <c r="LIK34" s="345"/>
      <c r="LIL34" s="345"/>
      <c r="LIM34" s="345"/>
      <c r="LIN34" s="345"/>
      <c r="LIO34" s="345"/>
      <c r="LIP34" s="345"/>
      <c r="LIQ34" s="345"/>
      <c r="LIR34" s="345"/>
      <c r="LIS34" s="345"/>
      <c r="LIT34" s="345"/>
      <c r="LIU34" s="345"/>
      <c r="LIV34" s="345"/>
      <c r="LIW34" s="345"/>
      <c r="LIX34" s="345"/>
      <c r="LIY34" s="345"/>
      <c r="LIZ34" s="345"/>
      <c r="LJA34" s="345"/>
      <c r="LJB34" s="345"/>
      <c r="LJC34" s="345"/>
      <c r="LJD34" s="345"/>
      <c r="LJE34" s="345"/>
      <c r="LJF34" s="345"/>
      <c r="LJG34" s="345"/>
      <c r="LJH34" s="345"/>
      <c r="LJI34" s="345"/>
      <c r="LJJ34" s="345"/>
      <c r="LJK34" s="345"/>
      <c r="LJL34" s="345"/>
      <c r="LJM34" s="345"/>
      <c r="LJN34" s="345"/>
      <c r="LJO34" s="345"/>
      <c r="LJP34" s="345"/>
      <c r="LJQ34" s="345"/>
      <c r="LJR34" s="345"/>
      <c r="LJS34" s="345"/>
      <c r="LJT34" s="345"/>
      <c r="LJU34" s="345"/>
      <c r="LJV34" s="345"/>
      <c r="LJW34" s="345"/>
      <c r="LJX34" s="345"/>
      <c r="LJY34" s="345"/>
      <c r="LJZ34" s="345"/>
      <c r="LKA34" s="345"/>
      <c r="LKB34" s="345"/>
      <c r="LKC34" s="345"/>
      <c r="LKD34" s="345"/>
      <c r="LKE34" s="345"/>
      <c r="LKF34" s="345"/>
      <c r="LKG34" s="345"/>
      <c r="LKH34" s="345"/>
      <c r="LKI34" s="345"/>
      <c r="LKJ34" s="345"/>
      <c r="LKK34" s="345"/>
      <c r="LKL34" s="345"/>
      <c r="LKM34" s="345"/>
      <c r="LKN34" s="345"/>
      <c r="LKO34" s="345"/>
      <c r="LKP34" s="345"/>
      <c r="LKQ34" s="345"/>
      <c r="LKR34" s="345"/>
      <c r="LKS34" s="345"/>
      <c r="LKT34" s="345"/>
      <c r="LKU34" s="345"/>
      <c r="LKV34" s="345"/>
      <c r="LKW34" s="345"/>
      <c r="LKX34" s="345"/>
      <c r="LKY34" s="345"/>
      <c r="LKZ34" s="345"/>
      <c r="LLA34" s="345"/>
      <c r="LLB34" s="345"/>
      <c r="LLC34" s="345"/>
      <c r="LLD34" s="345"/>
      <c r="LLE34" s="345"/>
      <c r="LLF34" s="345"/>
      <c r="LLG34" s="345"/>
      <c r="LLH34" s="345"/>
      <c r="LLI34" s="345"/>
      <c r="LLJ34" s="345"/>
      <c r="LLK34" s="345"/>
      <c r="LLL34" s="345"/>
      <c r="LLM34" s="345"/>
      <c r="LLN34" s="345"/>
      <c r="LLO34" s="345"/>
      <c r="LLP34" s="345"/>
      <c r="LLQ34" s="345"/>
      <c r="LLR34" s="345"/>
      <c r="LLS34" s="345"/>
      <c r="LLT34" s="345"/>
      <c r="LLU34" s="345"/>
      <c r="LLV34" s="345"/>
      <c r="LLW34" s="345"/>
      <c r="LLX34" s="345"/>
      <c r="LLY34" s="345"/>
      <c r="LLZ34" s="345"/>
      <c r="LMA34" s="345"/>
      <c r="LMB34" s="345"/>
      <c r="LMC34" s="345"/>
      <c r="LMD34" s="345"/>
      <c r="LME34" s="345"/>
      <c r="LMF34" s="345"/>
      <c r="LMG34" s="345"/>
      <c r="LMH34" s="345"/>
      <c r="LMI34" s="345"/>
      <c r="LMJ34" s="345"/>
      <c r="LMK34" s="345"/>
      <c r="LML34" s="345"/>
      <c r="LMM34" s="345"/>
      <c r="LMN34" s="345"/>
      <c r="LMO34" s="345"/>
      <c r="LMP34" s="345"/>
      <c r="LMQ34" s="345"/>
      <c r="LMR34" s="345"/>
      <c r="LMS34" s="345"/>
      <c r="LMT34" s="345"/>
      <c r="LMU34" s="345"/>
      <c r="LMV34" s="345"/>
      <c r="LMW34" s="345"/>
      <c r="LMX34" s="345"/>
      <c r="LMY34" s="345"/>
      <c r="LMZ34" s="345"/>
      <c r="LNA34" s="345"/>
      <c r="LNB34" s="345"/>
      <c r="LNC34" s="345"/>
      <c r="LND34" s="345"/>
      <c r="LNE34" s="345"/>
      <c r="LNF34" s="345"/>
      <c r="LNG34" s="345"/>
      <c r="LNH34" s="345"/>
      <c r="LNI34" s="345"/>
      <c r="LNJ34" s="345"/>
      <c r="LNK34" s="345"/>
      <c r="LNL34" s="345"/>
      <c r="LNM34" s="345"/>
      <c r="LNN34" s="345"/>
      <c r="LNO34" s="345"/>
      <c r="LNP34" s="345"/>
      <c r="LNQ34" s="345"/>
      <c r="LNR34" s="345"/>
      <c r="LNS34" s="345"/>
      <c r="LNT34" s="345"/>
      <c r="LNU34" s="345"/>
      <c r="LNV34" s="345"/>
      <c r="LNW34" s="345"/>
      <c r="LNX34" s="345"/>
      <c r="LNY34" s="345"/>
      <c r="LNZ34" s="345"/>
      <c r="LOA34" s="345"/>
      <c r="LOB34" s="345"/>
      <c r="LOC34" s="345"/>
      <c r="LOD34" s="345"/>
      <c r="LOE34" s="345"/>
      <c r="LOF34" s="345"/>
      <c r="LOG34" s="345"/>
      <c r="LOH34" s="345"/>
      <c r="LOI34" s="345"/>
      <c r="LOJ34" s="345"/>
      <c r="LOK34" s="345"/>
      <c r="LOL34" s="345"/>
      <c r="LOM34" s="345"/>
      <c r="LON34" s="345"/>
      <c r="LOO34" s="345"/>
      <c r="LOP34" s="345"/>
      <c r="LOQ34" s="345"/>
      <c r="LOR34" s="345"/>
      <c r="LOS34" s="345"/>
      <c r="LOT34" s="345"/>
      <c r="LOU34" s="345"/>
      <c r="LOV34" s="345"/>
      <c r="LOW34" s="345"/>
      <c r="LOX34" s="345"/>
      <c r="LOY34" s="345"/>
      <c r="LOZ34" s="345"/>
      <c r="LPA34" s="345"/>
      <c r="LPB34" s="345"/>
      <c r="LPC34" s="345"/>
      <c r="LPD34" s="345"/>
      <c r="LPE34" s="345"/>
      <c r="LPF34" s="345"/>
      <c r="LPG34" s="345"/>
      <c r="LPH34" s="345"/>
      <c r="LPI34" s="345"/>
      <c r="LPJ34" s="345"/>
      <c r="LPK34" s="345"/>
      <c r="LPL34" s="345"/>
      <c r="LPM34" s="345"/>
      <c r="LPN34" s="345"/>
      <c r="LPO34" s="345"/>
      <c r="LPP34" s="345"/>
      <c r="LPQ34" s="345"/>
      <c r="LPR34" s="345"/>
      <c r="LPS34" s="345"/>
      <c r="LPT34" s="345"/>
      <c r="LPU34" s="345"/>
      <c r="LPV34" s="345"/>
      <c r="LPW34" s="345"/>
      <c r="LPX34" s="345"/>
      <c r="LPY34" s="345"/>
      <c r="LPZ34" s="345"/>
      <c r="LQA34" s="345"/>
      <c r="LQB34" s="345"/>
      <c r="LQC34" s="345"/>
      <c r="LQD34" s="345"/>
      <c r="LQE34" s="345"/>
      <c r="LQF34" s="345"/>
      <c r="LQG34" s="345"/>
      <c r="LQH34" s="345"/>
      <c r="LQI34" s="345"/>
      <c r="LQJ34" s="345"/>
      <c r="LQK34" s="345"/>
      <c r="LQL34" s="345"/>
      <c r="LQM34" s="345"/>
      <c r="LQN34" s="345"/>
      <c r="LQO34" s="345"/>
      <c r="LQP34" s="345"/>
      <c r="LQQ34" s="345"/>
      <c r="LQR34" s="345"/>
      <c r="LQS34" s="345"/>
      <c r="LQT34" s="345"/>
      <c r="LQU34" s="345"/>
      <c r="LQV34" s="345"/>
      <c r="LQW34" s="345"/>
      <c r="LQX34" s="345"/>
      <c r="LQY34" s="345"/>
      <c r="LQZ34" s="345"/>
      <c r="LRA34" s="345"/>
      <c r="LRB34" s="345"/>
      <c r="LRC34" s="345"/>
      <c r="LRD34" s="345"/>
      <c r="LRE34" s="345"/>
      <c r="LRF34" s="345"/>
      <c r="LRG34" s="345"/>
      <c r="LRH34" s="345"/>
      <c r="LRI34" s="345"/>
      <c r="LRJ34" s="345"/>
      <c r="LRK34" s="345"/>
      <c r="LRL34" s="345"/>
      <c r="LRM34" s="345"/>
      <c r="LRN34" s="345"/>
      <c r="LRO34" s="345"/>
      <c r="LRP34" s="345"/>
      <c r="LRQ34" s="345"/>
      <c r="LRR34" s="345"/>
      <c r="LRS34" s="345"/>
      <c r="LRT34" s="345"/>
      <c r="LRU34" s="345"/>
      <c r="LRV34" s="345"/>
      <c r="LRW34" s="345"/>
      <c r="LRX34" s="345"/>
      <c r="LRY34" s="345"/>
      <c r="LRZ34" s="345"/>
      <c r="LSA34" s="345"/>
      <c r="LSB34" s="345"/>
      <c r="LSC34" s="345"/>
      <c r="LSD34" s="345"/>
      <c r="LSE34" s="345"/>
      <c r="LSF34" s="345"/>
      <c r="LSG34" s="345"/>
      <c r="LSH34" s="345"/>
      <c r="LSI34" s="345"/>
      <c r="LSJ34" s="345"/>
      <c r="LSK34" s="345"/>
      <c r="LSL34" s="345"/>
      <c r="LSM34" s="345"/>
      <c r="LSN34" s="345"/>
      <c r="LSO34" s="345"/>
      <c r="LSP34" s="345"/>
      <c r="LSQ34" s="345"/>
      <c r="LSR34" s="345"/>
      <c r="LSS34" s="345"/>
      <c r="LST34" s="345"/>
      <c r="LSU34" s="345"/>
      <c r="LSV34" s="345"/>
      <c r="LSW34" s="345"/>
      <c r="LSX34" s="345"/>
      <c r="LSY34" s="345"/>
      <c r="LSZ34" s="345"/>
      <c r="LTA34" s="345"/>
      <c r="LTB34" s="345"/>
      <c r="LTC34" s="345"/>
      <c r="LTD34" s="345"/>
      <c r="LTE34" s="345"/>
      <c r="LTF34" s="345"/>
      <c r="LTG34" s="345"/>
      <c r="LTH34" s="345"/>
      <c r="LTI34" s="345"/>
      <c r="LTJ34" s="345"/>
      <c r="LTK34" s="345"/>
      <c r="LTL34" s="345"/>
      <c r="LTM34" s="345"/>
      <c r="LTN34" s="345"/>
      <c r="LTO34" s="345"/>
      <c r="LTP34" s="345"/>
      <c r="LTQ34" s="345"/>
      <c r="LTR34" s="345"/>
      <c r="LTS34" s="345"/>
      <c r="LTT34" s="345"/>
      <c r="LTU34" s="345"/>
      <c r="LTV34" s="345"/>
      <c r="LTW34" s="345"/>
      <c r="LTX34" s="345"/>
      <c r="LTY34" s="345"/>
      <c r="LTZ34" s="345"/>
      <c r="LUA34" s="345"/>
      <c r="LUB34" s="345"/>
      <c r="LUC34" s="345"/>
      <c r="LUD34" s="345"/>
      <c r="LUE34" s="345"/>
      <c r="LUF34" s="345"/>
      <c r="LUG34" s="345"/>
      <c r="LUH34" s="345"/>
      <c r="LUI34" s="345"/>
      <c r="LUJ34" s="345"/>
      <c r="LUK34" s="345"/>
      <c r="LUL34" s="345"/>
      <c r="LUM34" s="345"/>
      <c r="LUN34" s="345"/>
      <c r="LUO34" s="345"/>
      <c r="LUP34" s="345"/>
      <c r="LUQ34" s="345"/>
      <c r="LUR34" s="345"/>
      <c r="LUS34" s="345"/>
      <c r="LUT34" s="345"/>
      <c r="LUU34" s="345"/>
      <c r="LUV34" s="345"/>
      <c r="LUW34" s="345"/>
      <c r="LUX34" s="345"/>
      <c r="LUY34" s="345"/>
      <c r="LUZ34" s="345"/>
      <c r="LVA34" s="345"/>
      <c r="LVB34" s="345"/>
      <c r="LVC34" s="345"/>
      <c r="LVD34" s="345"/>
      <c r="LVE34" s="345"/>
      <c r="LVF34" s="345"/>
      <c r="LVG34" s="345"/>
      <c r="LVH34" s="345"/>
      <c r="LVI34" s="345"/>
      <c r="LVJ34" s="345"/>
      <c r="LVK34" s="345"/>
      <c r="LVL34" s="345"/>
      <c r="LVM34" s="345"/>
      <c r="LVN34" s="345"/>
      <c r="LVO34" s="345"/>
      <c r="LVP34" s="345"/>
      <c r="LVQ34" s="345"/>
      <c r="LVR34" s="345"/>
      <c r="LVS34" s="345"/>
      <c r="LVT34" s="345"/>
      <c r="LVU34" s="345"/>
      <c r="LVV34" s="345"/>
      <c r="LVW34" s="345"/>
      <c r="LVX34" s="345"/>
      <c r="LVY34" s="345"/>
      <c r="LVZ34" s="345"/>
      <c r="LWA34" s="345"/>
      <c r="LWB34" s="345"/>
      <c r="LWC34" s="345"/>
      <c r="LWD34" s="345"/>
      <c r="LWE34" s="345"/>
      <c r="LWF34" s="345"/>
      <c r="LWG34" s="345"/>
      <c r="LWH34" s="345"/>
      <c r="LWI34" s="345"/>
      <c r="LWJ34" s="345"/>
      <c r="LWK34" s="345"/>
      <c r="LWL34" s="345"/>
      <c r="LWM34" s="345"/>
      <c r="LWN34" s="345"/>
      <c r="LWO34" s="345"/>
      <c r="LWP34" s="345"/>
      <c r="LWQ34" s="345"/>
      <c r="LWR34" s="345"/>
      <c r="LWS34" s="345"/>
      <c r="LWT34" s="345"/>
      <c r="LWU34" s="345"/>
      <c r="LWV34" s="345"/>
      <c r="LWW34" s="345"/>
      <c r="LWX34" s="345"/>
      <c r="LWY34" s="345"/>
      <c r="LWZ34" s="345"/>
      <c r="LXA34" s="345"/>
      <c r="LXB34" s="345"/>
      <c r="LXC34" s="345"/>
      <c r="LXD34" s="345"/>
      <c r="LXE34" s="345"/>
      <c r="LXF34" s="345"/>
      <c r="LXG34" s="345"/>
      <c r="LXH34" s="345"/>
      <c r="LXI34" s="345"/>
      <c r="LXJ34" s="345"/>
      <c r="LXK34" s="345"/>
      <c r="LXL34" s="345"/>
      <c r="LXM34" s="345"/>
      <c r="LXN34" s="345"/>
      <c r="LXO34" s="345"/>
      <c r="LXP34" s="345"/>
      <c r="LXQ34" s="345"/>
      <c r="LXR34" s="345"/>
      <c r="LXS34" s="345"/>
      <c r="LXT34" s="345"/>
      <c r="LXU34" s="345"/>
      <c r="LXV34" s="345"/>
      <c r="LXW34" s="345"/>
      <c r="LXX34" s="345"/>
      <c r="LXY34" s="345"/>
      <c r="LXZ34" s="345"/>
      <c r="LYA34" s="345"/>
      <c r="LYB34" s="345"/>
      <c r="LYC34" s="345"/>
      <c r="LYD34" s="345"/>
      <c r="LYE34" s="345"/>
      <c r="LYF34" s="345"/>
      <c r="LYG34" s="345"/>
      <c r="LYH34" s="345"/>
      <c r="LYI34" s="345"/>
      <c r="LYJ34" s="345"/>
      <c r="LYK34" s="345"/>
      <c r="LYL34" s="345"/>
      <c r="LYM34" s="345"/>
      <c r="LYN34" s="345"/>
      <c r="LYO34" s="345"/>
      <c r="LYP34" s="345"/>
      <c r="LYQ34" s="345"/>
      <c r="LYR34" s="345"/>
      <c r="LYS34" s="345"/>
      <c r="LYT34" s="345"/>
      <c r="LYU34" s="345"/>
      <c r="LYV34" s="345"/>
      <c r="LYW34" s="345"/>
      <c r="LYX34" s="345"/>
      <c r="LYY34" s="345"/>
      <c r="LYZ34" s="345"/>
      <c r="LZA34" s="345"/>
      <c r="LZB34" s="345"/>
      <c r="LZC34" s="345"/>
      <c r="LZD34" s="345"/>
      <c r="LZE34" s="345"/>
      <c r="LZF34" s="345"/>
      <c r="LZG34" s="345"/>
      <c r="LZH34" s="345"/>
      <c r="LZI34" s="345"/>
      <c r="LZJ34" s="345"/>
      <c r="LZK34" s="345"/>
      <c r="LZL34" s="345"/>
      <c r="LZM34" s="345"/>
      <c r="LZN34" s="345"/>
      <c r="LZO34" s="345"/>
      <c r="LZP34" s="345"/>
      <c r="LZQ34" s="345"/>
      <c r="LZR34" s="345"/>
      <c r="LZS34" s="345"/>
      <c r="LZT34" s="345"/>
      <c r="LZU34" s="345"/>
      <c r="LZV34" s="345"/>
      <c r="LZW34" s="345"/>
      <c r="LZX34" s="345"/>
      <c r="LZY34" s="345"/>
      <c r="LZZ34" s="345"/>
      <c r="MAA34" s="345"/>
      <c r="MAB34" s="345"/>
      <c r="MAC34" s="345"/>
      <c r="MAD34" s="345"/>
      <c r="MAE34" s="345"/>
      <c r="MAF34" s="345"/>
      <c r="MAG34" s="345"/>
      <c r="MAH34" s="345"/>
      <c r="MAI34" s="345"/>
      <c r="MAJ34" s="345"/>
      <c r="MAK34" s="345"/>
      <c r="MAL34" s="345"/>
      <c r="MAM34" s="345"/>
      <c r="MAN34" s="345"/>
      <c r="MAO34" s="345"/>
      <c r="MAP34" s="345"/>
      <c r="MAQ34" s="345"/>
      <c r="MAR34" s="345"/>
      <c r="MAS34" s="345"/>
      <c r="MAT34" s="345"/>
      <c r="MAU34" s="345"/>
      <c r="MAV34" s="345"/>
      <c r="MAW34" s="345"/>
      <c r="MAX34" s="345"/>
      <c r="MAY34" s="345"/>
      <c r="MAZ34" s="345"/>
      <c r="MBA34" s="345"/>
      <c r="MBB34" s="345"/>
      <c r="MBC34" s="345"/>
      <c r="MBD34" s="345"/>
      <c r="MBE34" s="345"/>
      <c r="MBF34" s="345"/>
      <c r="MBG34" s="345"/>
      <c r="MBH34" s="345"/>
      <c r="MBI34" s="345"/>
      <c r="MBJ34" s="345"/>
      <c r="MBK34" s="345"/>
      <c r="MBL34" s="345"/>
      <c r="MBM34" s="345"/>
      <c r="MBN34" s="345"/>
      <c r="MBO34" s="345"/>
      <c r="MBP34" s="345"/>
      <c r="MBQ34" s="345"/>
      <c r="MBR34" s="345"/>
      <c r="MBS34" s="345"/>
      <c r="MBT34" s="345"/>
      <c r="MBU34" s="345"/>
      <c r="MBV34" s="345"/>
      <c r="MBW34" s="345"/>
      <c r="MBX34" s="345"/>
      <c r="MBY34" s="345"/>
      <c r="MBZ34" s="345"/>
      <c r="MCA34" s="345"/>
      <c r="MCB34" s="345"/>
      <c r="MCC34" s="345"/>
      <c r="MCD34" s="345"/>
      <c r="MCE34" s="345"/>
      <c r="MCF34" s="345"/>
      <c r="MCG34" s="345"/>
      <c r="MCH34" s="345"/>
      <c r="MCI34" s="345"/>
      <c r="MCJ34" s="345"/>
      <c r="MCK34" s="345"/>
      <c r="MCL34" s="345"/>
      <c r="MCM34" s="345"/>
      <c r="MCN34" s="345"/>
      <c r="MCO34" s="345"/>
      <c r="MCP34" s="345"/>
      <c r="MCQ34" s="345"/>
      <c r="MCR34" s="345"/>
      <c r="MCS34" s="345"/>
      <c r="MCT34" s="345"/>
      <c r="MCU34" s="345"/>
      <c r="MCV34" s="345"/>
      <c r="MCW34" s="345"/>
      <c r="MCX34" s="345"/>
      <c r="MCY34" s="345"/>
      <c r="MCZ34" s="345"/>
      <c r="MDA34" s="345"/>
      <c r="MDB34" s="345"/>
      <c r="MDC34" s="345"/>
      <c r="MDD34" s="345"/>
      <c r="MDE34" s="345"/>
      <c r="MDF34" s="345"/>
      <c r="MDG34" s="345"/>
      <c r="MDH34" s="345"/>
      <c r="MDI34" s="345"/>
      <c r="MDJ34" s="345"/>
      <c r="MDK34" s="345"/>
      <c r="MDL34" s="345"/>
      <c r="MDM34" s="345"/>
      <c r="MDN34" s="345"/>
      <c r="MDO34" s="345"/>
      <c r="MDP34" s="345"/>
      <c r="MDQ34" s="345"/>
      <c r="MDR34" s="345"/>
      <c r="MDS34" s="345"/>
      <c r="MDT34" s="345"/>
      <c r="MDU34" s="345"/>
      <c r="MDV34" s="345"/>
      <c r="MDW34" s="345"/>
      <c r="MDX34" s="345"/>
      <c r="MDY34" s="345"/>
      <c r="MDZ34" s="345"/>
      <c r="MEA34" s="345"/>
      <c r="MEB34" s="345"/>
      <c r="MEC34" s="345"/>
      <c r="MED34" s="345"/>
      <c r="MEE34" s="345"/>
      <c r="MEF34" s="345"/>
      <c r="MEG34" s="345"/>
      <c r="MEH34" s="345"/>
      <c r="MEI34" s="345"/>
      <c r="MEJ34" s="345"/>
      <c r="MEK34" s="345"/>
      <c r="MEL34" s="345"/>
      <c r="MEM34" s="345"/>
      <c r="MEN34" s="345"/>
      <c r="MEO34" s="345"/>
      <c r="MEP34" s="345"/>
      <c r="MEQ34" s="345"/>
      <c r="MER34" s="345"/>
      <c r="MES34" s="345"/>
      <c r="MET34" s="345"/>
      <c r="MEU34" s="345"/>
      <c r="MEV34" s="345"/>
      <c r="MEW34" s="345"/>
      <c r="MEX34" s="345"/>
      <c r="MEY34" s="345"/>
      <c r="MEZ34" s="345"/>
      <c r="MFA34" s="345"/>
      <c r="MFB34" s="345"/>
      <c r="MFC34" s="345"/>
      <c r="MFD34" s="345"/>
      <c r="MFE34" s="345"/>
      <c r="MFF34" s="345"/>
      <c r="MFG34" s="345"/>
      <c r="MFH34" s="345"/>
      <c r="MFI34" s="345"/>
      <c r="MFJ34" s="345"/>
      <c r="MFK34" s="345"/>
      <c r="MFL34" s="345"/>
      <c r="MFM34" s="345"/>
      <c r="MFN34" s="345"/>
      <c r="MFO34" s="345"/>
      <c r="MFP34" s="345"/>
      <c r="MFQ34" s="345"/>
      <c r="MFR34" s="345"/>
      <c r="MFS34" s="345"/>
      <c r="MFT34" s="345"/>
      <c r="MFU34" s="345"/>
      <c r="MFV34" s="345"/>
      <c r="MFW34" s="345"/>
      <c r="MFX34" s="345"/>
      <c r="MFY34" s="345"/>
      <c r="MFZ34" s="345"/>
      <c r="MGA34" s="345"/>
      <c r="MGB34" s="345"/>
      <c r="MGC34" s="345"/>
      <c r="MGD34" s="345"/>
      <c r="MGE34" s="345"/>
      <c r="MGF34" s="345"/>
      <c r="MGG34" s="345"/>
      <c r="MGH34" s="345"/>
      <c r="MGI34" s="345"/>
      <c r="MGJ34" s="345"/>
      <c r="MGK34" s="345"/>
      <c r="MGL34" s="345"/>
      <c r="MGM34" s="345"/>
      <c r="MGN34" s="345"/>
      <c r="MGO34" s="345"/>
      <c r="MGP34" s="345"/>
      <c r="MGQ34" s="345"/>
      <c r="MGR34" s="345"/>
      <c r="MGS34" s="345"/>
      <c r="MGT34" s="345"/>
      <c r="MGU34" s="345"/>
      <c r="MGV34" s="345"/>
      <c r="MGW34" s="345"/>
      <c r="MGX34" s="345"/>
      <c r="MGY34" s="345"/>
      <c r="MGZ34" s="345"/>
      <c r="MHA34" s="345"/>
      <c r="MHB34" s="345"/>
      <c r="MHC34" s="345"/>
      <c r="MHD34" s="345"/>
      <c r="MHE34" s="345"/>
      <c r="MHF34" s="345"/>
      <c r="MHG34" s="345"/>
      <c r="MHH34" s="345"/>
      <c r="MHI34" s="345"/>
      <c r="MHJ34" s="345"/>
      <c r="MHK34" s="345"/>
      <c r="MHL34" s="345"/>
      <c r="MHM34" s="345"/>
      <c r="MHN34" s="345"/>
      <c r="MHO34" s="345"/>
      <c r="MHP34" s="345"/>
      <c r="MHQ34" s="345"/>
      <c r="MHR34" s="345"/>
      <c r="MHS34" s="345"/>
      <c r="MHT34" s="345"/>
      <c r="MHU34" s="345"/>
      <c r="MHV34" s="345"/>
      <c r="MHW34" s="345"/>
      <c r="MHX34" s="345"/>
      <c r="MHY34" s="345"/>
      <c r="MHZ34" s="345"/>
      <c r="MIA34" s="345"/>
      <c r="MIB34" s="345"/>
      <c r="MIC34" s="345"/>
      <c r="MID34" s="345"/>
      <c r="MIE34" s="345"/>
      <c r="MIF34" s="345"/>
      <c r="MIG34" s="345"/>
      <c r="MIH34" s="345"/>
      <c r="MII34" s="345"/>
      <c r="MIJ34" s="345"/>
      <c r="MIK34" s="345"/>
      <c r="MIL34" s="345"/>
      <c r="MIM34" s="345"/>
      <c r="MIN34" s="345"/>
      <c r="MIO34" s="345"/>
      <c r="MIP34" s="345"/>
      <c r="MIQ34" s="345"/>
      <c r="MIR34" s="345"/>
      <c r="MIS34" s="345"/>
      <c r="MIT34" s="345"/>
      <c r="MIU34" s="345"/>
      <c r="MIV34" s="345"/>
      <c r="MIW34" s="345"/>
      <c r="MIX34" s="345"/>
      <c r="MIY34" s="345"/>
      <c r="MIZ34" s="345"/>
      <c r="MJA34" s="345"/>
      <c r="MJB34" s="345"/>
      <c r="MJC34" s="345"/>
      <c r="MJD34" s="345"/>
      <c r="MJE34" s="345"/>
      <c r="MJF34" s="345"/>
      <c r="MJG34" s="345"/>
      <c r="MJH34" s="345"/>
      <c r="MJI34" s="345"/>
      <c r="MJJ34" s="345"/>
      <c r="MJK34" s="345"/>
      <c r="MJL34" s="345"/>
      <c r="MJM34" s="345"/>
      <c r="MJN34" s="345"/>
      <c r="MJO34" s="345"/>
      <c r="MJP34" s="345"/>
      <c r="MJQ34" s="345"/>
      <c r="MJR34" s="345"/>
      <c r="MJS34" s="345"/>
      <c r="MJT34" s="345"/>
      <c r="MJU34" s="345"/>
      <c r="MJV34" s="345"/>
      <c r="MJW34" s="345"/>
      <c r="MJX34" s="345"/>
      <c r="MJY34" s="345"/>
      <c r="MJZ34" s="345"/>
      <c r="MKA34" s="345"/>
      <c r="MKB34" s="345"/>
      <c r="MKC34" s="345"/>
      <c r="MKD34" s="345"/>
      <c r="MKE34" s="345"/>
      <c r="MKF34" s="345"/>
      <c r="MKG34" s="345"/>
      <c r="MKH34" s="345"/>
      <c r="MKI34" s="345"/>
      <c r="MKJ34" s="345"/>
      <c r="MKK34" s="345"/>
      <c r="MKL34" s="345"/>
      <c r="MKM34" s="345"/>
      <c r="MKN34" s="345"/>
      <c r="MKO34" s="345"/>
      <c r="MKP34" s="345"/>
      <c r="MKQ34" s="345"/>
      <c r="MKR34" s="345"/>
      <c r="MKS34" s="345"/>
      <c r="MKT34" s="345"/>
      <c r="MKU34" s="345"/>
      <c r="MKV34" s="345"/>
      <c r="MKW34" s="345"/>
      <c r="MKX34" s="345"/>
      <c r="MKY34" s="345"/>
      <c r="MKZ34" s="345"/>
      <c r="MLA34" s="345"/>
      <c r="MLB34" s="345"/>
      <c r="MLC34" s="345"/>
      <c r="MLD34" s="345"/>
      <c r="MLE34" s="345"/>
      <c r="MLF34" s="345"/>
      <c r="MLG34" s="345"/>
      <c r="MLH34" s="345"/>
      <c r="MLI34" s="345"/>
      <c r="MLJ34" s="345"/>
      <c r="MLK34" s="345"/>
      <c r="MLL34" s="345"/>
      <c r="MLM34" s="345"/>
      <c r="MLN34" s="345"/>
      <c r="MLO34" s="345"/>
      <c r="MLP34" s="345"/>
      <c r="MLQ34" s="345"/>
      <c r="MLR34" s="345"/>
      <c r="MLS34" s="345"/>
      <c r="MLT34" s="345"/>
      <c r="MLU34" s="345"/>
      <c r="MLV34" s="345"/>
      <c r="MLW34" s="345"/>
      <c r="MLX34" s="345"/>
      <c r="MLY34" s="345"/>
      <c r="MLZ34" s="345"/>
      <c r="MMA34" s="345"/>
      <c r="MMB34" s="345"/>
      <c r="MMC34" s="345"/>
      <c r="MMD34" s="345"/>
      <c r="MME34" s="345"/>
      <c r="MMF34" s="345"/>
      <c r="MMG34" s="345"/>
      <c r="MMH34" s="345"/>
      <c r="MMI34" s="345"/>
      <c r="MMJ34" s="345"/>
      <c r="MMK34" s="345"/>
      <c r="MML34" s="345"/>
      <c r="MMM34" s="345"/>
      <c r="MMN34" s="345"/>
      <c r="MMO34" s="345"/>
      <c r="MMP34" s="345"/>
      <c r="MMQ34" s="345"/>
      <c r="MMR34" s="345"/>
      <c r="MMS34" s="345"/>
      <c r="MMT34" s="345"/>
      <c r="MMU34" s="345"/>
      <c r="MMV34" s="345"/>
      <c r="MMW34" s="345"/>
      <c r="MMX34" s="345"/>
      <c r="MMY34" s="345"/>
      <c r="MMZ34" s="345"/>
      <c r="MNA34" s="345"/>
      <c r="MNB34" s="345"/>
      <c r="MNC34" s="345"/>
      <c r="MND34" s="345"/>
      <c r="MNE34" s="345"/>
      <c r="MNF34" s="345"/>
      <c r="MNG34" s="345"/>
      <c r="MNH34" s="345"/>
      <c r="MNI34" s="345"/>
      <c r="MNJ34" s="345"/>
      <c r="MNK34" s="345"/>
      <c r="MNL34" s="345"/>
      <c r="MNM34" s="345"/>
      <c r="MNN34" s="345"/>
      <c r="MNO34" s="345"/>
      <c r="MNP34" s="345"/>
      <c r="MNQ34" s="345"/>
      <c r="MNR34" s="345"/>
      <c r="MNS34" s="345"/>
      <c r="MNT34" s="345"/>
      <c r="MNU34" s="345"/>
      <c r="MNV34" s="345"/>
      <c r="MNW34" s="345"/>
      <c r="MNX34" s="345"/>
      <c r="MNY34" s="345"/>
      <c r="MNZ34" s="345"/>
      <c r="MOA34" s="345"/>
      <c r="MOB34" s="345"/>
      <c r="MOC34" s="345"/>
      <c r="MOD34" s="345"/>
      <c r="MOE34" s="345"/>
      <c r="MOF34" s="345"/>
      <c r="MOG34" s="345"/>
      <c r="MOH34" s="345"/>
      <c r="MOI34" s="345"/>
      <c r="MOJ34" s="345"/>
      <c r="MOK34" s="345"/>
      <c r="MOL34" s="345"/>
      <c r="MOM34" s="345"/>
      <c r="MON34" s="345"/>
      <c r="MOO34" s="345"/>
      <c r="MOP34" s="345"/>
      <c r="MOQ34" s="345"/>
      <c r="MOR34" s="345"/>
      <c r="MOS34" s="345"/>
      <c r="MOT34" s="345"/>
      <c r="MOU34" s="345"/>
      <c r="MOV34" s="345"/>
      <c r="MOW34" s="345"/>
      <c r="MOX34" s="345"/>
      <c r="MOY34" s="345"/>
      <c r="MOZ34" s="345"/>
      <c r="MPA34" s="345"/>
      <c r="MPB34" s="345"/>
      <c r="MPC34" s="345"/>
      <c r="MPD34" s="345"/>
      <c r="MPE34" s="345"/>
      <c r="MPF34" s="345"/>
      <c r="MPG34" s="345"/>
      <c r="MPH34" s="345"/>
      <c r="MPI34" s="345"/>
      <c r="MPJ34" s="345"/>
      <c r="MPK34" s="345"/>
      <c r="MPL34" s="345"/>
      <c r="MPM34" s="345"/>
      <c r="MPN34" s="345"/>
      <c r="MPO34" s="345"/>
      <c r="MPP34" s="345"/>
      <c r="MPQ34" s="345"/>
      <c r="MPR34" s="345"/>
      <c r="MPS34" s="345"/>
      <c r="MPT34" s="345"/>
      <c r="MPU34" s="345"/>
      <c r="MPV34" s="345"/>
      <c r="MPW34" s="345"/>
      <c r="MPX34" s="345"/>
      <c r="MPY34" s="345"/>
      <c r="MPZ34" s="345"/>
      <c r="MQA34" s="345"/>
      <c r="MQB34" s="345"/>
      <c r="MQC34" s="345"/>
      <c r="MQD34" s="345"/>
      <c r="MQE34" s="345"/>
      <c r="MQF34" s="345"/>
      <c r="MQG34" s="345"/>
      <c r="MQH34" s="345"/>
      <c r="MQI34" s="345"/>
      <c r="MQJ34" s="345"/>
      <c r="MQK34" s="345"/>
      <c r="MQL34" s="345"/>
      <c r="MQM34" s="345"/>
      <c r="MQN34" s="345"/>
      <c r="MQO34" s="345"/>
      <c r="MQP34" s="345"/>
      <c r="MQQ34" s="345"/>
      <c r="MQR34" s="345"/>
      <c r="MQS34" s="345"/>
      <c r="MQT34" s="345"/>
      <c r="MQU34" s="345"/>
      <c r="MQV34" s="345"/>
      <c r="MQW34" s="345"/>
      <c r="MQX34" s="345"/>
      <c r="MQY34" s="345"/>
      <c r="MQZ34" s="345"/>
      <c r="MRA34" s="345"/>
      <c r="MRB34" s="345"/>
      <c r="MRC34" s="345"/>
      <c r="MRD34" s="345"/>
      <c r="MRE34" s="345"/>
      <c r="MRF34" s="345"/>
      <c r="MRG34" s="345"/>
      <c r="MRH34" s="345"/>
      <c r="MRI34" s="345"/>
      <c r="MRJ34" s="345"/>
      <c r="MRK34" s="345"/>
      <c r="MRL34" s="345"/>
      <c r="MRM34" s="345"/>
      <c r="MRN34" s="345"/>
      <c r="MRO34" s="345"/>
      <c r="MRP34" s="345"/>
      <c r="MRQ34" s="345"/>
      <c r="MRR34" s="345"/>
      <c r="MRS34" s="345"/>
      <c r="MRT34" s="345"/>
      <c r="MRU34" s="345"/>
      <c r="MRV34" s="345"/>
      <c r="MRW34" s="345"/>
      <c r="MRX34" s="345"/>
      <c r="MRY34" s="345"/>
      <c r="MRZ34" s="345"/>
      <c r="MSA34" s="345"/>
      <c r="MSB34" s="345"/>
      <c r="MSC34" s="345"/>
      <c r="MSD34" s="345"/>
      <c r="MSE34" s="345"/>
      <c r="MSF34" s="345"/>
      <c r="MSG34" s="345"/>
      <c r="MSH34" s="345"/>
      <c r="MSI34" s="345"/>
      <c r="MSJ34" s="345"/>
      <c r="MSK34" s="345"/>
      <c r="MSL34" s="345"/>
      <c r="MSM34" s="345"/>
      <c r="MSN34" s="345"/>
      <c r="MSO34" s="345"/>
      <c r="MSP34" s="345"/>
      <c r="MSQ34" s="345"/>
      <c r="MSR34" s="345"/>
      <c r="MSS34" s="345"/>
      <c r="MST34" s="345"/>
      <c r="MSU34" s="345"/>
      <c r="MSV34" s="345"/>
      <c r="MSW34" s="345"/>
      <c r="MSX34" s="345"/>
      <c r="MSY34" s="345"/>
      <c r="MSZ34" s="345"/>
      <c r="MTA34" s="345"/>
      <c r="MTB34" s="345"/>
      <c r="MTC34" s="345"/>
      <c r="MTD34" s="345"/>
      <c r="MTE34" s="345"/>
      <c r="MTF34" s="345"/>
      <c r="MTG34" s="345"/>
      <c r="MTH34" s="345"/>
      <c r="MTI34" s="345"/>
      <c r="MTJ34" s="345"/>
      <c r="MTK34" s="345"/>
      <c r="MTL34" s="345"/>
      <c r="MTM34" s="345"/>
      <c r="MTN34" s="345"/>
      <c r="MTO34" s="345"/>
      <c r="MTP34" s="345"/>
      <c r="MTQ34" s="345"/>
      <c r="MTR34" s="345"/>
      <c r="MTS34" s="345"/>
      <c r="MTT34" s="345"/>
      <c r="MTU34" s="345"/>
      <c r="MTV34" s="345"/>
      <c r="MTW34" s="345"/>
      <c r="MTX34" s="345"/>
      <c r="MTY34" s="345"/>
      <c r="MTZ34" s="345"/>
      <c r="MUA34" s="345"/>
      <c r="MUB34" s="345"/>
      <c r="MUC34" s="345"/>
      <c r="MUD34" s="345"/>
      <c r="MUE34" s="345"/>
      <c r="MUF34" s="345"/>
      <c r="MUG34" s="345"/>
      <c r="MUH34" s="345"/>
      <c r="MUI34" s="345"/>
      <c r="MUJ34" s="345"/>
      <c r="MUK34" s="345"/>
      <c r="MUL34" s="345"/>
      <c r="MUM34" s="345"/>
      <c r="MUN34" s="345"/>
      <c r="MUO34" s="345"/>
      <c r="MUP34" s="345"/>
      <c r="MUQ34" s="345"/>
      <c r="MUR34" s="345"/>
      <c r="MUS34" s="345"/>
      <c r="MUT34" s="345"/>
      <c r="MUU34" s="345"/>
      <c r="MUV34" s="345"/>
      <c r="MUW34" s="345"/>
      <c r="MUX34" s="345"/>
      <c r="MUY34" s="345"/>
      <c r="MUZ34" s="345"/>
      <c r="MVA34" s="345"/>
      <c r="MVB34" s="345"/>
      <c r="MVC34" s="345"/>
      <c r="MVD34" s="345"/>
      <c r="MVE34" s="345"/>
      <c r="MVF34" s="345"/>
      <c r="MVG34" s="345"/>
      <c r="MVH34" s="345"/>
      <c r="MVI34" s="345"/>
      <c r="MVJ34" s="345"/>
      <c r="MVK34" s="345"/>
      <c r="MVL34" s="345"/>
      <c r="MVM34" s="345"/>
      <c r="MVN34" s="345"/>
      <c r="MVO34" s="345"/>
      <c r="MVP34" s="345"/>
      <c r="MVQ34" s="345"/>
      <c r="MVR34" s="345"/>
      <c r="MVS34" s="345"/>
      <c r="MVT34" s="345"/>
      <c r="MVU34" s="345"/>
      <c r="MVV34" s="345"/>
      <c r="MVW34" s="345"/>
      <c r="MVX34" s="345"/>
      <c r="MVY34" s="345"/>
      <c r="MVZ34" s="345"/>
      <c r="MWA34" s="345"/>
      <c r="MWB34" s="345"/>
      <c r="MWC34" s="345"/>
      <c r="MWD34" s="345"/>
      <c r="MWE34" s="345"/>
      <c r="MWF34" s="345"/>
      <c r="MWG34" s="345"/>
      <c r="MWH34" s="345"/>
      <c r="MWI34" s="345"/>
      <c r="MWJ34" s="345"/>
      <c r="MWK34" s="345"/>
      <c r="MWL34" s="345"/>
      <c r="MWM34" s="345"/>
      <c r="MWN34" s="345"/>
      <c r="MWO34" s="345"/>
      <c r="MWP34" s="345"/>
      <c r="MWQ34" s="345"/>
      <c r="MWR34" s="345"/>
      <c r="MWS34" s="345"/>
      <c r="MWT34" s="345"/>
      <c r="MWU34" s="345"/>
      <c r="MWV34" s="345"/>
      <c r="MWW34" s="345"/>
      <c r="MWX34" s="345"/>
      <c r="MWY34" s="345"/>
      <c r="MWZ34" s="345"/>
      <c r="MXA34" s="345"/>
      <c r="MXB34" s="345"/>
      <c r="MXC34" s="345"/>
      <c r="MXD34" s="345"/>
      <c r="MXE34" s="345"/>
      <c r="MXF34" s="345"/>
      <c r="MXG34" s="345"/>
      <c r="MXH34" s="345"/>
      <c r="MXI34" s="345"/>
      <c r="MXJ34" s="345"/>
      <c r="MXK34" s="345"/>
      <c r="MXL34" s="345"/>
      <c r="MXM34" s="345"/>
      <c r="MXN34" s="345"/>
      <c r="MXO34" s="345"/>
      <c r="MXP34" s="345"/>
      <c r="MXQ34" s="345"/>
      <c r="MXR34" s="345"/>
      <c r="MXS34" s="345"/>
      <c r="MXT34" s="345"/>
      <c r="MXU34" s="345"/>
      <c r="MXV34" s="345"/>
      <c r="MXW34" s="345"/>
      <c r="MXX34" s="345"/>
      <c r="MXY34" s="345"/>
      <c r="MXZ34" s="345"/>
      <c r="MYA34" s="345"/>
      <c r="MYB34" s="345"/>
      <c r="MYC34" s="345"/>
      <c r="MYD34" s="345"/>
      <c r="MYE34" s="345"/>
      <c r="MYF34" s="345"/>
      <c r="MYG34" s="345"/>
      <c r="MYH34" s="345"/>
      <c r="MYI34" s="345"/>
      <c r="MYJ34" s="345"/>
      <c r="MYK34" s="345"/>
      <c r="MYL34" s="345"/>
      <c r="MYM34" s="345"/>
      <c r="MYN34" s="345"/>
      <c r="MYO34" s="345"/>
      <c r="MYP34" s="345"/>
      <c r="MYQ34" s="345"/>
      <c r="MYR34" s="345"/>
      <c r="MYS34" s="345"/>
      <c r="MYT34" s="345"/>
      <c r="MYU34" s="345"/>
      <c r="MYV34" s="345"/>
      <c r="MYW34" s="345"/>
      <c r="MYX34" s="345"/>
      <c r="MYY34" s="345"/>
      <c r="MYZ34" s="345"/>
      <c r="MZA34" s="345"/>
      <c r="MZB34" s="345"/>
      <c r="MZC34" s="345"/>
      <c r="MZD34" s="345"/>
      <c r="MZE34" s="345"/>
      <c r="MZF34" s="345"/>
      <c r="MZG34" s="345"/>
      <c r="MZH34" s="345"/>
      <c r="MZI34" s="345"/>
      <c r="MZJ34" s="345"/>
      <c r="MZK34" s="345"/>
      <c r="MZL34" s="345"/>
      <c r="MZM34" s="345"/>
      <c r="MZN34" s="345"/>
      <c r="MZO34" s="345"/>
      <c r="MZP34" s="345"/>
      <c r="MZQ34" s="345"/>
      <c r="MZR34" s="345"/>
      <c r="MZS34" s="345"/>
      <c r="MZT34" s="345"/>
      <c r="MZU34" s="345"/>
      <c r="MZV34" s="345"/>
      <c r="MZW34" s="345"/>
      <c r="MZX34" s="345"/>
      <c r="MZY34" s="345"/>
      <c r="MZZ34" s="345"/>
      <c r="NAA34" s="345"/>
      <c r="NAB34" s="345"/>
      <c r="NAC34" s="345"/>
      <c r="NAD34" s="345"/>
      <c r="NAE34" s="345"/>
      <c r="NAF34" s="345"/>
      <c r="NAG34" s="345"/>
      <c r="NAH34" s="345"/>
      <c r="NAI34" s="345"/>
      <c r="NAJ34" s="345"/>
      <c r="NAK34" s="345"/>
      <c r="NAL34" s="345"/>
      <c r="NAM34" s="345"/>
      <c r="NAN34" s="345"/>
      <c r="NAO34" s="345"/>
      <c r="NAP34" s="345"/>
      <c r="NAQ34" s="345"/>
      <c r="NAR34" s="345"/>
      <c r="NAS34" s="345"/>
      <c r="NAT34" s="345"/>
      <c r="NAU34" s="345"/>
      <c r="NAV34" s="345"/>
      <c r="NAW34" s="345"/>
      <c r="NAX34" s="345"/>
      <c r="NAY34" s="345"/>
      <c r="NAZ34" s="345"/>
      <c r="NBA34" s="345"/>
      <c r="NBB34" s="345"/>
      <c r="NBC34" s="345"/>
      <c r="NBD34" s="345"/>
      <c r="NBE34" s="345"/>
      <c r="NBF34" s="345"/>
      <c r="NBG34" s="345"/>
      <c r="NBH34" s="345"/>
      <c r="NBI34" s="345"/>
      <c r="NBJ34" s="345"/>
      <c r="NBK34" s="345"/>
      <c r="NBL34" s="345"/>
      <c r="NBM34" s="345"/>
      <c r="NBN34" s="345"/>
      <c r="NBO34" s="345"/>
      <c r="NBP34" s="345"/>
      <c r="NBQ34" s="345"/>
      <c r="NBR34" s="345"/>
      <c r="NBS34" s="345"/>
      <c r="NBT34" s="345"/>
      <c r="NBU34" s="345"/>
      <c r="NBV34" s="345"/>
      <c r="NBW34" s="345"/>
      <c r="NBX34" s="345"/>
      <c r="NBY34" s="345"/>
      <c r="NBZ34" s="345"/>
      <c r="NCA34" s="345"/>
      <c r="NCB34" s="345"/>
      <c r="NCC34" s="345"/>
      <c r="NCD34" s="345"/>
      <c r="NCE34" s="345"/>
      <c r="NCF34" s="345"/>
      <c r="NCG34" s="345"/>
      <c r="NCH34" s="345"/>
      <c r="NCI34" s="345"/>
      <c r="NCJ34" s="345"/>
      <c r="NCK34" s="345"/>
      <c r="NCL34" s="345"/>
      <c r="NCM34" s="345"/>
      <c r="NCN34" s="345"/>
      <c r="NCO34" s="345"/>
      <c r="NCP34" s="345"/>
      <c r="NCQ34" s="345"/>
      <c r="NCR34" s="345"/>
      <c r="NCS34" s="345"/>
      <c r="NCT34" s="345"/>
      <c r="NCU34" s="345"/>
      <c r="NCV34" s="345"/>
      <c r="NCW34" s="345"/>
      <c r="NCX34" s="345"/>
      <c r="NCY34" s="345"/>
      <c r="NCZ34" s="345"/>
      <c r="NDA34" s="345"/>
      <c r="NDB34" s="345"/>
      <c r="NDC34" s="345"/>
      <c r="NDD34" s="345"/>
      <c r="NDE34" s="345"/>
      <c r="NDF34" s="345"/>
      <c r="NDG34" s="345"/>
      <c r="NDH34" s="345"/>
      <c r="NDI34" s="345"/>
      <c r="NDJ34" s="345"/>
      <c r="NDK34" s="345"/>
      <c r="NDL34" s="345"/>
      <c r="NDM34" s="345"/>
      <c r="NDN34" s="345"/>
      <c r="NDO34" s="345"/>
      <c r="NDP34" s="345"/>
      <c r="NDQ34" s="345"/>
      <c r="NDR34" s="345"/>
      <c r="NDS34" s="345"/>
      <c r="NDT34" s="345"/>
      <c r="NDU34" s="345"/>
      <c r="NDV34" s="345"/>
      <c r="NDW34" s="345"/>
      <c r="NDX34" s="345"/>
      <c r="NDY34" s="345"/>
      <c r="NDZ34" s="345"/>
      <c r="NEA34" s="345"/>
      <c r="NEB34" s="345"/>
      <c r="NEC34" s="345"/>
      <c r="NED34" s="345"/>
      <c r="NEE34" s="345"/>
      <c r="NEF34" s="345"/>
      <c r="NEG34" s="345"/>
      <c r="NEH34" s="345"/>
      <c r="NEI34" s="345"/>
      <c r="NEJ34" s="345"/>
      <c r="NEK34" s="345"/>
      <c r="NEL34" s="345"/>
      <c r="NEM34" s="345"/>
      <c r="NEN34" s="345"/>
      <c r="NEO34" s="345"/>
      <c r="NEP34" s="345"/>
      <c r="NEQ34" s="345"/>
      <c r="NER34" s="345"/>
      <c r="NES34" s="345"/>
      <c r="NET34" s="345"/>
      <c r="NEU34" s="345"/>
      <c r="NEV34" s="345"/>
      <c r="NEW34" s="345"/>
      <c r="NEX34" s="345"/>
      <c r="NEY34" s="345"/>
      <c r="NEZ34" s="345"/>
      <c r="NFA34" s="345"/>
      <c r="NFB34" s="345"/>
      <c r="NFC34" s="345"/>
      <c r="NFD34" s="345"/>
      <c r="NFE34" s="345"/>
      <c r="NFF34" s="345"/>
      <c r="NFG34" s="345"/>
      <c r="NFH34" s="345"/>
      <c r="NFI34" s="345"/>
      <c r="NFJ34" s="345"/>
      <c r="NFK34" s="345"/>
      <c r="NFL34" s="345"/>
      <c r="NFM34" s="345"/>
      <c r="NFN34" s="345"/>
      <c r="NFO34" s="345"/>
      <c r="NFP34" s="345"/>
      <c r="NFQ34" s="345"/>
      <c r="NFR34" s="345"/>
      <c r="NFS34" s="345"/>
      <c r="NFT34" s="345"/>
      <c r="NFU34" s="345"/>
      <c r="NFV34" s="345"/>
      <c r="NFW34" s="345"/>
      <c r="NFX34" s="345"/>
      <c r="NFY34" s="345"/>
      <c r="NFZ34" s="345"/>
      <c r="NGA34" s="345"/>
      <c r="NGB34" s="345"/>
      <c r="NGC34" s="345"/>
      <c r="NGD34" s="345"/>
      <c r="NGE34" s="345"/>
      <c r="NGF34" s="345"/>
      <c r="NGG34" s="345"/>
      <c r="NGH34" s="345"/>
      <c r="NGI34" s="345"/>
      <c r="NGJ34" s="345"/>
      <c r="NGK34" s="345"/>
      <c r="NGL34" s="345"/>
      <c r="NGM34" s="345"/>
      <c r="NGN34" s="345"/>
      <c r="NGO34" s="345"/>
      <c r="NGP34" s="345"/>
      <c r="NGQ34" s="345"/>
      <c r="NGR34" s="345"/>
      <c r="NGS34" s="345"/>
      <c r="NGT34" s="345"/>
      <c r="NGU34" s="345"/>
      <c r="NGV34" s="345"/>
      <c r="NGW34" s="345"/>
      <c r="NGX34" s="345"/>
      <c r="NGY34" s="345"/>
      <c r="NGZ34" s="345"/>
      <c r="NHA34" s="345"/>
      <c r="NHB34" s="345"/>
      <c r="NHC34" s="345"/>
      <c r="NHD34" s="345"/>
      <c r="NHE34" s="345"/>
      <c r="NHF34" s="345"/>
      <c r="NHG34" s="345"/>
      <c r="NHH34" s="345"/>
      <c r="NHI34" s="345"/>
      <c r="NHJ34" s="345"/>
      <c r="NHK34" s="345"/>
      <c r="NHL34" s="345"/>
      <c r="NHM34" s="345"/>
      <c r="NHN34" s="345"/>
      <c r="NHO34" s="345"/>
      <c r="NHP34" s="345"/>
      <c r="NHQ34" s="345"/>
      <c r="NHR34" s="345"/>
      <c r="NHS34" s="345"/>
      <c r="NHT34" s="345"/>
      <c r="NHU34" s="345"/>
      <c r="NHV34" s="345"/>
      <c r="NHW34" s="345"/>
      <c r="NHX34" s="345"/>
      <c r="NHY34" s="345"/>
      <c r="NHZ34" s="345"/>
      <c r="NIA34" s="345"/>
      <c r="NIB34" s="345"/>
      <c r="NIC34" s="345"/>
      <c r="NID34" s="345"/>
      <c r="NIE34" s="345"/>
      <c r="NIF34" s="345"/>
      <c r="NIG34" s="345"/>
      <c r="NIH34" s="345"/>
      <c r="NII34" s="345"/>
      <c r="NIJ34" s="345"/>
      <c r="NIK34" s="345"/>
      <c r="NIL34" s="345"/>
      <c r="NIM34" s="345"/>
      <c r="NIN34" s="345"/>
      <c r="NIO34" s="345"/>
      <c r="NIP34" s="345"/>
      <c r="NIQ34" s="345"/>
      <c r="NIR34" s="345"/>
      <c r="NIS34" s="345"/>
      <c r="NIT34" s="345"/>
      <c r="NIU34" s="345"/>
      <c r="NIV34" s="345"/>
      <c r="NIW34" s="345"/>
      <c r="NIX34" s="345"/>
      <c r="NIY34" s="345"/>
      <c r="NIZ34" s="345"/>
      <c r="NJA34" s="345"/>
      <c r="NJB34" s="345"/>
      <c r="NJC34" s="345"/>
      <c r="NJD34" s="345"/>
      <c r="NJE34" s="345"/>
      <c r="NJF34" s="345"/>
      <c r="NJG34" s="345"/>
      <c r="NJH34" s="345"/>
      <c r="NJI34" s="345"/>
      <c r="NJJ34" s="345"/>
      <c r="NJK34" s="345"/>
      <c r="NJL34" s="345"/>
      <c r="NJM34" s="345"/>
      <c r="NJN34" s="345"/>
      <c r="NJO34" s="345"/>
      <c r="NJP34" s="345"/>
      <c r="NJQ34" s="345"/>
      <c r="NJR34" s="345"/>
      <c r="NJS34" s="345"/>
      <c r="NJT34" s="345"/>
      <c r="NJU34" s="345"/>
      <c r="NJV34" s="345"/>
      <c r="NJW34" s="345"/>
      <c r="NJX34" s="345"/>
      <c r="NJY34" s="345"/>
      <c r="NJZ34" s="345"/>
      <c r="NKA34" s="345"/>
      <c r="NKB34" s="345"/>
      <c r="NKC34" s="345"/>
      <c r="NKD34" s="345"/>
      <c r="NKE34" s="345"/>
      <c r="NKF34" s="345"/>
      <c r="NKG34" s="345"/>
      <c r="NKH34" s="345"/>
      <c r="NKI34" s="345"/>
      <c r="NKJ34" s="345"/>
      <c r="NKK34" s="345"/>
      <c r="NKL34" s="345"/>
      <c r="NKM34" s="345"/>
      <c r="NKN34" s="345"/>
      <c r="NKO34" s="345"/>
      <c r="NKP34" s="345"/>
      <c r="NKQ34" s="345"/>
      <c r="NKR34" s="345"/>
      <c r="NKS34" s="345"/>
      <c r="NKT34" s="345"/>
      <c r="NKU34" s="345"/>
      <c r="NKV34" s="345"/>
      <c r="NKW34" s="345"/>
      <c r="NKX34" s="345"/>
      <c r="NKY34" s="345"/>
      <c r="NKZ34" s="345"/>
      <c r="NLA34" s="345"/>
      <c r="NLB34" s="345"/>
      <c r="NLC34" s="345"/>
      <c r="NLD34" s="345"/>
      <c r="NLE34" s="345"/>
      <c r="NLF34" s="345"/>
      <c r="NLG34" s="345"/>
      <c r="NLH34" s="345"/>
      <c r="NLI34" s="345"/>
      <c r="NLJ34" s="345"/>
      <c r="NLK34" s="345"/>
      <c r="NLL34" s="345"/>
      <c r="NLM34" s="345"/>
      <c r="NLN34" s="345"/>
      <c r="NLO34" s="345"/>
      <c r="NLP34" s="345"/>
      <c r="NLQ34" s="345"/>
      <c r="NLR34" s="345"/>
      <c r="NLS34" s="345"/>
      <c r="NLT34" s="345"/>
      <c r="NLU34" s="345"/>
      <c r="NLV34" s="345"/>
      <c r="NLW34" s="345"/>
      <c r="NLX34" s="345"/>
      <c r="NLY34" s="345"/>
      <c r="NLZ34" s="345"/>
      <c r="NMA34" s="345"/>
      <c r="NMB34" s="345"/>
      <c r="NMC34" s="345"/>
      <c r="NMD34" s="345"/>
      <c r="NME34" s="345"/>
      <c r="NMF34" s="345"/>
      <c r="NMG34" s="345"/>
      <c r="NMH34" s="345"/>
      <c r="NMI34" s="345"/>
      <c r="NMJ34" s="345"/>
      <c r="NMK34" s="345"/>
      <c r="NML34" s="345"/>
      <c r="NMM34" s="345"/>
      <c r="NMN34" s="345"/>
      <c r="NMO34" s="345"/>
      <c r="NMP34" s="345"/>
      <c r="NMQ34" s="345"/>
      <c r="NMR34" s="345"/>
      <c r="NMS34" s="345"/>
      <c r="NMT34" s="345"/>
      <c r="NMU34" s="345"/>
      <c r="NMV34" s="345"/>
      <c r="NMW34" s="345"/>
      <c r="NMX34" s="345"/>
      <c r="NMY34" s="345"/>
      <c r="NMZ34" s="345"/>
      <c r="NNA34" s="345"/>
      <c r="NNB34" s="345"/>
      <c r="NNC34" s="345"/>
      <c r="NND34" s="345"/>
      <c r="NNE34" s="345"/>
      <c r="NNF34" s="345"/>
      <c r="NNG34" s="345"/>
      <c r="NNH34" s="345"/>
      <c r="NNI34" s="345"/>
      <c r="NNJ34" s="345"/>
      <c r="NNK34" s="345"/>
      <c r="NNL34" s="345"/>
      <c r="NNM34" s="345"/>
      <c r="NNN34" s="345"/>
      <c r="NNO34" s="345"/>
      <c r="NNP34" s="345"/>
      <c r="NNQ34" s="345"/>
      <c r="NNR34" s="345"/>
      <c r="NNS34" s="345"/>
      <c r="NNT34" s="345"/>
      <c r="NNU34" s="345"/>
      <c r="NNV34" s="345"/>
      <c r="NNW34" s="345"/>
      <c r="NNX34" s="345"/>
      <c r="NNY34" s="345"/>
      <c r="NNZ34" s="345"/>
      <c r="NOA34" s="345"/>
      <c r="NOB34" s="345"/>
      <c r="NOC34" s="345"/>
      <c r="NOD34" s="345"/>
      <c r="NOE34" s="345"/>
      <c r="NOF34" s="345"/>
      <c r="NOG34" s="345"/>
      <c r="NOH34" s="345"/>
      <c r="NOI34" s="345"/>
      <c r="NOJ34" s="345"/>
      <c r="NOK34" s="345"/>
      <c r="NOL34" s="345"/>
      <c r="NOM34" s="345"/>
      <c r="NON34" s="345"/>
      <c r="NOO34" s="345"/>
      <c r="NOP34" s="345"/>
      <c r="NOQ34" s="345"/>
      <c r="NOR34" s="345"/>
      <c r="NOS34" s="345"/>
      <c r="NOT34" s="345"/>
      <c r="NOU34" s="345"/>
      <c r="NOV34" s="345"/>
      <c r="NOW34" s="345"/>
      <c r="NOX34" s="345"/>
      <c r="NOY34" s="345"/>
      <c r="NOZ34" s="345"/>
      <c r="NPA34" s="345"/>
      <c r="NPB34" s="345"/>
      <c r="NPC34" s="345"/>
      <c r="NPD34" s="345"/>
      <c r="NPE34" s="345"/>
      <c r="NPF34" s="345"/>
      <c r="NPG34" s="345"/>
      <c r="NPH34" s="345"/>
      <c r="NPI34" s="345"/>
      <c r="NPJ34" s="345"/>
      <c r="NPK34" s="345"/>
      <c r="NPL34" s="345"/>
      <c r="NPM34" s="345"/>
      <c r="NPN34" s="345"/>
      <c r="NPO34" s="345"/>
      <c r="NPP34" s="345"/>
      <c r="NPQ34" s="345"/>
      <c r="NPR34" s="345"/>
      <c r="NPS34" s="345"/>
      <c r="NPT34" s="345"/>
      <c r="NPU34" s="345"/>
      <c r="NPV34" s="345"/>
      <c r="NPW34" s="345"/>
      <c r="NPX34" s="345"/>
      <c r="NPY34" s="345"/>
      <c r="NPZ34" s="345"/>
      <c r="NQA34" s="345"/>
      <c r="NQB34" s="345"/>
      <c r="NQC34" s="345"/>
      <c r="NQD34" s="345"/>
      <c r="NQE34" s="345"/>
      <c r="NQF34" s="345"/>
      <c r="NQG34" s="345"/>
      <c r="NQH34" s="345"/>
      <c r="NQI34" s="345"/>
      <c r="NQJ34" s="345"/>
      <c r="NQK34" s="345"/>
      <c r="NQL34" s="345"/>
      <c r="NQM34" s="345"/>
      <c r="NQN34" s="345"/>
      <c r="NQO34" s="345"/>
      <c r="NQP34" s="345"/>
      <c r="NQQ34" s="345"/>
      <c r="NQR34" s="345"/>
      <c r="NQS34" s="345"/>
      <c r="NQT34" s="345"/>
      <c r="NQU34" s="345"/>
      <c r="NQV34" s="345"/>
      <c r="NQW34" s="345"/>
      <c r="NQX34" s="345"/>
      <c r="NQY34" s="345"/>
      <c r="NQZ34" s="345"/>
      <c r="NRA34" s="345"/>
      <c r="NRB34" s="345"/>
      <c r="NRC34" s="345"/>
      <c r="NRD34" s="345"/>
      <c r="NRE34" s="345"/>
      <c r="NRF34" s="345"/>
      <c r="NRG34" s="345"/>
      <c r="NRH34" s="345"/>
      <c r="NRI34" s="345"/>
      <c r="NRJ34" s="345"/>
      <c r="NRK34" s="345"/>
      <c r="NRL34" s="345"/>
      <c r="NRM34" s="345"/>
      <c r="NRN34" s="345"/>
      <c r="NRO34" s="345"/>
      <c r="NRP34" s="345"/>
      <c r="NRQ34" s="345"/>
      <c r="NRR34" s="345"/>
      <c r="NRS34" s="345"/>
      <c r="NRT34" s="345"/>
      <c r="NRU34" s="345"/>
      <c r="NRV34" s="345"/>
      <c r="NRW34" s="345"/>
      <c r="NRX34" s="345"/>
      <c r="NRY34" s="345"/>
      <c r="NRZ34" s="345"/>
      <c r="NSA34" s="345"/>
      <c r="NSB34" s="345"/>
      <c r="NSC34" s="345"/>
      <c r="NSD34" s="345"/>
      <c r="NSE34" s="345"/>
      <c r="NSF34" s="345"/>
      <c r="NSG34" s="345"/>
      <c r="NSH34" s="345"/>
      <c r="NSI34" s="345"/>
      <c r="NSJ34" s="345"/>
      <c r="NSK34" s="345"/>
      <c r="NSL34" s="345"/>
      <c r="NSM34" s="345"/>
      <c r="NSN34" s="345"/>
      <c r="NSO34" s="345"/>
      <c r="NSP34" s="345"/>
      <c r="NSQ34" s="345"/>
      <c r="NSR34" s="345"/>
      <c r="NSS34" s="345"/>
      <c r="NST34" s="345"/>
      <c r="NSU34" s="345"/>
      <c r="NSV34" s="345"/>
      <c r="NSW34" s="345"/>
      <c r="NSX34" s="345"/>
      <c r="NSY34" s="345"/>
      <c r="NSZ34" s="345"/>
      <c r="NTA34" s="345"/>
      <c r="NTB34" s="345"/>
      <c r="NTC34" s="345"/>
      <c r="NTD34" s="345"/>
      <c r="NTE34" s="345"/>
      <c r="NTF34" s="345"/>
      <c r="NTG34" s="345"/>
      <c r="NTH34" s="345"/>
      <c r="NTI34" s="345"/>
      <c r="NTJ34" s="345"/>
      <c r="NTK34" s="345"/>
      <c r="NTL34" s="345"/>
      <c r="NTM34" s="345"/>
      <c r="NTN34" s="345"/>
      <c r="NTO34" s="345"/>
      <c r="NTP34" s="345"/>
      <c r="NTQ34" s="345"/>
      <c r="NTR34" s="345"/>
      <c r="NTS34" s="345"/>
      <c r="NTT34" s="345"/>
      <c r="NTU34" s="345"/>
      <c r="NTV34" s="345"/>
      <c r="NTW34" s="345"/>
      <c r="NTX34" s="345"/>
      <c r="NTY34" s="345"/>
      <c r="NTZ34" s="345"/>
      <c r="NUA34" s="345"/>
      <c r="NUB34" s="345"/>
      <c r="NUC34" s="345"/>
      <c r="NUD34" s="345"/>
      <c r="NUE34" s="345"/>
      <c r="NUF34" s="345"/>
      <c r="NUG34" s="345"/>
      <c r="NUH34" s="345"/>
      <c r="NUI34" s="345"/>
      <c r="NUJ34" s="345"/>
      <c r="NUK34" s="345"/>
      <c r="NUL34" s="345"/>
      <c r="NUM34" s="345"/>
      <c r="NUN34" s="345"/>
      <c r="NUO34" s="345"/>
      <c r="NUP34" s="345"/>
      <c r="NUQ34" s="345"/>
      <c r="NUR34" s="345"/>
      <c r="NUS34" s="345"/>
      <c r="NUT34" s="345"/>
      <c r="NUU34" s="345"/>
      <c r="NUV34" s="345"/>
      <c r="NUW34" s="345"/>
      <c r="NUX34" s="345"/>
      <c r="NUY34" s="345"/>
      <c r="NUZ34" s="345"/>
      <c r="NVA34" s="345"/>
      <c r="NVB34" s="345"/>
      <c r="NVC34" s="345"/>
      <c r="NVD34" s="345"/>
      <c r="NVE34" s="345"/>
      <c r="NVF34" s="345"/>
      <c r="NVG34" s="345"/>
      <c r="NVH34" s="345"/>
      <c r="NVI34" s="345"/>
      <c r="NVJ34" s="345"/>
      <c r="NVK34" s="345"/>
      <c r="NVL34" s="345"/>
      <c r="NVM34" s="345"/>
      <c r="NVN34" s="345"/>
      <c r="NVO34" s="345"/>
      <c r="NVP34" s="345"/>
      <c r="NVQ34" s="345"/>
      <c r="NVR34" s="345"/>
      <c r="NVS34" s="345"/>
      <c r="NVT34" s="345"/>
      <c r="NVU34" s="345"/>
      <c r="NVV34" s="345"/>
      <c r="NVW34" s="345"/>
      <c r="NVX34" s="345"/>
      <c r="NVY34" s="345"/>
      <c r="NVZ34" s="345"/>
      <c r="NWA34" s="345"/>
      <c r="NWB34" s="345"/>
      <c r="NWC34" s="345"/>
      <c r="NWD34" s="345"/>
      <c r="NWE34" s="345"/>
      <c r="NWF34" s="345"/>
      <c r="NWG34" s="345"/>
      <c r="NWH34" s="345"/>
      <c r="NWI34" s="345"/>
      <c r="NWJ34" s="345"/>
      <c r="NWK34" s="345"/>
      <c r="NWL34" s="345"/>
      <c r="NWM34" s="345"/>
      <c r="NWN34" s="345"/>
      <c r="NWO34" s="345"/>
      <c r="NWP34" s="345"/>
      <c r="NWQ34" s="345"/>
      <c r="NWR34" s="345"/>
      <c r="NWS34" s="345"/>
      <c r="NWT34" s="345"/>
      <c r="NWU34" s="345"/>
      <c r="NWV34" s="345"/>
      <c r="NWW34" s="345"/>
      <c r="NWX34" s="345"/>
      <c r="NWY34" s="345"/>
      <c r="NWZ34" s="345"/>
      <c r="NXA34" s="345"/>
      <c r="NXB34" s="345"/>
      <c r="NXC34" s="345"/>
      <c r="NXD34" s="345"/>
      <c r="NXE34" s="345"/>
      <c r="NXF34" s="345"/>
      <c r="NXG34" s="345"/>
      <c r="NXH34" s="345"/>
      <c r="NXI34" s="345"/>
      <c r="NXJ34" s="345"/>
      <c r="NXK34" s="345"/>
      <c r="NXL34" s="345"/>
      <c r="NXM34" s="345"/>
      <c r="NXN34" s="345"/>
      <c r="NXO34" s="345"/>
      <c r="NXP34" s="345"/>
      <c r="NXQ34" s="345"/>
      <c r="NXR34" s="345"/>
      <c r="NXS34" s="345"/>
      <c r="NXT34" s="345"/>
      <c r="NXU34" s="345"/>
      <c r="NXV34" s="345"/>
      <c r="NXW34" s="345"/>
      <c r="NXX34" s="345"/>
      <c r="NXY34" s="345"/>
      <c r="NXZ34" s="345"/>
      <c r="NYA34" s="345"/>
      <c r="NYB34" s="345"/>
      <c r="NYC34" s="345"/>
      <c r="NYD34" s="345"/>
      <c r="NYE34" s="345"/>
      <c r="NYF34" s="345"/>
      <c r="NYG34" s="345"/>
      <c r="NYH34" s="345"/>
      <c r="NYI34" s="345"/>
      <c r="NYJ34" s="345"/>
      <c r="NYK34" s="345"/>
      <c r="NYL34" s="345"/>
      <c r="NYM34" s="345"/>
      <c r="NYN34" s="345"/>
      <c r="NYO34" s="345"/>
      <c r="NYP34" s="345"/>
      <c r="NYQ34" s="345"/>
      <c r="NYR34" s="345"/>
      <c r="NYS34" s="345"/>
      <c r="NYT34" s="345"/>
      <c r="NYU34" s="345"/>
      <c r="NYV34" s="345"/>
      <c r="NYW34" s="345"/>
      <c r="NYX34" s="345"/>
      <c r="NYY34" s="345"/>
      <c r="NYZ34" s="345"/>
      <c r="NZA34" s="345"/>
      <c r="NZB34" s="345"/>
      <c r="NZC34" s="345"/>
      <c r="NZD34" s="345"/>
      <c r="NZE34" s="345"/>
      <c r="NZF34" s="345"/>
      <c r="NZG34" s="345"/>
      <c r="NZH34" s="345"/>
      <c r="NZI34" s="345"/>
      <c r="NZJ34" s="345"/>
      <c r="NZK34" s="345"/>
      <c r="NZL34" s="345"/>
      <c r="NZM34" s="345"/>
      <c r="NZN34" s="345"/>
      <c r="NZO34" s="345"/>
      <c r="NZP34" s="345"/>
      <c r="NZQ34" s="345"/>
      <c r="NZR34" s="345"/>
      <c r="NZS34" s="345"/>
      <c r="NZT34" s="345"/>
      <c r="NZU34" s="345"/>
      <c r="NZV34" s="345"/>
      <c r="NZW34" s="345"/>
      <c r="NZX34" s="345"/>
      <c r="NZY34" s="345"/>
      <c r="NZZ34" s="345"/>
      <c r="OAA34" s="345"/>
      <c r="OAB34" s="345"/>
      <c r="OAC34" s="345"/>
      <c r="OAD34" s="345"/>
      <c r="OAE34" s="345"/>
      <c r="OAF34" s="345"/>
      <c r="OAG34" s="345"/>
      <c r="OAH34" s="345"/>
      <c r="OAI34" s="345"/>
      <c r="OAJ34" s="345"/>
      <c r="OAK34" s="345"/>
      <c r="OAL34" s="345"/>
      <c r="OAM34" s="345"/>
      <c r="OAN34" s="345"/>
      <c r="OAO34" s="345"/>
      <c r="OAP34" s="345"/>
      <c r="OAQ34" s="345"/>
      <c r="OAR34" s="345"/>
      <c r="OAS34" s="345"/>
      <c r="OAT34" s="345"/>
      <c r="OAU34" s="345"/>
      <c r="OAV34" s="345"/>
      <c r="OAW34" s="345"/>
      <c r="OAX34" s="345"/>
      <c r="OAY34" s="345"/>
      <c r="OAZ34" s="345"/>
      <c r="OBA34" s="345"/>
      <c r="OBB34" s="345"/>
      <c r="OBC34" s="345"/>
      <c r="OBD34" s="345"/>
      <c r="OBE34" s="345"/>
      <c r="OBF34" s="345"/>
      <c r="OBG34" s="345"/>
      <c r="OBH34" s="345"/>
      <c r="OBI34" s="345"/>
      <c r="OBJ34" s="345"/>
      <c r="OBK34" s="345"/>
      <c r="OBL34" s="345"/>
      <c r="OBM34" s="345"/>
      <c r="OBN34" s="345"/>
      <c r="OBO34" s="345"/>
      <c r="OBP34" s="345"/>
      <c r="OBQ34" s="345"/>
      <c r="OBR34" s="345"/>
      <c r="OBS34" s="345"/>
      <c r="OBT34" s="345"/>
      <c r="OBU34" s="345"/>
      <c r="OBV34" s="345"/>
      <c r="OBW34" s="345"/>
      <c r="OBX34" s="345"/>
      <c r="OBY34" s="345"/>
      <c r="OBZ34" s="345"/>
      <c r="OCA34" s="345"/>
      <c r="OCB34" s="345"/>
      <c r="OCC34" s="345"/>
      <c r="OCD34" s="345"/>
      <c r="OCE34" s="345"/>
      <c r="OCF34" s="345"/>
      <c r="OCG34" s="345"/>
      <c r="OCH34" s="345"/>
      <c r="OCI34" s="345"/>
      <c r="OCJ34" s="345"/>
      <c r="OCK34" s="345"/>
      <c r="OCL34" s="345"/>
      <c r="OCM34" s="345"/>
      <c r="OCN34" s="345"/>
      <c r="OCO34" s="345"/>
      <c r="OCP34" s="345"/>
      <c r="OCQ34" s="345"/>
      <c r="OCR34" s="345"/>
      <c r="OCS34" s="345"/>
      <c r="OCT34" s="345"/>
      <c r="OCU34" s="345"/>
      <c r="OCV34" s="345"/>
      <c r="OCW34" s="345"/>
      <c r="OCX34" s="345"/>
      <c r="OCY34" s="345"/>
      <c r="OCZ34" s="345"/>
      <c r="ODA34" s="345"/>
      <c r="ODB34" s="345"/>
      <c r="ODC34" s="345"/>
      <c r="ODD34" s="345"/>
      <c r="ODE34" s="345"/>
      <c r="ODF34" s="345"/>
      <c r="ODG34" s="345"/>
      <c r="ODH34" s="345"/>
      <c r="ODI34" s="345"/>
      <c r="ODJ34" s="345"/>
      <c r="ODK34" s="345"/>
      <c r="ODL34" s="345"/>
      <c r="ODM34" s="345"/>
      <c r="ODN34" s="345"/>
      <c r="ODO34" s="345"/>
      <c r="ODP34" s="345"/>
      <c r="ODQ34" s="345"/>
      <c r="ODR34" s="345"/>
      <c r="ODS34" s="345"/>
      <c r="ODT34" s="345"/>
      <c r="ODU34" s="345"/>
      <c r="ODV34" s="345"/>
      <c r="ODW34" s="345"/>
      <c r="ODX34" s="345"/>
      <c r="ODY34" s="345"/>
      <c r="ODZ34" s="345"/>
      <c r="OEA34" s="345"/>
      <c r="OEB34" s="345"/>
      <c r="OEC34" s="345"/>
      <c r="OED34" s="345"/>
      <c r="OEE34" s="345"/>
      <c r="OEF34" s="345"/>
      <c r="OEG34" s="345"/>
      <c r="OEH34" s="345"/>
      <c r="OEI34" s="345"/>
      <c r="OEJ34" s="345"/>
      <c r="OEK34" s="345"/>
      <c r="OEL34" s="345"/>
      <c r="OEM34" s="345"/>
      <c r="OEN34" s="345"/>
      <c r="OEO34" s="345"/>
      <c r="OEP34" s="345"/>
      <c r="OEQ34" s="345"/>
      <c r="OER34" s="345"/>
      <c r="OES34" s="345"/>
      <c r="OET34" s="345"/>
      <c r="OEU34" s="345"/>
      <c r="OEV34" s="345"/>
      <c r="OEW34" s="345"/>
      <c r="OEX34" s="345"/>
      <c r="OEY34" s="345"/>
      <c r="OEZ34" s="345"/>
      <c r="OFA34" s="345"/>
      <c r="OFB34" s="345"/>
      <c r="OFC34" s="345"/>
      <c r="OFD34" s="345"/>
      <c r="OFE34" s="345"/>
      <c r="OFF34" s="345"/>
      <c r="OFG34" s="345"/>
      <c r="OFH34" s="345"/>
      <c r="OFI34" s="345"/>
      <c r="OFJ34" s="345"/>
      <c r="OFK34" s="345"/>
      <c r="OFL34" s="345"/>
      <c r="OFM34" s="345"/>
      <c r="OFN34" s="345"/>
      <c r="OFO34" s="345"/>
      <c r="OFP34" s="345"/>
      <c r="OFQ34" s="345"/>
      <c r="OFR34" s="345"/>
      <c r="OFS34" s="345"/>
      <c r="OFT34" s="345"/>
      <c r="OFU34" s="345"/>
      <c r="OFV34" s="345"/>
      <c r="OFW34" s="345"/>
      <c r="OFX34" s="345"/>
      <c r="OFY34" s="345"/>
      <c r="OFZ34" s="345"/>
      <c r="OGA34" s="345"/>
      <c r="OGB34" s="345"/>
      <c r="OGC34" s="345"/>
      <c r="OGD34" s="345"/>
      <c r="OGE34" s="345"/>
      <c r="OGF34" s="345"/>
      <c r="OGG34" s="345"/>
      <c r="OGH34" s="345"/>
      <c r="OGI34" s="345"/>
      <c r="OGJ34" s="345"/>
      <c r="OGK34" s="345"/>
      <c r="OGL34" s="345"/>
      <c r="OGM34" s="345"/>
      <c r="OGN34" s="345"/>
      <c r="OGO34" s="345"/>
      <c r="OGP34" s="345"/>
      <c r="OGQ34" s="345"/>
      <c r="OGR34" s="345"/>
      <c r="OGS34" s="345"/>
      <c r="OGT34" s="345"/>
      <c r="OGU34" s="345"/>
      <c r="OGV34" s="345"/>
      <c r="OGW34" s="345"/>
      <c r="OGX34" s="345"/>
      <c r="OGY34" s="345"/>
      <c r="OGZ34" s="345"/>
      <c r="OHA34" s="345"/>
      <c r="OHB34" s="345"/>
      <c r="OHC34" s="345"/>
      <c r="OHD34" s="345"/>
      <c r="OHE34" s="345"/>
      <c r="OHF34" s="345"/>
      <c r="OHG34" s="345"/>
      <c r="OHH34" s="345"/>
      <c r="OHI34" s="345"/>
      <c r="OHJ34" s="345"/>
      <c r="OHK34" s="345"/>
      <c r="OHL34" s="345"/>
      <c r="OHM34" s="345"/>
      <c r="OHN34" s="345"/>
      <c r="OHO34" s="345"/>
      <c r="OHP34" s="345"/>
      <c r="OHQ34" s="345"/>
      <c r="OHR34" s="345"/>
      <c r="OHS34" s="345"/>
      <c r="OHT34" s="345"/>
      <c r="OHU34" s="345"/>
      <c r="OHV34" s="345"/>
      <c r="OHW34" s="345"/>
      <c r="OHX34" s="345"/>
      <c r="OHY34" s="345"/>
      <c r="OHZ34" s="345"/>
      <c r="OIA34" s="345"/>
      <c r="OIB34" s="345"/>
      <c r="OIC34" s="345"/>
      <c r="OID34" s="345"/>
      <c r="OIE34" s="345"/>
      <c r="OIF34" s="345"/>
      <c r="OIG34" s="345"/>
      <c r="OIH34" s="345"/>
      <c r="OII34" s="345"/>
      <c r="OIJ34" s="345"/>
      <c r="OIK34" s="345"/>
      <c r="OIL34" s="345"/>
      <c r="OIM34" s="345"/>
      <c r="OIN34" s="345"/>
      <c r="OIO34" s="345"/>
      <c r="OIP34" s="345"/>
      <c r="OIQ34" s="345"/>
      <c r="OIR34" s="345"/>
      <c r="OIS34" s="345"/>
      <c r="OIT34" s="345"/>
      <c r="OIU34" s="345"/>
      <c r="OIV34" s="345"/>
      <c r="OIW34" s="345"/>
      <c r="OIX34" s="345"/>
      <c r="OIY34" s="345"/>
      <c r="OIZ34" s="345"/>
      <c r="OJA34" s="345"/>
      <c r="OJB34" s="345"/>
      <c r="OJC34" s="345"/>
      <c r="OJD34" s="345"/>
      <c r="OJE34" s="345"/>
      <c r="OJF34" s="345"/>
      <c r="OJG34" s="345"/>
      <c r="OJH34" s="345"/>
      <c r="OJI34" s="345"/>
      <c r="OJJ34" s="345"/>
      <c r="OJK34" s="345"/>
      <c r="OJL34" s="345"/>
      <c r="OJM34" s="345"/>
      <c r="OJN34" s="345"/>
      <c r="OJO34" s="345"/>
      <c r="OJP34" s="345"/>
      <c r="OJQ34" s="345"/>
      <c r="OJR34" s="345"/>
      <c r="OJS34" s="345"/>
      <c r="OJT34" s="345"/>
      <c r="OJU34" s="345"/>
      <c r="OJV34" s="345"/>
      <c r="OJW34" s="345"/>
      <c r="OJX34" s="345"/>
      <c r="OJY34" s="345"/>
      <c r="OJZ34" s="345"/>
      <c r="OKA34" s="345"/>
      <c r="OKB34" s="345"/>
      <c r="OKC34" s="345"/>
      <c r="OKD34" s="345"/>
      <c r="OKE34" s="345"/>
      <c r="OKF34" s="345"/>
      <c r="OKG34" s="345"/>
      <c r="OKH34" s="345"/>
      <c r="OKI34" s="345"/>
      <c r="OKJ34" s="345"/>
      <c r="OKK34" s="345"/>
      <c r="OKL34" s="345"/>
      <c r="OKM34" s="345"/>
      <c r="OKN34" s="345"/>
      <c r="OKO34" s="345"/>
      <c r="OKP34" s="345"/>
      <c r="OKQ34" s="345"/>
      <c r="OKR34" s="345"/>
      <c r="OKS34" s="345"/>
      <c r="OKT34" s="345"/>
      <c r="OKU34" s="345"/>
      <c r="OKV34" s="345"/>
      <c r="OKW34" s="345"/>
      <c r="OKX34" s="345"/>
      <c r="OKY34" s="345"/>
      <c r="OKZ34" s="345"/>
      <c r="OLA34" s="345"/>
      <c r="OLB34" s="345"/>
      <c r="OLC34" s="345"/>
      <c r="OLD34" s="345"/>
      <c r="OLE34" s="345"/>
      <c r="OLF34" s="345"/>
      <c r="OLG34" s="345"/>
      <c r="OLH34" s="345"/>
      <c r="OLI34" s="345"/>
      <c r="OLJ34" s="345"/>
      <c r="OLK34" s="345"/>
      <c r="OLL34" s="345"/>
      <c r="OLM34" s="345"/>
      <c r="OLN34" s="345"/>
      <c r="OLO34" s="345"/>
      <c r="OLP34" s="345"/>
      <c r="OLQ34" s="345"/>
      <c r="OLR34" s="345"/>
      <c r="OLS34" s="345"/>
      <c r="OLT34" s="345"/>
      <c r="OLU34" s="345"/>
      <c r="OLV34" s="345"/>
      <c r="OLW34" s="345"/>
      <c r="OLX34" s="345"/>
      <c r="OLY34" s="345"/>
      <c r="OLZ34" s="345"/>
      <c r="OMA34" s="345"/>
      <c r="OMB34" s="345"/>
      <c r="OMC34" s="345"/>
      <c r="OMD34" s="345"/>
      <c r="OME34" s="345"/>
      <c r="OMF34" s="345"/>
      <c r="OMG34" s="345"/>
      <c r="OMH34" s="345"/>
      <c r="OMI34" s="345"/>
      <c r="OMJ34" s="345"/>
      <c r="OMK34" s="345"/>
      <c r="OML34" s="345"/>
      <c r="OMM34" s="345"/>
      <c r="OMN34" s="345"/>
      <c r="OMO34" s="345"/>
      <c r="OMP34" s="345"/>
      <c r="OMQ34" s="345"/>
      <c r="OMR34" s="345"/>
      <c r="OMS34" s="345"/>
      <c r="OMT34" s="345"/>
      <c r="OMU34" s="345"/>
      <c r="OMV34" s="345"/>
      <c r="OMW34" s="345"/>
      <c r="OMX34" s="345"/>
      <c r="OMY34" s="345"/>
      <c r="OMZ34" s="345"/>
      <c r="ONA34" s="345"/>
      <c r="ONB34" s="345"/>
      <c r="ONC34" s="345"/>
      <c r="OND34" s="345"/>
      <c r="ONE34" s="345"/>
      <c r="ONF34" s="345"/>
      <c r="ONG34" s="345"/>
      <c r="ONH34" s="345"/>
      <c r="ONI34" s="345"/>
      <c r="ONJ34" s="345"/>
      <c r="ONK34" s="345"/>
      <c r="ONL34" s="345"/>
      <c r="ONM34" s="345"/>
      <c r="ONN34" s="345"/>
      <c r="ONO34" s="345"/>
      <c r="ONP34" s="345"/>
      <c r="ONQ34" s="345"/>
      <c r="ONR34" s="345"/>
      <c r="ONS34" s="345"/>
      <c r="ONT34" s="345"/>
      <c r="ONU34" s="345"/>
      <c r="ONV34" s="345"/>
      <c r="ONW34" s="345"/>
      <c r="ONX34" s="345"/>
      <c r="ONY34" s="345"/>
      <c r="ONZ34" s="345"/>
      <c r="OOA34" s="345"/>
      <c r="OOB34" s="345"/>
      <c r="OOC34" s="345"/>
      <c r="OOD34" s="345"/>
      <c r="OOE34" s="345"/>
      <c r="OOF34" s="345"/>
      <c r="OOG34" s="345"/>
      <c r="OOH34" s="345"/>
      <c r="OOI34" s="345"/>
      <c r="OOJ34" s="345"/>
      <c r="OOK34" s="345"/>
      <c r="OOL34" s="345"/>
      <c r="OOM34" s="345"/>
      <c r="OON34" s="345"/>
      <c r="OOO34" s="345"/>
      <c r="OOP34" s="345"/>
      <c r="OOQ34" s="345"/>
      <c r="OOR34" s="345"/>
      <c r="OOS34" s="345"/>
      <c r="OOT34" s="345"/>
      <c r="OOU34" s="345"/>
      <c r="OOV34" s="345"/>
      <c r="OOW34" s="345"/>
      <c r="OOX34" s="345"/>
      <c r="OOY34" s="345"/>
      <c r="OOZ34" s="345"/>
      <c r="OPA34" s="345"/>
      <c r="OPB34" s="345"/>
      <c r="OPC34" s="345"/>
      <c r="OPD34" s="345"/>
      <c r="OPE34" s="345"/>
      <c r="OPF34" s="345"/>
      <c r="OPG34" s="345"/>
      <c r="OPH34" s="345"/>
      <c r="OPI34" s="345"/>
      <c r="OPJ34" s="345"/>
      <c r="OPK34" s="345"/>
      <c r="OPL34" s="345"/>
      <c r="OPM34" s="345"/>
      <c r="OPN34" s="345"/>
      <c r="OPO34" s="345"/>
      <c r="OPP34" s="345"/>
      <c r="OPQ34" s="345"/>
      <c r="OPR34" s="345"/>
      <c r="OPS34" s="345"/>
      <c r="OPT34" s="345"/>
      <c r="OPU34" s="345"/>
      <c r="OPV34" s="345"/>
      <c r="OPW34" s="345"/>
      <c r="OPX34" s="345"/>
      <c r="OPY34" s="345"/>
      <c r="OPZ34" s="345"/>
      <c r="OQA34" s="345"/>
      <c r="OQB34" s="345"/>
      <c r="OQC34" s="345"/>
      <c r="OQD34" s="345"/>
      <c r="OQE34" s="345"/>
      <c r="OQF34" s="345"/>
      <c r="OQG34" s="345"/>
      <c r="OQH34" s="345"/>
      <c r="OQI34" s="345"/>
      <c r="OQJ34" s="345"/>
      <c r="OQK34" s="345"/>
      <c r="OQL34" s="345"/>
      <c r="OQM34" s="345"/>
      <c r="OQN34" s="345"/>
      <c r="OQO34" s="345"/>
      <c r="OQP34" s="345"/>
      <c r="OQQ34" s="345"/>
      <c r="OQR34" s="345"/>
      <c r="OQS34" s="345"/>
      <c r="OQT34" s="345"/>
      <c r="OQU34" s="345"/>
      <c r="OQV34" s="345"/>
      <c r="OQW34" s="345"/>
      <c r="OQX34" s="345"/>
      <c r="OQY34" s="345"/>
      <c r="OQZ34" s="345"/>
      <c r="ORA34" s="345"/>
      <c r="ORB34" s="345"/>
      <c r="ORC34" s="345"/>
      <c r="ORD34" s="345"/>
      <c r="ORE34" s="345"/>
      <c r="ORF34" s="345"/>
      <c r="ORG34" s="345"/>
      <c r="ORH34" s="345"/>
      <c r="ORI34" s="345"/>
      <c r="ORJ34" s="345"/>
      <c r="ORK34" s="345"/>
      <c r="ORL34" s="345"/>
      <c r="ORM34" s="345"/>
      <c r="ORN34" s="345"/>
      <c r="ORO34" s="345"/>
      <c r="ORP34" s="345"/>
      <c r="ORQ34" s="345"/>
      <c r="ORR34" s="345"/>
      <c r="ORS34" s="345"/>
      <c r="ORT34" s="345"/>
      <c r="ORU34" s="345"/>
      <c r="ORV34" s="345"/>
      <c r="ORW34" s="345"/>
      <c r="ORX34" s="345"/>
      <c r="ORY34" s="345"/>
      <c r="ORZ34" s="345"/>
      <c r="OSA34" s="345"/>
      <c r="OSB34" s="345"/>
      <c r="OSC34" s="345"/>
      <c r="OSD34" s="345"/>
      <c r="OSE34" s="345"/>
      <c r="OSF34" s="345"/>
      <c r="OSG34" s="345"/>
      <c r="OSH34" s="345"/>
      <c r="OSI34" s="345"/>
      <c r="OSJ34" s="345"/>
      <c r="OSK34" s="345"/>
      <c r="OSL34" s="345"/>
      <c r="OSM34" s="345"/>
      <c r="OSN34" s="345"/>
      <c r="OSO34" s="345"/>
      <c r="OSP34" s="345"/>
      <c r="OSQ34" s="345"/>
      <c r="OSR34" s="345"/>
      <c r="OSS34" s="345"/>
      <c r="OST34" s="345"/>
      <c r="OSU34" s="345"/>
      <c r="OSV34" s="345"/>
      <c r="OSW34" s="345"/>
      <c r="OSX34" s="345"/>
      <c r="OSY34" s="345"/>
      <c r="OSZ34" s="345"/>
      <c r="OTA34" s="345"/>
      <c r="OTB34" s="345"/>
      <c r="OTC34" s="345"/>
      <c r="OTD34" s="345"/>
      <c r="OTE34" s="345"/>
      <c r="OTF34" s="345"/>
      <c r="OTG34" s="345"/>
      <c r="OTH34" s="345"/>
      <c r="OTI34" s="345"/>
      <c r="OTJ34" s="345"/>
      <c r="OTK34" s="345"/>
      <c r="OTL34" s="345"/>
      <c r="OTM34" s="345"/>
      <c r="OTN34" s="345"/>
      <c r="OTO34" s="345"/>
      <c r="OTP34" s="345"/>
      <c r="OTQ34" s="345"/>
      <c r="OTR34" s="345"/>
      <c r="OTS34" s="345"/>
      <c r="OTT34" s="345"/>
      <c r="OTU34" s="345"/>
      <c r="OTV34" s="345"/>
      <c r="OTW34" s="345"/>
      <c r="OTX34" s="345"/>
      <c r="OTY34" s="345"/>
      <c r="OTZ34" s="345"/>
      <c r="OUA34" s="345"/>
      <c r="OUB34" s="345"/>
      <c r="OUC34" s="345"/>
      <c r="OUD34" s="345"/>
      <c r="OUE34" s="345"/>
      <c r="OUF34" s="345"/>
      <c r="OUG34" s="345"/>
      <c r="OUH34" s="345"/>
      <c r="OUI34" s="345"/>
      <c r="OUJ34" s="345"/>
      <c r="OUK34" s="345"/>
      <c r="OUL34" s="345"/>
      <c r="OUM34" s="345"/>
      <c r="OUN34" s="345"/>
      <c r="OUO34" s="345"/>
      <c r="OUP34" s="345"/>
      <c r="OUQ34" s="345"/>
      <c r="OUR34" s="345"/>
      <c r="OUS34" s="345"/>
      <c r="OUT34" s="345"/>
      <c r="OUU34" s="345"/>
      <c r="OUV34" s="345"/>
      <c r="OUW34" s="345"/>
      <c r="OUX34" s="345"/>
      <c r="OUY34" s="345"/>
      <c r="OUZ34" s="345"/>
      <c r="OVA34" s="345"/>
      <c r="OVB34" s="345"/>
      <c r="OVC34" s="345"/>
      <c r="OVD34" s="345"/>
      <c r="OVE34" s="345"/>
      <c r="OVF34" s="345"/>
      <c r="OVG34" s="345"/>
      <c r="OVH34" s="345"/>
      <c r="OVI34" s="345"/>
      <c r="OVJ34" s="345"/>
      <c r="OVK34" s="345"/>
      <c r="OVL34" s="345"/>
      <c r="OVM34" s="345"/>
      <c r="OVN34" s="345"/>
      <c r="OVO34" s="345"/>
      <c r="OVP34" s="345"/>
      <c r="OVQ34" s="345"/>
      <c r="OVR34" s="345"/>
      <c r="OVS34" s="345"/>
      <c r="OVT34" s="345"/>
      <c r="OVU34" s="345"/>
      <c r="OVV34" s="345"/>
      <c r="OVW34" s="345"/>
      <c r="OVX34" s="345"/>
      <c r="OVY34" s="345"/>
      <c r="OVZ34" s="345"/>
      <c r="OWA34" s="345"/>
      <c r="OWB34" s="345"/>
      <c r="OWC34" s="345"/>
      <c r="OWD34" s="345"/>
      <c r="OWE34" s="345"/>
      <c r="OWF34" s="345"/>
      <c r="OWG34" s="345"/>
      <c r="OWH34" s="345"/>
      <c r="OWI34" s="345"/>
      <c r="OWJ34" s="345"/>
      <c r="OWK34" s="345"/>
      <c r="OWL34" s="345"/>
      <c r="OWM34" s="345"/>
      <c r="OWN34" s="345"/>
      <c r="OWO34" s="345"/>
      <c r="OWP34" s="345"/>
      <c r="OWQ34" s="345"/>
      <c r="OWR34" s="345"/>
      <c r="OWS34" s="345"/>
      <c r="OWT34" s="345"/>
      <c r="OWU34" s="345"/>
      <c r="OWV34" s="345"/>
      <c r="OWW34" s="345"/>
      <c r="OWX34" s="345"/>
      <c r="OWY34" s="345"/>
      <c r="OWZ34" s="345"/>
      <c r="OXA34" s="345"/>
      <c r="OXB34" s="345"/>
      <c r="OXC34" s="345"/>
      <c r="OXD34" s="345"/>
      <c r="OXE34" s="345"/>
      <c r="OXF34" s="345"/>
      <c r="OXG34" s="345"/>
      <c r="OXH34" s="345"/>
      <c r="OXI34" s="345"/>
      <c r="OXJ34" s="345"/>
      <c r="OXK34" s="345"/>
      <c r="OXL34" s="345"/>
      <c r="OXM34" s="345"/>
      <c r="OXN34" s="345"/>
      <c r="OXO34" s="345"/>
      <c r="OXP34" s="345"/>
      <c r="OXQ34" s="345"/>
      <c r="OXR34" s="345"/>
      <c r="OXS34" s="345"/>
      <c r="OXT34" s="345"/>
      <c r="OXU34" s="345"/>
      <c r="OXV34" s="345"/>
      <c r="OXW34" s="345"/>
      <c r="OXX34" s="345"/>
      <c r="OXY34" s="345"/>
      <c r="OXZ34" s="345"/>
      <c r="OYA34" s="345"/>
      <c r="OYB34" s="345"/>
      <c r="OYC34" s="345"/>
      <c r="OYD34" s="345"/>
      <c r="OYE34" s="345"/>
      <c r="OYF34" s="345"/>
      <c r="OYG34" s="345"/>
      <c r="OYH34" s="345"/>
      <c r="OYI34" s="345"/>
      <c r="OYJ34" s="345"/>
      <c r="OYK34" s="345"/>
      <c r="OYL34" s="345"/>
      <c r="OYM34" s="345"/>
      <c r="OYN34" s="345"/>
      <c r="OYO34" s="345"/>
      <c r="OYP34" s="345"/>
      <c r="OYQ34" s="345"/>
      <c r="OYR34" s="345"/>
      <c r="OYS34" s="345"/>
      <c r="OYT34" s="345"/>
      <c r="OYU34" s="345"/>
      <c r="OYV34" s="345"/>
      <c r="OYW34" s="345"/>
      <c r="OYX34" s="345"/>
      <c r="OYY34" s="345"/>
      <c r="OYZ34" s="345"/>
      <c r="OZA34" s="345"/>
      <c r="OZB34" s="345"/>
      <c r="OZC34" s="345"/>
      <c r="OZD34" s="345"/>
      <c r="OZE34" s="345"/>
      <c r="OZF34" s="345"/>
      <c r="OZG34" s="345"/>
      <c r="OZH34" s="345"/>
      <c r="OZI34" s="345"/>
      <c r="OZJ34" s="345"/>
      <c r="OZK34" s="345"/>
      <c r="OZL34" s="345"/>
      <c r="OZM34" s="345"/>
      <c r="OZN34" s="345"/>
      <c r="OZO34" s="345"/>
      <c r="OZP34" s="345"/>
      <c r="OZQ34" s="345"/>
      <c r="OZR34" s="345"/>
      <c r="OZS34" s="345"/>
      <c r="OZT34" s="345"/>
      <c r="OZU34" s="345"/>
      <c r="OZV34" s="345"/>
      <c r="OZW34" s="345"/>
      <c r="OZX34" s="345"/>
      <c r="OZY34" s="345"/>
      <c r="OZZ34" s="345"/>
      <c r="PAA34" s="345"/>
      <c r="PAB34" s="345"/>
      <c r="PAC34" s="345"/>
      <c r="PAD34" s="345"/>
      <c r="PAE34" s="345"/>
      <c r="PAF34" s="345"/>
      <c r="PAG34" s="345"/>
      <c r="PAH34" s="345"/>
      <c r="PAI34" s="345"/>
      <c r="PAJ34" s="345"/>
      <c r="PAK34" s="345"/>
      <c r="PAL34" s="345"/>
      <c r="PAM34" s="345"/>
      <c r="PAN34" s="345"/>
      <c r="PAO34" s="345"/>
      <c r="PAP34" s="345"/>
      <c r="PAQ34" s="345"/>
      <c r="PAR34" s="345"/>
      <c r="PAS34" s="345"/>
      <c r="PAT34" s="345"/>
      <c r="PAU34" s="345"/>
      <c r="PAV34" s="345"/>
      <c r="PAW34" s="345"/>
      <c r="PAX34" s="345"/>
      <c r="PAY34" s="345"/>
      <c r="PAZ34" s="345"/>
      <c r="PBA34" s="345"/>
      <c r="PBB34" s="345"/>
      <c r="PBC34" s="345"/>
      <c r="PBD34" s="345"/>
      <c r="PBE34" s="345"/>
      <c r="PBF34" s="345"/>
      <c r="PBG34" s="345"/>
      <c r="PBH34" s="345"/>
      <c r="PBI34" s="345"/>
      <c r="PBJ34" s="345"/>
      <c r="PBK34" s="345"/>
      <c r="PBL34" s="345"/>
      <c r="PBM34" s="345"/>
      <c r="PBN34" s="345"/>
      <c r="PBO34" s="345"/>
      <c r="PBP34" s="345"/>
      <c r="PBQ34" s="345"/>
      <c r="PBR34" s="345"/>
      <c r="PBS34" s="345"/>
      <c r="PBT34" s="345"/>
      <c r="PBU34" s="345"/>
      <c r="PBV34" s="345"/>
      <c r="PBW34" s="345"/>
      <c r="PBX34" s="345"/>
      <c r="PBY34" s="345"/>
      <c r="PBZ34" s="345"/>
      <c r="PCA34" s="345"/>
      <c r="PCB34" s="345"/>
      <c r="PCC34" s="345"/>
      <c r="PCD34" s="345"/>
      <c r="PCE34" s="345"/>
      <c r="PCF34" s="345"/>
      <c r="PCG34" s="345"/>
      <c r="PCH34" s="345"/>
      <c r="PCI34" s="345"/>
      <c r="PCJ34" s="345"/>
      <c r="PCK34" s="345"/>
      <c r="PCL34" s="345"/>
      <c r="PCM34" s="345"/>
      <c r="PCN34" s="345"/>
      <c r="PCO34" s="345"/>
      <c r="PCP34" s="345"/>
      <c r="PCQ34" s="345"/>
      <c r="PCR34" s="345"/>
      <c r="PCS34" s="345"/>
      <c r="PCT34" s="345"/>
      <c r="PCU34" s="345"/>
      <c r="PCV34" s="345"/>
      <c r="PCW34" s="345"/>
      <c r="PCX34" s="345"/>
      <c r="PCY34" s="345"/>
      <c r="PCZ34" s="345"/>
      <c r="PDA34" s="345"/>
      <c r="PDB34" s="345"/>
      <c r="PDC34" s="345"/>
      <c r="PDD34" s="345"/>
      <c r="PDE34" s="345"/>
      <c r="PDF34" s="345"/>
      <c r="PDG34" s="345"/>
      <c r="PDH34" s="345"/>
      <c r="PDI34" s="345"/>
      <c r="PDJ34" s="345"/>
      <c r="PDK34" s="345"/>
      <c r="PDL34" s="345"/>
      <c r="PDM34" s="345"/>
      <c r="PDN34" s="345"/>
      <c r="PDO34" s="345"/>
      <c r="PDP34" s="345"/>
      <c r="PDQ34" s="345"/>
      <c r="PDR34" s="345"/>
      <c r="PDS34" s="345"/>
      <c r="PDT34" s="345"/>
      <c r="PDU34" s="345"/>
      <c r="PDV34" s="345"/>
      <c r="PDW34" s="345"/>
      <c r="PDX34" s="345"/>
      <c r="PDY34" s="345"/>
      <c r="PDZ34" s="345"/>
      <c r="PEA34" s="345"/>
      <c r="PEB34" s="345"/>
      <c r="PEC34" s="345"/>
      <c r="PED34" s="345"/>
      <c r="PEE34" s="345"/>
      <c r="PEF34" s="345"/>
      <c r="PEG34" s="345"/>
      <c r="PEH34" s="345"/>
      <c r="PEI34" s="345"/>
      <c r="PEJ34" s="345"/>
      <c r="PEK34" s="345"/>
      <c r="PEL34" s="345"/>
      <c r="PEM34" s="345"/>
      <c r="PEN34" s="345"/>
      <c r="PEO34" s="345"/>
      <c r="PEP34" s="345"/>
      <c r="PEQ34" s="345"/>
      <c r="PER34" s="345"/>
      <c r="PES34" s="345"/>
      <c r="PET34" s="345"/>
      <c r="PEU34" s="345"/>
      <c r="PEV34" s="345"/>
      <c r="PEW34" s="345"/>
      <c r="PEX34" s="345"/>
      <c r="PEY34" s="345"/>
      <c r="PEZ34" s="345"/>
      <c r="PFA34" s="345"/>
      <c r="PFB34" s="345"/>
      <c r="PFC34" s="345"/>
      <c r="PFD34" s="345"/>
      <c r="PFE34" s="345"/>
      <c r="PFF34" s="345"/>
      <c r="PFG34" s="345"/>
      <c r="PFH34" s="345"/>
      <c r="PFI34" s="345"/>
      <c r="PFJ34" s="345"/>
      <c r="PFK34" s="345"/>
      <c r="PFL34" s="345"/>
      <c r="PFM34" s="345"/>
      <c r="PFN34" s="345"/>
      <c r="PFO34" s="345"/>
      <c r="PFP34" s="345"/>
      <c r="PFQ34" s="345"/>
      <c r="PFR34" s="345"/>
      <c r="PFS34" s="345"/>
      <c r="PFT34" s="345"/>
      <c r="PFU34" s="345"/>
      <c r="PFV34" s="345"/>
      <c r="PFW34" s="345"/>
      <c r="PFX34" s="345"/>
      <c r="PFY34" s="345"/>
      <c r="PFZ34" s="345"/>
      <c r="PGA34" s="345"/>
      <c r="PGB34" s="345"/>
      <c r="PGC34" s="345"/>
      <c r="PGD34" s="345"/>
      <c r="PGE34" s="345"/>
      <c r="PGF34" s="345"/>
      <c r="PGG34" s="345"/>
      <c r="PGH34" s="345"/>
      <c r="PGI34" s="345"/>
      <c r="PGJ34" s="345"/>
      <c r="PGK34" s="345"/>
      <c r="PGL34" s="345"/>
      <c r="PGM34" s="345"/>
      <c r="PGN34" s="345"/>
      <c r="PGO34" s="345"/>
      <c r="PGP34" s="345"/>
      <c r="PGQ34" s="345"/>
      <c r="PGR34" s="345"/>
      <c r="PGS34" s="345"/>
      <c r="PGT34" s="345"/>
      <c r="PGU34" s="345"/>
      <c r="PGV34" s="345"/>
      <c r="PGW34" s="345"/>
      <c r="PGX34" s="345"/>
      <c r="PGY34" s="345"/>
      <c r="PGZ34" s="345"/>
      <c r="PHA34" s="345"/>
      <c r="PHB34" s="345"/>
      <c r="PHC34" s="345"/>
      <c r="PHD34" s="345"/>
      <c r="PHE34" s="345"/>
      <c r="PHF34" s="345"/>
      <c r="PHG34" s="345"/>
      <c r="PHH34" s="345"/>
      <c r="PHI34" s="345"/>
      <c r="PHJ34" s="345"/>
      <c r="PHK34" s="345"/>
      <c r="PHL34" s="345"/>
      <c r="PHM34" s="345"/>
      <c r="PHN34" s="345"/>
      <c r="PHO34" s="345"/>
      <c r="PHP34" s="345"/>
      <c r="PHQ34" s="345"/>
      <c r="PHR34" s="345"/>
      <c r="PHS34" s="345"/>
      <c r="PHT34" s="345"/>
      <c r="PHU34" s="345"/>
      <c r="PHV34" s="345"/>
      <c r="PHW34" s="345"/>
      <c r="PHX34" s="345"/>
      <c r="PHY34" s="345"/>
      <c r="PHZ34" s="345"/>
      <c r="PIA34" s="345"/>
      <c r="PIB34" s="345"/>
      <c r="PIC34" s="345"/>
      <c r="PID34" s="345"/>
      <c r="PIE34" s="345"/>
      <c r="PIF34" s="345"/>
      <c r="PIG34" s="345"/>
      <c r="PIH34" s="345"/>
      <c r="PII34" s="345"/>
      <c r="PIJ34" s="345"/>
      <c r="PIK34" s="345"/>
      <c r="PIL34" s="345"/>
      <c r="PIM34" s="345"/>
      <c r="PIN34" s="345"/>
      <c r="PIO34" s="345"/>
      <c r="PIP34" s="345"/>
      <c r="PIQ34" s="345"/>
      <c r="PIR34" s="345"/>
      <c r="PIS34" s="345"/>
      <c r="PIT34" s="345"/>
      <c r="PIU34" s="345"/>
      <c r="PIV34" s="345"/>
      <c r="PIW34" s="345"/>
      <c r="PIX34" s="345"/>
      <c r="PIY34" s="345"/>
      <c r="PIZ34" s="345"/>
      <c r="PJA34" s="345"/>
      <c r="PJB34" s="345"/>
      <c r="PJC34" s="345"/>
      <c r="PJD34" s="345"/>
      <c r="PJE34" s="345"/>
      <c r="PJF34" s="345"/>
      <c r="PJG34" s="345"/>
      <c r="PJH34" s="345"/>
      <c r="PJI34" s="345"/>
      <c r="PJJ34" s="345"/>
      <c r="PJK34" s="345"/>
      <c r="PJL34" s="345"/>
      <c r="PJM34" s="345"/>
      <c r="PJN34" s="345"/>
      <c r="PJO34" s="345"/>
      <c r="PJP34" s="345"/>
      <c r="PJQ34" s="345"/>
      <c r="PJR34" s="345"/>
      <c r="PJS34" s="345"/>
      <c r="PJT34" s="345"/>
      <c r="PJU34" s="345"/>
      <c r="PJV34" s="345"/>
      <c r="PJW34" s="345"/>
      <c r="PJX34" s="345"/>
      <c r="PJY34" s="345"/>
      <c r="PJZ34" s="345"/>
      <c r="PKA34" s="345"/>
      <c r="PKB34" s="345"/>
      <c r="PKC34" s="345"/>
      <c r="PKD34" s="345"/>
      <c r="PKE34" s="345"/>
      <c r="PKF34" s="345"/>
      <c r="PKG34" s="345"/>
      <c r="PKH34" s="345"/>
      <c r="PKI34" s="345"/>
      <c r="PKJ34" s="345"/>
      <c r="PKK34" s="345"/>
      <c r="PKL34" s="345"/>
      <c r="PKM34" s="345"/>
      <c r="PKN34" s="345"/>
      <c r="PKO34" s="345"/>
      <c r="PKP34" s="345"/>
      <c r="PKQ34" s="345"/>
      <c r="PKR34" s="345"/>
      <c r="PKS34" s="345"/>
      <c r="PKT34" s="345"/>
      <c r="PKU34" s="345"/>
      <c r="PKV34" s="345"/>
      <c r="PKW34" s="345"/>
      <c r="PKX34" s="345"/>
      <c r="PKY34" s="345"/>
      <c r="PKZ34" s="345"/>
      <c r="PLA34" s="345"/>
      <c r="PLB34" s="345"/>
      <c r="PLC34" s="345"/>
      <c r="PLD34" s="345"/>
      <c r="PLE34" s="345"/>
      <c r="PLF34" s="345"/>
      <c r="PLG34" s="345"/>
      <c r="PLH34" s="345"/>
      <c r="PLI34" s="345"/>
      <c r="PLJ34" s="345"/>
      <c r="PLK34" s="345"/>
      <c r="PLL34" s="345"/>
      <c r="PLM34" s="345"/>
      <c r="PLN34" s="345"/>
      <c r="PLO34" s="345"/>
      <c r="PLP34" s="345"/>
      <c r="PLQ34" s="345"/>
      <c r="PLR34" s="345"/>
      <c r="PLS34" s="345"/>
      <c r="PLT34" s="345"/>
      <c r="PLU34" s="345"/>
      <c r="PLV34" s="345"/>
      <c r="PLW34" s="345"/>
      <c r="PLX34" s="345"/>
      <c r="PLY34" s="345"/>
      <c r="PLZ34" s="345"/>
      <c r="PMA34" s="345"/>
      <c r="PMB34" s="345"/>
      <c r="PMC34" s="345"/>
      <c r="PMD34" s="345"/>
      <c r="PME34" s="345"/>
      <c r="PMF34" s="345"/>
      <c r="PMG34" s="345"/>
      <c r="PMH34" s="345"/>
      <c r="PMI34" s="345"/>
      <c r="PMJ34" s="345"/>
      <c r="PMK34" s="345"/>
      <c r="PML34" s="345"/>
      <c r="PMM34" s="345"/>
      <c r="PMN34" s="345"/>
      <c r="PMO34" s="345"/>
      <c r="PMP34" s="345"/>
      <c r="PMQ34" s="345"/>
      <c r="PMR34" s="345"/>
      <c r="PMS34" s="345"/>
      <c r="PMT34" s="345"/>
      <c r="PMU34" s="345"/>
      <c r="PMV34" s="345"/>
      <c r="PMW34" s="345"/>
      <c r="PMX34" s="345"/>
      <c r="PMY34" s="345"/>
      <c r="PMZ34" s="345"/>
      <c r="PNA34" s="345"/>
      <c r="PNB34" s="345"/>
      <c r="PNC34" s="345"/>
      <c r="PND34" s="345"/>
      <c r="PNE34" s="345"/>
      <c r="PNF34" s="345"/>
      <c r="PNG34" s="345"/>
      <c r="PNH34" s="345"/>
      <c r="PNI34" s="345"/>
      <c r="PNJ34" s="345"/>
      <c r="PNK34" s="345"/>
      <c r="PNL34" s="345"/>
      <c r="PNM34" s="345"/>
      <c r="PNN34" s="345"/>
      <c r="PNO34" s="345"/>
      <c r="PNP34" s="345"/>
      <c r="PNQ34" s="345"/>
      <c r="PNR34" s="345"/>
      <c r="PNS34" s="345"/>
      <c r="PNT34" s="345"/>
      <c r="PNU34" s="345"/>
      <c r="PNV34" s="345"/>
      <c r="PNW34" s="345"/>
      <c r="PNX34" s="345"/>
      <c r="PNY34" s="345"/>
      <c r="PNZ34" s="345"/>
      <c r="POA34" s="345"/>
      <c r="POB34" s="345"/>
      <c r="POC34" s="345"/>
      <c r="POD34" s="345"/>
      <c r="POE34" s="345"/>
      <c r="POF34" s="345"/>
      <c r="POG34" s="345"/>
      <c r="POH34" s="345"/>
      <c r="POI34" s="345"/>
      <c r="POJ34" s="345"/>
      <c r="POK34" s="345"/>
      <c r="POL34" s="345"/>
      <c r="POM34" s="345"/>
      <c r="PON34" s="345"/>
      <c r="POO34" s="345"/>
      <c r="POP34" s="345"/>
      <c r="POQ34" s="345"/>
      <c r="POR34" s="345"/>
      <c r="POS34" s="345"/>
      <c r="POT34" s="345"/>
      <c r="POU34" s="345"/>
      <c r="POV34" s="345"/>
      <c r="POW34" s="345"/>
      <c r="POX34" s="345"/>
      <c r="POY34" s="345"/>
      <c r="POZ34" s="345"/>
      <c r="PPA34" s="345"/>
      <c r="PPB34" s="345"/>
      <c r="PPC34" s="345"/>
      <c r="PPD34" s="345"/>
      <c r="PPE34" s="345"/>
      <c r="PPF34" s="345"/>
      <c r="PPG34" s="345"/>
      <c r="PPH34" s="345"/>
      <c r="PPI34" s="345"/>
      <c r="PPJ34" s="345"/>
      <c r="PPK34" s="345"/>
      <c r="PPL34" s="345"/>
      <c r="PPM34" s="345"/>
      <c r="PPN34" s="345"/>
      <c r="PPO34" s="345"/>
      <c r="PPP34" s="345"/>
      <c r="PPQ34" s="345"/>
      <c r="PPR34" s="345"/>
      <c r="PPS34" s="345"/>
      <c r="PPT34" s="345"/>
      <c r="PPU34" s="345"/>
      <c r="PPV34" s="345"/>
      <c r="PPW34" s="345"/>
      <c r="PPX34" s="345"/>
      <c r="PPY34" s="345"/>
      <c r="PPZ34" s="345"/>
      <c r="PQA34" s="345"/>
      <c r="PQB34" s="345"/>
      <c r="PQC34" s="345"/>
      <c r="PQD34" s="345"/>
      <c r="PQE34" s="345"/>
      <c r="PQF34" s="345"/>
      <c r="PQG34" s="345"/>
      <c r="PQH34" s="345"/>
      <c r="PQI34" s="345"/>
      <c r="PQJ34" s="345"/>
      <c r="PQK34" s="345"/>
      <c r="PQL34" s="345"/>
      <c r="PQM34" s="345"/>
      <c r="PQN34" s="345"/>
      <c r="PQO34" s="345"/>
      <c r="PQP34" s="345"/>
      <c r="PQQ34" s="345"/>
      <c r="PQR34" s="345"/>
      <c r="PQS34" s="345"/>
      <c r="PQT34" s="345"/>
      <c r="PQU34" s="345"/>
      <c r="PQV34" s="345"/>
      <c r="PQW34" s="345"/>
      <c r="PQX34" s="345"/>
      <c r="PQY34" s="345"/>
      <c r="PQZ34" s="345"/>
      <c r="PRA34" s="345"/>
      <c r="PRB34" s="345"/>
      <c r="PRC34" s="345"/>
      <c r="PRD34" s="345"/>
      <c r="PRE34" s="345"/>
      <c r="PRF34" s="345"/>
      <c r="PRG34" s="345"/>
      <c r="PRH34" s="345"/>
      <c r="PRI34" s="345"/>
      <c r="PRJ34" s="345"/>
      <c r="PRK34" s="345"/>
      <c r="PRL34" s="345"/>
      <c r="PRM34" s="345"/>
      <c r="PRN34" s="345"/>
      <c r="PRO34" s="345"/>
      <c r="PRP34" s="345"/>
      <c r="PRQ34" s="345"/>
      <c r="PRR34" s="345"/>
      <c r="PRS34" s="345"/>
      <c r="PRT34" s="345"/>
      <c r="PRU34" s="345"/>
      <c r="PRV34" s="345"/>
      <c r="PRW34" s="345"/>
      <c r="PRX34" s="345"/>
      <c r="PRY34" s="345"/>
      <c r="PRZ34" s="345"/>
      <c r="PSA34" s="345"/>
      <c r="PSB34" s="345"/>
      <c r="PSC34" s="345"/>
      <c r="PSD34" s="345"/>
      <c r="PSE34" s="345"/>
      <c r="PSF34" s="345"/>
      <c r="PSG34" s="345"/>
      <c r="PSH34" s="345"/>
      <c r="PSI34" s="345"/>
      <c r="PSJ34" s="345"/>
      <c r="PSK34" s="345"/>
      <c r="PSL34" s="345"/>
      <c r="PSM34" s="345"/>
      <c r="PSN34" s="345"/>
      <c r="PSO34" s="345"/>
      <c r="PSP34" s="345"/>
      <c r="PSQ34" s="345"/>
      <c r="PSR34" s="345"/>
      <c r="PSS34" s="345"/>
      <c r="PST34" s="345"/>
      <c r="PSU34" s="345"/>
      <c r="PSV34" s="345"/>
      <c r="PSW34" s="345"/>
      <c r="PSX34" s="345"/>
      <c r="PSY34" s="345"/>
      <c r="PSZ34" s="345"/>
      <c r="PTA34" s="345"/>
      <c r="PTB34" s="345"/>
      <c r="PTC34" s="345"/>
      <c r="PTD34" s="345"/>
      <c r="PTE34" s="345"/>
      <c r="PTF34" s="345"/>
      <c r="PTG34" s="345"/>
      <c r="PTH34" s="345"/>
      <c r="PTI34" s="345"/>
      <c r="PTJ34" s="345"/>
      <c r="PTK34" s="345"/>
      <c r="PTL34" s="345"/>
      <c r="PTM34" s="345"/>
      <c r="PTN34" s="345"/>
      <c r="PTO34" s="345"/>
      <c r="PTP34" s="345"/>
      <c r="PTQ34" s="345"/>
      <c r="PTR34" s="345"/>
      <c r="PTS34" s="345"/>
      <c r="PTT34" s="345"/>
      <c r="PTU34" s="345"/>
      <c r="PTV34" s="345"/>
      <c r="PTW34" s="345"/>
      <c r="PTX34" s="345"/>
      <c r="PTY34" s="345"/>
      <c r="PTZ34" s="345"/>
      <c r="PUA34" s="345"/>
      <c r="PUB34" s="345"/>
      <c r="PUC34" s="345"/>
      <c r="PUD34" s="345"/>
      <c r="PUE34" s="345"/>
      <c r="PUF34" s="345"/>
      <c r="PUG34" s="345"/>
      <c r="PUH34" s="345"/>
      <c r="PUI34" s="345"/>
      <c r="PUJ34" s="345"/>
      <c r="PUK34" s="345"/>
      <c r="PUL34" s="345"/>
      <c r="PUM34" s="345"/>
      <c r="PUN34" s="345"/>
      <c r="PUO34" s="345"/>
      <c r="PUP34" s="345"/>
      <c r="PUQ34" s="345"/>
      <c r="PUR34" s="345"/>
      <c r="PUS34" s="345"/>
      <c r="PUT34" s="345"/>
      <c r="PUU34" s="345"/>
      <c r="PUV34" s="345"/>
      <c r="PUW34" s="345"/>
      <c r="PUX34" s="345"/>
      <c r="PUY34" s="345"/>
      <c r="PUZ34" s="345"/>
      <c r="PVA34" s="345"/>
      <c r="PVB34" s="345"/>
      <c r="PVC34" s="345"/>
      <c r="PVD34" s="345"/>
      <c r="PVE34" s="345"/>
      <c r="PVF34" s="345"/>
      <c r="PVG34" s="345"/>
      <c r="PVH34" s="345"/>
      <c r="PVI34" s="345"/>
      <c r="PVJ34" s="345"/>
      <c r="PVK34" s="345"/>
      <c r="PVL34" s="345"/>
      <c r="PVM34" s="345"/>
      <c r="PVN34" s="345"/>
      <c r="PVO34" s="345"/>
      <c r="PVP34" s="345"/>
      <c r="PVQ34" s="345"/>
      <c r="PVR34" s="345"/>
      <c r="PVS34" s="345"/>
      <c r="PVT34" s="345"/>
      <c r="PVU34" s="345"/>
      <c r="PVV34" s="345"/>
      <c r="PVW34" s="345"/>
      <c r="PVX34" s="345"/>
      <c r="PVY34" s="345"/>
      <c r="PVZ34" s="345"/>
      <c r="PWA34" s="345"/>
      <c r="PWB34" s="345"/>
      <c r="PWC34" s="345"/>
      <c r="PWD34" s="345"/>
      <c r="PWE34" s="345"/>
      <c r="PWF34" s="345"/>
      <c r="PWG34" s="345"/>
      <c r="PWH34" s="345"/>
      <c r="PWI34" s="345"/>
      <c r="PWJ34" s="345"/>
      <c r="PWK34" s="345"/>
      <c r="PWL34" s="345"/>
      <c r="PWM34" s="345"/>
      <c r="PWN34" s="345"/>
      <c r="PWO34" s="345"/>
      <c r="PWP34" s="345"/>
      <c r="PWQ34" s="345"/>
      <c r="PWR34" s="345"/>
      <c r="PWS34" s="345"/>
      <c r="PWT34" s="345"/>
      <c r="PWU34" s="345"/>
      <c r="PWV34" s="345"/>
      <c r="PWW34" s="345"/>
      <c r="PWX34" s="345"/>
      <c r="PWY34" s="345"/>
      <c r="PWZ34" s="345"/>
      <c r="PXA34" s="345"/>
      <c r="PXB34" s="345"/>
      <c r="PXC34" s="345"/>
      <c r="PXD34" s="345"/>
      <c r="PXE34" s="345"/>
      <c r="PXF34" s="345"/>
      <c r="PXG34" s="345"/>
      <c r="PXH34" s="345"/>
      <c r="PXI34" s="345"/>
      <c r="PXJ34" s="345"/>
      <c r="PXK34" s="345"/>
      <c r="PXL34" s="345"/>
      <c r="PXM34" s="345"/>
      <c r="PXN34" s="345"/>
      <c r="PXO34" s="345"/>
      <c r="PXP34" s="345"/>
      <c r="PXQ34" s="345"/>
      <c r="PXR34" s="345"/>
      <c r="PXS34" s="345"/>
      <c r="PXT34" s="345"/>
      <c r="PXU34" s="345"/>
      <c r="PXV34" s="345"/>
      <c r="PXW34" s="345"/>
      <c r="PXX34" s="345"/>
      <c r="PXY34" s="345"/>
      <c r="PXZ34" s="345"/>
      <c r="PYA34" s="345"/>
      <c r="PYB34" s="345"/>
      <c r="PYC34" s="345"/>
      <c r="PYD34" s="345"/>
      <c r="PYE34" s="345"/>
      <c r="PYF34" s="345"/>
      <c r="PYG34" s="345"/>
      <c r="PYH34" s="345"/>
      <c r="PYI34" s="345"/>
      <c r="PYJ34" s="345"/>
      <c r="PYK34" s="345"/>
      <c r="PYL34" s="345"/>
      <c r="PYM34" s="345"/>
      <c r="PYN34" s="345"/>
      <c r="PYO34" s="345"/>
      <c r="PYP34" s="345"/>
      <c r="PYQ34" s="345"/>
      <c r="PYR34" s="345"/>
      <c r="PYS34" s="345"/>
      <c r="PYT34" s="345"/>
      <c r="PYU34" s="345"/>
      <c r="PYV34" s="345"/>
      <c r="PYW34" s="345"/>
      <c r="PYX34" s="345"/>
      <c r="PYY34" s="345"/>
      <c r="PYZ34" s="345"/>
      <c r="PZA34" s="345"/>
      <c r="PZB34" s="345"/>
      <c r="PZC34" s="345"/>
      <c r="PZD34" s="345"/>
      <c r="PZE34" s="345"/>
      <c r="PZF34" s="345"/>
      <c r="PZG34" s="345"/>
      <c r="PZH34" s="345"/>
      <c r="PZI34" s="345"/>
      <c r="PZJ34" s="345"/>
      <c r="PZK34" s="345"/>
      <c r="PZL34" s="345"/>
      <c r="PZM34" s="345"/>
      <c r="PZN34" s="345"/>
      <c r="PZO34" s="345"/>
      <c r="PZP34" s="345"/>
      <c r="PZQ34" s="345"/>
      <c r="PZR34" s="345"/>
      <c r="PZS34" s="345"/>
      <c r="PZT34" s="345"/>
      <c r="PZU34" s="345"/>
      <c r="PZV34" s="345"/>
      <c r="PZW34" s="345"/>
      <c r="PZX34" s="345"/>
      <c r="PZY34" s="345"/>
      <c r="PZZ34" s="345"/>
      <c r="QAA34" s="345"/>
      <c r="QAB34" s="345"/>
      <c r="QAC34" s="345"/>
      <c r="QAD34" s="345"/>
      <c r="QAE34" s="345"/>
      <c r="QAF34" s="345"/>
      <c r="QAG34" s="345"/>
      <c r="QAH34" s="345"/>
      <c r="QAI34" s="345"/>
      <c r="QAJ34" s="345"/>
      <c r="QAK34" s="345"/>
      <c r="QAL34" s="345"/>
      <c r="QAM34" s="345"/>
      <c r="QAN34" s="345"/>
      <c r="QAO34" s="345"/>
      <c r="QAP34" s="345"/>
      <c r="QAQ34" s="345"/>
      <c r="QAR34" s="345"/>
      <c r="QAS34" s="345"/>
      <c r="QAT34" s="345"/>
      <c r="QAU34" s="345"/>
      <c r="QAV34" s="345"/>
      <c r="QAW34" s="345"/>
      <c r="QAX34" s="345"/>
      <c r="QAY34" s="345"/>
      <c r="QAZ34" s="345"/>
      <c r="QBA34" s="345"/>
      <c r="QBB34" s="345"/>
      <c r="QBC34" s="345"/>
      <c r="QBD34" s="345"/>
      <c r="QBE34" s="345"/>
      <c r="QBF34" s="345"/>
      <c r="QBG34" s="345"/>
      <c r="QBH34" s="345"/>
      <c r="QBI34" s="345"/>
      <c r="QBJ34" s="345"/>
      <c r="QBK34" s="345"/>
      <c r="QBL34" s="345"/>
      <c r="QBM34" s="345"/>
      <c r="QBN34" s="345"/>
      <c r="QBO34" s="345"/>
      <c r="QBP34" s="345"/>
      <c r="QBQ34" s="345"/>
      <c r="QBR34" s="345"/>
      <c r="QBS34" s="345"/>
      <c r="QBT34" s="345"/>
      <c r="QBU34" s="345"/>
      <c r="QBV34" s="345"/>
      <c r="QBW34" s="345"/>
      <c r="QBX34" s="345"/>
      <c r="QBY34" s="345"/>
      <c r="QBZ34" s="345"/>
      <c r="QCA34" s="345"/>
      <c r="QCB34" s="345"/>
      <c r="QCC34" s="345"/>
      <c r="QCD34" s="345"/>
      <c r="QCE34" s="345"/>
      <c r="QCF34" s="345"/>
      <c r="QCG34" s="345"/>
      <c r="QCH34" s="345"/>
      <c r="QCI34" s="345"/>
      <c r="QCJ34" s="345"/>
      <c r="QCK34" s="345"/>
      <c r="QCL34" s="345"/>
      <c r="QCM34" s="345"/>
      <c r="QCN34" s="345"/>
      <c r="QCO34" s="345"/>
      <c r="QCP34" s="345"/>
      <c r="QCQ34" s="345"/>
      <c r="QCR34" s="345"/>
      <c r="QCS34" s="345"/>
      <c r="QCT34" s="345"/>
      <c r="QCU34" s="345"/>
      <c r="QCV34" s="345"/>
      <c r="QCW34" s="345"/>
      <c r="QCX34" s="345"/>
      <c r="QCY34" s="345"/>
      <c r="QCZ34" s="345"/>
      <c r="QDA34" s="345"/>
      <c r="QDB34" s="345"/>
      <c r="QDC34" s="345"/>
      <c r="QDD34" s="345"/>
      <c r="QDE34" s="345"/>
      <c r="QDF34" s="345"/>
      <c r="QDG34" s="345"/>
      <c r="QDH34" s="345"/>
      <c r="QDI34" s="345"/>
      <c r="QDJ34" s="345"/>
      <c r="QDK34" s="345"/>
      <c r="QDL34" s="345"/>
      <c r="QDM34" s="345"/>
      <c r="QDN34" s="345"/>
      <c r="QDO34" s="345"/>
      <c r="QDP34" s="345"/>
      <c r="QDQ34" s="345"/>
      <c r="QDR34" s="345"/>
      <c r="QDS34" s="345"/>
      <c r="QDT34" s="345"/>
      <c r="QDU34" s="345"/>
      <c r="QDV34" s="345"/>
      <c r="QDW34" s="345"/>
      <c r="QDX34" s="345"/>
      <c r="QDY34" s="345"/>
      <c r="QDZ34" s="345"/>
      <c r="QEA34" s="345"/>
      <c r="QEB34" s="345"/>
      <c r="QEC34" s="345"/>
      <c r="QED34" s="345"/>
      <c r="QEE34" s="345"/>
      <c r="QEF34" s="345"/>
      <c r="QEG34" s="345"/>
      <c r="QEH34" s="345"/>
      <c r="QEI34" s="345"/>
      <c r="QEJ34" s="345"/>
      <c r="QEK34" s="345"/>
      <c r="QEL34" s="345"/>
      <c r="QEM34" s="345"/>
      <c r="QEN34" s="345"/>
      <c r="QEO34" s="345"/>
      <c r="QEP34" s="345"/>
      <c r="QEQ34" s="345"/>
      <c r="QER34" s="345"/>
      <c r="QES34" s="345"/>
      <c r="QET34" s="345"/>
      <c r="QEU34" s="345"/>
      <c r="QEV34" s="345"/>
      <c r="QEW34" s="345"/>
      <c r="QEX34" s="345"/>
      <c r="QEY34" s="345"/>
      <c r="QEZ34" s="345"/>
      <c r="QFA34" s="345"/>
      <c r="QFB34" s="345"/>
      <c r="QFC34" s="345"/>
      <c r="QFD34" s="345"/>
      <c r="QFE34" s="345"/>
      <c r="QFF34" s="345"/>
      <c r="QFG34" s="345"/>
      <c r="QFH34" s="345"/>
      <c r="QFI34" s="345"/>
      <c r="QFJ34" s="345"/>
      <c r="QFK34" s="345"/>
      <c r="QFL34" s="345"/>
      <c r="QFM34" s="345"/>
      <c r="QFN34" s="345"/>
      <c r="QFO34" s="345"/>
      <c r="QFP34" s="345"/>
      <c r="QFQ34" s="345"/>
      <c r="QFR34" s="345"/>
      <c r="QFS34" s="345"/>
      <c r="QFT34" s="345"/>
      <c r="QFU34" s="345"/>
      <c r="QFV34" s="345"/>
      <c r="QFW34" s="345"/>
      <c r="QFX34" s="345"/>
      <c r="QFY34" s="345"/>
      <c r="QFZ34" s="345"/>
      <c r="QGA34" s="345"/>
      <c r="QGB34" s="345"/>
      <c r="QGC34" s="345"/>
      <c r="QGD34" s="345"/>
      <c r="QGE34" s="345"/>
      <c r="QGF34" s="345"/>
      <c r="QGG34" s="345"/>
      <c r="QGH34" s="345"/>
      <c r="QGI34" s="345"/>
      <c r="QGJ34" s="345"/>
      <c r="QGK34" s="345"/>
      <c r="QGL34" s="345"/>
      <c r="QGM34" s="345"/>
      <c r="QGN34" s="345"/>
      <c r="QGO34" s="345"/>
      <c r="QGP34" s="345"/>
      <c r="QGQ34" s="345"/>
      <c r="QGR34" s="345"/>
      <c r="QGS34" s="345"/>
      <c r="QGT34" s="345"/>
      <c r="QGU34" s="345"/>
      <c r="QGV34" s="345"/>
      <c r="QGW34" s="345"/>
      <c r="QGX34" s="345"/>
      <c r="QGY34" s="345"/>
      <c r="QGZ34" s="345"/>
      <c r="QHA34" s="345"/>
      <c r="QHB34" s="345"/>
      <c r="QHC34" s="345"/>
      <c r="QHD34" s="345"/>
      <c r="QHE34" s="345"/>
      <c r="QHF34" s="345"/>
      <c r="QHG34" s="345"/>
      <c r="QHH34" s="345"/>
      <c r="QHI34" s="345"/>
      <c r="QHJ34" s="345"/>
      <c r="QHK34" s="345"/>
      <c r="QHL34" s="345"/>
      <c r="QHM34" s="345"/>
      <c r="QHN34" s="345"/>
      <c r="QHO34" s="345"/>
      <c r="QHP34" s="345"/>
      <c r="QHQ34" s="345"/>
      <c r="QHR34" s="345"/>
      <c r="QHS34" s="345"/>
      <c r="QHT34" s="345"/>
      <c r="QHU34" s="345"/>
      <c r="QHV34" s="345"/>
      <c r="QHW34" s="345"/>
      <c r="QHX34" s="345"/>
      <c r="QHY34" s="345"/>
      <c r="QHZ34" s="345"/>
      <c r="QIA34" s="345"/>
      <c r="QIB34" s="345"/>
      <c r="QIC34" s="345"/>
      <c r="QID34" s="345"/>
      <c r="QIE34" s="345"/>
      <c r="QIF34" s="345"/>
      <c r="QIG34" s="345"/>
      <c r="QIH34" s="345"/>
      <c r="QII34" s="345"/>
      <c r="QIJ34" s="345"/>
      <c r="QIK34" s="345"/>
      <c r="QIL34" s="345"/>
      <c r="QIM34" s="345"/>
      <c r="QIN34" s="345"/>
      <c r="QIO34" s="345"/>
      <c r="QIP34" s="345"/>
      <c r="QIQ34" s="345"/>
      <c r="QIR34" s="345"/>
      <c r="QIS34" s="345"/>
      <c r="QIT34" s="345"/>
      <c r="QIU34" s="345"/>
      <c r="QIV34" s="345"/>
      <c r="QIW34" s="345"/>
      <c r="QIX34" s="345"/>
      <c r="QIY34" s="345"/>
      <c r="QIZ34" s="345"/>
      <c r="QJA34" s="345"/>
      <c r="QJB34" s="345"/>
      <c r="QJC34" s="345"/>
      <c r="QJD34" s="345"/>
      <c r="QJE34" s="345"/>
      <c r="QJF34" s="345"/>
      <c r="QJG34" s="345"/>
      <c r="QJH34" s="345"/>
      <c r="QJI34" s="345"/>
      <c r="QJJ34" s="345"/>
      <c r="QJK34" s="345"/>
      <c r="QJL34" s="345"/>
      <c r="QJM34" s="345"/>
      <c r="QJN34" s="345"/>
      <c r="QJO34" s="345"/>
      <c r="QJP34" s="345"/>
      <c r="QJQ34" s="345"/>
      <c r="QJR34" s="345"/>
      <c r="QJS34" s="345"/>
      <c r="QJT34" s="345"/>
      <c r="QJU34" s="345"/>
      <c r="QJV34" s="345"/>
      <c r="QJW34" s="345"/>
      <c r="QJX34" s="345"/>
      <c r="QJY34" s="345"/>
      <c r="QJZ34" s="345"/>
      <c r="QKA34" s="345"/>
      <c r="QKB34" s="345"/>
      <c r="QKC34" s="345"/>
      <c r="QKD34" s="345"/>
      <c r="QKE34" s="345"/>
      <c r="QKF34" s="345"/>
      <c r="QKG34" s="345"/>
      <c r="QKH34" s="345"/>
      <c r="QKI34" s="345"/>
      <c r="QKJ34" s="345"/>
      <c r="QKK34" s="345"/>
      <c r="QKL34" s="345"/>
      <c r="QKM34" s="345"/>
      <c r="QKN34" s="345"/>
      <c r="QKO34" s="345"/>
      <c r="QKP34" s="345"/>
      <c r="QKQ34" s="345"/>
      <c r="QKR34" s="345"/>
      <c r="QKS34" s="345"/>
      <c r="QKT34" s="345"/>
      <c r="QKU34" s="345"/>
      <c r="QKV34" s="345"/>
      <c r="QKW34" s="345"/>
      <c r="QKX34" s="345"/>
      <c r="QKY34" s="345"/>
      <c r="QKZ34" s="345"/>
      <c r="QLA34" s="345"/>
      <c r="QLB34" s="345"/>
      <c r="QLC34" s="345"/>
      <c r="QLD34" s="345"/>
      <c r="QLE34" s="345"/>
      <c r="QLF34" s="345"/>
      <c r="QLG34" s="345"/>
      <c r="QLH34" s="345"/>
      <c r="QLI34" s="345"/>
      <c r="QLJ34" s="345"/>
      <c r="QLK34" s="345"/>
      <c r="QLL34" s="345"/>
      <c r="QLM34" s="345"/>
      <c r="QLN34" s="345"/>
      <c r="QLO34" s="345"/>
      <c r="QLP34" s="345"/>
      <c r="QLQ34" s="345"/>
      <c r="QLR34" s="345"/>
      <c r="QLS34" s="345"/>
      <c r="QLT34" s="345"/>
      <c r="QLU34" s="345"/>
      <c r="QLV34" s="345"/>
      <c r="QLW34" s="345"/>
      <c r="QLX34" s="345"/>
      <c r="QLY34" s="345"/>
      <c r="QLZ34" s="345"/>
      <c r="QMA34" s="345"/>
      <c r="QMB34" s="345"/>
      <c r="QMC34" s="345"/>
      <c r="QMD34" s="345"/>
      <c r="QME34" s="345"/>
      <c r="QMF34" s="345"/>
      <c r="QMG34" s="345"/>
      <c r="QMH34" s="345"/>
      <c r="QMI34" s="345"/>
      <c r="QMJ34" s="345"/>
      <c r="QMK34" s="345"/>
      <c r="QML34" s="345"/>
      <c r="QMM34" s="345"/>
      <c r="QMN34" s="345"/>
      <c r="QMO34" s="345"/>
      <c r="QMP34" s="345"/>
      <c r="QMQ34" s="345"/>
      <c r="QMR34" s="345"/>
      <c r="QMS34" s="345"/>
      <c r="QMT34" s="345"/>
      <c r="QMU34" s="345"/>
      <c r="QMV34" s="345"/>
      <c r="QMW34" s="345"/>
      <c r="QMX34" s="345"/>
      <c r="QMY34" s="345"/>
      <c r="QMZ34" s="345"/>
      <c r="QNA34" s="345"/>
      <c r="QNB34" s="345"/>
      <c r="QNC34" s="345"/>
      <c r="QND34" s="345"/>
      <c r="QNE34" s="345"/>
      <c r="QNF34" s="345"/>
      <c r="QNG34" s="345"/>
      <c r="QNH34" s="345"/>
      <c r="QNI34" s="345"/>
      <c r="QNJ34" s="345"/>
      <c r="QNK34" s="345"/>
      <c r="QNL34" s="345"/>
      <c r="QNM34" s="345"/>
      <c r="QNN34" s="345"/>
      <c r="QNO34" s="345"/>
      <c r="QNP34" s="345"/>
      <c r="QNQ34" s="345"/>
      <c r="QNR34" s="345"/>
      <c r="QNS34" s="345"/>
      <c r="QNT34" s="345"/>
      <c r="QNU34" s="345"/>
      <c r="QNV34" s="345"/>
      <c r="QNW34" s="345"/>
      <c r="QNX34" s="345"/>
      <c r="QNY34" s="345"/>
      <c r="QNZ34" s="345"/>
      <c r="QOA34" s="345"/>
      <c r="QOB34" s="345"/>
      <c r="QOC34" s="345"/>
      <c r="QOD34" s="345"/>
      <c r="QOE34" s="345"/>
      <c r="QOF34" s="345"/>
      <c r="QOG34" s="345"/>
      <c r="QOH34" s="345"/>
      <c r="QOI34" s="345"/>
      <c r="QOJ34" s="345"/>
      <c r="QOK34" s="345"/>
      <c r="QOL34" s="345"/>
      <c r="QOM34" s="345"/>
      <c r="QON34" s="345"/>
      <c r="QOO34" s="345"/>
      <c r="QOP34" s="345"/>
      <c r="QOQ34" s="345"/>
      <c r="QOR34" s="345"/>
      <c r="QOS34" s="345"/>
      <c r="QOT34" s="345"/>
      <c r="QOU34" s="345"/>
      <c r="QOV34" s="345"/>
      <c r="QOW34" s="345"/>
      <c r="QOX34" s="345"/>
      <c r="QOY34" s="345"/>
      <c r="QOZ34" s="345"/>
      <c r="QPA34" s="345"/>
      <c r="QPB34" s="345"/>
      <c r="QPC34" s="345"/>
      <c r="QPD34" s="345"/>
      <c r="QPE34" s="345"/>
      <c r="QPF34" s="345"/>
      <c r="QPG34" s="345"/>
      <c r="QPH34" s="345"/>
      <c r="QPI34" s="345"/>
      <c r="QPJ34" s="345"/>
      <c r="QPK34" s="345"/>
      <c r="QPL34" s="345"/>
      <c r="QPM34" s="345"/>
      <c r="QPN34" s="345"/>
      <c r="QPO34" s="345"/>
      <c r="QPP34" s="345"/>
      <c r="QPQ34" s="345"/>
      <c r="QPR34" s="345"/>
      <c r="QPS34" s="345"/>
      <c r="QPT34" s="345"/>
      <c r="QPU34" s="345"/>
      <c r="QPV34" s="345"/>
      <c r="QPW34" s="345"/>
      <c r="QPX34" s="345"/>
      <c r="QPY34" s="345"/>
      <c r="QPZ34" s="345"/>
      <c r="QQA34" s="345"/>
      <c r="QQB34" s="345"/>
      <c r="QQC34" s="345"/>
      <c r="QQD34" s="345"/>
      <c r="QQE34" s="345"/>
      <c r="QQF34" s="345"/>
      <c r="QQG34" s="345"/>
      <c r="QQH34" s="345"/>
      <c r="QQI34" s="345"/>
      <c r="QQJ34" s="345"/>
      <c r="QQK34" s="345"/>
      <c r="QQL34" s="345"/>
      <c r="QQM34" s="345"/>
      <c r="QQN34" s="345"/>
      <c r="QQO34" s="345"/>
      <c r="QQP34" s="345"/>
      <c r="QQQ34" s="345"/>
      <c r="QQR34" s="345"/>
      <c r="QQS34" s="345"/>
      <c r="QQT34" s="345"/>
      <c r="QQU34" s="345"/>
      <c r="QQV34" s="345"/>
      <c r="QQW34" s="345"/>
      <c r="QQX34" s="345"/>
      <c r="QQY34" s="345"/>
      <c r="QQZ34" s="345"/>
      <c r="QRA34" s="345"/>
      <c r="QRB34" s="345"/>
      <c r="QRC34" s="345"/>
      <c r="QRD34" s="345"/>
      <c r="QRE34" s="345"/>
      <c r="QRF34" s="345"/>
      <c r="QRG34" s="345"/>
      <c r="QRH34" s="345"/>
      <c r="QRI34" s="345"/>
      <c r="QRJ34" s="345"/>
      <c r="QRK34" s="345"/>
      <c r="QRL34" s="345"/>
      <c r="QRM34" s="345"/>
      <c r="QRN34" s="345"/>
      <c r="QRO34" s="345"/>
      <c r="QRP34" s="345"/>
      <c r="QRQ34" s="345"/>
      <c r="QRR34" s="345"/>
      <c r="QRS34" s="345"/>
      <c r="QRT34" s="345"/>
      <c r="QRU34" s="345"/>
      <c r="QRV34" s="345"/>
      <c r="QRW34" s="345"/>
      <c r="QRX34" s="345"/>
      <c r="QRY34" s="345"/>
      <c r="QRZ34" s="345"/>
      <c r="QSA34" s="345"/>
      <c r="QSB34" s="345"/>
      <c r="QSC34" s="345"/>
      <c r="QSD34" s="345"/>
      <c r="QSE34" s="345"/>
      <c r="QSF34" s="345"/>
      <c r="QSG34" s="345"/>
      <c r="QSH34" s="345"/>
      <c r="QSI34" s="345"/>
      <c r="QSJ34" s="345"/>
      <c r="QSK34" s="345"/>
      <c r="QSL34" s="345"/>
      <c r="QSM34" s="345"/>
      <c r="QSN34" s="345"/>
      <c r="QSO34" s="345"/>
      <c r="QSP34" s="345"/>
      <c r="QSQ34" s="345"/>
      <c r="QSR34" s="345"/>
      <c r="QSS34" s="345"/>
      <c r="QST34" s="345"/>
      <c r="QSU34" s="345"/>
      <c r="QSV34" s="345"/>
      <c r="QSW34" s="345"/>
      <c r="QSX34" s="345"/>
      <c r="QSY34" s="345"/>
      <c r="QSZ34" s="345"/>
      <c r="QTA34" s="345"/>
      <c r="QTB34" s="345"/>
      <c r="QTC34" s="345"/>
      <c r="QTD34" s="345"/>
      <c r="QTE34" s="345"/>
      <c r="QTF34" s="345"/>
      <c r="QTG34" s="345"/>
      <c r="QTH34" s="345"/>
      <c r="QTI34" s="345"/>
      <c r="QTJ34" s="345"/>
      <c r="QTK34" s="345"/>
      <c r="QTL34" s="345"/>
      <c r="QTM34" s="345"/>
      <c r="QTN34" s="345"/>
      <c r="QTO34" s="345"/>
      <c r="QTP34" s="345"/>
      <c r="QTQ34" s="345"/>
      <c r="QTR34" s="345"/>
      <c r="QTS34" s="345"/>
      <c r="QTT34" s="345"/>
      <c r="QTU34" s="345"/>
      <c r="QTV34" s="345"/>
      <c r="QTW34" s="345"/>
      <c r="QTX34" s="345"/>
      <c r="QTY34" s="345"/>
      <c r="QTZ34" s="345"/>
      <c r="QUA34" s="345"/>
      <c r="QUB34" s="345"/>
      <c r="QUC34" s="345"/>
      <c r="QUD34" s="345"/>
      <c r="QUE34" s="345"/>
      <c r="QUF34" s="345"/>
      <c r="QUG34" s="345"/>
      <c r="QUH34" s="345"/>
      <c r="QUI34" s="345"/>
      <c r="QUJ34" s="345"/>
      <c r="QUK34" s="345"/>
      <c r="QUL34" s="345"/>
      <c r="QUM34" s="345"/>
      <c r="QUN34" s="345"/>
      <c r="QUO34" s="345"/>
      <c r="QUP34" s="345"/>
      <c r="QUQ34" s="345"/>
      <c r="QUR34" s="345"/>
      <c r="QUS34" s="345"/>
      <c r="QUT34" s="345"/>
      <c r="QUU34" s="345"/>
      <c r="QUV34" s="345"/>
      <c r="QUW34" s="345"/>
      <c r="QUX34" s="345"/>
      <c r="QUY34" s="345"/>
      <c r="QUZ34" s="345"/>
      <c r="QVA34" s="345"/>
      <c r="QVB34" s="345"/>
      <c r="QVC34" s="345"/>
      <c r="QVD34" s="345"/>
      <c r="QVE34" s="345"/>
      <c r="QVF34" s="345"/>
      <c r="QVG34" s="345"/>
      <c r="QVH34" s="345"/>
      <c r="QVI34" s="345"/>
      <c r="QVJ34" s="345"/>
      <c r="QVK34" s="345"/>
      <c r="QVL34" s="345"/>
      <c r="QVM34" s="345"/>
      <c r="QVN34" s="345"/>
      <c r="QVO34" s="345"/>
      <c r="QVP34" s="345"/>
      <c r="QVQ34" s="345"/>
      <c r="QVR34" s="345"/>
      <c r="QVS34" s="345"/>
      <c r="QVT34" s="345"/>
      <c r="QVU34" s="345"/>
      <c r="QVV34" s="345"/>
      <c r="QVW34" s="345"/>
      <c r="QVX34" s="345"/>
      <c r="QVY34" s="345"/>
      <c r="QVZ34" s="345"/>
      <c r="QWA34" s="345"/>
      <c r="QWB34" s="345"/>
      <c r="QWC34" s="345"/>
      <c r="QWD34" s="345"/>
      <c r="QWE34" s="345"/>
      <c r="QWF34" s="345"/>
      <c r="QWG34" s="345"/>
      <c r="QWH34" s="345"/>
      <c r="QWI34" s="345"/>
      <c r="QWJ34" s="345"/>
      <c r="QWK34" s="345"/>
      <c r="QWL34" s="345"/>
      <c r="QWM34" s="345"/>
      <c r="QWN34" s="345"/>
      <c r="QWO34" s="345"/>
      <c r="QWP34" s="345"/>
      <c r="QWQ34" s="345"/>
      <c r="QWR34" s="345"/>
      <c r="QWS34" s="345"/>
      <c r="QWT34" s="345"/>
      <c r="QWU34" s="345"/>
      <c r="QWV34" s="345"/>
      <c r="QWW34" s="345"/>
      <c r="QWX34" s="345"/>
      <c r="QWY34" s="345"/>
      <c r="QWZ34" s="345"/>
      <c r="QXA34" s="345"/>
      <c r="QXB34" s="345"/>
      <c r="QXC34" s="345"/>
      <c r="QXD34" s="345"/>
      <c r="QXE34" s="345"/>
      <c r="QXF34" s="345"/>
      <c r="QXG34" s="345"/>
      <c r="QXH34" s="345"/>
      <c r="QXI34" s="345"/>
      <c r="QXJ34" s="345"/>
      <c r="QXK34" s="345"/>
      <c r="QXL34" s="345"/>
      <c r="QXM34" s="345"/>
      <c r="QXN34" s="345"/>
      <c r="QXO34" s="345"/>
      <c r="QXP34" s="345"/>
      <c r="QXQ34" s="345"/>
      <c r="QXR34" s="345"/>
      <c r="QXS34" s="345"/>
      <c r="QXT34" s="345"/>
      <c r="QXU34" s="345"/>
      <c r="QXV34" s="345"/>
      <c r="QXW34" s="345"/>
      <c r="QXX34" s="345"/>
      <c r="QXY34" s="345"/>
      <c r="QXZ34" s="345"/>
      <c r="QYA34" s="345"/>
      <c r="QYB34" s="345"/>
      <c r="QYC34" s="345"/>
      <c r="QYD34" s="345"/>
      <c r="QYE34" s="345"/>
      <c r="QYF34" s="345"/>
      <c r="QYG34" s="345"/>
      <c r="QYH34" s="345"/>
      <c r="QYI34" s="345"/>
      <c r="QYJ34" s="345"/>
      <c r="QYK34" s="345"/>
      <c r="QYL34" s="345"/>
      <c r="QYM34" s="345"/>
      <c r="QYN34" s="345"/>
      <c r="QYO34" s="345"/>
      <c r="QYP34" s="345"/>
      <c r="QYQ34" s="345"/>
      <c r="QYR34" s="345"/>
      <c r="QYS34" s="345"/>
      <c r="QYT34" s="345"/>
      <c r="QYU34" s="345"/>
      <c r="QYV34" s="345"/>
      <c r="QYW34" s="345"/>
      <c r="QYX34" s="345"/>
      <c r="QYY34" s="345"/>
      <c r="QYZ34" s="345"/>
      <c r="QZA34" s="345"/>
      <c r="QZB34" s="345"/>
      <c r="QZC34" s="345"/>
      <c r="QZD34" s="345"/>
      <c r="QZE34" s="345"/>
      <c r="QZF34" s="345"/>
      <c r="QZG34" s="345"/>
      <c r="QZH34" s="345"/>
      <c r="QZI34" s="345"/>
      <c r="QZJ34" s="345"/>
      <c r="QZK34" s="345"/>
      <c r="QZL34" s="345"/>
      <c r="QZM34" s="345"/>
      <c r="QZN34" s="345"/>
      <c r="QZO34" s="345"/>
      <c r="QZP34" s="345"/>
      <c r="QZQ34" s="345"/>
      <c r="QZR34" s="345"/>
      <c r="QZS34" s="345"/>
      <c r="QZT34" s="345"/>
      <c r="QZU34" s="345"/>
      <c r="QZV34" s="345"/>
      <c r="QZW34" s="345"/>
      <c r="QZX34" s="345"/>
      <c r="QZY34" s="345"/>
      <c r="QZZ34" s="345"/>
      <c r="RAA34" s="345"/>
      <c r="RAB34" s="345"/>
      <c r="RAC34" s="345"/>
      <c r="RAD34" s="345"/>
      <c r="RAE34" s="345"/>
      <c r="RAF34" s="345"/>
      <c r="RAG34" s="345"/>
      <c r="RAH34" s="345"/>
      <c r="RAI34" s="345"/>
      <c r="RAJ34" s="345"/>
      <c r="RAK34" s="345"/>
      <c r="RAL34" s="345"/>
      <c r="RAM34" s="345"/>
      <c r="RAN34" s="345"/>
      <c r="RAO34" s="345"/>
      <c r="RAP34" s="345"/>
      <c r="RAQ34" s="345"/>
      <c r="RAR34" s="345"/>
      <c r="RAS34" s="345"/>
      <c r="RAT34" s="345"/>
      <c r="RAU34" s="345"/>
      <c r="RAV34" s="345"/>
      <c r="RAW34" s="345"/>
      <c r="RAX34" s="345"/>
      <c r="RAY34" s="345"/>
      <c r="RAZ34" s="345"/>
      <c r="RBA34" s="345"/>
      <c r="RBB34" s="345"/>
      <c r="RBC34" s="345"/>
      <c r="RBD34" s="345"/>
      <c r="RBE34" s="345"/>
      <c r="RBF34" s="345"/>
      <c r="RBG34" s="345"/>
      <c r="RBH34" s="345"/>
      <c r="RBI34" s="345"/>
      <c r="RBJ34" s="345"/>
      <c r="RBK34" s="345"/>
      <c r="RBL34" s="345"/>
      <c r="RBM34" s="345"/>
      <c r="RBN34" s="345"/>
      <c r="RBO34" s="345"/>
      <c r="RBP34" s="345"/>
      <c r="RBQ34" s="345"/>
      <c r="RBR34" s="345"/>
      <c r="RBS34" s="345"/>
      <c r="RBT34" s="345"/>
      <c r="RBU34" s="345"/>
      <c r="RBV34" s="345"/>
      <c r="RBW34" s="345"/>
      <c r="RBX34" s="345"/>
      <c r="RBY34" s="345"/>
      <c r="RBZ34" s="345"/>
      <c r="RCA34" s="345"/>
      <c r="RCB34" s="345"/>
      <c r="RCC34" s="345"/>
      <c r="RCD34" s="345"/>
      <c r="RCE34" s="345"/>
      <c r="RCF34" s="345"/>
      <c r="RCG34" s="345"/>
      <c r="RCH34" s="345"/>
      <c r="RCI34" s="345"/>
      <c r="RCJ34" s="345"/>
      <c r="RCK34" s="345"/>
      <c r="RCL34" s="345"/>
      <c r="RCM34" s="345"/>
      <c r="RCN34" s="345"/>
      <c r="RCO34" s="345"/>
      <c r="RCP34" s="345"/>
      <c r="RCQ34" s="345"/>
      <c r="RCR34" s="345"/>
      <c r="RCS34" s="345"/>
      <c r="RCT34" s="345"/>
      <c r="RCU34" s="345"/>
      <c r="RCV34" s="345"/>
      <c r="RCW34" s="345"/>
      <c r="RCX34" s="345"/>
      <c r="RCY34" s="345"/>
      <c r="RCZ34" s="345"/>
      <c r="RDA34" s="345"/>
      <c r="RDB34" s="345"/>
      <c r="RDC34" s="345"/>
      <c r="RDD34" s="345"/>
      <c r="RDE34" s="345"/>
      <c r="RDF34" s="345"/>
      <c r="RDG34" s="345"/>
      <c r="RDH34" s="345"/>
      <c r="RDI34" s="345"/>
      <c r="RDJ34" s="345"/>
      <c r="RDK34" s="345"/>
      <c r="RDL34" s="345"/>
      <c r="RDM34" s="345"/>
      <c r="RDN34" s="345"/>
      <c r="RDO34" s="345"/>
      <c r="RDP34" s="345"/>
      <c r="RDQ34" s="345"/>
      <c r="RDR34" s="345"/>
      <c r="RDS34" s="345"/>
      <c r="RDT34" s="345"/>
      <c r="RDU34" s="345"/>
      <c r="RDV34" s="345"/>
      <c r="RDW34" s="345"/>
      <c r="RDX34" s="345"/>
      <c r="RDY34" s="345"/>
      <c r="RDZ34" s="345"/>
      <c r="REA34" s="345"/>
      <c r="REB34" s="345"/>
      <c r="REC34" s="345"/>
      <c r="RED34" s="345"/>
      <c r="REE34" s="345"/>
      <c r="REF34" s="345"/>
      <c r="REG34" s="345"/>
      <c r="REH34" s="345"/>
      <c r="REI34" s="345"/>
      <c r="REJ34" s="345"/>
      <c r="REK34" s="345"/>
      <c r="REL34" s="345"/>
      <c r="REM34" s="345"/>
      <c r="REN34" s="345"/>
      <c r="REO34" s="345"/>
      <c r="REP34" s="345"/>
      <c r="REQ34" s="345"/>
      <c r="RER34" s="345"/>
      <c r="RES34" s="345"/>
      <c r="RET34" s="345"/>
      <c r="REU34" s="345"/>
      <c r="REV34" s="345"/>
      <c r="REW34" s="345"/>
      <c r="REX34" s="345"/>
      <c r="REY34" s="345"/>
      <c r="REZ34" s="345"/>
      <c r="RFA34" s="345"/>
      <c r="RFB34" s="345"/>
      <c r="RFC34" s="345"/>
      <c r="RFD34" s="345"/>
      <c r="RFE34" s="345"/>
      <c r="RFF34" s="345"/>
      <c r="RFG34" s="345"/>
      <c r="RFH34" s="345"/>
      <c r="RFI34" s="345"/>
      <c r="RFJ34" s="345"/>
      <c r="RFK34" s="345"/>
      <c r="RFL34" s="345"/>
      <c r="RFM34" s="345"/>
      <c r="RFN34" s="345"/>
      <c r="RFO34" s="345"/>
      <c r="RFP34" s="345"/>
      <c r="RFQ34" s="345"/>
      <c r="RFR34" s="345"/>
      <c r="RFS34" s="345"/>
      <c r="RFT34" s="345"/>
      <c r="RFU34" s="345"/>
      <c r="RFV34" s="345"/>
      <c r="RFW34" s="345"/>
      <c r="RFX34" s="345"/>
      <c r="RFY34" s="345"/>
      <c r="RFZ34" s="345"/>
      <c r="RGA34" s="345"/>
      <c r="RGB34" s="345"/>
      <c r="RGC34" s="345"/>
      <c r="RGD34" s="345"/>
      <c r="RGE34" s="345"/>
      <c r="RGF34" s="345"/>
      <c r="RGG34" s="345"/>
      <c r="RGH34" s="345"/>
      <c r="RGI34" s="345"/>
      <c r="RGJ34" s="345"/>
      <c r="RGK34" s="345"/>
      <c r="RGL34" s="345"/>
      <c r="RGM34" s="345"/>
      <c r="RGN34" s="345"/>
      <c r="RGO34" s="345"/>
      <c r="RGP34" s="345"/>
      <c r="RGQ34" s="345"/>
      <c r="RGR34" s="345"/>
      <c r="RGS34" s="345"/>
      <c r="RGT34" s="345"/>
      <c r="RGU34" s="345"/>
      <c r="RGV34" s="345"/>
      <c r="RGW34" s="345"/>
      <c r="RGX34" s="345"/>
      <c r="RGY34" s="345"/>
      <c r="RGZ34" s="345"/>
      <c r="RHA34" s="345"/>
      <c r="RHB34" s="345"/>
      <c r="RHC34" s="345"/>
      <c r="RHD34" s="345"/>
      <c r="RHE34" s="345"/>
      <c r="RHF34" s="345"/>
      <c r="RHG34" s="345"/>
      <c r="RHH34" s="345"/>
      <c r="RHI34" s="345"/>
      <c r="RHJ34" s="345"/>
      <c r="RHK34" s="345"/>
      <c r="RHL34" s="345"/>
      <c r="RHM34" s="345"/>
      <c r="RHN34" s="345"/>
      <c r="RHO34" s="345"/>
      <c r="RHP34" s="345"/>
      <c r="RHQ34" s="345"/>
      <c r="RHR34" s="345"/>
      <c r="RHS34" s="345"/>
      <c r="RHT34" s="345"/>
      <c r="RHU34" s="345"/>
      <c r="RHV34" s="345"/>
      <c r="RHW34" s="345"/>
      <c r="RHX34" s="345"/>
      <c r="RHY34" s="345"/>
      <c r="RHZ34" s="345"/>
      <c r="RIA34" s="345"/>
      <c r="RIB34" s="345"/>
      <c r="RIC34" s="345"/>
      <c r="RID34" s="345"/>
      <c r="RIE34" s="345"/>
      <c r="RIF34" s="345"/>
      <c r="RIG34" s="345"/>
      <c r="RIH34" s="345"/>
      <c r="RII34" s="345"/>
      <c r="RIJ34" s="345"/>
      <c r="RIK34" s="345"/>
      <c r="RIL34" s="345"/>
      <c r="RIM34" s="345"/>
      <c r="RIN34" s="345"/>
      <c r="RIO34" s="345"/>
      <c r="RIP34" s="345"/>
      <c r="RIQ34" s="345"/>
      <c r="RIR34" s="345"/>
      <c r="RIS34" s="345"/>
      <c r="RIT34" s="345"/>
      <c r="RIU34" s="345"/>
      <c r="RIV34" s="345"/>
      <c r="RIW34" s="345"/>
      <c r="RIX34" s="345"/>
      <c r="RIY34" s="345"/>
      <c r="RIZ34" s="345"/>
      <c r="RJA34" s="345"/>
      <c r="RJB34" s="345"/>
      <c r="RJC34" s="345"/>
      <c r="RJD34" s="345"/>
      <c r="RJE34" s="345"/>
      <c r="RJF34" s="345"/>
      <c r="RJG34" s="345"/>
      <c r="RJH34" s="345"/>
      <c r="RJI34" s="345"/>
      <c r="RJJ34" s="345"/>
      <c r="RJK34" s="345"/>
      <c r="RJL34" s="345"/>
      <c r="RJM34" s="345"/>
      <c r="RJN34" s="345"/>
      <c r="RJO34" s="345"/>
      <c r="RJP34" s="345"/>
      <c r="RJQ34" s="345"/>
      <c r="RJR34" s="345"/>
      <c r="RJS34" s="345"/>
      <c r="RJT34" s="345"/>
      <c r="RJU34" s="345"/>
      <c r="RJV34" s="345"/>
      <c r="RJW34" s="345"/>
      <c r="RJX34" s="345"/>
      <c r="RJY34" s="345"/>
      <c r="RJZ34" s="345"/>
      <c r="RKA34" s="345"/>
      <c r="RKB34" s="345"/>
      <c r="RKC34" s="345"/>
      <c r="RKD34" s="345"/>
      <c r="RKE34" s="345"/>
      <c r="RKF34" s="345"/>
      <c r="RKG34" s="345"/>
      <c r="RKH34" s="345"/>
      <c r="RKI34" s="345"/>
      <c r="RKJ34" s="345"/>
      <c r="RKK34" s="345"/>
      <c r="RKL34" s="345"/>
      <c r="RKM34" s="345"/>
      <c r="RKN34" s="345"/>
      <c r="RKO34" s="345"/>
      <c r="RKP34" s="345"/>
      <c r="RKQ34" s="345"/>
      <c r="RKR34" s="345"/>
      <c r="RKS34" s="345"/>
      <c r="RKT34" s="345"/>
      <c r="RKU34" s="345"/>
      <c r="RKV34" s="345"/>
      <c r="RKW34" s="345"/>
      <c r="RKX34" s="345"/>
      <c r="RKY34" s="345"/>
      <c r="RKZ34" s="345"/>
      <c r="RLA34" s="345"/>
      <c r="RLB34" s="345"/>
      <c r="RLC34" s="345"/>
      <c r="RLD34" s="345"/>
      <c r="RLE34" s="345"/>
      <c r="RLF34" s="345"/>
      <c r="RLG34" s="345"/>
      <c r="RLH34" s="345"/>
      <c r="RLI34" s="345"/>
      <c r="RLJ34" s="345"/>
      <c r="RLK34" s="345"/>
      <c r="RLL34" s="345"/>
      <c r="RLM34" s="345"/>
      <c r="RLN34" s="345"/>
      <c r="RLO34" s="345"/>
      <c r="RLP34" s="345"/>
      <c r="RLQ34" s="345"/>
      <c r="RLR34" s="345"/>
      <c r="RLS34" s="345"/>
      <c r="RLT34" s="345"/>
      <c r="RLU34" s="345"/>
      <c r="RLV34" s="345"/>
      <c r="RLW34" s="345"/>
      <c r="RLX34" s="345"/>
      <c r="RLY34" s="345"/>
      <c r="RLZ34" s="345"/>
      <c r="RMA34" s="345"/>
      <c r="RMB34" s="345"/>
      <c r="RMC34" s="345"/>
      <c r="RMD34" s="345"/>
      <c r="RME34" s="345"/>
      <c r="RMF34" s="345"/>
      <c r="RMG34" s="345"/>
      <c r="RMH34" s="345"/>
      <c r="RMI34" s="345"/>
      <c r="RMJ34" s="345"/>
      <c r="RMK34" s="345"/>
      <c r="RML34" s="345"/>
      <c r="RMM34" s="345"/>
      <c r="RMN34" s="345"/>
      <c r="RMO34" s="345"/>
      <c r="RMP34" s="345"/>
      <c r="RMQ34" s="345"/>
      <c r="RMR34" s="345"/>
      <c r="RMS34" s="345"/>
      <c r="RMT34" s="345"/>
      <c r="RMU34" s="345"/>
      <c r="RMV34" s="345"/>
      <c r="RMW34" s="345"/>
      <c r="RMX34" s="345"/>
      <c r="RMY34" s="345"/>
      <c r="RMZ34" s="345"/>
      <c r="RNA34" s="345"/>
      <c r="RNB34" s="345"/>
      <c r="RNC34" s="345"/>
      <c r="RND34" s="345"/>
      <c r="RNE34" s="345"/>
      <c r="RNF34" s="345"/>
      <c r="RNG34" s="345"/>
      <c r="RNH34" s="345"/>
      <c r="RNI34" s="345"/>
      <c r="RNJ34" s="345"/>
      <c r="RNK34" s="345"/>
      <c r="RNL34" s="345"/>
      <c r="RNM34" s="345"/>
      <c r="RNN34" s="345"/>
      <c r="RNO34" s="345"/>
      <c r="RNP34" s="345"/>
      <c r="RNQ34" s="345"/>
      <c r="RNR34" s="345"/>
      <c r="RNS34" s="345"/>
      <c r="RNT34" s="345"/>
      <c r="RNU34" s="345"/>
      <c r="RNV34" s="345"/>
      <c r="RNW34" s="345"/>
      <c r="RNX34" s="345"/>
      <c r="RNY34" s="345"/>
      <c r="RNZ34" s="345"/>
      <c r="ROA34" s="345"/>
      <c r="ROB34" s="345"/>
      <c r="ROC34" s="345"/>
      <c r="ROD34" s="345"/>
      <c r="ROE34" s="345"/>
      <c r="ROF34" s="345"/>
      <c r="ROG34" s="345"/>
      <c r="ROH34" s="345"/>
      <c r="ROI34" s="345"/>
      <c r="ROJ34" s="345"/>
      <c r="ROK34" s="345"/>
      <c r="ROL34" s="345"/>
      <c r="ROM34" s="345"/>
      <c r="RON34" s="345"/>
      <c r="ROO34" s="345"/>
      <c r="ROP34" s="345"/>
      <c r="ROQ34" s="345"/>
      <c r="ROR34" s="345"/>
      <c r="ROS34" s="345"/>
      <c r="ROT34" s="345"/>
      <c r="ROU34" s="345"/>
      <c r="ROV34" s="345"/>
      <c r="ROW34" s="345"/>
      <c r="ROX34" s="345"/>
      <c r="ROY34" s="345"/>
      <c r="ROZ34" s="345"/>
      <c r="RPA34" s="345"/>
      <c r="RPB34" s="345"/>
      <c r="RPC34" s="345"/>
      <c r="RPD34" s="345"/>
      <c r="RPE34" s="345"/>
      <c r="RPF34" s="345"/>
      <c r="RPG34" s="345"/>
      <c r="RPH34" s="345"/>
      <c r="RPI34" s="345"/>
      <c r="RPJ34" s="345"/>
      <c r="RPK34" s="345"/>
      <c r="RPL34" s="345"/>
      <c r="RPM34" s="345"/>
      <c r="RPN34" s="345"/>
      <c r="RPO34" s="345"/>
      <c r="RPP34" s="345"/>
      <c r="RPQ34" s="345"/>
      <c r="RPR34" s="345"/>
      <c r="RPS34" s="345"/>
      <c r="RPT34" s="345"/>
      <c r="RPU34" s="345"/>
      <c r="RPV34" s="345"/>
      <c r="RPW34" s="345"/>
      <c r="RPX34" s="345"/>
      <c r="RPY34" s="345"/>
      <c r="RPZ34" s="345"/>
      <c r="RQA34" s="345"/>
      <c r="RQB34" s="345"/>
      <c r="RQC34" s="345"/>
      <c r="RQD34" s="345"/>
      <c r="RQE34" s="345"/>
      <c r="RQF34" s="345"/>
      <c r="RQG34" s="345"/>
      <c r="RQH34" s="345"/>
      <c r="RQI34" s="345"/>
      <c r="RQJ34" s="345"/>
      <c r="RQK34" s="345"/>
      <c r="RQL34" s="345"/>
      <c r="RQM34" s="345"/>
      <c r="RQN34" s="345"/>
      <c r="RQO34" s="345"/>
      <c r="RQP34" s="345"/>
      <c r="RQQ34" s="345"/>
      <c r="RQR34" s="345"/>
      <c r="RQS34" s="345"/>
      <c r="RQT34" s="345"/>
      <c r="RQU34" s="345"/>
      <c r="RQV34" s="345"/>
      <c r="RQW34" s="345"/>
      <c r="RQX34" s="345"/>
      <c r="RQY34" s="345"/>
      <c r="RQZ34" s="345"/>
      <c r="RRA34" s="345"/>
      <c r="RRB34" s="345"/>
      <c r="RRC34" s="345"/>
      <c r="RRD34" s="345"/>
      <c r="RRE34" s="345"/>
      <c r="RRF34" s="345"/>
      <c r="RRG34" s="345"/>
      <c r="RRH34" s="345"/>
      <c r="RRI34" s="345"/>
      <c r="RRJ34" s="345"/>
      <c r="RRK34" s="345"/>
      <c r="RRL34" s="345"/>
      <c r="RRM34" s="345"/>
      <c r="RRN34" s="345"/>
      <c r="RRO34" s="345"/>
      <c r="RRP34" s="345"/>
      <c r="RRQ34" s="345"/>
      <c r="RRR34" s="345"/>
      <c r="RRS34" s="345"/>
      <c r="RRT34" s="345"/>
      <c r="RRU34" s="345"/>
      <c r="RRV34" s="345"/>
      <c r="RRW34" s="345"/>
      <c r="RRX34" s="345"/>
      <c r="RRY34" s="345"/>
      <c r="RRZ34" s="345"/>
      <c r="RSA34" s="345"/>
      <c r="RSB34" s="345"/>
      <c r="RSC34" s="345"/>
      <c r="RSD34" s="345"/>
      <c r="RSE34" s="345"/>
      <c r="RSF34" s="345"/>
      <c r="RSG34" s="345"/>
      <c r="RSH34" s="345"/>
      <c r="RSI34" s="345"/>
      <c r="RSJ34" s="345"/>
      <c r="RSK34" s="345"/>
      <c r="RSL34" s="345"/>
      <c r="RSM34" s="345"/>
      <c r="RSN34" s="345"/>
      <c r="RSO34" s="345"/>
      <c r="RSP34" s="345"/>
      <c r="RSQ34" s="345"/>
      <c r="RSR34" s="345"/>
      <c r="RSS34" s="345"/>
      <c r="RST34" s="345"/>
      <c r="RSU34" s="345"/>
      <c r="RSV34" s="345"/>
      <c r="RSW34" s="345"/>
      <c r="RSX34" s="345"/>
      <c r="RSY34" s="345"/>
      <c r="RSZ34" s="345"/>
      <c r="RTA34" s="345"/>
      <c r="RTB34" s="345"/>
      <c r="RTC34" s="345"/>
      <c r="RTD34" s="345"/>
      <c r="RTE34" s="345"/>
      <c r="RTF34" s="345"/>
      <c r="RTG34" s="345"/>
      <c r="RTH34" s="345"/>
      <c r="RTI34" s="345"/>
      <c r="RTJ34" s="345"/>
      <c r="RTK34" s="345"/>
      <c r="RTL34" s="345"/>
      <c r="RTM34" s="345"/>
      <c r="RTN34" s="345"/>
      <c r="RTO34" s="345"/>
      <c r="RTP34" s="345"/>
      <c r="RTQ34" s="345"/>
      <c r="RTR34" s="345"/>
      <c r="RTS34" s="345"/>
      <c r="RTT34" s="345"/>
      <c r="RTU34" s="345"/>
      <c r="RTV34" s="345"/>
      <c r="RTW34" s="345"/>
      <c r="RTX34" s="345"/>
      <c r="RTY34" s="345"/>
      <c r="RTZ34" s="345"/>
      <c r="RUA34" s="345"/>
      <c r="RUB34" s="345"/>
      <c r="RUC34" s="345"/>
      <c r="RUD34" s="345"/>
      <c r="RUE34" s="345"/>
      <c r="RUF34" s="345"/>
      <c r="RUG34" s="345"/>
      <c r="RUH34" s="345"/>
      <c r="RUI34" s="345"/>
      <c r="RUJ34" s="345"/>
      <c r="RUK34" s="345"/>
      <c r="RUL34" s="345"/>
      <c r="RUM34" s="345"/>
      <c r="RUN34" s="345"/>
      <c r="RUO34" s="345"/>
      <c r="RUP34" s="345"/>
      <c r="RUQ34" s="345"/>
      <c r="RUR34" s="345"/>
      <c r="RUS34" s="345"/>
      <c r="RUT34" s="345"/>
      <c r="RUU34" s="345"/>
      <c r="RUV34" s="345"/>
      <c r="RUW34" s="345"/>
      <c r="RUX34" s="345"/>
      <c r="RUY34" s="345"/>
      <c r="RUZ34" s="345"/>
      <c r="RVA34" s="345"/>
      <c r="RVB34" s="345"/>
      <c r="RVC34" s="345"/>
      <c r="RVD34" s="345"/>
      <c r="RVE34" s="345"/>
      <c r="RVF34" s="345"/>
      <c r="RVG34" s="345"/>
      <c r="RVH34" s="345"/>
      <c r="RVI34" s="345"/>
      <c r="RVJ34" s="345"/>
      <c r="RVK34" s="345"/>
      <c r="RVL34" s="345"/>
      <c r="RVM34" s="345"/>
      <c r="RVN34" s="345"/>
      <c r="RVO34" s="345"/>
      <c r="RVP34" s="345"/>
      <c r="RVQ34" s="345"/>
      <c r="RVR34" s="345"/>
      <c r="RVS34" s="345"/>
      <c r="RVT34" s="345"/>
      <c r="RVU34" s="345"/>
      <c r="RVV34" s="345"/>
      <c r="RVW34" s="345"/>
      <c r="RVX34" s="345"/>
      <c r="RVY34" s="345"/>
      <c r="RVZ34" s="345"/>
      <c r="RWA34" s="345"/>
      <c r="RWB34" s="345"/>
      <c r="RWC34" s="345"/>
      <c r="RWD34" s="345"/>
      <c r="RWE34" s="345"/>
      <c r="RWF34" s="345"/>
      <c r="RWG34" s="345"/>
      <c r="RWH34" s="345"/>
      <c r="RWI34" s="345"/>
      <c r="RWJ34" s="345"/>
      <c r="RWK34" s="345"/>
      <c r="RWL34" s="345"/>
      <c r="RWM34" s="345"/>
      <c r="RWN34" s="345"/>
      <c r="RWO34" s="345"/>
      <c r="RWP34" s="345"/>
      <c r="RWQ34" s="345"/>
      <c r="RWR34" s="345"/>
      <c r="RWS34" s="345"/>
      <c r="RWT34" s="345"/>
      <c r="RWU34" s="345"/>
      <c r="RWV34" s="345"/>
      <c r="RWW34" s="345"/>
      <c r="RWX34" s="345"/>
      <c r="RWY34" s="345"/>
      <c r="RWZ34" s="345"/>
      <c r="RXA34" s="345"/>
      <c r="RXB34" s="345"/>
      <c r="RXC34" s="345"/>
      <c r="RXD34" s="345"/>
      <c r="RXE34" s="345"/>
      <c r="RXF34" s="345"/>
      <c r="RXG34" s="345"/>
      <c r="RXH34" s="345"/>
      <c r="RXI34" s="345"/>
      <c r="RXJ34" s="345"/>
      <c r="RXK34" s="345"/>
      <c r="RXL34" s="345"/>
      <c r="RXM34" s="345"/>
      <c r="RXN34" s="345"/>
      <c r="RXO34" s="345"/>
      <c r="RXP34" s="345"/>
      <c r="RXQ34" s="345"/>
      <c r="RXR34" s="345"/>
      <c r="RXS34" s="345"/>
      <c r="RXT34" s="345"/>
      <c r="RXU34" s="345"/>
      <c r="RXV34" s="345"/>
      <c r="RXW34" s="345"/>
      <c r="RXX34" s="345"/>
      <c r="RXY34" s="345"/>
      <c r="RXZ34" s="345"/>
      <c r="RYA34" s="345"/>
      <c r="RYB34" s="345"/>
      <c r="RYC34" s="345"/>
      <c r="RYD34" s="345"/>
      <c r="RYE34" s="345"/>
      <c r="RYF34" s="345"/>
      <c r="RYG34" s="345"/>
      <c r="RYH34" s="345"/>
      <c r="RYI34" s="345"/>
      <c r="RYJ34" s="345"/>
      <c r="RYK34" s="345"/>
      <c r="RYL34" s="345"/>
      <c r="RYM34" s="345"/>
      <c r="RYN34" s="345"/>
      <c r="RYO34" s="345"/>
      <c r="RYP34" s="345"/>
      <c r="RYQ34" s="345"/>
      <c r="RYR34" s="345"/>
      <c r="RYS34" s="345"/>
      <c r="RYT34" s="345"/>
      <c r="RYU34" s="345"/>
      <c r="RYV34" s="345"/>
      <c r="RYW34" s="345"/>
      <c r="RYX34" s="345"/>
      <c r="RYY34" s="345"/>
      <c r="RYZ34" s="345"/>
      <c r="RZA34" s="345"/>
      <c r="RZB34" s="345"/>
      <c r="RZC34" s="345"/>
      <c r="RZD34" s="345"/>
      <c r="RZE34" s="345"/>
      <c r="RZF34" s="345"/>
      <c r="RZG34" s="345"/>
      <c r="RZH34" s="345"/>
      <c r="RZI34" s="345"/>
      <c r="RZJ34" s="345"/>
      <c r="RZK34" s="345"/>
      <c r="RZL34" s="345"/>
      <c r="RZM34" s="345"/>
      <c r="RZN34" s="345"/>
      <c r="RZO34" s="345"/>
      <c r="RZP34" s="345"/>
      <c r="RZQ34" s="345"/>
      <c r="RZR34" s="345"/>
      <c r="RZS34" s="345"/>
      <c r="RZT34" s="345"/>
      <c r="RZU34" s="345"/>
      <c r="RZV34" s="345"/>
      <c r="RZW34" s="345"/>
      <c r="RZX34" s="345"/>
      <c r="RZY34" s="345"/>
      <c r="RZZ34" s="345"/>
      <c r="SAA34" s="345"/>
      <c r="SAB34" s="345"/>
      <c r="SAC34" s="345"/>
      <c r="SAD34" s="345"/>
      <c r="SAE34" s="345"/>
      <c r="SAF34" s="345"/>
      <c r="SAG34" s="345"/>
      <c r="SAH34" s="345"/>
      <c r="SAI34" s="345"/>
      <c r="SAJ34" s="345"/>
      <c r="SAK34" s="345"/>
      <c r="SAL34" s="345"/>
      <c r="SAM34" s="345"/>
      <c r="SAN34" s="345"/>
      <c r="SAO34" s="345"/>
      <c r="SAP34" s="345"/>
      <c r="SAQ34" s="345"/>
      <c r="SAR34" s="345"/>
      <c r="SAS34" s="345"/>
      <c r="SAT34" s="345"/>
      <c r="SAU34" s="345"/>
      <c r="SAV34" s="345"/>
      <c r="SAW34" s="345"/>
      <c r="SAX34" s="345"/>
      <c r="SAY34" s="345"/>
      <c r="SAZ34" s="345"/>
      <c r="SBA34" s="345"/>
      <c r="SBB34" s="345"/>
      <c r="SBC34" s="345"/>
      <c r="SBD34" s="345"/>
      <c r="SBE34" s="345"/>
      <c r="SBF34" s="345"/>
      <c r="SBG34" s="345"/>
      <c r="SBH34" s="345"/>
      <c r="SBI34" s="345"/>
      <c r="SBJ34" s="345"/>
      <c r="SBK34" s="345"/>
      <c r="SBL34" s="345"/>
      <c r="SBM34" s="345"/>
      <c r="SBN34" s="345"/>
      <c r="SBO34" s="345"/>
      <c r="SBP34" s="345"/>
      <c r="SBQ34" s="345"/>
      <c r="SBR34" s="345"/>
      <c r="SBS34" s="345"/>
      <c r="SBT34" s="345"/>
      <c r="SBU34" s="345"/>
      <c r="SBV34" s="345"/>
      <c r="SBW34" s="345"/>
      <c r="SBX34" s="345"/>
      <c r="SBY34" s="345"/>
      <c r="SBZ34" s="345"/>
      <c r="SCA34" s="345"/>
      <c r="SCB34" s="345"/>
      <c r="SCC34" s="345"/>
      <c r="SCD34" s="345"/>
      <c r="SCE34" s="345"/>
      <c r="SCF34" s="345"/>
      <c r="SCG34" s="345"/>
      <c r="SCH34" s="345"/>
      <c r="SCI34" s="345"/>
      <c r="SCJ34" s="345"/>
      <c r="SCK34" s="345"/>
      <c r="SCL34" s="345"/>
      <c r="SCM34" s="345"/>
      <c r="SCN34" s="345"/>
      <c r="SCO34" s="345"/>
      <c r="SCP34" s="345"/>
      <c r="SCQ34" s="345"/>
      <c r="SCR34" s="345"/>
      <c r="SCS34" s="345"/>
      <c r="SCT34" s="345"/>
      <c r="SCU34" s="345"/>
      <c r="SCV34" s="345"/>
      <c r="SCW34" s="345"/>
      <c r="SCX34" s="345"/>
      <c r="SCY34" s="345"/>
      <c r="SCZ34" s="345"/>
      <c r="SDA34" s="345"/>
      <c r="SDB34" s="345"/>
      <c r="SDC34" s="345"/>
      <c r="SDD34" s="345"/>
      <c r="SDE34" s="345"/>
      <c r="SDF34" s="345"/>
      <c r="SDG34" s="345"/>
      <c r="SDH34" s="345"/>
      <c r="SDI34" s="345"/>
      <c r="SDJ34" s="345"/>
      <c r="SDK34" s="345"/>
      <c r="SDL34" s="345"/>
      <c r="SDM34" s="345"/>
      <c r="SDN34" s="345"/>
      <c r="SDO34" s="345"/>
      <c r="SDP34" s="345"/>
      <c r="SDQ34" s="345"/>
      <c r="SDR34" s="345"/>
      <c r="SDS34" s="345"/>
      <c r="SDT34" s="345"/>
      <c r="SDU34" s="345"/>
      <c r="SDV34" s="345"/>
      <c r="SDW34" s="345"/>
      <c r="SDX34" s="345"/>
      <c r="SDY34" s="345"/>
      <c r="SDZ34" s="345"/>
      <c r="SEA34" s="345"/>
      <c r="SEB34" s="345"/>
      <c r="SEC34" s="345"/>
      <c r="SED34" s="345"/>
      <c r="SEE34" s="345"/>
      <c r="SEF34" s="345"/>
      <c r="SEG34" s="345"/>
      <c r="SEH34" s="345"/>
      <c r="SEI34" s="345"/>
      <c r="SEJ34" s="345"/>
      <c r="SEK34" s="345"/>
      <c r="SEL34" s="345"/>
      <c r="SEM34" s="345"/>
      <c r="SEN34" s="345"/>
      <c r="SEO34" s="345"/>
      <c r="SEP34" s="345"/>
      <c r="SEQ34" s="345"/>
      <c r="SER34" s="345"/>
      <c r="SES34" s="345"/>
      <c r="SET34" s="345"/>
      <c r="SEU34" s="345"/>
      <c r="SEV34" s="345"/>
      <c r="SEW34" s="345"/>
      <c r="SEX34" s="345"/>
      <c r="SEY34" s="345"/>
      <c r="SEZ34" s="345"/>
      <c r="SFA34" s="345"/>
      <c r="SFB34" s="345"/>
      <c r="SFC34" s="345"/>
      <c r="SFD34" s="345"/>
      <c r="SFE34" s="345"/>
      <c r="SFF34" s="345"/>
      <c r="SFG34" s="345"/>
      <c r="SFH34" s="345"/>
      <c r="SFI34" s="345"/>
      <c r="SFJ34" s="345"/>
      <c r="SFK34" s="345"/>
      <c r="SFL34" s="345"/>
      <c r="SFM34" s="345"/>
      <c r="SFN34" s="345"/>
      <c r="SFO34" s="345"/>
      <c r="SFP34" s="345"/>
      <c r="SFQ34" s="345"/>
      <c r="SFR34" s="345"/>
      <c r="SFS34" s="345"/>
      <c r="SFT34" s="345"/>
      <c r="SFU34" s="345"/>
      <c r="SFV34" s="345"/>
      <c r="SFW34" s="345"/>
      <c r="SFX34" s="345"/>
      <c r="SFY34" s="345"/>
      <c r="SFZ34" s="345"/>
      <c r="SGA34" s="345"/>
      <c r="SGB34" s="345"/>
      <c r="SGC34" s="345"/>
      <c r="SGD34" s="345"/>
      <c r="SGE34" s="345"/>
      <c r="SGF34" s="345"/>
      <c r="SGG34" s="345"/>
      <c r="SGH34" s="345"/>
      <c r="SGI34" s="345"/>
      <c r="SGJ34" s="345"/>
      <c r="SGK34" s="345"/>
      <c r="SGL34" s="345"/>
      <c r="SGM34" s="345"/>
      <c r="SGN34" s="345"/>
      <c r="SGO34" s="345"/>
      <c r="SGP34" s="345"/>
      <c r="SGQ34" s="345"/>
      <c r="SGR34" s="345"/>
      <c r="SGS34" s="345"/>
      <c r="SGT34" s="345"/>
      <c r="SGU34" s="345"/>
      <c r="SGV34" s="345"/>
      <c r="SGW34" s="345"/>
      <c r="SGX34" s="345"/>
      <c r="SGY34" s="345"/>
      <c r="SGZ34" s="345"/>
      <c r="SHA34" s="345"/>
      <c r="SHB34" s="345"/>
      <c r="SHC34" s="345"/>
      <c r="SHD34" s="345"/>
      <c r="SHE34" s="345"/>
      <c r="SHF34" s="345"/>
      <c r="SHG34" s="345"/>
      <c r="SHH34" s="345"/>
      <c r="SHI34" s="345"/>
      <c r="SHJ34" s="345"/>
      <c r="SHK34" s="345"/>
      <c r="SHL34" s="345"/>
      <c r="SHM34" s="345"/>
      <c r="SHN34" s="345"/>
      <c r="SHO34" s="345"/>
      <c r="SHP34" s="345"/>
      <c r="SHQ34" s="345"/>
      <c r="SHR34" s="345"/>
      <c r="SHS34" s="345"/>
      <c r="SHT34" s="345"/>
      <c r="SHU34" s="345"/>
      <c r="SHV34" s="345"/>
      <c r="SHW34" s="345"/>
      <c r="SHX34" s="345"/>
      <c r="SHY34" s="345"/>
      <c r="SHZ34" s="345"/>
      <c r="SIA34" s="345"/>
      <c r="SIB34" s="345"/>
      <c r="SIC34" s="345"/>
      <c r="SID34" s="345"/>
      <c r="SIE34" s="345"/>
      <c r="SIF34" s="345"/>
      <c r="SIG34" s="345"/>
      <c r="SIH34" s="345"/>
      <c r="SII34" s="345"/>
      <c r="SIJ34" s="345"/>
      <c r="SIK34" s="345"/>
      <c r="SIL34" s="345"/>
      <c r="SIM34" s="345"/>
      <c r="SIN34" s="345"/>
      <c r="SIO34" s="345"/>
      <c r="SIP34" s="345"/>
      <c r="SIQ34" s="345"/>
      <c r="SIR34" s="345"/>
      <c r="SIS34" s="345"/>
      <c r="SIT34" s="345"/>
      <c r="SIU34" s="345"/>
      <c r="SIV34" s="345"/>
      <c r="SIW34" s="345"/>
      <c r="SIX34" s="345"/>
      <c r="SIY34" s="345"/>
      <c r="SIZ34" s="345"/>
      <c r="SJA34" s="345"/>
      <c r="SJB34" s="345"/>
      <c r="SJC34" s="345"/>
      <c r="SJD34" s="345"/>
      <c r="SJE34" s="345"/>
      <c r="SJF34" s="345"/>
      <c r="SJG34" s="345"/>
      <c r="SJH34" s="345"/>
      <c r="SJI34" s="345"/>
      <c r="SJJ34" s="345"/>
      <c r="SJK34" s="345"/>
      <c r="SJL34" s="345"/>
      <c r="SJM34" s="345"/>
      <c r="SJN34" s="345"/>
      <c r="SJO34" s="345"/>
      <c r="SJP34" s="345"/>
      <c r="SJQ34" s="345"/>
      <c r="SJR34" s="345"/>
      <c r="SJS34" s="345"/>
      <c r="SJT34" s="345"/>
      <c r="SJU34" s="345"/>
      <c r="SJV34" s="345"/>
      <c r="SJW34" s="345"/>
      <c r="SJX34" s="345"/>
      <c r="SJY34" s="345"/>
      <c r="SJZ34" s="345"/>
      <c r="SKA34" s="345"/>
      <c r="SKB34" s="345"/>
      <c r="SKC34" s="345"/>
      <c r="SKD34" s="345"/>
      <c r="SKE34" s="345"/>
      <c r="SKF34" s="345"/>
      <c r="SKG34" s="345"/>
      <c r="SKH34" s="345"/>
      <c r="SKI34" s="345"/>
      <c r="SKJ34" s="345"/>
      <c r="SKK34" s="345"/>
      <c r="SKL34" s="345"/>
      <c r="SKM34" s="345"/>
      <c r="SKN34" s="345"/>
      <c r="SKO34" s="345"/>
      <c r="SKP34" s="345"/>
      <c r="SKQ34" s="345"/>
      <c r="SKR34" s="345"/>
      <c r="SKS34" s="345"/>
      <c r="SKT34" s="345"/>
      <c r="SKU34" s="345"/>
      <c r="SKV34" s="345"/>
      <c r="SKW34" s="345"/>
      <c r="SKX34" s="345"/>
      <c r="SKY34" s="345"/>
      <c r="SKZ34" s="345"/>
      <c r="SLA34" s="345"/>
      <c r="SLB34" s="345"/>
      <c r="SLC34" s="345"/>
      <c r="SLD34" s="345"/>
      <c r="SLE34" s="345"/>
      <c r="SLF34" s="345"/>
      <c r="SLG34" s="345"/>
      <c r="SLH34" s="345"/>
      <c r="SLI34" s="345"/>
      <c r="SLJ34" s="345"/>
      <c r="SLK34" s="345"/>
      <c r="SLL34" s="345"/>
      <c r="SLM34" s="345"/>
      <c r="SLN34" s="345"/>
      <c r="SLO34" s="345"/>
      <c r="SLP34" s="345"/>
      <c r="SLQ34" s="345"/>
      <c r="SLR34" s="345"/>
      <c r="SLS34" s="345"/>
      <c r="SLT34" s="345"/>
      <c r="SLU34" s="345"/>
      <c r="SLV34" s="345"/>
      <c r="SLW34" s="345"/>
      <c r="SLX34" s="345"/>
      <c r="SLY34" s="345"/>
      <c r="SLZ34" s="345"/>
      <c r="SMA34" s="345"/>
      <c r="SMB34" s="345"/>
      <c r="SMC34" s="345"/>
      <c r="SMD34" s="345"/>
      <c r="SME34" s="345"/>
      <c r="SMF34" s="345"/>
      <c r="SMG34" s="345"/>
      <c r="SMH34" s="345"/>
      <c r="SMI34" s="345"/>
      <c r="SMJ34" s="345"/>
      <c r="SMK34" s="345"/>
      <c r="SML34" s="345"/>
      <c r="SMM34" s="345"/>
      <c r="SMN34" s="345"/>
      <c r="SMO34" s="345"/>
      <c r="SMP34" s="345"/>
      <c r="SMQ34" s="345"/>
      <c r="SMR34" s="345"/>
      <c r="SMS34" s="345"/>
      <c r="SMT34" s="345"/>
      <c r="SMU34" s="345"/>
      <c r="SMV34" s="345"/>
      <c r="SMW34" s="345"/>
      <c r="SMX34" s="345"/>
      <c r="SMY34" s="345"/>
      <c r="SMZ34" s="345"/>
      <c r="SNA34" s="345"/>
      <c r="SNB34" s="345"/>
      <c r="SNC34" s="345"/>
      <c r="SND34" s="345"/>
      <c r="SNE34" s="345"/>
      <c r="SNF34" s="345"/>
      <c r="SNG34" s="345"/>
      <c r="SNH34" s="345"/>
      <c r="SNI34" s="345"/>
      <c r="SNJ34" s="345"/>
      <c r="SNK34" s="345"/>
      <c r="SNL34" s="345"/>
      <c r="SNM34" s="345"/>
      <c r="SNN34" s="345"/>
      <c r="SNO34" s="345"/>
      <c r="SNP34" s="345"/>
      <c r="SNQ34" s="345"/>
      <c r="SNR34" s="345"/>
      <c r="SNS34" s="345"/>
      <c r="SNT34" s="345"/>
      <c r="SNU34" s="345"/>
      <c r="SNV34" s="345"/>
      <c r="SNW34" s="345"/>
      <c r="SNX34" s="345"/>
      <c r="SNY34" s="345"/>
      <c r="SNZ34" s="345"/>
      <c r="SOA34" s="345"/>
      <c r="SOB34" s="345"/>
      <c r="SOC34" s="345"/>
      <c r="SOD34" s="345"/>
      <c r="SOE34" s="345"/>
      <c r="SOF34" s="345"/>
      <c r="SOG34" s="345"/>
      <c r="SOH34" s="345"/>
      <c r="SOI34" s="345"/>
      <c r="SOJ34" s="345"/>
      <c r="SOK34" s="345"/>
      <c r="SOL34" s="345"/>
      <c r="SOM34" s="345"/>
      <c r="SON34" s="345"/>
      <c r="SOO34" s="345"/>
      <c r="SOP34" s="345"/>
      <c r="SOQ34" s="345"/>
      <c r="SOR34" s="345"/>
      <c r="SOS34" s="345"/>
      <c r="SOT34" s="345"/>
      <c r="SOU34" s="345"/>
      <c r="SOV34" s="345"/>
      <c r="SOW34" s="345"/>
      <c r="SOX34" s="345"/>
      <c r="SOY34" s="345"/>
      <c r="SOZ34" s="345"/>
      <c r="SPA34" s="345"/>
      <c r="SPB34" s="345"/>
      <c r="SPC34" s="345"/>
      <c r="SPD34" s="345"/>
      <c r="SPE34" s="345"/>
      <c r="SPF34" s="345"/>
      <c r="SPG34" s="345"/>
      <c r="SPH34" s="345"/>
      <c r="SPI34" s="345"/>
      <c r="SPJ34" s="345"/>
      <c r="SPK34" s="345"/>
      <c r="SPL34" s="345"/>
      <c r="SPM34" s="345"/>
      <c r="SPN34" s="345"/>
      <c r="SPO34" s="345"/>
      <c r="SPP34" s="345"/>
      <c r="SPQ34" s="345"/>
      <c r="SPR34" s="345"/>
      <c r="SPS34" s="345"/>
      <c r="SPT34" s="345"/>
      <c r="SPU34" s="345"/>
      <c r="SPV34" s="345"/>
      <c r="SPW34" s="345"/>
      <c r="SPX34" s="345"/>
      <c r="SPY34" s="345"/>
      <c r="SPZ34" s="345"/>
      <c r="SQA34" s="345"/>
      <c r="SQB34" s="345"/>
      <c r="SQC34" s="345"/>
      <c r="SQD34" s="345"/>
      <c r="SQE34" s="345"/>
      <c r="SQF34" s="345"/>
      <c r="SQG34" s="345"/>
      <c r="SQH34" s="345"/>
      <c r="SQI34" s="345"/>
      <c r="SQJ34" s="345"/>
      <c r="SQK34" s="345"/>
      <c r="SQL34" s="345"/>
      <c r="SQM34" s="345"/>
      <c r="SQN34" s="345"/>
      <c r="SQO34" s="345"/>
      <c r="SQP34" s="345"/>
      <c r="SQQ34" s="345"/>
      <c r="SQR34" s="345"/>
      <c r="SQS34" s="345"/>
      <c r="SQT34" s="345"/>
      <c r="SQU34" s="345"/>
      <c r="SQV34" s="345"/>
      <c r="SQW34" s="345"/>
      <c r="SQX34" s="345"/>
      <c r="SQY34" s="345"/>
      <c r="SQZ34" s="345"/>
      <c r="SRA34" s="345"/>
      <c r="SRB34" s="345"/>
      <c r="SRC34" s="345"/>
      <c r="SRD34" s="345"/>
      <c r="SRE34" s="345"/>
      <c r="SRF34" s="345"/>
      <c r="SRG34" s="345"/>
      <c r="SRH34" s="345"/>
      <c r="SRI34" s="345"/>
      <c r="SRJ34" s="345"/>
      <c r="SRK34" s="345"/>
      <c r="SRL34" s="345"/>
      <c r="SRM34" s="345"/>
      <c r="SRN34" s="345"/>
      <c r="SRO34" s="345"/>
      <c r="SRP34" s="345"/>
      <c r="SRQ34" s="345"/>
      <c r="SRR34" s="345"/>
      <c r="SRS34" s="345"/>
      <c r="SRT34" s="345"/>
      <c r="SRU34" s="345"/>
      <c r="SRV34" s="345"/>
      <c r="SRW34" s="345"/>
      <c r="SRX34" s="345"/>
      <c r="SRY34" s="345"/>
      <c r="SRZ34" s="345"/>
      <c r="SSA34" s="345"/>
      <c r="SSB34" s="345"/>
      <c r="SSC34" s="345"/>
      <c r="SSD34" s="345"/>
      <c r="SSE34" s="345"/>
      <c r="SSF34" s="345"/>
      <c r="SSG34" s="345"/>
      <c r="SSH34" s="345"/>
      <c r="SSI34" s="345"/>
      <c r="SSJ34" s="345"/>
      <c r="SSK34" s="345"/>
      <c r="SSL34" s="345"/>
      <c r="SSM34" s="345"/>
      <c r="SSN34" s="345"/>
      <c r="SSO34" s="345"/>
      <c r="SSP34" s="345"/>
      <c r="SSQ34" s="345"/>
      <c r="SSR34" s="345"/>
      <c r="SSS34" s="345"/>
      <c r="SST34" s="345"/>
      <c r="SSU34" s="345"/>
      <c r="SSV34" s="345"/>
      <c r="SSW34" s="345"/>
      <c r="SSX34" s="345"/>
      <c r="SSY34" s="345"/>
      <c r="SSZ34" s="345"/>
      <c r="STA34" s="345"/>
      <c r="STB34" s="345"/>
      <c r="STC34" s="345"/>
      <c r="STD34" s="345"/>
      <c r="STE34" s="345"/>
      <c r="STF34" s="345"/>
      <c r="STG34" s="345"/>
      <c r="STH34" s="345"/>
      <c r="STI34" s="345"/>
      <c r="STJ34" s="345"/>
      <c r="STK34" s="345"/>
      <c r="STL34" s="345"/>
      <c r="STM34" s="345"/>
      <c r="STN34" s="345"/>
      <c r="STO34" s="345"/>
      <c r="STP34" s="345"/>
      <c r="STQ34" s="345"/>
      <c r="STR34" s="345"/>
      <c r="STS34" s="345"/>
      <c r="STT34" s="345"/>
      <c r="STU34" s="345"/>
      <c r="STV34" s="345"/>
      <c r="STW34" s="345"/>
      <c r="STX34" s="345"/>
      <c r="STY34" s="345"/>
      <c r="STZ34" s="345"/>
      <c r="SUA34" s="345"/>
      <c r="SUB34" s="345"/>
      <c r="SUC34" s="345"/>
      <c r="SUD34" s="345"/>
      <c r="SUE34" s="345"/>
      <c r="SUF34" s="345"/>
      <c r="SUG34" s="345"/>
      <c r="SUH34" s="345"/>
      <c r="SUI34" s="345"/>
      <c r="SUJ34" s="345"/>
      <c r="SUK34" s="345"/>
      <c r="SUL34" s="345"/>
      <c r="SUM34" s="345"/>
      <c r="SUN34" s="345"/>
      <c r="SUO34" s="345"/>
      <c r="SUP34" s="345"/>
      <c r="SUQ34" s="345"/>
      <c r="SUR34" s="345"/>
      <c r="SUS34" s="345"/>
      <c r="SUT34" s="345"/>
      <c r="SUU34" s="345"/>
      <c r="SUV34" s="345"/>
      <c r="SUW34" s="345"/>
      <c r="SUX34" s="345"/>
      <c r="SUY34" s="345"/>
      <c r="SUZ34" s="345"/>
      <c r="SVA34" s="345"/>
      <c r="SVB34" s="345"/>
      <c r="SVC34" s="345"/>
      <c r="SVD34" s="345"/>
      <c r="SVE34" s="345"/>
      <c r="SVF34" s="345"/>
      <c r="SVG34" s="345"/>
      <c r="SVH34" s="345"/>
      <c r="SVI34" s="345"/>
      <c r="SVJ34" s="345"/>
      <c r="SVK34" s="345"/>
      <c r="SVL34" s="345"/>
      <c r="SVM34" s="345"/>
      <c r="SVN34" s="345"/>
      <c r="SVO34" s="345"/>
      <c r="SVP34" s="345"/>
      <c r="SVQ34" s="345"/>
      <c r="SVR34" s="345"/>
      <c r="SVS34" s="345"/>
      <c r="SVT34" s="345"/>
      <c r="SVU34" s="345"/>
      <c r="SVV34" s="345"/>
      <c r="SVW34" s="345"/>
      <c r="SVX34" s="345"/>
      <c r="SVY34" s="345"/>
      <c r="SVZ34" s="345"/>
      <c r="SWA34" s="345"/>
      <c r="SWB34" s="345"/>
      <c r="SWC34" s="345"/>
      <c r="SWD34" s="345"/>
      <c r="SWE34" s="345"/>
      <c r="SWF34" s="345"/>
      <c r="SWG34" s="345"/>
      <c r="SWH34" s="345"/>
      <c r="SWI34" s="345"/>
      <c r="SWJ34" s="345"/>
      <c r="SWK34" s="345"/>
      <c r="SWL34" s="345"/>
      <c r="SWM34" s="345"/>
      <c r="SWN34" s="345"/>
      <c r="SWO34" s="345"/>
      <c r="SWP34" s="345"/>
      <c r="SWQ34" s="345"/>
      <c r="SWR34" s="345"/>
      <c r="SWS34" s="345"/>
      <c r="SWT34" s="345"/>
      <c r="SWU34" s="345"/>
      <c r="SWV34" s="345"/>
      <c r="SWW34" s="345"/>
      <c r="SWX34" s="345"/>
      <c r="SWY34" s="345"/>
      <c r="SWZ34" s="345"/>
      <c r="SXA34" s="345"/>
      <c r="SXB34" s="345"/>
      <c r="SXC34" s="345"/>
      <c r="SXD34" s="345"/>
      <c r="SXE34" s="345"/>
      <c r="SXF34" s="345"/>
      <c r="SXG34" s="345"/>
      <c r="SXH34" s="345"/>
      <c r="SXI34" s="345"/>
      <c r="SXJ34" s="345"/>
      <c r="SXK34" s="345"/>
      <c r="SXL34" s="345"/>
      <c r="SXM34" s="345"/>
      <c r="SXN34" s="345"/>
      <c r="SXO34" s="345"/>
      <c r="SXP34" s="345"/>
      <c r="SXQ34" s="345"/>
      <c r="SXR34" s="345"/>
      <c r="SXS34" s="345"/>
      <c r="SXT34" s="345"/>
      <c r="SXU34" s="345"/>
      <c r="SXV34" s="345"/>
      <c r="SXW34" s="345"/>
      <c r="SXX34" s="345"/>
      <c r="SXY34" s="345"/>
      <c r="SXZ34" s="345"/>
      <c r="SYA34" s="345"/>
      <c r="SYB34" s="345"/>
      <c r="SYC34" s="345"/>
      <c r="SYD34" s="345"/>
      <c r="SYE34" s="345"/>
      <c r="SYF34" s="345"/>
      <c r="SYG34" s="345"/>
      <c r="SYH34" s="345"/>
      <c r="SYI34" s="345"/>
      <c r="SYJ34" s="345"/>
      <c r="SYK34" s="345"/>
      <c r="SYL34" s="345"/>
      <c r="SYM34" s="345"/>
      <c r="SYN34" s="345"/>
      <c r="SYO34" s="345"/>
      <c r="SYP34" s="345"/>
      <c r="SYQ34" s="345"/>
      <c r="SYR34" s="345"/>
      <c r="SYS34" s="345"/>
      <c r="SYT34" s="345"/>
      <c r="SYU34" s="345"/>
      <c r="SYV34" s="345"/>
      <c r="SYW34" s="345"/>
      <c r="SYX34" s="345"/>
      <c r="SYY34" s="345"/>
      <c r="SYZ34" s="345"/>
      <c r="SZA34" s="345"/>
      <c r="SZB34" s="345"/>
      <c r="SZC34" s="345"/>
      <c r="SZD34" s="345"/>
      <c r="SZE34" s="345"/>
      <c r="SZF34" s="345"/>
      <c r="SZG34" s="345"/>
      <c r="SZH34" s="345"/>
      <c r="SZI34" s="345"/>
      <c r="SZJ34" s="345"/>
      <c r="SZK34" s="345"/>
      <c r="SZL34" s="345"/>
      <c r="SZM34" s="345"/>
      <c r="SZN34" s="345"/>
      <c r="SZO34" s="345"/>
      <c r="SZP34" s="345"/>
      <c r="SZQ34" s="345"/>
      <c r="SZR34" s="345"/>
      <c r="SZS34" s="345"/>
      <c r="SZT34" s="345"/>
      <c r="SZU34" s="345"/>
      <c r="SZV34" s="345"/>
      <c r="SZW34" s="345"/>
      <c r="SZX34" s="345"/>
      <c r="SZY34" s="345"/>
      <c r="SZZ34" s="345"/>
      <c r="TAA34" s="345"/>
      <c r="TAB34" s="345"/>
      <c r="TAC34" s="345"/>
      <c r="TAD34" s="345"/>
      <c r="TAE34" s="345"/>
      <c r="TAF34" s="345"/>
      <c r="TAG34" s="345"/>
      <c r="TAH34" s="345"/>
      <c r="TAI34" s="345"/>
      <c r="TAJ34" s="345"/>
      <c r="TAK34" s="345"/>
      <c r="TAL34" s="345"/>
      <c r="TAM34" s="345"/>
      <c r="TAN34" s="345"/>
      <c r="TAO34" s="345"/>
      <c r="TAP34" s="345"/>
      <c r="TAQ34" s="345"/>
      <c r="TAR34" s="345"/>
      <c r="TAS34" s="345"/>
      <c r="TAT34" s="345"/>
      <c r="TAU34" s="345"/>
      <c r="TAV34" s="345"/>
      <c r="TAW34" s="345"/>
      <c r="TAX34" s="345"/>
      <c r="TAY34" s="345"/>
      <c r="TAZ34" s="345"/>
      <c r="TBA34" s="345"/>
      <c r="TBB34" s="345"/>
      <c r="TBC34" s="345"/>
      <c r="TBD34" s="345"/>
      <c r="TBE34" s="345"/>
      <c r="TBF34" s="345"/>
      <c r="TBG34" s="345"/>
      <c r="TBH34" s="345"/>
      <c r="TBI34" s="345"/>
      <c r="TBJ34" s="345"/>
      <c r="TBK34" s="345"/>
      <c r="TBL34" s="345"/>
      <c r="TBM34" s="345"/>
      <c r="TBN34" s="345"/>
      <c r="TBO34" s="345"/>
      <c r="TBP34" s="345"/>
      <c r="TBQ34" s="345"/>
      <c r="TBR34" s="345"/>
      <c r="TBS34" s="345"/>
      <c r="TBT34" s="345"/>
      <c r="TBU34" s="345"/>
      <c r="TBV34" s="345"/>
      <c r="TBW34" s="345"/>
      <c r="TBX34" s="345"/>
      <c r="TBY34" s="345"/>
      <c r="TBZ34" s="345"/>
      <c r="TCA34" s="345"/>
      <c r="TCB34" s="345"/>
      <c r="TCC34" s="345"/>
      <c r="TCD34" s="345"/>
      <c r="TCE34" s="345"/>
      <c r="TCF34" s="345"/>
      <c r="TCG34" s="345"/>
      <c r="TCH34" s="345"/>
      <c r="TCI34" s="345"/>
      <c r="TCJ34" s="345"/>
      <c r="TCK34" s="345"/>
      <c r="TCL34" s="345"/>
      <c r="TCM34" s="345"/>
      <c r="TCN34" s="345"/>
      <c r="TCO34" s="345"/>
      <c r="TCP34" s="345"/>
      <c r="TCQ34" s="345"/>
      <c r="TCR34" s="345"/>
      <c r="TCS34" s="345"/>
      <c r="TCT34" s="345"/>
      <c r="TCU34" s="345"/>
      <c r="TCV34" s="345"/>
      <c r="TCW34" s="345"/>
      <c r="TCX34" s="345"/>
      <c r="TCY34" s="345"/>
      <c r="TCZ34" s="345"/>
      <c r="TDA34" s="345"/>
      <c r="TDB34" s="345"/>
      <c r="TDC34" s="345"/>
      <c r="TDD34" s="345"/>
      <c r="TDE34" s="345"/>
      <c r="TDF34" s="345"/>
      <c r="TDG34" s="345"/>
      <c r="TDH34" s="345"/>
      <c r="TDI34" s="345"/>
      <c r="TDJ34" s="345"/>
      <c r="TDK34" s="345"/>
      <c r="TDL34" s="345"/>
      <c r="TDM34" s="345"/>
      <c r="TDN34" s="345"/>
      <c r="TDO34" s="345"/>
      <c r="TDP34" s="345"/>
      <c r="TDQ34" s="345"/>
      <c r="TDR34" s="345"/>
      <c r="TDS34" s="345"/>
      <c r="TDT34" s="345"/>
      <c r="TDU34" s="345"/>
      <c r="TDV34" s="345"/>
      <c r="TDW34" s="345"/>
      <c r="TDX34" s="345"/>
      <c r="TDY34" s="345"/>
      <c r="TDZ34" s="345"/>
      <c r="TEA34" s="345"/>
      <c r="TEB34" s="345"/>
      <c r="TEC34" s="345"/>
      <c r="TED34" s="345"/>
      <c r="TEE34" s="345"/>
      <c r="TEF34" s="345"/>
      <c r="TEG34" s="345"/>
      <c r="TEH34" s="345"/>
      <c r="TEI34" s="345"/>
      <c r="TEJ34" s="345"/>
      <c r="TEK34" s="345"/>
      <c r="TEL34" s="345"/>
      <c r="TEM34" s="345"/>
      <c r="TEN34" s="345"/>
      <c r="TEO34" s="345"/>
      <c r="TEP34" s="345"/>
      <c r="TEQ34" s="345"/>
      <c r="TER34" s="345"/>
      <c r="TES34" s="345"/>
      <c r="TET34" s="345"/>
      <c r="TEU34" s="345"/>
      <c r="TEV34" s="345"/>
      <c r="TEW34" s="345"/>
      <c r="TEX34" s="345"/>
      <c r="TEY34" s="345"/>
      <c r="TEZ34" s="345"/>
      <c r="TFA34" s="345"/>
      <c r="TFB34" s="345"/>
      <c r="TFC34" s="345"/>
      <c r="TFD34" s="345"/>
      <c r="TFE34" s="345"/>
      <c r="TFF34" s="345"/>
      <c r="TFG34" s="345"/>
      <c r="TFH34" s="345"/>
      <c r="TFI34" s="345"/>
      <c r="TFJ34" s="345"/>
      <c r="TFK34" s="345"/>
      <c r="TFL34" s="345"/>
      <c r="TFM34" s="345"/>
      <c r="TFN34" s="345"/>
      <c r="TFO34" s="345"/>
      <c r="TFP34" s="345"/>
      <c r="TFQ34" s="345"/>
      <c r="TFR34" s="345"/>
      <c r="TFS34" s="345"/>
      <c r="TFT34" s="345"/>
      <c r="TFU34" s="345"/>
      <c r="TFV34" s="345"/>
      <c r="TFW34" s="345"/>
      <c r="TFX34" s="345"/>
      <c r="TFY34" s="345"/>
      <c r="TFZ34" s="345"/>
      <c r="TGA34" s="345"/>
      <c r="TGB34" s="345"/>
      <c r="TGC34" s="345"/>
      <c r="TGD34" s="345"/>
      <c r="TGE34" s="345"/>
      <c r="TGF34" s="345"/>
      <c r="TGG34" s="345"/>
      <c r="TGH34" s="345"/>
      <c r="TGI34" s="345"/>
      <c r="TGJ34" s="345"/>
      <c r="TGK34" s="345"/>
      <c r="TGL34" s="345"/>
      <c r="TGM34" s="345"/>
      <c r="TGN34" s="345"/>
      <c r="TGO34" s="345"/>
      <c r="TGP34" s="345"/>
      <c r="TGQ34" s="345"/>
      <c r="TGR34" s="345"/>
      <c r="TGS34" s="345"/>
      <c r="TGT34" s="345"/>
      <c r="TGU34" s="345"/>
      <c r="TGV34" s="345"/>
      <c r="TGW34" s="345"/>
      <c r="TGX34" s="345"/>
      <c r="TGY34" s="345"/>
      <c r="TGZ34" s="345"/>
      <c r="THA34" s="345"/>
      <c r="THB34" s="345"/>
      <c r="THC34" s="345"/>
      <c r="THD34" s="345"/>
      <c r="THE34" s="345"/>
      <c r="THF34" s="345"/>
      <c r="THG34" s="345"/>
      <c r="THH34" s="345"/>
      <c r="THI34" s="345"/>
      <c r="THJ34" s="345"/>
      <c r="THK34" s="345"/>
      <c r="THL34" s="345"/>
      <c r="THM34" s="345"/>
      <c r="THN34" s="345"/>
      <c r="THO34" s="345"/>
      <c r="THP34" s="345"/>
      <c r="THQ34" s="345"/>
      <c r="THR34" s="345"/>
      <c r="THS34" s="345"/>
      <c r="THT34" s="345"/>
      <c r="THU34" s="345"/>
      <c r="THV34" s="345"/>
      <c r="THW34" s="345"/>
      <c r="THX34" s="345"/>
      <c r="THY34" s="345"/>
      <c r="THZ34" s="345"/>
      <c r="TIA34" s="345"/>
      <c r="TIB34" s="345"/>
      <c r="TIC34" s="345"/>
      <c r="TID34" s="345"/>
      <c r="TIE34" s="345"/>
      <c r="TIF34" s="345"/>
      <c r="TIG34" s="345"/>
      <c r="TIH34" s="345"/>
      <c r="TII34" s="345"/>
      <c r="TIJ34" s="345"/>
      <c r="TIK34" s="345"/>
      <c r="TIL34" s="345"/>
      <c r="TIM34" s="345"/>
      <c r="TIN34" s="345"/>
      <c r="TIO34" s="345"/>
      <c r="TIP34" s="345"/>
      <c r="TIQ34" s="345"/>
      <c r="TIR34" s="345"/>
      <c r="TIS34" s="345"/>
      <c r="TIT34" s="345"/>
      <c r="TIU34" s="345"/>
      <c r="TIV34" s="345"/>
      <c r="TIW34" s="345"/>
      <c r="TIX34" s="345"/>
      <c r="TIY34" s="345"/>
      <c r="TIZ34" s="345"/>
      <c r="TJA34" s="345"/>
      <c r="TJB34" s="345"/>
      <c r="TJC34" s="345"/>
      <c r="TJD34" s="345"/>
      <c r="TJE34" s="345"/>
      <c r="TJF34" s="345"/>
      <c r="TJG34" s="345"/>
      <c r="TJH34" s="345"/>
      <c r="TJI34" s="345"/>
      <c r="TJJ34" s="345"/>
      <c r="TJK34" s="345"/>
      <c r="TJL34" s="345"/>
      <c r="TJM34" s="345"/>
      <c r="TJN34" s="345"/>
      <c r="TJO34" s="345"/>
      <c r="TJP34" s="345"/>
      <c r="TJQ34" s="345"/>
      <c r="TJR34" s="345"/>
      <c r="TJS34" s="345"/>
      <c r="TJT34" s="345"/>
      <c r="TJU34" s="345"/>
      <c r="TJV34" s="345"/>
      <c r="TJW34" s="345"/>
      <c r="TJX34" s="345"/>
      <c r="TJY34" s="345"/>
      <c r="TJZ34" s="345"/>
      <c r="TKA34" s="345"/>
      <c r="TKB34" s="345"/>
      <c r="TKC34" s="345"/>
      <c r="TKD34" s="345"/>
      <c r="TKE34" s="345"/>
      <c r="TKF34" s="345"/>
      <c r="TKG34" s="345"/>
      <c r="TKH34" s="345"/>
      <c r="TKI34" s="345"/>
      <c r="TKJ34" s="345"/>
      <c r="TKK34" s="345"/>
      <c r="TKL34" s="345"/>
      <c r="TKM34" s="345"/>
      <c r="TKN34" s="345"/>
      <c r="TKO34" s="345"/>
      <c r="TKP34" s="345"/>
      <c r="TKQ34" s="345"/>
      <c r="TKR34" s="345"/>
      <c r="TKS34" s="345"/>
      <c r="TKT34" s="345"/>
      <c r="TKU34" s="345"/>
      <c r="TKV34" s="345"/>
      <c r="TKW34" s="345"/>
      <c r="TKX34" s="345"/>
      <c r="TKY34" s="345"/>
      <c r="TKZ34" s="345"/>
      <c r="TLA34" s="345"/>
      <c r="TLB34" s="345"/>
      <c r="TLC34" s="345"/>
      <c r="TLD34" s="345"/>
      <c r="TLE34" s="345"/>
      <c r="TLF34" s="345"/>
      <c r="TLG34" s="345"/>
      <c r="TLH34" s="345"/>
      <c r="TLI34" s="345"/>
      <c r="TLJ34" s="345"/>
      <c r="TLK34" s="345"/>
      <c r="TLL34" s="345"/>
      <c r="TLM34" s="345"/>
      <c r="TLN34" s="345"/>
      <c r="TLO34" s="345"/>
      <c r="TLP34" s="345"/>
      <c r="TLQ34" s="345"/>
      <c r="TLR34" s="345"/>
      <c r="TLS34" s="345"/>
      <c r="TLT34" s="345"/>
      <c r="TLU34" s="345"/>
      <c r="TLV34" s="345"/>
      <c r="TLW34" s="345"/>
      <c r="TLX34" s="345"/>
      <c r="TLY34" s="345"/>
      <c r="TLZ34" s="345"/>
      <c r="TMA34" s="345"/>
      <c r="TMB34" s="345"/>
      <c r="TMC34" s="345"/>
      <c r="TMD34" s="345"/>
      <c r="TME34" s="345"/>
      <c r="TMF34" s="345"/>
      <c r="TMG34" s="345"/>
      <c r="TMH34" s="345"/>
      <c r="TMI34" s="345"/>
      <c r="TMJ34" s="345"/>
      <c r="TMK34" s="345"/>
      <c r="TML34" s="345"/>
      <c r="TMM34" s="345"/>
      <c r="TMN34" s="345"/>
      <c r="TMO34" s="345"/>
      <c r="TMP34" s="345"/>
      <c r="TMQ34" s="345"/>
      <c r="TMR34" s="345"/>
      <c r="TMS34" s="345"/>
      <c r="TMT34" s="345"/>
      <c r="TMU34" s="345"/>
      <c r="TMV34" s="345"/>
      <c r="TMW34" s="345"/>
      <c r="TMX34" s="345"/>
      <c r="TMY34" s="345"/>
      <c r="TMZ34" s="345"/>
      <c r="TNA34" s="345"/>
      <c r="TNB34" s="345"/>
      <c r="TNC34" s="345"/>
      <c r="TND34" s="345"/>
      <c r="TNE34" s="345"/>
      <c r="TNF34" s="345"/>
      <c r="TNG34" s="345"/>
      <c r="TNH34" s="345"/>
      <c r="TNI34" s="345"/>
      <c r="TNJ34" s="345"/>
      <c r="TNK34" s="345"/>
      <c r="TNL34" s="345"/>
      <c r="TNM34" s="345"/>
      <c r="TNN34" s="345"/>
      <c r="TNO34" s="345"/>
      <c r="TNP34" s="345"/>
      <c r="TNQ34" s="345"/>
      <c r="TNR34" s="345"/>
      <c r="TNS34" s="345"/>
      <c r="TNT34" s="345"/>
      <c r="TNU34" s="345"/>
      <c r="TNV34" s="345"/>
      <c r="TNW34" s="345"/>
      <c r="TNX34" s="345"/>
      <c r="TNY34" s="345"/>
      <c r="TNZ34" s="345"/>
      <c r="TOA34" s="345"/>
      <c r="TOB34" s="345"/>
      <c r="TOC34" s="345"/>
      <c r="TOD34" s="345"/>
      <c r="TOE34" s="345"/>
      <c r="TOF34" s="345"/>
      <c r="TOG34" s="345"/>
      <c r="TOH34" s="345"/>
      <c r="TOI34" s="345"/>
      <c r="TOJ34" s="345"/>
      <c r="TOK34" s="345"/>
      <c r="TOL34" s="345"/>
      <c r="TOM34" s="345"/>
      <c r="TON34" s="345"/>
      <c r="TOO34" s="345"/>
      <c r="TOP34" s="345"/>
      <c r="TOQ34" s="345"/>
      <c r="TOR34" s="345"/>
      <c r="TOS34" s="345"/>
      <c r="TOT34" s="345"/>
      <c r="TOU34" s="345"/>
      <c r="TOV34" s="345"/>
      <c r="TOW34" s="345"/>
      <c r="TOX34" s="345"/>
      <c r="TOY34" s="345"/>
      <c r="TOZ34" s="345"/>
      <c r="TPA34" s="345"/>
      <c r="TPB34" s="345"/>
      <c r="TPC34" s="345"/>
      <c r="TPD34" s="345"/>
      <c r="TPE34" s="345"/>
      <c r="TPF34" s="345"/>
      <c r="TPG34" s="345"/>
      <c r="TPH34" s="345"/>
      <c r="TPI34" s="345"/>
      <c r="TPJ34" s="345"/>
      <c r="TPK34" s="345"/>
      <c r="TPL34" s="345"/>
      <c r="TPM34" s="345"/>
      <c r="TPN34" s="345"/>
      <c r="TPO34" s="345"/>
      <c r="TPP34" s="345"/>
      <c r="TPQ34" s="345"/>
      <c r="TPR34" s="345"/>
      <c r="TPS34" s="345"/>
      <c r="TPT34" s="345"/>
      <c r="TPU34" s="345"/>
      <c r="TPV34" s="345"/>
      <c r="TPW34" s="345"/>
      <c r="TPX34" s="345"/>
      <c r="TPY34" s="345"/>
      <c r="TPZ34" s="345"/>
      <c r="TQA34" s="345"/>
      <c r="TQB34" s="345"/>
      <c r="TQC34" s="345"/>
      <c r="TQD34" s="345"/>
      <c r="TQE34" s="345"/>
      <c r="TQF34" s="345"/>
      <c r="TQG34" s="345"/>
      <c r="TQH34" s="345"/>
      <c r="TQI34" s="345"/>
      <c r="TQJ34" s="345"/>
      <c r="TQK34" s="345"/>
      <c r="TQL34" s="345"/>
      <c r="TQM34" s="345"/>
      <c r="TQN34" s="345"/>
      <c r="TQO34" s="345"/>
      <c r="TQP34" s="345"/>
      <c r="TQQ34" s="345"/>
      <c r="TQR34" s="345"/>
      <c r="TQS34" s="345"/>
      <c r="TQT34" s="345"/>
      <c r="TQU34" s="345"/>
      <c r="TQV34" s="345"/>
      <c r="TQW34" s="345"/>
      <c r="TQX34" s="345"/>
      <c r="TQY34" s="345"/>
      <c r="TQZ34" s="345"/>
      <c r="TRA34" s="345"/>
      <c r="TRB34" s="345"/>
      <c r="TRC34" s="345"/>
      <c r="TRD34" s="345"/>
      <c r="TRE34" s="345"/>
      <c r="TRF34" s="345"/>
      <c r="TRG34" s="345"/>
      <c r="TRH34" s="345"/>
      <c r="TRI34" s="345"/>
      <c r="TRJ34" s="345"/>
      <c r="TRK34" s="345"/>
      <c r="TRL34" s="345"/>
      <c r="TRM34" s="345"/>
      <c r="TRN34" s="345"/>
      <c r="TRO34" s="345"/>
      <c r="TRP34" s="345"/>
      <c r="TRQ34" s="345"/>
      <c r="TRR34" s="345"/>
      <c r="TRS34" s="345"/>
      <c r="TRT34" s="345"/>
      <c r="TRU34" s="345"/>
      <c r="TRV34" s="345"/>
      <c r="TRW34" s="345"/>
      <c r="TRX34" s="345"/>
      <c r="TRY34" s="345"/>
      <c r="TRZ34" s="345"/>
      <c r="TSA34" s="345"/>
      <c r="TSB34" s="345"/>
      <c r="TSC34" s="345"/>
      <c r="TSD34" s="345"/>
      <c r="TSE34" s="345"/>
      <c r="TSF34" s="345"/>
      <c r="TSG34" s="345"/>
      <c r="TSH34" s="345"/>
      <c r="TSI34" s="345"/>
      <c r="TSJ34" s="345"/>
      <c r="TSK34" s="345"/>
      <c r="TSL34" s="345"/>
      <c r="TSM34" s="345"/>
      <c r="TSN34" s="345"/>
      <c r="TSO34" s="345"/>
      <c r="TSP34" s="345"/>
      <c r="TSQ34" s="345"/>
      <c r="TSR34" s="345"/>
      <c r="TSS34" s="345"/>
      <c r="TST34" s="345"/>
      <c r="TSU34" s="345"/>
      <c r="TSV34" s="345"/>
      <c r="TSW34" s="345"/>
      <c r="TSX34" s="345"/>
      <c r="TSY34" s="345"/>
      <c r="TSZ34" s="345"/>
      <c r="TTA34" s="345"/>
      <c r="TTB34" s="345"/>
      <c r="TTC34" s="345"/>
      <c r="TTD34" s="345"/>
      <c r="TTE34" s="345"/>
      <c r="TTF34" s="345"/>
      <c r="TTG34" s="345"/>
      <c r="TTH34" s="345"/>
      <c r="TTI34" s="345"/>
      <c r="TTJ34" s="345"/>
      <c r="TTK34" s="345"/>
      <c r="TTL34" s="345"/>
      <c r="TTM34" s="345"/>
      <c r="TTN34" s="345"/>
      <c r="TTO34" s="345"/>
      <c r="TTP34" s="345"/>
      <c r="TTQ34" s="345"/>
      <c r="TTR34" s="345"/>
      <c r="TTS34" s="345"/>
      <c r="TTT34" s="345"/>
      <c r="TTU34" s="345"/>
      <c r="TTV34" s="345"/>
      <c r="TTW34" s="345"/>
      <c r="TTX34" s="345"/>
      <c r="TTY34" s="345"/>
      <c r="TTZ34" s="345"/>
      <c r="TUA34" s="345"/>
      <c r="TUB34" s="345"/>
      <c r="TUC34" s="345"/>
      <c r="TUD34" s="345"/>
      <c r="TUE34" s="345"/>
      <c r="TUF34" s="345"/>
      <c r="TUG34" s="345"/>
      <c r="TUH34" s="345"/>
      <c r="TUI34" s="345"/>
      <c r="TUJ34" s="345"/>
      <c r="TUK34" s="345"/>
      <c r="TUL34" s="345"/>
      <c r="TUM34" s="345"/>
      <c r="TUN34" s="345"/>
      <c r="TUO34" s="345"/>
      <c r="TUP34" s="345"/>
      <c r="TUQ34" s="345"/>
      <c r="TUR34" s="345"/>
      <c r="TUS34" s="345"/>
      <c r="TUT34" s="345"/>
      <c r="TUU34" s="345"/>
      <c r="TUV34" s="345"/>
      <c r="TUW34" s="345"/>
      <c r="TUX34" s="345"/>
      <c r="TUY34" s="345"/>
      <c r="TUZ34" s="345"/>
      <c r="TVA34" s="345"/>
      <c r="TVB34" s="345"/>
      <c r="TVC34" s="345"/>
      <c r="TVD34" s="345"/>
      <c r="TVE34" s="345"/>
      <c r="TVF34" s="345"/>
      <c r="TVG34" s="345"/>
      <c r="TVH34" s="345"/>
      <c r="TVI34" s="345"/>
      <c r="TVJ34" s="345"/>
      <c r="TVK34" s="345"/>
      <c r="TVL34" s="345"/>
      <c r="TVM34" s="345"/>
      <c r="TVN34" s="345"/>
      <c r="TVO34" s="345"/>
      <c r="TVP34" s="345"/>
      <c r="TVQ34" s="345"/>
      <c r="TVR34" s="345"/>
      <c r="TVS34" s="345"/>
      <c r="TVT34" s="345"/>
      <c r="TVU34" s="345"/>
      <c r="TVV34" s="345"/>
      <c r="TVW34" s="345"/>
      <c r="TVX34" s="345"/>
      <c r="TVY34" s="345"/>
      <c r="TVZ34" s="345"/>
      <c r="TWA34" s="345"/>
      <c r="TWB34" s="345"/>
      <c r="TWC34" s="345"/>
      <c r="TWD34" s="345"/>
      <c r="TWE34" s="345"/>
      <c r="TWF34" s="345"/>
      <c r="TWG34" s="345"/>
      <c r="TWH34" s="345"/>
      <c r="TWI34" s="345"/>
      <c r="TWJ34" s="345"/>
      <c r="TWK34" s="345"/>
      <c r="TWL34" s="345"/>
      <c r="TWM34" s="345"/>
      <c r="TWN34" s="345"/>
      <c r="TWO34" s="345"/>
      <c r="TWP34" s="345"/>
      <c r="TWQ34" s="345"/>
      <c r="TWR34" s="345"/>
      <c r="TWS34" s="345"/>
      <c r="TWT34" s="345"/>
      <c r="TWU34" s="345"/>
      <c r="TWV34" s="345"/>
      <c r="TWW34" s="345"/>
      <c r="TWX34" s="345"/>
      <c r="TWY34" s="345"/>
      <c r="TWZ34" s="345"/>
      <c r="TXA34" s="345"/>
      <c r="TXB34" s="345"/>
      <c r="TXC34" s="345"/>
      <c r="TXD34" s="345"/>
      <c r="TXE34" s="345"/>
      <c r="TXF34" s="345"/>
      <c r="TXG34" s="345"/>
      <c r="TXH34" s="345"/>
      <c r="TXI34" s="345"/>
      <c r="TXJ34" s="345"/>
      <c r="TXK34" s="345"/>
      <c r="TXL34" s="345"/>
      <c r="TXM34" s="345"/>
      <c r="TXN34" s="345"/>
      <c r="TXO34" s="345"/>
      <c r="TXP34" s="345"/>
      <c r="TXQ34" s="345"/>
      <c r="TXR34" s="345"/>
      <c r="TXS34" s="345"/>
      <c r="TXT34" s="345"/>
      <c r="TXU34" s="345"/>
      <c r="TXV34" s="345"/>
      <c r="TXW34" s="345"/>
      <c r="TXX34" s="345"/>
      <c r="TXY34" s="345"/>
      <c r="TXZ34" s="345"/>
      <c r="TYA34" s="345"/>
      <c r="TYB34" s="345"/>
      <c r="TYC34" s="345"/>
      <c r="TYD34" s="345"/>
      <c r="TYE34" s="345"/>
      <c r="TYF34" s="345"/>
      <c r="TYG34" s="345"/>
      <c r="TYH34" s="345"/>
      <c r="TYI34" s="345"/>
      <c r="TYJ34" s="345"/>
      <c r="TYK34" s="345"/>
      <c r="TYL34" s="345"/>
      <c r="TYM34" s="345"/>
      <c r="TYN34" s="345"/>
      <c r="TYO34" s="345"/>
      <c r="TYP34" s="345"/>
      <c r="TYQ34" s="345"/>
      <c r="TYR34" s="345"/>
      <c r="TYS34" s="345"/>
      <c r="TYT34" s="345"/>
      <c r="TYU34" s="345"/>
      <c r="TYV34" s="345"/>
      <c r="TYW34" s="345"/>
      <c r="TYX34" s="345"/>
      <c r="TYY34" s="345"/>
      <c r="TYZ34" s="345"/>
      <c r="TZA34" s="345"/>
      <c r="TZB34" s="345"/>
      <c r="TZC34" s="345"/>
      <c r="TZD34" s="345"/>
      <c r="TZE34" s="345"/>
      <c r="TZF34" s="345"/>
      <c r="TZG34" s="345"/>
      <c r="TZH34" s="345"/>
      <c r="TZI34" s="345"/>
      <c r="TZJ34" s="345"/>
      <c r="TZK34" s="345"/>
      <c r="TZL34" s="345"/>
      <c r="TZM34" s="345"/>
      <c r="TZN34" s="345"/>
      <c r="TZO34" s="345"/>
      <c r="TZP34" s="345"/>
      <c r="TZQ34" s="345"/>
      <c r="TZR34" s="345"/>
      <c r="TZS34" s="345"/>
      <c r="TZT34" s="345"/>
      <c r="TZU34" s="345"/>
      <c r="TZV34" s="345"/>
      <c r="TZW34" s="345"/>
      <c r="TZX34" s="345"/>
      <c r="TZY34" s="345"/>
      <c r="TZZ34" s="345"/>
      <c r="UAA34" s="345"/>
      <c r="UAB34" s="345"/>
      <c r="UAC34" s="345"/>
      <c r="UAD34" s="345"/>
      <c r="UAE34" s="345"/>
      <c r="UAF34" s="345"/>
      <c r="UAG34" s="345"/>
      <c r="UAH34" s="345"/>
      <c r="UAI34" s="345"/>
      <c r="UAJ34" s="345"/>
      <c r="UAK34" s="345"/>
      <c r="UAL34" s="345"/>
      <c r="UAM34" s="345"/>
      <c r="UAN34" s="345"/>
      <c r="UAO34" s="345"/>
      <c r="UAP34" s="345"/>
      <c r="UAQ34" s="345"/>
      <c r="UAR34" s="345"/>
      <c r="UAS34" s="345"/>
      <c r="UAT34" s="345"/>
      <c r="UAU34" s="345"/>
      <c r="UAV34" s="345"/>
      <c r="UAW34" s="345"/>
      <c r="UAX34" s="345"/>
      <c r="UAY34" s="345"/>
      <c r="UAZ34" s="345"/>
      <c r="UBA34" s="345"/>
      <c r="UBB34" s="345"/>
      <c r="UBC34" s="345"/>
      <c r="UBD34" s="345"/>
      <c r="UBE34" s="345"/>
      <c r="UBF34" s="345"/>
      <c r="UBG34" s="345"/>
      <c r="UBH34" s="345"/>
      <c r="UBI34" s="345"/>
      <c r="UBJ34" s="345"/>
      <c r="UBK34" s="345"/>
      <c r="UBL34" s="345"/>
      <c r="UBM34" s="345"/>
      <c r="UBN34" s="345"/>
      <c r="UBO34" s="345"/>
      <c r="UBP34" s="345"/>
      <c r="UBQ34" s="345"/>
      <c r="UBR34" s="345"/>
      <c r="UBS34" s="345"/>
      <c r="UBT34" s="345"/>
      <c r="UBU34" s="345"/>
      <c r="UBV34" s="345"/>
      <c r="UBW34" s="345"/>
      <c r="UBX34" s="345"/>
      <c r="UBY34" s="345"/>
      <c r="UBZ34" s="345"/>
      <c r="UCA34" s="345"/>
      <c r="UCB34" s="345"/>
      <c r="UCC34" s="345"/>
      <c r="UCD34" s="345"/>
      <c r="UCE34" s="345"/>
      <c r="UCF34" s="345"/>
      <c r="UCG34" s="345"/>
      <c r="UCH34" s="345"/>
      <c r="UCI34" s="345"/>
      <c r="UCJ34" s="345"/>
      <c r="UCK34" s="345"/>
      <c r="UCL34" s="345"/>
      <c r="UCM34" s="345"/>
      <c r="UCN34" s="345"/>
      <c r="UCO34" s="345"/>
      <c r="UCP34" s="345"/>
      <c r="UCQ34" s="345"/>
      <c r="UCR34" s="345"/>
      <c r="UCS34" s="345"/>
      <c r="UCT34" s="345"/>
      <c r="UCU34" s="345"/>
      <c r="UCV34" s="345"/>
      <c r="UCW34" s="345"/>
      <c r="UCX34" s="345"/>
      <c r="UCY34" s="345"/>
      <c r="UCZ34" s="345"/>
      <c r="UDA34" s="345"/>
      <c r="UDB34" s="345"/>
      <c r="UDC34" s="345"/>
      <c r="UDD34" s="345"/>
      <c r="UDE34" s="345"/>
      <c r="UDF34" s="345"/>
      <c r="UDG34" s="345"/>
      <c r="UDH34" s="345"/>
      <c r="UDI34" s="345"/>
      <c r="UDJ34" s="345"/>
      <c r="UDK34" s="345"/>
      <c r="UDL34" s="345"/>
      <c r="UDM34" s="345"/>
      <c r="UDN34" s="345"/>
      <c r="UDO34" s="345"/>
      <c r="UDP34" s="345"/>
      <c r="UDQ34" s="345"/>
      <c r="UDR34" s="345"/>
      <c r="UDS34" s="345"/>
      <c r="UDT34" s="345"/>
      <c r="UDU34" s="345"/>
      <c r="UDV34" s="345"/>
      <c r="UDW34" s="345"/>
      <c r="UDX34" s="345"/>
      <c r="UDY34" s="345"/>
      <c r="UDZ34" s="345"/>
      <c r="UEA34" s="345"/>
      <c r="UEB34" s="345"/>
      <c r="UEC34" s="345"/>
      <c r="UED34" s="345"/>
      <c r="UEE34" s="345"/>
      <c r="UEF34" s="345"/>
      <c r="UEG34" s="345"/>
      <c r="UEH34" s="345"/>
      <c r="UEI34" s="345"/>
      <c r="UEJ34" s="345"/>
      <c r="UEK34" s="345"/>
      <c r="UEL34" s="345"/>
      <c r="UEM34" s="345"/>
      <c r="UEN34" s="345"/>
      <c r="UEO34" s="345"/>
      <c r="UEP34" s="345"/>
      <c r="UEQ34" s="345"/>
      <c r="UER34" s="345"/>
      <c r="UES34" s="345"/>
      <c r="UET34" s="345"/>
      <c r="UEU34" s="345"/>
      <c r="UEV34" s="345"/>
      <c r="UEW34" s="345"/>
      <c r="UEX34" s="345"/>
      <c r="UEY34" s="345"/>
      <c r="UEZ34" s="345"/>
      <c r="UFA34" s="345"/>
      <c r="UFB34" s="345"/>
      <c r="UFC34" s="345"/>
      <c r="UFD34" s="345"/>
      <c r="UFE34" s="345"/>
      <c r="UFF34" s="345"/>
      <c r="UFG34" s="345"/>
      <c r="UFH34" s="345"/>
      <c r="UFI34" s="345"/>
      <c r="UFJ34" s="345"/>
      <c r="UFK34" s="345"/>
      <c r="UFL34" s="345"/>
      <c r="UFM34" s="345"/>
      <c r="UFN34" s="345"/>
      <c r="UFO34" s="345"/>
      <c r="UFP34" s="345"/>
      <c r="UFQ34" s="345"/>
      <c r="UFR34" s="345"/>
      <c r="UFS34" s="345"/>
      <c r="UFT34" s="345"/>
      <c r="UFU34" s="345"/>
      <c r="UFV34" s="345"/>
      <c r="UFW34" s="345"/>
      <c r="UFX34" s="345"/>
      <c r="UFY34" s="345"/>
      <c r="UFZ34" s="345"/>
      <c r="UGA34" s="345"/>
      <c r="UGB34" s="345"/>
      <c r="UGC34" s="345"/>
      <c r="UGD34" s="345"/>
      <c r="UGE34" s="345"/>
      <c r="UGF34" s="345"/>
      <c r="UGG34" s="345"/>
      <c r="UGH34" s="345"/>
      <c r="UGI34" s="345"/>
      <c r="UGJ34" s="345"/>
      <c r="UGK34" s="345"/>
      <c r="UGL34" s="345"/>
      <c r="UGM34" s="345"/>
      <c r="UGN34" s="345"/>
      <c r="UGO34" s="345"/>
      <c r="UGP34" s="345"/>
      <c r="UGQ34" s="345"/>
      <c r="UGR34" s="345"/>
      <c r="UGS34" s="345"/>
      <c r="UGT34" s="345"/>
      <c r="UGU34" s="345"/>
      <c r="UGV34" s="345"/>
      <c r="UGW34" s="345"/>
      <c r="UGX34" s="345"/>
      <c r="UGY34" s="345"/>
      <c r="UGZ34" s="345"/>
      <c r="UHA34" s="345"/>
      <c r="UHB34" s="345"/>
      <c r="UHC34" s="345"/>
      <c r="UHD34" s="345"/>
      <c r="UHE34" s="345"/>
      <c r="UHF34" s="345"/>
      <c r="UHG34" s="345"/>
      <c r="UHH34" s="345"/>
      <c r="UHI34" s="345"/>
      <c r="UHJ34" s="345"/>
      <c r="UHK34" s="345"/>
      <c r="UHL34" s="345"/>
      <c r="UHM34" s="345"/>
      <c r="UHN34" s="345"/>
      <c r="UHO34" s="345"/>
      <c r="UHP34" s="345"/>
      <c r="UHQ34" s="345"/>
      <c r="UHR34" s="345"/>
      <c r="UHS34" s="345"/>
      <c r="UHT34" s="345"/>
      <c r="UHU34" s="345"/>
      <c r="UHV34" s="345"/>
      <c r="UHW34" s="345"/>
      <c r="UHX34" s="345"/>
      <c r="UHY34" s="345"/>
      <c r="UHZ34" s="345"/>
      <c r="UIA34" s="345"/>
      <c r="UIB34" s="345"/>
      <c r="UIC34" s="345"/>
      <c r="UID34" s="345"/>
      <c r="UIE34" s="345"/>
      <c r="UIF34" s="345"/>
      <c r="UIG34" s="345"/>
      <c r="UIH34" s="345"/>
      <c r="UII34" s="345"/>
      <c r="UIJ34" s="345"/>
      <c r="UIK34" s="345"/>
      <c r="UIL34" s="345"/>
      <c r="UIM34" s="345"/>
      <c r="UIN34" s="345"/>
      <c r="UIO34" s="345"/>
      <c r="UIP34" s="345"/>
      <c r="UIQ34" s="345"/>
      <c r="UIR34" s="345"/>
      <c r="UIS34" s="345"/>
      <c r="UIT34" s="345"/>
      <c r="UIU34" s="345"/>
      <c r="UIV34" s="345"/>
      <c r="UIW34" s="345"/>
      <c r="UIX34" s="345"/>
      <c r="UIY34" s="345"/>
      <c r="UIZ34" s="345"/>
      <c r="UJA34" s="345"/>
      <c r="UJB34" s="345"/>
      <c r="UJC34" s="345"/>
      <c r="UJD34" s="345"/>
      <c r="UJE34" s="345"/>
      <c r="UJF34" s="345"/>
      <c r="UJG34" s="345"/>
      <c r="UJH34" s="345"/>
      <c r="UJI34" s="345"/>
      <c r="UJJ34" s="345"/>
      <c r="UJK34" s="345"/>
      <c r="UJL34" s="345"/>
      <c r="UJM34" s="345"/>
      <c r="UJN34" s="345"/>
      <c r="UJO34" s="345"/>
      <c r="UJP34" s="345"/>
      <c r="UJQ34" s="345"/>
      <c r="UJR34" s="345"/>
      <c r="UJS34" s="345"/>
      <c r="UJT34" s="345"/>
      <c r="UJU34" s="345"/>
      <c r="UJV34" s="345"/>
      <c r="UJW34" s="345"/>
      <c r="UJX34" s="345"/>
      <c r="UJY34" s="345"/>
      <c r="UJZ34" s="345"/>
      <c r="UKA34" s="345"/>
      <c r="UKB34" s="345"/>
      <c r="UKC34" s="345"/>
      <c r="UKD34" s="345"/>
      <c r="UKE34" s="345"/>
      <c r="UKF34" s="345"/>
      <c r="UKG34" s="345"/>
      <c r="UKH34" s="345"/>
      <c r="UKI34" s="345"/>
      <c r="UKJ34" s="345"/>
      <c r="UKK34" s="345"/>
      <c r="UKL34" s="345"/>
      <c r="UKM34" s="345"/>
      <c r="UKN34" s="345"/>
      <c r="UKO34" s="345"/>
      <c r="UKP34" s="345"/>
      <c r="UKQ34" s="345"/>
      <c r="UKR34" s="345"/>
      <c r="UKS34" s="345"/>
      <c r="UKT34" s="345"/>
      <c r="UKU34" s="345"/>
      <c r="UKV34" s="345"/>
      <c r="UKW34" s="345"/>
      <c r="UKX34" s="345"/>
      <c r="UKY34" s="345"/>
      <c r="UKZ34" s="345"/>
      <c r="ULA34" s="345"/>
      <c r="ULB34" s="345"/>
      <c r="ULC34" s="345"/>
      <c r="ULD34" s="345"/>
      <c r="ULE34" s="345"/>
      <c r="ULF34" s="345"/>
      <c r="ULG34" s="345"/>
      <c r="ULH34" s="345"/>
      <c r="ULI34" s="345"/>
      <c r="ULJ34" s="345"/>
      <c r="ULK34" s="345"/>
      <c r="ULL34" s="345"/>
      <c r="ULM34" s="345"/>
      <c r="ULN34" s="345"/>
      <c r="ULO34" s="345"/>
      <c r="ULP34" s="345"/>
      <c r="ULQ34" s="345"/>
      <c r="ULR34" s="345"/>
      <c r="ULS34" s="345"/>
      <c r="ULT34" s="345"/>
      <c r="ULU34" s="345"/>
      <c r="ULV34" s="345"/>
      <c r="ULW34" s="345"/>
      <c r="ULX34" s="345"/>
      <c r="ULY34" s="345"/>
      <c r="ULZ34" s="345"/>
      <c r="UMA34" s="345"/>
      <c r="UMB34" s="345"/>
      <c r="UMC34" s="345"/>
      <c r="UMD34" s="345"/>
      <c r="UME34" s="345"/>
      <c r="UMF34" s="345"/>
      <c r="UMG34" s="345"/>
      <c r="UMH34" s="345"/>
      <c r="UMI34" s="345"/>
      <c r="UMJ34" s="345"/>
      <c r="UMK34" s="345"/>
      <c r="UML34" s="345"/>
      <c r="UMM34" s="345"/>
      <c r="UMN34" s="345"/>
      <c r="UMO34" s="345"/>
      <c r="UMP34" s="345"/>
      <c r="UMQ34" s="345"/>
      <c r="UMR34" s="345"/>
      <c r="UMS34" s="345"/>
      <c r="UMT34" s="345"/>
      <c r="UMU34" s="345"/>
      <c r="UMV34" s="345"/>
      <c r="UMW34" s="345"/>
      <c r="UMX34" s="345"/>
      <c r="UMY34" s="345"/>
      <c r="UMZ34" s="345"/>
      <c r="UNA34" s="345"/>
      <c r="UNB34" s="345"/>
      <c r="UNC34" s="345"/>
      <c r="UND34" s="345"/>
      <c r="UNE34" s="345"/>
      <c r="UNF34" s="345"/>
      <c r="UNG34" s="345"/>
      <c r="UNH34" s="345"/>
      <c r="UNI34" s="345"/>
      <c r="UNJ34" s="345"/>
      <c r="UNK34" s="345"/>
      <c r="UNL34" s="345"/>
      <c r="UNM34" s="345"/>
      <c r="UNN34" s="345"/>
      <c r="UNO34" s="345"/>
      <c r="UNP34" s="345"/>
      <c r="UNQ34" s="345"/>
      <c r="UNR34" s="345"/>
      <c r="UNS34" s="345"/>
      <c r="UNT34" s="345"/>
      <c r="UNU34" s="345"/>
      <c r="UNV34" s="345"/>
      <c r="UNW34" s="345"/>
      <c r="UNX34" s="345"/>
      <c r="UNY34" s="345"/>
      <c r="UNZ34" s="345"/>
      <c r="UOA34" s="345"/>
      <c r="UOB34" s="345"/>
      <c r="UOC34" s="345"/>
      <c r="UOD34" s="345"/>
      <c r="UOE34" s="345"/>
      <c r="UOF34" s="345"/>
      <c r="UOG34" s="345"/>
      <c r="UOH34" s="345"/>
      <c r="UOI34" s="345"/>
      <c r="UOJ34" s="345"/>
      <c r="UOK34" s="345"/>
      <c r="UOL34" s="345"/>
      <c r="UOM34" s="345"/>
      <c r="UON34" s="345"/>
      <c r="UOO34" s="345"/>
      <c r="UOP34" s="345"/>
      <c r="UOQ34" s="345"/>
      <c r="UOR34" s="345"/>
      <c r="UOS34" s="345"/>
      <c r="UOT34" s="345"/>
      <c r="UOU34" s="345"/>
      <c r="UOV34" s="345"/>
      <c r="UOW34" s="345"/>
      <c r="UOX34" s="345"/>
      <c r="UOY34" s="345"/>
      <c r="UOZ34" s="345"/>
      <c r="UPA34" s="345"/>
      <c r="UPB34" s="345"/>
      <c r="UPC34" s="345"/>
      <c r="UPD34" s="345"/>
      <c r="UPE34" s="345"/>
      <c r="UPF34" s="345"/>
      <c r="UPG34" s="345"/>
      <c r="UPH34" s="345"/>
      <c r="UPI34" s="345"/>
      <c r="UPJ34" s="345"/>
      <c r="UPK34" s="345"/>
      <c r="UPL34" s="345"/>
      <c r="UPM34" s="345"/>
      <c r="UPN34" s="345"/>
      <c r="UPO34" s="345"/>
      <c r="UPP34" s="345"/>
      <c r="UPQ34" s="345"/>
      <c r="UPR34" s="345"/>
      <c r="UPS34" s="345"/>
      <c r="UPT34" s="345"/>
      <c r="UPU34" s="345"/>
      <c r="UPV34" s="345"/>
      <c r="UPW34" s="345"/>
      <c r="UPX34" s="345"/>
      <c r="UPY34" s="345"/>
      <c r="UPZ34" s="345"/>
      <c r="UQA34" s="345"/>
      <c r="UQB34" s="345"/>
      <c r="UQC34" s="345"/>
      <c r="UQD34" s="345"/>
      <c r="UQE34" s="345"/>
      <c r="UQF34" s="345"/>
      <c r="UQG34" s="345"/>
      <c r="UQH34" s="345"/>
      <c r="UQI34" s="345"/>
      <c r="UQJ34" s="345"/>
      <c r="UQK34" s="345"/>
      <c r="UQL34" s="345"/>
      <c r="UQM34" s="345"/>
      <c r="UQN34" s="345"/>
      <c r="UQO34" s="345"/>
      <c r="UQP34" s="345"/>
      <c r="UQQ34" s="345"/>
      <c r="UQR34" s="345"/>
      <c r="UQS34" s="345"/>
      <c r="UQT34" s="345"/>
      <c r="UQU34" s="345"/>
      <c r="UQV34" s="345"/>
      <c r="UQW34" s="345"/>
      <c r="UQX34" s="345"/>
      <c r="UQY34" s="345"/>
      <c r="UQZ34" s="345"/>
      <c r="URA34" s="345"/>
      <c r="URB34" s="345"/>
      <c r="URC34" s="345"/>
      <c r="URD34" s="345"/>
      <c r="URE34" s="345"/>
      <c r="URF34" s="345"/>
      <c r="URG34" s="345"/>
      <c r="URH34" s="345"/>
      <c r="URI34" s="345"/>
      <c r="URJ34" s="345"/>
      <c r="URK34" s="345"/>
      <c r="URL34" s="345"/>
      <c r="URM34" s="345"/>
      <c r="URN34" s="345"/>
      <c r="URO34" s="345"/>
      <c r="URP34" s="345"/>
      <c r="URQ34" s="345"/>
      <c r="URR34" s="345"/>
      <c r="URS34" s="345"/>
      <c r="URT34" s="345"/>
      <c r="URU34" s="345"/>
      <c r="URV34" s="345"/>
      <c r="URW34" s="345"/>
      <c r="URX34" s="345"/>
      <c r="URY34" s="345"/>
      <c r="URZ34" s="345"/>
      <c r="USA34" s="345"/>
      <c r="USB34" s="345"/>
      <c r="USC34" s="345"/>
      <c r="USD34" s="345"/>
      <c r="USE34" s="345"/>
      <c r="USF34" s="345"/>
      <c r="USG34" s="345"/>
      <c r="USH34" s="345"/>
      <c r="USI34" s="345"/>
      <c r="USJ34" s="345"/>
      <c r="USK34" s="345"/>
      <c r="USL34" s="345"/>
      <c r="USM34" s="345"/>
      <c r="USN34" s="345"/>
      <c r="USO34" s="345"/>
      <c r="USP34" s="345"/>
      <c r="USQ34" s="345"/>
      <c r="USR34" s="345"/>
      <c r="USS34" s="345"/>
      <c r="UST34" s="345"/>
      <c r="USU34" s="345"/>
      <c r="USV34" s="345"/>
      <c r="USW34" s="345"/>
      <c r="USX34" s="345"/>
      <c r="USY34" s="345"/>
      <c r="USZ34" s="345"/>
      <c r="UTA34" s="345"/>
      <c r="UTB34" s="345"/>
      <c r="UTC34" s="345"/>
      <c r="UTD34" s="345"/>
      <c r="UTE34" s="345"/>
      <c r="UTF34" s="345"/>
      <c r="UTG34" s="345"/>
      <c r="UTH34" s="345"/>
      <c r="UTI34" s="345"/>
      <c r="UTJ34" s="345"/>
      <c r="UTK34" s="345"/>
      <c r="UTL34" s="345"/>
      <c r="UTM34" s="345"/>
      <c r="UTN34" s="345"/>
      <c r="UTO34" s="345"/>
      <c r="UTP34" s="345"/>
      <c r="UTQ34" s="345"/>
      <c r="UTR34" s="345"/>
      <c r="UTS34" s="345"/>
      <c r="UTT34" s="345"/>
      <c r="UTU34" s="345"/>
      <c r="UTV34" s="345"/>
      <c r="UTW34" s="345"/>
      <c r="UTX34" s="345"/>
      <c r="UTY34" s="345"/>
      <c r="UTZ34" s="345"/>
      <c r="UUA34" s="345"/>
      <c r="UUB34" s="345"/>
      <c r="UUC34" s="345"/>
      <c r="UUD34" s="345"/>
      <c r="UUE34" s="345"/>
      <c r="UUF34" s="345"/>
      <c r="UUG34" s="345"/>
      <c r="UUH34" s="345"/>
      <c r="UUI34" s="345"/>
      <c r="UUJ34" s="345"/>
      <c r="UUK34" s="345"/>
      <c r="UUL34" s="345"/>
      <c r="UUM34" s="345"/>
      <c r="UUN34" s="345"/>
      <c r="UUO34" s="345"/>
      <c r="UUP34" s="345"/>
      <c r="UUQ34" s="345"/>
      <c r="UUR34" s="345"/>
      <c r="UUS34" s="345"/>
      <c r="UUT34" s="345"/>
      <c r="UUU34" s="345"/>
      <c r="UUV34" s="345"/>
      <c r="UUW34" s="345"/>
      <c r="UUX34" s="345"/>
      <c r="UUY34" s="345"/>
      <c r="UUZ34" s="345"/>
      <c r="UVA34" s="345"/>
      <c r="UVB34" s="345"/>
      <c r="UVC34" s="345"/>
      <c r="UVD34" s="345"/>
      <c r="UVE34" s="345"/>
      <c r="UVF34" s="345"/>
      <c r="UVG34" s="345"/>
      <c r="UVH34" s="345"/>
      <c r="UVI34" s="345"/>
      <c r="UVJ34" s="345"/>
      <c r="UVK34" s="345"/>
      <c r="UVL34" s="345"/>
      <c r="UVM34" s="345"/>
      <c r="UVN34" s="345"/>
      <c r="UVO34" s="345"/>
      <c r="UVP34" s="345"/>
      <c r="UVQ34" s="345"/>
      <c r="UVR34" s="345"/>
      <c r="UVS34" s="345"/>
      <c r="UVT34" s="345"/>
      <c r="UVU34" s="345"/>
      <c r="UVV34" s="345"/>
      <c r="UVW34" s="345"/>
      <c r="UVX34" s="345"/>
      <c r="UVY34" s="345"/>
      <c r="UVZ34" s="345"/>
      <c r="UWA34" s="345"/>
      <c r="UWB34" s="345"/>
      <c r="UWC34" s="345"/>
      <c r="UWD34" s="345"/>
      <c r="UWE34" s="345"/>
      <c r="UWF34" s="345"/>
      <c r="UWG34" s="345"/>
      <c r="UWH34" s="345"/>
      <c r="UWI34" s="345"/>
      <c r="UWJ34" s="345"/>
      <c r="UWK34" s="345"/>
      <c r="UWL34" s="345"/>
      <c r="UWM34" s="345"/>
      <c r="UWN34" s="345"/>
      <c r="UWO34" s="345"/>
      <c r="UWP34" s="345"/>
      <c r="UWQ34" s="345"/>
      <c r="UWR34" s="345"/>
      <c r="UWS34" s="345"/>
      <c r="UWT34" s="345"/>
      <c r="UWU34" s="345"/>
      <c r="UWV34" s="345"/>
      <c r="UWW34" s="345"/>
      <c r="UWX34" s="345"/>
      <c r="UWY34" s="345"/>
      <c r="UWZ34" s="345"/>
      <c r="UXA34" s="345"/>
      <c r="UXB34" s="345"/>
      <c r="UXC34" s="345"/>
      <c r="UXD34" s="345"/>
      <c r="UXE34" s="345"/>
      <c r="UXF34" s="345"/>
      <c r="UXG34" s="345"/>
      <c r="UXH34" s="345"/>
      <c r="UXI34" s="345"/>
      <c r="UXJ34" s="345"/>
      <c r="UXK34" s="345"/>
      <c r="UXL34" s="345"/>
      <c r="UXM34" s="345"/>
      <c r="UXN34" s="345"/>
      <c r="UXO34" s="345"/>
      <c r="UXP34" s="345"/>
      <c r="UXQ34" s="345"/>
      <c r="UXR34" s="345"/>
      <c r="UXS34" s="345"/>
      <c r="UXT34" s="345"/>
      <c r="UXU34" s="345"/>
      <c r="UXV34" s="345"/>
      <c r="UXW34" s="345"/>
      <c r="UXX34" s="345"/>
      <c r="UXY34" s="345"/>
      <c r="UXZ34" s="345"/>
      <c r="UYA34" s="345"/>
      <c r="UYB34" s="345"/>
      <c r="UYC34" s="345"/>
      <c r="UYD34" s="345"/>
      <c r="UYE34" s="345"/>
      <c r="UYF34" s="345"/>
      <c r="UYG34" s="345"/>
      <c r="UYH34" s="345"/>
      <c r="UYI34" s="345"/>
      <c r="UYJ34" s="345"/>
      <c r="UYK34" s="345"/>
      <c r="UYL34" s="345"/>
      <c r="UYM34" s="345"/>
      <c r="UYN34" s="345"/>
      <c r="UYO34" s="345"/>
      <c r="UYP34" s="345"/>
      <c r="UYQ34" s="345"/>
      <c r="UYR34" s="345"/>
      <c r="UYS34" s="345"/>
      <c r="UYT34" s="345"/>
      <c r="UYU34" s="345"/>
      <c r="UYV34" s="345"/>
      <c r="UYW34" s="345"/>
      <c r="UYX34" s="345"/>
      <c r="UYY34" s="345"/>
      <c r="UYZ34" s="345"/>
      <c r="UZA34" s="345"/>
      <c r="UZB34" s="345"/>
      <c r="UZC34" s="345"/>
      <c r="UZD34" s="345"/>
      <c r="UZE34" s="345"/>
      <c r="UZF34" s="345"/>
      <c r="UZG34" s="345"/>
      <c r="UZH34" s="345"/>
      <c r="UZI34" s="345"/>
      <c r="UZJ34" s="345"/>
      <c r="UZK34" s="345"/>
      <c r="UZL34" s="345"/>
      <c r="UZM34" s="345"/>
      <c r="UZN34" s="345"/>
      <c r="UZO34" s="345"/>
      <c r="UZP34" s="345"/>
      <c r="UZQ34" s="345"/>
      <c r="UZR34" s="345"/>
      <c r="UZS34" s="345"/>
      <c r="UZT34" s="345"/>
      <c r="UZU34" s="345"/>
      <c r="UZV34" s="345"/>
      <c r="UZW34" s="345"/>
      <c r="UZX34" s="345"/>
      <c r="UZY34" s="345"/>
      <c r="UZZ34" s="345"/>
      <c r="VAA34" s="345"/>
      <c r="VAB34" s="345"/>
      <c r="VAC34" s="345"/>
      <c r="VAD34" s="345"/>
      <c r="VAE34" s="345"/>
      <c r="VAF34" s="345"/>
      <c r="VAG34" s="345"/>
      <c r="VAH34" s="345"/>
      <c r="VAI34" s="345"/>
      <c r="VAJ34" s="345"/>
      <c r="VAK34" s="345"/>
      <c r="VAL34" s="345"/>
      <c r="VAM34" s="345"/>
      <c r="VAN34" s="345"/>
      <c r="VAO34" s="345"/>
      <c r="VAP34" s="345"/>
      <c r="VAQ34" s="345"/>
      <c r="VAR34" s="345"/>
      <c r="VAS34" s="345"/>
      <c r="VAT34" s="345"/>
      <c r="VAU34" s="345"/>
      <c r="VAV34" s="345"/>
      <c r="VAW34" s="345"/>
      <c r="VAX34" s="345"/>
      <c r="VAY34" s="345"/>
      <c r="VAZ34" s="345"/>
      <c r="VBA34" s="345"/>
      <c r="VBB34" s="345"/>
      <c r="VBC34" s="345"/>
      <c r="VBD34" s="345"/>
      <c r="VBE34" s="345"/>
      <c r="VBF34" s="345"/>
      <c r="VBG34" s="345"/>
      <c r="VBH34" s="345"/>
      <c r="VBI34" s="345"/>
      <c r="VBJ34" s="345"/>
      <c r="VBK34" s="345"/>
      <c r="VBL34" s="345"/>
      <c r="VBM34" s="345"/>
      <c r="VBN34" s="345"/>
      <c r="VBO34" s="345"/>
      <c r="VBP34" s="345"/>
      <c r="VBQ34" s="345"/>
      <c r="VBR34" s="345"/>
      <c r="VBS34" s="345"/>
      <c r="VBT34" s="345"/>
      <c r="VBU34" s="345"/>
      <c r="VBV34" s="345"/>
      <c r="VBW34" s="345"/>
      <c r="VBX34" s="345"/>
      <c r="VBY34" s="345"/>
      <c r="VBZ34" s="345"/>
      <c r="VCA34" s="345"/>
      <c r="VCB34" s="345"/>
      <c r="VCC34" s="345"/>
      <c r="VCD34" s="345"/>
      <c r="VCE34" s="345"/>
      <c r="VCF34" s="345"/>
      <c r="VCG34" s="345"/>
      <c r="VCH34" s="345"/>
      <c r="VCI34" s="345"/>
      <c r="VCJ34" s="345"/>
      <c r="VCK34" s="345"/>
      <c r="VCL34" s="345"/>
      <c r="VCM34" s="345"/>
      <c r="VCN34" s="345"/>
      <c r="VCO34" s="345"/>
      <c r="VCP34" s="345"/>
      <c r="VCQ34" s="345"/>
      <c r="VCR34" s="345"/>
      <c r="VCS34" s="345"/>
      <c r="VCT34" s="345"/>
      <c r="VCU34" s="345"/>
      <c r="VCV34" s="345"/>
      <c r="VCW34" s="345"/>
      <c r="VCX34" s="345"/>
      <c r="VCY34" s="345"/>
      <c r="VCZ34" s="345"/>
      <c r="VDA34" s="345"/>
      <c r="VDB34" s="345"/>
      <c r="VDC34" s="345"/>
      <c r="VDD34" s="345"/>
      <c r="VDE34" s="345"/>
      <c r="VDF34" s="345"/>
      <c r="VDG34" s="345"/>
      <c r="VDH34" s="345"/>
      <c r="VDI34" s="345"/>
      <c r="VDJ34" s="345"/>
      <c r="VDK34" s="345"/>
      <c r="VDL34" s="345"/>
      <c r="VDM34" s="345"/>
      <c r="VDN34" s="345"/>
      <c r="VDO34" s="345"/>
      <c r="VDP34" s="345"/>
      <c r="VDQ34" s="345"/>
      <c r="VDR34" s="345"/>
      <c r="VDS34" s="345"/>
      <c r="VDT34" s="345"/>
      <c r="VDU34" s="345"/>
      <c r="VDV34" s="345"/>
      <c r="VDW34" s="345"/>
      <c r="VDX34" s="345"/>
      <c r="VDY34" s="345"/>
      <c r="VDZ34" s="345"/>
      <c r="VEA34" s="345"/>
      <c r="VEB34" s="345"/>
      <c r="VEC34" s="345"/>
      <c r="VED34" s="345"/>
      <c r="VEE34" s="345"/>
      <c r="VEF34" s="345"/>
      <c r="VEG34" s="345"/>
      <c r="VEH34" s="345"/>
      <c r="VEI34" s="345"/>
      <c r="VEJ34" s="345"/>
      <c r="VEK34" s="345"/>
      <c r="VEL34" s="345"/>
      <c r="VEM34" s="345"/>
      <c r="VEN34" s="345"/>
      <c r="VEO34" s="345"/>
      <c r="VEP34" s="345"/>
      <c r="VEQ34" s="345"/>
      <c r="VER34" s="345"/>
      <c r="VES34" s="345"/>
      <c r="VET34" s="345"/>
      <c r="VEU34" s="345"/>
      <c r="VEV34" s="345"/>
      <c r="VEW34" s="345"/>
      <c r="VEX34" s="345"/>
      <c r="VEY34" s="345"/>
      <c r="VEZ34" s="345"/>
      <c r="VFA34" s="345"/>
      <c r="VFB34" s="345"/>
      <c r="VFC34" s="345"/>
      <c r="VFD34" s="345"/>
      <c r="VFE34" s="345"/>
      <c r="VFF34" s="345"/>
      <c r="VFG34" s="345"/>
      <c r="VFH34" s="345"/>
      <c r="VFI34" s="345"/>
      <c r="VFJ34" s="345"/>
      <c r="VFK34" s="345"/>
      <c r="VFL34" s="345"/>
      <c r="VFM34" s="345"/>
      <c r="VFN34" s="345"/>
      <c r="VFO34" s="345"/>
      <c r="VFP34" s="345"/>
      <c r="VFQ34" s="345"/>
      <c r="VFR34" s="345"/>
      <c r="VFS34" s="345"/>
      <c r="VFT34" s="345"/>
      <c r="VFU34" s="345"/>
      <c r="VFV34" s="345"/>
      <c r="VFW34" s="345"/>
      <c r="VFX34" s="345"/>
      <c r="VFY34" s="345"/>
      <c r="VFZ34" s="345"/>
      <c r="VGA34" s="345"/>
      <c r="VGB34" s="345"/>
      <c r="VGC34" s="345"/>
      <c r="VGD34" s="345"/>
      <c r="VGE34" s="345"/>
      <c r="VGF34" s="345"/>
      <c r="VGG34" s="345"/>
      <c r="VGH34" s="345"/>
      <c r="VGI34" s="345"/>
      <c r="VGJ34" s="345"/>
      <c r="VGK34" s="345"/>
      <c r="VGL34" s="345"/>
      <c r="VGM34" s="345"/>
      <c r="VGN34" s="345"/>
      <c r="VGO34" s="345"/>
      <c r="VGP34" s="345"/>
      <c r="VGQ34" s="345"/>
      <c r="VGR34" s="345"/>
      <c r="VGS34" s="345"/>
      <c r="VGT34" s="345"/>
      <c r="VGU34" s="345"/>
      <c r="VGV34" s="345"/>
      <c r="VGW34" s="345"/>
      <c r="VGX34" s="345"/>
      <c r="VGY34" s="345"/>
      <c r="VGZ34" s="345"/>
      <c r="VHA34" s="345"/>
      <c r="VHB34" s="345"/>
      <c r="VHC34" s="345"/>
      <c r="VHD34" s="345"/>
      <c r="VHE34" s="345"/>
      <c r="VHF34" s="345"/>
      <c r="VHG34" s="345"/>
      <c r="VHH34" s="345"/>
      <c r="VHI34" s="345"/>
      <c r="VHJ34" s="345"/>
      <c r="VHK34" s="345"/>
      <c r="VHL34" s="345"/>
      <c r="VHM34" s="345"/>
      <c r="VHN34" s="345"/>
      <c r="VHO34" s="345"/>
      <c r="VHP34" s="345"/>
      <c r="VHQ34" s="345"/>
      <c r="VHR34" s="345"/>
      <c r="VHS34" s="345"/>
      <c r="VHT34" s="345"/>
      <c r="VHU34" s="345"/>
      <c r="VHV34" s="345"/>
      <c r="VHW34" s="345"/>
      <c r="VHX34" s="345"/>
      <c r="VHY34" s="345"/>
      <c r="VHZ34" s="345"/>
      <c r="VIA34" s="345"/>
      <c r="VIB34" s="345"/>
      <c r="VIC34" s="345"/>
      <c r="VID34" s="345"/>
      <c r="VIE34" s="345"/>
      <c r="VIF34" s="345"/>
      <c r="VIG34" s="345"/>
      <c r="VIH34" s="345"/>
      <c r="VII34" s="345"/>
      <c r="VIJ34" s="345"/>
      <c r="VIK34" s="345"/>
      <c r="VIL34" s="345"/>
      <c r="VIM34" s="345"/>
      <c r="VIN34" s="345"/>
      <c r="VIO34" s="345"/>
      <c r="VIP34" s="345"/>
      <c r="VIQ34" s="345"/>
      <c r="VIR34" s="345"/>
      <c r="VIS34" s="345"/>
      <c r="VIT34" s="345"/>
      <c r="VIU34" s="345"/>
      <c r="VIV34" s="345"/>
      <c r="VIW34" s="345"/>
      <c r="VIX34" s="345"/>
      <c r="VIY34" s="345"/>
      <c r="VIZ34" s="345"/>
      <c r="VJA34" s="345"/>
      <c r="VJB34" s="345"/>
      <c r="VJC34" s="345"/>
      <c r="VJD34" s="345"/>
      <c r="VJE34" s="345"/>
      <c r="VJF34" s="345"/>
      <c r="VJG34" s="345"/>
      <c r="VJH34" s="345"/>
      <c r="VJI34" s="345"/>
      <c r="VJJ34" s="345"/>
      <c r="VJK34" s="345"/>
      <c r="VJL34" s="345"/>
      <c r="VJM34" s="345"/>
      <c r="VJN34" s="345"/>
      <c r="VJO34" s="345"/>
      <c r="VJP34" s="345"/>
      <c r="VJQ34" s="345"/>
      <c r="VJR34" s="345"/>
      <c r="VJS34" s="345"/>
      <c r="VJT34" s="345"/>
      <c r="VJU34" s="345"/>
      <c r="VJV34" s="345"/>
      <c r="VJW34" s="345"/>
      <c r="VJX34" s="345"/>
      <c r="VJY34" s="345"/>
      <c r="VJZ34" s="345"/>
      <c r="VKA34" s="345"/>
      <c r="VKB34" s="345"/>
      <c r="VKC34" s="345"/>
      <c r="VKD34" s="345"/>
      <c r="VKE34" s="345"/>
      <c r="VKF34" s="345"/>
      <c r="VKG34" s="345"/>
      <c r="VKH34" s="345"/>
      <c r="VKI34" s="345"/>
      <c r="VKJ34" s="345"/>
      <c r="VKK34" s="345"/>
      <c r="VKL34" s="345"/>
      <c r="VKM34" s="345"/>
      <c r="VKN34" s="345"/>
      <c r="VKO34" s="345"/>
      <c r="VKP34" s="345"/>
      <c r="VKQ34" s="345"/>
      <c r="VKR34" s="345"/>
      <c r="VKS34" s="345"/>
      <c r="VKT34" s="345"/>
      <c r="VKU34" s="345"/>
      <c r="VKV34" s="345"/>
      <c r="VKW34" s="345"/>
      <c r="VKX34" s="345"/>
      <c r="VKY34" s="345"/>
      <c r="VKZ34" s="345"/>
      <c r="VLA34" s="345"/>
      <c r="VLB34" s="345"/>
      <c r="VLC34" s="345"/>
      <c r="VLD34" s="345"/>
      <c r="VLE34" s="345"/>
      <c r="VLF34" s="345"/>
      <c r="VLG34" s="345"/>
      <c r="VLH34" s="345"/>
      <c r="VLI34" s="345"/>
      <c r="VLJ34" s="345"/>
      <c r="VLK34" s="345"/>
      <c r="VLL34" s="345"/>
      <c r="VLM34" s="345"/>
      <c r="VLN34" s="345"/>
      <c r="VLO34" s="345"/>
      <c r="VLP34" s="345"/>
      <c r="VLQ34" s="345"/>
      <c r="VLR34" s="345"/>
      <c r="VLS34" s="345"/>
      <c r="VLT34" s="345"/>
      <c r="VLU34" s="345"/>
      <c r="VLV34" s="345"/>
      <c r="VLW34" s="345"/>
      <c r="VLX34" s="345"/>
      <c r="VLY34" s="345"/>
      <c r="VLZ34" s="345"/>
      <c r="VMA34" s="345"/>
      <c r="VMB34" s="345"/>
      <c r="VMC34" s="345"/>
      <c r="VMD34" s="345"/>
      <c r="VME34" s="345"/>
      <c r="VMF34" s="345"/>
      <c r="VMG34" s="345"/>
      <c r="VMH34" s="345"/>
      <c r="VMI34" s="345"/>
      <c r="VMJ34" s="345"/>
      <c r="VMK34" s="345"/>
      <c r="VML34" s="345"/>
      <c r="VMM34" s="345"/>
      <c r="VMN34" s="345"/>
      <c r="VMO34" s="345"/>
      <c r="VMP34" s="345"/>
      <c r="VMQ34" s="345"/>
      <c r="VMR34" s="345"/>
      <c r="VMS34" s="345"/>
      <c r="VMT34" s="345"/>
      <c r="VMU34" s="345"/>
      <c r="VMV34" s="345"/>
      <c r="VMW34" s="345"/>
      <c r="VMX34" s="345"/>
      <c r="VMY34" s="345"/>
      <c r="VMZ34" s="345"/>
      <c r="VNA34" s="345"/>
      <c r="VNB34" s="345"/>
      <c r="VNC34" s="345"/>
      <c r="VND34" s="345"/>
      <c r="VNE34" s="345"/>
      <c r="VNF34" s="345"/>
      <c r="VNG34" s="345"/>
      <c r="VNH34" s="345"/>
      <c r="VNI34" s="345"/>
      <c r="VNJ34" s="345"/>
      <c r="VNK34" s="345"/>
      <c r="VNL34" s="345"/>
      <c r="VNM34" s="345"/>
      <c r="VNN34" s="345"/>
      <c r="VNO34" s="345"/>
      <c r="VNP34" s="345"/>
      <c r="VNQ34" s="345"/>
      <c r="VNR34" s="345"/>
      <c r="VNS34" s="345"/>
      <c r="VNT34" s="345"/>
      <c r="VNU34" s="345"/>
      <c r="VNV34" s="345"/>
      <c r="VNW34" s="345"/>
      <c r="VNX34" s="345"/>
      <c r="VNY34" s="345"/>
      <c r="VNZ34" s="345"/>
      <c r="VOA34" s="345"/>
      <c r="VOB34" s="345"/>
      <c r="VOC34" s="345"/>
      <c r="VOD34" s="345"/>
      <c r="VOE34" s="345"/>
      <c r="VOF34" s="345"/>
      <c r="VOG34" s="345"/>
      <c r="VOH34" s="345"/>
      <c r="VOI34" s="345"/>
      <c r="VOJ34" s="345"/>
      <c r="VOK34" s="345"/>
      <c r="VOL34" s="345"/>
      <c r="VOM34" s="345"/>
      <c r="VON34" s="345"/>
      <c r="VOO34" s="345"/>
      <c r="VOP34" s="345"/>
      <c r="VOQ34" s="345"/>
      <c r="VOR34" s="345"/>
      <c r="VOS34" s="345"/>
      <c r="VOT34" s="345"/>
      <c r="VOU34" s="345"/>
      <c r="VOV34" s="345"/>
      <c r="VOW34" s="345"/>
      <c r="VOX34" s="345"/>
      <c r="VOY34" s="345"/>
      <c r="VOZ34" s="345"/>
      <c r="VPA34" s="345"/>
      <c r="VPB34" s="345"/>
      <c r="VPC34" s="345"/>
      <c r="VPD34" s="345"/>
      <c r="VPE34" s="345"/>
      <c r="VPF34" s="345"/>
      <c r="VPG34" s="345"/>
      <c r="VPH34" s="345"/>
      <c r="VPI34" s="345"/>
      <c r="VPJ34" s="345"/>
      <c r="VPK34" s="345"/>
      <c r="VPL34" s="345"/>
      <c r="VPM34" s="345"/>
      <c r="VPN34" s="345"/>
      <c r="VPO34" s="345"/>
      <c r="VPP34" s="345"/>
      <c r="VPQ34" s="345"/>
      <c r="VPR34" s="345"/>
      <c r="VPS34" s="345"/>
      <c r="VPT34" s="345"/>
      <c r="VPU34" s="345"/>
      <c r="VPV34" s="345"/>
      <c r="VPW34" s="345"/>
      <c r="VPX34" s="345"/>
      <c r="VPY34" s="345"/>
      <c r="VPZ34" s="345"/>
      <c r="VQA34" s="345"/>
      <c r="VQB34" s="345"/>
      <c r="VQC34" s="345"/>
      <c r="VQD34" s="345"/>
      <c r="VQE34" s="345"/>
      <c r="VQF34" s="345"/>
      <c r="VQG34" s="345"/>
      <c r="VQH34" s="345"/>
      <c r="VQI34" s="345"/>
      <c r="VQJ34" s="345"/>
      <c r="VQK34" s="345"/>
      <c r="VQL34" s="345"/>
      <c r="VQM34" s="345"/>
      <c r="VQN34" s="345"/>
      <c r="VQO34" s="345"/>
      <c r="VQP34" s="345"/>
      <c r="VQQ34" s="345"/>
      <c r="VQR34" s="345"/>
      <c r="VQS34" s="345"/>
      <c r="VQT34" s="345"/>
      <c r="VQU34" s="345"/>
      <c r="VQV34" s="345"/>
      <c r="VQW34" s="345"/>
      <c r="VQX34" s="345"/>
      <c r="VQY34" s="345"/>
      <c r="VQZ34" s="345"/>
      <c r="VRA34" s="345"/>
      <c r="VRB34" s="345"/>
      <c r="VRC34" s="345"/>
      <c r="VRD34" s="345"/>
      <c r="VRE34" s="345"/>
      <c r="VRF34" s="345"/>
      <c r="VRG34" s="345"/>
      <c r="VRH34" s="345"/>
      <c r="VRI34" s="345"/>
      <c r="VRJ34" s="345"/>
      <c r="VRK34" s="345"/>
      <c r="VRL34" s="345"/>
      <c r="VRM34" s="345"/>
      <c r="VRN34" s="345"/>
      <c r="VRO34" s="345"/>
      <c r="VRP34" s="345"/>
      <c r="VRQ34" s="345"/>
      <c r="VRR34" s="345"/>
      <c r="VRS34" s="345"/>
      <c r="VRT34" s="345"/>
      <c r="VRU34" s="345"/>
      <c r="VRV34" s="345"/>
      <c r="VRW34" s="345"/>
      <c r="VRX34" s="345"/>
      <c r="VRY34" s="345"/>
      <c r="VRZ34" s="345"/>
      <c r="VSA34" s="345"/>
      <c r="VSB34" s="345"/>
      <c r="VSC34" s="345"/>
      <c r="VSD34" s="345"/>
      <c r="VSE34" s="345"/>
      <c r="VSF34" s="345"/>
      <c r="VSG34" s="345"/>
      <c r="VSH34" s="345"/>
      <c r="VSI34" s="345"/>
      <c r="VSJ34" s="345"/>
      <c r="VSK34" s="345"/>
      <c r="VSL34" s="345"/>
      <c r="VSM34" s="345"/>
      <c r="VSN34" s="345"/>
      <c r="VSO34" s="345"/>
      <c r="VSP34" s="345"/>
      <c r="VSQ34" s="345"/>
      <c r="VSR34" s="345"/>
      <c r="VSS34" s="345"/>
      <c r="VST34" s="345"/>
      <c r="VSU34" s="345"/>
      <c r="VSV34" s="345"/>
      <c r="VSW34" s="345"/>
      <c r="VSX34" s="345"/>
      <c r="VSY34" s="345"/>
      <c r="VSZ34" s="345"/>
      <c r="VTA34" s="345"/>
      <c r="VTB34" s="345"/>
      <c r="VTC34" s="345"/>
      <c r="VTD34" s="345"/>
      <c r="VTE34" s="345"/>
      <c r="VTF34" s="345"/>
      <c r="VTG34" s="345"/>
      <c r="VTH34" s="345"/>
      <c r="VTI34" s="345"/>
      <c r="VTJ34" s="345"/>
      <c r="VTK34" s="345"/>
      <c r="VTL34" s="345"/>
      <c r="VTM34" s="345"/>
      <c r="VTN34" s="345"/>
      <c r="VTO34" s="345"/>
      <c r="VTP34" s="345"/>
      <c r="VTQ34" s="345"/>
      <c r="VTR34" s="345"/>
      <c r="VTS34" s="345"/>
      <c r="VTT34" s="345"/>
      <c r="VTU34" s="345"/>
      <c r="VTV34" s="345"/>
      <c r="VTW34" s="345"/>
      <c r="VTX34" s="345"/>
      <c r="VTY34" s="345"/>
      <c r="VTZ34" s="345"/>
      <c r="VUA34" s="345"/>
      <c r="VUB34" s="345"/>
      <c r="VUC34" s="345"/>
      <c r="VUD34" s="345"/>
      <c r="VUE34" s="345"/>
      <c r="VUF34" s="345"/>
      <c r="VUG34" s="345"/>
      <c r="VUH34" s="345"/>
      <c r="VUI34" s="345"/>
      <c r="VUJ34" s="345"/>
      <c r="VUK34" s="345"/>
      <c r="VUL34" s="345"/>
      <c r="VUM34" s="345"/>
      <c r="VUN34" s="345"/>
      <c r="VUO34" s="345"/>
      <c r="VUP34" s="345"/>
      <c r="VUQ34" s="345"/>
      <c r="VUR34" s="345"/>
      <c r="VUS34" s="345"/>
      <c r="VUT34" s="345"/>
      <c r="VUU34" s="345"/>
      <c r="VUV34" s="345"/>
      <c r="VUW34" s="345"/>
      <c r="VUX34" s="345"/>
      <c r="VUY34" s="345"/>
      <c r="VUZ34" s="345"/>
      <c r="VVA34" s="345"/>
      <c r="VVB34" s="345"/>
      <c r="VVC34" s="345"/>
      <c r="VVD34" s="345"/>
      <c r="VVE34" s="345"/>
      <c r="VVF34" s="345"/>
      <c r="VVG34" s="345"/>
      <c r="VVH34" s="345"/>
      <c r="VVI34" s="345"/>
      <c r="VVJ34" s="345"/>
      <c r="VVK34" s="345"/>
      <c r="VVL34" s="345"/>
      <c r="VVM34" s="345"/>
      <c r="VVN34" s="345"/>
      <c r="VVO34" s="345"/>
      <c r="VVP34" s="345"/>
      <c r="VVQ34" s="345"/>
      <c r="VVR34" s="345"/>
      <c r="VVS34" s="345"/>
      <c r="VVT34" s="345"/>
      <c r="VVU34" s="345"/>
      <c r="VVV34" s="345"/>
      <c r="VVW34" s="345"/>
      <c r="VVX34" s="345"/>
      <c r="VVY34" s="345"/>
      <c r="VVZ34" s="345"/>
      <c r="VWA34" s="345"/>
      <c r="VWB34" s="345"/>
      <c r="VWC34" s="345"/>
      <c r="VWD34" s="345"/>
      <c r="VWE34" s="345"/>
      <c r="VWF34" s="345"/>
      <c r="VWG34" s="345"/>
      <c r="VWH34" s="345"/>
      <c r="VWI34" s="345"/>
      <c r="VWJ34" s="345"/>
      <c r="VWK34" s="345"/>
      <c r="VWL34" s="345"/>
      <c r="VWM34" s="345"/>
      <c r="VWN34" s="345"/>
      <c r="VWO34" s="345"/>
      <c r="VWP34" s="345"/>
      <c r="VWQ34" s="345"/>
      <c r="VWR34" s="345"/>
      <c r="VWS34" s="345"/>
      <c r="VWT34" s="345"/>
      <c r="VWU34" s="345"/>
      <c r="VWV34" s="345"/>
      <c r="VWW34" s="345"/>
      <c r="VWX34" s="345"/>
      <c r="VWY34" s="345"/>
      <c r="VWZ34" s="345"/>
      <c r="VXA34" s="345"/>
      <c r="VXB34" s="345"/>
      <c r="VXC34" s="345"/>
      <c r="VXD34" s="345"/>
      <c r="VXE34" s="345"/>
      <c r="VXF34" s="345"/>
      <c r="VXG34" s="345"/>
      <c r="VXH34" s="345"/>
      <c r="VXI34" s="345"/>
      <c r="VXJ34" s="345"/>
      <c r="VXK34" s="345"/>
      <c r="VXL34" s="345"/>
      <c r="VXM34" s="345"/>
      <c r="VXN34" s="345"/>
      <c r="VXO34" s="345"/>
      <c r="VXP34" s="345"/>
      <c r="VXQ34" s="345"/>
      <c r="VXR34" s="345"/>
      <c r="VXS34" s="345"/>
      <c r="VXT34" s="345"/>
      <c r="VXU34" s="345"/>
      <c r="VXV34" s="345"/>
      <c r="VXW34" s="345"/>
      <c r="VXX34" s="345"/>
      <c r="VXY34" s="345"/>
      <c r="VXZ34" s="345"/>
      <c r="VYA34" s="345"/>
      <c r="VYB34" s="345"/>
      <c r="VYC34" s="345"/>
      <c r="VYD34" s="345"/>
      <c r="VYE34" s="345"/>
      <c r="VYF34" s="345"/>
      <c r="VYG34" s="345"/>
      <c r="VYH34" s="345"/>
      <c r="VYI34" s="345"/>
      <c r="VYJ34" s="345"/>
      <c r="VYK34" s="345"/>
      <c r="VYL34" s="345"/>
      <c r="VYM34" s="345"/>
      <c r="VYN34" s="345"/>
      <c r="VYO34" s="345"/>
      <c r="VYP34" s="345"/>
      <c r="VYQ34" s="345"/>
      <c r="VYR34" s="345"/>
      <c r="VYS34" s="345"/>
      <c r="VYT34" s="345"/>
      <c r="VYU34" s="345"/>
      <c r="VYV34" s="345"/>
      <c r="VYW34" s="345"/>
      <c r="VYX34" s="345"/>
      <c r="VYY34" s="345"/>
      <c r="VYZ34" s="345"/>
      <c r="VZA34" s="345"/>
      <c r="VZB34" s="345"/>
      <c r="VZC34" s="345"/>
      <c r="VZD34" s="345"/>
      <c r="VZE34" s="345"/>
      <c r="VZF34" s="345"/>
      <c r="VZG34" s="345"/>
      <c r="VZH34" s="345"/>
      <c r="VZI34" s="345"/>
      <c r="VZJ34" s="345"/>
      <c r="VZK34" s="345"/>
      <c r="VZL34" s="345"/>
      <c r="VZM34" s="345"/>
      <c r="VZN34" s="345"/>
      <c r="VZO34" s="345"/>
      <c r="VZP34" s="345"/>
      <c r="VZQ34" s="345"/>
      <c r="VZR34" s="345"/>
      <c r="VZS34" s="345"/>
      <c r="VZT34" s="345"/>
      <c r="VZU34" s="345"/>
      <c r="VZV34" s="345"/>
      <c r="VZW34" s="345"/>
      <c r="VZX34" s="345"/>
      <c r="VZY34" s="345"/>
      <c r="VZZ34" s="345"/>
      <c r="WAA34" s="345"/>
      <c r="WAB34" s="345"/>
      <c r="WAC34" s="345"/>
      <c r="WAD34" s="345"/>
      <c r="WAE34" s="345"/>
      <c r="WAF34" s="345"/>
      <c r="WAG34" s="345"/>
      <c r="WAH34" s="345"/>
      <c r="WAI34" s="345"/>
      <c r="WAJ34" s="345"/>
      <c r="WAK34" s="345"/>
      <c r="WAL34" s="345"/>
      <c r="WAM34" s="345"/>
      <c r="WAN34" s="345"/>
      <c r="WAO34" s="345"/>
      <c r="WAP34" s="345"/>
      <c r="WAQ34" s="345"/>
      <c r="WAR34" s="345"/>
      <c r="WAS34" s="345"/>
      <c r="WAT34" s="345"/>
      <c r="WAU34" s="345"/>
      <c r="WAV34" s="345"/>
      <c r="WAW34" s="345"/>
      <c r="WAX34" s="345"/>
      <c r="WAY34" s="345"/>
      <c r="WAZ34" s="345"/>
      <c r="WBA34" s="345"/>
      <c r="WBB34" s="345"/>
      <c r="WBC34" s="345"/>
      <c r="WBD34" s="345"/>
      <c r="WBE34" s="345"/>
      <c r="WBF34" s="345"/>
      <c r="WBG34" s="345"/>
      <c r="WBH34" s="345"/>
      <c r="WBI34" s="345"/>
      <c r="WBJ34" s="345"/>
      <c r="WBK34" s="345"/>
      <c r="WBL34" s="345"/>
      <c r="WBM34" s="345"/>
      <c r="WBN34" s="345"/>
      <c r="WBO34" s="345"/>
      <c r="WBP34" s="345"/>
      <c r="WBQ34" s="345"/>
      <c r="WBR34" s="345"/>
      <c r="WBS34" s="345"/>
      <c r="WBT34" s="345"/>
      <c r="WBU34" s="345"/>
      <c r="WBV34" s="345"/>
      <c r="WBW34" s="345"/>
      <c r="WBX34" s="345"/>
      <c r="WBY34" s="345"/>
      <c r="WBZ34" s="345"/>
      <c r="WCA34" s="345"/>
      <c r="WCB34" s="345"/>
      <c r="WCC34" s="345"/>
      <c r="WCD34" s="345"/>
      <c r="WCE34" s="345"/>
      <c r="WCF34" s="345"/>
      <c r="WCG34" s="345"/>
      <c r="WCH34" s="345"/>
      <c r="WCI34" s="345"/>
      <c r="WCJ34" s="345"/>
      <c r="WCK34" s="345"/>
      <c r="WCL34" s="345"/>
      <c r="WCM34" s="345"/>
      <c r="WCN34" s="345"/>
      <c r="WCO34" s="345"/>
      <c r="WCP34" s="345"/>
      <c r="WCQ34" s="345"/>
      <c r="WCR34" s="345"/>
      <c r="WCS34" s="345"/>
      <c r="WCT34" s="345"/>
      <c r="WCU34" s="345"/>
      <c r="WCV34" s="345"/>
      <c r="WCW34" s="345"/>
      <c r="WCX34" s="345"/>
      <c r="WCY34" s="345"/>
      <c r="WCZ34" s="345"/>
      <c r="WDA34" s="345"/>
      <c r="WDB34" s="345"/>
      <c r="WDC34" s="345"/>
      <c r="WDD34" s="345"/>
      <c r="WDE34" s="345"/>
      <c r="WDF34" s="345"/>
      <c r="WDG34" s="345"/>
      <c r="WDH34" s="345"/>
      <c r="WDI34" s="345"/>
      <c r="WDJ34" s="345"/>
      <c r="WDK34" s="345"/>
      <c r="WDL34" s="345"/>
      <c r="WDM34" s="345"/>
      <c r="WDN34" s="345"/>
      <c r="WDO34" s="345"/>
      <c r="WDP34" s="345"/>
      <c r="WDQ34" s="345"/>
      <c r="WDR34" s="345"/>
      <c r="WDS34" s="345"/>
      <c r="WDT34" s="345"/>
      <c r="WDU34" s="345"/>
      <c r="WDV34" s="345"/>
      <c r="WDW34" s="345"/>
      <c r="WDX34" s="345"/>
      <c r="WDY34" s="345"/>
      <c r="WDZ34" s="345"/>
      <c r="WEA34" s="345"/>
      <c r="WEB34" s="345"/>
      <c r="WEC34" s="345"/>
      <c r="WED34" s="345"/>
      <c r="WEE34" s="345"/>
      <c r="WEF34" s="345"/>
      <c r="WEG34" s="345"/>
      <c r="WEH34" s="345"/>
      <c r="WEI34" s="345"/>
      <c r="WEJ34" s="345"/>
      <c r="WEK34" s="345"/>
      <c r="WEL34" s="345"/>
      <c r="WEM34" s="345"/>
      <c r="WEN34" s="345"/>
      <c r="WEO34" s="345"/>
      <c r="WEP34" s="345"/>
      <c r="WEQ34" s="345"/>
      <c r="WER34" s="345"/>
      <c r="WES34" s="345"/>
      <c r="WET34" s="345"/>
      <c r="WEU34" s="345"/>
      <c r="WEV34" s="345"/>
      <c r="WEW34" s="345"/>
      <c r="WEX34" s="345"/>
      <c r="WEY34" s="345"/>
      <c r="WEZ34" s="345"/>
      <c r="WFA34" s="345"/>
      <c r="WFB34" s="345"/>
      <c r="WFC34" s="345"/>
      <c r="WFD34" s="345"/>
      <c r="WFE34" s="345"/>
      <c r="WFF34" s="345"/>
      <c r="WFG34" s="345"/>
      <c r="WFH34" s="345"/>
      <c r="WFI34" s="345"/>
      <c r="WFJ34" s="345"/>
      <c r="WFK34" s="345"/>
      <c r="WFL34" s="345"/>
      <c r="WFM34" s="345"/>
      <c r="WFN34" s="345"/>
      <c r="WFO34" s="345"/>
      <c r="WFP34" s="345"/>
      <c r="WFQ34" s="345"/>
      <c r="WFR34" s="345"/>
      <c r="WFS34" s="345"/>
      <c r="WFT34" s="345"/>
      <c r="WFU34" s="345"/>
      <c r="WFV34" s="345"/>
      <c r="WFW34" s="345"/>
      <c r="WFX34" s="345"/>
      <c r="WFY34" s="345"/>
      <c r="WFZ34" s="345"/>
      <c r="WGA34" s="345"/>
      <c r="WGB34" s="345"/>
      <c r="WGC34" s="345"/>
      <c r="WGD34" s="345"/>
      <c r="WGE34" s="345"/>
      <c r="WGF34" s="345"/>
      <c r="WGG34" s="345"/>
      <c r="WGH34" s="345"/>
      <c r="WGI34" s="345"/>
      <c r="WGJ34" s="345"/>
      <c r="WGK34" s="345"/>
      <c r="WGL34" s="345"/>
      <c r="WGM34" s="345"/>
      <c r="WGN34" s="345"/>
      <c r="WGO34" s="345"/>
      <c r="WGP34" s="345"/>
      <c r="WGQ34" s="345"/>
      <c r="WGR34" s="345"/>
      <c r="WGS34" s="345"/>
      <c r="WGT34" s="345"/>
      <c r="WGU34" s="345"/>
      <c r="WGV34" s="345"/>
      <c r="WGW34" s="345"/>
      <c r="WGX34" s="345"/>
      <c r="WGY34" s="345"/>
      <c r="WGZ34" s="345"/>
      <c r="WHA34" s="345"/>
      <c r="WHB34" s="345"/>
      <c r="WHC34" s="345"/>
      <c r="WHD34" s="345"/>
      <c r="WHE34" s="345"/>
      <c r="WHF34" s="345"/>
      <c r="WHG34" s="345"/>
      <c r="WHH34" s="345"/>
      <c r="WHI34" s="345"/>
      <c r="WHJ34" s="345"/>
      <c r="WHK34" s="345"/>
      <c r="WHL34" s="345"/>
      <c r="WHM34" s="345"/>
      <c r="WHN34" s="345"/>
      <c r="WHO34" s="345"/>
      <c r="WHP34" s="345"/>
      <c r="WHQ34" s="345"/>
      <c r="WHR34" s="345"/>
      <c r="WHS34" s="345"/>
      <c r="WHT34" s="345"/>
      <c r="WHU34" s="345"/>
      <c r="WHV34" s="345"/>
      <c r="WHW34" s="345"/>
      <c r="WHX34" s="345"/>
      <c r="WHY34" s="345"/>
      <c r="WHZ34" s="345"/>
      <c r="WIA34" s="345"/>
      <c r="WIB34" s="345"/>
      <c r="WIC34" s="345"/>
      <c r="WID34" s="345"/>
      <c r="WIE34" s="345"/>
      <c r="WIF34" s="345"/>
      <c r="WIG34" s="345"/>
      <c r="WIH34" s="345"/>
      <c r="WII34" s="345"/>
      <c r="WIJ34" s="345"/>
      <c r="WIK34" s="345"/>
      <c r="WIL34" s="345"/>
      <c r="WIM34" s="345"/>
      <c r="WIN34" s="345"/>
      <c r="WIO34" s="345"/>
      <c r="WIP34" s="345"/>
      <c r="WIQ34" s="345"/>
      <c r="WIR34" s="345"/>
      <c r="WIS34" s="345"/>
      <c r="WIT34" s="345"/>
      <c r="WIU34" s="345"/>
      <c r="WIV34" s="345"/>
      <c r="WIW34" s="345"/>
      <c r="WIX34" s="345"/>
      <c r="WIY34" s="345"/>
      <c r="WIZ34" s="345"/>
      <c r="WJA34" s="345"/>
      <c r="WJB34" s="345"/>
      <c r="WJC34" s="345"/>
      <c r="WJD34" s="345"/>
      <c r="WJE34" s="345"/>
      <c r="WJF34" s="345"/>
      <c r="WJG34" s="345"/>
      <c r="WJH34" s="345"/>
      <c r="WJI34" s="345"/>
      <c r="WJJ34" s="345"/>
      <c r="WJK34" s="345"/>
      <c r="WJL34" s="345"/>
      <c r="WJM34" s="345"/>
      <c r="WJN34" s="345"/>
      <c r="WJO34" s="345"/>
      <c r="WJP34" s="345"/>
      <c r="WJQ34" s="345"/>
      <c r="WJR34" s="345"/>
      <c r="WJS34" s="345"/>
      <c r="WJT34" s="345"/>
      <c r="WJU34" s="345"/>
      <c r="WJV34" s="345"/>
      <c r="WJW34" s="345"/>
      <c r="WJX34" s="345"/>
      <c r="WJY34" s="345"/>
      <c r="WJZ34" s="345"/>
      <c r="WKA34" s="345"/>
      <c r="WKB34" s="345"/>
      <c r="WKC34" s="345"/>
      <c r="WKD34" s="345"/>
      <c r="WKE34" s="345"/>
      <c r="WKF34" s="345"/>
      <c r="WKG34" s="345"/>
      <c r="WKH34" s="345"/>
      <c r="WKI34" s="345"/>
      <c r="WKJ34" s="345"/>
      <c r="WKK34" s="345"/>
      <c r="WKL34" s="345"/>
      <c r="WKM34" s="345"/>
      <c r="WKN34" s="345"/>
      <c r="WKO34" s="345"/>
      <c r="WKP34" s="345"/>
      <c r="WKQ34" s="345"/>
      <c r="WKR34" s="345"/>
      <c r="WKS34" s="345"/>
      <c r="WKT34" s="345"/>
      <c r="WKU34" s="345"/>
      <c r="WKV34" s="345"/>
      <c r="WKW34" s="345"/>
      <c r="WKX34" s="345"/>
      <c r="WKY34" s="345"/>
      <c r="WKZ34" s="345"/>
      <c r="WLA34" s="345"/>
      <c r="WLB34" s="345"/>
      <c r="WLC34" s="345"/>
      <c r="WLD34" s="345"/>
      <c r="WLE34" s="345"/>
      <c r="WLF34" s="345"/>
      <c r="WLG34" s="345"/>
      <c r="WLH34" s="345"/>
      <c r="WLI34" s="345"/>
      <c r="WLJ34" s="345"/>
      <c r="WLK34" s="345"/>
      <c r="WLL34" s="345"/>
      <c r="WLM34" s="345"/>
      <c r="WLN34" s="345"/>
      <c r="WLO34" s="345"/>
      <c r="WLP34" s="345"/>
      <c r="WLQ34" s="345"/>
      <c r="WLR34" s="345"/>
      <c r="WLS34" s="345"/>
      <c r="WLT34" s="345"/>
      <c r="WLU34" s="345"/>
      <c r="WLV34" s="345"/>
      <c r="WLW34" s="345"/>
      <c r="WLX34" s="345"/>
      <c r="WLY34" s="345"/>
      <c r="WLZ34" s="345"/>
      <c r="WMA34" s="345"/>
      <c r="WMB34" s="345"/>
      <c r="WMC34" s="345"/>
      <c r="WMD34" s="345"/>
      <c r="WME34" s="345"/>
      <c r="WMF34" s="345"/>
      <c r="WMG34" s="345"/>
      <c r="WMH34" s="345"/>
      <c r="WMI34" s="345"/>
      <c r="WMJ34" s="345"/>
      <c r="WMK34" s="345"/>
      <c r="WML34" s="345"/>
      <c r="WMM34" s="345"/>
      <c r="WMN34" s="345"/>
      <c r="WMO34" s="345"/>
      <c r="WMP34" s="345"/>
      <c r="WMQ34" s="345"/>
      <c r="WMR34" s="345"/>
      <c r="WMS34" s="345"/>
      <c r="WMT34" s="345"/>
      <c r="WMU34" s="345"/>
      <c r="WMV34" s="345"/>
      <c r="WMW34" s="345"/>
      <c r="WMX34" s="345"/>
      <c r="WMY34" s="345"/>
      <c r="WMZ34" s="345"/>
      <c r="WNA34" s="345"/>
      <c r="WNB34" s="345"/>
      <c r="WNC34" s="345"/>
      <c r="WND34" s="345"/>
      <c r="WNE34" s="345"/>
      <c r="WNF34" s="345"/>
      <c r="WNG34" s="345"/>
      <c r="WNH34" s="345"/>
      <c r="WNI34" s="345"/>
      <c r="WNJ34" s="345"/>
      <c r="WNK34" s="345"/>
      <c r="WNL34" s="345"/>
      <c r="WNM34" s="345"/>
      <c r="WNN34" s="345"/>
      <c r="WNO34" s="345"/>
      <c r="WNP34" s="345"/>
      <c r="WNQ34" s="345"/>
      <c r="WNR34" s="345"/>
      <c r="WNS34" s="345"/>
      <c r="WNT34" s="345"/>
      <c r="WNU34" s="345"/>
      <c r="WNV34" s="345"/>
      <c r="WNW34" s="345"/>
      <c r="WNX34" s="345"/>
      <c r="WNY34" s="345"/>
      <c r="WNZ34" s="345"/>
      <c r="WOA34" s="345"/>
      <c r="WOB34" s="345"/>
      <c r="WOC34" s="345"/>
      <c r="WOD34" s="345"/>
      <c r="WOE34" s="345"/>
      <c r="WOF34" s="345"/>
      <c r="WOG34" s="345"/>
      <c r="WOH34" s="345"/>
      <c r="WOI34" s="345"/>
      <c r="WOJ34" s="345"/>
      <c r="WOK34" s="345"/>
      <c r="WOL34" s="345"/>
      <c r="WOM34" s="345"/>
      <c r="WON34" s="345"/>
      <c r="WOO34" s="345"/>
      <c r="WOP34" s="345"/>
      <c r="WOQ34" s="345"/>
      <c r="WOR34" s="345"/>
      <c r="WOS34" s="345"/>
      <c r="WOT34" s="345"/>
      <c r="WOU34" s="345"/>
      <c r="WOV34" s="345"/>
      <c r="WOW34" s="345"/>
      <c r="WOX34" s="345"/>
      <c r="WOY34" s="345"/>
      <c r="WOZ34" s="345"/>
      <c r="WPA34" s="345"/>
      <c r="WPB34" s="345"/>
      <c r="WPC34" s="345"/>
      <c r="WPD34" s="345"/>
      <c r="WPE34" s="345"/>
      <c r="WPF34" s="345"/>
      <c r="WPG34" s="345"/>
      <c r="WPH34" s="345"/>
      <c r="WPI34" s="345"/>
      <c r="WPJ34" s="345"/>
      <c r="WPK34" s="345"/>
      <c r="WPL34" s="345"/>
      <c r="WPM34" s="345"/>
      <c r="WPN34" s="345"/>
      <c r="WPO34" s="345"/>
      <c r="WPP34" s="345"/>
      <c r="WPQ34" s="345"/>
      <c r="WPR34" s="345"/>
      <c r="WPS34" s="345"/>
      <c r="WPT34" s="345"/>
      <c r="WPU34" s="345"/>
      <c r="WPV34" s="345"/>
      <c r="WPW34" s="345"/>
      <c r="WPX34" s="345"/>
      <c r="WPY34" s="345"/>
      <c r="WPZ34" s="345"/>
      <c r="WQA34" s="345"/>
      <c r="WQB34" s="345"/>
      <c r="WQC34" s="345"/>
      <c r="WQD34" s="345"/>
      <c r="WQE34" s="345"/>
      <c r="WQF34" s="345"/>
      <c r="WQG34" s="345"/>
      <c r="WQH34" s="345"/>
      <c r="WQI34" s="345"/>
      <c r="WQJ34" s="345"/>
      <c r="WQK34" s="345"/>
      <c r="WQL34" s="345"/>
      <c r="WQM34" s="345"/>
      <c r="WQN34" s="345"/>
      <c r="WQO34" s="345"/>
      <c r="WQP34" s="345"/>
      <c r="WQQ34" s="345"/>
      <c r="WQR34" s="345"/>
      <c r="WQS34" s="345"/>
      <c r="WQT34" s="345"/>
      <c r="WQU34" s="345"/>
      <c r="WQV34" s="345"/>
      <c r="WQW34" s="345"/>
      <c r="WQX34" s="345"/>
      <c r="WQY34" s="345"/>
      <c r="WQZ34" s="345"/>
      <c r="WRA34" s="345"/>
      <c r="WRB34" s="345"/>
      <c r="WRC34" s="345"/>
      <c r="WRD34" s="345"/>
      <c r="WRE34" s="345"/>
      <c r="WRF34" s="345"/>
      <c r="WRG34" s="345"/>
      <c r="WRH34" s="345"/>
      <c r="WRI34" s="345"/>
      <c r="WRJ34" s="345"/>
      <c r="WRK34" s="345"/>
      <c r="WRL34" s="345"/>
      <c r="WRM34" s="345"/>
      <c r="WRN34" s="345"/>
      <c r="WRO34" s="345"/>
      <c r="WRP34" s="345"/>
      <c r="WRQ34" s="345"/>
      <c r="WRR34" s="345"/>
      <c r="WRS34" s="345"/>
      <c r="WRT34" s="345"/>
      <c r="WRU34" s="345"/>
      <c r="WRV34" s="345"/>
      <c r="WRW34" s="345"/>
      <c r="WRX34" s="345"/>
      <c r="WRY34" s="345"/>
      <c r="WRZ34" s="345"/>
      <c r="WSA34" s="345"/>
      <c r="WSB34" s="345"/>
      <c r="WSC34" s="345"/>
      <c r="WSD34" s="345"/>
      <c r="WSE34" s="345"/>
      <c r="WSF34" s="345"/>
      <c r="WSG34" s="345"/>
      <c r="WSH34" s="345"/>
      <c r="WSI34" s="345"/>
      <c r="WSJ34" s="345"/>
      <c r="WSK34" s="345"/>
      <c r="WSL34" s="345"/>
      <c r="WSM34" s="345"/>
      <c r="WSN34" s="345"/>
      <c r="WSO34" s="345"/>
      <c r="WSP34" s="345"/>
      <c r="WSQ34" s="345"/>
      <c r="WSR34" s="345"/>
      <c r="WSS34" s="345"/>
      <c r="WST34" s="345"/>
      <c r="WSU34" s="345"/>
      <c r="WSV34" s="345"/>
      <c r="WSW34" s="345"/>
      <c r="WSX34" s="345"/>
      <c r="WSY34" s="345"/>
      <c r="WSZ34" s="345"/>
      <c r="WTA34" s="345"/>
      <c r="WTB34" s="345"/>
      <c r="WTC34" s="345"/>
      <c r="WTD34" s="345"/>
      <c r="WTE34" s="345"/>
      <c r="WTF34" s="345"/>
      <c r="WTG34" s="345"/>
      <c r="WTH34" s="345"/>
      <c r="WTI34" s="345"/>
      <c r="WTJ34" s="345"/>
      <c r="WTK34" s="345"/>
      <c r="WTL34" s="345"/>
      <c r="WTM34" s="345"/>
      <c r="WTN34" s="345"/>
      <c r="WTO34" s="345"/>
      <c r="WTP34" s="345"/>
      <c r="WTQ34" s="345"/>
      <c r="WTR34" s="345"/>
      <c r="WTS34" s="345"/>
      <c r="WTT34" s="345"/>
      <c r="WTU34" s="345"/>
      <c r="WTV34" s="345"/>
      <c r="WTW34" s="345"/>
      <c r="WTX34" s="345"/>
      <c r="WTY34" s="345"/>
      <c r="WTZ34" s="345"/>
      <c r="WUA34" s="345"/>
      <c r="WUB34" s="345"/>
      <c r="WUC34" s="345"/>
      <c r="WUD34" s="345"/>
      <c r="WUE34" s="345"/>
      <c r="WUF34" s="345"/>
      <c r="WUG34" s="345"/>
      <c r="WUH34" s="345"/>
      <c r="WUI34" s="345"/>
      <c r="WUJ34" s="345"/>
      <c r="WUK34" s="345"/>
      <c r="WUL34" s="345"/>
      <c r="WUM34" s="345"/>
      <c r="WUN34" s="345"/>
      <c r="WUO34" s="345"/>
      <c r="WUP34" s="345"/>
      <c r="WUQ34" s="345"/>
      <c r="WUR34" s="345"/>
      <c r="WUS34" s="345"/>
      <c r="WUT34" s="345"/>
      <c r="WUU34" s="345"/>
      <c r="WUV34" s="345"/>
      <c r="WUW34" s="345"/>
      <c r="WUX34" s="345"/>
      <c r="WUY34" s="345"/>
      <c r="WUZ34" s="345"/>
      <c r="WVA34" s="345"/>
      <c r="WVB34" s="345"/>
      <c r="WVC34" s="345"/>
      <c r="WVD34" s="345"/>
      <c r="WVE34" s="345"/>
      <c r="WVF34" s="345"/>
      <c r="WVG34" s="345"/>
      <c r="WVH34" s="345"/>
      <c r="WVI34" s="345"/>
      <c r="WVJ34" s="345"/>
      <c r="WVK34" s="345"/>
      <c r="WVL34" s="345"/>
      <c r="WVM34" s="345"/>
      <c r="WVN34" s="345"/>
      <c r="WVO34" s="345"/>
      <c r="WVP34" s="345"/>
      <c r="WVQ34" s="345"/>
      <c r="WVR34" s="345"/>
      <c r="WVS34" s="345"/>
      <c r="WVT34" s="345"/>
      <c r="WVU34" s="345"/>
      <c r="WVV34" s="345"/>
      <c r="WVW34" s="345"/>
      <c r="WVX34" s="345"/>
      <c r="WVY34" s="345"/>
      <c r="WVZ34" s="345"/>
      <c r="WWA34" s="345"/>
      <c r="WWB34" s="345"/>
      <c r="WWC34" s="345"/>
      <c r="WWD34" s="345"/>
      <c r="WWE34" s="345"/>
      <c r="WWF34" s="345"/>
      <c r="WWG34" s="345"/>
      <c r="WWH34" s="345"/>
      <c r="WWI34" s="345"/>
      <c r="WWJ34" s="345"/>
      <c r="WWK34" s="345"/>
      <c r="WWL34" s="345"/>
      <c r="WWM34" s="345"/>
      <c r="WWN34" s="345"/>
      <c r="WWO34" s="345"/>
      <c r="WWP34" s="345"/>
      <c r="WWQ34" s="345"/>
      <c r="WWR34" s="345"/>
      <c r="WWS34" s="345"/>
      <c r="WWT34" s="345"/>
      <c r="WWU34" s="345"/>
      <c r="WWV34" s="345"/>
      <c r="WWW34" s="345"/>
      <c r="WWX34" s="345"/>
      <c r="WWY34" s="345"/>
      <c r="WWZ34" s="345"/>
      <c r="WXA34" s="345"/>
      <c r="WXB34" s="345"/>
      <c r="WXC34" s="345"/>
      <c r="WXD34" s="345"/>
      <c r="WXE34" s="345"/>
      <c r="WXF34" s="345"/>
      <c r="WXG34" s="345"/>
      <c r="WXH34" s="345"/>
      <c r="WXI34" s="345"/>
      <c r="WXJ34" s="345"/>
      <c r="WXK34" s="345"/>
      <c r="WXL34" s="345"/>
      <c r="WXM34" s="345"/>
      <c r="WXN34" s="345"/>
      <c r="WXO34" s="345"/>
      <c r="WXP34" s="345"/>
      <c r="WXQ34" s="345"/>
      <c r="WXR34" s="345"/>
      <c r="WXS34" s="345"/>
      <c r="WXT34" s="345"/>
      <c r="WXU34" s="345"/>
      <c r="WXV34" s="345"/>
      <c r="WXW34" s="345"/>
      <c r="WXX34" s="345"/>
      <c r="WXY34" s="345"/>
      <c r="WXZ34" s="345"/>
      <c r="WYA34" s="345"/>
      <c r="WYB34" s="345"/>
      <c r="WYC34" s="345"/>
      <c r="WYD34" s="345"/>
      <c r="WYE34" s="345"/>
      <c r="WYF34" s="345"/>
      <c r="WYG34" s="345"/>
      <c r="WYH34" s="345"/>
      <c r="WYI34" s="345"/>
      <c r="WYJ34" s="345"/>
      <c r="WYK34" s="345"/>
      <c r="WYL34" s="345"/>
      <c r="WYM34" s="345"/>
      <c r="WYN34" s="345"/>
      <c r="WYO34" s="345"/>
      <c r="WYP34" s="345"/>
      <c r="WYQ34" s="345"/>
      <c r="WYR34" s="345"/>
      <c r="WYS34" s="345"/>
      <c r="WYT34" s="345"/>
      <c r="WYU34" s="345"/>
      <c r="WYV34" s="345"/>
      <c r="WYW34" s="345"/>
      <c r="WYX34" s="345"/>
      <c r="WYY34" s="345"/>
      <c r="WYZ34" s="345"/>
      <c r="WZA34" s="345"/>
      <c r="WZB34" s="345"/>
      <c r="WZC34" s="345"/>
      <c r="WZD34" s="345"/>
      <c r="WZE34" s="345"/>
      <c r="WZF34" s="345"/>
      <c r="WZG34" s="345"/>
      <c r="WZH34" s="345"/>
      <c r="WZI34" s="345"/>
      <c r="WZJ34" s="345"/>
      <c r="WZK34" s="345"/>
      <c r="WZL34" s="345"/>
      <c r="WZM34" s="345"/>
      <c r="WZN34" s="345"/>
      <c r="WZO34" s="345"/>
      <c r="WZP34" s="345"/>
      <c r="WZQ34" s="345"/>
      <c r="WZR34" s="345"/>
      <c r="WZS34" s="345"/>
      <c r="WZT34" s="345"/>
      <c r="WZU34" s="345"/>
      <c r="WZV34" s="345"/>
      <c r="WZW34" s="345"/>
      <c r="WZX34" s="345"/>
      <c r="WZY34" s="345"/>
      <c r="WZZ34" s="345"/>
      <c r="XAA34" s="345"/>
      <c r="XAB34" s="345"/>
      <c r="XAC34" s="345"/>
      <c r="XAD34" s="345"/>
      <c r="XAE34" s="345"/>
      <c r="XAF34" s="345"/>
      <c r="XAG34" s="345"/>
      <c r="XAH34" s="345"/>
      <c r="XAI34" s="345"/>
      <c r="XAJ34" s="345"/>
      <c r="XAK34" s="345"/>
      <c r="XAL34" s="345"/>
      <c r="XAM34" s="345"/>
      <c r="XAN34" s="345"/>
      <c r="XAO34" s="345"/>
      <c r="XAP34" s="345"/>
      <c r="XAQ34" s="345"/>
      <c r="XAR34" s="345"/>
      <c r="XAS34" s="345"/>
      <c r="XAT34" s="345"/>
      <c r="XAU34" s="345"/>
      <c r="XAV34" s="345"/>
      <c r="XAW34" s="345"/>
      <c r="XAX34" s="345"/>
      <c r="XAY34" s="345"/>
      <c r="XAZ34" s="345"/>
      <c r="XBA34" s="345"/>
      <c r="XBB34" s="345"/>
      <c r="XBC34" s="345"/>
      <c r="XBD34" s="345"/>
      <c r="XBE34" s="345"/>
      <c r="XBF34" s="345"/>
      <c r="XBG34" s="345"/>
      <c r="XBH34" s="345"/>
      <c r="XBI34" s="345"/>
      <c r="XBJ34" s="345"/>
      <c r="XBK34" s="345"/>
      <c r="XBL34" s="345"/>
      <c r="XBM34" s="345"/>
      <c r="XBN34" s="345"/>
      <c r="XBO34" s="345"/>
      <c r="XBP34" s="345"/>
      <c r="XBQ34" s="345"/>
      <c r="XBR34" s="345"/>
      <c r="XBS34" s="345"/>
      <c r="XBT34" s="345"/>
      <c r="XBU34" s="345"/>
      <c r="XBV34" s="345"/>
      <c r="XBW34" s="345"/>
      <c r="XBX34" s="345"/>
      <c r="XBY34" s="345"/>
      <c r="XBZ34" s="345"/>
      <c r="XCA34" s="345"/>
      <c r="XCB34" s="345"/>
      <c r="XCC34" s="345"/>
      <c r="XCD34" s="345"/>
      <c r="XCE34" s="345"/>
      <c r="XCF34" s="345"/>
      <c r="XCG34" s="345"/>
      <c r="XCH34" s="345"/>
      <c r="XCI34" s="345"/>
      <c r="XCJ34" s="345"/>
      <c r="XCK34" s="345"/>
      <c r="XCL34" s="345"/>
      <c r="XCM34" s="345"/>
      <c r="XCN34" s="345"/>
      <c r="XCO34" s="345"/>
      <c r="XCP34" s="345"/>
      <c r="XCQ34" s="345"/>
      <c r="XCR34" s="345"/>
      <c r="XCS34" s="345"/>
      <c r="XCT34" s="345"/>
      <c r="XCU34" s="345"/>
      <c r="XCV34" s="345"/>
      <c r="XCW34" s="345"/>
      <c r="XCX34" s="345"/>
      <c r="XCY34" s="345"/>
      <c r="XCZ34" s="345"/>
      <c r="XDA34" s="345"/>
      <c r="XDB34" s="345"/>
      <c r="XDC34" s="345"/>
      <c r="XDD34" s="345"/>
      <c r="XDE34" s="345"/>
      <c r="XDF34" s="345"/>
      <c r="XDG34" s="345"/>
      <c r="XDH34" s="345"/>
      <c r="XDI34" s="345"/>
      <c r="XDJ34" s="345"/>
      <c r="XDK34" s="345"/>
      <c r="XDL34" s="345"/>
      <c r="XDM34" s="345"/>
      <c r="XDN34" s="345"/>
      <c r="XDO34" s="345"/>
      <c r="XDP34" s="345"/>
      <c r="XDQ34" s="345"/>
      <c r="XDR34" s="345"/>
      <c r="XDS34" s="345"/>
      <c r="XDT34" s="345"/>
      <c r="XDU34" s="345"/>
      <c r="XDV34" s="345"/>
      <c r="XDW34" s="345"/>
      <c r="XDX34" s="345"/>
      <c r="XDY34" s="345"/>
      <c r="XDZ34" s="345"/>
      <c r="XEA34" s="345"/>
      <c r="XEB34" s="345"/>
      <c r="XEC34" s="345"/>
      <c r="XED34" s="345"/>
      <c r="XEE34" s="345"/>
      <c r="XEF34" s="345"/>
      <c r="XEG34" s="345"/>
      <c r="XEH34" s="345"/>
      <c r="XEI34" s="345"/>
      <c r="XEJ34" s="345"/>
      <c r="XEK34" s="345"/>
      <c r="XEL34" s="345"/>
      <c r="XEM34" s="345"/>
      <c r="XEN34" s="345"/>
      <c r="XEO34" s="345"/>
      <c r="XEP34" s="345"/>
      <c r="XEQ34" s="345"/>
      <c r="XER34" s="345"/>
      <c r="XES34" s="345"/>
      <c r="XET34" s="345"/>
      <c r="XEU34" s="345"/>
      <c r="XEV34" s="345"/>
      <c r="XEW34" s="345"/>
      <c r="XEX34" s="345"/>
      <c r="XEY34" s="345"/>
      <c r="XEZ34" s="345"/>
      <c r="XFA34" s="345"/>
      <c r="XFB34" s="345"/>
      <c r="XFC34" s="345"/>
      <c r="XFD34" s="345"/>
    </row>
    <row r="35" spans="2:16384" x14ac:dyDescent="0.2">
      <c r="B35" s="345"/>
      <c r="C35" s="122"/>
      <c r="D35" s="213"/>
      <c r="E35" s="207"/>
      <c r="F35" s="208"/>
      <c r="G35" s="213"/>
      <c r="H35" s="207"/>
      <c r="I35" s="208"/>
      <c r="J35" s="213"/>
      <c r="K35" s="207"/>
      <c r="L35" s="208"/>
      <c r="M35" s="213"/>
      <c r="N35" s="207"/>
      <c r="O35" s="208"/>
      <c r="P35" s="213"/>
      <c r="Q35" s="207"/>
      <c r="R35" s="208"/>
      <c r="S35" s="213"/>
      <c r="T35" s="207"/>
      <c r="U35" s="208"/>
    </row>
    <row r="36" spans="2:16384" x14ac:dyDescent="0.2">
      <c r="B36" s="342" t="s">
        <v>10</v>
      </c>
      <c r="D36" s="389"/>
      <c r="E36" s="389"/>
      <c r="F36" s="389"/>
      <c r="G36" s="389"/>
      <c r="H36" s="389"/>
      <c r="I36" s="389"/>
      <c r="J36" s="389"/>
      <c r="K36" s="389"/>
      <c r="L36" s="389"/>
      <c r="M36" s="389"/>
      <c r="N36" s="389"/>
      <c r="O36" s="389"/>
      <c r="P36" s="389"/>
      <c r="Q36" s="389"/>
      <c r="R36" s="389"/>
      <c r="S36" s="389"/>
      <c r="T36" s="389"/>
      <c r="U36" s="389"/>
    </row>
    <row r="37" spans="2:16384" x14ac:dyDescent="0.2">
      <c r="B37" s="345"/>
      <c r="C37" s="122" t="s">
        <v>308</v>
      </c>
      <c r="D37" s="212">
        <v>310000000</v>
      </c>
      <c r="E37" s="81">
        <v>270000000</v>
      </c>
      <c r="F37" s="82">
        <v>360000000</v>
      </c>
      <c r="G37" s="212">
        <v>430000000</v>
      </c>
      <c r="H37" s="81">
        <v>380000000</v>
      </c>
      <c r="I37" s="82">
        <v>480000000</v>
      </c>
      <c r="J37" s="212">
        <v>490000000</v>
      </c>
      <c r="K37" s="81">
        <v>430000000</v>
      </c>
      <c r="L37" s="82">
        <v>550000000</v>
      </c>
      <c r="M37" s="212">
        <v>460000000</v>
      </c>
      <c r="N37" s="81">
        <v>410000000</v>
      </c>
      <c r="O37" s="82">
        <v>520000000</v>
      </c>
      <c r="P37" s="212">
        <v>470000000</v>
      </c>
      <c r="Q37" s="81">
        <v>420000000</v>
      </c>
      <c r="R37" s="82">
        <v>510000000</v>
      </c>
      <c r="S37" s="212">
        <v>480000000</v>
      </c>
      <c r="T37" s="81">
        <v>430000000</v>
      </c>
      <c r="U37" s="82">
        <v>540000000</v>
      </c>
    </row>
    <row r="38" spans="2:16384" s="345" customFormat="1" x14ac:dyDescent="0.2">
      <c r="C38" s="126" t="s">
        <v>309</v>
      </c>
      <c r="D38" s="212">
        <v>90000000</v>
      </c>
      <c r="E38" s="209" t="s">
        <v>119</v>
      </c>
      <c r="F38" s="210" t="s">
        <v>119</v>
      </c>
      <c r="G38" s="212">
        <v>80000000</v>
      </c>
      <c r="H38" s="209" t="s">
        <v>119</v>
      </c>
      <c r="I38" s="210" t="s">
        <v>119</v>
      </c>
      <c r="J38" s="212">
        <v>60000000</v>
      </c>
      <c r="K38" s="209" t="s">
        <v>119</v>
      </c>
      <c r="L38" s="210" t="s">
        <v>119</v>
      </c>
      <c r="M38" s="212">
        <v>50000000</v>
      </c>
      <c r="N38" s="209" t="s">
        <v>119</v>
      </c>
      <c r="O38" s="210" t="s">
        <v>119</v>
      </c>
      <c r="P38" s="212">
        <v>40000000</v>
      </c>
      <c r="Q38" s="209" t="s">
        <v>119</v>
      </c>
      <c r="R38" s="210" t="s">
        <v>119</v>
      </c>
      <c r="S38" s="212">
        <v>40000000</v>
      </c>
      <c r="T38" s="209" t="s">
        <v>119</v>
      </c>
      <c r="U38" s="210" t="s">
        <v>119</v>
      </c>
    </row>
    <row r="39" spans="2:16384" x14ac:dyDescent="0.2">
      <c r="B39" s="345"/>
      <c r="C39" s="122" t="s">
        <v>310</v>
      </c>
      <c r="D39" s="212">
        <v>220000000</v>
      </c>
      <c r="E39" s="81">
        <v>180000000</v>
      </c>
      <c r="F39" s="82">
        <v>270000000</v>
      </c>
      <c r="G39" s="212">
        <v>350000000</v>
      </c>
      <c r="H39" s="81">
        <v>300000000</v>
      </c>
      <c r="I39" s="82">
        <v>400000000</v>
      </c>
      <c r="J39" s="212">
        <v>430000000</v>
      </c>
      <c r="K39" s="81">
        <v>370000000</v>
      </c>
      <c r="L39" s="82">
        <v>490000000</v>
      </c>
      <c r="M39" s="212">
        <v>410000000</v>
      </c>
      <c r="N39" s="81">
        <v>360000000</v>
      </c>
      <c r="O39" s="82">
        <v>460000000</v>
      </c>
      <c r="P39" s="212">
        <v>420000000</v>
      </c>
      <c r="Q39" s="81">
        <v>370000000</v>
      </c>
      <c r="R39" s="82">
        <v>470000000</v>
      </c>
      <c r="S39" s="212">
        <v>440000000</v>
      </c>
      <c r="T39" s="81">
        <v>390000000</v>
      </c>
      <c r="U39" s="82">
        <v>500000000</v>
      </c>
    </row>
    <row r="40" spans="2:16384" s="345" customFormat="1" x14ac:dyDescent="0.2">
      <c r="C40" s="345" t="s">
        <v>120</v>
      </c>
      <c r="D40" s="212">
        <v>6700000000</v>
      </c>
      <c r="E40" s="209" t="s">
        <v>119</v>
      </c>
      <c r="F40" s="210" t="s">
        <v>119</v>
      </c>
      <c r="G40" s="212">
        <v>7200000000</v>
      </c>
      <c r="H40" s="209" t="s">
        <v>119</v>
      </c>
      <c r="I40" s="210" t="s">
        <v>119</v>
      </c>
      <c r="J40" s="212">
        <v>7600000000</v>
      </c>
      <c r="K40" s="209" t="s">
        <v>119</v>
      </c>
      <c r="L40" s="210" t="s">
        <v>119</v>
      </c>
      <c r="M40" s="212">
        <v>8200000000</v>
      </c>
      <c r="N40" s="209" t="s">
        <v>119</v>
      </c>
      <c r="O40" s="210" t="s">
        <v>119</v>
      </c>
      <c r="P40" s="212">
        <v>8300000000</v>
      </c>
      <c r="Q40" s="209" t="s">
        <v>119</v>
      </c>
      <c r="R40" s="210" t="s">
        <v>119</v>
      </c>
      <c r="S40" s="212">
        <v>8200000000</v>
      </c>
      <c r="T40" s="209" t="s">
        <v>119</v>
      </c>
      <c r="U40" s="210" t="s">
        <v>119</v>
      </c>
    </row>
    <row r="41" spans="2:16384" s="345" customFormat="1" ht="26.25" customHeight="1" x14ac:dyDescent="0.2">
      <c r="C41" s="126" t="s">
        <v>311</v>
      </c>
      <c r="D41" s="162">
        <v>4.5999999999999999E-2</v>
      </c>
      <c r="E41" s="119">
        <v>0.04</v>
      </c>
      <c r="F41" s="120">
        <v>5.2999999999999999E-2</v>
      </c>
      <c r="G41" s="162">
        <v>5.8999999999999997E-2</v>
      </c>
      <c r="H41" s="119">
        <v>5.2999999999999999E-2</v>
      </c>
      <c r="I41" s="120">
        <v>6.7000000000000004E-2</v>
      </c>
      <c r="J41" s="162">
        <v>6.4000000000000001E-2</v>
      </c>
      <c r="K41" s="119">
        <v>5.7000000000000002E-2</v>
      </c>
      <c r="L41" s="120">
        <v>7.1999999999999995E-2</v>
      </c>
      <c r="M41" s="162">
        <v>5.7000000000000002E-2</v>
      </c>
      <c r="N41" s="119">
        <v>5.0999999999999997E-2</v>
      </c>
      <c r="O41" s="120">
        <v>6.3E-2</v>
      </c>
      <c r="P41" s="162">
        <v>5.6000000000000001E-2</v>
      </c>
      <c r="Q41" s="119">
        <v>0.05</v>
      </c>
      <c r="R41" s="120">
        <v>6.2E-2</v>
      </c>
      <c r="S41" s="162">
        <v>5.8999999999999997E-2</v>
      </c>
      <c r="T41" s="119">
        <v>5.1999999999999998E-2</v>
      </c>
      <c r="U41" s="120">
        <v>6.6000000000000003E-2</v>
      </c>
    </row>
    <row r="42" spans="2:16384" x14ac:dyDescent="0.2">
      <c r="B42" s="345"/>
      <c r="C42" s="122" t="s">
        <v>312</v>
      </c>
      <c r="D42" s="37">
        <v>3.3000000000000002E-2</v>
      </c>
      <c r="E42" s="38">
        <v>2.5999999999999999E-2</v>
      </c>
      <c r="F42" s="26">
        <v>0.04</v>
      </c>
      <c r="G42" s="37">
        <v>4.8000000000000001E-2</v>
      </c>
      <c r="H42" s="38">
        <v>4.1000000000000002E-2</v>
      </c>
      <c r="I42" s="26">
        <v>5.6000000000000001E-2</v>
      </c>
      <c r="J42" s="37">
        <v>5.6000000000000001E-2</v>
      </c>
      <c r="K42" s="38">
        <v>4.8000000000000001E-2</v>
      </c>
      <c r="L42" s="26">
        <v>6.4000000000000001E-2</v>
      </c>
      <c r="M42" s="37">
        <v>0.05</v>
      </c>
      <c r="N42" s="38">
        <v>4.3999999999999997E-2</v>
      </c>
      <c r="O42" s="26">
        <v>5.7000000000000002E-2</v>
      </c>
      <c r="P42" s="37">
        <v>5.0999999999999997E-2</v>
      </c>
      <c r="Q42" s="38">
        <v>4.4999999999999998E-2</v>
      </c>
      <c r="R42" s="26">
        <v>5.7000000000000002E-2</v>
      </c>
      <c r="S42" s="37">
        <v>5.3999999999999999E-2</v>
      </c>
      <c r="T42" s="38">
        <v>4.8000000000000001E-2</v>
      </c>
      <c r="U42" s="26">
        <v>6.0999999999999999E-2</v>
      </c>
    </row>
    <row r="43" spans="2:16384" s="345" customFormat="1" x14ac:dyDescent="0.2">
      <c r="C43" s="122"/>
      <c r="D43" s="212"/>
      <c r="E43" s="81"/>
      <c r="F43" s="82"/>
      <c r="G43" s="212"/>
      <c r="H43" s="81"/>
      <c r="I43" s="82"/>
      <c r="J43" s="212"/>
      <c r="K43" s="81"/>
      <c r="L43" s="82"/>
      <c r="M43" s="212"/>
      <c r="N43" s="81"/>
      <c r="O43" s="82"/>
      <c r="P43" s="212"/>
      <c r="Q43" s="81"/>
      <c r="R43" s="82"/>
      <c r="S43" s="212"/>
      <c r="T43" s="81"/>
      <c r="U43" s="8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c r="CW43" s="342"/>
      <c r="CX43" s="342"/>
      <c r="CY43" s="342"/>
      <c r="CZ43" s="342"/>
      <c r="DA43" s="342"/>
      <c r="DB43" s="342"/>
      <c r="DC43" s="342"/>
      <c r="DD43" s="342"/>
      <c r="DE43" s="342"/>
      <c r="DF43" s="342"/>
      <c r="DG43" s="342"/>
      <c r="DH43" s="342"/>
      <c r="DI43" s="342"/>
      <c r="DJ43" s="342"/>
      <c r="DK43" s="342"/>
      <c r="DL43" s="342"/>
      <c r="DM43" s="342"/>
      <c r="DN43" s="342"/>
      <c r="DO43" s="342"/>
      <c r="DP43" s="342"/>
      <c r="DQ43" s="342"/>
      <c r="DR43" s="342"/>
      <c r="DS43" s="342"/>
      <c r="DT43" s="342"/>
      <c r="DU43" s="342"/>
      <c r="DV43" s="342"/>
      <c r="DW43" s="342"/>
      <c r="DX43" s="342"/>
      <c r="DY43" s="342"/>
      <c r="DZ43" s="342"/>
      <c r="EA43" s="342"/>
      <c r="EB43" s="342"/>
      <c r="EC43" s="342"/>
      <c r="ED43" s="342"/>
      <c r="EE43" s="342"/>
      <c r="EF43" s="342"/>
      <c r="EG43" s="342"/>
      <c r="EH43" s="342"/>
      <c r="EI43" s="342"/>
      <c r="EJ43" s="342"/>
      <c r="EK43" s="342"/>
      <c r="EL43" s="342"/>
      <c r="EM43" s="342"/>
      <c r="EN43" s="342"/>
      <c r="EO43" s="342"/>
      <c r="EP43" s="342"/>
      <c r="EQ43" s="342"/>
      <c r="ER43" s="342"/>
      <c r="ES43" s="342"/>
      <c r="ET43" s="342"/>
      <c r="EU43" s="342"/>
      <c r="EV43" s="342"/>
      <c r="EW43" s="342"/>
      <c r="EX43" s="342"/>
      <c r="EY43" s="342"/>
      <c r="EZ43" s="342"/>
      <c r="FA43" s="342"/>
      <c r="FB43" s="342"/>
      <c r="FC43" s="342"/>
      <c r="FD43" s="342"/>
      <c r="FE43" s="342"/>
      <c r="FF43" s="342"/>
      <c r="FG43" s="342"/>
      <c r="FH43" s="342"/>
      <c r="FI43" s="342"/>
      <c r="FJ43" s="342"/>
      <c r="FK43" s="342"/>
      <c r="FL43" s="342"/>
      <c r="FM43" s="342"/>
      <c r="FN43" s="342"/>
      <c r="FO43" s="342"/>
      <c r="FP43" s="342"/>
      <c r="FQ43" s="342"/>
      <c r="FR43" s="342"/>
      <c r="FS43" s="342"/>
      <c r="FT43" s="342"/>
      <c r="FU43" s="342"/>
      <c r="FV43" s="342"/>
      <c r="FW43" s="342"/>
      <c r="FX43" s="342"/>
      <c r="FY43" s="342"/>
      <c r="FZ43" s="342"/>
      <c r="GA43" s="342"/>
      <c r="GB43" s="342"/>
      <c r="GC43" s="342"/>
      <c r="GD43" s="342"/>
      <c r="GE43" s="342"/>
      <c r="GF43" s="342"/>
      <c r="GG43" s="342"/>
      <c r="GH43" s="342"/>
      <c r="GI43" s="342"/>
      <c r="GJ43" s="342"/>
      <c r="GK43" s="342"/>
      <c r="GL43" s="342"/>
      <c r="GM43" s="342"/>
      <c r="GN43" s="342"/>
      <c r="GO43" s="342"/>
      <c r="GP43" s="342"/>
      <c r="GQ43" s="342"/>
      <c r="GR43" s="342"/>
      <c r="GS43" s="342"/>
      <c r="GT43" s="342"/>
      <c r="GU43" s="342"/>
      <c r="GV43" s="342"/>
      <c r="GW43" s="342"/>
      <c r="GX43" s="342"/>
      <c r="GY43" s="342"/>
      <c r="GZ43" s="342"/>
      <c r="HA43" s="342"/>
      <c r="HB43" s="342"/>
      <c r="HC43" s="342"/>
      <c r="HD43" s="342"/>
      <c r="HE43" s="342"/>
      <c r="HF43" s="342"/>
      <c r="HG43" s="342"/>
      <c r="HH43" s="342"/>
      <c r="HI43" s="342"/>
      <c r="HJ43" s="342"/>
      <c r="HK43" s="342"/>
      <c r="HL43" s="342"/>
      <c r="HM43" s="342"/>
      <c r="HN43" s="342"/>
      <c r="HO43" s="342"/>
      <c r="HP43" s="342"/>
      <c r="HQ43" s="342"/>
      <c r="HR43" s="342"/>
      <c r="HS43" s="342"/>
      <c r="HT43" s="342"/>
      <c r="HU43" s="342"/>
      <c r="HV43" s="342"/>
      <c r="HW43" s="342"/>
      <c r="HX43" s="342"/>
      <c r="HY43" s="342"/>
      <c r="HZ43" s="342"/>
      <c r="IA43" s="342"/>
      <c r="IB43" s="342"/>
      <c r="IC43" s="342"/>
      <c r="ID43" s="342"/>
      <c r="IE43" s="342"/>
      <c r="IF43" s="342"/>
      <c r="IG43" s="342"/>
      <c r="IH43" s="342"/>
      <c r="II43" s="342"/>
      <c r="IJ43" s="342"/>
      <c r="IK43" s="342"/>
      <c r="IL43" s="342"/>
      <c r="IM43" s="342"/>
      <c r="IN43" s="342"/>
      <c r="IO43" s="342"/>
      <c r="IP43" s="342"/>
      <c r="IQ43" s="342"/>
      <c r="IR43" s="342"/>
      <c r="IS43" s="342"/>
      <c r="IT43" s="342"/>
      <c r="IU43" s="342"/>
      <c r="IV43" s="342"/>
      <c r="IW43" s="342"/>
      <c r="IX43" s="342"/>
      <c r="IY43" s="342"/>
      <c r="IZ43" s="342"/>
      <c r="JA43" s="342"/>
      <c r="JB43" s="342"/>
      <c r="JC43" s="342"/>
      <c r="JD43" s="342"/>
      <c r="JE43" s="342"/>
      <c r="JF43" s="342"/>
      <c r="JG43" s="342"/>
      <c r="JH43" s="342"/>
      <c r="JI43" s="342"/>
      <c r="JJ43" s="342"/>
      <c r="JK43" s="342"/>
      <c r="JL43" s="342"/>
      <c r="JM43" s="342"/>
      <c r="JN43" s="342"/>
      <c r="JO43" s="342"/>
      <c r="JP43" s="342"/>
      <c r="JQ43" s="342"/>
      <c r="JR43" s="342"/>
      <c r="JS43" s="342"/>
      <c r="JT43" s="342"/>
      <c r="JU43" s="342"/>
      <c r="JV43" s="342"/>
      <c r="JW43" s="342"/>
      <c r="JX43" s="342"/>
      <c r="JY43" s="342"/>
      <c r="JZ43" s="342"/>
      <c r="KA43" s="342"/>
      <c r="KB43" s="342"/>
      <c r="KC43" s="342"/>
      <c r="KD43" s="342"/>
      <c r="KE43" s="342"/>
      <c r="KF43" s="342"/>
      <c r="KG43" s="342"/>
      <c r="KH43" s="342"/>
      <c r="KI43" s="342"/>
      <c r="KJ43" s="342"/>
      <c r="KK43" s="342"/>
      <c r="KL43" s="342"/>
      <c r="KM43" s="342"/>
      <c r="KN43" s="342"/>
      <c r="KO43" s="342"/>
      <c r="KP43" s="342"/>
      <c r="KQ43" s="342"/>
      <c r="KR43" s="342"/>
      <c r="KS43" s="342"/>
      <c r="KT43" s="342"/>
      <c r="KU43" s="342"/>
      <c r="KV43" s="342"/>
      <c r="KW43" s="342"/>
      <c r="KX43" s="342"/>
      <c r="KY43" s="342"/>
      <c r="KZ43" s="342"/>
      <c r="LA43" s="342"/>
      <c r="LB43" s="342"/>
      <c r="LC43" s="342"/>
      <c r="LD43" s="342"/>
      <c r="LE43" s="342"/>
      <c r="LF43" s="342"/>
      <c r="LG43" s="342"/>
      <c r="LH43" s="342"/>
      <c r="LI43" s="342"/>
      <c r="LJ43" s="342"/>
      <c r="LK43" s="342"/>
      <c r="LL43" s="342"/>
      <c r="LM43" s="342"/>
      <c r="LN43" s="342"/>
      <c r="LO43" s="342"/>
      <c r="LP43" s="342"/>
      <c r="LQ43" s="342"/>
      <c r="LR43" s="342"/>
      <c r="LS43" s="342"/>
      <c r="LT43" s="342"/>
      <c r="LU43" s="342"/>
      <c r="LV43" s="342"/>
      <c r="LW43" s="342"/>
      <c r="LX43" s="342"/>
      <c r="LY43" s="342"/>
      <c r="LZ43" s="342"/>
      <c r="MA43" s="342"/>
      <c r="MB43" s="342"/>
      <c r="MC43" s="342"/>
      <c r="MD43" s="342"/>
      <c r="ME43" s="342"/>
      <c r="MF43" s="342"/>
      <c r="MG43" s="342"/>
      <c r="MH43" s="342"/>
      <c r="MI43" s="342"/>
      <c r="MJ43" s="342"/>
      <c r="MK43" s="342"/>
      <c r="ML43" s="342"/>
      <c r="MM43" s="342"/>
      <c r="MN43" s="342"/>
      <c r="MO43" s="342"/>
      <c r="MP43" s="342"/>
      <c r="MQ43" s="342"/>
      <c r="MR43" s="342"/>
      <c r="MS43" s="342"/>
      <c r="MT43" s="342"/>
      <c r="MU43" s="342"/>
      <c r="MV43" s="342"/>
      <c r="MW43" s="342"/>
      <c r="MX43" s="342"/>
      <c r="MY43" s="342"/>
      <c r="MZ43" s="342"/>
      <c r="NA43" s="342"/>
      <c r="NB43" s="342"/>
      <c r="NC43" s="342"/>
      <c r="ND43" s="342"/>
      <c r="NE43" s="342"/>
      <c r="NF43" s="342"/>
      <c r="NG43" s="342"/>
      <c r="NH43" s="342"/>
      <c r="NI43" s="342"/>
      <c r="NJ43" s="342"/>
      <c r="NK43" s="342"/>
      <c r="NL43" s="342"/>
      <c r="NM43" s="342"/>
      <c r="NN43" s="342"/>
      <c r="NO43" s="342"/>
      <c r="NP43" s="342"/>
      <c r="NQ43" s="342"/>
      <c r="NR43" s="342"/>
      <c r="NS43" s="342"/>
      <c r="NT43" s="342"/>
      <c r="NU43" s="342"/>
      <c r="NV43" s="342"/>
      <c r="NW43" s="342"/>
      <c r="NX43" s="342"/>
      <c r="NY43" s="342"/>
      <c r="NZ43" s="342"/>
      <c r="OA43" s="342"/>
      <c r="OB43" s="342"/>
      <c r="OC43" s="342"/>
      <c r="OD43" s="342"/>
      <c r="OE43" s="342"/>
      <c r="OF43" s="342"/>
      <c r="OG43" s="342"/>
      <c r="OH43" s="342"/>
      <c r="OI43" s="342"/>
      <c r="OJ43" s="342"/>
      <c r="OK43" s="342"/>
      <c r="OL43" s="342"/>
      <c r="OM43" s="342"/>
      <c r="ON43" s="342"/>
      <c r="OO43" s="342"/>
      <c r="OP43" s="342"/>
      <c r="OQ43" s="342"/>
      <c r="OR43" s="342"/>
      <c r="OS43" s="342"/>
      <c r="OT43" s="342"/>
      <c r="OU43" s="342"/>
      <c r="OV43" s="342"/>
      <c r="OW43" s="342"/>
      <c r="OX43" s="342"/>
      <c r="OY43" s="342"/>
      <c r="OZ43" s="342"/>
      <c r="PA43" s="342"/>
      <c r="PB43" s="342"/>
      <c r="PC43" s="342"/>
      <c r="PD43" s="342"/>
      <c r="PE43" s="342"/>
      <c r="PF43" s="342"/>
      <c r="PG43" s="342"/>
      <c r="PH43" s="342"/>
      <c r="PI43" s="342"/>
      <c r="PJ43" s="342"/>
      <c r="PK43" s="342"/>
      <c r="PL43" s="342"/>
      <c r="PM43" s="342"/>
      <c r="PN43" s="342"/>
      <c r="PO43" s="342"/>
      <c r="PP43" s="342"/>
      <c r="PQ43" s="342"/>
      <c r="PR43" s="342"/>
      <c r="PS43" s="342"/>
      <c r="PT43" s="342"/>
      <c r="PU43" s="342"/>
      <c r="PV43" s="342"/>
      <c r="PW43" s="342"/>
      <c r="PX43" s="342"/>
      <c r="PY43" s="342"/>
      <c r="PZ43" s="342"/>
      <c r="QA43" s="342"/>
      <c r="QB43" s="342"/>
      <c r="QC43" s="342"/>
      <c r="QD43" s="342"/>
      <c r="QE43" s="342"/>
      <c r="QF43" s="342"/>
      <c r="QG43" s="342"/>
      <c r="QH43" s="342"/>
      <c r="QI43" s="342"/>
      <c r="QJ43" s="342"/>
      <c r="QK43" s="342"/>
      <c r="QL43" s="342"/>
      <c r="QM43" s="342"/>
      <c r="QN43" s="342"/>
      <c r="QO43" s="342"/>
      <c r="QP43" s="342"/>
      <c r="QQ43" s="342"/>
      <c r="QR43" s="342"/>
      <c r="QS43" s="342"/>
      <c r="QT43" s="342"/>
      <c r="QU43" s="342"/>
      <c r="QV43" s="342"/>
      <c r="QW43" s="342"/>
      <c r="QX43" s="342"/>
      <c r="QY43" s="342"/>
      <c r="QZ43" s="342"/>
      <c r="RA43" s="342"/>
      <c r="RB43" s="342"/>
      <c r="RC43" s="342"/>
      <c r="RD43" s="342"/>
      <c r="RE43" s="342"/>
      <c r="RF43" s="342"/>
      <c r="RG43" s="342"/>
      <c r="RH43" s="342"/>
      <c r="RI43" s="342"/>
      <c r="RJ43" s="342"/>
      <c r="RK43" s="342"/>
      <c r="RL43" s="342"/>
      <c r="RM43" s="342"/>
      <c r="RN43" s="342"/>
      <c r="RO43" s="342"/>
      <c r="RP43" s="342"/>
      <c r="RQ43" s="342"/>
      <c r="RR43" s="342"/>
      <c r="RS43" s="342"/>
      <c r="RT43" s="342"/>
      <c r="RU43" s="342"/>
      <c r="RV43" s="342"/>
      <c r="RW43" s="342"/>
      <c r="RX43" s="342"/>
      <c r="RY43" s="342"/>
      <c r="RZ43" s="342"/>
      <c r="SA43" s="342"/>
      <c r="SB43" s="342"/>
      <c r="SC43" s="342"/>
      <c r="SD43" s="342"/>
      <c r="SE43" s="342"/>
      <c r="SF43" s="342"/>
      <c r="SG43" s="342"/>
      <c r="SH43" s="342"/>
      <c r="SI43" s="342"/>
      <c r="SJ43" s="342"/>
      <c r="SK43" s="342"/>
      <c r="SL43" s="342"/>
      <c r="SM43" s="342"/>
      <c r="SN43" s="342"/>
      <c r="SO43" s="342"/>
      <c r="SP43" s="342"/>
      <c r="SQ43" s="342"/>
      <c r="SR43" s="342"/>
      <c r="SS43" s="342"/>
      <c r="ST43" s="342"/>
      <c r="SU43" s="342"/>
      <c r="SV43" s="342"/>
      <c r="SW43" s="342"/>
      <c r="SX43" s="342"/>
      <c r="SY43" s="342"/>
      <c r="SZ43" s="342"/>
      <c r="TA43" s="342"/>
      <c r="TB43" s="342"/>
      <c r="TC43" s="342"/>
      <c r="TD43" s="342"/>
      <c r="TE43" s="342"/>
      <c r="TF43" s="342"/>
      <c r="TG43" s="342"/>
      <c r="TH43" s="342"/>
      <c r="TI43" s="342"/>
      <c r="TJ43" s="342"/>
      <c r="TK43" s="342"/>
      <c r="TL43" s="342"/>
      <c r="TM43" s="342"/>
      <c r="TN43" s="342"/>
      <c r="TO43" s="342"/>
      <c r="TP43" s="342"/>
      <c r="TQ43" s="342"/>
      <c r="TR43" s="342"/>
      <c r="TS43" s="342"/>
      <c r="TT43" s="342"/>
      <c r="TU43" s="342"/>
      <c r="TV43" s="342"/>
      <c r="TW43" s="342"/>
      <c r="TX43" s="342"/>
      <c r="TY43" s="342"/>
      <c r="TZ43" s="342"/>
      <c r="UA43" s="342"/>
      <c r="UB43" s="342"/>
      <c r="UC43" s="342"/>
      <c r="UD43" s="342"/>
      <c r="UE43" s="342"/>
      <c r="UF43" s="342"/>
      <c r="UG43" s="342"/>
      <c r="UH43" s="342"/>
      <c r="UI43" s="342"/>
      <c r="UJ43" s="342"/>
      <c r="UK43" s="342"/>
      <c r="UL43" s="342"/>
      <c r="UM43" s="342"/>
      <c r="UN43" s="342"/>
      <c r="UO43" s="342"/>
      <c r="UP43" s="342"/>
      <c r="UQ43" s="342"/>
      <c r="UR43" s="342"/>
      <c r="US43" s="342"/>
      <c r="UT43" s="342"/>
      <c r="UU43" s="342"/>
      <c r="UV43" s="342"/>
      <c r="UW43" s="342"/>
      <c r="UX43" s="342"/>
      <c r="UY43" s="342"/>
      <c r="UZ43" s="342"/>
      <c r="VA43" s="342"/>
      <c r="VB43" s="342"/>
      <c r="VC43" s="342"/>
      <c r="VD43" s="342"/>
      <c r="VE43" s="342"/>
      <c r="VF43" s="342"/>
      <c r="VG43" s="342"/>
      <c r="VH43" s="342"/>
      <c r="VI43" s="342"/>
      <c r="VJ43" s="342"/>
      <c r="VK43" s="342"/>
      <c r="VL43" s="342"/>
      <c r="VM43" s="342"/>
      <c r="VN43" s="342"/>
      <c r="VO43" s="342"/>
      <c r="VP43" s="342"/>
      <c r="VQ43" s="342"/>
      <c r="VR43" s="342"/>
      <c r="VS43" s="342"/>
      <c r="VT43" s="342"/>
      <c r="VU43" s="342"/>
      <c r="VV43" s="342"/>
      <c r="VW43" s="342"/>
      <c r="VX43" s="342"/>
      <c r="VY43" s="342"/>
      <c r="VZ43" s="342"/>
      <c r="WA43" s="342"/>
      <c r="WB43" s="342"/>
      <c r="WC43" s="342"/>
      <c r="WD43" s="342"/>
      <c r="WE43" s="342"/>
      <c r="WF43" s="342"/>
      <c r="WG43" s="342"/>
      <c r="WH43" s="342"/>
      <c r="WI43" s="342"/>
      <c r="WJ43" s="342"/>
      <c r="WK43" s="342"/>
      <c r="WL43" s="342"/>
      <c r="WM43" s="342"/>
      <c r="WN43" s="342"/>
      <c r="WO43" s="342"/>
      <c r="WP43" s="342"/>
      <c r="WQ43" s="342"/>
      <c r="WR43" s="342"/>
      <c r="WS43" s="342"/>
      <c r="WT43" s="342"/>
      <c r="WU43" s="342"/>
      <c r="WV43" s="342"/>
      <c r="WW43" s="342"/>
      <c r="WX43" s="342"/>
      <c r="WY43" s="342"/>
      <c r="WZ43" s="342"/>
      <c r="XA43" s="342"/>
      <c r="XB43" s="342"/>
      <c r="XC43" s="342"/>
      <c r="XD43" s="342"/>
      <c r="XE43" s="342"/>
      <c r="XF43" s="342"/>
      <c r="XG43" s="342"/>
      <c r="XH43" s="342"/>
      <c r="XI43" s="342"/>
      <c r="XJ43" s="342"/>
      <c r="XK43" s="342"/>
      <c r="XL43" s="342"/>
      <c r="XM43" s="342"/>
      <c r="XN43" s="342"/>
      <c r="XO43" s="342"/>
      <c r="XP43" s="342"/>
      <c r="XQ43" s="342"/>
      <c r="XR43" s="342"/>
      <c r="XS43" s="342"/>
      <c r="XT43" s="342"/>
      <c r="XU43" s="342"/>
      <c r="XV43" s="342"/>
      <c r="XW43" s="342"/>
      <c r="XX43" s="342"/>
      <c r="XY43" s="342"/>
      <c r="XZ43" s="342"/>
      <c r="YA43" s="342"/>
      <c r="YB43" s="342"/>
      <c r="YC43" s="342"/>
      <c r="YD43" s="342"/>
      <c r="YE43" s="342"/>
      <c r="YF43" s="342"/>
      <c r="YG43" s="342"/>
      <c r="YH43" s="342"/>
      <c r="YI43" s="342"/>
      <c r="YJ43" s="342"/>
      <c r="YK43" s="342"/>
      <c r="YL43" s="342"/>
      <c r="YM43" s="342"/>
      <c r="YN43" s="342"/>
      <c r="YO43" s="342"/>
      <c r="YP43" s="342"/>
      <c r="YQ43" s="342"/>
      <c r="YR43" s="342"/>
      <c r="YS43" s="342"/>
      <c r="YT43" s="342"/>
      <c r="YU43" s="342"/>
      <c r="YV43" s="342"/>
      <c r="YW43" s="342"/>
      <c r="YX43" s="342"/>
      <c r="YY43" s="342"/>
      <c r="YZ43" s="342"/>
      <c r="ZA43" s="342"/>
      <c r="ZB43" s="342"/>
      <c r="ZC43" s="342"/>
      <c r="ZD43" s="342"/>
      <c r="ZE43" s="342"/>
      <c r="ZF43" s="342"/>
      <c r="ZG43" s="342"/>
      <c r="ZH43" s="342"/>
      <c r="ZI43" s="342"/>
      <c r="ZJ43" s="342"/>
      <c r="ZK43" s="342"/>
      <c r="ZL43" s="342"/>
      <c r="ZM43" s="342"/>
      <c r="ZN43" s="342"/>
      <c r="ZO43" s="342"/>
      <c r="ZP43" s="342"/>
      <c r="ZQ43" s="342"/>
      <c r="ZR43" s="342"/>
      <c r="ZS43" s="342"/>
      <c r="ZT43" s="342"/>
      <c r="ZU43" s="342"/>
      <c r="ZV43" s="342"/>
      <c r="ZW43" s="342"/>
      <c r="ZX43" s="342"/>
      <c r="ZY43" s="342"/>
      <c r="ZZ43" s="342"/>
      <c r="AAA43" s="342"/>
      <c r="AAB43" s="342"/>
      <c r="AAC43" s="342"/>
      <c r="AAD43" s="342"/>
      <c r="AAE43" s="342"/>
      <c r="AAF43" s="342"/>
      <c r="AAG43" s="342"/>
      <c r="AAH43" s="342"/>
      <c r="AAI43" s="342"/>
      <c r="AAJ43" s="342"/>
      <c r="AAK43" s="342"/>
      <c r="AAL43" s="342"/>
      <c r="AAM43" s="342"/>
      <c r="AAN43" s="342"/>
      <c r="AAO43" s="342"/>
      <c r="AAP43" s="342"/>
      <c r="AAQ43" s="342"/>
      <c r="AAR43" s="342"/>
      <c r="AAS43" s="342"/>
      <c r="AAT43" s="342"/>
      <c r="AAU43" s="342"/>
      <c r="AAV43" s="342"/>
      <c r="AAW43" s="342"/>
      <c r="AAX43" s="342"/>
      <c r="AAY43" s="342"/>
      <c r="AAZ43" s="342"/>
      <c r="ABA43" s="342"/>
      <c r="ABB43" s="342"/>
      <c r="ABC43" s="342"/>
      <c r="ABD43" s="342"/>
      <c r="ABE43" s="342"/>
      <c r="ABF43" s="342"/>
      <c r="ABG43" s="342"/>
      <c r="ABH43" s="342"/>
      <c r="ABI43" s="342"/>
      <c r="ABJ43" s="342"/>
      <c r="ABK43" s="342"/>
      <c r="ABL43" s="342"/>
      <c r="ABM43" s="342"/>
      <c r="ABN43" s="342"/>
      <c r="ABO43" s="342"/>
      <c r="ABP43" s="342"/>
      <c r="ABQ43" s="342"/>
      <c r="ABR43" s="342"/>
      <c r="ABS43" s="342"/>
      <c r="ABT43" s="342"/>
      <c r="ABU43" s="342"/>
      <c r="ABV43" s="342"/>
      <c r="ABW43" s="342"/>
      <c r="ABX43" s="342"/>
      <c r="ABY43" s="342"/>
      <c r="ABZ43" s="342"/>
      <c r="ACA43" s="342"/>
      <c r="ACB43" s="342"/>
      <c r="ACC43" s="342"/>
      <c r="ACD43" s="342"/>
      <c r="ACE43" s="342"/>
      <c r="ACF43" s="342"/>
      <c r="ACG43" s="342"/>
      <c r="ACH43" s="342"/>
      <c r="ACI43" s="342"/>
      <c r="ACJ43" s="342"/>
      <c r="ACK43" s="342"/>
      <c r="ACL43" s="342"/>
      <c r="ACM43" s="342"/>
      <c r="ACN43" s="342"/>
      <c r="ACO43" s="342"/>
      <c r="ACP43" s="342"/>
      <c r="ACQ43" s="342"/>
      <c r="ACR43" s="342"/>
      <c r="ACS43" s="342"/>
      <c r="ACT43" s="342"/>
      <c r="ACU43" s="342"/>
      <c r="ACV43" s="342"/>
      <c r="ACW43" s="342"/>
      <c r="ACX43" s="342"/>
      <c r="ACY43" s="342"/>
      <c r="ACZ43" s="342"/>
      <c r="ADA43" s="342"/>
      <c r="ADB43" s="342"/>
      <c r="ADC43" s="342"/>
      <c r="ADD43" s="342"/>
      <c r="ADE43" s="342"/>
      <c r="ADF43" s="342"/>
      <c r="ADG43" s="342"/>
      <c r="ADH43" s="342"/>
      <c r="ADI43" s="342"/>
      <c r="ADJ43" s="342"/>
      <c r="ADK43" s="342"/>
      <c r="ADL43" s="342"/>
      <c r="ADM43" s="342"/>
      <c r="ADN43" s="342"/>
      <c r="ADO43" s="342"/>
      <c r="ADP43" s="342"/>
      <c r="ADQ43" s="342"/>
      <c r="ADR43" s="342"/>
      <c r="ADS43" s="342"/>
      <c r="ADT43" s="342"/>
      <c r="ADU43" s="342"/>
      <c r="ADV43" s="342"/>
      <c r="ADW43" s="342"/>
      <c r="ADX43" s="342"/>
      <c r="ADY43" s="342"/>
      <c r="ADZ43" s="342"/>
      <c r="AEA43" s="342"/>
      <c r="AEB43" s="342"/>
      <c r="AEC43" s="342"/>
      <c r="AED43" s="342"/>
      <c r="AEE43" s="342"/>
      <c r="AEF43" s="342"/>
      <c r="AEG43" s="342"/>
      <c r="AEH43" s="342"/>
      <c r="AEI43" s="342"/>
      <c r="AEJ43" s="342"/>
      <c r="AEK43" s="342"/>
      <c r="AEL43" s="342"/>
      <c r="AEM43" s="342"/>
      <c r="AEN43" s="342"/>
      <c r="AEO43" s="342"/>
      <c r="AEP43" s="342"/>
      <c r="AEQ43" s="342"/>
      <c r="AER43" s="342"/>
      <c r="AES43" s="342"/>
      <c r="AET43" s="342"/>
      <c r="AEU43" s="342"/>
      <c r="AEV43" s="342"/>
      <c r="AEW43" s="342"/>
      <c r="AEX43" s="342"/>
      <c r="AEY43" s="342"/>
      <c r="AEZ43" s="342"/>
      <c r="AFA43" s="342"/>
      <c r="AFB43" s="342"/>
      <c r="AFC43" s="342"/>
      <c r="AFD43" s="342"/>
      <c r="AFE43" s="342"/>
      <c r="AFF43" s="342"/>
      <c r="AFG43" s="342"/>
      <c r="AFH43" s="342"/>
      <c r="AFI43" s="342"/>
      <c r="AFJ43" s="342"/>
      <c r="AFK43" s="342"/>
      <c r="AFL43" s="342"/>
      <c r="AFM43" s="342"/>
      <c r="AFN43" s="342"/>
      <c r="AFO43" s="342"/>
      <c r="AFP43" s="342"/>
      <c r="AFQ43" s="342"/>
      <c r="AFR43" s="342"/>
      <c r="AFS43" s="342"/>
      <c r="AFT43" s="342"/>
      <c r="AFU43" s="342"/>
      <c r="AFV43" s="342"/>
      <c r="AFW43" s="342"/>
      <c r="AFX43" s="342"/>
      <c r="AFY43" s="342"/>
      <c r="AFZ43" s="342"/>
      <c r="AGA43" s="342"/>
      <c r="AGB43" s="342"/>
      <c r="AGC43" s="342"/>
      <c r="AGD43" s="342"/>
      <c r="AGE43" s="342"/>
      <c r="AGF43" s="342"/>
      <c r="AGG43" s="342"/>
      <c r="AGH43" s="342"/>
      <c r="AGI43" s="342"/>
      <c r="AGJ43" s="342"/>
      <c r="AGK43" s="342"/>
      <c r="AGL43" s="342"/>
      <c r="AGM43" s="342"/>
      <c r="AGN43" s="342"/>
      <c r="AGO43" s="342"/>
      <c r="AGP43" s="342"/>
      <c r="AGQ43" s="342"/>
      <c r="AGR43" s="342"/>
      <c r="AGS43" s="342"/>
      <c r="AGT43" s="342"/>
      <c r="AGU43" s="342"/>
      <c r="AGV43" s="342"/>
      <c r="AGW43" s="342"/>
      <c r="AGX43" s="342"/>
      <c r="AGY43" s="342"/>
      <c r="AGZ43" s="342"/>
      <c r="AHA43" s="342"/>
      <c r="AHB43" s="342"/>
      <c r="AHC43" s="342"/>
      <c r="AHD43" s="342"/>
      <c r="AHE43" s="342"/>
      <c r="AHF43" s="342"/>
      <c r="AHG43" s="342"/>
      <c r="AHH43" s="342"/>
      <c r="AHI43" s="342"/>
      <c r="AHJ43" s="342"/>
      <c r="AHK43" s="342"/>
      <c r="AHL43" s="342"/>
      <c r="AHM43" s="342"/>
      <c r="AHN43" s="342"/>
      <c r="AHO43" s="342"/>
      <c r="AHP43" s="342"/>
      <c r="AHQ43" s="342"/>
      <c r="AHR43" s="342"/>
      <c r="AHS43" s="342"/>
      <c r="AHT43" s="342"/>
      <c r="AHU43" s="342"/>
      <c r="AHV43" s="342"/>
      <c r="AHW43" s="342"/>
      <c r="AHX43" s="342"/>
      <c r="AHY43" s="342"/>
      <c r="AHZ43" s="342"/>
      <c r="AIA43" s="342"/>
      <c r="AIB43" s="342"/>
      <c r="AIC43" s="342"/>
      <c r="AID43" s="342"/>
      <c r="AIE43" s="342"/>
      <c r="AIF43" s="342"/>
      <c r="AIG43" s="342"/>
      <c r="AIH43" s="342"/>
      <c r="AII43" s="342"/>
      <c r="AIJ43" s="342"/>
      <c r="AIK43" s="342"/>
      <c r="AIL43" s="342"/>
      <c r="AIM43" s="342"/>
      <c r="AIN43" s="342"/>
      <c r="AIO43" s="342"/>
      <c r="AIP43" s="342"/>
      <c r="AIQ43" s="342"/>
      <c r="AIR43" s="342"/>
      <c r="AIS43" s="342"/>
      <c r="AIT43" s="342"/>
      <c r="AIU43" s="342"/>
      <c r="AIV43" s="342"/>
      <c r="AIW43" s="342"/>
      <c r="AIX43" s="342"/>
      <c r="AIY43" s="342"/>
      <c r="AIZ43" s="342"/>
      <c r="AJA43" s="342"/>
      <c r="AJB43" s="342"/>
      <c r="AJC43" s="342"/>
      <c r="AJD43" s="342"/>
      <c r="AJE43" s="342"/>
      <c r="AJF43" s="342"/>
      <c r="AJG43" s="342"/>
      <c r="AJH43" s="342"/>
      <c r="AJI43" s="342"/>
      <c r="AJJ43" s="342"/>
      <c r="AJK43" s="342"/>
      <c r="AJL43" s="342"/>
      <c r="AJM43" s="342"/>
      <c r="AJN43" s="342"/>
      <c r="AJO43" s="342"/>
      <c r="AJP43" s="342"/>
      <c r="AJQ43" s="342"/>
      <c r="AJR43" s="342"/>
      <c r="AJS43" s="342"/>
      <c r="AJT43" s="342"/>
      <c r="AJU43" s="342"/>
      <c r="AJV43" s="342"/>
      <c r="AJW43" s="342"/>
      <c r="AJX43" s="342"/>
      <c r="AJY43" s="342"/>
      <c r="AJZ43" s="342"/>
      <c r="AKA43" s="342"/>
      <c r="AKB43" s="342"/>
      <c r="AKC43" s="342"/>
      <c r="AKD43" s="342"/>
      <c r="AKE43" s="342"/>
      <c r="AKF43" s="342"/>
      <c r="AKG43" s="342"/>
      <c r="AKH43" s="342"/>
      <c r="AKI43" s="342"/>
      <c r="AKJ43" s="342"/>
      <c r="AKK43" s="342"/>
      <c r="AKL43" s="342"/>
      <c r="AKM43" s="342"/>
      <c r="AKN43" s="342"/>
      <c r="AKO43" s="342"/>
      <c r="AKP43" s="342"/>
      <c r="AKQ43" s="342"/>
      <c r="AKR43" s="342"/>
      <c r="AKS43" s="342"/>
      <c r="AKT43" s="342"/>
      <c r="AKU43" s="342"/>
      <c r="AKV43" s="342"/>
      <c r="AKW43" s="342"/>
      <c r="AKX43" s="342"/>
      <c r="AKY43" s="342"/>
      <c r="AKZ43" s="342"/>
      <c r="ALA43" s="342"/>
      <c r="ALB43" s="342"/>
      <c r="ALC43" s="342"/>
      <c r="ALD43" s="342"/>
      <c r="ALE43" s="342"/>
      <c r="ALF43" s="342"/>
      <c r="ALG43" s="342"/>
      <c r="ALH43" s="342"/>
      <c r="ALI43" s="342"/>
      <c r="ALJ43" s="342"/>
      <c r="ALK43" s="342"/>
      <c r="ALL43" s="342"/>
      <c r="ALM43" s="342"/>
      <c r="ALN43" s="342"/>
      <c r="ALO43" s="342"/>
      <c r="ALP43" s="342"/>
      <c r="ALQ43" s="342"/>
      <c r="ALR43" s="342"/>
      <c r="ALS43" s="342"/>
      <c r="ALT43" s="342"/>
      <c r="ALU43" s="342"/>
      <c r="ALV43" s="342"/>
      <c r="ALW43" s="342"/>
      <c r="ALX43" s="342"/>
      <c r="ALY43" s="342"/>
      <c r="ALZ43" s="342"/>
      <c r="AMA43" s="342"/>
      <c r="AMB43" s="342"/>
      <c r="AMC43" s="342"/>
      <c r="AMD43" s="342"/>
      <c r="AME43" s="342"/>
      <c r="AMF43" s="342"/>
      <c r="AMG43" s="342"/>
      <c r="AMH43" s="342"/>
      <c r="AMI43" s="342"/>
      <c r="AMJ43" s="342"/>
      <c r="AMK43" s="342"/>
      <c r="AML43" s="342"/>
      <c r="AMM43" s="342"/>
      <c r="AMN43" s="342"/>
      <c r="AMO43" s="342"/>
      <c r="AMP43" s="342"/>
      <c r="AMQ43" s="342"/>
      <c r="AMR43" s="342"/>
      <c r="AMS43" s="342"/>
      <c r="AMT43" s="342"/>
      <c r="AMU43" s="342"/>
      <c r="AMV43" s="342"/>
      <c r="AMW43" s="342"/>
      <c r="AMX43" s="342"/>
      <c r="AMY43" s="342"/>
      <c r="AMZ43" s="342"/>
      <c r="ANA43" s="342"/>
      <c r="ANB43" s="342"/>
      <c r="ANC43" s="342"/>
      <c r="AND43" s="342"/>
      <c r="ANE43" s="342"/>
      <c r="ANF43" s="342"/>
      <c r="ANG43" s="342"/>
      <c r="ANH43" s="342"/>
      <c r="ANI43" s="342"/>
      <c r="ANJ43" s="342"/>
      <c r="ANK43" s="342"/>
      <c r="ANL43" s="342"/>
      <c r="ANM43" s="342"/>
      <c r="ANN43" s="342"/>
      <c r="ANO43" s="342"/>
      <c r="ANP43" s="342"/>
      <c r="ANQ43" s="342"/>
      <c r="ANR43" s="342"/>
      <c r="ANS43" s="342"/>
      <c r="ANT43" s="342"/>
      <c r="ANU43" s="342"/>
      <c r="ANV43" s="342"/>
      <c r="ANW43" s="342"/>
      <c r="ANX43" s="342"/>
      <c r="ANY43" s="342"/>
      <c r="ANZ43" s="342"/>
      <c r="AOA43" s="342"/>
      <c r="AOB43" s="342"/>
      <c r="AOC43" s="342"/>
      <c r="AOD43" s="342"/>
      <c r="AOE43" s="342"/>
      <c r="AOF43" s="342"/>
      <c r="AOG43" s="342"/>
      <c r="AOH43" s="342"/>
      <c r="AOI43" s="342"/>
      <c r="AOJ43" s="342"/>
      <c r="AOK43" s="342"/>
      <c r="AOL43" s="342"/>
      <c r="AOM43" s="342"/>
      <c r="AON43" s="342"/>
      <c r="AOO43" s="342"/>
      <c r="AOP43" s="342"/>
      <c r="AOQ43" s="342"/>
      <c r="AOR43" s="342"/>
      <c r="AOS43" s="342"/>
      <c r="AOT43" s="342"/>
      <c r="AOU43" s="342"/>
      <c r="AOV43" s="342"/>
      <c r="AOW43" s="342"/>
      <c r="AOX43" s="342"/>
      <c r="AOY43" s="342"/>
      <c r="AOZ43" s="342"/>
      <c r="APA43" s="342"/>
      <c r="APB43" s="342"/>
      <c r="APC43" s="342"/>
      <c r="APD43" s="342"/>
      <c r="APE43" s="342"/>
      <c r="APF43" s="342"/>
      <c r="APG43" s="342"/>
      <c r="APH43" s="342"/>
      <c r="API43" s="342"/>
      <c r="APJ43" s="342"/>
      <c r="APK43" s="342"/>
      <c r="APL43" s="342"/>
      <c r="APM43" s="342"/>
      <c r="APN43" s="342"/>
      <c r="APO43" s="342"/>
      <c r="APP43" s="342"/>
      <c r="APQ43" s="342"/>
      <c r="APR43" s="342"/>
      <c r="APS43" s="342"/>
      <c r="APT43" s="342"/>
      <c r="APU43" s="342"/>
      <c r="APV43" s="342"/>
      <c r="APW43" s="342"/>
      <c r="APX43" s="342"/>
      <c r="APY43" s="342"/>
      <c r="APZ43" s="342"/>
      <c r="AQA43" s="342"/>
      <c r="AQB43" s="342"/>
      <c r="AQC43" s="342"/>
      <c r="AQD43" s="342"/>
      <c r="AQE43" s="342"/>
      <c r="AQF43" s="342"/>
      <c r="AQG43" s="342"/>
      <c r="AQH43" s="342"/>
      <c r="AQI43" s="342"/>
      <c r="AQJ43" s="342"/>
      <c r="AQK43" s="342"/>
      <c r="AQL43" s="342"/>
      <c r="AQM43" s="342"/>
      <c r="AQN43" s="342"/>
      <c r="AQO43" s="342"/>
      <c r="AQP43" s="342"/>
      <c r="AQQ43" s="342"/>
      <c r="AQR43" s="342"/>
      <c r="AQS43" s="342"/>
      <c r="AQT43" s="342"/>
      <c r="AQU43" s="342"/>
      <c r="AQV43" s="342"/>
      <c r="AQW43" s="342"/>
      <c r="AQX43" s="342"/>
      <c r="AQY43" s="342"/>
      <c r="AQZ43" s="342"/>
      <c r="ARA43" s="342"/>
      <c r="ARB43" s="342"/>
      <c r="ARC43" s="342"/>
      <c r="ARD43" s="342"/>
      <c r="ARE43" s="342"/>
      <c r="ARF43" s="342"/>
      <c r="ARG43" s="342"/>
      <c r="ARH43" s="342"/>
      <c r="ARI43" s="342"/>
      <c r="ARJ43" s="342"/>
      <c r="ARK43" s="342"/>
      <c r="ARL43" s="342"/>
      <c r="ARM43" s="342"/>
      <c r="ARN43" s="342"/>
      <c r="ARO43" s="342"/>
      <c r="ARP43" s="342"/>
      <c r="ARQ43" s="342"/>
      <c r="ARR43" s="342"/>
      <c r="ARS43" s="342"/>
      <c r="ART43" s="342"/>
      <c r="ARU43" s="342"/>
      <c r="ARV43" s="342"/>
      <c r="ARW43" s="342"/>
      <c r="ARX43" s="342"/>
      <c r="ARY43" s="342"/>
      <c r="ARZ43" s="342"/>
      <c r="ASA43" s="342"/>
      <c r="ASB43" s="342"/>
      <c r="ASC43" s="342"/>
      <c r="ASD43" s="342"/>
      <c r="ASE43" s="342"/>
      <c r="ASF43" s="342"/>
      <c r="ASG43" s="342"/>
      <c r="ASH43" s="342"/>
      <c r="ASI43" s="342"/>
      <c r="ASJ43" s="342"/>
      <c r="ASK43" s="342"/>
      <c r="ASL43" s="342"/>
      <c r="ASM43" s="342"/>
      <c r="ASN43" s="342"/>
      <c r="ASO43" s="342"/>
      <c r="ASP43" s="342"/>
      <c r="ASQ43" s="342"/>
      <c r="ASR43" s="342"/>
      <c r="ASS43" s="342"/>
      <c r="AST43" s="342"/>
      <c r="ASU43" s="342"/>
      <c r="ASV43" s="342"/>
      <c r="ASW43" s="342"/>
      <c r="ASX43" s="342"/>
      <c r="ASY43" s="342"/>
      <c r="ASZ43" s="342"/>
      <c r="ATA43" s="342"/>
      <c r="ATB43" s="342"/>
      <c r="ATC43" s="342"/>
      <c r="ATD43" s="342"/>
      <c r="ATE43" s="342"/>
      <c r="ATF43" s="342"/>
      <c r="ATG43" s="342"/>
      <c r="ATH43" s="342"/>
      <c r="ATI43" s="342"/>
      <c r="ATJ43" s="342"/>
      <c r="ATK43" s="342"/>
      <c r="ATL43" s="342"/>
      <c r="ATM43" s="342"/>
      <c r="ATN43" s="342"/>
      <c r="ATO43" s="342"/>
      <c r="ATP43" s="342"/>
      <c r="ATQ43" s="342"/>
      <c r="ATR43" s="342"/>
      <c r="ATS43" s="342"/>
      <c r="ATT43" s="342"/>
      <c r="ATU43" s="342"/>
      <c r="ATV43" s="342"/>
      <c r="ATW43" s="342"/>
      <c r="ATX43" s="342"/>
      <c r="ATY43" s="342"/>
      <c r="ATZ43" s="342"/>
      <c r="AUA43" s="342"/>
      <c r="AUB43" s="342"/>
      <c r="AUC43" s="342"/>
      <c r="AUD43" s="342"/>
      <c r="AUE43" s="342"/>
      <c r="AUF43" s="342"/>
      <c r="AUG43" s="342"/>
      <c r="AUH43" s="342"/>
      <c r="AUI43" s="342"/>
      <c r="AUJ43" s="342"/>
      <c r="AUK43" s="342"/>
      <c r="AUL43" s="342"/>
      <c r="AUM43" s="342"/>
      <c r="AUN43" s="342"/>
      <c r="AUO43" s="342"/>
      <c r="AUP43" s="342"/>
      <c r="AUQ43" s="342"/>
      <c r="AUR43" s="342"/>
      <c r="AUS43" s="342"/>
      <c r="AUT43" s="342"/>
      <c r="AUU43" s="342"/>
      <c r="AUV43" s="342"/>
      <c r="AUW43" s="342"/>
      <c r="AUX43" s="342"/>
      <c r="AUY43" s="342"/>
      <c r="AUZ43" s="342"/>
      <c r="AVA43" s="342"/>
      <c r="AVB43" s="342"/>
      <c r="AVC43" s="342"/>
      <c r="AVD43" s="342"/>
      <c r="AVE43" s="342"/>
      <c r="AVF43" s="342"/>
      <c r="AVG43" s="342"/>
      <c r="AVH43" s="342"/>
      <c r="AVI43" s="342"/>
      <c r="AVJ43" s="342"/>
      <c r="AVK43" s="342"/>
      <c r="AVL43" s="342"/>
      <c r="AVM43" s="342"/>
      <c r="AVN43" s="342"/>
      <c r="AVO43" s="342"/>
      <c r="AVP43" s="342"/>
      <c r="AVQ43" s="342"/>
      <c r="AVR43" s="342"/>
      <c r="AVS43" s="342"/>
      <c r="AVT43" s="342"/>
      <c r="AVU43" s="342"/>
      <c r="AVV43" s="342"/>
      <c r="AVW43" s="342"/>
      <c r="AVX43" s="342"/>
      <c r="AVY43" s="342"/>
      <c r="AVZ43" s="342"/>
      <c r="AWA43" s="342"/>
      <c r="AWB43" s="342"/>
      <c r="AWC43" s="342"/>
      <c r="AWD43" s="342"/>
      <c r="AWE43" s="342"/>
      <c r="AWF43" s="342"/>
      <c r="AWG43" s="342"/>
      <c r="AWH43" s="342"/>
      <c r="AWI43" s="342"/>
      <c r="AWJ43" s="342"/>
      <c r="AWK43" s="342"/>
      <c r="AWL43" s="342"/>
      <c r="AWM43" s="342"/>
      <c r="AWN43" s="342"/>
      <c r="AWO43" s="342"/>
      <c r="AWP43" s="342"/>
      <c r="AWQ43" s="342"/>
      <c r="AWR43" s="342"/>
      <c r="AWS43" s="342"/>
      <c r="AWT43" s="342"/>
      <c r="AWU43" s="342"/>
      <c r="AWV43" s="342"/>
      <c r="AWW43" s="342"/>
      <c r="AWX43" s="342"/>
      <c r="AWY43" s="342"/>
      <c r="AWZ43" s="342"/>
      <c r="AXA43" s="342"/>
      <c r="AXB43" s="342"/>
      <c r="AXC43" s="342"/>
      <c r="AXD43" s="342"/>
      <c r="AXE43" s="342"/>
      <c r="AXF43" s="342"/>
      <c r="AXG43" s="342"/>
      <c r="AXH43" s="342"/>
      <c r="AXI43" s="342"/>
      <c r="AXJ43" s="342"/>
      <c r="AXK43" s="342"/>
      <c r="AXL43" s="342"/>
      <c r="AXM43" s="342"/>
      <c r="AXN43" s="342"/>
      <c r="AXO43" s="342"/>
      <c r="AXP43" s="342"/>
      <c r="AXQ43" s="342"/>
      <c r="AXR43" s="342"/>
      <c r="AXS43" s="342"/>
      <c r="AXT43" s="342"/>
      <c r="AXU43" s="342"/>
      <c r="AXV43" s="342"/>
      <c r="AXW43" s="342"/>
      <c r="AXX43" s="342"/>
      <c r="AXY43" s="342"/>
      <c r="AXZ43" s="342"/>
      <c r="AYA43" s="342"/>
      <c r="AYB43" s="342"/>
      <c r="AYC43" s="342"/>
      <c r="AYD43" s="342"/>
      <c r="AYE43" s="342"/>
      <c r="AYF43" s="342"/>
      <c r="AYG43" s="342"/>
      <c r="AYH43" s="342"/>
      <c r="AYI43" s="342"/>
      <c r="AYJ43" s="342"/>
      <c r="AYK43" s="342"/>
      <c r="AYL43" s="342"/>
      <c r="AYM43" s="342"/>
      <c r="AYN43" s="342"/>
      <c r="AYO43" s="342"/>
      <c r="AYP43" s="342"/>
      <c r="AYQ43" s="342"/>
      <c r="AYR43" s="342"/>
      <c r="AYS43" s="342"/>
      <c r="AYT43" s="342"/>
      <c r="AYU43" s="342"/>
      <c r="AYV43" s="342"/>
      <c r="AYW43" s="342"/>
      <c r="AYX43" s="342"/>
      <c r="AYY43" s="342"/>
      <c r="AYZ43" s="342"/>
      <c r="AZA43" s="342"/>
      <c r="AZB43" s="342"/>
      <c r="AZC43" s="342"/>
      <c r="AZD43" s="342"/>
      <c r="AZE43" s="342"/>
      <c r="AZF43" s="342"/>
      <c r="AZG43" s="342"/>
      <c r="AZH43" s="342"/>
      <c r="AZI43" s="342"/>
      <c r="AZJ43" s="342"/>
      <c r="AZK43" s="342"/>
      <c r="AZL43" s="342"/>
      <c r="AZM43" s="342"/>
      <c r="AZN43" s="342"/>
      <c r="AZO43" s="342"/>
      <c r="AZP43" s="342"/>
      <c r="AZQ43" s="342"/>
      <c r="AZR43" s="342"/>
      <c r="AZS43" s="342"/>
      <c r="AZT43" s="342"/>
      <c r="AZU43" s="342"/>
      <c r="AZV43" s="342"/>
      <c r="AZW43" s="342"/>
      <c r="AZX43" s="342"/>
      <c r="AZY43" s="342"/>
      <c r="AZZ43" s="342"/>
      <c r="BAA43" s="342"/>
      <c r="BAB43" s="342"/>
      <c r="BAC43" s="342"/>
      <c r="BAD43" s="342"/>
      <c r="BAE43" s="342"/>
      <c r="BAF43" s="342"/>
      <c r="BAG43" s="342"/>
      <c r="BAH43" s="342"/>
      <c r="BAI43" s="342"/>
      <c r="BAJ43" s="342"/>
      <c r="BAK43" s="342"/>
      <c r="BAL43" s="342"/>
      <c r="BAM43" s="342"/>
      <c r="BAN43" s="342"/>
      <c r="BAO43" s="342"/>
      <c r="BAP43" s="342"/>
      <c r="BAQ43" s="342"/>
      <c r="BAR43" s="342"/>
      <c r="BAS43" s="342"/>
      <c r="BAT43" s="342"/>
      <c r="BAU43" s="342"/>
      <c r="BAV43" s="342"/>
      <c r="BAW43" s="342"/>
      <c r="BAX43" s="342"/>
      <c r="BAY43" s="342"/>
      <c r="BAZ43" s="342"/>
      <c r="BBA43" s="342"/>
      <c r="BBB43" s="342"/>
      <c r="BBC43" s="342"/>
      <c r="BBD43" s="342"/>
      <c r="BBE43" s="342"/>
      <c r="BBF43" s="342"/>
      <c r="BBG43" s="342"/>
      <c r="BBH43" s="342"/>
      <c r="BBI43" s="342"/>
      <c r="BBJ43" s="342"/>
      <c r="BBK43" s="342"/>
      <c r="BBL43" s="342"/>
      <c r="BBM43" s="342"/>
      <c r="BBN43" s="342"/>
      <c r="BBO43" s="342"/>
      <c r="BBP43" s="342"/>
      <c r="BBQ43" s="342"/>
      <c r="BBR43" s="342"/>
      <c r="BBS43" s="342"/>
      <c r="BBT43" s="342"/>
      <c r="BBU43" s="342"/>
      <c r="BBV43" s="342"/>
      <c r="BBW43" s="342"/>
      <c r="BBX43" s="342"/>
      <c r="BBY43" s="342"/>
      <c r="BBZ43" s="342"/>
      <c r="BCA43" s="342"/>
      <c r="BCB43" s="342"/>
      <c r="BCC43" s="342"/>
      <c r="BCD43" s="342"/>
      <c r="BCE43" s="342"/>
      <c r="BCF43" s="342"/>
      <c r="BCG43" s="342"/>
      <c r="BCH43" s="342"/>
      <c r="BCI43" s="342"/>
      <c r="BCJ43" s="342"/>
      <c r="BCK43" s="342"/>
      <c r="BCL43" s="342"/>
      <c r="BCM43" s="342"/>
      <c r="BCN43" s="342"/>
      <c r="BCO43" s="342"/>
      <c r="BCP43" s="342"/>
      <c r="BCQ43" s="342"/>
      <c r="BCR43" s="342"/>
      <c r="BCS43" s="342"/>
      <c r="BCT43" s="342"/>
      <c r="BCU43" s="342"/>
      <c r="BCV43" s="342"/>
      <c r="BCW43" s="342"/>
      <c r="BCX43" s="342"/>
      <c r="BCY43" s="342"/>
      <c r="BCZ43" s="342"/>
      <c r="BDA43" s="342"/>
      <c r="BDB43" s="342"/>
      <c r="BDC43" s="342"/>
      <c r="BDD43" s="342"/>
      <c r="BDE43" s="342"/>
      <c r="BDF43" s="342"/>
      <c r="BDG43" s="342"/>
      <c r="BDH43" s="342"/>
      <c r="BDI43" s="342"/>
      <c r="BDJ43" s="342"/>
      <c r="BDK43" s="342"/>
      <c r="BDL43" s="342"/>
      <c r="BDM43" s="342"/>
      <c r="BDN43" s="342"/>
      <c r="BDO43" s="342"/>
      <c r="BDP43" s="342"/>
      <c r="BDQ43" s="342"/>
      <c r="BDR43" s="342"/>
      <c r="BDS43" s="342"/>
      <c r="BDT43" s="342"/>
      <c r="BDU43" s="342"/>
      <c r="BDV43" s="342"/>
      <c r="BDW43" s="342"/>
      <c r="BDX43" s="342"/>
      <c r="BDY43" s="342"/>
      <c r="BDZ43" s="342"/>
      <c r="BEA43" s="342"/>
      <c r="BEB43" s="342"/>
      <c r="BEC43" s="342"/>
      <c r="BED43" s="342"/>
      <c r="BEE43" s="342"/>
      <c r="BEF43" s="342"/>
      <c r="BEG43" s="342"/>
      <c r="BEH43" s="342"/>
      <c r="BEI43" s="342"/>
      <c r="BEJ43" s="342"/>
      <c r="BEK43" s="342"/>
      <c r="BEL43" s="342"/>
      <c r="BEM43" s="342"/>
      <c r="BEN43" s="342"/>
      <c r="BEO43" s="342"/>
      <c r="BEP43" s="342"/>
      <c r="BEQ43" s="342"/>
      <c r="BER43" s="342"/>
      <c r="BES43" s="342"/>
      <c r="BET43" s="342"/>
      <c r="BEU43" s="342"/>
      <c r="BEV43" s="342"/>
      <c r="BEW43" s="342"/>
      <c r="BEX43" s="342"/>
      <c r="BEY43" s="342"/>
      <c r="BEZ43" s="342"/>
      <c r="BFA43" s="342"/>
      <c r="BFB43" s="342"/>
      <c r="BFC43" s="342"/>
      <c r="BFD43" s="342"/>
      <c r="BFE43" s="342"/>
      <c r="BFF43" s="342"/>
      <c r="BFG43" s="342"/>
      <c r="BFH43" s="342"/>
      <c r="BFI43" s="342"/>
      <c r="BFJ43" s="342"/>
      <c r="BFK43" s="342"/>
      <c r="BFL43" s="342"/>
      <c r="BFM43" s="342"/>
      <c r="BFN43" s="342"/>
      <c r="BFO43" s="342"/>
      <c r="BFP43" s="342"/>
      <c r="BFQ43" s="342"/>
      <c r="BFR43" s="342"/>
      <c r="BFS43" s="342"/>
      <c r="BFT43" s="342"/>
      <c r="BFU43" s="342"/>
      <c r="BFV43" s="342"/>
      <c r="BFW43" s="342"/>
      <c r="BFX43" s="342"/>
      <c r="BFY43" s="342"/>
      <c r="BFZ43" s="342"/>
      <c r="BGA43" s="342"/>
      <c r="BGB43" s="342"/>
      <c r="BGC43" s="342"/>
      <c r="BGD43" s="342"/>
      <c r="BGE43" s="342"/>
      <c r="BGF43" s="342"/>
      <c r="BGG43" s="342"/>
      <c r="BGH43" s="342"/>
      <c r="BGI43" s="342"/>
      <c r="BGJ43" s="342"/>
      <c r="BGK43" s="342"/>
      <c r="BGL43" s="342"/>
      <c r="BGM43" s="342"/>
      <c r="BGN43" s="342"/>
      <c r="BGO43" s="342"/>
      <c r="BGP43" s="342"/>
      <c r="BGQ43" s="342"/>
      <c r="BGR43" s="342"/>
      <c r="BGS43" s="342"/>
      <c r="BGT43" s="342"/>
      <c r="BGU43" s="342"/>
      <c r="BGV43" s="342"/>
      <c r="BGW43" s="342"/>
      <c r="BGX43" s="342"/>
      <c r="BGY43" s="342"/>
      <c r="BGZ43" s="342"/>
      <c r="BHA43" s="342"/>
      <c r="BHB43" s="342"/>
      <c r="BHC43" s="342"/>
      <c r="BHD43" s="342"/>
      <c r="BHE43" s="342"/>
      <c r="BHF43" s="342"/>
      <c r="BHG43" s="342"/>
      <c r="BHH43" s="342"/>
      <c r="BHI43" s="342"/>
      <c r="BHJ43" s="342"/>
      <c r="BHK43" s="342"/>
      <c r="BHL43" s="342"/>
      <c r="BHM43" s="342"/>
      <c r="BHN43" s="342"/>
      <c r="BHO43" s="342"/>
      <c r="BHP43" s="342"/>
      <c r="BHQ43" s="342"/>
      <c r="BHR43" s="342"/>
      <c r="BHS43" s="342"/>
      <c r="BHT43" s="342"/>
      <c r="BHU43" s="342"/>
      <c r="BHV43" s="342"/>
      <c r="BHW43" s="342"/>
      <c r="BHX43" s="342"/>
      <c r="BHY43" s="342"/>
      <c r="BHZ43" s="342"/>
      <c r="BIA43" s="342"/>
      <c r="BIB43" s="342"/>
      <c r="BIC43" s="342"/>
      <c r="BID43" s="342"/>
      <c r="BIE43" s="342"/>
      <c r="BIF43" s="342"/>
      <c r="BIG43" s="342"/>
      <c r="BIH43" s="342"/>
      <c r="BII43" s="342"/>
      <c r="BIJ43" s="342"/>
      <c r="BIK43" s="342"/>
      <c r="BIL43" s="342"/>
      <c r="BIM43" s="342"/>
      <c r="BIN43" s="342"/>
      <c r="BIO43" s="342"/>
      <c r="BIP43" s="342"/>
      <c r="BIQ43" s="342"/>
      <c r="BIR43" s="342"/>
      <c r="BIS43" s="342"/>
      <c r="BIT43" s="342"/>
      <c r="BIU43" s="342"/>
      <c r="BIV43" s="342"/>
      <c r="BIW43" s="342"/>
      <c r="BIX43" s="342"/>
      <c r="BIY43" s="342"/>
      <c r="BIZ43" s="342"/>
      <c r="BJA43" s="342"/>
      <c r="BJB43" s="342"/>
      <c r="BJC43" s="342"/>
      <c r="BJD43" s="342"/>
      <c r="BJE43" s="342"/>
      <c r="BJF43" s="342"/>
      <c r="BJG43" s="342"/>
      <c r="BJH43" s="342"/>
      <c r="BJI43" s="342"/>
      <c r="BJJ43" s="342"/>
      <c r="BJK43" s="342"/>
      <c r="BJL43" s="342"/>
      <c r="BJM43" s="342"/>
      <c r="BJN43" s="342"/>
      <c r="BJO43" s="342"/>
      <c r="BJP43" s="342"/>
      <c r="BJQ43" s="342"/>
      <c r="BJR43" s="342"/>
      <c r="BJS43" s="342"/>
      <c r="BJT43" s="342"/>
      <c r="BJU43" s="342"/>
      <c r="BJV43" s="342"/>
      <c r="BJW43" s="342"/>
      <c r="BJX43" s="342"/>
      <c r="BJY43" s="342"/>
      <c r="BJZ43" s="342"/>
      <c r="BKA43" s="342"/>
      <c r="BKB43" s="342"/>
      <c r="BKC43" s="342"/>
      <c r="BKD43" s="342"/>
      <c r="BKE43" s="342"/>
      <c r="BKF43" s="342"/>
      <c r="BKG43" s="342"/>
      <c r="BKH43" s="342"/>
      <c r="BKI43" s="342"/>
      <c r="BKJ43" s="342"/>
      <c r="BKK43" s="342"/>
      <c r="BKL43" s="342"/>
      <c r="BKM43" s="342"/>
      <c r="BKN43" s="342"/>
      <c r="BKO43" s="342"/>
      <c r="BKP43" s="342"/>
      <c r="BKQ43" s="342"/>
      <c r="BKR43" s="342"/>
      <c r="BKS43" s="342"/>
      <c r="BKT43" s="342"/>
      <c r="BKU43" s="342"/>
      <c r="BKV43" s="342"/>
      <c r="BKW43" s="342"/>
      <c r="BKX43" s="342"/>
      <c r="BKY43" s="342"/>
      <c r="BKZ43" s="342"/>
      <c r="BLA43" s="342"/>
      <c r="BLB43" s="342"/>
      <c r="BLC43" s="342"/>
      <c r="BLD43" s="342"/>
      <c r="BLE43" s="342"/>
      <c r="BLF43" s="342"/>
      <c r="BLG43" s="342"/>
      <c r="BLH43" s="342"/>
      <c r="BLI43" s="342"/>
      <c r="BLJ43" s="342"/>
      <c r="BLK43" s="342"/>
      <c r="BLL43" s="342"/>
      <c r="BLM43" s="342"/>
      <c r="BLN43" s="342"/>
      <c r="BLO43" s="342"/>
      <c r="BLP43" s="342"/>
      <c r="BLQ43" s="342"/>
      <c r="BLR43" s="342"/>
      <c r="BLS43" s="342"/>
      <c r="BLT43" s="342"/>
      <c r="BLU43" s="342"/>
      <c r="BLV43" s="342"/>
      <c r="BLW43" s="342"/>
      <c r="BLX43" s="342"/>
      <c r="BLY43" s="342"/>
      <c r="BLZ43" s="342"/>
      <c r="BMA43" s="342"/>
      <c r="BMB43" s="342"/>
      <c r="BMC43" s="342"/>
      <c r="BMD43" s="342"/>
      <c r="BME43" s="342"/>
      <c r="BMF43" s="342"/>
      <c r="BMG43" s="342"/>
      <c r="BMH43" s="342"/>
      <c r="BMI43" s="342"/>
      <c r="BMJ43" s="342"/>
      <c r="BMK43" s="342"/>
      <c r="BML43" s="342"/>
      <c r="BMM43" s="342"/>
      <c r="BMN43" s="342"/>
      <c r="BMO43" s="342"/>
      <c r="BMP43" s="342"/>
      <c r="BMQ43" s="342"/>
      <c r="BMR43" s="342"/>
      <c r="BMS43" s="342"/>
      <c r="BMT43" s="342"/>
      <c r="BMU43" s="342"/>
      <c r="BMV43" s="342"/>
      <c r="BMW43" s="342"/>
      <c r="BMX43" s="342"/>
      <c r="BMY43" s="342"/>
      <c r="BMZ43" s="342"/>
      <c r="BNA43" s="342"/>
      <c r="BNB43" s="342"/>
      <c r="BNC43" s="342"/>
      <c r="BND43" s="342"/>
      <c r="BNE43" s="342"/>
      <c r="BNF43" s="342"/>
      <c r="BNG43" s="342"/>
      <c r="BNH43" s="342"/>
      <c r="BNI43" s="342"/>
      <c r="BNJ43" s="342"/>
      <c r="BNK43" s="342"/>
      <c r="BNL43" s="342"/>
      <c r="BNM43" s="342"/>
      <c r="BNN43" s="342"/>
      <c r="BNO43" s="342"/>
      <c r="BNP43" s="342"/>
      <c r="BNQ43" s="342"/>
      <c r="BNR43" s="342"/>
      <c r="BNS43" s="342"/>
      <c r="BNT43" s="342"/>
      <c r="BNU43" s="342"/>
      <c r="BNV43" s="342"/>
      <c r="BNW43" s="342"/>
      <c r="BNX43" s="342"/>
      <c r="BNY43" s="342"/>
      <c r="BNZ43" s="342"/>
      <c r="BOA43" s="342"/>
      <c r="BOB43" s="342"/>
      <c r="BOC43" s="342"/>
      <c r="BOD43" s="342"/>
      <c r="BOE43" s="342"/>
      <c r="BOF43" s="342"/>
      <c r="BOG43" s="342"/>
      <c r="BOH43" s="342"/>
      <c r="BOI43" s="342"/>
      <c r="BOJ43" s="342"/>
      <c r="BOK43" s="342"/>
      <c r="BOL43" s="342"/>
      <c r="BOM43" s="342"/>
      <c r="BON43" s="342"/>
      <c r="BOO43" s="342"/>
      <c r="BOP43" s="342"/>
      <c r="BOQ43" s="342"/>
      <c r="BOR43" s="342"/>
      <c r="BOS43" s="342"/>
      <c r="BOT43" s="342"/>
      <c r="BOU43" s="342"/>
      <c r="BOV43" s="342"/>
      <c r="BOW43" s="342"/>
      <c r="BOX43" s="342"/>
      <c r="BOY43" s="342"/>
      <c r="BOZ43" s="342"/>
      <c r="BPA43" s="342"/>
      <c r="BPB43" s="342"/>
      <c r="BPC43" s="342"/>
      <c r="BPD43" s="342"/>
      <c r="BPE43" s="342"/>
      <c r="BPF43" s="342"/>
      <c r="BPG43" s="342"/>
      <c r="BPH43" s="342"/>
      <c r="BPI43" s="342"/>
      <c r="BPJ43" s="342"/>
      <c r="BPK43" s="342"/>
      <c r="BPL43" s="342"/>
      <c r="BPM43" s="342"/>
      <c r="BPN43" s="342"/>
      <c r="BPO43" s="342"/>
      <c r="BPP43" s="342"/>
      <c r="BPQ43" s="342"/>
      <c r="BPR43" s="342"/>
      <c r="BPS43" s="342"/>
      <c r="BPT43" s="342"/>
      <c r="BPU43" s="342"/>
      <c r="BPV43" s="342"/>
      <c r="BPW43" s="342"/>
      <c r="BPX43" s="342"/>
      <c r="BPY43" s="342"/>
      <c r="BPZ43" s="342"/>
      <c r="BQA43" s="342"/>
      <c r="BQB43" s="342"/>
      <c r="BQC43" s="342"/>
      <c r="BQD43" s="342"/>
      <c r="BQE43" s="342"/>
      <c r="BQF43" s="342"/>
      <c r="BQG43" s="342"/>
      <c r="BQH43" s="342"/>
      <c r="BQI43" s="342"/>
      <c r="BQJ43" s="342"/>
      <c r="BQK43" s="342"/>
      <c r="BQL43" s="342"/>
      <c r="BQM43" s="342"/>
      <c r="BQN43" s="342"/>
      <c r="BQO43" s="342"/>
      <c r="BQP43" s="342"/>
      <c r="BQQ43" s="342"/>
      <c r="BQR43" s="342"/>
      <c r="BQS43" s="342"/>
      <c r="BQT43" s="342"/>
      <c r="BQU43" s="342"/>
      <c r="BQV43" s="342"/>
      <c r="BQW43" s="342"/>
      <c r="BQX43" s="342"/>
      <c r="BQY43" s="342"/>
      <c r="BQZ43" s="342"/>
      <c r="BRA43" s="342"/>
      <c r="BRB43" s="342"/>
      <c r="BRC43" s="342"/>
      <c r="BRD43" s="342"/>
      <c r="BRE43" s="342"/>
      <c r="BRF43" s="342"/>
      <c r="BRG43" s="342"/>
      <c r="BRH43" s="342"/>
      <c r="BRI43" s="342"/>
      <c r="BRJ43" s="342"/>
      <c r="BRK43" s="342"/>
      <c r="BRL43" s="342"/>
      <c r="BRM43" s="342"/>
      <c r="BRN43" s="342"/>
      <c r="BRO43" s="342"/>
      <c r="BRP43" s="342"/>
      <c r="BRQ43" s="342"/>
      <c r="BRR43" s="342"/>
      <c r="BRS43" s="342"/>
      <c r="BRT43" s="342"/>
      <c r="BRU43" s="342"/>
      <c r="BRV43" s="342"/>
      <c r="BRW43" s="342"/>
      <c r="BRX43" s="342"/>
      <c r="BRY43" s="342"/>
      <c r="BRZ43" s="342"/>
      <c r="BSA43" s="342"/>
      <c r="BSB43" s="342"/>
      <c r="BSC43" s="342"/>
      <c r="BSD43" s="342"/>
      <c r="BSE43" s="342"/>
      <c r="BSF43" s="342"/>
      <c r="BSG43" s="342"/>
      <c r="BSH43" s="342"/>
      <c r="BSI43" s="342"/>
      <c r="BSJ43" s="342"/>
      <c r="BSK43" s="342"/>
      <c r="BSL43" s="342"/>
      <c r="BSM43" s="342"/>
      <c r="BSN43" s="342"/>
      <c r="BSO43" s="342"/>
      <c r="BSP43" s="342"/>
      <c r="BSQ43" s="342"/>
      <c r="BSR43" s="342"/>
      <c r="BSS43" s="342"/>
      <c r="BST43" s="342"/>
      <c r="BSU43" s="342"/>
      <c r="BSV43" s="342"/>
      <c r="BSW43" s="342"/>
      <c r="BSX43" s="342"/>
      <c r="BSY43" s="342"/>
      <c r="BSZ43" s="342"/>
      <c r="BTA43" s="342"/>
      <c r="BTB43" s="342"/>
      <c r="BTC43" s="342"/>
      <c r="BTD43" s="342"/>
      <c r="BTE43" s="342"/>
      <c r="BTF43" s="342"/>
      <c r="BTG43" s="342"/>
      <c r="BTH43" s="342"/>
      <c r="BTI43" s="342"/>
      <c r="BTJ43" s="342"/>
      <c r="BTK43" s="342"/>
      <c r="BTL43" s="342"/>
      <c r="BTM43" s="342"/>
      <c r="BTN43" s="342"/>
      <c r="BTO43" s="342"/>
      <c r="BTP43" s="342"/>
      <c r="BTQ43" s="342"/>
      <c r="BTR43" s="342"/>
      <c r="BTS43" s="342"/>
      <c r="BTT43" s="342"/>
      <c r="BTU43" s="342"/>
      <c r="BTV43" s="342"/>
      <c r="BTW43" s="342"/>
      <c r="BTX43" s="342"/>
      <c r="BTY43" s="342"/>
      <c r="BTZ43" s="342"/>
      <c r="BUA43" s="342"/>
      <c r="BUB43" s="342"/>
      <c r="BUC43" s="342"/>
      <c r="BUD43" s="342"/>
      <c r="BUE43" s="342"/>
      <c r="BUF43" s="342"/>
      <c r="BUG43" s="342"/>
      <c r="BUH43" s="342"/>
      <c r="BUI43" s="342"/>
      <c r="BUJ43" s="342"/>
      <c r="BUK43" s="342"/>
      <c r="BUL43" s="342"/>
      <c r="BUM43" s="342"/>
      <c r="BUN43" s="342"/>
      <c r="BUO43" s="342"/>
      <c r="BUP43" s="342"/>
      <c r="BUQ43" s="342"/>
      <c r="BUR43" s="342"/>
      <c r="BUS43" s="342"/>
      <c r="BUT43" s="342"/>
      <c r="BUU43" s="342"/>
      <c r="BUV43" s="342"/>
      <c r="BUW43" s="342"/>
      <c r="BUX43" s="342"/>
      <c r="BUY43" s="342"/>
      <c r="BUZ43" s="342"/>
      <c r="BVA43" s="342"/>
      <c r="BVB43" s="342"/>
      <c r="BVC43" s="342"/>
      <c r="BVD43" s="342"/>
      <c r="BVE43" s="342"/>
      <c r="BVF43" s="342"/>
      <c r="BVG43" s="342"/>
      <c r="BVH43" s="342"/>
      <c r="BVI43" s="342"/>
      <c r="BVJ43" s="342"/>
      <c r="BVK43" s="342"/>
      <c r="BVL43" s="342"/>
      <c r="BVM43" s="342"/>
      <c r="BVN43" s="342"/>
      <c r="BVO43" s="342"/>
      <c r="BVP43" s="342"/>
      <c r="BVQ43" s="342"/>
      <c r="BVR43" s="342"/>
      <c r="BVS43" s="342"/>
      <c r="BVT43" s="342"/>
      <c r="BVU43" s="342"/>
      <c r="BVV43" s="342"/>
      <c r="BVW43" s="342"/>
      <c r="BVX43" s="342"/>
      <c r="BVY43" s="342"/>
      <c r="BVZ43" s="342"/>
      <c r="BWA43" s="342"/>
      <c r="BWB43" s="342"/>
      <c r="BWC43" s="342"/>
      <c r="BWD43" s="342"/>
      <c r="BWE43" s="342"/>
      <c r="BWF43" s="342"/>
      <c r="BWG43" s="342"/>
      <c r="BWH43" s="342"/>
      <c r="BWI43" s="342"/>
      <c r="BWJ43" s="342"/>
      <c r="BWK43" s="342"/>
      <c r="BWL43" s="342"/>
      <c r="BWM43" s="342"/>
      <c r="BWN43" s="342"/>
      <c r="BWO43" s="342"/>
      <c r="BWP43" s="342"/>
      <c r="BWQ43" s="342"/>
      <c r="BWR43" s="342"/>
      <c r="BWS43" s="342"/>
      <c r="BWT43" s="342"/>
      <c r="BWU43" s="342"/>
      <c r="BWV43" s="342"/>
      <c r="BWW43" s="342"/>
      <c r="BWX43" s="342"/>
      <c r="BWY43" s="342"/>
      <c r="BWZ43" s="342"/>
      <c r="BXA43" s="342"/>
      <c r="BXB43" s="342"/>
      <c r="BXC43" s="342"/>
      <c r="BXD43" s="342"/>
      <c r="BXE43" s="342"/>
      <c r="BXF43" s="342"/>
      <c r="BXG43" s="342"/>
      <c r="BXH43" s="342"/>
      <c r="BXI43" s="342"/>
      <c r="BXJ43" s="342"/>
      <c r="BXK43" s="342"/>
      <c r="BXL43" s="342"/>
      <c r="BXM43" s="342"/>
      <c r="BXN43" s="342"/>
      <c r="BXO43" s="342"/>
      <c r="BXP43" s="342"/>
      <c r="BXQ43" s="342"/>
      <c r="BXR43" s="342"/>
      <c r="BXS43" s="342"/>
      <c r="BXT43" s="342"/>
      <c r="BXU43" s="342"/>
      <c r="BXV43" s="342"/>
      <c r="BXW43" s="342"/>
      <c r="BXX43" s="342"/>
      <c r="BXY43" s="342"/>
      <c r="BXZ43" s="342"/>
      <c r="BYA43" s="342"/>
      <c r="BYB43" s="342"/>
      <c r="BYC43" s="342"/>
      <c r="BYD43" s="342"/>
      <c r="BYE43" s="342"/>
      <c r="BYF43" s="342"/>
      <c r="BYG43" s="342"/>
      <c r="BYH43" s="342"/>
      <c r="BYI43" s="342"/>
      <c r="BYJ43" s="342"/>
      <c r="BYK43" s="342"/>
      <c r="BYL43" s="342"/>
      <c r="BYM43" s="342"/>
      <c r="BYN43" s="342"/>
      <c r="BYO43" s="342"/>
      <c r="BYP43" s="342"/>
      <c r="BYQ43" s="342"/>
      <c r="BYR43" s="342"/>
      <c r="BYS43" s="342"/>
      <c r="BYT43" s="342"/>
      <c r="BYU43" s="342"/>
      <c r="BYV43" s="342"/>
      <c r="BYW43" s="342"/>
      <c r="BYX43" s="342"/>
      <c r="BYY43" s="342"/>
      <c r="BYZ43" s="342"/>
      <c r="BZA43" s="342"/>
      <c r="BZB43" s="342"/>
      <c r="BZC43" s="342"/>
      <c r="BZD43" s="342"/>
      <c r="BZE43" s="342"/>
      <c r="BZF43" s="342"/>
      <c r="BZG43" s="342"/>
      <c r="BZH43" s="342"/>
      <c r="BZI43" s="342"/>
      <c r="BZJ43" s="342"/>
      <c r="BZK43" s="342"/>
      <c r="BZL43" s="342"/>
      <c r="BZM43" s="342"/>
      <c r="BZN43" s="342"/>
      <c r="BZO43" s="342"/>
      <c r="BZP43" s="342"/>
      <c r="BZQ43" s="342"/>
      <c r="BZR43" s="342"/>
      <c r="BZS43" s="342"/>
      <c r="BZT43" s="342"/>
      <c r="BZU43" s="342"/>
      <c r="BZV43" s="342"/>
      <c r="BZW43" s="342"/>
      <c r="BZX43" s="342"/>
      <c r="BZY43" s="342"/>
      <c r="BZZ43" s="342"/>
      <c r="CAA43" s="342"/>
      <c r="CAB43" s="342"/>
      <c r="CAC43" s="342"/>
      <c r="CAD43" s="342"/>
      <c r="CAE43" s="342"/>
      <c r="CAF43" s="342"/>
      <c r="CAG43" s="342"/>
      <c r="CAH43" s="342"/>
      <c r="CAI43" s="342"/>
      <c r="CAJ43" s="342"/>
      <c r="CAK43" s="342"/>
      <c r="CAL43" s="342"/>
      <c r="CAM43" s="342"/>
      <c r="CAN43" s="342"/>
      <c r="CAO43" s="342"/>
      <c r="CAP43" s="342"/>
      <c r="CAQ43" s="342"/>
      <c r="CAR43" s="342"/>
      <c r="CAS43" s="342"/>
      <c r="CAT43" s="342"/>
      <c r="CAU43" s="342"/>
      <c r="CAV43" s="342"/>
      <c r="CAW43" s="342"/>
      <c r="CAX43" s="342"/>
      <c r="CAY43" s="342"/>
      <c r="CAZ43" s="342"/>
      <c r="CBA43" s="342"/>
      <c r="CBB43" s="342"/>
      <c r="CBC43" s="342"/>
      <c r="CBD43" s="342"/>
      <c r="CBE43" s="342"/>
      <c r="CBF43" s="342"/>
      <c r="CBG43" s="342"/>
      <c r="CBH43" s="342"/>
      <c r="CBI43" s="342"/>
      <c r="CBJ43" s="342"/>
      <c r="CBK43" s="342"/>
      <c r="CBL43" s="342"/>
      <c r="CBM43" s="342"/>
      <c r="CBN43" s="342"/>
      <c r="CBO43" s="342"/>
      <c r="CBP43" s="342"/>
      <c r="CBQ43" s="342"/>
      <c r="CBR43" s="342"/>
      <c r="CBS43" s="342"/>
      <c r="CBT43" s="342"/>
      <c r="CBU43" s="342"/>
      <c r="CBV43" s="342"/>
      <c r="CBW43" s="342"/>
      <c r="CBX43" s="342"/>
      <c r="CBY43" s="342"/>
      <c r="CBZ43" s="342"/>
      <c r="CCA43" s="342"/>
      <c r="CCB43" s="342"/>
      <c r="CCC43" s="342"/>
      <c r="CCD43" s="342"/>
      <c r="CCE43" s="342"/>
      <c r="CCF43" s="342"/>
      <c r="CCG43" s="342"/>
      <c r="CCH43" s="342"/>
      <c r="CCI43" s="342"/>
      <c r="CCJ43" s="342"/>
      <c r="CCK43" s="342"/>
      <c r="CCL43" s="342"/>
      <c r="CCM43" s="342"/>
      <c r="CCN43" s="342"/>
      <c r="CCO43" s="342"/>
      <c r="CCP43" s="342"/>
      <c r="CCQ43" s="342"/>
      <c r="CCR43" s="342"/>
      <c r="CCS43" s="342"/>
      <c r="CCT43" s="342"/>
      <c r="CCU43" s="342"/>
      <c r="CCV43" s="342"/>
      <c r="CCW43" s="342"/>
      <c r="CCX43" s="342"/>
      <c r="CCY43" s="342"/>
      <c r="CCZ43" s="342"/>
      <c r="CDA43" s="342"/>
      <c r="CDB43" s="342"/>
      <c r="CDC43" s="342"/>
      <c r="CDD43" s="342"/>
      <c r="CDE43" s="342"/>
      <c r="CDF43" s="342"/>
      <c r="CDG43" s="342"/>
      <c r="CDH43" s="342"/>
      <c r="CDI43" s="342"/>
      <c r="CDJ43" s="342"/>
      <c r="CDK43" s="342"/>
      <c r="CDL43" s="342"/>
      <c r="CDM43" s="342"/>
      <c r="CDN43" s="342"/>
      <c r="CDO43" s="342"/>
      <c r="CDP43" s="342"/>
      <c r="CDQ43" s="342"/>
      <c r="CDR43" s="342"/>
      <c r="CDS43" s="342"/>
      <c r="CDT43" s="342"/>
      <c r="CDU43" s="342"/>
      <c r="CDV43" s="342"/>
      <c r="CDW43" s="342"/>
      <c r="CDX43" s="342"/>
      <c r="CDY43" s="342"/>
      <c r="CDZ43" s="342"/>
      <c r="CEA43" s="342"/>
      <c r="CEB43" s="342"/>
      <c r="CEC43" s="342"/>
      <c r="CED43" s="342"/>
      <c r="CEE43" s="342"/>
      <c r="CEF43" s="342"/>
      <c r="CEG43" s="342"/>
      <c r="CEH43" s="342"/>
      <c r="CEI43" s="342"/>
      <c r="CEJ43" s="342"/>
      <c r="CEK43" s="342"/>
      <c r="CEL43" s="342"/>
      <c r="CEM43" s="342"/>
      <c r="CEN43" s="342"/>
      <c r="CEO43" s="342"/>
      <c r="CEP43" s="342"/>
      <c r="CEQ43" s="342"/>
      <c r="CER43" s="342"/>
      <c r="CES43" s="342"/>
      <c r="CET43" s="342"/>
      <c r="CEU43" s="342"/>
      <c r="CEV43" s="342"/>
      <c r="CEW43" s="342"/>
      <c r="CEX43" s="342"/>
      <c r="CEY43" s="342"/>
      <c r="CEZ43" s="342"/>
      <c r="CFA43" s="342"/>
      <c r="CFB43" s="342"/>
      <c r="CFC43" s="342"/>
      <c r="CFD43" s="342"/>
      <c r="CFE43" s="342"/>
      <c r="CFF43" s="342"/>
      <c r="CFG43" s="342"/>
      <c r="CFH43" s="342"/>
      <c r="CFI43" s="342"/>
      <c r="CFJ43" s="342"/>
      <c r="CFK43" s="342"/>
      <c r="CFL43" s="342"/>
      <c r="CFM43" s="342"/>
      <c r="CFN43" s="342"/>
      <c r="CFO43" s="342"/>
      <c r="CFP43" s="342"/>
      <c r="CFQ43" s="342"/>
      <c r="CFR43" s="342"/>
      <c r="CFS43" s="342"/>
      <c r="CFT43" s="342"/>
      <c r="CFU43" s="342"/>
      <c r="CFV43" s="342"/>
      <c r="CFW43" s="342"/>
      <c r="CFX43" s="342"/>
      <c r="CFY43" s="342"/>
      <c r="CFZ43" s="342"/>
      <c r="CGA43" s="342"/>
      <c r="CGB43" s="342"/>
      <c r="CGC43" s="342"/>
      <c r="CGD43" s="342"/>
      <c r="CGE43" s="342"/>
      <c r="CGF43" s="342"/>
      <c r="CGG43" s="342"/>
      <c r="CGH43" s="342"/>
      <c r="CGI43" s="342"/>
      <c r="CGJ43" s="342"/>
      <c r="CGK43" s="342"/>
      <c r="CGL43" s="342"/>
      <c r="CGM43" s="342"/>
      <c r="CGN43" s="342"/>
      <c r="CGO43" s="342"/>
      <c r="CGP43" s="342"/>
      <c r="CGQ43" s="342"/>
      <c r="CGR43" s="342"/>
      <c r="CGS43" s="342"/>
      <c r="CGT43" s="342"/>
      <c r="CGU43" s="342"/>
      <c r="CGV43" s="342"/>
      <c r="CGW43" s="342"/>
      <c r="CGX43" s="342"/>
      <c r="CGY43" s="342"/>
      <c r="CGZ43" s="342"/>
      <c r="CHA43" s="342"/>
      <c r="CHB43" s="342"/>
      <c r="CHC43" s="342"/>
      <c r="CHD43" s="342"/>
      <c r="CHE43" s="342"/>
      <c r="CHF43" s="342"/>
      <c r="CHG43" s="342"/>
      <c r="CHH43" s="342"/>
      <c r="CHI43" s="342"/>
      <c r="CHJ43" s="342"/>
      <c r="CHK43" s="342"/>
      <c r="CHL43" s="342"/>
      <c r="CHM43" s="342"/>
      <c r="CHN43" s="342"/>
      <c r="CHO43" s="342"/>
      <c r="CHP43" s="342"/>
      <c r="CHQ43" s="342"/>
      <c r="CHR43" s="342"/>
      <c r="CHS43" s="342"/>
      <c r="CHT43" s="342"/>
      <c r="CHU43" s="342"/>
      <c r="CHV43" s="342"/>
      <c r="CHW43" s="342"/>
      <c r="CHX43" s="342"/>
      <c r="CHY43" s="342"/>
      <c r="CHZ43" s="342"/>
      <c r="CIA43" s="342"/>
      <c r="CIB43" s="342"/>
      <c r="CIC43" s="342"/>
      <c r="CID43" s="342"/>
      <c r="CIE43" s="342"/>
      <c r="CIF43" s="342"/>
      <c r="CIG43" s="342"/>
      <c r="CIH43" s="342"/>
      <c r="CII43" s="342"/>
      <c r="CIJ43" s="342"/>
      <c r="CIK43" s="342"/>
      <c r="CIL43" s="342"/>
      <c r="CIM43" s="342"/>
      <c r="CIN43" s="342"/>
      <c r="CIO43" s="342"/>
      <c r="CIP43" s="342"/>
      <c r="CIQ43" s="342"/>
      <c r="CIR43" s="342"/>
      <c r="CIS43" s="342"/>
      <c r="CIT43" s="342"/>
      <c r="CIU43" s="342"/>
      <c r="CIV43" s="342"/>
      <c r="CIW43" s="342"/>
      <c r="CIX43" s="342"/>
      <c r="CIY43" s="342"/>
      <c r="CIZ43" s="342"/>
      <c r="CJA43" s="342"/>
      <c r="CJB43" s="342"/>
      <c r="CJC43" s="342"/>
      <c r="CJD43" s="342"/>
      <c r="CJE43" s="342"/>
      <c r="CJF43" s="342"/>
      <c r="CJG43" s="342"/>
      <c r="CJH43" s="342"/>
      <c r="CJI43" s="342"/>
      <c r="CJJ43" s="342"/>
      <c r="CJK43" s="342"/>
      <c r="CJL43" s="342"/>
      <c r="CJM43" s="342"/>
      <c r="CJN43" s="342"/>
      <c r="CJO43" s="342"/>
      <c r="CJP43" s="342"/>
      <c r="CJQ43" s="342"/>
      <c r="CJR43" s="342"/>
      <c r="CJS43" s="342"/>
      <c r="CJT43" s="342"/>
      <c r="CJU43" s="342"/>
      <c r="CJV43" s="342"/>
      <c r="CJW43" s="342"/>
      <c r="CJX43" s="342"/>
      <c r="CJY43" s="342"/>
      <c r="CJZ43" s="342"/>
      <c r="CKA43" s="342"/>
      <c r="CKB43" s="342"/>
      <c r="CKC43" s="342"/>
      <c r="CKD43" s="342"/>
      <c r="CKE43" s="342"/>
      <c r="CKF43" s="342"/>
      <c r="CKG43" s="342"/>
      <c r="CKH43" s="342"/>
      <c r="CKI43" s="342"/>
      <c r="CKJ43" s="342"/>
      <c r="CKK43" s="342"/>
      <c r="CKL43" s="342"/>
      <c r="CKM43" s="342"/>
      <c r="CKN43" s="342"/>
      <c r="CKO43" s="342"/>
      <c r="CKP43" s="342"/>
      <c r="CKQ43" s="342"/>
      <c r="CKR43" s="342"/>
      <c r="CKS43" s="342"/>
      <c r="CKT43" s="342"/>
      <c r="CKU43" s="342"/>
      <c r="CKV43" s="342"/>
      <c r="CKW43" s="342"/>
      <c r="CKX43" s="342"/>
      <c r="CKY43" s="342"/>
      <c r="CKZ43" s="342"/>
      <c r="CLA43" s="342"/>
      <c r="CLB43" s="342"/>
      <c r="CLC43" s="342"/>
      <c r="CLD43" s="342"/>
      <c r="CLE43" s="342"/>
      <c r="CLF43" s="342"/>
      <c r="CLG43" s="342"/>
      <c r="CLH43" s="342"/>
      <c r="CLI43" s="342"/>
      <c r="CLJ43" s="342"/>
      <c r="CLK43" s="342"/>
      <c r="CLL43" s="342"/>
      <c r="CLM43" s="342"/>
      <c r="CLN43" s="342"/>
      <c r="CLO43" s="342"/>
      <c r="CLP43" s="342"/>
      <c r="CLQ43" s="342"/>
      <c r="CLR43" s="342"/>
      <c r="CLS43" s="342"/>
      <c r="CLT43" s="342"/>
      <c r="CLU43" s="342"/>
      <c r="CLV43" s="342"/>
      <c r="CLW43" s="342"/>
      <c r="CLX43" s="342"/>
      <c r="CLY43" s="342"/>
      <c r="CLZ43" s="342"/>
      <c r="CMA43" s="342"/>
      <c r="CMB43" s="342"/>
      <c r="CMC43" s="342"/>
      <c r="CMD43" s="342"/>
      <c r="CME43" s="342"/>
      <c r="CMF43" s="342"/>
      <c r="CMG43" s="342"/>
      <c r="CMH43" s="342"/>
      <c r="CMI43" s="342"/>
      <c r="CMJ43" s="342"/>
      <c r="CMK43" s="342"/>
      <c r="CML43" s="342"/>
      <c r="CMM43" s="342"/>
      <c r="CMN43" s="342"/>
      <c r="CMO43" s="342"/>
      <c r="CMP43" s="342"/>
      <c r="CMQ43" s="342"/>
      <c r="CMR43" s="342"/>
      <c r="CMS43" s="342"/>
      <c r="CMT43" s="342"/>
      <c r="CMU43" s="342"/>
      <c r="CMV43" s="342"/>
      <c r="CMW43" s="342"/>
      <c r="CMX43" s="342"/>
      <c r="CMY43" s="342"/>
      <c r="CMZ43" s="342"/>
      <c r="CNA43" s="342"/>
      <c r="CNB43" s="342"/>
      <c r="CNC43" s="342"/>
      <c r="CND43" s="342"/>
      <c r="CNE43" s="342"/>
      <c r="CNF43" s="342"/>
      <c r="CNG43" s="342"/>
      <c r="CNH43" s="342"/>
      <c r="CNI43" s="342"/>
      <c r="CNJ43" s="342"/>
      <c r="CNK43" s="342"/>
      <c r="CNL43" s="342"/>
      <c r="CNM43" s="342"/>
      <c r="CNN43" s="342"/>
      <c r="CNO43" s="342"/>
      <c r="CNP43" s="342"/>
      <c r="CNQ43" s="342"/>
      <c r="CNR43" s="342"/>
      <c r="CNS43" s="342"/>
      <c r="CNT43" s="342"/>
      <c r="CNU43" s="342"/>
      <c r="CNV43" s="342"/>
      <c r="CNW43" s="342"/>
      <c r="CNX43" s="342"/>
      <c r="CNY43" s="342"/>
      <c r="CNZ43" s="342"/>
      <c r="COA43" s="342"/>
      <c r="COB43" s="342"/>
      <c r="COC43" s="342"/>
      <c r="COD43" s="342"/>
      <c r="COE43" s="342"/>
      <c r="COF43" s="342"/>
      <c r="COG43" s="342"/>
      <c r="COH43" s="342"/>
      <c r="COI43" s="342"/>
      <c r="COJ43" s="342"/>
      <c r="COK43" s="342"/>
      <c r="COL43" s="342"/>
      <c r="COM43" s="342"/>
      <c r="CON43" s="342"/>
      <c r="COO43" s="342"/>
      <c r="COP43" s="342"/>
      <c r="COQ43" s="342"/>
      <c r="COR43" s="342"/>
      <c r="COS43" s="342"/>
      <c r="COT43" s="342"/>
      <c r="COU43" s="342"/>
      <c r="COV43" s="342"/>
      <c r="COW43" s="342"/>
      <c r="COX43" s="342"/>
      <c r="COY43" s="342"/>
      <c r="COZ43" s="342"/>
      <c r="CPA43" s="342"/>
      <c r="CPB43" s="342"/>
      <c r="CPC43" s="342"/>
      <c r="CPD43" s="342"/>
      <c r="CPE43" s="342"/>
      <c r="CPF43" s="342"/>
      <c r="CPG43" s="342"/>
      <c r="CPH43" s="342"/>
      <c r="CPI43" s="342"/>
      <c r="CPJ43" s="342"/>
      <c r="CPK43" s="342"/>
      <c r="CPL43" s="342"/>
      <c r="CPM43" s="342"/>
      <c r="CPN43" s="342"/>
      <c r="CPO43" s="342"/>
      <c r="CPP43" s="342"/>
      <c r="CPQ43" s="342"/>
      <c r="CPR43" s="342"/>
      <c r="CPS43" s="342"/>
      <c r="CPT43" s="342"/>
      <c r="CPU43" s="342"/>
      <c r="CPV43" s="342"/>
      <c r="CPW43" s="342"/>
      <c r="CPX43" s="342"/>
      <c r="CPY43" s="342"/>
      <c r="CPZ43" s="342"/>
      <c r="CQA43" s="342"/>
      <c r="CQB43" s="342"/>
      <c r="CQC43" s="342"/>
      <c r="CQD43" s="342"/>
      <c r="CQE43" s="342"/>
      <c r="CQF43" s="342"/>
      <c r="CQG43" s="342"/>
      <c r="CQH43" s="342"/>
      <c r="CQI43" s="342"/>
      <c r="CQJ43" s="342"/>
      <c r="CQK43" s="342"/>
      <c r="CQL43" s="342"/>
      <c r="CQM43" s="342"/>
      <c r="CQN43" s="342"/>
      <c r="CQO43" s="342"/>
      <c r="CQP43" s="342"/>
      <c r="CQQ43" s="342"/>
      <c r="CQR43" s="342"/>
      <c r="CQS43" s="342"/>
      <c r="CQT43" s="342"/>
      <c r="CQU43" s="342"/>
      <c r="CQV43" s="342"/>
      <c r="CQW43" s="342"/>
      <c r="CQX43" s="342"/>
      <c r="CQY43" s="342"/>
      <c r="CQZ43" s="342"/>
      <c r="CRA43" s="342"/>
      <c r="CRB43" s="342"/>
      <c r="CRC43" s="342"/>
      <c r="CRD43" s="342"/>
      <c r="CRE43" s="342"/>
      <c r="CRF43" s="342"/>
      <c r="CRG43" s="342"/>
      <c r="CRH43" s="342"/>
      <c r="CRI43" s="342"/>
      <c r="CRJ43" s="342"/>
      <c r="CRK43" s="342"/>
      <c r="CRL43" s="342"/>
      <c r="CRM43" s="342"/>
      <c r="CRN43" s="342"/>
      <c r="CRO43" s="342"/>
      <c r="CRP43" s="342"/>
      <c r="CRQ43" s="342"/>
      <c r="CRR43" s="342"/>
      <c r="CRS43" s="342"/>
      <c r="CRT43" s="342"/>
      <c r="CRU43" s="342"/>
      <c r="CRV43" s="342"/>
      <c r="CRW43" s="342"/>
      <c r="CRX43" s="342"/>
      <c r="CRY43" s="342"/>
      <c r="CRZ43" s="342"/>
      <c r="CSA43" s="342"/>
      <c r="CSB43" s="342"/>
      <c r="CSC43" s="342"/>
      <c r="CSD43" s="342"/>
      <c r="CSE43" s="342"/>
      <c r="CSF43" s="342"/>
      <c r="CSG43" s="342"/>
      <c r="CSH43" s="342"/>
      <c r="CSI43" s="342"/>
      <c r="CSJ43" s="342"/>
      <c r="CSK43" s="342"/>
      <c r="CSL43" s="342"/>
      <c r="CSM43" s="342"/>
      <c r="CSN43" s="342"/>
      <c r="CSO43" s="342"/>
      <c r="CSP43" s="342"/>
      <c r="CSQ43" s="342"/>
      <c r="CSR43" s="342"/>
      <c r="CSS43" s="342"/>
      <c r="CST43" s="342"/>
      <c r="CSU43" s="342"/>
      <c r="CSV43" s="342"/>
      <c r="CSW43" s="342"/>
      <c r="CSX43" s="342"/>
      <c r="CSY43" s="342"/>
      <c r="CSZ43" s="342"/>
      <c r="CTA43" s="342"/>
      <c r="CTB43" s="342"/>
      <c r="CTC43" s="342"/>
      <c r="CTD43" s="342"/>
      <c r="CTE43" s="342"/>
      <c r="CTF43" s="342"/>
      <c r="CTG43" s="342"/>
      <c r="CTH43" s="342"/>
      <c r="CTI43" s="342"/>
      <c r="CTJ43" s="342"/>
      <c r="CTK43" s="342"/>
      <c r="CTL43" s="342"/>
      <c r="CTM43" s="342"/>
      <c r="CTN43" s="342"/>
      <c r="CTO43" s="342"/>
      <c r="CTP43" s="342"/>
      <c r="CTQ43" s="342"/>
      <c r="CTR43" s="342"/>
      <c r="CTS43" s="342"/>
      <c r="CTT43" s="342"/>
      <c r="CTU43" s="342"/>
      <c r="CTV43" s="342"/>
      <c r="CTW43" s="342"/>
      <c r="CTX43" s="342"/>
      <c r="CTY43" s="342"/>
      <c r="CTZ43" s="342"/>
      <c r="CUA43" s="342"/>
      <c r="CUB43" s="342"/>
      <c r="CUC43" s="342"/>
      <c r="CUD43" s="342"/>
      <c r="CUE43" s="342"/>
      <c r="CUF43" s="342"/>
      <c r="CUG43" s="342"/>
      <c r="CUH43" s="342"/>
      <c r="CUI43" s="342"/>
      <c r="CUJ43" s="342"/>
      <c r="CUK43" s="342"/>
      <c r="CUL43" s="342"/>
      <c r="CUM43" s="342"/>
      <c r="CUN43" s="342"/>
      <c r="CUO43" s="342"/>
      <c r="CUP43" s="342"/>
      <c r="CUQ43" s="342"/>
      <c r="CUR43" s="342"/>
      <c r="CUS43" s="342"/>
      <c r="CUT43" s="342"/>
      <c r="CUU43" s="342"/>
      <c r="CUV43" s="342"/>
      <c r="CUW43" s="342"/>
      <c r="CUX43" s="342"/>
      <c r="CUY43" s="342"/>
      <c r="CUZ43" s="342"/>
      <c r="CVA43" s="342"/>
      <c r="CVB43" s="342"/>
      <c r="CVC43" s="342"/>
      <c r="CVD43" s="342"/>
      <c r="CVE43" s="342"/>
      <c r="CVF43" s="342"/>
      <c r="CVG43" s="342"/>
      <c r="CVH43" s="342"/>
      <c r="CVI43" s="342"/>
      <c r="CVJ43" s="342"/>
      <c r="CVK43" s="342"/>
      <c r="CVL43" s="342"/>
      <c r="CVM43" s="342"/>
      <c r="CVN43" s="342"/>
      <c r="CVO43" s="342"/>
      <c r="CVP43" s="342"/>
      <c r="CVQ43" s="342"/>
      <c r="CVR43" s="342"/>
      <c r="CVS43" s="342"/>
      <c r="CVT43" s="342"/>
      <c r="CVU43" s="342"/>
      <c r="CVV43" s="342"/>
      <c r="CVW43" s="342"/>
      <c r="CVX43" s="342"/>
      <c r="CVY43" s="342"/>
      <c r="CVZ43" s="342"/>
      <c r="CWA43" s="342"/>
      <c r="CWB43" s="342"/>
      <c r="CWC43" s="342"/>
      <c r="CWD43" s="342"/>
      <c r="CWE43" s="342"/>
      <c r="CWF43" s="342"/>
      <c r="CWG43" s="342"/>
      <c r="CWH43" s="342"/>
      <c r="CWI43" s="342"/>
      <c r="CWJ43" s="342"/>
      <c r="CWK43" s="342"/>
      <c r="CWL43" s="342"/>
      <c r="CWM43" s="342"/>
      <c r="CWN43" s="342"/>
      <c r="CWO43" s="342"/>
      <c r="CWP43" s="342"/>
      <c r="CWQ43" s="342"/>
      <c r="CWR43" s="342"/>
      <c r="CWS43" s="342"/>
      <c r="CWT43" s="342"/>
      <c r="CWU43" s="342"/>
      <c r="CWV43" s="342"/>
      <c r="CWW43" s="342"/>
      <c r="CWX43" s="342"/>
      <c r="CWY43" s="342"/>
      <c r="CWZ43" s="342"/>
      <c r="CXA43" s="342"/>
      <c r="CXB43" s="342"/>
      <c r="CXC43" s="342"/>
      <c r="CXD43" s="342"/>
      <c r="CXE43" s="342"/>
      <c r="CXF43" s="342"/>
      <c r="CXG43" s="342"/>
      <c r="CXH43" s="342"/>
      <c r="CXI43" s="342"/>
      <c r="CXJ43" s="342"/>
      <c r="CXK43" s="342"/>
      <c r="CXL43" s="342"/>
      <c r="CXM43" s="342"/>
      <c r="CXN43" s="342"/>
      <c r="CXO43" s="342"/>
      <c r="CXP43" s="342"/>
      <c r="CXQ43" s="342"/>
      <c r="CXR43" s="342"/>
      <c r="CXS43" s="342"/>
      <c r="CXT43" s="342"/>
      <c r="CXU43" s="342"/>
      <c r="CXV43" s="342"/>
      <c r="CXW43" s="342"/>
      <c r="CXX43" s="342"/>
      <c r="CXY43" s="342"/>
      <c r="CXZ43" s="342"/>
      <c r="CYA43" s="342"/>
      <c r="CYB43" s="342"/>
      <c r="CYC43" s="342"/>
      <c r="CYD43" s="342"/>
      <c r="CYE43" s="342"/>
      <c r="CYF43" s="342"/>
      <c r="CYG43" s="342"/>
      <c r="CYH43" s="342"/>
      <c r="CYI43" s="342"/>
      <c r="CYJ43" s="342"/>
      <c r="CYK43" s="342"/>
      <c r="CYL43" s="342"/>
      <c r="CYM43" s="342"/>
      <c r="CYN43" s="342"/>
      <c r="CYO43" s="342"/>
      <c r="CYP43" s="342"/>
      <c r="CYQ43" s="342"/>
      <c r="CYR43" s="342"/>
      <c r="CYS43" s="342"/>
      <c r="CYT43" s="342"/>
      <c r="CYU43" s="342"/>
      <c r="CYV43" s="342"/>
      <c r="CYW43" s="342"/>
      <c r="CYX43" s="342"/>
      <c r="CYY43" s="342"/>
      <c r="CYZ43" s="342"/>
      <c r="CZA43" s="342"/>
      <c r="CZB43" s="342"/>
      <c r="CZC43" s="342"/>
      <c r="CZD43" s="342"/>
      <c r="CZE43" s="342"/>
      <c r="CZF43" s="342"/>
      <c r="CZG43" s="342"/>
      <c r="CZH43" s="342"/>
      <c r="CZI43" s="342"/>
      <c r="CZJ43" s="342"/>
      <c r="CZK43" s="342"/>
      <c r="CZL43" s="342"/>
      <c r="CZM43" s="342"/>
      <c r="CZN43" s="342"/>
      <c r="CZO43" s="342"/>
      <c r="CZP43" s="342"/>
      <c r="CZQ43" s="342"/>
      <c r="CZR43" s="342"/>
      <c r="CZS43" s="342"/>
      <c r="CZT43" s="342"/>
      <c r="CZU43" s="342"/>
      <c r="CZV43" s="342"/>
      <c r="CZW43" s="342"/>
      <c r="CZX43" s="342"/>
      <c r="CZY43" s="342"/>
      <c r="CZZ43" s="342"/>
      <c r="DAA43" s="342"/>
      <c r="DAB43" s="342"/>
      <c r="DAC43" s="342"/>
      <c r="DAD43" s="342"/>
      <c r="DAE43" s="342"/>
      <c r="DAF43" s="342"/>
      <c r="DAG43" s="342"/>
      <c r="DAH43" s="342"/>
      <c r="DAI43" s="342"/>
      <c r="DAJ43" s="342"/>
      <c r="DAK43" s="342"/>
      <c r="DAL43" s="342"/>
      <c r="DAM43" s="342"/>
      <c r="DAN43" s="342"/>
      <c r="DAO43" s="342"/>
      <c r="DAP43" s="342"/>
      <c r="DAQ43" s="342"/>
      <c r="DAR43" s="342"/>
      <c r="DAS43" s="342"/>
      <c r="DAT43" s="342"/>
      <c r="DAU43" s="342"/>
      <c r="DAV43" s="342"/>
      <c r="DAW43" s="342"/>
      <c r="DAX43" s="342"/>
      <c r="DAY43" s="342"/>
      <c r="DAZ43" s="342"/>
      <c r="DBA43" s="342"/>
      <c r="DBB43" s="342"/>
      <c r="DBC43" s="342"/>
      <c r="DBD43" s="342"/>
      <c r="DBE43" s="342"/>
      <c r="DBF43" s="342"/>
      <c r="DBG43" s="342"/>
      <c r="DBH43" s="342"/>
      <c r="DBI43" s="342"/>
      <c r="DBJ43" s="342"/>
      <c r="DBK43" s="342"/>
      <c r="DBL43" s="342"/>
      <c r="DBM43" s="342"/>
      <c r="DBN43" s="342"/>
      <c r="DBO43" s="342"/>
      <c r="DBP43" s="342"/>
      <c r="DBQ43" s="342"/>
      <c r="DBR43" s="342"/>
      <c r="DBS43" s="342"/>
      <c r="DBT43" s="342"/>
      <c r="DBU43" s="342"/>
      <c r="DBV43" s="342"/>
      <c r="DBW43" s="342"/>
      <c r="DBX43" s="342"/>
      <c r="DBY43" s="342"/>
      <c r="DBZ43" s="342"/>
      <c r="DCA43" s="342"/>
      <c r="DCB43" s="342"/>
      <c r="DCC43" s="342"/>
      <c r="DCD43" s="342"/>
      <c r="DCE43" s="342"/>
      <c r="DCF43" s="342"/>
      <c r="DCG43" s="342"/>
      <c r="DCH43" s="342"/>
      <c r="DCI43" s="342"/>
      <c r="DCJ43" s="342"/>
      <c r="DCK43" s="342"/>
      <c r="DCL43" s="342"/>
      <c r="DCM43" s="342"/>
      <c r="DCN43" s="342"/>
      <c r="DCO43" s="342"/>
      <c r="DCP43" s="342"/>
      <c r="DCQ43" s="342"/>
      <c r="DCR43" s="342"/>
      <c r="DCS43" s="342"/>
      <c r="DCT43" s="342"/>
      <c r="DCU43" s="342"/>
      <c r="DCV43" s="342"/>
      <c r="DCW43" s="342"/>
      <c r="DCX43" s="342"/>
      <c r="DCY43" s="342"/>
      <c r="DCZ43" s="342"/>
      <c r="DDA43" s="342"/>
      <c r="DDB43" s="342"/>
      <c r="DDC43" s="342"/>
      <c r="DDD43" s="342"/>
      <c r="DDE43" s="342"/>
      <c r="DDF43" s="342"/>
      <c r="DDG43" s="342"/>
      <c r="DDH43" s="342"/>
      <c r="DDI43" s="342"/>
      <c r="DDJ43" s="342"/>
      <c r="DDK43" s="342"/>
      <c r="DDL43" s="342"/>
      <c r="DDM43" s="342"/>
      <c r="DDN43" s="342"/>
      <c r="DDO43" s="342"/>
      <c r="DDP43" s="342"/>
      <c r="DDQ43" s="342"/>
      <c r="DDR43" s="342"/>
      <c r="DDS43" s="342"/>
      <c r="DDT43" s="342"/>
      <c r="DDU43" s="342"/>
      <c r="DDV43" s="342"/>
      <c r="DDW43" s="342"/>
      <c r="DDX43" s="342"/>
      <c r="DDY43" s="342"/>
      <c r="DDZ43" s="342"/>
      <c r="DEA43" s="342"/>
      <c r="DEB43" s="342"/>
      <c r="DEC43" s="342"/>
      <c r="DED43" s="342"/>
      <c r="DEE43" s="342"/>
      <c r="DEF43" s="342"/>
      <c r="DEG43" s="342"/>
      <c r="DEH43" s="342"/>
      <c r="DEI43" s="342"/>
      <c r="DEJ43" s="342"/>
      <c r="DEK43" s="342"/>
      <c r="DEL43" s="342"/>
      <c r="DEM43" s="342"/>
      <c r="DEN43" s="342"/>
      <c r="DEO43" s="342"/>
      <c r="DEP43" s="342"/>
      <c r="DEQ43" s="342"/>
      <c r="DER43" s="342"/>
      <c r="DES43" s="342"/>
      <c r="DET43" s="342"/>
      <c r="DEU43" s="342"/>
      <c r="DEV43" s="342"/>
      <c r="DEW43" s="342"/>
      <c r="DEX43" s="342"/>
      <c r="DEY43" s="342"/>
      <c r="DEZ43" s="342"/>
      <c r="DFA43" s="342"/>
      <c r="DFB43" s="342"/>
      <c r="DFC43" s="342"/>
      <c r="DFD43" s="342"/>
      <c r="DFE43" s="342"/>
      <c r="DFF43" s="342"/>
      <c r="DFG43" s="342"/>
      <c r="DFH43" s="342"/>
      <c r="DFI43" s="342"/>
      <c r="DFJ43" s="342"/>
      <c r="DFK43" s="342"/>
      <c r="DFL43" s="342"/>
      <c r="DFM43" s="342"/>
      <c r="DFN43" s="342"/>
      <c r="DFO43" s="342"/>
      <c r="DFP43" s="342"/>
      <c r="DFQ43" s="342"/>
      <c r="DFR43" s="342"/>
      <c r="DFS43" s="342"/>
      <c r="DFT43" s="342"/>
      <c r="DFU43" s="342"/>
      <c r="DFV43" s="342"/>
      <c r="DFW43" s="342"/>
      <c r="DFX43" s="342"/>
      <c r="DFY43" s="342"/>
      <c r="DFZ43" s="342"/>
      <c r="DGA43" s="342"/>
      <c r="DGB43" s="342"/>
      <c r="DGC43" s="342"/>
      <c r="DGD43" s="342"/>
      <c r="DGE43" s="342"/>
      <c r="DGF43" s="342"/>
      <c r="DGG43" s="342"/>
      <c r="DGH43" s="342"/>
      <c r="DGI43" s="342"/>
      <c r="DGJ43" s="342"/>
      <c r="DGK43" s="342"/>
      <c r="DGL43" s="342"/>
      <c r="DGM43" s="342"/>
      <c r="DGN43" s="342"/>
      <c r="DGO43" s="342"/>
      <c r="DGP43" s="342"/>
      <c r="DGQ43" s="342"/>
      <c r="DGR43" s="342"/>
      <c r="DGS43" s="342"/>
      <c r="DGT43" s="342"/>
      <c r="DGU43" s="342"/>
      <c r="DGV43" s="342"/>
      <c r="DGW43" s="342"/>
      <c r="DGX43" s="342"/>
      <c r="DGY43" s="342"/>
      <c r="DGZ43" s="342"/>
      <c r="DHA43" s="342"/>
      <c r="DHB43" s="342"/>
      <c r="DHC43" s="342"/>
      <c r="DHD43" s="342"/>
      <c r="DHE43" s="342"/>
      <c r="DHF43" s="342"/>
      <c r="DHG43" s="342"/>
      <c r="DHH43" s="342"/>
      <c r="DHI43" s="342"/>
      <c r="DHJ43" s="342"/>
      <c r="DHK43" s="342"/>
      <c r="DHL43" s="342"/>
      <c r="DHM43" s="342"/>
      <c r="DHN43" s="342"/>
      <c r="DHO43" s="342"/>
      <c r="DHP43" s="342"/>
      <c r="DHQ43" s="342"/>
      <c r="DHR43" s="342"/>
      <c r="DHS43" s="342"/>
      <c r="DHT43" s="342"/>
      <c r="DHU43" s="342"/>
      <c r="DHV43" s="342"/>
      <c r="DHW43" s="342"/>
      <c r="DHX43" s="342"/>
      <c r="DHY43" s="342"/>
      <c r="DHZ43" s="342"/>
      <c r="DIA43" s="342"/>
      <c r="DIB43" s="342"/>
      <c r="DIC43" s="342"/>
      <c r="DID43" s="342"/>
      <c r="DIE43" s="342"/>
      <c r="DIF43" s="342"/>
      <c r="DIG43" s="342"/>
      <c r="DIH43" s="342"/>
      <c r="DII43" s="342"/>
      <c r="DIJ43" s="342"/>
      <c r="DIK43" s="342"/>
      <c r="DIL43" s="342"/>
      <c r="DIM43" s="342"/>
      <c r="DIN43" s="342"/>
      <c r="DIO43" s="342"/>
      <c r="DIP43" s="342"/>
      <c r="DIQ43" s="342"/>
      <c r="DIR43" s="342"/>
      <c r="DIS43" s="342"/>
      <c r="DIT43" s="342"/>
      <c r="DIU43" s="342"/>
      <c r="DIV43" s="342"/>
      <c r="DIW43" s="342"/>
      <c r="DIX43" s="342"/>
      <c r="DIY43" s="342"/>
      <c r="DIZ43" s="342"/>
      <c r="DJA43" s="342"/>
      <c r="DJB43" s="342"/>
      <c r="DJC43" s="342"/>
      <c r="DJD43" s="342"/>
      <c r="DJE43" s="342"/>
      <c r="DJF43" s="342"/>
      <c r="DJG43" s="342"/>
      <c r="DJH43" s="342"/>
      <c r="DJI43" s="342"/>
      <c r="DJJ43" s="342"/>
      <c r="DJK43" s="342"/>
      <c r="DJL43" s="342"/>
      <c r="DJM43" s="342"/>
      <c r="DJN43" s="342"/>
      <c r="DJO43" s="342"/>
      <c r="DJP43" s="342"/>
      <c r="DJQ43" s="342"/>
      <c r="DJR43" s="342"/>
      <c r="DJS43" s="342"/>
      <c r="DJT43" s="342"/>
      <c r="DJU43" s="342"/>
      <c r="DJV43" s="342"/>
      <c r="DJW43" s="342"/>
      <c r="DJX43" s="342"/>
      <c r="DJY43" s="342"/>
      <c r="DJZ43" s="342"/>
      <c r="DKA43" s="342"/>
      <c r="DKB43" s="342"/>
      <c r="DKC43" s="342"/>
      <c r="DKD43" s="342"/>
      <c r="DKE43" s="342"/>
      <c r="DKF43" s="342"/>
      <c r="DKG43" s="342"/>
      <c r="DKH43" s="342"/>
      <c r="DKI43" s="342"/>
      <c r="DKJ43" s="342"/>
      <c r="DKK43" s="342"/>
      <c r="DKL43" s="342"/>
      <c r="DKM43" s="342"/>
      <c r="DKN43" s="342"/>
      <c r="DKO43" s="342"/>
      <c r="DKP43" s="342"/>
      <c r="DKQ43" s="342"/>
      <c r="DKR43" s="342"/>
      <c r="DKS43" s="342"/>
      <c r="DKT43" s="342"/>
      <c r="DKU43" s="342"/>
      <c r="DKV43" s="342"/>
      <c r="DKW43" s="342"/>
      <c r="DKX43" s="342"/>
      <c r="DKY43" s="342"/>
      <c r="DKZ43" s="342"/>
      <c r="DLA43" s="342"/>
      <c r="DLB43" s="342"/>
      <c r="DLC43" s="342"/>
      <c r="DLD43" s="342"/>
      <c r="DLE43" s="342"/>
      <c r="DLF43" s="342"/>
      <c r="DLG43" s="342"/>
      <c r="DLH43" s="342"/>
      <c r="DLI43" s="342"/>
      <c r="DLJ43" s="342"/>
      <c r="DLK43" s="342"/>
      <c r="DLL43" s="342"/>
      <c r="DLM43" s="342"/>
      <c r="DLN43" s="342"/>
      <c r="DLO43" s="342"/>
      <c r="DLP43" s="342"/>
      <c r="DLQ43" s="342"/>
      <c r="DLR43" s="342"/>
      <c r="DLS43" s="342"/>
      <c r="DLT43" s="342"/>
      <c r="DLU43" s="342"/>
      <c r="DLV43" s="342"/>
      <c r="DLW43" s="342"/>
      <c r="DLX43" s="342"/>
      <c r="DLY43" s="342"/>
      <c r="DLZ43" s="342"/>
      <c r="DMA43" s="342"/>
      <c r="DMB43" s="342"/>
      <c r="DMC43" s="342"/>
      <c r="DMD43" s="342"/>
      <c r="DME43" s="342"/>
      <c r="DMF43" s="342"/>
      <c r="DMG43" s="342"/>
      <c r="DMH43" s="342"/>
      <c r="DMI43" s="342"/>
      <c r="DMJ43" s="342"/>
      <c r="DMK43" s="342"/>
      <c r="DML43" s="342"/>
      <c r="DMM43" s="342"/>
      <c r="DMN43" s="342"/>
      <c r="DMO43" s="342"/>
      <c r="DMP43" s="342"/>
      <c r="DMQ43" s="342"/>
      <c r="DMR43" s="342"/>
      <c r="DMS43" s="342"/>
      <c r="DMT43" s="342"/>
      <c r="DMU43" s="342"/>
      <c r="DMV43" s="342"/>
      <c r="DMW43" s="342"/>
      <c r="DMX43" s="342"/>
      <c r="DMY43" s="342"/>
      <c r="DMZ43" s="342"/>
      <c r="DNA43" s="342"/>
      <c r="DNB43" s="342"/>
      <c r="DNC43" s="342"/>
      <c r="DND43" s="342"/>
      <c r="DNE43" s="342"/>
      <c r="DNF43" s="342"/>
      <c r="DNG43" s="342"/>
      <c r="DNH43" s="342"/>
      <c r="DNI43" s="342"/>
      <c r="DNJ43" s="342"/>
      <c r="DNK43" s="342"/>
      <c r="DNL43" s="342"/>
      <c r="DNM43" s="342"/>
      <c r="DNN43" s="342"/>
      <c r="DNO43" s="342"/>
      <c r="DNP43" s="342"/>
      <c r="DNQ43" s="342"/>
      <c r="DNR43" s="342"/>
      <c r="DNS43" s="342"/>
      <c r="DNT43" s="342"/>
      <c r="DNU43" s="342"/>
      <c r="DNV43" s="342"/>
      <c r="DNW43" s="342"/>
      <c r="DNX43" s="342"/>
      <c r="DNY43" s="342"/>
      <c r="DNZ43" s="342"/>
      <c r="DOA43" s="342"/>
      <c r="DOB43" s="342"/>
      <c r="DOC43" s="342"/>
      <c r="DOD43" s="342"/>
      <c r="DOE43" s="342"/>
      <c r="DOF43" s="342"/>
      <c r="DOG43" s="342"/>
      <c r="DOH43" s="342"/>
      <c r="DOI43" s="342"/>
      <c r="DOJ43" s="342"/>
      <c r="DOK43" s="342"/>
      <c r="DOL43" s="342"/>
      <c r="DOM43" s="342"/>
      <c r="DON43" s="342"/>
      <c r="DOO43" s="342"/>
      <c r="DOP43" s="342"/>
      <c r="DOQ43" s="342"/>
      <c r="DOR43" s="342"/>
      <c r="DOS43" s="342"/>
      <c r="DOT43" s="342"/>
      <c r="DOU43" s="342"/>
      <c r="DOV43" s="342"/>
      <c r="DOW43" s="342"/>
      <c r="DOX43" s="342"/>
      <c r="DOY43" s="342"/>
      <c r="DOZ43" s="342"/>
      <c r="DPA43" s="342"/>
      <c r="DPB43" s="342"/>
      <c r="DPC43" s="342"/>
      <c r="DPD43" s="342"/>
      <c r="DPE43" s="342"/>
      <c r="DPF43" s="342"/>
      <c r="DPG43" s="342"/>
      <c r="DPH43" s="342"/>
      <c r="DPI43" s="342"/>
      <c r="DPJ43" s="342"/>
      <c r="DPK43" s="342"/>
      <c r="DPL43" s="342"/>
      <c r="DPM43" s="342"/>
      <c r="DPN43" s="342"/>
      <c r="DPO43" s="342"/>
      <c r="DPP43" s="342"/>
      <c r="DPQ43" s="342"/>
      <c r="DPR43" s="342"/>
      <c r="DPS43" s="342"/>
      <c r="DPT43" s="342"/>
      <c r="DPU43" s="342"/>
      <c r="DPV43" s="342"/>
      <c r="DPW43" s="342"/>
      <c r="DPX43" s="342"/>
      <c r="DPY43" s="342"/>
      <c r="DPZ43" s="342"/>
      <c r="DQA43" s="342"/>
      <c r="DQB43" s="342"/>
      <c r="DQC43" s="342"/>
      <c r="DQD43" s="342"/>
      <c r="DQE43" s="342"/>
      <c r="DQF43" s="342"/>
      <c r="DQG43" s="342"/>
      <c r="DQH43" s="342"/>
      <c r="DQI43" s="342"/>
      <c r="DQJ43" s="342"/>
      <c r="DQK43" s="342"/>
      <c r="DQL43" s="342"/>
      <c r="DQM43" s="342"/>
      <c r="DQN43" s="342"/>
      <c r="DQO43" s="342"/>
      <c r="DQP43" s="342"/>
      <c r="DQQ43" s="342"/>
      <c r="DQR43" s="342"/>
      <c r="DQS43" s="342"/>
      <c r="DQT43" s="342"/>
      <c r="DQU43" s="342"/>
      <c r="DQV43" s="342"/>
      <c r="DQW43" s="342"/>
      <c r="DQX43" s="342"/>
      <c r="DQY43" s="342"/>
      <c r="DQZ43" s="342"/>
      <c r="DRA43" s="342"/>
      <c r="DRB43" s="342"/>
      <c r="DRC43" s="342"/>
      <c r="DRD43" s="342"/>
      <c r="DRE43" s="342"/>
      <c r="DRF43" s="342"/>
      <c r="DRG43" s="342"/>
      <c r="DRH43" s="342"/>
      <c r="DRI43" s="342"/>
      <c r="DRJ43" s="342"/>
      <c r="DRK43" s="342"/>
      <c r="DRL43" s="342"/>
      <c r="DRM43" s="342"/>
      <c r="DRN43" s="342"/>
      <c r="DRO43" s="342"/>
      <c r="DRP43" s="342"/>
      <c r="DRQ43" s="342"/>
      <c r="DRR43" s="342"/>
      <c r="DRS43" s="342"/>
      <c r="DRT43" s="342"/>
      <c r="DRU43" s="342"/>
      <c r="DRV43" s="342"/>
      <c r="DRW43" s="342"/>
      <c r="DRX43" s="342"/>
      <c r="DRY43" s="342"/>
      <c r="DRZ43" s="342"/>
      <c r="DSA43" s="342"/>
      <c r="DSB43" s="342"/>
      <c r="DSC43" s="342"/>
      <c r="DSD43" s="342"/>
      <c r="DSE43" s="342"/>
      <c r="DSF43" s="342"/>
      <c r="DSG43" s="342"/>
      <c r="DSH43" s="342"/>
      <c r="DSI43" s="342"/>
      <c r="DSJ43" s="342"/>
      <c r="DSK43" s="342"/>
      <c r="DSL43" s="342"/>
      <c r="DSM43" s="342"/>
      <c r="DSN43" s="342"/>
      <c r="DSO43" s="342"/>
      <c r="DSP43" s="342"/>
      <c r="DSQ43" s="342"/>
      <c r="DSR43" s="342"/>
      <c r="DSS43" s="342"/>
      <c r="DST43" s="342"/>
      <c r="DSU43" s="342"/>
      <c r="DSV43" s="342"/>
      <c r="DSW43" s="342"/>
      <c r="DSX43" s="342"/>
      <c r="DSY43" s="342"/>
      <c r="DSZ43" s="342"/>
      <c r="DTA43" s="342"/>
      <c r="DTB43" s="342"/>
      <c r="DTC43" s="342"/>
      <c r="DTD43" s="342"/>
      <c r="DTE43" s="342"/>
      <c r="DTF43" s="342"/>
      <c r="DTG43" s="342"/>
      <c r="DTH43" s="342"/>
      <c r="DTI43" s="342"/>
      <c r="DTJ43" s="342"/>
      <c r="DTK43" s="342"/>
      <c r="DTL43" s="342"/>
      <c r="DTM43" s="342"/>
      <c r="DTN43" s="342"/>
      <c r="DTO43" s="342"/>
      <c r="DTP43" s="342"/>
      <c r="DTQ43" s="342"/>
      <c r="DTR43" s="342"/>
      <c r="DTS43" s="342"/>
      <c r="DTT43" s="342"/>
      <c r="DTU43" s="342"/>
      <c r="DTV43" s="342"/>
      <c r="DTW43" s="342"/>
      <c r="DTX43" s="342"/>
      <c r="DTY43" s="342"/>
      <c r="DTZ43" s="342"/>
      <c r="DUA43" s="342"/>
      <c r="DUB43" s="342"/>
      <c r="DUC43" s="342"/>
      <c r="DUD43" s="342"/>
      <c r="DUE43" s="342"/>
      <c r="DUF43" s="342"/>
      <c r="DUG43" s="342"/>
      <c r="DUH43" s="342"/>
      <c r="DUI43" s="342"/>
      <c r="DUJ43" s="342"/>
      <c r="DUK43" s="342"/>
      <c r="DUL43" s="342"/>
      <c r="DUM43" s="342"/>
      <c r="DUN43" s="342"/>
      <c r="DUO43" s="342"/>
      <c r="DUP43" s="342"/>
      <c r="DUQ43" s="342"/>
      <c r="DUR43" s="342"/>
      <c r="DUS43" s="342"/>
      <c r="DUT43" s="342"/>
      <c r="DUU43" s="342"/>
      <c r="DUV43" s="342"/>
      <c r="DUW43" s="342"/>
      <c r="DUX43" s="342"/>
      <c r="DUY43" s="342"/>
      <c r="DUZ43" s="342"/>
      <c r="DVA43" s="342"/>
      <c r="DVB43" s="342"/>
      <c r="DVC43" s="342"/>
      <c r="DVD43" s="342"/>
      <c r="DVE43" s="342"/>
      <c r="DVF43" s="342"/>
      <c r="DVG43" s="342"/>
      <c r="DVH43" s="342"/>
      <c r="DVI43" s="342"/>
      <c r="DVJ43" s="342"/>
      <c r="DVK43" s="342"/>
      <c r="DVL43" s="342"/>
      <c r="DVM43" s="342"/>
      <c r="DVN43" s="342"/>
      <c r="DVO43" s="342"/>
      <c r="DVP43" s="342"/>
      <c r="DVQ43" s="342"/>
      <c r="DVR43" s="342"/>
      <c r="DVS43" s="342"/>
      <c r="DVT43" s="342"/>
      <c r="DVU43" s="342"/>
      <c r="DVV43" s="342"/>
      <c r="DVW43" s="342"/>
      <c r="DVX43" s="342"/>
      <c r="DVY43" s="342"/>
      <c r="DVZ43" s="342"/>
      <c r="DWA43" s="342"/>
      <c r="DWB43" s="342"/>
      <c r="DWC43" s="342"/>
      <c r="DWD43" s="342"/>
      <c r="DWE43" s="342"/>
      <c r="DWF43" s="342"/>
      <c r="DWG43" s="342"/>
      <c r="DWH43" s="342"/>
      <c r="DWI43" s="342"/>
      <c r="DWJ43" s="342"/>
      <c r="DWK43" s="342"/>
      <c r="DWL43" s="342"/>
      <c r="DWM43" s="342"/>
      <c r="DWN43" s="342"/>
      <c r="DWO43" s="342"/>
      <c r="DWP43" s="342"/>
      <c r="DWQ43" s="342"/>
      <c r="DWR43" s="342"/>
      <c r="DWS43" s="342"/>
      <c r="DWT43" s="342"/>
      <c r="DWU43" s="342"/>
      <c r="DWV43" s="342"/>
      <c r="DWW43" s="342"/>
      <c r="DWX43" s="342"/>
      <c r="DWY43" s="342"/>
      <c r="DWZ43" s="342"/>
      <c r="DXA43" s="342"/>
      <c r="DXB43" s="342"/>
      <c r="DXC43" s="342"/>
      <c r="DXD43" s="342"/>
      <c r="DXE43" s="342"/>
      <c r="DXF43" s="342"/>
      <c r="DXG43" s="342"/>
      <c r="DXH43" s="342"/>
      <c r="DXI43" s="342"/>
      <c r="DXJ43" s="342"/>
      <c r="DXK43" s="342"/>
      <c r="DXL43" s="342"/>
      <c r="DXM43" s="342"/>
      <c r="DXN43" s="342"/>
      <c r="DXO43" s="342"/>
      <c r="DXP43" s="342"/>
      <c r="DXQ43" s="342"/>
      <c r="DXR43" s="342"/>
      <c r="DXS43" s="342"/>
      <c r="DXT43" s="342"/>
      <c r="DXU43" s="342"/>
      <c r="DXV43" s="342"/>
      <c r="DXW43" s="342"/>
      <c r="DXX43" s="342"/>
      <c r="DXY43" s="342"/>
      <c r="DXZ43" s="342"/>
      <c r="DYA43" s="342"/>
      <c r="DYB43" s="342"/>
      <c r="DYC43" s="342"/>
      <c r="DYD43" s="342"/>
      <c r="DYE43" s="342"/>
      <c r="DYF43" s="342"/>
      <c r="DYG43" s="342"/>
      <c r="DYH43" s="342"/>
      <c r="DYI43" s="342"/>
      <c r="DYJ43" s="342"/>
      <c r="DYK43" s="342"/>
      <c r="DYL43" s="342"/>
      <c r="DYM43" s="342"/>
      <c r="DYN43" s="342"/>
      <c r="DYO43" s="342"/>
      <c r="DYP43" s="342"/>
      <c r="DYQ43" s="342"/>
      <c r="DYR43" s="342"/>
      <c r="DYS43" s="342"/>
      <c r="DYT43" s="342"/>
      <c r="DYU43" s="342"/>
      <c r="DYV43" s="342"/>
      <c r="DYW43" s="342"/>
      <c r="DYX43" s="342"/>
      <c r="DYY43" s="342"/>
      <c r="DYZ43" s="342"/>
      <c r="DZA43" s="342"/>
      <c r="DZB43" s="342"/>
      <c r="DZC43" s="342"/>
      <c r="DZD43" s="342"/>
      <c r="DZE43" s="342"/>
      <c r="DZF43" s="342"/>
      <c r="DZG43" s="342"/>
      <c r="DZH43" s="342"/>
      <c r="DZI43" s="342"/>
      <c r="DZJ43" s="342"/>
      <c r="DZK43" s="342"/>
      <c r="DZL43" s="342"/>
      <c r="DZM43" s="342"/>
      <c r="DZN43" s="342"/>
      <c r="DZO43" s="342"/>
      <c r="DZP43" s="342"/>
      <c r="DZQ43" s="342"/>
      <c r="DZR43" s="342"/>
      <c r="DZS43" s="342"/>
      <c r="DZT43" s="342"/>
      <c r="DZU43" s="342"/>
      <c r="DZV43" s="342"/>
      <c r="DZW43" s="342"/>
      <c r="DZX43" s="342"/>
      <c r="DZY43" s="342"/>
      <c r="DZZ43" s="342"/>
      <c r="EAA43" s="342"/>
      <c r="EAB43" s="342"/>
      <c r="EAC43" s="342"/>
      <c r="EAD43" s="342"/>
      <c r="EAE43" s="342"/>
      <c r="EAF43" s="342"/>
      <c r="EAG43" s="342"/>
      <c r="EAH43" s="342"/>
      <c r="EAI43" s="342"/>
      <c r="EAJ43" s="342"/>
      <c r="EAK43" s="342"/>
      <c r="EAL43" s="342"/>
      <c r="EAM43" s="342"/>
      <c r="EAN43" s="342"/>
      <c r="EAO43" s="342"/>
      <c r="EAP43" s="342"/>
      <c r="EAQ43" s="342"/>
      <c r="EAR43" s="342"/>
      <c r="EAS43" s="342"/>
      <c r="EAT43" s="342"/>
      <c r="EAU43" s="342"/>
      <c r="EAV43" s="342"/>
      <c r="EAW43" s="342"/>
      <c r="EAX43" s="342"/>
      <c r="EAY43" s="342"/>
      <c r="EAZ43" s="342"/>
      <c r="EBA43" s="342"/>
      <c r="EBB43" s="342"/>
      <c r="EBC43" s="342"/>
      <c r="EBD43" s="342"/>
      <c r="EBE43" s="342"/>
      <c r="EBF43" s="342"/>
      <c r="EBG43" s="342"/>
      <c r="EBH43" s="342"/>
      <c r="EBI43" s="342"/>
      <c r="EBJ43" s="342"/>
      <c r="EBK43" s="342"/>
      <c r="EBL43" s="342"/>
      <c r="EBM43" s="342"/>
      <c r="EBN43" s="342"/>
      <c r="EBO43" s="342"/>
      <c r="EBP43" s="342"/>
      <c r="EBQ43" s="342"/>
      <c r="EBR43" s="342"/>
      <c r="EBS43" s="342"/>
      <c r="EBT43" s="342"/>
      <c r="EBU43" s="342"/>
      <c r="EBV43" s="342"/>
      <c r="EBW43" s="342"/>
      <c r="EBX43" s="342"/>
      <c r="EBY43" s="342"/>
      <c r="EBZ43" s="342"/>
      <c r="ECA43" s="342"/>
      <c r="ECB43" s="342"/>
      <c r="ECC43" s="342"/>
      <c r="ECD43" s="342"/>
      <c r="ECE43" s="342"/>
      <c r="ECF43" s="342"/>
      <c r="ECG43" s="342"/>
      <c r="ECH43" s="342"/>
      <c r="ECI43" s="342"/>
      <c r="ECJ43" s="342"/>
      <c r="ECK43" s="342"/>
      <c r="ECL43" s="342"/>
      <c r="ECM43" s="342"/>
      <c r="ECN43" s="342"/>
      <c r="ECO43" s="342"/>
      <c r="ECP43" s="342"/>
      <c r="ECQ43" s="342"/>
      <c r="ECR43" s="342"/>
      <c r="ECS43" s="342"/>
      <c r="ECT43" s="342"/>
      <c r="ECU43" s="342"/>
      <c r="ECV43" s="342"/>
      <c r="ECW43" s="342"/>
      <c r="ECX43" s="342"/>
      <c r="ECY43" s="342"/>
      <c r="ECZ43" s="342"/>
      <c r="EDA43" s="342"/>
      <c r="EDB43" s="342"/>
      <c r="EDC43" s="342"/>
      <c r="EDD43" s="342"/>
      <c r="EDE43" s="342"/>
      <c r="EDF43" s="342"/>
      <c r="EDG43" s="342"/>
      <c r="EDH43" s="342"/>
      <c r="EDI43" s="342"/>
      <c r="EDJ43" s="342"/>
      <c r="EDK43" s="342"/>
      <c r="EDL43" s="342"/>
      <c r="EDM43" s="342"/>
      <c r="EDN43" s="342"/>
      <c r="EDO43" s="342"/>
      <c r="EDP43" s="342"/>
      <c r="EDQ43" s="342"/>
      <c r="EDR43" s="342"/>
      <c r="EDS43" s="342"/>
      <c r="EDT43" s="342"/>
      <c r="EDU43" s="342"/>
      <c r="EDV43" s="342"/>
      <c r="EDW43" s="342"/>
      <c r="EDX43" s="342"/>
      <c r="EDY43" s="342"/>
      <c r="EDZ43" s="342"/>
      <c r="EEA43" s="342"/>
      <c r="EEB43" s="342"/>
      <c r="EEC43" s="342"/>
      <c r="EED43" s="342"/>
      <c r="EEE43" s="342"/>
      <c r="EEF43" s="342"/>
      <c r="EEG43" s="342"/>
      <c r="EEH43" s="342"/>
      <c r="EEI43" s="342"/>
      <c r="EEJ43" s="342"/>
      <c r="EEK43" s="342"/>
      <c r="EEL43" s="342"/>
      <c r="EEM43" s="342"/>
      <c r="EEN43" s="342"/>
      <c r="EEO43" s="342"/>
      <c r="EEP43" s="342"/>
      <c r="EEQ43" s="342"/>
      <c r="EER43" s="342"/>
      <c r="EES43" s="342"/>
      <c r="EET43" s="342"/>
      <c r="EEU43" s="342"/>
      <c r="EEV43" s="342"/>
      <c r="EEW43" s="342"/>
      <c r="EEX43" s="342"/>
      <c r="EEY43" s="342"/>
      <c r="EEZ43" s="342"/>
      <c r="EFA43" s="342"/>
      <c r="EFB43" s="342"/>
      <c r="EFC43" s="342"/>
      <c r="EFD43" s="342"/>
      <c r="EFE43" s="342"/>
      <c r="EFF43" s="342"/>
      <c r="EFG43" s="342"/>
      <c r="EFH43" s="342"/>
      <c r="EFI43" s="342"/>
      <c r="EFJ43" s="342"/>
      <c r="EFK43" s="342"/>
      <c r="EFL43" s="342"/>
      <c r="EFM43" s="342"/>
      <c r="EFN43" s="342"/>
      <c r="EFO43" s="342"/>
      <c r="EFP43" s="342"/>
      <c r="EFQ43" s="342"/>
      <c r="EFR43" s="342"/>
      <c r="EFS43" s="342"/>
      <c r="EFT43" s="342"/>
      <c r="EFU43" s="342"/>
      <c r="EFV43" s="342"/>
      <c r="EFW43" s="342"/>
      <c r="EFX43" s="342"/>
      <c r="EFY43" s="342"/>
      <c r="EFZ43" s="342"/>
      <c r="EGA43" s="342"/>
      <c r="EGB43" s="342"/>
      <c r="EGC43" s="342"/>
      <c r="EGD43" s="342"/>
      <c r="EGE43" s="342"/>
      <c r="EGF43" s="342"/>
      <c r="EGG43" s="342"/>
      <c r="EGH43" s="342"/>
      <c r="EGI43" s="342"/>
      <c r="EGJ43" s="342"/>
      <c r="EGK43" s="342"/>
      <c r="EGL43" s="342"/>
      <c r="EGM43" s="342"/>
      <c r="EGN43" s="342"/>
      <c r="EGO43" s="342"/>
      <c r="EGP43" s="342"/>
      <c r="EGQ43" s="342"/>
      <c r="EGR43" s="342"/>
      <c r="EGS43" s="342"/>
      <c r="EGT43" s="342"/>
      <c r="EGU43" s="342"/>
      <c r="EGV43" s="342"/>
      <c r="EGW43" s="342"/>
      <c r="EGX43" s="342"/>
      <c r="EGY43" s="342"/>
      <c r="EGZ43" s="342"/>
      <c r="EHA43" s="342"/>
      <c r="EHB43" s="342"/>
      <c r="EHC43" s="342"/>
      <c r="EHD43" s="342"/>
      <c r="EHE43" s="342"/>
      <c r="EHF43" s="342"/>
      <c r="EHG43" s="342"/>
      <c r="EHH43" s="342"/>
      <c r="EHI43" s="342"/>
      <c r="EHJ43" s="342"/>
      <c r="EHK43" s="342"/>
      <c r="EHL43" s="342"/>
      <c r="EHM43" s="342"/>
      <c r="EHN43" s="342"/>
      <c r="EHO43" s="342"/>
      <c r="EHP43" s="342"/>
      <c r="EHQ43" s="342"/>
      <c r="EHR43" s="342"/>
      <c r="EHS43" s="342"/>
      <c r="EHT43" s="342"/>
      <c r="EHU43" s="342"/>
      <c r="EHV43" s="342"/>
      <c r="EHW43" s="342"/>
      <c r="EHX43" s="342"/>
      <c r="EHY43" s="342"/>
      <c r="EHZ43" s="342"/>
      <c r="EIA43" s="342"/>
      <c r="EIB43" s="342"/>
      <c r="EIC43" s="342"/>
      <c r="EID43" s="342"/>
      <c r="EIE43" s="342"/>
      <c r="EIF43" s="342"/>
      <c r="EIG43" s="342"/>
      <c r="EIH43" s="342"/>
      <c r="EII43" s="342"/>
      <c r="EIJ43" s="342"/>
      <c r="EIK43" s="342"/>
      <c r="EIL43" s="342"/>
      <c r="EIM43" s="342"/>
      <c r="EIN43" s="342"/>
      <c r="EIO43" s="342"/>
      <c r="EIP43" s="342"/>
      <c r="EIQ43" s="342"/>
      <c r="EIR43" s="342"/>
      <c r="EIS43" s="342"/>
      <c r="EIT43" s="342"/>
      <c r="EIU43" s="342"/>
      <c r="EIV43" s="342"/>
      <c r="EIW43" s="342"/>
      <c r="EIX43" s="342"/>
      <c r="EIY43" s="342"/>
      <c r="EIZ43" s="342"/>
      <c r="EJA43" s="342"/>
      <c r="EJB43" s="342"/>
      <c r="EJC43" s="342"/>
      <c r="EJD43" s="342"/>
      <c r="EJE43" s="342"/>
      <c r="EJF43" s="342"/>
      <c r="EJG43" s="342"/>
      <c r="EJH43" s="342"/>
      <c r="EJI43" s="342"/>
      <c r="EJJ43" s="342"/>
      <c r="EJK43" s="342"/>
      <c r="EJL43" s="342"/>
      <c r="EJM43" s="342"/>
      <c r="EJN43" s="342"/>
      <c r="EJO43" s="342"/>
      <c r="EJP43" s="342"/>
      <c r="EJQ43" s="342"/>
      <c r="EJR43" s="342"/>
      <c r="EJS43" s="342"/>
      <c r="EJT43" s="342"/>
      <c r="EJU43" s="342"/>
      <c r="EJV43" s="342"/>
      <c r="EJW43" s="342"/>
      <c r="EJX43" s="342"/>
      <c r="EJY43" s="342"/>
      <c r="EJZ43" s="342"/>
      <c r="EKA43" s="342"/>
      <c r="EKB43" s="342"/>
      <c r="EKC43" s="342"/>
      <c r="EKD43" s="342"/>
      <c r="EKE43" s="342"/>
      <c r="EKF43" s="342"/>
      <c r="EKG43" s="342"/>
      <c r="EKH43" s="342"/>
      <c r="EKI43" s="342"/>
      <c r="EKJ43" s="342"/>
      <c r="EKK43" s="342"/>
      <c r="EKL43" s="342"/>
      <c r="EKM43" s="342"/>
      <c r="EKN43" s="342"/>
      <c r="EKO43" s="342"/>
      <c r="EKP43" s="342"/>
      <c r="EKQ43" s="342"/>
      <c r="EKR43" s="342"/>
      <c r="EKS43" s="342"/>
      <c r="EKT43" s="342"/>
      <c r="EKU43" s="342"/>
      <c r="EKV43" s="342"/>
      <c r="EKW43" s="342"/>
      <c r="EKX43" s="342"/>
      <c r="EKY43" s="342"/>
      <c r="EKZ43" s="342"/>
      <c r="ELA43" s="342"/>
      <c r="ELB43" s="342"/>
      <c r="ELC43" s="342"/>
      <c r="ELD43" s="342"/>
      <c r="ELE43" s="342"/>
      <c r="ELF43" s="342"/>
      <c r="ELG43" s="342"/>
      <c r="ELH43" s="342"/>
      <c r="ELI43" s="342"/>
      <c r="ELJ43" s="342"/>
      <c r="ELK43" s="342"/>
      <c r="ELL43" s="342"/>
      <c r="ELM43" s="342"/>
      <c r="ELN43" s="342"/>
      <c r="ELO43" s="342"/>
      <c r="ELP43" s="342"/>
      <c r="ELQ43" s="342"/>
      <c r="ELR43" s="342"/>
      <c r="ELS43" s="342"/>
      <c r="ELT43" s="342"/>
      <c r="ELU43" s="342"/>
      <c r="ELV43" s="342"/>
      <c r="ELW43" s="342"/>
      <c r="ELX43" s="342"/>
      <c r="ELY43" s="342"/>
      <c r="ELZ43" s="342"/>
      <c r="EMA43" s="342"/>
      <c r="EMB43" s="342"/>
      <c r="EMC43" s="342"/>
      <c r="EMD43" s="342"/>
      <c r="EME43" s="342"/>
      <c r="EMF43" s="342"/>
      <c r="EMG43" s="342"/>
      <c r="EMH43" s="342"/>
      <c r="EMI43" s="342"/>
      <c r="EMJ43" s="342"/>
      <c r="EMK43" s="342"/>
      <c r="EML43" s="342"/>
      <c r="EMM43" s="342"/>
      <c r="EMN43" s="342"/>
      <c r="EMO43" s="342"/>
      <c r="EMP43" s="342"/>
      <c r="EMQ43" s="342"/>
      <c r="EMR43" s="342"/>
      <c r="EMS43" s="342"/>
      <c r="EMT43" s="342"/>
      <c r="EMU43" s="342"/>
      <c r="EMV43" s="342"/>
      <c r="EMW43" s="342"/>
      <c r="EMX43" s="342"/>
      <c r="EMY43" s="342"/>
      <c r="EMZ43" s="342"/>
      <c r="ENA43" s="342"/>
      <c r="ENB43" s="342"/>
      <c r="ENC43" s="342"/>
      <c r="END43" s="342"/>
      <c r="ENE43" s="342"/>
      <c r="ENF43" s="342"/>
      <c r="ENG43" s="342"/>
      <c r="ENH43" s="342"/>
      <c r="ENI43" s="342"/>
      <c r="ENJ43" s="342"/>
      <c r="ENK43" s="342"/>
      <c r="ENL43" s="342"/>
      <c r="ENM43" s="342"/>
      <c r="ENN43" s="342"/>
      <c r="ENO43" s="342"/>
      <c r="ENP43" s="342"/>
      <c r="ENQ43" s="342"/>
      <c r="ENR43" s="342"/>
      <c r="ENS43" s="342"/>
      <c r="ENT43" s="342"/>
      <c r="ENU43" s="342"/>
      <c r="ENV43" s="342"/>
      <c r="ENW43" s="342"/>
      <c r="ENX43" s="342"/>
      <c r="ENY43" s="342"/>
      <c r="ENZ43" s="342"/>
      <c r="EOA43" s="342"/>
      <c r="EOB43" s="342"/>
      <c r="EOC43" s="342"/>
      <c r="EOD43" s="342"/>
      <c r="EOE43" s="342"/>
      <c r="EOF43" s="342"/>
      <c r="EOG43" s="342"/>
      <c r="EOH43" s="342"/>
      <c r="EOI43" s="342"/>
      <c r="EOJ43" s="342"/>
      <c r="EOK43" s="342"/>
      <c r="EOL43" s="342"/>
      <c r="EOM43" s="342"/>
      <c r="EON43" s="342"/>
      <c r="EOO43" s="342"/>
      <c r="EOP43" s="342"/>
      <c r="EOQ43" s="342"/>
      <c r="EOR43" s="342"/>
      <c r="EOS43" s="342"/>
      <c r="EOT43" s="342"/>
      <c r="EOU43" s="342"/>
      <c r="EOV43" s="342"/>
      <c r="EOW43" s="342"/>
      <c r="EOX43" s="342"/>
      <c r="EOY43" s="342"/>
      <c r="EOZ43" s="342"/>
      <c r="EPA43" s="342"/>
      <c r="EPB43" s="342"/>
      <c r="EPC43" s="342"/>
      <c r="EPD43" s="342"/>
      <c r="EPE43" s="342"/>
      <c r="EPF43" s="342"/>
      <c r="EPG43" s="342"/>
      <c r="EPH43" s="342"/>
      <c r="EPI43" s="342"/>
      <c r="EPJ43" s="342"/>
      <c r="EPK43" s="342"/>
      <c r="EPL43" s="342"/>
      <c r="EPM43" s="342"/>
      <c r="EPN43" s="342"/>
      <c r="EPO43" s="342"/>
      <c r="EPP43" s="342"/>
      <c r="EPQ43" s="342"/>
      <c r="EPR43" s="342"/>
      <c r="EPS43" s="342"/>
      <c r="EPT43" s="342"/>
      <c r="EPU43" s="342"/>
      <c r="EPV43" s="342"/>
      <c r="EPW43" s="342"/>
      <c r="EPX43" s="342"/>
      <c r="EPY43" s="342"/>
      <c r="EPZ43" s="342"/>
      <c r="EQA43" s="342"/>
      <c r="EQB43" s="342"/>
      <c r="EQC43" s="342"/>
      <c r="EQD43" s="342"/>
      <c r="EQE43" s="342"/>
      <c r="EQF43" s="342"/>
      <c r="EQG43" s="342"/>
      <c r="EQH43" s="342"/>
      <c r="EQI43" s="342"/>
      <c r="EQJ43" s="342"/>
      <c r="EQK43" s="342"/>
      <c r="EQL43" s="342"/>
      <c r="EQM43" s="342"/>
      <c r="EQN43" s="342"/>
      <c r="EQO43" s="342"/>
      <c r="EQP43" s="342"/>
      <c r="EQQ43" s="342"/>
      <c r="EQR43" s="342"/>
      <c r="EQS43" s="342"/>
      <c r="EQT43" s="342"/>
      <c r="EQU43" s="342"/>
      <c r="EQV43" s="342"/>
      <c r="EQW43" s="342"/>
      <c r="EQX43" s="342"/>
      <c r="EQY43" s="342"/>
      <c r="EQZ43" s="342"/>
      <c r="ERA43" s="342"/>
      <c r="ERB43" s="342"/>
      <c r="ERC43" s="342"/>
      <c r="ERD43" s="342"/>
      <c r="ERE43" s="342"/>
      <c r="ERF43" s="342"/>
      <c r="ERG43" s="342"/>
      <c r="ERH43" s="342"/>
      <c r="ERI43" s="342"/>
      <c r="ERJ43" s="342"/>
      <c r="ERK43" s="342"/>
      <c r="ERL43" s="342"/>
      <c r="ERM43" s="342"/>
      <c r="ERN43" s="342"/>
      <c r="ERO43" s="342"/>
      <c r="ERP43" s="342"/>
      <c r="ERQ43" s="342"/>
      <c r="ERR43" s="342"/>
      <c r="ERS43" s="342"/>
      <c r="ERT43" s="342"/>
      <c r="ERU43" s="342"/>
      <c r="ERV43" s="342"/>
      <c r="ERW43" s="342"/>
      <c r="ERX43" s="342"/>
      <c r="ERY43" s="342"/>
      <c r="ERZ43" s="342"/>
      <c r="ESA43" s="342"/>
      <c r="ESB43" s="342"/>
      <c r="ESC43" s="342"/>
      <c r="ESD43" s="342"/>
      <c r="ESE43" s="342"/>
      <c r="ESF43" s="342"/>
      <c r="ESG43" s="342"/>
      <c r="ESH43" s="342"/>
      <c r="ESI43" s="342"/>
      <c r="ESJ43" s="342"/>
      <c r="ESK43" s="342"/>
      <c r="ESL43" s="342"/>
      <c r="ESM43" s="342"/>
      <c r="ESN43" s="342"/>
      <c r="ESO43" s="342"/>
      <c r="ESP43" s="342"/>
      <c r="ESQ43" s="342"/>
      <c r="ESR43" s="342"/>
      <c r="ESS43" s="342"/>
      <c r="EST43" s="342"/>
      <c r="ESU43" s="342"/>
      <c r="ESV43" s="342"/>
      <c r="ESW43" s="342"/>
      <c r="ESX43" s="342"/>
      <c r="ESY43" s="342"/>
      <c r="ESZ43" s="342"/>
      <c r="ETA43" s="342"/>
      <c r="ETB43" s="342"/>
      <c r="ETC43" s="342"/>
      <c r="ETD43" s="342"/>
      <c r="ETE43" s="342"/>
      <c r="ETF43" s="342"/>
      <c r="ETG43" s="342"/>
      <c r="ETH43" s="342"/>
      <c r="ETI43" s="342"/>
      <c r="ETJ43" s="342"/>
      <c r="ETK43" s="342"/>
      <c r="ETL43" s="342"/>
      <c r="ETM43" s="342"/>
      <c r="ETN43" s="342"/>
      <c r="ETO43" s="342"/>
      <c r="ETP43" s="342"/>
      <c r="ETQ43" s="342"/>
      <c r="ETR43" s="342"/>
      <c r="ETS43" s="342"/>
      <c r="ETT43" s="342"/>
      <c r="ETU43" s="342"/>
      <c r="ETV43" s="342"/>
      <c r="ETW43" s="342"/>
      <c r="ETX43" s="342"/>
      <c r="ETY43" s="342"/>
      <c r="ETZ43" s="342"/>
      <c r="EUA43" s="342"/>
      <c r="EUB43" s="342"/>
      <c r="EUC43" s="342"/>
      <c r="EUD43" s="342"/>
      <c r="EUE43" s="342"/>
      <c r="EUF43" s="342"/>
      <c r="EUG43" s="342"/>
      <c r="EUH43" s="342"/>
      <c r="EUI43" s="342"/>
      <c r="EUJ43" s="342"/>
      <c r="EUK43" s="342"/>
      <c r="EUL43" s="342"/>
      <c r="EUM43" s="342"/>
      <c r="EUN43" s="342"/>
      <c r="EUO43" s="342"/>
      <c r="EUP43" s="342"/>
      <c r="EUQ43" s="342"/>
      <c r="EUR43" s="342"/>
      <c r="EUS43" s="342"/>
      <c r="EUT43" s="342"/>
      <c r="EUU43" s="342"/>
      <c r="EUV43" s="342"/>
      <c r="EUW43" s="342"/>
      <c r="EUX43" s="342"/>
      <c r="EUY43" s="342"/>
      <c r="EUZ43" s="342"/>
      <c r="EVA43" s="342"/>
      <c r="EVB43" s="342"/>
      <c r="EVC43" s="342"/>
      <c r="EVD43" s="342"/>
      <c r="EVE43" s="342"/>
      <c r="EVF43" s="342"/>
      <c r="EVG43" s="342"/>
      <c r="EVH43" s="342"/>
      <c r="EVI43" s="342"/>
      <c r="EVJ43" s="342"/>
      <c r="EVK43" s="342"/>
      <c r="EVL43" s="342"/>
      <c r="EVM43" s="342"/>
      <c r="EVN43" s="342"/>
      <c r="EVO43" s="342"/>
      <c r="EVP43" s="342"/>
      <c r="EVQ43" s="342"/>
      <c r="EVR43" s="342"/>
      <c r="EVS43" s="342"/>
      <c r="EVT43" s="342"/>
      <c r="EVU43" s="342"/>
      <c r="EVV43" s="342"/>
      <c r="EVW43" s="342"/>
      <c r="EVX43" s="342"/>
      <c r="EVY43" s="342"/>
      <c r="EVZ43" s="342"/>
      <c r="EWA43" s="342"/>
      <c r="EWB43" s="342"/>
      <c r="EWC43" s="342"/>
      <c r="EWD43" s="342"/>
      <c r="EWE43" s="342"/>
      <c r="EWF43" s="342"/>
      <c r="EWG43" s="342"/>
      <c r="EWH43" s="342"/>
      <c r="EWI43" s="342"/>
      <c r="EWJ43" s="342"/>
      <c r="EWK43" s="342"/>
      <c r="EWL43" s="342"/>
      <c r="EWM43" s="342"/>
      <c r="EWN43" s="342"/>
      <c r="EWO43" s="342"/>
      <c r="EWP43" s="342"/>
      <c r="EWQ43" s="342"/>
      <c r="EWR43" s="342"/>
      <c r="EWS43" s="342"/>
      <c r="EWT43" s="342"/>
      <c r="EWU43" s="342"/>
      <c r="EWV43" s="342"/>
      <c r="EWW43" s="342"/>
      <c r="EWX43" s="342"/>
      <c r="EWY43" s="342"/>
      <c r="EWZ43" s="342"/>
      <c r="EXA43" s="342"/>
      <c r="EXB43" s="342"/>
      <c r="EXC43" s="342"/>
      <c r="EXD43" s="342"/>
      <c r="EXE43" s="342"/>
      <c r="EXF43" s="342"/>
      <c r="EXG43" s="342"/>
      <c r="EXH43" s="342"/>
      <c r="EXI43" s="342"/>
      <c r="EXJ43" s="342"/>
      <c r="EXK43" s="342"/>
      <c r="EXL43" s="342"/>
      <c r="EXM43" s="342"/>
      <c r="EXN43" s="342"/>
      <c r="EXO43" s="342"/>
      <c r="EXP43" s="342"/>
      <c r="EXQ43" s="342"/>
      <c r="EXR43" s="342"/>
      <c r="EXS43" s="342"/>
      <c r="EXT43" s="342"/>
      <c r="EXU43" s="342"/>
      <c r="EXV43" s="342"/>
      <c r="EXW43" s="342"/>
      <c r="EXX43" s="342"/>
      <c r="EXY43" s="342"/>
      <c r="EXZ43" s="342"/>
      <c r="EYA43" s="342"/>
      <c r="EYB43" s="342"/>
      <c r="EYC43" s="342"/>
      <c r="EYD43" s="342"/>
      <c r="EYE43" s="342"/>
      <c r="EYF43" s="342"/>
      <c r="EYG43" s="342"/>
      <c r="EYH43" s="342"/>
      <c r="EYI43" s="342"/>
      <c r="EYJ43" s="342"/>
      <c r="EYK43" s="342"/>
      <c r="EYL43" s="342"/>
      <c r="EYM43" s="342"/>
      <c r="EYN43" s="342"/>
      <c r="EYO43" s="342"/>
      <c r="EYP43" s="342"/>
      <c r="EYQ43" s="342"/>
      <c r="EYR43" s="342"/>
      <c r="EYS43" s="342"/>
      <c r="EYT43" s="342"/>
      <c r="EYU43" s="342"/>
      <c r="EYV43" s="342"/>
      <c r="EYW43" s="342"/>
      <c r="EYX43" s="342"/>
      <c r="EYY43" s="342"/>
      <c r="EYZ43" s="342"/>
      <c r="EZA43" s="342"/>
      <c r="EZB43" s="342"/>
      <c r="EZC43" s="342"/>
      <c r="EZD43" s="342"/>
      <c r="EZE43" s="342"/>
      <c r="EZF43" s="342"/>
      <c r="EZG43" s="342"/>
      <c r="EZH43" s="342"/>
      <c r="EZI43" s="342"/>
      <c r="EZJ43" s="342"/>
      <c r="EZK43" s="342"/>
      <c r="EZL43" s="342"/>
      <c r="EZM43" s="342"/>
      <c r="EZN43" s="342"/>
      <c r="EZO43" s="342"/>
      <c r="EZP43" s="342"/>
      <c r="EZQ43" s="342"/>
      <c r="EZR43" s="342"/>
      <c r="EZS43" s="342"/>
      <c r="EZT43" s="342"/>
      <c r="EZU43" s="342"/>
      <c r="EZV43" s="342"/>
      <c r="EZW43" s="342"/>
      <c r="EZX43" s="342"/>
      <c r="EZY43" s="342"/>
      <c r="EZZ43" s="342"/>
      <c r="FAA43" s="342"/>
      <c r="FAB43" s="342"/>
      <c r="FAC43" s="342"/>
      <c r="FAD43" s="342"/>
      <c r="FAE43" s="342"/>
      <c r="FAF43" s="342"/>
      <c r="FAG43" s="342"/>
      <c r="FAH43" s="342"/>
      <c r="FAI43" s="342"/>
      <c r="FAJ43" s="342"/>
      <c r="FAK43" s="342"/>
      <c r="FAL43" s="342"/>
      <c r="FAM43" s="342"/>
      <c r="FAN43" s="342"/>
      <c r="FAO43" s="342"/>
      <c r="FAP43" s="342"/>
      <c r="FAQ43" s="342"/>
      <c r="FAR43" s="342"/>
      <c r="FAS43" s="342"/>
      <c r="FAT43" s="342"/>
      <c r="FAU43" s="342"/>
      <c r="FAV43" s="342"/>
      <c r="FAW43" s="342"/>
      <c r="FAX43" s="342"/>
      <c r="FAY43" s="342"/>
      <c r="FAZ43" s="342"/>
      <c r="FBA43" s="342"/>
      <c r="FBB43" s="342"/>
      <c r="FBC43" s="342"/>
      <c r="FBD43" s="342"/>
      <c r="FBE43" s="342"/>
      <c r="FBF43" s="342"/>
      <c r="FBG43" s="342"/>
      <c r="FBH43" s="342"/>
      <c r="FBI43" s="342"/>
      <c r="FBJ43" s="342"/>
      <c r="FBK43" s="342"/>
      <c r="FBL43" s="342"/>
      <c r="FBM43" s="342"/>
      <c r="FBN43" s="342"/>
      <c r="FBO43" s="342"/>
      <c r="FBP43" s="342"/>
      <c r="FBQ43" s="342"/>
      <c r="FBR43" s="342"/>
      <c r="FBS43" s="342"/>
      <c r="FBT43" s="342"/>
      <c r="FBU43" s="342"/>
      <c r="FBV43" s="342"/>
      <c r="FBW43" s="342"/>
      <c r="FBX43" s="342"/>
      <c r="FBY43" s="342"/>
      <c r="FBZ43" s="342"/>
      <c r="FCA43" s="342"/>
      <c r="FCB43" s="342"/>
      <c r="FCC43" s="342"/>
      <c r="FCD43" s="342"/>
      <c r="FCE43" s="342"/>
      <c r="FCF43" s="342"/>
      <c r="FCG43" s="342"/>
      <c r="FCH43" s="342"/>
      <c r="FCI43" s="342"/>
      <c r="FCJ43" s="342"/>
      <c r="FCK43" s="342"/>
      <c r="FCL43" s="342"/>
      <c r="FCM43" s="342"/>
      <c r="FCN43" s="342"/>
      <c r="FCO43" s="342"/>
      <c r="FCP43" s="342"/>
      <c r="FCQ43" s="342"/>
      <c r="FCR43" s="342"/>
      <c r="FCS43" s="342"/>
      <c r="FCT43" s="342"/>
      <c r="FCU43" s="342"/>
      <c r="FCV43" s="342"/>
      <c r="FCW43" s="342"/>
      <c r="FCX43" s="342"/>
      <c r="FCY43" s="342"/>
      <c r="FCZ43" s="342"/>
      <c r="FDA43" s="342"/>
      <c r="FDB43" s="342"/>
      <c r="FDC43" s="342"/>
      <c r="FDD43" s="342"/>
      <c r="FDE43" s="342"/>
      <c r="FDF43" s="342"/>
      <c r="FDG43" s="342"/>
      <c r="FDH43" s="342"/>
      <c r="FDI43" s="342"/>
      <c r="FDJ43" s="342"/>
      <c r="FDK43" s="342"/>
      <c r="FDL43" s="342"/>
      <c r="FDM43" s="342"/>
      <c r="FDN43" s="342"/>
      <c r="FDO43" s="342"/>
      <c r="FDP43" s="342"/>
      <c r="FDQ43" s="342"/>
      <c r="FDR43" s="342"/>
      <c r="FDS43" s="342"/>
      <c r="FDT43" s="342"/>
      <c r="FDU43" s="342"/>
      <c r="FDV43" s="342"/>
      <c r="FDW43" s="342"/>
      <c r="FDX43" s="342"/>
      <c r="FDY43" s="342"/>
      <c r="FDZ43" s="342"/>
      <c r="FEA43" s="342"/>
      <c r="FEB43" s="342"/>
      <c r="FEC43" s="342"/>
      <c r="FED43" s="342"/>
      <c r="FEE43" s="342"/>
      <c r="FEF43" s="342"/>
      <c r="FEG43" s="342"/>
      <c r="FEH43" s="342"/>
      <c r="FEI43" s="342"/>
      <c r="FEJ43" s="342"/>
      <c r="FEK43" s="342"/>
      <c r="FEL43" s="342"/>
      <c r="FEM43" s="342"/>
      <c r="FEN43" s="342"/>
      <c r="FEO43" s="342"/>
      <c r="FEP43" s="342"/>
      <c r="FEQ43" s="342"/>
      <c r="FER43" s="342"/>
      <c r="FES43" s="342"/>
      <c r="FET43" s="342"/>
      <c r="FEU43" s="342"/>
      <c r="FEV43" s="342"/>
      <c r="FEW43" s="342"/>
      <c r="FEX43" s="342"/>
      <c r="FEY43" s="342"/>
      <c r="FEZ43" s="342"/>
      <c r="FFA43" s="342"/>
      <c r="FFB43" s="342"/>
      <c r="FFC43" s="342"/>
      <c r="FFD43" s="342"/>
      <c r="FFE43" s="342"/>
      <c r="FFF43" s="342"/>
      <c r="FFG43" s="342"/>
      <c r="FFH43" s="342"/>
      <c r="FFI43" s="342"/>
      <c r="FFJ43" s="342"/>
      <c r="FFK43" s="342"/>
      <c r="FFL43" s="342"/>
      <c r="FFM43" s="342"/>
      <c r="FFN43" s="342"/>
      <c r="FFO43" s="342"/>
      <c r="FFP43" s="342"/>
      <c r="FFQ43" s="342"/>
      <c r="FFR43" s="342"/>
      <c r="FFS43" s="342"/>
      <c r="FFT43" s="342"/>
      <c r="FFU43" s="342"/>
      <c r="FFV43" s="342"/>
      <c r="FFW43" s="342"/>
      <c r="FFX43" s="342"/>
      <c r="FFY43" s="342"/>
      <c r="FFZ43" s="342"/>
      <c r="FGA43" s="342"/>
      <c r="FGB43" s="342"/>
      <c r="FGC43" s="342"/>
      <c r="FGD43" s="342"/>
      <c r="FGE43" s="342"/>
      <c r="FGF43" s="342"/>
      <c r="FGG43" s="342"/>
      <c r="FGH43" s="342"/>
      <c r="FGI43" s="342"/>
      <c r="FGJ43" s="342"/>
      <c r="FGK43" s="342"/>
      <c r="FGL43" s="342"/>
      <c r="FGM43" s="342"/>
      <c r="FGN43" s="342"/>
      <c r="FGO43" s="342"/>
      <c r="FGP43" s="342"/>
      <c r="FGQ43" s="342"/>
      <c r="FGR43" s="342"/>
      <c r="FGS43" s="342"/>
      <c r="FGT43" s="342"/>
      <c r="FGU43" s="342"/>
      <c r="FGV43" s="342"/>
      <c r="FGW43" s="342"/>
      <c r="FGX43" s="342"/>
      <c r="FGY43" s="342"/>
      <c r="FGZ43" s="342"/>
      <c r="FHA43" s="342"/>
      <c r="FHB43" s="342"/>
      <c r="FHC43" s="342"/>
      <c r="FHD43" s="342"/>
      <c r="FHE43" s="342"/>
      <c r="FHF43" s="342"/>
      <c r="FHG43" s="342"/>
      <c r="FHH43" s="342"/>
      <c r="FHI43" s="342"/>
      <c r="FHJ43" s="342"/>
      <c r="FHK43" s="342"/>
      <c r="FHL43" s="342"/>
      <c r="FHM43" s="342"/>
      <c r="FHN43" s="342"/>
      <c r="FHO43" s="342"/>
      <c r="FHP43" s="342"/>
      <c r="FHQ43" s="342"/>
      <c r="FHR43" s="342"/>
      <c r="FHS43" s="342"/>
      <c r="FHT43" s="342"/>
      <c r="FHU43" s="342"/>
      <c r="FHV43" s="342"/>
      <c r="FHW43" s="342"/>
      <c r="FHX43" s="342"/>
      <c r="FHY43" s="342"/>
      <c r="FHZ43" s="342"/>
      <c r="FIA43" s="342"/>
      <c r="FIB43" s="342"/>
      <c r="FIC43" s="342"/>
      <c r="FID43" s="342"/>
      <c r="FIE43" s="342"/>
      <c r="FIF43" s="342"/>
      <c r="FIG43" s="342"/>
      <c r="FIH43" s="342"/>
      <c r="FII43" s="342"/>
      <c r="FIJ43" s="342"/>
      <c r="FIK43" s="342"/>
      <c r="FIL43" s="342"/>
      <c r="FIM43" s="342"/>
      <c r="FIN43" s="342"/>
      <c r="FIO43" s="342"/>
      <c r="FIP43" s="342"/>
      <c r="FIQ43" s="342"/>
      <c r="FIR43" s="342"/>
      <c r="FIS43" s="342"/>
      <c r="FIT43" s="342"/>
      <c r="FIU43" s="342"/>
      <c r="FIV43" s="342"/>
      <c r="FIW43" s="342"/>
      <c r="FIX43" s="342"/>
      <c r="FIY43" s="342"/>
      <c r="FIZ43" s="342"/>
      <c r="FJA43" s="342"/>
      <c r="FJB43" s="342"/>
      <c r="FJC43" s="342"/>
      <c r="FJD43" s="342"/>
      <c r="FJE43" s="342"/>
      <c r="FJF43" s="342"/>
      <c r="FJG43" s="342"/>
      <c r="FJH43" s="342"/>
      <c r="FJI43" s="342"/>
      <c r="FJJ43" s="342"/>
      <c r="FJK43" s="342"/>
      <c r="FJL43" s="342"/>
      <c r="FJM43" s="342"/>
      <c r="FJN43" s="342"/>
      <c r="FJO43" s="342"/>
      <c r="FJP43" s="342"/>
      <c r="FJQ43" s="342"/>
      <c r="FJR43" s="342"/>
      <c r="FJS43" s="342"/>
      <c r="FJT43" s="342"/>
      <c r="FJU43" s="342"/>
      <c r="FJV43" s="342"/>
      <c r="FJW43" s="342"/>
      <c r="FJX43" s="342"/>
      <c r="FJY43" s="342"/>
      <c r="FJZ43" s="342"/>
      <c r="FKA43" s="342"/>
      <c r="FKB43" s="342"/>
      <c r="FKC43" s="342"/>
      <c r="FKD43" s="342"/>
      <c r="FKE43" s="342"/>
      <c r="FKF43" s="342"/>
      <c r="FKG43" s="342"/>
      <c r="FKH43" s="342"/>
      <c r="FKI43" s="342"/>
      <c r="FKJ43" s="342"/>
      <c r="FKK43" s="342"/>
      <c r="FKL43" s="342"/>
      <c r="FKM43" s="342"/>
      <c r="FKN43" s="342"/>
      <c r="FKO43" s="342"/>
      <c r="FKP43" s="342"/>
      <c r="FKQ43" s="342"/>
      <c r="FKR43" s="342"/>
      <c r="FKS43" s="342"/>
      <c r="FKT43" s="342"/>
      <c r="FKU43" s="342"/>
      <c r="FKV43" s="342"/>
      <c r="FKW43" s="342"/>
      <c r="FKX43" s="342"/>
      <c r="FKY43" s="342"/>
      <c r="FKZ43" s="342"/>
      <c r="FLA43" s="342"/>
      <c r="FLB43" s="342"/>
      <c r="FLC43" s="342"/>
      <c r="FLD43" s="342"/>
      <c r="FLE43" s="342"/>
      <c r="FLF43" s="342"/>
      <c r="FLG43" s="342"/>
      <c r="FLH43" s="342"/>
      <c r="FLI43" s="342"/>
      <c r="FLJ43" s="342"/>
      <c r="FLK43" s="342"/>
      <c r="FLL43" s="342"/>
      <c r="FLM43" s="342"/>
      <c r="FLN43" s="342"/>
      <c r="FLO43" s="342"/>
      <c r="FLP43" s="342"/>
      <c r="FLQ43" s="342"/>
      <c r="FLR43" s="342"/>
      <c r="FLS43" s="342"/>
      <c r="FLT43" s="342"/>
      <c r="FLU43" s="342"/>
      <c r="FLV43" s="342"/>
      <c r="FLW43" s="342"/>
      <c r="FLX43" s="342"/>
      <c r="FLY43" s="342"/>
      <c r="FLZ43" s="342"/>
      <c r="FMA43" s="342"/>
      <c r="FMB43" s="342"/>
      <c r="FMC43" s="342"/>
      <c r="FMD43" s="342"/>
      <c r="FME43" s="342"/>
      <c r="FMF43" s="342"/>
      <c r="FMG43" s="342"/>
      <c r="FMH43" s="342"/>
      <c r="FMI43" s="342"/>
      <c r="FMJ43" s="342"/>
      <c r="FMK43" s="342"/>
      <c r="FML43" s="342"/>
      <c r="FMM43" s="342"/>
      <c r="FMN43" s="342"/>
      <c r="FMO43" s="342"/>
      <c r="FMP43" s="342"/>
      <c r="FMQ43" s="342"/>
      <c r="FMR43" s="342"/>
      <c r="FMS43" s="342"/>
      <c r="FMT43" s="342"/>
      <c r="FMU43" s="342"/>
      <c r="FMV43" s="342"/>
      <c r="FMW43" s="342"/>
      <c r="FMX43" s="342"/>
      <c r="FMY43" s="342"/>
      <c r="FMZ43" s="342"/>
      <c r="FNA43" s="342"/>
      <c r="FNB43" s="342"/>
      <c r="FNC43" s="342"/>
      <c r="FND43" s="342"/>
      <c r="FNE43" s="342"/>
      <c r="FNF43" s="342"/>
      <c r="FNG43" s="342"/>
      <c r="FNH43" s="342"/>
      <c r="FNI43" s="342"/>
      <c r="FNJ43" s="342"/>
      <c r="FNK43" s="342"/>
      <c r="FNL43" s="342"/>
      <c r="FNM43" s="342"/>
      <c r="FNN43" s="342"/>
      <c r="FNO43" s="342"/>
      <c r="FNP43" s="342"/>
      <c r="FNQ43" s="342"/>
      <c r="FNR43" s="342"/>
      <c r="FNS43" s="342"/>
      <c r="FNT43" s="342"/>
      <c r="FNU43" s="342"/>
      <c r="FNV43" s="342"/>
      <c r="FNW43" s="342"/>
      <c r="FNX43" s="342"/>
      <c r="FNY43" s="342"/>
      <c r="FNZ43" s="342"/>
      <c r="FOA43" s="342"/>
      <c r="FOB43" s="342"/>
      <c r="FOC43" s="342"/>
      <c r="FOD43" s="342"/>
      <c r="FOE43" s="342"/>
      <c r="FOF43" s="342"/>
      <c r="FOG43" s="342"/>
      <c r="FOH43" s="342"/>
      <c r="FOI43" s="342"/>
      <c r="FOJ43" s="342"/>
      <c r="FOK43" s="342"/>
      <c r="FOL43" s="342"/>
      <c r="FOM43" s="342"/>
      <c r="FON43" s="342"/>
      <c r="FOO43" s="342"/>
      <c r="FOP43" s="342"/>
      <c r="FOQ43" s="342"/>
      <c r="FOR43" s="342"/>
      <c r="FOS43" s="342"/>
      <c r="FOT43" s="342"/>
      <c r="FOU43" s="342"/>
      <c r="FOV43" s="342"/>
      <c r="FOW43" s="342"/>
      <c r="FOX43" s="342"/>
      <c r="FOY43" s="342"/>
      <c r="FOZ43" s="342"/>
      <c r="FPA43" s="342"/>
      <c r="FPB43" s="342"/>
      <c r="FPC43" s="342"/>
      <c r="FPD43" s="342"/>
      <c r="FPE43" s="342"/>
      <c r="FPF43" s="342"/>
      <c r="FPG43" s="342"/>
      <c r="FPH43" s="342"/>
      <c r="FPI43" s="342"/>
      <c r="FPJ43" s="342"/>
      <c r="FPK43" s="342"/>
      <c r="FPL43" s="342"/>
      <c r="FPM43" s="342"/>
      <c r="FPN43" s="342"/>
      <c r="FPO43" s="342"/>
      <c r="FPP43" s="342"/>
      <c r="FPQ43" s="342"/>
      <c r="FPR43" s="342"/>
      <c r="FPS43" s="342"/>
      <c r="FPT43" s="342"/>
      <c r="FPU43" s="342"/>
      <c r="FPV43" s="342"/>
      <c r="FPW43" s="342"/>
      <c r="FPX43" s="342"/>
      <c r="FPY43" s="342"/>
      <c r="FPZ43" s="342"/>
      <c r="FQA43" s="342"/>
      <c r="FQB43" s="342"/>
      <c r="FQC43" s="342"/>
      <c r="FQD43" s="342"/>
      <c r="FQE43" s="342"/>
      <c r="FQF43" s="342"/>
      <c r="FQG43" s="342"/>
      <c r="FQH43" s="342"/>
      <c r="FQI43" s="342"/>
      <c r="FQJ43" s="342"/>
      <c r="FQK43" s="342"/>
      <c r="FQL43" s="342"/>
      <c r="FQM43" s="342"/>
      <c r="FQN43" s="342"/>
      <c r="FQO43" s="342"/>
      <c r="FQP43" s="342"/>
      <c r="FQQ43" s="342"/>
      <c r="FQR43" s="342"/>
      <c r="FQS43" s="342"/>
      <c r="FQT43" s="342"/>
      <c r="FQU43" s="342"/>
      <c r="FQV43" s="342"/>
      <c r="FQW43" s="342"/>
      <c r="FQX43" s="342"/>
      <c r="FQY43" s="342"/>
      <c r="FQZ43" s="342"/>
      <c r="FRA43" s="342"/>
      <c r="FRB43" s="342"/>
      <c r="FRC43" s="342"/>
      <c r="FRD43" s="342"/>
      <c r="FRE43" s="342"/>
      <c r="FRF43" s="342"/>
      <c r="FRG43" s="342"/>
      <c r="FRH43" s="342"/>
      <c r="FRI43" s="342"/>
      <c r="FRJ43" s="342"/>
      <c r="FRK43" s="342"/>
      <c r="FRL43" s="342"/>
      <c r="FRM43" s="342"/>
      <c r="FRN43" s="342"/>
      <c r="FRO43" s="342"/>
      <c r="FRP43" s="342"/>
      <c r="FRQ43" s="342"/>
      <c r="FRR43" s="342"/>
      <c r="FRS43" s="342"/>
      <c r="FRT43" s="342"/>
      <c r="FRU43" s="342"/>
      <c r="FRV43" s="342"/>
      <c r="FRW43" s="342"/>
      <c r="FRX43" s="342"/>
      <c r="FRY43" s="342"/>
      <c r="FRZ43" s="342"/>
      <c r="FSA43" s="342"/>
      <c r="FSB43" s="342"/>
      <c r="FSC43" s="342"/>
      <c r="FSD43" s="342"/>
      <c r="FSE43" s="342"/>
      <c r="FSF43" s="342"/>
      <c r="FSG43" s="342"/>
      <c r="FSH43" s="342"/>
      <c r="FSI43" s="342"/>
      <c r="FSJ43" s="342"/>
      <c r="FSK43" s="342"/>
      <c r="FSL43" s="342"/>
      <c r="FSM43" s="342"/>
      <c r="FSN43" s="342"/>
      <c r="FSO43" s="342"/>
      <c r="FSP43" s="342"/>
      <c r="FSQ43" s="342"/>
      <c r="FSR43" s="342"/>
      <c r="FSS43" s="342"/>
      <c r="FST43" s="342"/>
      <c r="FSU43" s="342"/>
      <c r="FSV43" s="342"/>
      <c r="FSW43" s="342"/>
      <c r="FSX43" s="342"/>
      <c r="FSY43" s="342"/>
      <c r="FSZ43" s="342"/>
      <c r="FTA43" s="342"/>
      <c r="FTB43" s="342"/>
      <c r="FTC43" s="342"/>
      <c r="FTD43" s="342"/>
      <c r="FTE43" s="342"/>
      <c r="FTF43" s="342"/>
      <c r="FTG43" s="342"/>
      <c r="FTH43" s="342"/>
      <c r="FTI43" s="342"/>
      <c r="FTJ43" s="342"/>
      <c r="FTK43" s="342"/>
      <c r="FTL43" s="342"/>
      <c r="FTM43" s="342"/>
      <c r="FTN43" s="342"/>
      <c r="FTO43" s="342"/>
      <c r="FTP43" s="342"/>
      <c r="FTQ43" s="342"/>
      <c r="FTR43" s="342"/>
      <c r="FTS43" s="342"/>
      <c r="FTT43" s="342"/>
      <c r="FTU43" s="342"/>
      <c r="FTV43" s="342"/>
      <c r="FTW43" s="342"/>
      <c r="FTX43" s="342"/>
      <c r="FTY43" s="342"/>
      <c r="FTZ43" s="342"/>
      <c r="FUA43" s="342"/>
      <c r="FUB43" s="342"/>
      <c r="FUC43" s="342"/>
      <c r="FUD43" s="342"/>
      <c r="FUE43" s="342"/>
      <c r="FUF43" s="342"/>
      <c r="FUG43" s="342"/>
      <c r="FUH43" s="342"/>
      <c r="FUI43" s="342"/>
      <c r="FUJ43" s="342"/>
      <c r="FUK43" s="342"/>
      <c r="FUL43" s="342"/>
      <c r="FUM43" s="342"/>
      <c r="FUN43" s="342"/>
      <c r="FUO43" s="342"/>
      <c r="FUP43" s="342"/>
      <c r="FUQ43" s="342"/>
      <c r="FUR43" s="342"/>
      <c r="FUS43" s="342"/>
      <c r="FUT43" s="342"/>
      <c r="FUU43" s="342"/>
      <c r="FUV43" s="342"/>
      <c r="FUW43" s="342"/>
      <c r="FUX43" s="342"/>
      <c r="FUY43" s="342"/>
      <c r="FUZ43" s="342"/>
      <c r="FVA43" s="342"/>
      <c r="FVB43" s="342"/>
      <c r="FVC43" s="342"/>
      <c r="FVD43" s="342"/>
      <c r="FVE43" s="342"/>
      <c r="FVF43" s="342"/>
      <c r="FVG43" s="342"/>
      <c r="FVH43" s="342"/>
      <c r="FVI43" s="342"/>
      <c r="FVJ43" s="342"/>
      <c r="FVK43" s="342"/>
      <c r="FVL43" s="342"/>
      <c r="FVM43" s="342"/>
      <c r="FVN43" s="342"/>
      <c r="FVO43" s="342"/>
      <c r="FVP43" s="342"/>
      <c r="FVQ43" s="342"/>
      <c r="FVR43" s="342"/>
      <c r="FVS43" s="342"/>
      <c r="FVT43" s="342"/>
      <c r="FVU43" s="342"/>
      <c r="FVV43" s="342"/>
      <c r="FVW43" s="342"/>
      <c r="FVX43" s="342"/>
      <c r="FVY43" s="342"/>
      <c r="FVZ43" s="342"/>
      <c r="FWA43" s="342"/>
      <c r="FWB43" s="342"/>
      <c r="FWC43" s="342"/>
      <c r="FWD43" s="342"/>
      <c r="FWE43" s="342"/>
      <c r="FWF43" s="342"/>
      <c r="FWG43" s="342"/>
      <c r="FWH43" s="342"/>
      <c r="FWI43" s="342"/>
      <c r="FWJ43" s="342"/>
      <c r="FWK43" s="342"/>
      <c r="FWL43" s="342"/>
      <c r="FWM43" s="342"/>
      <c r="FWN43" s="342"/>
      <c r="FWO43" s="342"/>
      <c r="FWP43" s="342"/>
      <c r="FWQ43" s="342"/>
      <c r="FWR43" s="342"/>
      <c r="FWS43" s="342"/>
      <c r="FWT43" s="342"/>
      <c r="FWU43" s="342"/>
      <c r="FWV43" s="342"/>
      <c r="FWW43" s="342"/>
      <c r="FWX43" s="342"/>
      <c r="FWY43" s="342"/>
      <c r="FWZ43" s="342"/>
      <c r="FXA43" s="342"/>
      <c r="FXB43" s="342"/>
      <c r="FXC43" s="342"/>
      <c r="FXD43" s="342"/>
      <c r="FXE43" s="342"/>
      <c r="FXF43" s="342"/>
      <c r="FXG43" s="342"/>
      <c r="FXH43" s="342"/>
      <c r="FXI43" s="342"/>
      <c r="FXJ43" s="342"/>
      <c r="FXK43" s="342"/>
      <c r="FXL43" s="342"/>
      <c r="FXM43" s="342"/>
      <c r="FXN43" s="342"/>
      <c r="FXO43" s="342"/>
      <c r="FXP43" s="342"/>
      <c r="FXQ43" s="342"/>
      <c r="FXR43" s="342"/>
      <c r="FXS43" s="342"/>
      <c r="FXT43" s="342"/>
      <c r="FXU43" s="342"/>
      <c r="FXV43" s="342"/>
      <c r="FXW43" s="342"/>
      <c r="FXX43" s="342"/>
      <c r="FXY43" s="342"/>
      <c r="FXZ43" s="342"/>
      <c r="FYA43" s="342"/>
      <c r="FYB43" s="342"/>
      <c r="FYC43" s="342"/>
      <c r="FYD43" s="342"/>
      <c r="FYE43" s="342"/>
      <c r="FYF43" s="342"/>
      <c r="FYG43" s="342"/>
      <c r="FYH43" s="342"/>
      <c r="FYI43" s="342"/>
      <c r="FYJ43" s="342"/>
      <c r="FYK43" s="342"/>
      <c r="FYL43" s="342"/>
      <c r="FYM43" s="342"/>
      <c r="FYN43" s="342"/>
      <c r="FYO43" s="342"/>
      <c r="FYP43" s="342"/>
      <c r="FYQ43" s="342"/>
      <c r="FYR43" s="342"/>
      <c r="FYS43" s="342"/>
      <c r="FYT43" s="342"/>
      <c r="FYU43" s="342"/>
      <c r="FYV43" s="342"/>
      <c r="FYW43" s="342"/>
      <c r="FYX43" s="342"/>
      <c r="FYY43" s="342"/>
      <c r="FYZ43" s="342"/>
      <c r="FZA43" s="342"/>
      <c r="FZB43" s="342"/>
      <c r="FZC43" s="342"/>
      <c r="FZD43" s="342"/>
      <c r="FZE43" s="342"/>
      <c r="FZF43" s="342"/>
      <c r="FZG43" s="342"/>
      <c r="FZH43" s="342"/>
      <c r="FZI43" s="342"/>
      <c r="FZJ43" s="342"/>
      <c r="FZK43" s="342"/>
      <c r="FZL43" s="342"/>
      <c r="FZM43" s="342"/>
      <c r="FZN43" s="342"/>
      <c r="FZO43" s="342"/>
      <c r="FZP43" s="342"/>
      <c r="FZQ43" s="342"/>
      <c r="FZR43" s="342"/>
      <c r="FZS43" s="342"/>
      <c r="FZT43" s="342"/>
      <c r="FZU43" s="342"/>
      <c r="FZV43" s="342"/>
      <c r="FZW43" s="342"/>
      <c r="FZX43" s="342"/>
      <c r="FZY43" s="342"/>
      <c r="FZZ43" s="342"/>
      <c r="GAA43" s="342"/>
      <c r="GAB43" s="342"/>
      <c r="GAC43" s="342"/>
      <c r="GAD43" s="342"/>
      <c r="GAE43" s="342"/>
      <c r="GAF43" s="342"/>
      <c r="GAG43" s="342"/>
      <c r="GAH43" s="342"/>
      <c r="GAI43" s="342"/>
      <c r="GAJ43" s="342"/>
      <c r="GAK43" s="342"/>
      <c r="GAL43" s="342"/>
      <c r="GAM43" s="342"/>
      <c r="GAN43" s="342"/>
      <c r="GAO43" s="342"/>
      <c r="GAP43" s="342"/>
      <c r="GAQ43" s="342"/>
      <c r="GAR43" s="342"/>
      <c r="GAS43" s="342"/>
      <c r="GAT43" s="342"/>
      <c r="GAU43" s="342"/>
      <c r="GAV43" s="342"/>
      <c r="GAW43" s="342"/>
      <c r="GAX43" s="342"/>
      <c r="GAY43" s="342"/>
      <c r="GAZ43" s="342"/>
      <c r="GBA43" s="342"/>
      <c r="GBB43" s="342"/>
      <c r="GBC43" s="342"/>
      <c r="GBD43" s="342"/>
      <c r="GBE43" s="342"/>
      <c r="GBF43" s="342"/>
      <c r="GBG43" s="342"/>
      <c r="GBH43" s="342"/>
      <c r="GBI43" s="342"/>
      <c r="GBJ43" s="342"/>
      <c r="GBK43" s="342"/>
      <c r="GBL43" s="342"/>
      <c r="GBM43" s="342"/>
      <c r="GBN43" s="342"/>
      <c r="GBO43" s="342"/>
      <c r="GBP43" s="342"/>
      <c r="GBQ43" s="342"/>
      <c r="GBR43" s="342"/>
      <c r="GBS43" s="342"/>
      <c r="GBT43" s="342"/>
      <c r="GBU43" s="342"/>
      <c r="GBV43" s="342"/>
      <c r="GBW43" s="342"/>
      <c r="GBX43" s="342"/>
      <c r="GBY43" s="342"/>
      <c r="GBZ43" s="342"/>
      <c r="GCA43" s="342"/>
      <c r="GCB43" s="342"/>
      <c r="GCC43" s="342"/>
      <c r="GCD43" s="342"/>
      <c r="GCE43" s="342"/>
      <c r="GCF43" s="342"/>
      <c r="GCG43" s="342"/>
      <c r="GCH43" s="342"/>
      <c r="GCI43" s="342"/>
      <c r="GCJ43" s="342"/>
      <c r="GCK43" s="342"/>
      <c r="GCL43" s="342"/>
      <c r="GCM43" s="342"/>
      <c r="GCN43" s="342"/>
      <c r="GCO43" s="342"/>
      <c r="GCP43" s="342"/>
      <c r="GCQ43" s="342"/>
      <c r="GCR43" s="342"/>
      <c r="GCS43" s="342"/>
      <c r="GCT43" s="342"/>
      <c r="GCU43" s="342"/>
      <c r="GCV43" s="342"/>
      <c r="GCW43" s="342"/>
      <c r="GCX43" s="342"/>
      <c r="GCY43" s="342"/>
      <c r="GCZ43" s="342"/>
      <c r="GDA43" s="342"/>
      <c r="GDB43" s="342"/>
      <c r="GDC43" s="342"/>
      <c r="GDD43" s="342"/>
      <c r="GDE43" s="342"/>
      <c r="GDF43" s="342"/>
      <c r="GDG43" s="342"/>
      <c r="GDH43" s="342"/>
      <c r="GDI43" s="342"/>
      <c r="GDJ43" s="342"/>
      <c r="GDK43" s="342"/>
      <c r="GDL43" s="342"/>
      <c r="GDM43" s="342"/>
      <c r="GDN43" s="342"/>
      <c r="GDO43" s="342"/>
      <c r="GDP43" s="342"/>
      <c r="GDQ43" s="342"/>
      <c r="GDR43" s="342"/>
      <c r="GDS43" s="342"/>
      <c r="GDT43" s="342"/>
      <c r="GDU43" s="342"/>
      <c r="GDV43" s="342"/>
      <c r="GDW43" s="342"/>
      <c r="GDX43" s="342"/>
      <c r="GDY43" s="342"/>
      <c r="GDZ43" s="342"/>
      <c r="GEA43" s="342"/>
      <c r="GEB43" s="342"/>
      <c r="GEC43" s="342"/>
      <c r="GED43" s="342"/>
      <c r="GEE43" s="342"/>
      <c r="GEF43" s="342"/>
      <c r="GEG43" s="342"/>
      <c r="GEH43" s="342"/>
      <c r="GEI43" s="342"/>
      <c r="GEJ43" s="342"/>
      <c r="GEK43" s="342"/>
      <c r="GEL43" s="342"/>
      <c r="GEM43" s="342"/>
      <c r="GEN43" s="342"/>
      <c r="GEO43" s="342"/>
      <c r="GEP43" s="342"/>
      <c r="GEQ43" s="342"/>
      <c r="GER43" s="342"/>
      <c r="GES43" s="342"/>
      <c r="GET43" s="342"/>
      <c r="GEU43" s="342"/>
      <c r="GEV43" s="342"/>
      <c r="GEW43" s="342"/>
      <c r="GEX43" s="342"/>
      <c r="GEY43" s="342"/>
      <c r="GEZ43" s="342"/>
      <c r="GFA43" s="342"/>
      <c r="GFB43" s="342"/>
      <c r="GFC43" s="342"/>
      <c r="GFD43" s="342"/>
      <c r="GFE43" s="342"/>
      <c r="GFF43" s="342"/>
      <c r="GFG43" s="342"/>
      <c r="GFH43" s="342"/>
      <c r="GFI43" s="342"/>
      <c r="GFJ43" s="342"/>
      <c r="GFK43" s="342"/>
      <c r="GFL43" s="342"/>
      <c r="GFM43" s="342"/>
      <c r="GFN43" s="342"/>
      <c r="GFO43" s="342"/>
      <c r="GFP43" s="342"/>
      <c r="GFQ43" s="342"/>
      <c r="GFR43" s="342"/>
      <c r="GFS43" s="342"/>
      <c r="GFT43" s="342"/>
      <c r="GFU43" s="342"/>
      <c r="GFV43" s="342"/>
      <c r="GFW43" s="342"/>
      <c r="GFX43" s="342"/>
      <c r="GFY43" s="342"/>
      <c r="GFZ43" s="342"/>
      <c r="GGA43" s="342"/>
      <c r="GGB43" s="342"/>
      <c r="GGC43" s="342"/>
      <c r="GGD43" s="342"/>
      <c r="GGE43" s="342"/>
      <c r="GGF43" s="342"/>
      <c r="GGG43" s="342"/>
      <c r="GGH43" s="342"/>
      <c r="GGI43" s="342"/>
      <c r="GGJ43" s="342"/>
      <c r="GGK43" s="342"/>
      <c r="GGL43" s="342"/>
      <c r="GGM43" s="342"/>
      <c r="GGN43" s="342"/>
      <c r="GGO43" s="342"/>
      <c r="GGP43" s="342"/>
      <c r="GGQ43" s="342"/>
      <c r="GGR43" s="342"/>
      <c r="GGS43" s="342"/>
      <c r="GGT43" s="342"/>
      <c r="GGU43" s="342"/>
      <c r="GGV43" s="342"/>
      <c r="GGW43" s="342"/>
      <c r="GGX43" s="342"/>
      <c r="GGY43" s="342"/>
      <c r="GGZ43" s="342"/>
      <c r="GHA43" s="342"/>
      <c r="GHB43" s="342"/>
      <c r="GHC43" s="342"/>
      <c r="GHD43" s="342"/>
      <c r="GHE43" s="342"/>
      <c r="GHF43" s="342"/>
      <c r="GHG43" s="342"/>
      <c r="GHH43" s="342"/>
      <c r="GHI43" s="342"/>
      <c r="GHJ43" s="342"/>
      <c r="GHK43" s="342"/>
      <c r="GHL43" s="342"/>
      <c r="GHM43" s="342"/>
      <c r="GHN43" s="342"/>
      <c r="GHO43" s="342"/>
      <c r="GHP43" s="342"/>
      <c r="GHQ43" s="342"/>
      <c r="GHR43" s="342"/>
      <c r="GHS43" s="342"/>
      <c r="GHT43" s="342"/>
      <c r="GHU43" s="342"/>
      <c r="GHV43" s="342"/>
      <c r="GHW43" s="342"/>
      <c r="GHX43" s="342"/>
      <c r="GHY43" s="342"/>
      <c r="GHZ43" s="342"/>
      <c r="GIA43" s="342"/>
      <c r="GIB43" s="342"/>
      <c r="GIC43" s="342"/>
      <c r="GID43" s="342"/>
      <c r="GIE43" s="342"/>
      <c r="GIF43" s="342"/>
      <c r="GIG43" s="342"/>
      <c r="GIH43" s="342"/>
      <c r="GII43" s="342"/>
      <c r="GIJ43" s="342"/>
      <c r="GIK43" s="342"/>
      <c r="GIL43" s="342"/>
      <c r="GIM43" s="342"/>
      <c r="GIN43" s="342"/>
      <c r="GIO43" s="342"/>
      <c r="GIP43" s="342"/>
      <c r="GIQ43" s="342"/>
      <c r="GIR43" s="342"/>
      <c r="GIS43" s="342"/>
      <c r="GIT43" s="342"/>
      <c r="GIU43" s="342"/>
      <c r="GIV43" s="342"/>
      <c r="GIW43" s="342"/>
      <c r="GIX43" s="342"/>
      <c r="GIY43" s="342"/>
      <c r="GIZ43" s="342"/>
      <c r="GJA43" s="342"/>
      <c r="GJB43" s="342"/>
      <c r="GJC43" s="342"/>
      <c r="GJD43" s="342"/>
      <c r="GJE43" s="342"/>
      <c r="GJF43" s="342"/>
      <c r="GJG43" s="342"/>
      <c r="GJH43" s="342"/>
      <c r="GJI43" s="342"/>
      <c r="GJJ43" s="342"/>
      <c r="GJK43" s="342"/>
      <c r="GJL43" s="342"/>
      <c r="GJM43" s="342"/>
      <c r="GJN43" s="342"/>
      <c r="GJO43" s="342"/>
      <c r="GJP43" s="342"/>
      <c r="GJQ43" s="342"/>
      <c r="GJR43" s="342"/>
      <c r="GJS43" s="342"/>
      <c r="GJT43" s="342"/>
      <c r="GJU43" s="342"/>
      <c r="GJV43" s="342"/>
      <c r="GJW43" s="342"/>
      <c r="GJX43" s="342"/>
      <c r="GJY43" s="342"/>
      <c r="GJZ43" s="342"/>
      <c r="GKA43" s="342"/>
      <c r="GKB43" s="342"/>
      <c r="GKC43" s="342"/>
      <c r="GKD43" s="342"/>
      <c r="GKE43" s="342"/>
      <c r="GKF43" s="342"/>
      <c r="GKG43" s="342"/>
      <c r="GKH43" s="342"/>
      <c r="GKI43" s="342"/>
      <c r="GKJ43" s="342"/>
      <c r="GKK43" s="342"/>
      <c r="GKL43" s="342"/>
      <c r="GKM43" s="342"/>
      <c r="GKN43" s="342"/>
      <c r="GKO43" s="342"/>
      <c r="GKP43" s="342"/>
      <c r="GKQ43" s="342"/>
      <c r="GKR43" s="342"/>
      <c r="GKS43" s="342"/>
      <c r="GKT43" s="342"/>
      <c r="GKU43" s="342"/>
      <c r="GKV43" s="342"/>
      <c r="GKW43" s="342"/>
      <c r="GKX43" s="342"/>
      <c r="GKY43" s="342"/>
      <c r="GKZ43" s="342"/>
      <c r="GLA43" s="342"/>
      <c r="GLB43" s="342"/>
      <c r="GLC43" s="342"/>
      <c r="GLD43" s="342"/>
      <c r="GLE43" s="342"/>
      <c r="GLF43" s="342"/>
      <c r="GLG43" s="342"/>
      <c r="GLH43" s="342"/>
      <c r="GLI43" s="342"/>
      <c r="GLJ43" s="342"/>
      <c r="GLK43" s="342"/>
      <c r="GLL43" s="342"/>
      <c r="GLM43" s="342"/>
      <c r="GLN43" s="342"/>
      <c r="GLO43" s="342"/>
      <c r="GLP43" s="342"/>
      <c r="GLQ43" s="342"/>
      <c r="GLR43" s="342"/>
      <c r="GLS43" s="342"/>
      <c r="GLT43" s="342"/>
      <c r="GLU43" s="342"/>
      <c r="GLV43" s="342"/>
      <c r="GLW43" s="342"/>
      <c r="GLX43" s="342"/>
      <c r="GLY43" s="342"/>
      <c r="GLZ43" s="342"/>
      <c r="GMA43" s="342"/>
      <c r="GMB43" s="342"/>
      <c r="GMC43" s="342"/>
      <c r="GMD43" s="342"/>
      <c r="GME43" s="342"/>
      <c r="GMF43" s="342"/>
      <c r="GMG43" s="342"/>
      <c r="GMH43" s="342"/>
      <c r="GMI43" s="342"/>
      <c r="GMJ43" s="342"/>
      <c r="GMK43" s="342"/>
      <c r="GML43" s="342"/>
      <c r="GMM43" s="342"/>
      <c r="GMN43" s="342"/>
      <c r="GMO43" s="342"/>
      <c r="GMP43" s="342"/>
      <c r="GMQ43" s="342"/>
      <c r="GMR43" s="342"/>
      <c r="GMS43" s="342"/>
      <c r="GMT43" s="342"/>
      <c r="GMU43" s="342"/>
      <c r="GMV43" s="342"/>
      <c r="GMW43" s="342"/>
      <c r="GMX43" s="342"/>
      <c r="GMY43" s="342"/>
      <c r="GMZ43" s="342"/>
      <c r="GNA43" s="342"/>
      <c r="GNB43" s="342"/>
      <c r="GNC43" s="342"/>
      <c r="GND43" s="342"/>
      <c r="GNE43" s="342"/>
      <c r="GNF43" s="342"/>
      <c r="GNG43" s="342"/>
      <c r="GNH43" s="342"/>
      <c r="GNI43" s="342"/>
      <c r="GNJ43" s="342"/>
      <c r="GNK43" s="342"/>
      <c r="GNL43" s="342"/>
      <c r="GNM43" s="342"/>
      <c r="GNN43" s="342"/>
      <c r="GNO43" s="342"/>
      <c r="GNP43" s="342"/>
      <c r="GNQ43" s="342"/>
      <c r="GNR43" s="342"/>
      <c r="GNS43" s="342"/>
      <c r="GNT43" s="342"/>
      <c r="GNU43" s="342"/>
      <c r="GNV43" s="342"/>
      <c r="GNW43" s="342"/>
      <c r="GNX43" s="342"/>
      <c r="GNY43" s="342"/>
      <c r="GNZ43" s="342"/>
      <c r="GOA43" s="342"/>
      <c r="GOB43" s="342"/>
      <c r="GOC43" s="342"/>
      <c r="GOD43" s="342"/>
      <c r="GOE43" s="342"/>
      <c r="GOF43" s="342"/>
      <c r="GOG43" s="342"/>
      <c r="GOH43" s="342"/>
      <c r="GOI43" s="342"/>
      <c r="GOJ43" s="342"/>
      <c r="GOK43" s="342"/>
      <c r="GOL43" s="342"/>
      <c r="GOM43" s="342"/>
      <c r="GON43" s="342"/>
      <c r="GOO43" s="342"/>
      <c r="GOP43" s="342"/>
      <c r="GOQ43" s="342"/>
      <c r="GOR43" s="342"/>
      <c r="GOS43" s="342"/>
      <c r="GOT43" s="342"/>
      <c r="GOU43" s="342"/>
      <c r="GOV43" s="342"/>
      <c r="GOW43" s="342"/>
      <c r="GOX43" s="342"/>
      <c r="GOY43" s="342"/>
      <c r="GOZ43" s="342"/>
      <c r="GPA43" s="342"/>
      <c r="GPB43" s="342"/>
      <c r="GPC43" s="342"/>
      <c r="GPD43" s="342"/>
      <c r="GPE43" s="342"/>
      <c r="GPF43" s="342"/>
      <c r="GPG43" s="342"/>
      <c r="GPH43" s="342"/>
      <c r="GPI43" s="342"/>
      <c r="GPJ43" s="342"/>
      <c r="GPK43" s="342"/>
      <c r="GPL43" s="342"/>
      <c r="GPM43" s="342"/>
      <c r="GPN43" s="342"/>
      <c r="GPO43" s="342"/>
      <c r="GPP43" s="342"/>
      <c r="GPQ43" s="342"/>
      <c r="GPR43" s="342"/>
      <c r="GPS43" s="342"/>
      <c r="GPT43" s="342"/>
      <c r="GPU43" s="342"/>
      <c r="GPV43" s="342"/>
      <c r="GPW43" s="342"/>
      <c r="GPX43" s="342"/>
      <c r="GPY43" s="342"/>
      <c r="GPZ43" s="342"/>
      <c r="GQA43" s="342"/>
      <c r="GQB43" s="342"/>
      <c r="GQC43" s="342"/>
      <c r="GQD43" s="342"/>
      <c r="GQE43" s="342"/>
      <c r="GQF43" s="342"/>
      <c r="GQG43" s="342"/>
      <c r="GQH43" s="342"/>
      <c r="GQI43" s="342"/>
      <c r="GQJ43" s="342"/>
      <c r="GQK43" s="342"/>
      <c r="GQL43" s="342"/>
      <c r="GQM43" s="342"/>
      <c r="GQN43" s="342"/>
      <c r="GQO43" s="342"/>
      <c r="GQP43" s="342"/>
      <c r="GQQ43" s="342"/>
      <c r="GQR43" s="342"/>
      <c r="GQS43" s="342"/>
      <c r="GQT43" s="342"/>
      <c r="GQU43" s="342"/>
      <c r="GQV43" s="342"/>
      <c r="GQW43" s="342"/>
      <c r="GQX43" s="342"/>
      <c r="GQY43" s="342"/>
      <c r="GQZ43" s="342"/>
      <c r="GRA43" s="342"/>
      <c r="GRB43" s="342"/>
      <c r="GRC43" s="342"/>
      <c r="GRD43" s="342"/>
      <c r="GRE43" s="342"/>
      <c r="GRF43" s="342"/>
      <c r="GRG43" s="342"/>
      <c r="GRH43" s="342"/>
      <c r="GRI43" s="342"/>
      <c r="GRJ43" s="342"/>
      <c r="GRK43" s="342"/>
      <c r="GRL43" s="342"/>
      <c r="GRM43" s="342"/>
      <c r="GRN43" s="342"/>
      <c r="GRO43" s="342"/>
      <c r="GRP43" s="342"/>
      <c r="GRQ43" s="342"/>
      <c r="GRR43" s="342"/>
      <c r="GRS43" s="342"/>
      <c r="GRT43" s="342"/>
      <c r="GRU43" s="342"/>
      <c r="GRV43" s="342"/>
      <c r="GRW43" s="342"/>
      <c r="GRX43" s="342"/>
      <c r="GRY43" s="342"/>
      <c r="GRZ43" s="342"/>
      <c r="GSA43" s="342"/>
      <c r="GSB43" s="342"/>
      <c r="GSC43" s="342"/>
      <c r="GSD43" s="342"/>
      <c r="GSE43" s="342"/>
      <c r="GSF43" s="342"/>
      <c r="GSG43" s="342"/>
      <c r="GSH43" s="342"/>
      <c r="GSI43" s="342"/>
      <c r="GSJ43" s="342"/>
      <c r="GSK43" s="342"/>
      <c r="GSL43" s="342"/>
      <c r="GSM43" s="342"/>
      <c r="GSN43" s="342"/>
      <c r="GSO43" s="342"/>
      <c r="GSP43" s="342"/>
      <c r="GSQ43" s="342"/>
      <c r="GSR43" s="342"/>
      <c r="GSS43" s="342"/>
      <c r="GST43" s="342"/>
      <c r="GSU43" s="342"/>
      <c r="GSV43" s="342"/>
      <c r="GSW43" s="342"/>
      <c r="GSX43" s="342"/>
      <c r="GSY43" s="342"/>
      <c r="GSZ43" s="342"/>
      <c r="GTA43" s="342"/>
      <c r="GTB43" s="342"/>
      <c r="GTC43" s="342"/>
      <c r="GTD43" s="342"/>
      <c r="GTE43" s="342"/>
      <c r="GTF43" s="342"/>
      <c r="GTG43" s="342"/>
      <c r="GTH43" s="342"/>
      <c r="GTI43" s="342"/>
      <c r="GTJ43" s="342"/>
      <c r="GTK43" s="342"/>
      <c r="GTL43" s="342"/>
      <c r="GTM43" s="342"/>
      <c r="GTN43" s="342"/>
      <c r="GTO43" s="342"/>
      <c r="GTP43" s="342"/>
      <c r="GTQ43" s="342"/>
      <c r="GTR43" s="342"/>
      <c r="GTS43" s="342"/>
      <c r="GTT43" s="342"/>
      <c r="GTU43" s="342"/>
      <c r="GTV43" s="342"/>
      <c r="GTW43" s="342"/>
      <c r="GTX43" s="342"/>
      <c r="GTY43" s="342"/>
      <c r="GTZ43" s="342"/>
      <c r="GUA43" s="342"/>
      <c r="GUB43" s="342"/>
      <c r="GUC43" s="342"/>
      <c r="GUD43" s="342"/>
      <c r="GUE43" s="342"/>
      <c r="GUF43" s="342"/>
      <c r="GUG43" s="342"/>
      <c r="GUH43" s="342"/>
      <c r="GUI43" s="342"/>
      <c r="GUJ43" s="342"/>
      <c r="GUK43" s="342"/>
      <c r="GUL43" s="342"/>
      <c r="GUM43" s="342"/>
      <c r="GUN43" s="342"/>
      <c r="GUO43" s="342"/>
      <c r="GUP43" s="342"/>
      <c r="GUQ43" s="342"/>
      <c r="GUR43" s="342"/>
      <c r="GUS43" s="342"/>
      <c r="GUT43" s="342"/>
      <c r="GUU43" s="342"/>
      <c r="GUV43" s="342"/>
      <c r="GUW43" s="342"/>
      <c r="GUX43" s="342"/>
      <c r="GUY43" s="342"/>
      <c r="GUZ43" s="342"/>
      <c r="GVA43" s="342"/>
      <c r="GVB43" s="342"/>
      <c r="GVC43" s="342"/>
      <c r="GVD43" s="342"/>
      <c r="GVE43" s="342"/>
      <c r="GVF43" s="342"/>
      <c r="GVG43" s="342"/>
      <c r="GVH43" s="342"/>
      <c r="GVI43" s="342"/>
      <c r="GVJ43" s="342"/>
      <c r="GVK43" s="342"/>
      <c r="GVL43" s="342"/>
      <c r="GVM43" s="342"/>
      <c r="GVN43" s="342"/>
      <c r="GVO43" s="342"/>
      <c r="GVP43" s="342"/>
      <c r="GVQ43" s="342"/>
      <c r="GVR43" s="342"/>
      <c r="GVS43" s="342"/>
      <c r="GVT43" s="342"/>
      <c r="GVU43" s="342"/>
      <c r="GVV43" s="342"/>
      <c r="GVW43" s="342"/>
      <c r="GVX43" s="342"/>
      <c r="GVY43" s="342"/>
      <c r="GVZ43" s="342"/>
      <c r="GWA43" s="342"/>
      <c r="GWB43" s="342"/>
      <c r="GWC43" s="342"/>
      <c r="GWD43" s="342"/>
      <c r="GWE43" s="342"/>
      <c r="GWF43" s="342"/>
      <c r="GWG43" s="342"/>
      <c r="GWH43" s="342"/>
      <c r="GWI43" s="342"/>
      <c r="GWJ43" s="342"/>
      <c r="GWK43" s="342"/>
      <c r="GWL43" s="342"/>
      <c r="GWM43" s="342"/>
      <c r="GWN43" s="342"/>
      <c r="GWO43" s="342"/>
      <c r="GWP43" s="342"/>
      <c r="GWQ43" s="342"/>
      <c r="GWR43" s="342"/>
      <c r="GWS43" s="342"/>
      <c r="GWT43" s="342"/>
      <c r="GWU43" s="342"/>
      <c r="GWV43" s="342"/>
      <c r="GWW43" s="342"/>
      <c r="GWX43" s="342"/>
      <c r="GWY43" s="342"/>
      <c r="GWZ43" s="342"/>
      <c r="GXA43" s="342"/>
      <c r="GXB43" s="342"/>
      <c r="GXC43" s="342"/>
      <c r="GXD43" s="342"/>
      <c r="GXE43" s="342"/>
      <c r="GXF43" s="342"/>
      <c r="GXG43" s="342"/>
      <c r="GXH43" s="342"/>
      <c r="GXI43" s="342"/>
      <c r="GXJ43" s="342"/>
      <c r="GXK43" s="342"/>
      <c r="GXL43" s="342"/>
      <c r="GXM43" s="342"/>
      <c r="GXN43" s="342"/>
      <c r="GXO43" s="342"/>
      <c r="GXP43" s="342"/>
      <c r="GXQ43" s="342"/>
      <c r="GXR43" s="342"/>
      <c r="GXS43" s="342"/>
      <c r="GXT43" s="342"/>
      <c r="GXU43" s="342"/>
      <c r="GXV43" s="342"/>
      <c r="GXW43" s="342"/>
      <c r="GXX43" s="342"/>
      <c r="GXY43" s="342"/>
      <c r="GXZ43" s="342"/>
      <c r="GYA43" s="342"/>
      <c r="GYB43" s="342"/>
      <c r="GYC43" s="342"/>
      <c r="GYD43" s="342"/>
      <c r="GYE43" s="342"/>
      <c r="GYF43" s="342"/>
      <c r="GYG43" s="342"/>
      <c r="GYH43" s="342"/>
      <c r="GYI43" s="342"/>
      <c r="GYJ43" s="342"/>
      <c r="GYK43" s="342"/>
      <c r="GYL43" s="342"/>
      <c r="GYM43" s="342"/>
      <c r="GYN43" s="342"/>
      <c r="GYO43" s="342"/>
      <c r="GYP43" s="342"/>
      <c r="GYQ43" s="342"/>
      <c r="GYR43" s="342"/>
      <c r="GYS43" s="342"/>
      <c r="GYT43" s="342"/>
      <c r="GYU43" s="342"/>
      <c r="GYV43" s="342"/>
      <c r="GYW43" s="342"/>
      <c r="GYX43" s="342"/>
      <c r="GYY43" s="342"/>
      <c r="GYZ43" s="342"/>
      <c r="GZA43" s="342"/>
      <c r="GZB43" s="342"/>
      <c r="GZC43" s="342"/>
      <c r="GZD43" s="342"/>
      <c r="GZE43" s="342"/>
      <c r="GZF43" s="342"/>
      <c r="GZG43" s="342"/>
      <c r="GZH43" s="342"/>
      <c r="GZI43" s="342"/>
      <c r="GZJ43" s="342"/>
      <c r="GZK43" s="342"/>
      <c r="GZL43" s="342"/>
      <c r="GZM43" s="342"/>
      <c r="GZN43" s="342"/>
      <c r="GZO43" s="342"/>
      <c r="GZP43" s="342"/>
      <c r="GZQ43" s="342"/>
      <c r="GZR43" s="342"/>
      <c r="GZS43" s="342"/>
      <c r="GZT43" s="342"/>
      <c r="GZU43" s="342"/>
      <c r="GZV43" s="342"/>
      <c r="GZW43" s="342"/>
      <c r="GZX43" s="342"/>
      <c r="GZY43" s="342"/>
      <c r="GZZ43" s="342"/>
      <c r="HAA43" s="342"/>
      <c r="HAB43" s="342"/>
      <c r="HAC43" s="342"/>
      <c r="HAD43" s="342"/>
      <c r="HAE43" s="342"/>
      <c r="HAF43" s="342"/>
      <c r="HAG43" s="342"/>
      <c r="HAH43" s="342"/>
      <c r="HAI43" s="342"/>
      <c r="HAJ43" s="342"/>
      <c r="HAK43" s="342"/>
      <c r="HAL43" s="342"/>
      <c r="HAM43" s="342"/>
      <c r="HAN43" s="342"/>
      <c r="HAO43" s="342"/>
      <c r="HAP43" s="342"/>
      <c r="HAQ43" s="342"/>
      <c r="HAR43" s="342"/>
      <c r="HAS43" s="342"/>
      <c r="HAT43" s="342"/>
      <c r="HAU43" s="342"/>
      <c r="HAV43" s="342"/>
      <c r="HAW43" s="342"/>
      <c r="HAX43" s="342"/>
      <c r="HAY43" s="342"/>
      <c r="HAZ43" s="342"/>
      <c r="HBA43" s="342"/>
      <c r="HBB43" s="342"/>
      <c r="HBC43" s="342"/>
      <c r="HBD43" s="342"/>
      <c r="HBE43" s="342"/>
      <c r="HBF43" s="342"/>
      <c r="HBG43" s="342"/>
      <c r="HBH43" s="342"/>
      <c r="HBI43" s="342"/>
      <c r="HBJ43" s="342"/>
      <c r="HBK43" s="342"/>
      <c r="HBL43" s="342"/>
      <c r="HBM43" s="342"/>
      <c r="HBN43" s="342"/>
      <c r="HBO43" s="342"/>
      <c r="HBP43" s="342"/>
      <c r="HBQ43" s="342"/>
      <c r="HBR43" s="342"/>
      <c r="HBS43" s="342"/>
      <c r="HBT43" s="342"/>
      <c r="HBU43" s="342"/>
      <c r="HBV43" s="342"/>
      <c r="HBW43" s="342"/>
      <c r="HBX43" s="342"/>
      <c r="HBY43" s="342"/>
      <c r="HBZ43" s="342"/>
      <c r="HCA43" s="342"/>
      <c r="HCB43" s="342"/>
      <c r="HCC43" s="342"/>
      <c r="HCD43" s="342"/>
      <c r="HCE43" s="342"/>
      <c r="HCF43" s="342"/>
      <c r="HCG43" s="342"/>
      <c r="HCH43" s="342"/>
      <c r="HCI43" s="342"/>
      <c r="HCJ43" s="342"/>
      <c r="HCK43" s="342"/>
      <c r="HCL43" s="342"/>
      <c r="HCM43" s="342"/>
      <c r="HCN43" s="342"/>
      <c r="HCO43" s="342"/>
      <c r="HCP43" s="342"/>
      <c r="HCQ43" s="342"/>
      <c r="HCR43" s="342"/>
      <c r="HCS43" s="342"/>
      <c r="HCT43" s="342"/>
      <c r="HCU43" s="342"/>
      <c r="HCV43" s="342"/>
      <c r="HCW43" s="342"/>
      <c r="HCX43" s="342"/>
      <c r="HCY43" s="342"/>
      <c r="HCZ43" s="342"/>
      <c r="HDA43" s="342"/>
      <c r="HDB43" s="342"/>
      <c r="HDC43" s="342"/>
      <c r="HDD43" s="342"/>
      <c r="HDE43" s="342"/>
      <c r="HDF43" s="342"/>
      <c r="HDG43" s="342"/>
      <c r="HDH43" s="342"/>
      <c r="HDI43" s="342"/>
      <c r="HDJ43" s="342"/>
      <c r="HDK43" s="342"/>
      <c r="HDL43" s="342"/>
      <c r="HDM43" s="342"/>
      <c r="HDN43" s="342"/>
      <c r="HDO43" s="342"/>
      <c r="HDP43" s="342"/>
      <c r="HDQ43" s="342"/>
      <c r="HDR43" s="342"/>
      <c r="HDS43" s="342"/>
      <c r="HDT43" s="342"/>
      <c r="HDU43" s="342"/>
      <c r="HDV43" s="342"/>
      <c r="HDW43" s="342"/>
      <c r="HDX43" s="342"/>
      <c r="HDY43" s="342"/>
      <c r="HDZ43" s="342"/>
      <c r="HEA43" s="342"/>
      <c r="HEB43" s="342"/>
      <c r="HEC43" s="342"/>
      <c r="HED43" s="342"/>
      <c r="HEE43" s="342"/>
      <c r="HEF43" s="342"/>
      <c r="HEG43" s="342"/>
      <c r="HEH43" s="342"/>
      <c r="HEI43" s="342"/>
      <c r="HEJ43" s="342"/>
      <c r="HEK43" s="342"/>
      <c r="HEL43" s="342"/>
      <c r="HEM43" s="342"/>
      <c r="HEN43" s="342"/>
      <c r="HEO43" s="342"/>
      <c r="HEP43" s="342"/>
      <c r="HEQ43" s="342"/>
      <c r="HER43" s="342"/>
      <c r="HES43" s="342"/>
      <c r="HET43" s="342"/>
      <c r="HEU43" s="342"/>
      <c r="HEV43" s="342"/>
      <c r="HEW43" s="342"/>
      <c r="HEX43" s="342"/>
      <c r="HEY43" s="342"/>
      <c r="HEZ43" s="342"/>
      <c r="HFA43" s="342"/>
      <c r="HFB43" s="342"/>
      <c r="HFC43" s="342"/>
      <c r="HFD43" s="342"/>
      <c r="HFE43" s="342"/>
      <c r="HFF43" s="342"/>
      <c r="HFG43" s="342"/>
      <c r="HFH43" s="342"/>
      <c r="HFI43" s="342"/>
      <c r="HFJ43" s="342"/>
      <c r="HFK43" s="342"/>
      <c r="HFL43" s="342"/>
      <c r="HFM43" s="342"/>
      <c r="HFN43" s="342"/>
      <c r="HFO43" s="342"/>
      <c r="HFP43" s="342"/>
      <c r="HFQ43" s="342"/>
      <c r="HFR43" s="342"/>
      <c r="HFS43" s="342"/>
      <c r="HFT43" s="342"/>
      <c r="HFU43" s="342"/>
      <c r="HFV43" s="342"/>
      <c r="HFW43" s="342"/>
      <c r="HFX43" s="342"/>
      <c r="HFY43" s="342"/>
      <c r="HFZ43" s="342"/>
      <c r="HGA43" s="342"/>
      <c r="HGB43" s="342"/>
      <c r="HGC43" s="342"/>
      <c r="HGD43" s="342"/>
      <c r="HGE43" s="342"/>
      <c r="HGF43" s="342"/>
      <c r="HGG43" s="342"/>
      <c r="HGH43" s="342"/>
      <c r="HGI43" s="342"/>
      <c r="HGJ43" s="342"/>
      <c r="HGK43" s="342"/>
      <c r="HGL43" s="342"/>
      <c r="HGM43" s="342"/>
      <c r="HGN43" s="342"/>
      <c r="HGO43" s="342"/>
      <c r="HGP43" s="342"/>
      <c r="HGQ43" s="342"/>
      <c r="HGR43" s="342"/>
      <c r="HGS43" s="342"/>
      <c r="HGT43" s="342"/>
      <c r="HGU43" s="342"/>
      <c r="HGV43" s="342"/>
      <c r="HGW43" s="342"/>
      <c r="HGX43" s="342"/>
      <c r="HGY43" s="342"/>
      <c r="HGZ43" s="342"/>
      <c r="HHA43" s="342"/>
      <c r="HHB43" s="342"/>
      <c r="HHC43" s="342"/>
      <c r="HHD43" s="342"/>
      <c r="HHE43" s="342"/>
      <c r="HHF43" s="342"/>
      <c r="HHG43" s="342"/>
      <c r="HHH43" s="342"/>
      <c r="HHI43" s="342"/>
      <c r="HHJ43" s="342"/>
      <c r="HHK43" s="342"/>
      <c r="HHL43" s="342"/>
      <c r="HHM43" s="342"/>
      <c r="HHN43" s="342"/>
      <c r="HHO43" s="342"/>
      <c r="HHP43" s="342"/>
      <c r="HHQ43" s="342"/>
      <c r="HHR43" s="342"/>
      <c r="HHS43" s="342"/>
      <c r="HHT43" s="342"/>
      <c r="HHU43" s="342"/>
      <c r="HHV43" s="342"/>
      <c r="HHW43" s="342"/>
      <c r="HHX43" s="342"/>
      <c r="HHY43" s="342"/>
      <c r="HHZ43" s="342"/>
      <c r="HIA43" s="342"/>
      <c r="HIB43" s="342"/>
      <c r="HIC43" s="342"/>
      <c r="HID43" s="342"/>
      <c r="HIE43" s="342"/>
      <c r="HIF43" s="342"/>
      <c r="HIG43" s="342"/>
      <c r="HIH43" s="342"/>
      <c r="HII43" s="342"/>
      <c r="HIJ43" s="342"/>
      <c r="HIK43" s="342"/>
      <c r="HIL43" s="342"/>
      <c r="HIM43" s="342"/>
      <c r="HIN43" s="342"/>
      <c r="HIO43" s="342"/>
      <c r="HIP43" s="342"/>
      <c r="HIQ43" s="342"/>
      <c r="HIR43" s="342"/>
      <c r="HIS43" s="342"/>
      <c r="HIT43" s="342"/>
      <c r="HIU43" s="342"/>
      <c r="HIV43" s="342"/>
      <c r="HIW43" s="342"/>
      <c r="HIX43" s="342"/>
      <c r="HIY43" s="342"/>
      <c r="HIZ43" s="342"/>
      <c r="HJA43" s="342"/>
      <c r="HJB43" s="342"/>
      <c r="HJC43" s="342"/>
      <c r="HJD43" s="342"/>
      <c r="HJE43" s="342"/>
      <c r="HJF43" s="342"/>
      <c r="HJG43" s="342"/>
      <c r="HJH43" s="342"/>
      <c r="HJI43" s="342"/>
      <c r="HJJ43" s="342"/>
      <c r="HJK43" s="342"/>
      <c r="HJL43" s="342"/>
      <c r="HJM43" s="342"/>
      <c r="HJN43" s="342"/>
      <c r="HJO43" s="342"/>
      <c r="HJP43" s="342"/>
      <c r="HJQ43" s="342"/>
      <c r="HJR43" s="342"/>
      <c r="HJS43" s="342"/>
      <c r="HJT43" s="342"/>
      <c r="HJU43" s="342"/>
      <c r="HJV43" s="342"/>
      <c r="HJW43" s="342"/>
      <c r="HJX43" s="342"/>
      <c r="HJY43" s="342"/>
      <c r="HJZ43" s="342"/>
      <c r="HKA43" s="342"/>
      <c r="HKB43" s="342"/>
      <c r="HKC43" s="342"/>
      <c r="HKD43" s="342"/>
      <c r="HKE43" s="342"/>
      <c r="HKF43" s="342"/>
      <c r="HKG43" s="342"/>
      <c r="HKH43" s="342"/>
      <c r="HKI43" s="342"/>
      <c r="HKJ43" s="342"/>
      <c r="HKK43" s="342"/>
      <c r="HKL43" s="342"/>
      <c r="HKM43" s="342"/>
      <c r="HKN43" s="342"/>
      <c r="HKO43" s="342"/>
      <c r="HKP43" s="342"/>
      <c r="HKQ43" s="342"/>
      <c r="HKR43" s="342"/>
      <c r="HKS43" s="342"/>
      <c r="HKT43" s="342"/>
      <c r="HKU43" s="342"/>
      <c r="HKV43" s="342"/>
      <c r="HKW43" s="342"/>
      <c r="HKX43" s="342"/>
      <c r="HKY43" s="342"/>
      <c r="HKZ43" s="342"/>
      <c r="HLA43" s="342"/>
      <c r="HLB43" s="342"/>
      <c r="HLC43" s="342"/>
      <c r="HLD43" s="342"/>
      <c r="HLE43" s="342"/>
      <c r="HLF43" s="342"/>
      <c r="HLG43" s="342"/>
      <c r="HLH43" s="342"/>
      <c r="HLI43" s="342"/>
      <c r="HLJ43" s="342"/>
      <c r="HLK43" s="342"/>
      <c r="HLL43" s="342"/>
      <c r="HLM43" s="342"/>
      <c r="HLN43" s="342"/>
      <c r="HLO43" s="342"/>
      <c r="HLP43" s="342"/>
      <c r="HLQ43" s="342"/>
      <c r="HLR43" s="342"/>
      <c r="HLS43" s="342"/>
      <c r="HLT43" s="342"/>
      <c r="HLU43" s="342"/>
      <c r="HLV43" s="342"/>
      <c r="HLW43" s="342"/>
      <c r="HLX43" s="342"/>
      <c r="HLY43" s="342"/>
      <c r="HLZ43" s="342"/>
      <c r="HMA43" s="342"/>
      <c r="HMB43" s="342"/>
      <c r="HMC43" s="342"/>
      <c r="HMD43" s="342"/>
      <c r="HME43" s="342"/>
      <c r="HMF43" s="342"/>
      <c r="HMG43" s="342"/>
      <c r="HMH43" s="342"/>
      <c r="HMI43" s="342"/>
      <c r="HMJ43" s="342"/>
      <c r="HMK43" s="342"/>
      <c r="HML43" s="342"/>
      <c r="HMM43" s="342"/>
      <c r="HMN43" s="342"/>
      <c r="HMO43" s="342"/>
      <c r="HMP43" s="342"/>
      <c r="HMQ43" s="342"/>
      <c r="HMR43" s="342"/>
      <c r="HMS43" s="342"/>
      <c r="HMT43" s="342"/>
      <c r="HMU43" s="342"/>
      <c r="HMV43" s="342"/>
      <c r="HMW43" s="342"/>
      <c r="HMX43" s="342"/>
      <c r="HMY43" s="342"/>
      <c r="HMZ43" s="342"/>
      <c r="HNA43" s="342"/>
      <c r="HNB43" s="342"/>
      <c r="HNC43" s="342"/>
      <c r="HND43" s="342"/>
      <c r="HNE43" s="342"/>
      <c r="HNF43" s="342"/>
      <c r="HNG43" s="342"/>
      <c r="HNH43" s="342"/>
      <c r="HNI43" s="342"/>
      <c r="HNJ43" s="342"/>
      <c r="HNK43" s="342"/>
      <c r="HNL43" s="342"/>
      <c r="HNM43" s="342"/>
      <c r="HNN43" s="342"/>
      <c r="HNO43" s="342"/>
      <c r="HNP43" s="342"/>
      <c r="HNQ43" s="342"/>
      <c r="HNR43" s="342"/>
      <c r="HNS43" s="342"/>
      <c r="HNT43" s="342"/>
      <c r="HNU43" s="342"/>
      <c r="HNV43" s="342"/>
      <c r="HNW43" s="342"/>
      <c r="HNX43" s="342"/>
      <c r="HNY43" s="342"/>
      <c r="HNZ43" s="342"/>
      <c r="HOA43" s="342"/>
      <c r="HOB43" s="342"/>
      <c r="HOC43" s="342"/>
      <c r="HOD43" s="342"/>
      <c r="HOE43" s="342"/>
      <c r="HOF43" s="342"/>
      <c r="HOG43" s="342"/>
      <c r="HOH43" s="342"/>
      <c r="HOI43" s="342"/>
      <c r="HOJ43" s="342"/>
      <c r="HOK43" s="342"/>
      <c r="HOL43" s="342"/>
      <c r="HOM43" s="342"/>
      <c r="HON43" s="342"/>
      <c r="HOO43" s="342"/>
      <c r="HOP43" s="342"/>
      <c r="HOQ43" s="342"/>
      <c r="HOR43" s="342"/>
      <c r="HOS43" s="342"/>
      <c r="HOT43" s="342"/>
      <c r="HOU43" s="342"/>
      <c r="HOV43" s="342"/>
      <c r="HOW43" s="342"/>
      <c r="HOX43" s="342"/>
      <c r="HOY43" s="342"/>
      <c r="HOZ43" s="342"/>
      <c r="HPA43" s="342"/>
      <c r="HPB43" s="342"/>
      <c r="HPC43" s="342"/>
      <c r="HPD43" s="342"/>
      <c r="HPE43" s="342"/>
      <c r="HPF43" s="342"/>
      <c r="HPG43" s="342"/>
      <c r="HPH43" s="342"/>
      <c r="HPI43" s="342"/>
      <c r="HPJ43" s="342"/>
      <c r="HPK43" s="342"/>
      <c r="HPL43" s="342"/>
      <c r="HPM43" s="342"/>
      <c r="HPN43" s="342"/>
      <c r="HPO43" s="342"/>
      <c r="HPP43" s="342"/>
      <c r="HPQ43" s="342"/>
      <c r="HPR43" s="342"/>
      <c r="HPS43" s="342"/>
      <c r="HPT43" s="342"/>
      <c r="HPU43" s="342"/>
      <c r="HPV43" s="342"/>
      <c r="HPW43" s="342"/>
      <c r="HPX43" s="342"/>
      <c r="HPY43" s="342"/>
      <c r="HPZ43" s="342"/>
      <c r="HQA43" s="342"/>
      <c r="HQB43" s="342"/>
      <c r="HQC43" s="342"/>
      <c r="HQD43" s="342"/>
      <c r="HQE43" s="342"/>
      <c r="HQF43" s="342"/>
      <c r="HQG43" s="342"/>
      <c r="HQH43" s="342"/>
      <c r="HQI43" s="342"/>
      <c r="HQJ43" s="342"/>
      <c r="HQK43" s="342"/>
      <c r="HQL43" s="342"/>
      <c r="HQM43" s="342"/>
      <c r="HQN43" s="342"/>
      <c r="HQO43" s="342"/>
      <c r="HQP43" s="342"/>
      <c r="HQQ43" s="342"/>
      <c r="HQR43" s="342"/>
      <c r="HQS43" s="342"/>
      <c r="HQT43" s="342"/>
      <c r="HQU43" s="342"/>
      <c r="HQV43" s="342"/>
      <c r="HQW43" s="342"/>
      <c r="HQX43" s="342"/>
      <c r="HQY43" s="342"/>
      <c r="HQZ43" s="342"/>
      <c r="HRA43" s="342"/>
      <c r="HRB43" s="342"/>
      <c r="HRC43" s="342"/>
      <c r="HRD43" s="342"/>
      <c r="HRE43" s="342"/>
      <c r="HRF43" s="342"/>
      <c r="HRG43" s="342"/>
      <c r="HRH43" s="342"/>
      <c r="HRI43" s="342"/>
      <c r="HRJ43" s="342"/>
      <c r="HRK43" s="342"/>
      <c r="HRL43" s="342"/>
      <c r="HRM43" s="342"/>
      <c r="HRN43" s="342"/>
      <c r="HRO43" s="342"/>
      <c r="HRP43" s="342"/>
      <c r="HRQ43" s="342"/>
      <c r="HRR43" s="342"/>
      <c r="HRS43" s="342"/>
      <c r="HRT43" s="342"/>
      <c r="HRU43" s="342"/>
      <c r="HRV43" s="342"/>
      <c r="HRW43" s="342"/>
      <c r="HRX43" s="342"/>
      <c r="HRY43" s="342"/>
      <c r="HRZ43" s="342"/>
      <c r="HSA43" s="342"/>
      <c r="HSB43" s="342"/>
      <c r="HSC43" s="342"/>
      <c r="HSD43" s="342"/>
      <c r="HSE43" s="342"/>
      <c r="HSF43" s="342"/>
      <c r="HSG43" s="342"/>
      <c r="HSH43" s="342"/>
      <c r="HSI43" s="342"/>
      <c r="HSJ43" s="342"/>
      <c r="HSK43" s="342"/>
      <c r="HSL43" s="342"/>
      <c r="HSM43" s="342"/>
      <c r="HSN43" s="342"/>
      <c r="HSO43" s="342"/>
      <c r="HSP43" s="342"/>
      <c r="HSQ43" s="342"/>
      <c r="HSR43" s="342"/>
      <c r="HSS43" s="342"/>
      <c r="HST43" s="342"/>
      <c r="HSU43" s="342"/>
      <c r="HSV43" s="342"/>
      <c r="HSW43" s="342"/>
      <c r="HSX43" s="342"/>
      <c r="HSY43" s="342"/>
      <c r="HSZ43" s="342"/>
      <c r="HTA43" s="342"/>
      <c r="HTB43" s="342"/>
      <c r="HTC43" s="342"/>
      <c r="HTD43" s="342"/>
      <c r="HTE43" s="342"/>
      <c r="HTF43" s="342"/>
      <c r="HTG43" s="342"/>
      <c r="HTH43" s="342"/>
      <c r="HTI43" s="342"/>
      <c r="HTJ43" s="342"/>
      <c r="HTK43" s="342"/>
      <c r="HTL43" s="342"/>
      <c r="HTM43" s="342"/>
      <c r="HTN43" s="342"/>
      <c r="HTO43" s="342"/>
      <c r="HTP43" s="342"/>
      <c r="HTQ43" s="342"/>
      <c r="HTR43" s="342"/>
      <c r="HTS43" s="342"/>
      <c r="HTT43" s="342"/>
      <c r="HTU43" s="342"/>
      <c r="HTV43" s="342"/>
      <c r="HTW43" s="342"/>
      <c r="HTX43" s="342"/>
      <c r="HTY43" s="342"/>
      <c r="HTZ43" s="342"/>
      <c r="HUA43" s="342"/>
      <c r="HUB43" s="342"/>
      <c r="HUC43" s="342"/>
      <c r="HUD43" s="342"/>
      <c r="HUE43" s="342"/>
      <c r="HUF43" s="342"/>
      <c r="HUG43" s="342"/>
      <c r="HUH43" s="342"/>
      <c r="HUI43" s="342"/>
      <c r="HUJ43" s="342"/>
      <c r="HUK43" s="342"/>
      <c r="HUL43" s="342"/>
      <c r="HUM43" s="342"/>
      <c r="HUN43" s="342"/>
      <c r="HUO43" s="342"/>
      <c r="HUP43" s="342"/>
      <c r="HUQ43" s="342"/>
      <c r="HUR43" s="342"/>
      <c r="HUS43" s="342"/>
      <c r="HUT43" s="342"/>
      <c r="HUU43" s="342"/>
      <c r="HUV43" s="342"/>
      <c r="HUW43" s="342"/>
      <c r="HUX43" s="342"/>
      <c r="HUY43" s="342"/>
      <c r="HUZ43" s="342"/>
      <c r="HVA43" s="342"/>
      <c r="HVB43" s="342"/>
      <c r="HVC43" s="342"/>
      <c r="HVD43" s="342"/>
      <c r="HVE43" s="342"/>
      <c r="HVF43" s="342"/>
      <c r="HVG43" s="342"/>
      <c r="HVH43" s="342"/>
      <c r="HVI43" s="342"/>
      <c r="HVJ43" s="342"/>
      <c r="HVK43" s="342"/>
      <c r="HVL43" s="342"/>
      <c r="HVM43" s="342"/>
      <c r="HVN43" s="342"/>
      <c r="HVO43" s="342"/>
      <c r="HVP43" s="342"/>
      <c r="HVQ43" s="342"/>
      <c r="HVR43" s="342"/>
      <c r="HVS43" s="342"/>
      <c r="HVT43" s="342"/>
      <c r="HVU43" s="342"/>
      <c r="HVV43" s="342"/>
      <c r="HVW43" s="342"/>
      <c r="HVX43" s="342"/>
      <c r="HVY43" s="342"/>
      <c r="HVZ43" s="342"/>
      <c r="HWA43" s="342"/>
      <c r="HWB43" s="342"/>
      <c r="HWC43" s="342"/>
      <c r="HWD43" s="342"/>
      <c r="HWE43" s="342"/>
      <c r="HWF43" s="342"/>
      <c r="HWG43" s="342"/>
      <c r="HWH43" s="342"/>
      <c r="HWI43" s="342"/>
      <c r="HWJ43" s="342"/>
      <c r="HWK43" s="342"/>
      <c r="HWL43" s="342"/>
      <c r="HWM43" s="342"/>
      <c r="HWN43" s="342"/>
      <c r="HWO43" s="342"/>
      <c r="HWP43" s="342"/>
      <c r="HWQ43" s="342"/>
      <c r="HWR43" s="342"/>
      <c r="HWS43" s="342"/>
      <c r="HWT43" s="342"/>
      <c r="HWU43" s="342"/>
      <c r="HWV43" s="342"/>
      <c r="HWW43" s="342"/>
      <c r="HWX43" s="342"/>
      <c r="HWY43" s="342"/>
      <c r="HWZ43" s="342"/>
      <c r="HXA43" s="342"/>
      <c r="HXB43" s="342"/>
      <c r="HXC43" s="342"/>
      <c r="HXD43" s="342"/>
      <c r="HXE43" s="342"/>
      <c r="HXF43" s="342"/>
      <c r="HXG43" s="342"/>
      <c r="HXH43" s="342"/>
      <c r="HXI43" s="342"/>
      <c r="HXJ43" s="342"/>
      <c r="HXK43" s="342"/>
      <c r="HXL43" s="342"/>
      <c r="HXM43" s="342"/>
      <c r="HXN43" s="342"/>
      <c r="HXO43" s="342"/>
      <c r="HXP43" s="342"/>
      <c r="HXQ43" s="342"/>
      <c r="HXR43" s="342"/>
      <c r="HXS43" s="342"/>
      <c r="HXT43" s="342"/>
      <c r="HXU43" s="342"/>
      <c r="HXV43" s="342"/>
      <c r="HXW43" s="342"/>
      <c r="HXX43" s="342"/>
      <c r="HXY43" s="342"/>
      <c r="HXZ43" s="342"/>
      <c r="HYA43" s="342"/>
      <c r="HYB43" s="342"/>
      <c r="HYC43" s="342"/>
      <c r="HYD43" s="342"/>
      <c r="HYE43" s="342"/>
      <c r="HYF43" s="342"/>
      <c r="HYG43" s="342"/>
      <c r="HYH43" s="342"/>
      <c r="HYI43" s="342"/>
      <c r="HYJ43" s="342"/>
      <c r="HYK43" s="342"/>
      <c r="HYL43" s="342"/>
      <c r="HYM43" s="342"/>
      <c r="HYN43" s="342"/>
      <c r="HYO43" s="342"/>
      <c r="HYP43" s="342"/>
      <c r="HYQ43" s="342"/>
      <c r="HYR43" s="342"/>
      <c r="HYS43" s="342"/>
      <c r="HYT43" s="342"/>
      <c r="HYU43" s="342"/>
      <c r="HYV43" s="342"/>
      <c r="HYW43" s="342"/>
      <c r="HYX43" s="342"/>
      <c r="HYY43" s="342"/>
      <c r="HYZ43" s="342"/>
      <c r="HZA43" s="342"/>
      <c r="HZB43" s="342"/>
      <c r="HZC43" s="342"/>
      <c r="HZD43" s="342"/>
      <c r="HZE43" s="342"/>
      <c r="HZF43" s="342"/>
      <c r="HZG43" s="342"/>
      <c r="HZH43" s="342"/>
      <c r="HZI43" s="342"/>
      <c r="HZJ43" s="342"/>
      <c r="HZK43" s="342"/>
      <c r="HZL43" s="342"/>
      <c r="HZM43" s="342"/>
      <c r="HZN43" s="342"/>
      <c r="HZO43" s="342"/>
      <c r="HZP43" s="342"/>
      <c r="HZQ43" s="342"/>
      <c r="HZR43" s="342"/>
      <c r="HZS43" s="342"/>
      <c r="HZT43" s="342"/>
      <c r="HZU43" s="342"/>
      <c r="HZV43" s="342"/>
      <c r="HZW43" s="342"/>
      <c r="HZX43" s="342"/>
      <c r="HZY43" s="342"/>
      <c r="HZZ43" s="342"/>
      <c r="IAA43" s="342"/>
      <c r="IAB43" s="342"/>
      <c r="IAC43" s="342"/>
      <c r="IAD43" s="342"/>
      <c r="IAE43" s="342"/>
      <c r="IAF43" s="342"/>
      <c r="IAG43" s="342"/>
      <c r="IAH43" s="342"/>
      <c r="IAI43" s="342"/>
      <c r="IAJ43" s="342"/>
      <c r="IAK43" s="342"/>
      <c r="IAL43" s="342"/>
      <c r="IAM43" s="342"/>
      <c r="IAN43" s="342"/>
      <c r="IAO43" s="342"/>
      <c r="IAP43" s="342"/>
      <c r="IAQ43" s="342"/>
      <c r="IAR43" s="342"/>
      <c r="IAS43" s="342"/>
      <c r="IAT43" s="342"/>
      <c r="IAU43" s="342"/>
      <c r="IAV43" s="342"/>
      <c r="IAW43" s="342"/>
      <c r="IAX43" s="342"/>
      <c r="IAY43" s="342"/>
      <c r="IAZ43" s="342"/>
      <c r="IBA43" s="342"/>
      <c r="IBB43" s="342"/>
      <c r="IBC43" s="342"/>
      <c r="IBD43" s="342"/>
      <c r="IBE43" s="342"/>
      <c r="IBF43" s="342"/>
      <c r="IBG43" s="342"/>
      <c r="IBH43" s="342"/>
      <c r="IBI43" s="342"/>
      <c r="IBJ43" s="342"/>
      <c r="IBK43" s="342"/>
      <c r="IBL43" s="342"/>
      <c r="IBM43" s="342"/>
      <c r="IBN43" s="342"/>
      <c r="IBO43" s="342"/>
      <c r="IBP43" s="342"/>
      <c r="IBQ43" s="342"/>
      <c r="IBR43" s="342"/>
      <c r="IBS43" s="342"/>
      <c r="IBT43" s="342"/>
      <c r="IBU43" s="342"/>
      <c r="IBV43" s="342"/>
      <c r="IBW43" s="342"/>
      <c r="IBX43" s="342"/>
      <c r="IBY43" s="342"/>
      <c r="IBZ43" s="342"/>
      <c r="ICA43" s="342"/>
      <c r="ICB43" s="342"/>
      <c r="ICC43" s="342"/>
      <c r="ICD43" s="342"/>
      <c r="ICE43" s="342"/>
      <c r="ICF43" s="342"/>
      <c r="ICG43" s="342"/>
      <c r="ICH43" s="342"/>
      <c r="ICI43" s="342"/>
      <c r="ICJ43" s="342"/>
      <c r="ICK43" s="342"/>
      <c r="ICL43" s="342"/>
      <c r="ICM43" s="342"/>
      <c r="ICN43" s="342"/>
      <c r="ICO43" s="342"/>
      <c r="ICP43" s="342"/>
      <c r="ICQ43" s="342"/>
      <c r="ICR43" s="342"/>
      <c r="ICS43" s="342"/>
      <c r="ICT43" s="342"/>
      <c r="ICU43" s="342"/>
      <c r="ICV43" s="342"/>
      <c r="ICW43" s="342"/>
      <c r="ICX43" s="342"/>
      <c r="ICY43" s="342"/>
      <c r="ICZ43" s="342"/>
      <c r="IDA43" s="342"/>
      <c r="IDB43" s="342"/>
      <c r="IDC43" s="342"/>
      <c r="IDD43" s="342"/>
      <c r="IDE43" s="342"/>
      <c r="IDF43" s="342"/>
      <c r="IDG43" s="342"/>
      <c r="IDH43" s="342"/>
      <c r="IDI43" s="342"/>
      <c r="IDJ43" s="342"/>
      <c r="IDK43" s="342"/>
      <c r="IDL43" s="342"/>
      <c r="IDM43" s="342"/>
      <c r="IDN43" s="342"/>
      <c r="IDO43" s="342"/>
      <c r="IDP43" s="342"/>
      <c r="IDQ43" s="342"/>
      <c r="IDR43" s="342"/>
      <c r="IDS43" s="342"/>
      <c r="IDT43" s="342"/>
      <c r="IDU43" s="342"/>
      <c r="IDV43" s="342"/>
      <c r="IDW43" s="342"/>
      <c r="IDX43" s="342"/>
      <c r="IDY43" s="342"/>
      <c r="IDZ43" s="342"/>
      <c r="IEA43" s="342"/>
      <c r="IEB43" s="342"/>
      <c r="IEC43" s="342"/>
      <c r="IED43" s="342"/>
      <c r="IEE43" s="342"/>
      <c r="IEF43" s="342"/>
      <c r="IEG43" s="342"/>
      <c r="IEH43" s="342"/>
      <c r="IEI43" s="342"/>
      <c r="IEJ43" s="342"/>
      <c r="IEK43" s="342"/>
      <c r="IEL43" s="342"/>
      <c r="IEM43" s="342"/>
      <c r="IEN43" s="342"/>
      <c r="IEO43" s="342"/>
      <c r="IEP43" s="342"/>
      <c r="IEQ43" s="342"/>
      <c r="IER43" s="342"/>
      <c r="IES43" s="342"/>
      <c r="IET43" s="342"/>
      <c r="IEU43" s="342"/>
      <c r="IEV43" s="342"/>
      <c r="IEW43" s="342"/>
      <c r="IEX43" s="342"/>
      <c r="IEY43" s="342"/>
      <c r="IEZ43" s="342"/>
      <c r="IFA43" s="342"/>
      <c r="IFB43" s="342"/>
      <c r="IFC43" s="342"/>
      <c r="IFD43" s="342"/>
      <c r="IFE43" s="342"/>
      <c r="IFF43" s="342"/>
      <c r="IFG43" s="342"/>
      <c r="IFH43" s="342"/>
      <c r="IFI43" s="342"/>
      <c r="IFJ43" s="342"/>
      <c r="IFK43" s="342"/>
      <c r="IFL43" s="342"/>
      <c r="IFM43" s="342"/>
      <c r="IFN43" s="342"/>
      <c r="IFO43" s="342"/>
      <c r="IFP43" s="342"/>
      <c r="IFQ43" s="342"/>
      <c r="IFR43" s="342"/>
      <c r="IFS43" s="342"/>
      <c r="IFT43" s="342"/>
      <c r="IFU43" s="342"/>
      <c r="IFV43" s="342"/>
      <c r="IFW43" s="342"/>
      <c r="IFX43" s="342"/>
      <c r="IFY43" s="342"/>
      <c r="IFZ43" s="342"/>
      <c r="IGA43" s="342"/>
      <c r="IGB43" s="342"/>
      <c r="IGC43" s="342"/>
      <c r="IGD43" s="342"/>
      <c r="IGE43" s="342"/>
      <c r="IGF43" s="342"/>
      <c r="IGG43" s="342"/>
      <c r="IGH43" s="342"/>
      <c r="IGI43" s="342"/>
      <c r="IGJ43" s="342"/>
      <c r="IGK43" s="342"/>
      <c r="IGL43" s="342"/>
      <c r="IGM43" s="342"/>
      <c r="IGN43" s="342"/>
      <c r="IGO43" s="342"/>
      <c r="IGP43" s="342"/>
      <c r="IGQ43" s="342"/>
      <c r="IGR43" s="342"/>
      <c r="IGS43" s="342"/>
      <c r="IGT43" s="342"/>
      <c r="IGU43" s="342"/>
      <c r="IGV43" s="342"/>
      <c r="IGW43" s="342"/>
      <c r="IGX43" s="342"/>
      <c r="IGY43" s="342"/>
      <c r="IGZ43" s="342"/>
      <c r="IHA43" s="342"/>
      <c r="IHB43" s="342"/>
      <c r="IHC43" s="342"/>
      <c r="IHD43" s="342"/>
      <c r="IHE43" s="342"/>
      <c r="IHF43" s="342"/>
      <c r="IHG43" s="342"/>
      <c r="IHH43" s="342"/>
      <c r="IHI43" s="342"/>
      <c r="IHJ43" s="342"/>
      <c r="IHK43" s="342"/>
      <c r="IHL43" s="342"/>
      <c r="IHM43" s="342"/>
      <c r="IHN43" s="342"/>
      <c r="IHO43" s="342"/>
      <c r="IHP43" s="342"/>
      <c r="IHQ43" s="342"/>
      <c r="IHR43" s="342"/>
      <c r="IHS43" s="342"/>
      <c r="IHT43" s="342"/>
      <c r="IHU43" s="342"/>
      <c r="IHV43" s="342"/>
      <c r="IHW43" s="342"/>
      <c r="IHX43" s="342"/>
      <c r="IHY43" s="342"/>
      <c r="IHZ43" s="342"/>
      <c r="IIA43" s="342"/>
      <c r="IIB43" s="342"/>
      <c r="IIC43" s="342"/>
      <c r="IID43" s="342"/>
      <c r="IIE43" s="342"/>
      <c r="IIF43" s="342"/>
      <c r="IIG43" s="342"/>
      <c r="IIH43" s="342"/>
      <c r="III43" s="342"/>
      <c r="IIJ43" s="342"/>
      <c r="IIK43" s="342"/>
      <c r="IIL43" s="342"/>
      <c r="IIM43" s="342"/>
      <c r="IIN43" s="342"/>
      <c r="IIO43" s="342"/>
      <c r="IIP43" s="342"/>
      <c r="IIQ43" s="342"/>
      <c r="IIR43" s="342"/>
      <c r="IIS43" s="342"/>
      <c r="IIT43" s="342"/>
      <c r="IIU43" s="342"/>
      <c r="IIV43" s="342"/>
      <c r="IIW43" s="342"/>
      <c r="IIX43" s="342"/>
      <c r="IIY43" s="342"/>
      <c r="IIZ43" s="342"/>
      <c r="IJA43" s="342"/>
      <c r="IJB43" s="342"/>
      <c r="IJC43" s="342"/>
      <c r="IJD43" s="342"/>
      <c r="IJE43" s="342"/>
      <c r="IJF43" s="342"/>
      <c r="IJG43" s="342"/>
      <c r="IJH43" s="342"/>
      <c r="IJI43" s="342"/>
      <c r="IJJ43" s="342"/>
      <c r="IJK43" s="342"/>
      <c r="IJL43" s="342"/>
      <c r="IJM43" s="342"/>
      <c r="IJN43" s="342"/>
      <c r="IJO43" s="342"/>
      <c r="IJP43" s="342"/>
      <c r="IJQ43" s="342"/>
      <c r="IJR43" s="342"/>
      <c r="IJS43" s="342"/>
      <c r="IJT43" s="342"/>
      <c r="IJU43" s="342"/>
      <c r="IJV43" s="342"/>
      <c r="IJW43" s="342"/>
      <c r="IJX43" s="342"/>
      <c r="IJY43" s="342"/>
      <c r="IJZ43" s="342"/>
      <c r="IKA43" s="342"/>
      <c r="IKB43" s="342"/>
      <c r="IKC43" s="342"/>
      <c r="IKD43" s="342"/>
      <c r="IKE43" s="342"/>
      <c r="IKF43" s="342"/>
      <c r="IKG43" s="342"/>
      <c r="IKH43" s="342"/>
      <c r="IKI43" s="342"/>
      <c r="IKJ43" s="342"/>
      <c r="IKK43" s="342"/>
      <c r="IKL43" s="342"/>
      <c r="IKM43" s="342"/>
      <c r="IKN43" s="342"/>
      <c r="IKO43" s="342"/>
      <c r="IKP43" s="342"/>
      <c r="IKQ43" s="342"/>
      <c r="IKR43" s="342"/>
      <c r="IKS43" s="342"/>
      <c r="IKT43" s="342"/>
      <c r="IKU43" s="342"/>
      <c r="IKV43" s="342"/>
      <c r="IKW43" s="342"/>
      <c r="IKX43" s="342"/>
      <c r="IKY43" s="342"/>
      <c r="IKZ43" s="342"/>
      <c r="ILA43" s="342"/>
      <c r="ILB43" s="342"/>
      <c r="ILC43" s="342"/>
      <c r="ILD43" s="342"/>
      <c r="ILE43" s="342"/>
      <c r="ILF43" s="342"/>
      <c r="ILG43" s="342"/>
      <c r="ILH43" s="342"/>
      <c r="ILI43" s="342"/>
      <c r="ILJ43" s="342"/>
      <c r="ILK43" s="342"/>
      <c r="ILL43" s="342"/>
      <c r="ILM43" s="342"/>
      <c r="ILN43" s="342"/>
      <c r="ILO43" s="342"/>
      <c r="ILP43" s="342"/>
      <c r="ILQ43" s="342"/>
      <c r="ILR43" s="342"/>
      <c r="ILS43" s="342"/>
      <c r="ILT43" s="342"/>
      <c r="ILU43" s="342"/>
      <c r="ILV43" s="342"/>
      <c r="ILW43" s="342"/>
      <c r="ILX43" s="342"/>
      <c r="ILY43" s="342"/>
      <c r="ILZ43" s="342"/>
      <c r="IMA43" s="342"/>
      <c r="IMB43" s="342"/>
      <c r="IMC43" s="342"/>
      <c r="IMD43" s="342"/>
      <c r="IME43" s="342"/>
      <c r="IMF43" s="342"/>
      <c r="IMG43" s="342"/>
      <c r="IMH43" s="342"/>
      <c r="IMI43" s="342"/>
      <c r="IMJ43" s="342"/>
      <c r="IMK43" s="342"/>
      <c r="IML43" s="342"/>
      <c r="IMM43" s="342"/>
      <c r="IMN43" s="342"/>
      <c r="IMO43" s="342"/>
      <c r="IMP43" s="342"/>
      <c r="IMQ43" s="342"/>
      <c r="IMR43" s="342"/>
      <c r="IMS43" s="342"/>
      <c r="IMT43" s="342"/>
      <c r="IMU43" s="342"/>
      <c r="IMV43" s="342"/>
      <c r="IMW43" s="342"/>
      <c r="IMX43" s="342"/>
      <c r="IMY43" s="342"/>
      <c r="IMZ43" s="342"/>
      <c r="INA43" s="342"/>
      <c r="INB43" s="342"/>
      <c r="INC43" s="342"/>
      <c r="IND43" s="342"/>
      <c r="INE43" s="342"/>
      <c r="INF43" s="342"/>
      <c r="ING43" s="342"/>
      <c r="INH43" s="342"/>
      <c r="INI43" s="342"/>
      <c r="INJ43" s="342"/>
      <c r="INK43" s="342"/>
      <c r="INL43" s="342"/>
      <c r="INM43" s="342"/>
      <c r="INN43" s="342"/>
      <c r="INO43" s="342"/>
      <c r="INP43" s="342"/>
      <c r="INQ43" s="342"/>
      <c r="INR43" s="342"/>
      <c r="INS43" s="342"/>
      <c r="INT43" s="342"/>
      <c r="INU43" s="342"/>
      <c r="INV43" s="342"/>
      <c r="INW43" s="342"/>
      <c r="INX43" s="342"/>
      <c r="INY43" s="342"/>
      <c r="INZ43" s="342"/>
      <c r="IOA43" s="342"/>
      <c r="IOB43" s="342"/>
      <c r="IOC43" s="342"/>
      <c r="IOD43" s="342"/>
      <c r="IOE43" s="342"/>
      <c r="IOF43" s="342"/>
      <c r="IOG43" s="342"/>
      <c r="IOH43" s="342"/>
      <c r="IOI43" s="342"/>
      <c r="IOJ43" s="342"/>
      <c r="IOK43" s="342"/>
      <c r="IOL43" s="342"/>
      <c r="IOM43" s="342"/>
      <c r="ION43" s="342"/>
      <c r="IOO43" s="342"/>
      <c r="IOP43" s="342"/>
      <c r="IOQ43" s="342"/>
      <c r="IOR43" s="342"/>
      <c r="IOS43" s="342"/>
      <c r="IOT43" s="342"/>
      <c r="IOU43" s="342"/>
      <c r="IOV43" s="342"/>
      <c r="IOW43" s="342"/>
      <c r="IOX43" s="342"/>
      <c r="IOY43" s="342"/>
      <c r="IOZ43" s="342"/>
      <c r="IPA43" s="342"/>
      <c r="IPB43" s="342"/>
      <c r="IPC43" s="342"/>
      <c r="IPD43" s="342"/>
      <c r="IPE43" s="342"/>
      <c r="IPF43" s="342"/>
      <c r="IPG43" s="342"/>
      <c r="IPH43" s="342"/>
      <c r="IPI43" s="342"/>
      <c r="IPJ43" s="342"/>
      <c r="IPK43" s="342"/>
      <c r="IPL43" s="342"/>
      <c r="IPM43" s="342"/>
      <c r="IPN43" s="342"/>
      <c r="IPO43" s="342"/>
      <c r="IPP43" s="342"/>
      <c r="IPQ43" s="342"/>
      <c r="IPR43" s="342"/>
      <c r="IPS43" s="342"/>
      <c r="IPT43" s="342"/>
      <c r="IPU43" s="342"/>
      <c r="IPV43" s="342"/>
      <c r="IPW43" s="342"/>
      <c r="IPX43" s="342"/>
      <c r="IPY43" s="342"/>
      <c r="IPZ43" s="342"/>
      <c r="IQA43" s="342"/>
      <c r="IQB43" s="342"/>
      <c r="IQC43" s="342"/>
      <c r="IQD43" s="342"/>
      <c r="IQE43" s="342"/>
      <c r="IQF43" s="342"/>
      <c r="IQG43" s="342"/>
      <c r="IQH43" s="342"/>
      <c r="IQI43" s="342"/>
      <c r="IQJ43" s="342"/>
      <c r="IQK43" s="342"/>
      <c r="IQL43" s="342"/>
      <c r="IQM43" s="342"/>
      <c r="IQN43" s="342"/>
      <c r="IQO43" s="342"/>
      <c r="IQP43" s="342"/>
      <c r="IQQ43" s="342"/>
      <c r="IQR43" s="342"/>
      <c r="IQS43" s="342"/>
      <c r="IQT43" s="342"/>
      <c r="IQU43" s="342"/>
      <c r="IQV43" s="342"/>
      <c r="IQW43" s="342"/>
      <c r="IQX43" s="342"/>
      <c r="IQY43" s="342"/>
      <c r="IQZ43" s="342"/>
      <c r="IRA43" s="342"/>
      <c r="IRB43" s="342"/>
      <c r="IRC43" s="342"/>
      <c r="IRD43" s="342"/>
      <c r="IRE43" s="342"/>
      <c r="IRF43" s="342"/>
      <c r="IRG43" s="342"/>
      <c r="IRH43" s="342"/>
      <c r="IRI43" s="342"/>
      <c r="IRJ43" s="342"/>
      <c r="IRK43" s="342"/>
      <c r="IRL43" s="342"/>
      <c r="IRM43" s="342"/>
      <c r="IRN43" s="342"/>
      <c r="IRO43" s="342"/>
      <c r="IRP43" s="342"/>
      <c r="IRQ43" s="342"/>
      <c r="IRR43" s="342"/>
      <c r="IRS43" s="342"/>
      <c r="IRT43" s="342"/>
      <c r="IRU43" s="342"/>
      <c r="IRV43" s="342"/>
      <c r="IRW43" s="342"/>
      <c r="IRX43" s="342"/>
      <c r="IRY43" s="342"/>
      <c r="IRZ43" s="342"/>
      <c r="ISA43" s="342"/>
      <c r="ISB43" s="342"/>
      <c r="ISC43" s="342"/>
      <c r="ISD43" s="342"/>
      <c r="ISE43" s="342"/>
      <c r="ISF43" s="342"/>
      <c r="ISG43" s="342"/>
      <c r="ISH43" s="342"/>
      <c r="ISI43" s="342"/>
      <c r="ISJ43" s="342"/>
      <c r="ISK43" s="342"/>
      <c r="ISL43" s="342"/>
      <c r="ISM43" s="342"/>
      <c r="ISN43" s="342"/>
      <c r="ISO43" s="342"/>
      <c r="ISP43" s="342"/>
      <c r="ISQ43" s="342"/>
      <c r="ISR43" s="342"/>
      <c r="ISS43" s="342"/>
      <c r="IST43" s="342"/>
      <c r="ISU43" s="342"/>
      <c r="ISV43" s="342"/>
      <c r="ISW43" s="342"/>
      <c r="ISX43" s="342"/>
      <c r="ISY43" s="342"/>
      <c r="ISZ43" s="342"/>
      <c r="ITA43" s="342"/>
      <c r="ITB43" s="342"/>
      <c r="ITC43" s="342"/>
      <c r="ITD43" s="342"/>
      <c r="ITE43" s="342"/>
      <c r="ITF43" s="342"/>
      <c r="ITG43" s="342"/>
      <c r="ITH43" s="342"/>
      <c r="ITI43" s="342"/>
      <c r="ITJ43" s="342"/>
      <c r="ITK43" s="342"/>
      <c r="ITL43" s="342"/>
      <c r="ITM43" s="342"/>
      <c r="ITN43" s="342"/>
      <c r="ITO43" s="342"/>
      <c r="ITP43" s="342"/>
      <c r="ITQ43" s="342"/>
      <c r="ITR43" s="342"/>
      <c r="ITS43" s="342"/>
      <c r="ITT43" s="342"/>
      <c r="ITU43" s="342"/>
      <c r="ITV43" s="342"/>
      <c r="ITW43" s="342"/>
      <c r="ITX43" s="342"/>
      <c r="ITY43" s="342"/>
      <c r="ITZ43" s="342"/>
      <c r="IUA43" s="342"/>
      <c r="IUB43" s="342"/>
      <c r="IUC43" s="342"/>
      <c r="IUD43" s="342"/>
      <c r="IUE43" s="342"/>
      <c r="IUF43" s="342"/>
      <c r="IUG43" s="342"/>
      <c r="IUH43" s="342"/>
      <c r="IUI43" s="342"/>
      <c r="IUJ43" s="342"/>
      <c r="IUK43" s="342"/>
      <c r="IUL43" s="342"/>
      <c r="IUM43" s="342"/>
      <c r="IUN43" s="342"/>
      <c r="IUO43" s="342"/>
      <c r="IUP43" s="342"/>
      <c r="IUQ43" s="342"/>
      <c r="IUR43" s="342"/>
      <c r="IUS43" s="342"/>
      <c r="IUT43" s="342"/>
      <c r="IUU43" s="342"/>
      <c r="IUV43" s="342"/>
      <c r="IUW43" s="342"/>
      <c r="IUX43" s="342"/>
      <c r="IUY43" s="342"/>
      <c r="IUZ43" s="342"/>
      <c r="IVA43" s="342"/>
      <c r="IVB43" s="342"/>
      <c r="IVC43" s="342"/>
      <c r="IVD43" s="342"/>
      <c r="IVE43" s="342"/>
      <c r="IVF43" s="342"/>
      <c r="IVG43" s="342"/>
      <c r="IVH43" s="342"/>
      <c r="IVI43" s="342"/>
      <c r="IVJ43" s="342"/>
      <c r="IVK43" s="342"/>
      <c r="IVL43" s="342"/>
      <c r="IVM43" s="342"/>
      <c r="IVN43" s="342"/>
      <c r="IVO43" s="342"/>
      <c r="IVP43" s="342"/>
      <c r="IVQ43" s="342"/>
      <c r="IVR43" s="342"/>
      <c r="IVS43" s="342"/>
      <c r="IVT43" s="342"/>
      <c r="IVU43" s="342"/>
      <c r="IVV43" s="342"/>
      <c r="IVW43" s="342"/>
      <c r="IVX43" s="342"/>
      <c r="IVY43" s="342"/>
      <c r="IVZ43" s="342"/>
      <c r="IWA43" s="342"/>
      <c r="IWB43" s="342"/>
      <c r="IWC43" s="342"/>
      <c r="IWD43" s="342"/>
      <c r="IWE43" s="342"/>
      <c r="IWF43" s="342"/>
      <c r="IWG43" s="342"/>
      <c r="IWH43" s="342"/>
      <c r="IWI43" s="342"/>
      <c r="IWJ43" s="342"/>
      <c r="IWK43" s="342"/>
      <c r="IWL43" s="342"/>
      <c r="IWM43" s="342"/>
      <c r="IWN43" s="342"/>
      <c r="IWO43" s="342"/>
      <c r="IWP43" s="342"/>
      <c r="IWQ43" s="342"/>
      <c r="IWR43" s="342"/>
      <c r="IWS43" s="342"/>
      <c r="IWT43" s="342"/>
      <c r="IWU43" s="342"/>
      <c r="IWV43" s="342"/>
      <c r="IWW43" s="342"/>
      <c r="IWX43" s="342"/>
      <c r="IWY43" s="342"/>
      <c r="IWZ43" s="342"/>
      <c r="IXA43" s="342"/>
      <c r="IXB43" s="342"/>
      <c r="IXC43" s="342"/>
      <c r="IXD43" s="342"/>
      <c r="IXE43" s="342"/>
      <c r="IXF43" s="342"/>
      <c r="IXG43" s="342"/>
      <c r="IXH43" s="342"/>
      <c r="IXI43" s="342"/>
      <c r="IXJ43" s="342"/>
      <c r="IXK43" s="342"/>
      <c r="IXL43" s="342"/>
      <c r="IXM43" s="342"/>
      <c r="IXN43" s="342"/>
      <c r="IXO43" s="342"/>
      <c r="IXP43" s="342"/>
      <c r="IXQ43" s="342"/>
      <c r="IXR43" s="342"/>
      <c r="IXS43" s="342"/>
      <c r="IXT43" s="342"/>
      <c r="IXU43" s="342"/>
      <c r="IXV43" s="342"/>
      <c r="IXW43" s="342"/>
      <c r="IXX43" s="342"/>
      <c r="IXY43" s="342"/>
      <c r="IXZ43" s="342"/>
      <c r="IYA43" s="342"/>
      <c r="IYB43" s="342"/>
      <c r="IYC43" s="342"/>
      <c r="IYD43" s="342"/>
      <c r="IYE43" s="342"/>
      <c r="IYF43" s="342"/>
      <c r="IYG43" s="342"/>
      <c r="IYH43" s="342"/>
      <c r="IYI43" s="342"/>
      <c r="IYJ43" s="342"/>
      <c r="IYK43" s="342"/>
      <c r="IYL43" s="342"/>
      <c r="IYM43" s="342"/>
      <c r="IYN43" s="342"/>
      <c r="IYO43" s="342"/>
      <c r="IYP43" s="342"/>
      <c r="IYQ43" s="342"/>
      <c r="IYR43" s="342"/>
      <c r="IYS43" s="342"/>
      <c r="IYT43" s="342"/>
      <c r="IYU43" s="342"/>
      <c r="IYV43" s="342"/>
      <c r="IYW43" s="342"/>
      <c r="IYX43" s="342"/>
      <c r="IYY43" s="342"/>
      <c r="IYZ43" s="342"/>
      <c r="IZA43" s="342"/>
      <c r="IZB43" s="342"/>
      <c r="IZC43" s="342"/>
      <c r="IZD43" s="342"/>
      <c r="IZE43" s="342"/>
      <c r="IZF43" s="342"/>
      <c r="IZG43" s="342"/>
      <c r="IZH43" s="342"/>
      <c r="IZI43" s="342"/>
      <c r="IZJ43" s="342"/>
      <c r="IZK43" s="342"/>
      <c r="IZL43" s="342"/>
      <c r="IZM43" s="342"/>
      <c r="IZN43" s="342"/>
      <c r="IZO43" s="342"/>
      <c r="IZP43" s="342"/>
      <c r="IZQ43" s="342"/>
      <c r="IZR43" s="342"/>
      <c r="IZS43" s="342"/>
      <c r="IZT43" s="342"/>
      <c r="IZU43" s="342"/>
      <c r="IZV43" s="342"/>
      <c r="IZW43" s="342"/>
      <c r="IZX43" s="342"/>
      <c r="IZY43" s="342"/>
      <c r="IZZ43" s="342"/>
      <c r="JAA43" s="342"/>
      <c r="JAB43" s="342"/>
      <c r="JAC43" s="342"/>
      <c r="JAD43" s="342"/>
      <c r="JAE43" s="342"/>
      <c r="JAF43" s="342"/>
      <c r="JAG43" s="342"/>
      <c r="JAH43" s="342"/>
      <c r="JAI43" s="342"/>
      <c r="JAJ43" s="342"/>
      <c r="JAK43" s="342"/>
      <c r="JAL43" s="342"/>
      <c r="JAM43" s="342"/>
      <c r="JAN43" s="342"/>
      <c r="JAO43" s="342"/>
      <c r="JAP43" s="342"/>
      <c r="JAQ43" s="342"/>
      <c r="JAR43" s="342"/>
      <c r="JAS43" s="342"/>
      <c r="JAT43" s="342"/>
      <c r="JAU43" s="342"/>
      <c r="JAV43" s="342"/>
      <c r="JAW43" s="342"/>
      <c r="JAX43" s="342"/>
      <c r="JAY43" s="342"/>
      <c r="JAZ43" s="342"/>
      <c r="JBA43" s="342"/>
      <c r="JBB43" s="342"/>
      <c r="JBC43" s="342"/>
      <c r="JBD43" s="342"/>
      <c r="JBE43" s="342"/>
      <c r="JBF43" s="342"/>
      <c r="JBG43" s="342"/>
      <c r="JBH43" s="342"/>
      <c r="JBI43" s="342"/>
      <c r="JBJ43" s="342"/>
      <c r="JBK43" s="342"/>
      <c r="JBL43" s="342"/>
      <c r="JBM43" s="342"/>
      <c r="JBN43" s="342"/>
      <c r="JBO43" s="342"/>
      <c r="JBP43" s="342"/>
      <c r="JBQ43" s="342"/>
      <c r="JBR43" s="342"/>
      <c r="JBS43" s="342"/>
      <c r="JBT43" s="342"/>
      <c r="JBU43" s="342"/>
      <c r="JBV43" s="342"/>
      <c r="JBW43" s="342"/>
      <c r="JBX43" s="342"/>
      <c r="JBY43" s="342"/>
      <c r="JBZ43" s="342"/>
      <c r="JCA43" s="342"/>
      <c r="JCB43" s="342"/>
      <c r="JCC43" s="342"/>
      <c r="JCD43" s="342"/>
      <c r="JCE43" s="342"/>
      <c r="JCF43" s="342"/>
      <c r="JCG43" s="342"/>
      <c r="JCH43" s="342"/>
      <c r="JCI43" s="342"/>
      <c r="JCJ43" s="342"/>
      <c r="JCK43" s="342"/>
      <c r="JCL43" s="342"/>
      <c r="JCM43" s="342"/>
      <c r="JCN43" s="342"/>
      <c r="JCO43" s="342"/>
      <c r="JCP43" s="342"/>
      <c r="JCQ43" s="342"/>
      <c r="JCR43" s="342"/>
      <c r="JCS43" s="342"/>
      <c r="JCT43" s="342"/>
      <c r="JCU43" s="342"/>
      <c r="JCV43" s="342"/>
      <c r="JCW43" s="342"/>
      <c r="JCX43" s="342"/>
      <c r="JCY43" s="342"/>
      <c r="JCZ43" s="342"/>
      <c r="JDA43" s="342"/>
      <c r="JDB43" s="342"/>
      <c r="JDC43" s="342"/>
      <c r="JDD43" s="342"/>
      <c r="JDE43" s="342"/>
      <c r="JDF43" s="342"/>
      <c r="JDG43" s="342"/>
      <c r="JDH43" s="342"/>
      <c r="JDI43" s="342"/>
      <c r="JDJ43" s="342"/>
      <c r="JDK43" s="342"/>
      <c r="JDL43" s="342"/>
      <c r="JDM43" s="342"/>
      <c r="JDN43" s="342"/>
      <c r="JDO43" s="342"/>
      <c r="JDP43" s="342"/>
      <c r="JDQ43" s="342"/>
      <c r="JDR43" s="342"/>
      <c r="JDS43" s="342"/>
      <c r="JDT43" s="342"/>
      <c r="JDU43" s="342"/>
      <c r="JDV43" s="342"/>
      <c r="JDW43" s="342"/>
      <c r="JDX43" s="342"/>
      <c r="JDY43" s="342"/>
      <c r="JDZ43" s="342"/>
      <c r="JEA43" s="342"/>
      <c r="JEB43" s="342"/>
      <c r="JEC43" s="342"/>
      <c r="JED43" s="342"/>
      <c r="JEE43" s="342"/>
      <c r="JEF43" s="342"/>
      <c r="JEG43" s="342"/>
      <c r="JEH43" s="342"/>
      <c r="JEI43" s="342"/>
      <c r="JEJ43" s="342"/>
      <c r="JEK43" s="342"/>
      <c r="JEL43" s="342"/>
      <c r="JEM43" s="342"/>
      <c r="JEN43" s="342"/>
      <c r="JEO43" s="342"/>
      <c r="JEP43" s="342"/>
      <c r="JEQ43" s="342"/>
      <c r="JER43" s="342"/>
      <c r="JES43" s="342"/>
      <c r="JET43" s="342"/>
      <c r="JEU43" s="342"/>
      <c r="JEV43" s="342"/>
      <c r="JEW43" s="342"/>
      <c r="JEX43" s="342"/>
      <c r="JEY43" s="342"/>
      <c r="JEZ43" s="342"/>
      <c r="JFA43" s="342"/>
      <c r="JFB43" s="342"/>
      <c r="JFC43" s="342"/>
      <c r="JFD43" s="342"/>
      <c r="JFE43" s="342"/>
      <c r="JFF43" s="342"/>
      <c r="JFG43" s="342"/>
      <c r="JFH43" s="342"/>
      <c r="JFI43" s="342"/>
      <c r="JFJ43" s="342"/>
      <c r="JFK43" s="342"/>
      <c r="JFL43" s="342"/>
      <c r="JFM43" s="342"/>
      <c r="JFN43" s="342"/>
      <c r="JFO43" s="342"/>
      <c r="JFP43" s="342"/>
      <c r="JFQ43" s="342"/>
      <c r="JFR43" s="342"/>
      <c r="JFS43" s="342"/>
      <c r="JFT43" s="342"/>
      <c r="JFU43" s="342"/>
      <c r="JFV43" s="342"/>
      <c r="JFW43" s="342"/>
      <c r="JFX43" s="342"/>
      <c r="JFY43" s="342"/>
      <c r="JFZ43" s="342"/>
      <c r="JGA43" s="342"/>
      <c r="JGB43" s="342"/>
      <c r="JGC43" s="342"/>
      <c r="JGD43" s="342"/>
      <c r="JGE43" s="342"/>
      <c r="JGF43" s="342"/>
      <c r="JGG43" s="342"/>
      <c r="JGH43" s="342"/>
      <c r="JGI43" s="342"/>
      <c r="JGJ43" s="342"/>
      <c r="JGK43" s="342"/>
      <c r="JGL43" s="342"/>
      <c r="JGM43" s="342"/>
      <c r="JGN43" s="342"/>
      <c r="JGO43" s="342"/>
      <c r="JGP43" s="342"/>
      <c r="JGQ43" s="342"/>
      <c r="JGR43" s="342"/>
      <c r="JGS43" s="342"/>
      <c r="JGT43" s="342"/>
      <c r="JGU43" s="342"/>
      <c r="JGV43" s="342"/>
      <c r="JGW43" s="342"/>
      <c r="JGX43" s="342"/>
      <c r="JGY43" s="342"/>
      <c r="JGZ43" s="342"/>
      <c r="JHA43" s="342"/>
      <c r="JHB43" s="342"/>
      <c r="JHC43" s="342"/>
      <c r="JHD43" s="342"/>
      <c r="JHE43" s="342"/>
      <c r="JHF43" s="342"/>
      <c r="JHG43" s="342"/>
      <c r="JHH43" s="342"/>
      <c r="JHI43" s="342"/>
      <c r="JHJ43" s="342"/>
      <c r="JHK43" s="342"/>
      <c r="JHL43" s="342"/>
      <c r="JHM43" s="342"/>
      <c r="JHN43" s="342"/>
      <c r="JHO43" s="342"/>
      <c r="JHP43" s="342"/>
      <c r="JHQ43" s="342"/>
      <c r="JHR43" s="342"/>
      <c r="JHS43" s="342"/>
      <c r="JHT43" s="342"/>
      <c r="JHU43" s="342"/>
      <c r="JHV43" s="342"/>
      <c r="JHW43" s="342"/>
      <c r="JHX43" s="342"/>
      <c r="JHY43" s="342"/>
      <c r="JHZ43" s="342"/>
      <c r="JIA43" s="342"/>
      <c r="JIB43" s="342"/>
      <c r="JIC43" s="342"/>
      <c r="JID43" s="342"/>
      <c r="JIE43" s="342"/>
      <c r="JIF43" s="342"/>
      <c r="JIG43" s="342"/>
      <c r="JIH43" s="342"/>
      <c r="JII43" s="342"/>
      <c r="JIJ43" s="342"/>
      <c r="JIK43" s="342"/>
      <c r="JIL43" s="342"/>
      <c r="JIM43" s="342"/>
      <c r="JIN43" s="342"/>
      <c r="JIO43" s="342"/>
      <c r="JIP43" s="342"/>
      <c r="JIQ43" s="342"/>
      <c r="JIR43" s="342"/>
      <c r="JIS43" s="342"/>
      <c r="JIT43" s="342"/>
      <c r="JIU43" s="342"/>
      <c r="JIV43" s="342"/>
      <c r="JIW43" s="342"/>
      <c r="JIX43" s="342"/>
      <c r="JIY43" s="342"/>
      <c r="JIZ43" s="342"/>
      <c r="JJA43" s="342"/>
      <c r="JJB43" s="342"/>
      <c r="JJC43" s="342"/>
      <c r="JJD43" s="342"/>
      <c r="JJE43" s="342"/>
      <c r="JJF43" s="342"/>
      <c r="JJG43" s="342"/>
      <c r="JJH43" s="342"/>
      <c r="JJI43" s="342"/>
      <c r="JJJ43" s="342"/>
      <c r="JJK43" s="342"/>
      <c r="JJL43" s="342"/>
      <c r="JJM43" s="342"/>
      <c r="JJN43" s="342"/>
      <c r="JJO43" s="342"/>
      <c r="JJP43" s="342"/>
      <c r="JJQ43" s="342"/>
      <c r="JJR43" s="342"/>
      <c r="JJS43" s="342"/>
      <c r="JJT43" s="342"/>
      <c r="JJU43" s="342"/>
      <c r="JJV43" s="342"/>
      <c r="JJW43" s="342"/>
      <c r="JJX43" s="342"/>
      <c r="JJY43" s="342"/>
      <c r="JJZ43" s="342"/>
      <c r="JKA43" s="342"/>
      <c r="JKB43" s="342"/>
      <c r="JKC43" s="342"/>
      <c r="JKD43" s="342"/>
      <c r="JKE43" s="342"/>
      <c r="JKF43" s="342"/>
      <c r="JKG43" s="342"/>
      <c r="JKH43" s="342"/>
      <c r="JKI43" s="342"/>
      <c r="JKJ43" s="342"/>
      <c r="JKK43" s="342"/>
      <c r="JKL43" s="342"/>
      <c r="JKM43" s="342"/>
      <c r="JKN43" s="342"/>
      <c r="JKO43" s="342"/>
      <c r="JKP43" s="342"/>
      <c r="JKQ43" s="342"/>
      <c r="JKR43" s="342"/>
      <c r="JKS43" s="342"/>
      <c r="JKT43" s="342"/>
      <c r="JKU43" s="342"/>
      <c r="JKV43" s="342"/>
      <c r="JKW43" s="342"/>
      <c r="JKX43" s="342"/>
      <c r="JKY43" s="342"/>
      <c r="JKZ43" s="342"/>
      <c r="JLA43" s="342"/>
      <c r="JLB43" s="342"/>
      <c r="JLC43" s="342"/>
      <c r="JLD43" s="342"/>
      <c r="JLE43" s="342"/>
      <c r="JLF43" s="342"/>
      <c r="JLG43" s="342"/>
      <c r="JLH43" s="342"/>
      <c r="JLI43" s="342"/>
      <c r="JLJ43" s="342"/>
      <c r="JLK43" s="342"/>
      <c r="JLL43" s="342"/>
      <c r="JLM43" s="342"/>
      <c r="JLN43" s="342"/>
      <c r="JLO43" s="342"/>
      <c r="JLP43" s="342"/>
      <c r="JLQ43" s="342"/>
      <c r="JLR43" s="342"/>
      <c r="JLS43" s="342"/>
      <c r="JLT43" s="342"/>
      <c r="JLU43" s="342"/>
      <c r="JLV43" s="342"/>
      <c r="JLW43" s="342"/>
      <c r="JLX43" s="342"/>
      <c r="JLY43" s="342"/>
      <c r="JLZ43" s="342"/>
      <c r="JMA43" s="342"/>
      <c r="JMB43" s="342"/>
      <c r="JMC43" s="342"/>
      <c r="JMD43" s="342"/>
      <c r="JME43" s="342"/>
      <c r="JMF43" s="342"/>
      <c r="JMG43" s="342"/>
      <c r="JMH43" s="342"/>
      <c r="JMI43" s="342"/>
      <c r="JMJ43" s="342"/>
      <c r="JMK43" s="342"/>
      <c r="JML43" s="342"/>
      <c r="JMM43" s="342"/>
      <c r="JMN43" s="342"/>
      <c r="JMO43" s="342"/>
      <c r="JMP43" s="342"/>
      <c r="JMQ43" s="342"/>
      <c r="JMR43" s="342"/>
      <c r="JMS43" s="342"/>
      <c r="JMT43" s="342"/>
      <c r="JMU43" s="342"/>
      <c r="JMV43" s="342"/>
      <c r="JMW43" s="342"/>
      <c r="JMX43" s="342"/>
      <c r="JMY43" s="342"/>
      <c r="JMZ43" s="342"/>
      <c r="JNA43" s="342"/>
      <c r="JNB43" s="342"/>
      <c r="JNC43" s="342"/>
      <c r="JND43" s="342"/>
      <c r="JNE43" s="342"/>
      <c r="JNF43" s="342"/>
      <c r="JNG43" s="342"/>
      <c r="JNH43" s="342"/>
      <c r="JNI43" s="342"/>
      <c r="JNJ43" s="342"/>
      <c r="JNK43" s="342"/>
      <c r="JNL43" s="342"/>
      <c r="JNM43" s="342"/>
      <c r="JNN43" s="342"/>
      <c r="JNO43" s="342"/>
      <c r="JNP43" s="342"/>
      <c r="JNQ43" s="342"/>
      <c r="JNR43" s="342"/>
      <c r="JNS43" s="342"/>
      <c r="JNT43" s="342"/>
      <c r="JNU43" s="342"/>
      <c r="JNV43" s="342"/>
      <c r="JNW43" s="342"/>
      <c r="JNX43" s="342"/>
      <c r="JNY43" s="342"/>
      <c r="JNZ43" s="342"/>
      <c r="JOA43" s="342"/>
      <c r="JOB43" s="342"/>
      <c r="JOC43" s="342"/>
      <c r="JOD43" s="342"/>
      <c r="JOE43" s="342"/>
      <c r="JOF43" s="342"/>
      <c r="JOG43" s="342"/>
      <c r="JOH43" s="342"/>
      <c r="JOI43" s="342"/>
      <c r="JOJ43" s="342"/>
      <c r="JOK43" s="342"/>
      <c r="JOL43" s="342"/>
      <c r="JOM43" s="342"/>
      <c r="JON43" s="342"/>
      <c r="JOO43" s="342"/>
      <c r="JOP43" s="342"/>
      <c r="JOQ43" s="342"/>
      <c r="JOR43" s="342"/>
      <c r="JOS43" s="342"/>
      <c r="JOT43" s="342"/>
      <c r="JOU43" s="342"/>
      <c r="JOV43" s="342"/>
      <c r="JOW43" s="342"/>
      <c r="JOX43" s="342"/>
      <c r="JOY43" s="342"/>
      <c r="JOZ43" s="342"/>
      <c r="JPA43" s="342"/>
      <c r="JPB43" s="342"/>
      <c r="JPC43" s="342"/>
      <c r="JPD43" s="342"/>
      <c r="JPE43" s="342"/>
      <c r="JPF43" s="342"/>
      <c r="JPG43" s="342"/>
      <c r="JPH43" s="342"/>
      <c r="JPI43" s="342"/>
      <c r="JPJ43" s="342"/>
      <c r="JPK43" s="342"/>
      <c r="JPL43" s="342"/>
      <c r="JPM43" s="342"/>
      <c r="JPN43" s="342"/>
      <c r="JPO43" s="342"/>
      <c r="JPP43" s="342"/>
      <c r="JPQ43" s="342"/>
      <c r="JPR43" s="342"/>
      <c r="JPS43" s="342"/>
      <c r="JPT43" s="342"/>
      <c r="JPU43" s="342"/>
      <c r="JPV43" s="342"/>
      <c r="JPW43" s="342"/>
      <c r="JPX43" s="342"/>
      <c r="JPY43" s="342"/>
      <c r="JPZ43" s="342"/>
      <c r="JQA43" s="342"/>
      <c r="JQB43" s="342"/>
      <c r="JQC43" s="342"/>
      <c r="JQD43" s="342"/>
      <c r="JQE43" s="342"/>
      <c r="JQF43" s="342"/>
      <c r="JQG43" s="342"/>
      <c r="JQH43" s="342"/>
      <c r="JQI43" s="342"/>
      <c r="JQJ43" s="342"/>
      <c r="JQK43" s="342"/>
      <c r="JQL43" s="342"/>
      <c r="JQM43" s="342"/>
      <c r="JQN43" s="342"/>
      <c r="JQO43" s="342"/>
      <c r="JQP43" s="342"/>
      <c r="JQQ43" s="342"/>
      <c r="JQR43" s="342"/>
      <c r="JQS43" s="342"/>
      <c r="JQT43" s="342"/>
      <c r="JQU43" s="342"/>
      <c r="JQV43" s="342"/>
      <c r="JQW43" s="342"/>
      <c r="JQX43" s="342"/>
      <c r="JQY43" s="342"/>
      <c r="JQZ43" s="342"/>
      <c r="JRA43" s="342"/>
      <c r="JRB43" s="342"/>
      <c r="JRC43" s="342"/>
      <c r="JRD43" s="342"/>
      <c r="JRE43" s="342"/>
      <c r="JRF43" s="342"/>
      <c r="JRG43" s="342"/>
      <c r="JRH43" s="342"/>
      <c r="JRI43" s="342"/>
      <c r="JRJ43" s="342"/>
      <c r="JRK43" s="342"/>
      <c r="JRL43" s="342"/>
      <c r="JRM43" s="342"/>
      <c r="JRN43" s="342"/>
      <c r="JRO43" s="342"/>
      <c r="JRP43" s="342"/>
      <c r="JRQ43" s="342"/>
      <c r="JRR43" s="342"/>
      <c r="JRS43" s="342"/>
      <c r="JRT43" s="342"/>
      <c r="JRU43" s="342"/>
      <c r="JRV43" s="342"/>
      <c r="JRW43" s="342"/>
      <c r="JRX43" s="342"/>
      <c r="JRY43" s="342"/>
      <c r="JRZ43" s="342"/>
      <c r="JSA43" s="342"/>
      <c r="JSB43" s="342"/>
      <c r="JSC43" s="342"/>
      <c r="JSD43" s="342"/>
      <c r="JSE43" s="342"/>
      <c r="JSF43" s="342"/>
      <c r="JSG43" s="342"/>
      <c r="JSH43" s="342"/>
      <c r="JSI43" s="342"/>
      <c r="JSJ43" s="342"/>
      <c r="JSK43" s="342"/>
      <c r="JSL43" s="342"/>
      <c r="JSM43" s="342"/>
      <c r="JSN43" s="342"/>
      <c r="JSO43" s="342"/>
      <c r="JSP43" s="342"/>
      <c r="JSQ43" s="342"/>
      <c r="JSR43" s="342"/>
      <c r="JSS43" s="342"/>
      <c r="JST43" s="342"/>
      <c r="JSU43" s="342"/>
      <c r="JSV43" s="342"/>
      <c r="JSW43" s="342"/>
      <c r="JSX43" s="342"/>
      <c r="JSY43" s="342"/>
      <c r="JSZ43" s="342"/>
      <c r="JTA43" s="342"/>
      <c r="JTB43" s="342"/>
      <c r="JTC43" s="342"/>
      <c r="JTD43" s="342"/>
      <c r="JTE43" s="342"/>
      <c r="JTF43" s="342"/>
      <c r="JTG43" s="342"/>
      <c r="JTH43" s="342"/>
      <c r="JTI43" s="342"/>
      <c r="JTJ43" s="342"/>
      <c r="JTK43" s="342"/>
      <c r="JTL43" s="342"/>
      <c r="JTM43" s="342"/>
      <c r="JTN43" s="342"/>
      <c r="JTO43" s="342"/>
      <c r="JTP43" s="342"/>
      <c r="JTQ43" s="342"/>
      <c r="JTR43" s="342"/>
      <c r="JTS43" s="342"/>
      <c r="JTT43" s="342"/>
      <c r="JTU43" s="342"/>
      <c r="JTV43" s="342"/>
      <c r="JTW43" s="342"/>
      <c r="JTX43" s="342"/>
      <c r="JTY43" s="342"/>
      <c r="JTZ43" s="342"/>
      <c r="JUA43" s="342"/>
      <c r="JUB43" s="342"/>
      <c r="JUC43" s="342"/>
      <c r="JUD43" s="342"/>
      <c r="JUE43" s="342"/>
      <c r="JUF43" s="342"/>
      <c r="JUG43" s="342"/>
      <c r="JUH43" s="342"/>
      <c r="JUI43" s="342"/>
      <c r="JUJ43" s="342"/>
      <c r="JUK43" s="342"/>
      <c r="JUL43" s="342"/>
      <c r="JUM43" s="342"/>
      <c r="JUN43" s="342"/>
      <c r="JUO43" s="342"/>
      <c r="JUP43" s="342"/>
      <c r="JUQ43" s="342"/>
      <c r="JUR43" s="342"/>
      <c r="JUS43" s="342"/>
      <c r="JUT43" s="342"/>
      <c r="JUU43" s="342"/>
      <c r="JUV43" s="342"/>
      <c r="JUW43" s="342"/>
      <c r="JUX43" s="342"/>
      <c r="JUY43" s="342"/>
      <c r="JUZ43" s="342"/>
      <c r="JVA43" s="342"/>
      <c r="JVB43" s="342"/>
      <c r="JVC43" s="342"/>
      <c r="JVD43" s="342"/>
      <c r="JVE43" s="342"/>
      <c r="JVF43" s="342"/>
      <c r="JVG43" s="342"/>
      <c r="JVH43" s="342"/>
      <c r="JVI43" s="342"/>
      <c r="JVJ43" s="342"/>
      <c r="JVK43" s="342"/>
      <c r="JVL43" s="342"/>
      <c r="JVM43" s="342"/>
      <c r="JVN43" s="342"/>
      <c r="JVO43" s="342"/>
      <c r="JVP43" s="342"/>
      <c r="JVQ43" s="342"/>
      <c r="JVR43" s="342"/>
      <c r="JVS43" s="342"/>
      <c r="JVT43" s="342"/>
      <c r="JVU43" s="342"/>
      <c r="JVV43" s="342"/>
      <c r="JVW43" s="342"/>
      <c r="JVX43" s="342"/>
      <c r="JVY43" s="342"/>
      <c r="JVZ43" s="342"/>
      <c r="JWA43" s="342"/>
      <c r="JWB43" s="342"/>
      <c r="JWC43" s="342"/>
      <c r="JWD43" s="342"/>
      <c r="JWE43" s="342"/>
      <c r="JWF43" s="342"/>
      <c r="JWG43" s="342"/>
      <c r="JWH43" s="342"/>
      <c r="JWI43" s="342"/>
      <c r="JWJ43" s="342"/>
      <c r="JWK43" s="342"/>
      <c r="JWL43" s="342"/>
      <c r="JWM43" s="342"/>
      <c r="JWN43" s="342"/>
      <c r="JWO43" s="342"/>
      <c r="JWP43" s="342"/>
      <c r="JWQ43" s="342"/>
      <c r="JWR43" s="342"/>
      <c r="JWS43" s="342"/>
      <c r="JWT43" s="342"/>
      <c r="JWU43" s="342"/>
      <c r="JWV43" s="342"/>
      <c r="JWW43" s="342"/>
      <c r="JWX43" s="342"/>
      <c r="JWY43" s="342"/>
      <c r="JWZ43" s="342"/>
      <c r="JXA43" s="342"/>
      <c r="JXB43" s="342"/>
      <c r="JXC43" s="342"/>
      <c r="JXD43" s="342"/>
      <c r="JXE43" s="342"/>
      <c r="JXF43" s="342"/>
      <c r="JXG43" s="342"/>
      <c r="JXH43" s="342"/>
      <c r="JXI43" s="342"/>
      <c r="JXJ43" s="342"/>
      <c r="JXK43" s="342"/>
      <c r="JXL43" s="342"/>
      <c r="JXM43" s="342"/>
      <c r="JXN43" s="342"/>
      <c r="JXO43" s="342"/>
      <c r="JXP43" s="342"/>
      <c r="JXQ43" s="342"/>
      <c r="JXR43" s="342"/>
      <c r="JXS43" s="342"/>
      <c r="JXT43" s="342"/>
      <c r="JXU43" s="342"/>
      <c r="JXV43" s="342"/>
      <c r="JXW43" s="342"/>
      <c r="JXX43" s="342"/>
      <c r="JXY43" s="342"/>
      <c r="JXZ43" s="342"/>
      <c r="JYA43" s="342"/>
      <c r="JYB43" s="342"/>
      <c r="JYC43" s="342"/>
      <c r="JYD43" s="342"/>
      <c r="JYE43" s="342"/>
      <c r="JYF43" s="342"/>
      <c r="JYG43" s="342"/>
      <c r="JYH43" s="342"/>
      <c r="JYI43" s="342"/>
      <c r="JYJ43" s="342"/>
      <c r="JYK43" s="342"/>
      <c r="JYL43" s="342"/>
      <c r="JYM43" s="342"/>
      <c r="JYN43" s="342"/>
      <c r="JYO43" s="342"/>
      <c r="JYP43" s="342"/>
      <c r="JYQ43" s="342"/>
      <c r="JYR43" s="342"/>
      <c r="JYS43" s="342"/>
      <c r="JYT43" s="342"/>
      <c r="JYU43" s="342"/>
      <c r="JYV43" s="342"/>
      <c r="JYW43" s="342"/>
      <c r="JYX43" s="342"/>
      <c r="JYY43" s="342"/>
      <c r="JYZ43" s="342"/>
      <c r="JZA43" s="342"/>
      <c r="JZB43" s="342"/>
      <c r="JZC43" s="342"/>
      <c r="JZD43" s="342"/>
      <c r="JZE43" s="342"/>
      <c r="JZF43" s="342"/>
      <c r="JZG43" s="342"/>
      <c r="JZH43" s="342"/>
      <c r="JZI43" s="342"/>
      <c r="JZJ43" s="342"/>
      <c r="JZK43" s="342"/>
      <c r="JZL43" s="342"/>
      <c r="JZM43" s="342"/>
      <c r="JZN43" s="342"/>
      <c r="JZO43" s="342"/>
      <c r="JZP43" s="342"/>
      <c r="JZQ43" s="342"/>
      <c r="JZR43" s="342"/>
      <c r="JZS43" s="342"/>
      <c r="JZT43" s="342"/>
      <c r="JZU43" s="342"/>
      <c r="JZV43" s="342"/>
      <c r="JZW43" s="342"/>
      <c r="JZX43" s="342"/>
      <c r="JZY43" s="342"/>
      <c r="JZZ43" s="342"/>
      <c r="KAA43" s="342"/>
      <c r="KAB43" s="342"/>
      <c r="KAC43" s="342"/>
      <c r="KAD43" s="342"/>
      <c r="KAE43" s="342"/>
      <c r="KAF43" s="342"/>
      <c r="KAG43" s="342"/>
      <c r="KAH43" s="342"/>
      <c r="KAI43" s="342"/>
      <c r="KAJ43" s="342"/>
      <c r="KAK43" s="342"/>
      <c r="KAL43" s="342"/>
      <c r="KAM43" s="342"/>
      <c r="KAN43" s="342"/>
      <c r="KAO43" s="342"/>
      <c r="KAP43" s="342"/>
      <c r="KAQ43" s="342"/>
      <c r="KAR43" s="342"/>
      <c r="KAS43" s="342"/>
      <c r="KAT43" s="342"/>
      <c r="KAU43" s="342"/>
      <c r="KAV43" s="342"/>
      <c r="KAW43" s="342"/>
      <c r="KAX43" s="342"/>
      <c r="KAY43" s="342"/>
      <c r="KAZ43" s="342"/>
      <c r="KBA43" s="342"/>
      <c r="KBB43" s="342"/>
      <c r="KBC43" s="342"/>
      <c r="KBD43" s="342"/>
      <c r="KBE43" s="342"/>
      <c r="KBF43" s="342"/>
      <c r="KBG43" s="342"/>
      <c r="KBH43" s="342"/>
      <c r="KBI43" s="342"/>
      <c r="KBJ43" s="342"/>
      <c r="KBK43" s="342"/>
      <c r="KBL43" s="342"/>
      <c r="KBM43" s="342"/>
      <c r="KBN43" s="342"/>
      <c r="KBO43" s="342"/>
      <c r="KBP43" s="342"/>
      <c r="KBQ43" s="342"/>
      <c r="KBR43" s="342"/>
      <c r="KBS43" s="342"/>
      <c r="KBT43" s="342"/>
      <c r="KBU43" s="342"/>
      <c r="KBV43" s="342"/>
      <c r="KBW43" s="342"/>
      <c r="KBX43" s="342"/>
      <c r="KBY43" s="342"/>
      <c r="KBZ43" s="342"/>
      <c r="KCA43" s="342"/>
      <c r="KCB43" s="342"/>
      <c r="KCC43" s="342"/>
      <c r="KCD43" s="342"/>
      <c r="KCE43" s="342"/>
      <c r="KCF43" s="342"/>
      <c r="KCG43" s="342"/>
      <c r="KCH43" s="342"/>
      <c r="KCI43" s="342"/>
      <c r="KCJ43" s="342"/>
      <c r="KCK43" s="342"/>
      <c r="KCL43" s="342"/>
      <c r="KCM43" s="342"/>
      <c r="KCN43" s="342"/>
      <c r="KCO43" s="342"/>
      <c r="KCP43" s="342"/>
      <c r="KCQ43" s="342"/>
      <c r="KCR43" s="342"/>
      <c r="KCS43" s="342"/>
      <c r="KCT43" s="342"/>
      <c r="KCU43" s="342"/>
      <c r="KCV43" s="342"/>
      <c r="KCW43" s="342"/>
      <c r="KCX43" s="342"/>
      <c r="KCY43" s="342"/>
      <c r="KCZ43" s="342"/>
      <c r="KDA43" s="342"/>
      <c r="KDB43" s="342"/>
      <c r="KDC43" s="342"/>
      <c r="KDD43" s="342"/>
      <c r="KDE43" s="342"/>
      <c r="KDF43" s="342"/>
      <c r="KDG43" s="342"/>
      <c r="KDH43" s="342"/>
      <c r="KDI43" s="342"/>
      <c r="KDJ43" s="342"/>
      <c r="KDK43" s="342"/>
      <c r="KDL43" s="342"/>
      <c r="KDM43" s="342"/>
      <c r="KDN43" s="342"/>
      <c r="KDO43" s="342"/>
      <c r="KDP43" s="342"/>
      <c r="KDQ43" s="342"/>
      <c r="KDR43" s="342"/>
      <c r="KDS43" s="342"/>
      <c r="KDT43" s="342"/>
      <c r="KDU43" s="342"/>
      <c r="KDV43" s="342"/>
      <c r="KDW43" s="342"/>
      <c r="KDX43" s="342"/>
      <c r="KDY43" s="342"/>
      <c r="KDZ43" s="342"/>
      <c r="KEA43" s="342"/>
      <c r="KEB43" s="342"/>
      <c r="KEC43" s="342"/>
      <c r="KED43" s="342"/>
      <c r="KEE43" s="342"/>
      <c r="KEF43" s="342"/>
      <c r="KEG43" s="342"/>
      <c r="KEH43" s="342"/>
      <c r="KEI43" s="342"/>
      <c r="KEJ43" s="342"/>
      <c r="KEK43" s="342"/>
      <c r="KEL43" s="342"/>
      <c r="KEM43" s="342"/>
      <c r="KEN43" s="342"/>
      <c r="KEO43" s="342"/>
      <c r="KEP43" s="342"/>
      <c r="KEQ43" s="342"/>
      <c r="KER43" s="342"/>
      <c r="KES43" s="342"/>
      <c r="KET43" s="342"/>
      <c r="KEU43" s="342"/>
      <c r="KEV43" s="342"/>
      <c r="KEW43" s="342"/>
      <c r="KEX43" s="342"/>
      <c r="KEY43" s="342"/>
      <c r="KEZ43" s="342"/>
      <c r="KFA43" s="342"/>
      <c r="KFB43" s="342"/>
      <c r="KFC43" s="342"/>
      <c r="KFD43" s="342"/>
      <c r="KFE43" s="342"/>
      <c r="KFF43" s="342"/>
      <c r="KFG43" s="342"/>
      <c r="KFH43" s="342"/>
      <c r="KFI43" s="342"/>
      <c r="KFJ43" s="342"/>
      <c r="KFK43" s="342"/>
      <c r="KFL43" s="342"/>
      <c r="KFM43" s="342"/>
      <c r="KFN43" s="342"/>
      <c r="KFO43" s="342"/>
      <c r="KFP43" s="342"/>
      <c r="KFQ43" s="342"/>
      <c r="KFR43" s="342"/>
      <c r="KFS43" s="342"/>
      <c r="KFT43" s="342"/>
      <c r="KFU43" s="342"/>
      <c r="KFV43" s="342"/>
      <c r="KFW43" s="342"/>
      <c r="KFX43" s="342"/>
      <c r="KFY43" s="342"/>
      <c r="KFZ43" s="342"/>
      <c r="KGA43" s="342"/>
      <c r="KGB43" s="342"/>
      <c r="KGC43" s="342"/>
      <c r="KGD43" s="342"/>
      <c r="KGE43" s="342"/>
      <c r="KGF43" s="342"/>
      <c r="KGG43" s="342"/>
      <c r="KGH43" s="342"/>
      <c r="KGI43" s="342"/>
      <c r="KGJ43" s="342"/>
      <c r="KGK43" s="342"/>
      <c r="KGL43" s="342"/>
      <c r="KGM43" s="342"/>
      <c r="KGN43" s="342"/>
      <c r="KGO43" s="342"/>
      <c r="KGP43" s="342"/>
      <c r="KGQ43" s="342"/>
      <c r="KGR43" s="342"/>
      <c r="KGS43" s="342"/>
      <c r="KGT43" s="342"/>
      <c r="KGU43" s="342"/>
      <c r="KGV43" s="342"/>
      <c r="KGW43" s="342"/>
      <c r="KGX43" s="342"/>
      <c r="KGY43" s="342"/>
      <c r="KGZ43" s="342"/>
      <c r="KHA43" s="342"/>
      <c r="KHB43" s="342"/>
      <c r="KHC43" s="342"/>
      <c r="KHD43" s="342"/>
      <c r="KHE43" s="342"/>
      <c r="KHF43" s="342"/>
      <c r="KHG43" s="342"/>
      <c r="KHH43" s="342"/>
      <c r="KHI43" s="342"/>
      <c r="KHJ43" s="342"/>
      <c r="KHK43" s="342"/>
      <c r="KHL43" s="342"/>
      <c r="KHM43" s="342"/>
      <c r="KHN43" s="342"/>
      <c r="KHO43" s="342"/>
      <c r="KHP43" s="342"/>
      <c r="KHQ43" s="342"/>
      <c r="KHR43" s="342"/>
      <c r="KHS43" s="342"/>
      <c r="KHT43" s="342"/>
      <c r="KHU43" s="342"/>
      <c r="KHV43" s="342"/>
      <c r="KHW43" s="342"/>
      <c r="KHX43" s="342"/>
      <c r="KHY43" s="342"/>
      <c r="KHZ43" s="342"/>
      <c r="KIA43" s="342"/>
      <c r="KIB43" s="342"/>
      <c r="KIC43" s="342"/>
      <c r="KID43" s="342"/>
      <c r="KIE43" s="342"/>
      <c r="KIF43" s="342"/>
      <c r="KIG43" s="342"/>
      <c r="KIH43" s="342"/>
      <c r="KII43" s="342"/>
      <c r="KIJ43" s="342"/>
      <c r="KIK43" s="342"/>
      <c r="KIL43" s="342"/>
      <c r="KIM43" s="342"/>
      <c r="KIN43" s="342"/>
      <c r="KIO43" s="342"/>
      <c r="KIP43" s="342"/>
      <c r="KIQ43" s="342"/>
      <c r="KIR43" s="342"/>
      <c r="KIS43" s="342"/>
      <c r="KIT43" s="342"/>
      <c r="KIU43" s="342"/>
      <c r="KIV43" s="342"/>
      <c r="KIW43" s="342"/>
      <c r="KIX43" s="342"/>
      <c r="KIY43" s="342"/>
      <c r="KIZ43" s="342"/>
      <c r="KJA43" s="342"/>
      <c r="KJB43" s="342"/>
      <c r="KJC43" s="342"/>
      <c r="KJD43" s="342"/>
      <c r="KJE43" s="342"/>
      <c r="KJF43" s="342"/>
      <c r="KJG43" s="342"/>
      <c r="KJH43" s="342"/>
      <c r="KJI43" s="342"/>
      <c r="KJJ43" s="342"/>
      <c r="KJK43" s="342"/>
      <c r="KJL43" s="342"/>
      <c r="KJM43" s="342"/>
      <c r="KJN43" s="342"/>
      <c r="KJO43" s="342"/>
      <c r="KJP43" s="342"/>
      <c r="KJQ43" s="342"/>
      <c r="KJR43" s="342"/>
      <c r="KJS43" s="342"/>
      <c r="KJT43" s="342"/>
      <c r="KJU43" s="342"/>
      <c r="KJV43" s="342"/>
      <c r="KJW43" s="342"/>
      <c r="KJX43" s="342"/>
      <c r="KJY43" s="342"/>
      <c r="KJZ43" s="342"/>
      <c r="KKA43" s="342"/>
      <c r="KKB43" s="342"/>
      <c r="KKC43" s="342"/>
      <c r="KKD43" s="342"/>
      <c r="KKE43" s="342"/>
      <c r="KKF43" s="342"/>
      <c r="KKG43" s="342"/>
      <c r="KKH43" s="342"/>
      <c r="KKI43" s="342"/>
      <c r="KKJ43" s="342"/>
      <c r="KKK43" s="342"/>
      <c r="KKL43" s="342"/>
      <c r="KKM43" s="342"/>
      <c r="KKN43" s="342"/>
      <c r="KKO43" s="342"/>
      <c r="KKP43" s="342"/>
      <c r="KKQ43" s="342"/>
      <c r="KKR43" s="342"/>
      <c r="KKS43" s="342"/>
      <c r="KKT43" s="342"/>
      <c r="KKU43" s="342"/>
      <c r="KKV43" s="342"/>
      <c r="KKW43" s="342"/>
      <c r="KKX43" s="342"/>
      <c r="KKY43" s="342"/>
      <c r="KKZ43" s="342"/>
      <c r="KLA43" s="342"/>
      <c r="KLB43" s="342"/>
      <c r="KLC43" s="342"/>
      <c r="KLD43" s="342"/>
      <c r="KLE43" s="342"/>
      <c r="KLF43" s="342"/>
      <c r="KLG43" s="342"/>
      <c r="KLH43" s="342"/>
      <c r="KLI43" s="342"/>
      <c r="KLJ43" s="342"/>
      <c r="KLK43" s="342"/>
      <c r="KLL43" s="342"/>
      <c r="KLM43" s="342"/>
      <c r="KLN43" s="342"/>
      <c r="KLO43" s="342"/>
      <c r="KLP43" s="342"/>
      <c r="KLQ43" s="342"/>
      <c r="KLR43" s="342"/>
      <c r="KLS43" s="342"/>
      <c r="KLT43" s="342"/>
      <c r="KLU43" s="342"/>
      <c r="KLV43" s="342"/>
      <c r="KLW43" s="342"/>
      <c r="KLX43" s="342"/>
      <c r="KLY43" s="342"/>
      <c r="KLZ43" s="342"/>
      <c r="KMA43" s="342"/>
      <c r="KMB43" s="342"/>
      <c r="KMC43" s="342"/>
      <c r="KMD43" s="342"/>
      <c r="KME43" s="342"/>
      <c r="KMF43" s="342"/>
      <c r="KMG43" s="342"/>
      <c r="KMH43" s="342"/>
      <c r="KMI43" s="342"/>
      <c r="KMJ43" s="342"/>
      <c r="KMK43" s="342"/>
      <c r="KML43" s="342"/>
      <c r="KMM43" s="342"/>
      <c r="KMN43" s="342"/>
      <c r="KMO43" s="342"/>
      <c r="KMP43" s="342"/>
      <c r="KMQ43" s="342"/>
      <c r="KMR43" s="342"/>
      <c r="KMS43" s="342"/>
      <c r="KMT43" s="342"/>
      <c r="KMU43" s="342"/>
      <c r="KMV43" s="342"/>
      <c r="KMW43" s="342"/>
      <c r="KMX43" s="342"/>
      <c r="KMY43" s="342"/>
      <c r="KMZ43" s="342"/>
      <c r="KNA43" s="342"/>
      <c r="KNB43" s="342"/>
      <c r="KNC43" s="342"/>
      <c r="KND43" s="342"/>
      <c r="KNE43" s="342"/>
      <c r="KNF43" s="342"/>
      <c r="KNG43" s="342"/>
      <c r="KNH43" s="342"/>
      <c r="KNI43" s="342"/>
      <c r="KNJ43" s="342"/>
      <c r="KNK43" s="342"/>
      <c r="KNL43" s="342"/>
      <c r="KNM43" s="342"/>
      <c r="KNN43" s="342"/>
      <c r="KNO43" s="342"/>
      <c r="KNP43" s="342"/>
      <c r="KNQ43" s="342"/>
      <c r="KNR43" s="342"/>
      <c r="KNS43" s="342"/>
      <c r="KNT43" s="342"/>
      <c r="KNU43" s="342"/>
      <c r="KNV43" s="342"/>
      <c r="KNW43" s="342"/>
      <c r="KNX43" s="342"/>
      <c r="KNY43" s="342"/>
      <c r="KNZ43" s="342"/>
      <c r="KOA43" s="342"/>
      <c r="KOB43" s="342"/>
      <c r="KOC43" s="342"/>
      <c r="KOD43" s="342"/>
      <c r="KOE43" s="342"/>
      <c r="KOF43" s="342"/>
      <c r="KOG43" s="342"/>
      <c r="KOH43" s="342"/>
      <c r="KOI43" s="342"/>
      <c r="KOJ43" s="342"/>
      <c r="KOK43" s="342"/>
      <c r="KOL43" s="342"/>
      <c r="KOM43" s="342"/>
      <c r="KON43" s="342"/>
      <c r="KOO43" s="342"/>
      <c r="KOP43" s="342"/>
      <c r="KOQ43" s="342"/>
      <c r="KOR43" s="342"/>
      <c r="KOS43" s="342"/>
      <c r="KOT43" s="342"/>
      <c r="KOU43" s="342"/>
      <c r="KOV43" s="342"/>
      <c r="KOW43" s="342"/>
      <c r="KOX43" s="342"/>
      <c r="KOY43" s="342"/>
      <c r="KOZ43" s="342"/>
      <c r="KPA43" s="342"/>
      <c r="KPB43" s="342"/>
      <c r="KPC43" s="342"/>
      <c r="KPD43" s="342"/>
      <c r="KPE43" s="342"/>
      <c r="KPF43" s="342"/>
      <c r="KPG43" s="342"/>
      <c r="KPH43" s="342"/>
      <c r="KPI43" s="342"/>
      <c r="KPJ43" s="342"/>
      <c r="KPK43" s="342"/>
      <c r="KPL43" s="342"/>
      <c r="KPM43" s="342"/>
      <c r="KPN43" s="342"/>
      <c r="KPO43" s="342"/>
      <c r="KPP43" s="342"/>
      <c r="KPQ43" s="342"/>
      <c r="KPR43" s="342"/>
      <c r="KPS43" s="342"/>
      <c r="KPT43" s="342"/>
      <c r="KPU43" s="342"/>
      <c r="KPV43" s="342"/>
      <c r="KPW43" s="342"/>
      <c r="KPX43" s="342"/>
      <c r="KPY43" s="342"/>
      <c r="KPZ43" s="342"/>
      <c r="KQA43" s="342"/>
      <c r="KQB43" s="342"/>
      <c r="KQC43" s="342"/>
      <c r="KQD43" s="342"/>
      <c r="KQE43" s="342"/>
      <c r="KQF43" s="342"/>
      <c r="KQG43" s="342"/>
      <c r="KQH43" s="342"/>
      <c r="KQI43" s="342"/>
      <c r="KQJ43" s="342"/>
      <c r="KQK43" s="342"/>
      <c r="KQL43" s="342"/>
      <c r="KQM43" s="342"/>
      <c r="KQN43" s="342"/>
      <c r="KQO43" s="342"/>
      <c r="KQP43" s="342"/>
      <c r="KQQ43" s="342"/>
      <c r="KQR43" s="342"/>
      <c r="KQS43" s="342"/>
      <c r="KQT43" s="342"/>
      <c r="KQU43" s="342"/>
      <c r="KQV43" s="342"/>
      <c r="KQW43" s="342"/>
      <c r="KQX43" s="342"/>
      <c r="KQY43" s="342"/>
      <c r="KQZ43" s="342"/>
      <c r="KRA43" s="342"/>
      <c r="KRB43" s="342"/>
      <c r="KRC43" s="342"/>
      <c r="KRD43" s="342"/>
      <c r="KRE43" s="342"/>
      <c r="KRF43" s="342"/>
      <c r="KRG43" s="342"/>
      <c r="KRH43" s="342"/>
      <c r="KRI43" s="342"/>
      <c r="KRJ43" s="342"/>
      <c r="KRK43" s="342"/>
      <c r="KRL43" s="342"/>
      <c r="KRM43" s="342"/>
      <c r="KRN43" s="342"/>
      <c r="KRO43" s="342"/>
      <c r="KRP43" s="342"/>
      <c r="KRQ43" s="342"/>
      <c r="KRR43" s="342"/>
      <c r="KRS43" s="342"/>
      <c r="KRT43" s="342"/>
      <c r="KRU43" s="342"/>
      <c r="KRV43" s="342"/>
      <c r="KRW43" s="342"/>
      <c r="KRX43" s="342"/>
      <c r="KRY43" s="342"/>
      <c r="KRZ43" s="342"/>
      <c r="KSA43" s="342"/>
      <c r="KSB43" s="342"/>
      <c r="KSC43" s="342"/>
      <c r="KSD43" s="342"/>
      <c r="KSE43" s="342"/>
      <c r="KSF43" s="342"/>
      <c r="KSG43" s="342"/>
      <c r="KSH43" s="342"/>
      <c r="KSI43" s="342"/>
      <c r="KSJ43" s="342"/>
      <c r="KSK43" s="342"/>
      <c r="KSL43" s="342"/>
      <c r="KSM43" s="342"/>
      <c r="KSN43" s="342"/>
      <c r="KSO43" s="342"/>
      <c r="KSP43" s="342"/>
      <c r="KSQ43" s="342"/>
      <c r="KSR43" s="342"/>
      <c r="KSS43" s="342"/>
      <c r="KST43" s="342"/>
      <c r="KSU43" s="342"/>
      <c r="KSV43" s="342"/>
      <c r="KSW43" s="342"/>
      <c r="KSX43" s="342"/>
      <c r="KSY43" s="342"/>
      <c r="KSZ43" s="342"/>
      <c r="KTA43" s="342"/>
      <c r="KTB43" s="342"/>
      <c r="KTC43" s="342"/>
      <c r="KTD43" s="342"/>
      <c r="KTE43" s="342"/>
      <c r="KTF43" s="342"/>
      <c r="KTG43" s="342"/>
      <c r="KTH43" s="342"/>
      <c r="KTI43" s="342"/>
      <c r="KTJ43" s="342"/>
      <c r="KTK43" s="342"/>
      <c r="KTL43" s="342"/>
      <c r="KTM43" s="342"/>
      <c r="KTN43" s="342"/>
      <c r="KTO43" s="342"/>
      <c r="KTP43" s="342"/>
      <c r="KTQ43" s="342"/>
      <c r="KTR43" s="342"/>
      <c r="KTS43" s="342"/>
      <c r="KTT43" s="342"/>
      <c r="KTU43" s="342"/>
      <c r="KTV43" s="342"/>
      <c r="KTW43" s="342"/>
      <c r="KTX43" s="342"/>
      <c r="KTY43" s="342"/>
      <c r="KTZ43" s="342"/>
      <c r="KUA43" s="342"/>
      <c r="KUB43" s="342"/>
      <c r="KUC43" s="342"/>
      <c r="KUD43" s="342"/>
      <c r="KUE43" s="342"/>
      <c r="KUF43" s="342"/>
      <c r="KUG43" s="342"/>
      <c r="KUH43" s="342"/>
      <c r="KUI43" s="342"/>
      <c r="KUJ43" s="342"/>
      <c r="KUK43" s="342"/>
      <c r="KUL43" s="342"/>
      <c r="KUM43" s="342"/>
      <c r="KUN43" s="342"/>
      <c r="KUO43" s="342"/>
      <c r="KUP43" s="342"/>
      <c r="KUQ43" s="342"/>
      <c r="KUR43" s="342"/>
      <c r="KUS43" s="342"/>
      <c r="KUT43" s="342"/>
      <c r="KUU43" s="342"/>
      <c r="KUV43" s="342"/>
      <c r="KUW43" s="342"/>
      <c r="KUX43" s="342"/>
      <c r="KUY43" s="342"/>
      <c r="KUZ43" s="342"/>
      <c r="KVA43" s="342"/>
      <c r="KVB43" s="342"/>
      <c r="KVC43" s="342"/>
      <c r="KVD43" s="342"/>
      <c r="KVE43" s="342"/>
      <c r="KVF43" s="342"/>
      <c r="KVG43" s="342"/>
      <c r="KVH43" s="342"/>
      <c r="KVI43" s="342"/>
      <c r="KVJ43" s="342"/>
      <c r="KVK43" s="342"/>
      <c r="KVL43" s="342"/>
      <c r="KVM43" s="342"/>
      <c r="KVN43" s="342"/>
      <c r="KVO43" s="342"/>
      <c r="KVP43" s="342"/>
      <c r="KVQ43" s="342"/>
      <c r="KVR43" s="342"/>
      <c r="KVS43" s="342"/>
      <c r="KVT43" s="342"/>
      <c r="KVU43" s="342"/>
      <c r="KVV43" s="342"/>
      <c r="KVW43" s="342"/>
      <c r="KVX43" s="342"/>
      <c r="KVY43" s="342"/>
      <c r="KVZ43" s="342"/>
      <c r="KWA43" s="342"/>
      <c r="KWB43" s="342"/>
      <c r="KWC43" s="342"/>
      <c r="KWD43" s="342"/>
      <c r="KWE43" s="342"/>
      <c r="KWF43" s="342"/>
      <c r="KWG43" s="342"/>
      <c r="KWH43" s="342"/>
      <c r="KWI43" s="342"/>
      <c r="KWJ43" s="342"/>
      <c r="KWK43" s="342"/>
      <c r="KWL43" s="342"/>
      <c r="KWM43" s="342"/>
      <c r="KWN43" s="342"/>
      <c r="KWO43" s="342"/>
      <c r="KWP43" s="342"/>
      <c r="KWQ43" s="342"/>
      <c r="KWR43" s="342"/>
      <c r="KWS43" s="342"/>
      <c r="KWT43" s="342"/>
      <c r="KWU43" s="342"/>
      <c r="KWV43" s="342"/>
      <c r="KWW43" s="342"/>
      <c r="KWX43" s="342"/>
      <c r="KWY43" s="342"/>
      <c r="KWZ43" s="342"/>
      <c r="KXA43" s="342"/>
      <c r="KXB43" s="342"/>
      <c r="KXC43" s="342"/>
      <c r="KXD43" s="342"/>
      <c r="KXE43" s="342"/>
      <c r="KXF43" s="342"/>
      <c r="KXG43" s="342"/>
      <c r="KXH43" s="342"/>
      <c r="KXI43" s="342"/>
      <c r="KXJ43" s="342"/>
      <c r="KXK43" s="342"/>
      <c r="KXL43" s="342"/>
      <c r="KXM43" s="342"/>
      <c r="KXN43" s="342"/>
      <c r="KXO43" s="342"/>
      <c r="KXP43" s="342"/>
      <c r="KXQ43" s="342"/>
      <c r="KXR43" s="342"/>
      <c r="KXS43" s="342"/>
      <c r="KXT43" s="342"/>
      <c r="KXU43" s="342"/>
      <c r="KXV43" s="342"/>
      <c r="KXW43" s="342"/>
      <c r="KXX43" s="342"/>
      <c r="KXY43" s="342"/>
      <c r="KXZ43" s="342"/>
      <c r="KYA43" s="342"/>
      <c r="KYB43" s="342"/>
      <c r="KYC43" s="342"/>
      <c r="KYD43" s="342"/>
      <c r="KYE43" s="342"/>
      <c r="KYF43" s="342"/>
      <c r="KYG43" s="342"/>
      <c r="KYH43" s="342"/>
      <c r="KYI43" s="342"/>
      <c r="KYJ43" s="342"/>
      <c r="KYK43" s="342"/>
      <c r="KYL43" s="342"/>
      <c r="KYM43" s="342"/>
      <c r="KYN43" s="342"/>
      <c r="KYO43" s="342"/>
      <c r="KYP43" s="342"/>
      <c r="KYQ43" s="342"/>
      <c r="KYR43" s="342"/>
      <c r="KYS43" s="342"/>
      <c r="KYT43" s="342"/>
      <c r="KYU43" s="342"/>
      <c r="KYV43" s="342"/>
      <c r="KYW43" s="342"/>
      <c r="KYX43" s="342"/>
      <c r="KYY43" s="342"/>
      <c r="KYZ43" s="342"/>
      <c r="KZA43" s="342"/>
      <c r="KZB43" s="342"/>
      <c r="KZC43" s="342"/>
      <c r="KZD43" s="342"/>
      <c r="KZE43" s="342"/>
      <c r="KZF43" s="342"/>
      <c r="KZG43" s="342"/>
      <c r="KZH43" s="342"/>
      <c r="KZI43" s="342"/>
      <c r="KZJ43" s="342"/>
      <c r="KZK43" s="342"/>
      <c r="KZL43" s="342"/>
      <c r="KZM43" s="342"/>
      <c r="KZN43" s="342"/>
      <c r="KZO43" s="342"/>
      <c r="KZP43" s="342"/>
      <c r="KZQ43" s="342"/>
      <c r="KZR43" s="342"/>
      <c r="KZS43" s="342"/>
      <c r="KZT43" s="342"/>
      <c r="KZU43" s="342"/>
      <c r="KZV43" s="342"/>
      <c r="KZW43" s="342"/>
      <c r="KZX43" s="342"/>
      <c r="KZY43" s="342"/>
      <c r="KZZ43" s="342"/>
      <c r="LAA43" s="342"/>
      <c r="LAB43" s="342"/>
      <c r="LAC43" s="342"/>
      <c r="LAD43" s="342"/>
      <c r="LAE43" s="342"/>
      <c r="LAF43" s="342"/>
      <c r="LAG43" s="342"/>
      <c r="LAH43" s="342"/>
      <c r="LAI43" s="342"/>
      <c r="LAJ43" s="342"/>
      <c r="LAK43" s="342"/>
      <c r="LAL43" s="342"/>
      <c r="LAM43" s="342"/>
      <c r="LAN43" s="342"/>
      <c r="LAO43" s="342"/>
      <c r="LAP43" s="342"/>
      <c r="LAQ43" s="342"/>
      <c r="LAR43" s="342"/>
      <c r="LAS43" s="342"/>
      <c r="LAT43" s="342"/>
      <c r="LAU43" s="342"/>
      <c r="LAV43" s="342"/>
      <c r="LAW43" s="342"/>
      <c r="LAX43" s="342"/>
      <c r="LAY43" s="342"/>
      <c r="LAZ43" s="342"/>
      <c r="LBA43" s="342"/>
      <c r="LBB43" s="342"/>
      <c r="LBC43" s="342"/>
      <c r="LBD43" s="342"/>
      <c r="LBE43" s="342"/>
      <c r="LBF43" s="342"/>
      <c r="LBG43" s="342"/>
      <c r="LBH43" s="342"/>
      <c r="LBI43" s="342"/>
      <c r="LBJ43" s="342"/>
      <c r="LBK43" s="342"/>
      <c r="LBL43" s="342"/>
      <c r="LBM43" s="342"/>
      <c r="LBN43" s="342"/>
      <c r="LBO43" s="342"/>
      <c r="LBP43" s="342"/>
      <c r="LBQ43" s="342"/>
      <c r="LBR43" s="342"/>
      <c r="LBS43" s="342"/>
      <c r="LBT43" s="342"/>
      <c r="LBU43" s="342"/>
      <c r="LBV43" s="342"/>
      <c r="LBW43" s="342"/>
      <c r="LBX43" s="342"/>
      <c r="LBY43" s="342"/>
      <c r="LBZ43" s="342"/>
      <c r="LCA43" s="342"/>
      <c r="LCB43" s="342"/>
      <c r="LCC43" s="342"/>
      <c r="LCD43" s="342"/>
      <c r="LCE43" s="342"/>
      <c r="LCF43" s="342"/>
      <c r="LCG43" s="342"/>
      <c r="LCH43" s="342"/>
      <c r="LCI43" s="342"/>
      <c r="LCJ43" s="342"/>
      <c r="LCK43" s="342"/>
      <c r="LCL43" s="342"/>
      <c r="LCM43" s="342"/>
      <c r="LCN43" s="342"/>
      <c r="LCO43" s="342"/>
      <c r="LCP43" s="342"/>
      <c r="LCQ43" s="342"/>
      <c r="LCR43" s="342"/>
      <c r="LCS43" s="342"/>
      <c r="LCT43" s="342"/>
      <c r="LCU43" s="342"/>
      <c r="LCV43" s="342"/>
      <c r="LCW43" s="342"/>
      <c r="LCX43" s="342"/>
      <c r="LCY43" s="342"/>
      <c r="LCZ43" s="342"/>
      <c r="LDA43" s="342"/>
      <c r="LDB43" s="342"/>
      <c r="LDC43" s="342"/>
      <c r="LDD43" s="342"/>
      <c r="LDE43" s="342"/>
      <c r="LDF43" s="342"/>
      <c r="LDG43" s="342"/>
      <c r="LDH43" s="342"/>
      <c r="LDI43" s="342"/>
      <c r="LDJ43" s="342"/>
      <c r="LDK43" s="342"/>
      <c r="LDL43" s="342"/>
      <c r="LDM43" s="342"/>
      <c r="LDN43" s="342"/>
      <c r="LDO43" s="342"/>
      <c r="LDP43" s="342"/>
      <c r="LDQ43" s="342"/>
      <c r="LDR43" s="342"/>
      <c r="LDS43" s="342"/>
      <c r="LDT43" s="342"/>
      <c r="LDU43" s="342"/>
      <c r="LDV43" s="342"/>
      <c r="LDW43" s="342"/>
      <c r="LDX43" s="342"/>
      <c r="LDY43" s="342"/>
      <c r="LDZ43" s="342"/>
      <c r="LEA43" s="342"/>
      <c r="LEB43" s="342"/>
      <c r="LEC43" s="342"/>
      <c r="LED43" s="342"/>
      <c r="LEE43" s="342"/>
      <c r="LEF43" s="342"/>
      <c r="LEG43" s="342"/>
      <c r="LEH43" s="342"/>
      <c r="LEI43" s="342"/>
      <c r="LEJ43" s="342"/>
      <c r="LEK43" s="342"/>
      <c r="LEL43" s="342"/>
      <c r="LEM43" s="342"/>
      <c r="LEN43" s="342"/>
      <c r="LEO43" s="342"/>
      <c r="LEP43" s="342"/>
      <c r="LEQ43" s="342"/>
      <c r="LER43" s="342"/>
      <c r="LES43" s="342"/>
      <c r="LET43" s="342"/>
      <c r="LEU43" s="342"/>
      <c r="LEV43" s="342"/>
      <c r="LEW43" s="342"/>
      <c r="LEX43" s="342"/>
      <c r="LEY43" s="342"/>
      <c r="LEZ43" s="342"/>
      <c r="LFA43" s="342"/>
      <c r="LFB43" s="342"/>
      <c r="LFC43" s="342"/>
      <c r="LFD43" s="342"/>
      <c r="LFE43" s="342"/>
      <c r="LFF43" s="342"/>
      <c r="LFG43" s="342"/>
      <c r="LFH43" s="342"/>
      <c r="LFI43" s="342"/>
      <c r="LFJ43" s="342"/>
      <c r="LFK43" s="342"/>
      <c r="LFL43" s="342"/>
      <c r="LFM43" s="342"/>
      <c r="LFN43" s="342"/>
      <c r="LFO43" s="342"/>
      <c r="LFP43" s="342"/>
      <c r="LFQ43" s="342"/>
      <c r="LFR43" s="342"/>
      <c r="LFS43" s="342"/>
      <c r="LFT43" s="342"/>
      <c r="LFU43" s="342"/>
      <c r="LFV43" s="342"/>
      <c r="LFW43" s="342"/>
      <c r="LFX43" s="342"/>
      <c r="LFY43" s="342"/>
      <c r="LFZ43" s="342"/>
      <c r="LGA43" s="342"/>
      <c r="LGB43" s="342"/>
      <c r="LGC43" s="342"/>
      <c r="LGD43" s="342"/>
      <c r="LGE43" s="342"/>
      <c r="LGF43" s="342"/>
      <c r="LGG43" s="342"/>
      <c r="LGH43" s="342"/>
      <c r="LGI43" s="342"/>
      <c r="LGJ43" s="342"/>
      <c r="LGK43" s="342"/>
      <c r="LGL43" s="342"/>
      <c r="LGM43" s="342"/>
      <c r="LGN43" s="342"/>
      <c r="LGO43" s="342"/>
      <c r="LGP43" s="342"/>
      <c r="LGQ43" s="342"/>
      <c r="LGR43" s="342"/>
      <c r="LGS43" s="342"/>
      <c r="LGT43" s="342"/>
      <c r="LGU43" s="342"/>
      <c r="LGV43" s="342"/>
      <c r="LGW43" s="342"/>
      <c r="LGX43" s="342"/>
      <c r="LGY43" s="342"/>
      <c r="LGZ43" s="342"/>
      <c r="LHA43" s="342"/>
      <c r="LHB43" s="342"/>
      <c r="LHC43" s="342"/>
      <c r="LHD43" s="342"/>
      <c r="LHE43" s="342"/>
      <c r="LHF43" s="342"/>
      <c r="LHG43" s="342"/>
      <c r="LHH43" s="342"/>
      <c r="LHI43" s="342"/>
      <c r="LHJ43" s="342"/>
      <c r="LHK43" s="342"/>
      <c r="LHL43" s="342"/>
      <c r="LHM43" s="342"/>
      <c r="LHN43" s="342"/>
      <c r="LHO43" s="342"/>
      <c r="LHP43" s="342"/>
      <c r="LHQ43" s="342"/>
      <c r="LHR43" s="342"/>
      <c r="LHS43" s="342"/>
      <c r="LHT43" s="342"/>
      <c r="LHU43" s="342"/>
      <c r="LHV43" s="342"/>
      <c r="LHW43" s="342"/>
      <c r="LHX43" s="342"/>
      <c r="LHY43" s="342"/>
      <c r="LHZ43" s="342"/>
      <c r="LIA43" s="342"/>
      <c r="LIB43" s="342"/>
      <c r="LIC43" s="342"/>
      <c r="LID43" s="342"/>
      <c r="LIE43" s="342"/>
      <c r="LIF43" s="342"/>
      <c r="LIG43" s="342"/>
      <c r="LIH43" s="342"/>
      <c r="LII43" s="342"/>
      <c r="LIJ43" s="342"/>
      <c r="LIK43" s="342"/>
      <c r="LIL43" s="342"/>
      <c r="LIM43" s="342"/>
      <c r="LIN43" s="342"/>
      <c r="LIO43" s="342"/>
      <c r="LIP43" s="342"/>
      <c r="LIQ43" s="342"/>
      <c r="LIR43" s="342"/>
      <c r="LIS43" s="342"/>
      <c r="LIT43" s="342"/>
      <c r="LIU43" s="342"/>
      <c r="LIV43" s="342"/>
      <c r="LIW43" s="342"/>
      <c r="LIX43" s="342"/>
      <c r="LIY43" s="342"/>
      <c r="LIZ43" s="342"/>
      <c r="LJA43" s="342"/>
      <c r="LJB43" s="342"/>
      <c r="LJC43" s="342"/>
      <c r="LJD43" s="342"/>
      <c r="LJE43" s="342"/>
      <c r="LJF43" s="342"/>
      <c r="LJG43" s="342"/>
      <c r="LJH43" s="342"/>
      <c r="LJI43" s="342"/>
      <c r="LJJ43" s="342"/>
      <c r="LJK43" s="342"/>
      <c r="LJL43" s="342"/>
      <c r="LJM43" s="342"/>
      <c r="LJN43" s="342"/>
      <c r="LJO43" s="342"/>
      <c r="LJP43" s="342"/>
      <c r="LJQ43" s="342"/>
      <c r="LJR43" s="342"/>
      <c r="LJS43" s="342"/>
      <c r="LJT43" s="342"/>
      <c r="LJU43" s="342"/>
      <c r="LJV43" s="342"/>
      <c r="LJW43" s="342"/>
      <c r="LJX43" s="342"/>
      <c r="LJY43" s="342"/>
      <c r="LJZ43" s="342"/>
      <c r="LKA43" s="342"/>
      <c r="LKB43" s="342"/>
      <c r="LKC43" s="342"/>
      <c r="LKD43" s="342"/>
      <c r="LKE43" s="342"/>
      <c r="LKF43" s="342"/>
      <c r="LKG43" s="342"/>
      <c r="LKH43" s="342"/>
      <c r="LKI43" s="342"/>
      <c r="LKJ43" s="342"/>
      <c r="LKK43" s="342"/>
      <c r="LKL43" s="342"/>
      <c r="LKM43" s="342"/>
      <c r="LKN43" s="342"/>
      <c r="LKO43" s="342"/>
      <c r="LKP43" s="342"/>
      <c r="LKQ43" s="342"/>
      <c r="LKR43" s="342"/>
      <c r="LKS43" s="342"/>
      <c r="LKT43" s="342"/>
      <c r="LKU43" s="342"/>
      <c r="LKV43" s="342"/>
      <c r="LKW43" s="342"/>
      <c r="LKX43" s="342"/>
      <c r="LKY43" s="342"/>
      <c r="LKZ43" s="342"/>
      <c r="LLA43" s="342"/>
      <c r="LLB43" s="342"/>
      <c r="LLC43" s="342"/>
      <c r="LLD43" s="342"/>
      <c r="LLE43" s="342"/>
      <c r="LLF43" s="342"/>
      <c r="LLG43" s="342"/>
      <c r="LLH43" s="342"/>
      <c r="LLI43" s="342"/>
      <c r="LLJ43" s="342"/>
      <c r="LLK43" s="342"/>
      <c r="LLL43" s="342"/>
      <c r="LLM43" s="342"/>
      <c r="LLN43" s="342"/>
      <c r="LLO43" s="342"/>
      <c r="LLP43" s="342"/>
      <c r="LLQ43" s="342"/>
      <c r="LLR43" s="342"/>
      <c r="LLS43" s="342"/>
      <c r="LLT43" s="342"/>
      <c r="LLU43" s="342"/>
      <c r="LLV43" s="342"/>
      <c r="LLW43" s="342"/>
      <c r="LLX43" s="342"/>
      <c r="LLY43" s="342"/>
      <c r="LLZ43" s="342"/>
      <c r="LMA43" s="342"/>
      <c r="LMB43" s="342"/>
      <c r="LMC43" s="342"/>
      <c r="LMD43" s="342"/>
      <c r="LME43" s="342"/>
      <c r="LMF43" s="342"/>
      <c r="LMG43" s="342"/>
      <c r="LMH43" s="342"/>
      <c r="LMI43" s="342"/>
      <c r="LMJ43" s="342"/>
      <c r="LMK43" s="342"/>
      <c r="LML43" s="342"/>
      <c r="LMM43" s="342"/>
      <c r="LMN43" s="342"/>
      <c r="LMO43" s="342"/>
      <c r="LMP43" s="342"/>
      <c r="LMQ43" s="342"/>
      <c r="LMR43" s="342"/>
      <c r="LMS43" s="342"/>
      <c r="LMT43" s="342"/>
      <c r="LMU43" s="342"/>
      <c r="LMV43" s="342"/>
      <c r="LMW43" s="342"/>
      <c r="LMX43" s="342"/>
      <c r="LMY43" s="342"/>
      <c r="LMZ43" s="342"/>
      <c r="LNA43" s="342"/>
      <c r="LNB43" s="342"/>
      <c r="LNC43" s="342"/>
      <c r="LND43" s="342"/>
      <c r="LNE43" s="342"/>
      <c r="LNF43" s="342"/>
      <c r="LNG43" s="342"/>
      <c r="LNH43" s="342"/>
      <c r="LNI43" s="342"/>
      <c r="LNJ43" s="342"/>
      <c r="LNK43" s="342"/>
      <c r="LNL43" s="342"/>
      <c r="LNM43" s="342"/>
      <c r="LNN43" s="342"/>
      <c r="LNO43" s="342"/>
      <c r="LNP43" s="342"/>
      <c r="LNQ43" s="342"/>
      <c r="LNR43" s="342"/>
      <c r="LNS43" s="342"/>
      <c r="LNT43" s="342"/>
      <c r="LNU43" s="342"/>
      <c r="LNV43" s="342"/>
      <c r="LNW43" s="342"/>
      <c r="LNX43" s="342"/>
      <c r="LNY43" s="342"/>
      <c r="LNZ43" s="342"/>
      <c r="LOA43" s="342"/>
      <c r="LOB43" s="342"/>
      <c r="LOC43" s="342"/>
      <c r="LOD43" s="342"/>
      <c r="LOE43" s="342"/>
      <c r="LOF43" s="342"/>
      <c r="LOG43" s="342"/>
      <c r="LOH43" s="342"/>
      <c r="LOI43" s="342"/>
      <c r="LOJ43" s="342"/>
      <c r="LOK43" s="342"/>
      <c r="LOL43" s="342"/>
      <c r="LOM43" s="342"/>
      <c r="LON43" s="342"/>
      <c r="LOO43" s="342"/>
      <c r="LOP43" s="342"/>
      <c r="LOQ43" s="342"/>
      <c r="LOR43" s="342"/>
      <c r="LOS43" s="342"/>
      <c r="LOT43" s="342"/>
      <c r="LOU43" s="342"/>
      <c r="LOV43" s="342"/>
      <c r="LOW43" s="342"/>
      <c r="LOX43" s="342"/>
      <c r="LOY43" s="342"/>
      <c r="LOZ43" s="342"/>
      <c r="LPA43" s="342"/>
      <c r="LPB43" s="342"/>
      <c r="LPC43" s="342"/>
      <c r="LPD43" s="342"/>
      <c r="LPE43" s="342"/>
      <c r="LPF43" s="342"/>
      <c r="LPG43" s="342"/>
      <c r="LPH43" s="342"/>
      <c r="LPI43" s="342"/>
      <c r="LPJ43" s="342"/>
      <c r="LPK43" s="342"/>
      <c r="LPL43" s="342"/>
      <c r="LPM43" s="342"/>
      <c r="LPN43" s="342"/>
      <c r="LPO43" s="342"/>
      <c r="LPP43" s="342"/>
      <c r="LPQ43" s="342"/>
      <c r="LPR43" s="342"/>
      <c r="LPS43" s="342"/>
      <c r="LPT43" s="342"/>
      <c r="LPU43" s="342"/>
      <c r="LPV43" s="342"/>
      <c r="LPW43" s="342"/>
      <c r="LPX43" s="342"/>
      <c r="LPY43" s="342"/>
      <c r="LPZ43" s="342"/>
      <c r="LQA43" s="342"/>
      <c r="LQB43" s="342"/>
      <c r="LQC43" s="342"/>
      <c r="LQD43" s="342"/>
      <c r="LQE43" s="342"/>
      <c r="LQF43" s="342"/>
      <c r="LQG43" s="342"/>
      <c r="LQH43" s="342"/>
      <c r="LQI43" s="342"/>
      <c r="LQJ43" s="342"/>
      <c r="LQK43" s="342"/>
      <c r="LQL43" s="342"/>
      <c r="LQM43" s="342"/>
      <c r="LQN43" s="342"/>
      <c r="LQO43" s="342"/>
      <c r="LQP43" s="342"/>
      <c r="LQQ43" s="342"/>
      <c r="LQR43" s="342"/>
      <c r="LQS43" s="342"/>
      <c r="LQT43" s="342"/>
      <c r="LQU43" s="342"/>
      <c r="LQV43" s="342"/>
      <c r="LQW43" s="342"/>
      <c r="LQX43" s="342"/>
      <c r="LQY43" s="342"/>
      <c r="LQZ43" s="342"/>
      <c r="LRA43" s="342"/>
      <c r="LRB43" s="342"/>
      <c r="LRC43" s="342"/>
      <c r="LRD43" s="342"/>
      <c r="LRE43" s="342"/>
      <c r="LRF43" s="342"/>
      <c r="LRG43" s="342"/>
      <c r="LRH43" s="342"/>
      <c r="LRI43" s="342"/>
      <c r="LRJ43" s="342"/>
      <c r="LRK43" s="342"/>
      <c r="LRL43" s="342"/>
      <c r="LRM43" s="342"/>
      <c r="LRN43" s="342"/>
      <c r="LRO43" s="342"/>
      <c r="LRP43" s="342"/>
      <c r="LRQ43" s="342"/>
      <c r="LRR43" s="342"/>
      <c r="LRS43" s="342"/>
      <c r="LRT43" s="342"/>
      <c r="LRU43" s="342"/>
      <c r="LRV43" s="342"/>
      <c r="LRW43" s="342"/>
      <c r="LRX43" s="342"/>
      <c r="LRY43" s="342"/>
      <c r="LRZ43" s="342"/>
      <c r="LSA43" s="342"/>
      <c r="LSB43" s="342"/>
      <c r="LSC43" s="342"/>
      <c r="LSD43" s="342"/>
      <c r="LSE43" s="342"/>
      <c r="LSF43" s="342"/>
      <c r="LSG43" s="342"/>
      <c r="LSH43" s="342"/>
      <c r="LSI43" s="342"/>
      <c r="LSJ43" s="342"/>
      <c r="LSK43" s="342"/>
      <c r="LSL43" s="342"/>
      <c r="LSM43" s="342"/>
      <c r="LSN43" s="342"/>
      <c r="LSO43" s="342"/>
      <c r="LSP43" s="342"/>
      <c r="LSQ43" s="342"/>
      <c r="LSR43" s="342"/>
      <c r="LSS43" s="342"/>
      <c r="LST43" s="342"/>
      <c r="LSU43" s="342"/>
      <c r="LSV43" s="342"/>
      <c r="LSW43" s="342"/>
      <c r="LSX43" s="342"/>
      <c r="LSY43" s="342"/>
      <c r="LSZ43" s="342"/>
      <c r="LTA43" s="342"/>
      <c r="LTB43" s="342"/>
      <c r="LTC43" s="342"/>
      <c r="LTD43" s="342"/>
      <c r="LTE43" s="342"/>
      <c r="LTF43" s="342"/>
      <c r="LTG43" s="342"/>
      <c r="LTH43" s="342"/>
      <c r="LTI43" s="342"/>
      <c r="LTJ43" s="342"/>
      <c r="LTK43" s="342"/>
      <c r="LTL43" s="342"/>
      <c r="LTM43" s="342"/>
      <c r="LTN43" s="342"/>
      <c r="LTO43" s="342"/>
      <c r="LTP43" s="342"/>
      <c r="LTQ43" s="342"/>
      <c r="LTR43" s="342"/>
      <c r="LTS43" s="342"/>
      <c r="LTT43" s="342"/>
      <c r="LTU43" s="342"/>
      <c r="LTV43" s="342"/>
      <c r="LTW43" s="342"/>
      <c r="LTX43" s="342"/>
      <c r="LTY43" s="342"/>
      <c r="LTZ43" s="342"/>
      <c r="LUA43" s="342"/>
      <c r="LUB43" s="342"/>
      <c r="LUC43" s="342"/>
      <c r="LUD43" s="342"/>
      <c r="LUE43" s="342"/>
      <c r="LUF43" s="342"/>
      <c r="LUG43" s="342"/>
      <c r="LUH43" s="342"/>
      <c r="LUI43" s="342"/>
      <c r="LUJ43" s="342"/>
      <c r="LUK43" s="342"/>
      <c r="LUL43" s="342"/>
      <c r="LUM43" s="342"/>
      <c r="LUN43" s="342"/>
      <c r="LUO43" s="342"/>
      <c r="LUP43" s="342"/>
      <c r="LUQ43" s="342"/>
      <c r="LUR43" s="342"/>
      <c r="LUS43" s="342"/>
      <c r="LUT43" s="342"/>
      <c r="LUU43" s="342"/>
      <c r="LUV43" s="342"/>
      <c r="LUW43" s="342"/>
      <c r="LUX43" s="342"/>
      <c r="LUY43" s="342"/>
      <c r="LUZ43" s="342"/>
      <c r="LVA43" s="342"/>
      <c r="LVB43" s="342"/>
      <c r="LVC43" s="342"/>
      <c r="LVD43" s="342"/>
      <c r="LVE43" s="342"/>
      <c r="LVF43" s="342"/>
      <c r="LVG43" s="342"/>
      <c r="LVH43" s="342"/>
      <c r="LVI43" s="342"/>
      <c r="LVJ43" s="342"/>
      <c r="LVK43" s="342"/>
      <c r="LVL43" s="342"/>
      <c r="LVM43" s="342"/>
      <c r="LVN43" s="342"/>
      <c r="LVO43" s="342"/>
      <c r="LVP43" s="342"/>
      <c r="LVQ43" s="342"/>
      <c r="LVR43" s="342"/>
      <c r="LVS43" s="342"/>
      <c r="LVT43" s="342"/>
      <c r="LVU43" s="342"/>
      <c r="LVV43" s="342"/>
      <c r="LVW43" s="342"/>
      <c r="LVX43" s="342"/>
      <c r="LVY43" s="342"/>
      <c r="LVZ43" s="342"/>
      <c r="LWA43" s="342"/>
      <c r="LWB43" s="342"/>
      <c r="LWC43" s="342"/>
      <c r="LWD43" s="342"/>
      <c r="LWE43" s="342"/>
      <c r="LWF43" s="342"/>
      <c r="LWG43" s="342"/>
      <c r="LWH43" s="342"/>
      <c r="LWI43" s="342"/>
      <c r="LWJ43" s="342"/>
      <c r="LWK43" s="342"/>
      <c r="LWL43" s="342"/>
      <c r="LWM43" s="342"/>
      <c r="LWN43" s="342"/>
      <c r="LWO43" s="342"/>
      <c r="LWP43" s="342"/>
      <c r="LWQ43" s="342"/>
      <c r="LWR43" s="342"/>
      <c r="LWS43" s="342"/>
      <c r="LWT43" s="342"/>
      <c r="LWU43" s="342"/>
      <c r="LWV43" s="342"/>
      <c r="LWW43" s="342"/>
      <c r="LWX43" s="342"/>
      <c r="LWY43" s="342"/>
      <c r="LWZ43" s="342"/>
      <c r="LXA43" s="342"/>
      <c r="LXB43" s="342"/>
      <c r="LXC43" s="342"/>
      <c r="LXD43" s="342"/>
      <c r="LXE43" s="342"/>
      <c r="LXF43" s="342"/>
      <c r="LXG43" s="342"/>
      <c r="LXH43" s="342"/>
      <c r="LXI43" s="342"/>
      <c r="LXJ43" s="342"/>
      <c r="LXK43" s="342"/>
      <c r="LXL43" s="342"/>
      <c r="LXM43" s="342"/>
      <c r="LXN43" s="342"/>
      <c r="LXO43" s="342"/>
      <c r="LXP43" s="342"/>
      <c r="LXQ43" s="342"/>
      <c r="LXR43" s="342"/>
      <c r="LXS43" s="342"/>
      <c r="LXT43" s="342"/>
      <c r="LXU43" s="342"/>
      <c r="LXV43" s="342"/>
      <c r="LXW43" s="342"/>
      <c r="LXX43" s="342"/>
      <c r="LXY43" s="342"/>
      <c r="LXZ43" s="342"/>
      <c r="LYA43" s="342"/>
      <c r="LYB43" s="342"/>
      <c r="LYC43" s="342"/>
      <c r="LYD43" s="342"/>
      <c r="LYE43" s="342"/>
      <c r="LYF43" s="342"/>
      <c r="LYG43" s="342"/>
      <c r="LYH43" s="342"/>
      <c r="LYI43" s="342"/>
      <c r="LYJ43" s="342"/>
      <c r="LYK43" s="342"/>
      <c r="LYL43" s="342"/>
      <c r="LYM43" s="342"/>
      <c r="LYN43" s="342"/>
      <c r="LYO43" s="342"/>
      <c r="LYP43" s="342"/>
      <c r="LYQ43" s="342"/>
      <c r="LYR43" s="342"/>
      <c r="LYS43" s="342"/>
      <c r="LYT43" s="342"/>
      <c r="LYU43" s="342"/>
      <c r="LYV43" s="342"/>
      <c r="LYW43" s="342"/>
      <c r="LYX43" s="342"/>
      <c r="LYY43" s="342"/>
      <c r="LYZ43" s="342"/>
      <c r="LZA43" s="342"/>
      <c r="LZB43" s="342"/>
      <c r="LZC43" s="342"/>
      <c r="LZD43" s="342"/>
      <c r="LZE43" s="342"/>
      <c r="LZF43" s="342"/>
      <c r="LZG43" s="342"/>
      <c r="LZH43" s="342"/>
      <c r="LZI43" s="342"/>
      <c r="LZJ43" s="342"/>
      <c r="LZK43" s="342"/>
      <c r="LZL43" s="342"/>
      <c r="LZM43" s="342"/>
      <c r="LZN43" s="342"/>
      <c r="LZO43" s="342"/>
      <c r="LZP43" s="342"/>
      <c r="LZQ43" s="342"/>
      <c r="LZR43" s="342"/>
      <c r="LZS43" s="342"/>
      <c r="LZT43" s="342"/>
      <c r="LZU43" s="342"/>
      <c r="LZV43" s="342"/>
      <c r="LZW43" s="342"/>
      <c r="LZX43" s="342"/>
      <c r="LZY43" s="342"/>
      <c r="LZZ43" s="342"/>
      <c r="MAA43" s="342"/>
      <c r="MAB43" s="342"/>
      <c r="MAC43" s="342"/>
      <c r="MAD43" s="342"/>
      <c r="MAE43" s="342"/>
      <c r="MAF43" s="342"/>
      <c r="MAG43" s="342"/>
      <c r="MAH43" s="342"/>
      <c r="MAI43" s="342"/>
      <c r="MAJ43" s="342"/>
      <c r="MAK43" s="342"/>
      <c r="MAL43" s="342"/>
      <c r="MAM43" s="342"/>
      <c r="MAN43" s="342"/>
      <c r="MAO43" s="342"/>
      <c r="MAP43" s="342"/>
      <c r="MAQ43" s="342"/>
      <c r="MAR43" s="342"/>
      <c r="MAS43" s="342"/>
      <c r="MAT43" s="342"/>
      <c r="MAU43" s="342"/>
      <c r="MAV43" s="342"/>
      <c r="MAW43" s="342"/>
      <c r="MAX43" s="342"/>
      <c r="MAY43" s="342"/>
      <c r="MAZ43" s="342"/>
      <c r="MBA43" s="342"/>
      <c r="MBB43" s="342"/>
      <c r="MBC43" s="342"/>
      <c r="MBD43" s="342"/>
      <c r="MBE43" s="342"/>
      <c r="MBF43" s="342"/>
      <c r="MBG43" s="342"/>
      <c r="MBH43" s="342"/>
      <c r="MBI43" s="342"/>
      <c r="MBJ43" s="342"/>
      <c r="MBK43" s="342"/>
      <c r="MBL43" s="342"/>
      <c r="MBM43" s="342"/>
      <c r="MBN43" s="342"/>
      <c r="MBO43" s="342"/>
      <c r="MBP43" s="342"/>
      <c r="MBQ43" s="342"/>
      <c r="MBR43" s="342"/>
      <c r="MBS43" s="342"/>
      <c r="MBT43" s="342"/>
      <c r="MBU43" s="342"/>
      <c r="MBV43" s="342"/>
      <c r="MBW43" s="342"/>
      <c r="MBX43" s="342"/>
      <c r="MBY43" s="342"/>
      <c r="MBZ43" s="342"/>
      <c r="MCA43" s="342"/>
      <c r="MCB43" s="342"/>
      <c r="MCC43" s="342"/>
      <c r="MCD43" s="342"/>
      <c r="MCE43" s="342"/>
      <c r="MCF43" s="342"/>
      <c r="MCG43" s="342"/>
      <c r="MCH43" s="342"/>
      <c r="MCI43" s="342"/>
      <c r="MCJ43" s="342"/>
      <c r="MCK43" s="342"/>
      <c r="MCL43" s="342"/>
      <c r="MCM43" s="342"/>
      <c r="MCN43" s="342"/>
      <c r="MCO43" s="342"/>
      <c r="MCP43" s="342"/>
      <c r="MCQ43" s="342"/>
      <c r="MCR43" s="342"/>
      <c r="MCS43" s="342"/>
      <c r="MCT43" s="342"/>
      <c r="MCU43" s="342"/>
      <c r="MCV43" s="342"/>
      <c r="MCW43" s="342"/>
      <c r="MCX43" s="342"/>
      <c r="MCY43" s="342"/>
      <c r="MCZ43" s="342"/>
      <c r="MDA43" s="342"/>
      <c r="MDB43" s="342"/>
      <c r="MDC43" s="342"/>
      <c r="MDD43" s="342"/>
      <c r="MDE43" s="342"/>
      <c r="MDF43" s="342"/>
      <c r="MDG43" s="342"/>
      <c r="MDH43" s="342"/>
      <c r="MDI43" s="342"/>
      <c r="MDJ43" s="342"/>
      <c r="MDK43" s="342"/>
      <c r="MDL43" s="342"/>
      <c r="MDM43" s="342"/>
      <c r="MDN43" s="342"/>
      <c r="MDO43" s="342"/>
      <c r="MDP43" s="342"/>
      <c r="MDQ43" s="342"/>
      <c r="MDR43" s="342"/>
      <c r="MDS43" s="342"/>
      <c r="MDT43" s="342"/>
      <c r="MDU43" s="342"/>
      <c r="MDV43" s="342"/>
      <c r="MDW43" s="342"/>
      <c r="MDX43" s="342"/>
      <c r="MDY43" s="342"/>
      <c r="MDZ43" s="342"/>
      <c r="MEA43" s="342"/>
      <c r="MEB43" s="342"/>
      <c r="MEC43" s="342"/>
      <c r="MED43" s="342"/>
      <c r="MEE43" s="342"/>
      <c r="MEF43" s="342"/>
      <c r="MEG43" s="342"/>
      <c r="MEH43" s="342"/>
      <c r="MEI43" s="342"/>
      <c r="MEJ43" s="342"/>
      <c r="MEK43" s="342"/>
      <c r="MEL43" s="342"/>
      <c r="MEM43" s="342"/>
      <c r="MEN43" s="342"/>
      <c r="MEO43" s="342"/>
      <c r="MEP43" s="342"/>
      <c r="MEQ43" s="342"/>
      <c r="MER43" s="342"/>
      <c r="MES43" s="342"/>
      <c r="MET43" s="342"/>
      <c r="MEU43" s="342"/>
      <c r="MEV43" s="342"/>
      <c r="MEW43" s="342"/>
      <c r="MEX43" s="342"/>
      <c r="MEY43" s="342"/>
      <c r="MEZ43" s="342"/>
      <c r="MFA43" s="342"/>
      <c r="MFB43" s="342"/>
      <c r="MFC43" s="342"/>
      <c r="MFD43" s="342"/>
      <c r="MFE43" s="342"/>
      <c r="MFF43" s="342"/>
      <c r="MFG43" s="342"/>
      <c r="MFH43" s="342"/>
      <c r="MFI43" s="342"/>
      <c r="MFJ43" s="342"/>
      <c r="MFK43" s="342"/>
      <c r="MFL43" s="342"/>
      <c r="MFM43" s="342"/>
      <c r="MFN43" s="342"/>
      <c r="MFO43" s="342"/>
      <c r="MFP43" s="342"/>
      <c r="MFQ43" s="342"/>
      <c r="MFR43" s="342"/>
      <c r="MFS43" s="342"/>
      <c r="MFT43" s="342"/>
      <c r="MFU43" s="342"/>
      <c r="MFV43" s="342"/>
      <c r="MFW43" s="342"/>
      <c r="MFX43" s="342"/>
      <c r="MFY43" s="342"/>
      <c r="MFZ43" s="342"/>
      <c r="MGA43" s="342"/>
      <c r="MGB43" s="342"/>
      <c r="MGC43" s="342"/>
      <c r="MGD43" s="342"/>
      <c r="MGE43" s="342"/>
      <c r="MGF43" s="342"/>
      <c r="MGG43" s="342"/>
      <c r="MGH43" s="342"/>
      <c r="MGI43" s="342"/>
      <c r="MGJ43" s="342"/>
      <c r="MGK43" s="342"/>
      <c r="MGL43" s="342"/>
      <c r="MGM43" s="342"/>
      <c r="MGN43" s="342"/>
      <c r="MGO43" s="342"/>
      <c r="MGP43" s="342"/>
      <c r="MGQ43" s="342"/>
      <c r="MGR43" s="342"/>
      <c r="MGS43" s="342"/>
      <c r="MGT43" s="342"/>
      <c r="MGU43" s="342"/>
      <c r="MGV43" s="342"/>
      <c r="MGW43" s="342"/>
      <c r="MGX43" s="342"/>
      <c r="MGY43" s="342"/>
      <c r="MGZ43" s="342"/>
      <c r="MHA43" s="342"/>
      <c r="MHB43" s="342"/>
      <c r="MHC43" s="342"/>
      <c r="MHD43" s="342"/>
      <c r="MHE43" s="342"/>
      <c r="MHF43" s="342"/>
      <c r="MHG43" s="342"/>
      <c r="MHH43" s="342"/>
      <c r="MHI43" s="342"/>
      <c r="MHJ43" s="342"/>
      <c r="MHK43" s="342"/>
      <c r="MHL43" s="342"/>
      <c r="MHM43" s="342"/>
      <c r="MHN43" s="342"/>
      <c r="MHO43" s="342"/>
      <c r="MHP43" s="342"/>
      <c r="MHQ43" s="342"/>
      <c r="MHR43" s="342"/>
      <c r="MHS43" s="342"/>
      <c r="MHT43" s="342"/>
      <c r="MHU43" s="342"/>
      <c r="MHV43" s="342"/>
      <c r="MHW43" s="342"/>
      <c r="MHX43" s="342"/>
      <c r="MHY43" s="342"/>
      <c r="MHZ43" s="342"/>
      <c r="MIA43" s="342"/>
      <c r="MIB43" s="342"/>
      <c r="MIC43" s="342"/>
      <c r="MID43" s="342"/>
      <c r="MIE43" s="342"/>
      <c r="MIF43" s="342"/>
      <c r="MIG43" s="342"/>
      <c r="MIH43" s="342"/>
      <c r="MII43" s="342"/>
      <c r="MIJ43" s="342"/>
      <c r="MIK43" s="342"/>
      <c r="MIL43" s="342"/>
      <c r="MIM43" s="342"/>
      <c r="MIN43" s="342"/>
      <c r="MIO43" s="342"/>
      <c r="MIP43" s="342"/>
      <c r="MIQ43" s="342"/>
      <c r="MIR43" s="342"/>
      <c r="MIS43" s="342"/>
      <c r="MIT43" s="342"/>
      <c r="MIU43" s="342"/>
      <c r="MIV43" s="342"/>
      <c r="MIW43" s="342"/>
      <c r="MIX43" s="342"/>
      <c r="MIY43" s="342"/>
      <c r="MIZ43" s="342"/>
      <c r="MJA43" s="342"/>
      <c r="MJB43" s="342"/>
      <c r="MJC43" s="342"/>
      <c r="MJD43" s="342"/>
      <c r="MJE43" s="342"/>
      <c r="MJF43" s="342"/>
      <c r="MJG43" s="342"/>
      <c r="MJH43" s="342"/>
      <c r="MJI43" s="342"/>
      <c r="MJJ43" s="342"/>
      <c r="MJK43" s="342"/>
      <c r="MJL43" s="342"/>
      <c r="MJM43" s="342"/>
      <c r="MJN43" s="342"/>
      <c r="MJO43" s="342"/>
      <c r="MJP43" s="342"/>
      <c r="MJQ43" s="342"/>
      <c r="MJR43" s="342"/>
      <c r="MJS43" s="342"/>
      <c r="MJT43" s="342"/>
      <c r="MJU43" s="342"/>
      <c r="MJV43" s="342"/>
      <c r="MJW43" s="342"/>
      <c r="MJX43" s="342"/>
      <c r="MJY43" s="342"/>
      <c r="MJZ43" s="342"/>
      <c r="MKA43" s="342"/>
      <c r="MKB43" s="342"/>
      <c r="MKC43" s="342"/>
      <c r="MKD43" s="342"/>
      <c r="MKE43" s="342"/>
      <c r="MKF43" s="342"/>
      <c r="MKG43" s="342"/>
      <c r="MKH43" s="342"/>
      <c r="MKI43" s="342"/>
      <c r="MKJ43" s="342"/>
      <c r="MKK43" s="342"/>
      <c r="MKL43" s="342"/>
      <c r="MKM43" s="342"/>
      <c r="MKN43" s="342"/>
      <c r="MKO43" s="342"/>
      <c r="MKP43" s="342"/>
      <c r="MKQ43" s="342"/>
      <c r="MKR43" s="342"/>
      <c r="MKS43" s="342"/>
      <c r="MKT43" s="342"/>
      <c r="MKU43" s="342"/>
      <c r="MKV43" s="342"/>
      <c r="MKW43" s="342"/>
      <c r="MKX43" s="342"/>
      <c r="MKY43" s="342"/>
      <c r="MKZ43" s="342"/>
      <c r="MLA43" s="342"/>
      <c r="MLB43" s="342"/>
      <c r="MLC43" s="342"/>
      <c r="MLD43" s="342"/>
      <c r="MLE43" s="342"/>
      <c r="MLF43" s="342"/>
      <c r="MLG43" s="342"/>
      <c r="MLH43" s="342"/>
      <c r="MLI43" s="342"/>
      <c r="MLJ43" s="342"/>
      <c r="MLK43" s="342"/>
      <c r="MLL43" s="342"/>
      <c r="MLM43" s="342"/>
      <c r="MLN43" s="342"/>
      <c r="MLO43" s="342"/>
      <c r="MLP43" s="342"/>
      <c r="MLQ43" s="342"/>
      <c r="MLR43" s="342"/>
      <c r="MLS43" s="342"/>
      <c r="MLT43" s="342"/>
      <c r="MLU43" s="342"/>
      <c r="MLV43" s="342"/>
      <c r="MLW43" s="342"/>
      <c r="MLX43" s="342"/>
      <c r="MLY43" s="342"/>
      <c r="MLZ43" s="342"/>
      <c r="MMA43" s="342"/>
      <c r="MMB43" s="342"/>
      <c r="MMC43" s="342"/>
      <c r="MMD43" s="342"/>
      <c r="MME43" s="342"/>
      <c r="MMF43" s="342"/>
      <c r="MMG43" s="342"/>
      <c r="MMH43" s="342"/>
      <c r="MMI43" s="342"/>
      <c r="MMJ43" s="342"/>
      <c r="MMK43" s="342"/>
      <c r="MML43" s="342"/>
      <c r="MMM43" s="342"/>
      <c r="MMN43" s="342"/>
      <c r="MMO43" s="342"/>
      <c r="MMP43" s="342"/>
      <c r="MMQ43" s="342"/>
      <c r="MMR43" s="342"/>
      <c r="MMS43" s="342"/>
      <c r="MMT43" s="342"/>
      <c r="MMU43" s="342"/>
      <c r="MMV43" s="342"/>
      <c r="MMW43" s="342"/>
      <c r="MMX43" s="342"/>
      <c r="MMY43" s="342"/>
      <c r="MMZ43" s="342"/>
      <c r="MNA43" s="342"/>
      <c r="MNB43" s="342"/>
      <c r="MNC43" s="342"/>
      <c r="MND43" s="342"/>
      <c r="MNE43" s="342"/>
      <c r="MNF43" s="342"/>
      <c r="MNG43" s="342"/>
      <c r="MNH43" s="342"/>
      <c r="MNI43" s="342"/>
      <c r="MNJ43" s="342"/>
      <c r="MNK43" s="342"/>
      <c r="MNL43" s="342"/>
      <c r="MNM43" s="342"/>
      <c r="MNN43" s="342"/>
      <c r="MNO43" s="342"/>
      <c r="MNP43" s="342"/>
      <c r="MNQ43" s="342"/>
      <c r="MNR43" s="342"/>
      <c r="MNS43" s="342"/>
      <c r="MNT43" s="342"/>
      <c r="MNU43" s="342"/>
      <c r="MNV43" s="342"/>
      <c r="MNW43" s="342"/>
      <c r="MNX43" s="342"/>
      <c r="MNY43" s="342"/>
      <c r="MNZ43" s="342"/>
      <c r="MOA43" s="342"/>
      <c r="MOB43" s="342"/>
      <c r="MOC43" s="342"/>
      <c r="MOD43" s="342"/>
      <c r="MOE43" s="342"/>
      <c r="MOF43" s="342"/>
      <c r="MOG43" s="342"/>
      <c r="MOH43" s="342"/>
      <c r="MOI43" s="342"/>
      <c r="MOJ43" s="342"/>
      <c r="MOK43" s="342"/>
      <c r="MOL43" s="342"/>
      <c r="MOM43" s="342"/>
      <c r="MON43" s="342"/>
      <c r="MOO43" s="342"/>
      <c r="MOP43" s="342"/>
      <c r="MOQ43" s="342"/>
      <c r="MOR43" s="342"/>
      <c r="MOS43" s="342"/>
      <c r="MOT43" s="342"/>
      <c r="MOU43" s="342"/>
      <c r="MOV43" s="342"/>
      <c r="MOW43" s="342"/>
      <c r="MOX43" s="342"/>
      <c r="MOY43" s="342"/>
      <c r="MOZ43" s="342"/>
      <c r="MPA43" s="342"/>
      <c r="MPB43" s="342"/>
      <c r="MPC43" s="342"/>
      <c r="MPD43" s="342"/>
      <c r="MPE43" s="342"/>
      <c r="MPF43" s="342"/>
      <c r="MPG43" s="342"/>
      <c r="MPH43" s="342"/>
      <c r="MPI43" s="342"/>
      <c r="MPJ43" s="342"/>
      <c r="MPK43" s="342"/>
      <c r="MPL43" s="342"/>
      <c r="MPM43" s="342"/>
      <c r="MPN43" s="342"/>
      <c r="MPO43" s="342"/>
      <c r="MPP43" s="342"/>
      <c r="MPQ43" s="342"/>
      <c r="MPR43" s="342"/>
      <c r="MPS43" s="342"/>
      <c r="MPT43" s="342"/>
      <c r="MPU43" s="342"/>
      <c r="MPV43" s="342"/>
      <c r="MPW43" s="342"/>
      <c r="MPX43" s="342"/>
      <c r="MPY43" s="342"/>
      <c r="MPZ43" s="342"/>
      <c r="MQA43" s="342"/>
      <c r="MQB43" s="342"/>
      <c r="MQC43" s="342"/>
      <c r="MQD43" s="342"/>
      <c r="MQE43" s="342"/>
      <c r="MQF43" s="342"/>
      <c r="MQG43" s="342"/>
      <c r="MQH43" s="342"/>
      <c r="MQI43" s="342"/>
      <c r="MQJ43" s="342"/>
      <c r="MQK43" s="342"/>
      <c r="MQL43" s="342"/>
      <c r="MQM43" s="342"/>
      <c r="MQN43" s="342"/>
      <c r="MQO43" s="342"/>
      <c r="MQP43" s="342"/>
      <c r="MQQ43" s="342"/>
      <c r="MQR43" s="342"/>
      <c r="MQS43" s="342"/>
      <c r="MQT43" s="342"/>
      <c r="MQU43" s="342"/>
      <c r="MQV43" s="342"/>
      <c r="MQW43" s="342"/>
      <c r="MQX43" s="342"/>
      <c r="MQY43" s="342"/>
      <c r="MQZ43" s="342"/>
      <c r="MRA43" s="342"/>
      <c r="MRB43" s="342"/>
      <c r="MRC43" s="342"/>
      <c r="MRD43" s="342"/>
      <c r="MRE43" s="342"/>
      <c r="MRF43" s="342"/>
      <c r="MRG43" s="342"/>
      <c r="MRH43" s="342"/>
      <c r="MRI43" s="342"/>
      <c r="MRJ43" s="342"/>
      <c r="MRK43" s="342"/>
      <c r="MRL43" s="342"/>
      <c r="MRM43" s="342"/>
      <c r="MRN43" s="342"/>
      <c r="MRO43" s="342"/>
      <c r="MRP43" s="342"/>
      <c r="MRQ43" s="342"/>
      <c r="MRR43" s="342"/>
      <c r="MRS43" s="342"/>
      <c r="MRT43" s="342"/>
      <c r="MRU43" s="342"/>
      <c r="MRV43" s="342"/>
      <c r="MRW43" s="342"/>
      <c r="MRX43" s="342"/>
      <c r="MRY43" s="342"/>
      <c r="MRZ43" s="342"/>
      <c r="MSA43" s="342"/>
      <c r="MSB43" s="342"/>
      <c r="MSC43" s="342"/>
      <c r="MSD43" s="342"/>
      <c r="MSE43" s="342"/>
      <c r="MSF43" s="342"/>
      <c r="MSG43" s="342"/>
      <c r="MSH43" s="342"/>
      <c r="MSI43" s="342"/>
      <c r="MSJ43" s="342"/>
      <c r="MSK43" s="342"/>
      <c r="MSL43" s="342"/>
      <c r="MSM43" s="342"/>
      <c r="MSN43" s="342"/>
      <c r="MSO43" s="342"/>
      <c r="MSP43" s="342"/>
      <c r="MSQ43" s="342"/>
      <c r="MSR43" s="342"/>
      <c r="MSS43" s="342"/>
      <c r="MST43" s="342"/>
      <c r="MSU43" s="342"/>
      <c r="MSV43" s="342"/>
      <c r="MSW43" s="342"/>
      <c r="MSX43" s="342"/>
      <c r="MSY43" s="342"/>
      <c r="MSZ43" s="342"/>
      <c r="MTA43" s="342"/>
      <c r="MTB43" s="342"/>
      <c r="MTC43" s="342"/>
      <c r="MTD43" s="342"/>
      <c r="MTE43" s="342"/>
      <c r="MTF43" s="342"/>
      <c r="MTG43" s="342"/>
      <c r="MTH43" s="342"/>
      <c r="MTI43" s="342"/>
      <c r="MTJ43" s="342"/>
      <c r="MTK43" s="342"/>
      <c r="MTL43" s="342"/>
      <c r="MTM43" s="342"/>
      <c r="MTN43" s="342"/>
      <c r="MTO43" s="342"/>
      <c r="MTP43" s="342"/>
      <c r="MTQ43" s="342"/>
      <c r="MTR43" s="342"/>
      <c r="MTS43" s="342"/>
      <c r="MTT43" s="342"/>
      <c r="MTU43" s="342"/>
      <c r="MTV43" s="342"/>
      <c r="MTW43" s="342"/>
      <c r="MTX43" s="342"/>
      <c r="MTY43" s="342"/>
      <c r="MTZ43" s="342"/>
      <c r="MUA43" s="342"/>
      <c r="MUB43" s="342"/>
      <c r="MUC43" s="342"/>
      <c r="MUD43" s="342"/>
      <c r="MUE43" s="342"/>
      <c r="MUF43" s="342"/>
      <c r="MUG43" s="342"/>
      <c r="MUH43" s="342"/>
      <c r="MUI43" s="342"/>
      <c r="MUJ43" s="342"/>
      <c r="MUK43" s="342"/>
      <c r="MUL43" s="342"/>
      <c r="MUM43" s="342"/>
      <c r="MUN43" s="342"/>
      <c r="MUO43" s="342"/>
      <c r="MUP43" s="342"/>
      <c r="MUQ43" s="342"/>
      <c r="MUR43" s="342"/>
      <c r="MUS43" s="342"/>
      <c r="MUT43" s="342"/>
      <c r="MUU43" s="342"/>
      <c r="MUV43" s="342"/>
      <c r="MUW43" s="342"/>
      <c r="MUX43" s="342"/>
      <c r="MUY43" s="342"/>
      <c r="MUZ43" s="342"/>
      <c r="MVA43" s="342"/>
      <c r="MVB43" s="342"/>
      <c r="MVC43" s="342"/>
      <c r="MVD43" s="342"/>
      <c r="MVE43" s="342"/>
      <c r="MVF43" s="342"/>
      <c r="MVG43" s="342"/>
      <c r="MVH43" s="342"/>
      <c r="MVI43" s="342"/>
      <c r="MVJ43" s="342"/>
      <c r="MVK43" s="342"/>
      <c r="MVL43" s="342"/>
      <c r="MVM43" s="342"/>
      <c r="MVN43" s="342"/>
      <c r="MVO43" s="342"/>
      <c r="MVP43" s="342"/>
      <c r="MVQ43" s="342"/>
      <c r="MVR43" s="342"/>
      <c r="MVS43" s="342"/>
      <c r="MVT43" s="342"/>
      <c r="MVU43" s="342"/>
      <c r="MVV43" s="342"/>
      <c r="MVW43" s="342"/>
      <c r="MVX43" s="342"/>
      <c r="MVY43" s="342"/>
      <c r="MVZ43" s="342"/>
      <c r="MWA43" s="342"/>
      <c r="MWB43" s="342"/>
      <c r="MWC43" s="342"/>
      <c r="MWD43" s="342"/>
      <c r="MWE43" s="342"/>
      <c r="MWF43" s="342"/>
      <c r="MWG43" s="342"/>
      <c r="MWH43" s="342"/>
      <c r="MWI43" s="342"/>
      <c r="MWJ43" s="342"/>
      <c r="MWK43" s="342"/>
      <c r="MWL43" s="342"/>
      <c r="MWM43" s="342"/>
      <c r="MWN43" s="342"/>
      <c r="MWO43" s="342"/>
      <c r="MWP43" s="342"/>
      <c r="MWQ43" s="342"/>
      <c r="MWR43" s="342"/>
      <c r="MWS43" s="342"/>
      <c r="MWT43" s="342"/>
      <c r="MWU43" s="342"/>
      <c r="MWV43" s="342"/>
      <c r="MWW43" s="342"/>
      <c r="MWX43" s="342"/>
      <c r="MWY43" s="342"/>
      <c r="MWZ43" s="342"/>
      <c r="MXA43" s="342"/>
      <c r="MXB43" s="342"/>
      <c r="MXC43" s="342"/>
      <c r="MXD43" s="342"/>
      <c r="MXE43" s="342"/>
      <c r="MXF43" s="342"/>
      <c r="MXG43" s="342"/>
      <c r="MXH43" s="342"/>
      <c r="MXI43" s="342"/>
      <c r="MXJ43" s="342"/>
      <c r="MXK43" s="342"/>
      <c r="MXL43" s="342"/>
      <c r="MXM43" s="342"/>
      <c r="MXN43" s="342"/>
      <c r="MXO43" s="342"/>
      <c r="MXP43" s="342"/>
      <c r="MXQ43" s="342"/>
      <c r="MXR43" s="342"/>
      <c r="MXS43" s="342"/>
      <c r="MXT43" s="342"/>
      <c r="MXU43" s="342"/>
      <c r="MXV43" s="342"/>
      <c r="MXW43" s="342"/>
      <c r="MXX43" s="342"/>
      <c r="MXY43" s="342"/>
      <c r="MXZ43" s="342"/>
      <c r="MYA43" s="342"/>
      <c r="MYB43" s="342"/>
      <c r="MYC43" s="342"/>
      <c r="MYD43" s="342"/>
      <c r="MYE43" s="342"/>
      <c r="MYF43" s="342"/>
      <c r="MYG43" s="342"/>
      <c r="MYH43" s="342"/>
      <c r="MYI43" s="342"/>
      <c r="MYJ43" s="342"/>
      <c r="MYK43" s="342"/>
      <c r="MYL43" s="342"/>
      <c r="MYM43" s="342"/>
      <c r="MYN43" s="342"/>
      <c r="MYO43" s="342"/>
      <c r="MYP43" s="342"/>
      <c r="MYQ43" s="342"/>
      <c r="MYR43" s="342"/>
      <c r="MYS43" s="342"/>
      <c r="MYT43" s="342"/>
      <c r="MYU43" s="342"/>
      <c r="MYV43" s="342"/>
      <c r="MYW43" s="342"/>
      <c r="MYX43" s="342"/>
      <c r="MYY43" s="342"/>
      <c r="MYZ43" s="342"/>
      <c r="MZA43" s="342"/>
      <c r="MZB43" s="342"/>
      <c r="MZC43" s="342"/>
      <c r="MZD43" s="342"/>
      <c r="MZE43" s="342"/>
      <c r="MZF43" s="342"/>
      <c r="MZG43" s="342"/>
      <c r="MZH43" s="342"/>
      <c r="MZI43" s="342"/>
      <c r="MZJ43" s="342"/>
      <c r="MZK43" s="342"/>
      <c r="MZL43" s="342"/>
      <c r="MZM43" s="342"/>
      <c r="MZN43" s="342"/>
      <c r="MZO43" s="342"/>
      <c r="MZP43" s="342"/>
      <c r="MZQ43" s="342"/>
      <c r="MZR43" s="342"/>
      <c r="MZS43" s="342"/>
      <c r="MZT43" s="342"/>
      <c r="MZU43" s="342"/>
      <c r="MZV43" s="342"/>
      <c r="MZW43" s="342"/>
      <c r="MZX43" s="342"/>
      <c r="MZY43" s="342"/>
      <c r="MZZ43" s="342"/>
      <c r="NAA43" s="342"/>
      <c r="NAB43" s="342"/>
      <c r="NAC43" s="342"/>
      <c r="NAD43" s="342"/>
      <c r="NAE43" s="342"/>
      <c r="NAF43" s="342"/>
      <c r="NAG43" s="342"/>
      <c r="NAH43" s="342"/>
      <c r="NAI43" s="342"/>
      <c r="NAJ43" s="342"/>
      <c r="NAK43" s="342"/>
      <c r="NAL43" s="342"/>
      <c r="NAM43" s="342"/>
      <c r="NAN43" s="342"/>
      <c r="NAO43" s="342"/>
      <c r="NAP43" s="342"/>
      <c r="NAQ43" s="342"/>
      <c r="NAR43" s="342"/>
      <c r="NAS43" s="342"/>
      <c r="NAT43" s="342"/>
      <c r="NAU43" s="342"/>
      <c r="NAV43" s="342"/>
      <c r="NAW43" s="342"/>
      <c r="NAX43" s="342"/>
      <c r="NAY43" s="342"/>
      <c r="NAZ43" s="342"/>
      <c r="NBA43" s="342"/>
      <c r="NBB43" s="342"/>
      <c r="NBC43" s="342"/>
      <c r="NBD43" s="342"/>
      <c r="NBE43" s="342"/>
      <c r="NBF43" s="342"/>
      <c r="NBG43" s="342"/>
      <c r="NBH43" s="342"/>
      <c r="NBI43" s="342"/>
      <c r="NBJ43" s="342"/>
      <c r="NBK43" s="342"/>
      <c r="NBL43" s="342"/>
      <c r="NBM43" s="342"/>
      <c r="NBN43" s="342"/>
      <c r="NBO43" s="342"/>
      <c r="NBP43" s="342"/>
      <c r="NBQ43" s="342"/>
      <c r="NBR43" s="342"/>
      <c r="NBS43" s="342"/>
      <c r="NBT43" s="342"/>
      <c r="NBU43" s="342"/>
      <c r="NBV43" s="342"/>
      <c r="NBW43" s="342"/>
      <c r="NBX43" s="342"/>
      <c r="NBY43" s="342"/>
      <c r="NBZ43" s="342"/>
      <c r="NCA43" s="342"/>
      <c r="NCB43" s="342"/>
      <c r="NCC43" s="342"/>
      <c r="NCD43" s="342"/>
      <c r="NCE43" s="342"/>
      <c r="NCF43" s="342"/>
      <c r="NCG43" s="342"/>
      <c r="NCH43" s="342"/>
      <c r="NCI43" s="342"/>
      <c r="NCJ43" s="342"/>
      <c r="NCK43" s="342"/>
      <c r="NCL43" s="342"/>
      <c r="NCM43" s="342"/>
      <c r="NCN43" s="342"/>
      <c r="NCO43" s="342"/>
      <c r="NCP43" s="342"/>
      <c r="NCQ43" s="342"/>
      <c r="NCR43" s="342"/>
      <c r="NCS43" s="342"/>
      <c r="NCT43" s="342"/>
      <c r="NCU43" s="342"/>
      <c r="NCV43" s="342"/>
      <c r="NCW43" s="342"/>
      <c r="NCX43" s="342"/>
      <c r="NCY43" s="342"/>
      <c r="NCZ43" s="342"/>
      <c r="NDA43" s="342"/>
      <c r="NDB43" s="342"/>
      <c r="NDC43" s="342"/>
      <c r="NDD43" s="342"/>
      <c r="NDE43" s="342"/>
      <c r="NDF43" s="342"/>
      <c r="NDG43" s="342"/>
      <c r="NDH43" s="342"/>
      <c r="NDI43" s="342"/>
      <c r="NDJ43" s="342"/>
      <c r="NDK43" s="342"/>
      <c r="NDL43" s="342"/>
      <c r="NDM43" s="342"/>
      <c r="NDN43" s="342"/>
      <c r="NDO43" s="342"/>
      <c r="NDP43" s="342"/>
      <c r="NDQ43" s="342"/>
      <c r="NDR43" s="342"/>
      <c r="NDS43" s="342"/>
      <c r="NDT43" s="342"/>
      <c r="NDU43" s="342"/>
      <c r="NDV43" s="342"/>
      <c r="NDW43" s="342"/>
      <c r="NDX43" s="342"/>
      <c r="NDY43" s="342"/>
      <c r="NDZ43" s="342"/>
      <c r="NEA43" s="342"/>
      <c r="NEB43" s="342"/>
      <c r="NEC43" s="342"/>
      <c r="NED43" s="342"/>
      <c r="NEE43" s="342"/>
      <c r="NEF43" s="342"/>
      <c r="NEG43" s="342"/>
      <c r="NEH43" s="342"/>
      <c r="NEI43" s="342"/>
      <c r="NEJ43" s="342"/>
      <c r="NEK43" s="342"/>
      <c r="NEL43" s="342"/>
      <c r="NEM43" s="342"/>
      <c r="NEN43" s="342"/>
      <c r="NEO43" s="342"/>
      <c r="NEP43" s="342"/>
      <c r="NEQ43" s="342"/>
      <c r="NER43" s="342"/>
      <c r="NES43" s="342"/>
      <c r="NET43" s="342"/>
      <c r="NEU43" s="342"/>
      <c r="NEV43" s="342"/>
      <c r="NEW43" s="342"/>
      <c r="NEX43" s="342"/>
      <c r="NEY43" s="342"/>
      <c r="NEZ43" s="342"/>
      <c r="NFA43" s="342"/>
      <c r="NFB43" s="342"/>
      <c r="NFC43" s="342"/>
      <c r="NFD43" s="342"/>
      <c r="NFE43" s="342"/>
      <c r="NFF43" s="342"/>
      <c r="NFG43" s="342"/>
      <c r="NFH43" s="342"/>
      <c r="NFI43" s="342"/>
      <c r="NFJ43" s="342"/>
      <c r="NFK43" s="342"/>
      <c r="NFL43" s="342"/>
      <c r="NFM43" s="342"/>
      <c r="NFN43" s="342"/>
      <c r="NFO43" s="342"/>
      <c r="NFP43" s="342"/>
      <c r="NFQ43" s="342"/>
      <c r="NFR43" s="342"/>
      <c r="NFS43" s="342"/>
      <c r="NFT43" s="342"/>
      <c r="NFU43" s="342"/>
      <c r="NFV43" s="342"/>
      <c r="NFW43" s="342"/>
      <c r="NFX43" s="342"/>
      <c r="NFY43" s="342"/>
      <c r="NFZ43" s="342"/>
      <c r="NGA43" s="342"/>
      <c r="NGB43" s="342"/>
      <c r="NGC43" s="342"/>
      <c r="NGD43" s="342"/>
      <c r="NGE43" s="342"/>
      <c r="NGF43" s="342"/>
      <c r="NGG43" s="342"/>
      <c r="NGH43" s="342"/>
      <c r="NGI43" s="342"/>
      <c r="NGJ43" s="342"/>
      <c r="NGK43" s="342"/>
      <c r="NGL43" s="342"/>
      <c r="NGM43" s="342"/>
      <c r="NGN43" s="342"/>
      <c r="NGO43" s="342"/>
      <c r="NGP43" s="342"/>
      <c r="NGQ43" s="342"/>
      <c r="NGR43" s="342"/>
      <c r="NGS43" s="342"/>
      <c r="NGT43" s="342"/>
      <c r="NGU43" s="342"/>
      <c r="NGV43" s="342"/>
      <c r="NGW43" s="342"/>
      <c r="NGX43" s="342"/>
      <c r="NGY43" s="342"/>
      <c r="NGZ43" s="342"/>
      <c r="NHA43" s="342"/>
      <c r="NHB43" s="342"/>
      <c r="NHC43" s="342"/>
      <c r="NHD43" s="342"/>
      <c r="NHE43" s="342"/>
      <c r="NHF43" s="342"/>
      <c r="NHG43" s="342"/>
      <c r="NHH43" s="342"/>
      <c r="NHI43" s="342"/>
      <c r="NHJ43" s="342"/>
      <c r="NHK43" s="342"/>
      <c r="NHL43" s="342"/>
      <c r="NHM43" s="342"/>
      <c r="NHN43" s="342"/>
      <c r="NHO43" s="342"/>
      <c r="NHP43" s="342"/>
      <c r="NHQ43" s="342"/>
      <c r="NHR43" s="342"/>
      <c r="NHS43" s="342"/>
      <c r="NHT43" s="342"/>
      <c r="NHU43" s="342"/>
      <c r="NHV43" s="342"/>
      <c r="NHW43" s="342"/>
      <c r="NHX43" s="342"/>
      <c r="NHY43" s="342"/>
      <c r="NHZ43" s="342"/>
      <c r="NIA43" s="342"/>
      <c r="NIB43" s="342"/>
      <c r="NIC43" s="342"/>
      <c r="NID43" s="342"/>
      <c r="NIE43" s="342"/>
      <c r="NIF43" s="342"/>
      <c r="NIG43" s="342"/>
      <c r="NIH43" s="342"/>
      <c r="NII43" s="342"/>
      <c r="NIJ43" s="342"/>
      <c r="NIK43" s="342"/>
      <c r="NIL43" s="342"/>
      <c r="NIM43" s="342"/>
      <c r="NIN43" s="342"/>
      <c r="NIO43" s="342"/>
      <c r="NIP43" s="342"/>
      <c r="NIQ43" s="342"/>
      <c r="NIR43" s="342"/>
      <c r="NIS43" s="342"/>
      <c r="NIT43" s="342"/>
      <c r="NIU43" s="342"/>
      <c r="NIV43" s="342"/>
      <c r="NIW43" s="342"/>
      <c r="NIX43" s="342"/>
      <c r="NIY43" s="342"/>
      <c r="NIZ43" s="342"/>
      <c r="NJA43" s="342"/>
      <c r="NJB43" s="342"/>
      <c r="NJC43" s="342"/>
      <c r="NJD43" s="342"/>
      <c r="NJE43" s="342"/>
      <c r="NJF43" s="342"/>
      <c r="NJG43" s="342"/>
      <c r="NJH43" s="342"/>
      <c r="NJI43" s="342"/>
      <c r="NJJ43" s="342"/>
      <c r="NJK43" s="342"/>
      <c r="NJL43" s="342"/>
      <c r="NJM43" s="342"/>
      <c r="NJN43" s="342"/>
      <c r="NJO43" s="342"/>
      <c r="NJP43" s="342"/>
      <c r="NJQ43" s="342"/>
      <c r="NJR43" s="342"/>
      <c r="NJS43" s="342"/>
      <c r="NJT43" s="342"/>
      <c r="NJU43" s="342"/>
      <c r="NJV43" s="342"/>
      <c r="NJW43" s="342"/>
      <c r="NJX43" s="342"/>
      <c r="NJY43" s="342"/>
      <c r="NJZ43" s="342"/>
      <c r="NKA43" s="342"/>
      <c r="NKB43" s="342"/>
      <c r="NKC43" s="342"/>
      <c r="NKD43" s="342"/>
      <c r="NKE43" s="342"/>
      <c r="NKF43" s="342"/>
      <c r="NKG43" s="342"/>
      <c r="NKH43" s="342"/>
      <c r="NKI43" s="342"/>
      <c r="NKJ43" s="342"/>
      <c r="NKK43" s="342"/>
      <c r="NKL43" s="342"/>
      <c r="NKM43" s="342"/>
      <c r="NKN43" s="342"/>
      <c r="NKO43" s="342"/>
      <c r="NKP43" s="342"/>
      <c r="NKQ43" s="342"/>
      <c r="NKR43" s="342"/>
      <c r="NKS43" s="342"/>
      <c r="NKT43" s="342"/>
      <c r="NKU43" s="342"/>
      <c r="NKV43" s="342"/>
      <c r="NKW43" s="342"/>
      <c r="NKX43" s="342"/>
      <c r="NKY43" s="342"/>
      <c r="NKZ43" s="342"/>
      <c r="NLA43" s="342"/>
      <c r="NLB43" s="342"/>
      <c r="NLC43" s="342"/>
      <c r="NLD43" s="342"/>
      <c r="NLE43" s="342"/>
      <c r="NLF43" s="342"/>
      <c r="NLG43" s="342"/>
      <c r="NLH43" s="342"/>
      <c r="NLI43" s="342"/>
      <c r="NLJ43" s="342"/>
      <c r="NLK43" s="342"/>
      <c r="NLL43" s="342"/>
      <c r="NLM43" s="342"/>
      <c r="NLN43" s="342"/>
      <c r="NLO43" s="342"/>
      <c r="NLP43" s="342"/>
      <c r="NLQ43" s="342"/>
      <c r="NLR43" s="342"/>
      <c r="NLS43" s="342"/>
      <c r="NLT43" s="342"/>
      <c r="NLU43" s="342"/>
      <c r="NLV43" s="342"/>
      <c r="NLW43" s="342"/>
      <c r="NLX43" s="342"/>
      <c r="NLY43" s="342"/>
      <c r="NLZ43" s="342"/>
      <c r="NMA43" s="342"/>
      <c r="NMB43" s="342"/>
      <c r="NMC43" s="342"/>
      <c r="NMD43" s="342"/>
      <c r="NME43" s="342"/>
      <c r="NMF43" s="342"/>
      <c r="NMG43" s="342"/>
      <c r="NMH43" s="342"/>
      <c r="NMI43" s="342"/>
      <c r="NMJ43" s="342"/>
      <c r="NMK43" s="342"/>
      <c r="NML43" s="342"/>
      <c r="NMM43" s="342"/>
      <c r="NMN43" s="342"/>
      <c r="NMO43" s="342"/>
      <c r="NMP43" s="342"/>
      <c r="NMQ43" s="342"/>
      <c r="NMR43" s="342"/>
      <c r="NMS43" s="342"/>
      <c r="NMT43" s="342"/>
      <c r="NMU43" s="342"/>
      <c r="NMV43" s="342"/>
      <c r="NMW43" s="342"/>
      <c r="NMX43" s="342"/>
      <c r="NMY43" s="342"/>
      <c r="NMZ43" s="342"/>
      <c r="NNA43" s="342"/>
      <c r="NNB43" s="342"/>
      <c r="NNC43" s="342"/>
      <c r="NND43" s="342"/>
      <c r="NNE43" s="342"/>
      <c r="NNF43" s="342"/>
      <c r="NNG43" s="342"/>
      <c r="NNH43" s="342"/>
      <c r="NNI43" s="342"/>
      <c r="NNJ43" s="342"/>
      <c r="NNK43" s="342"/>
      <c r="NNL43" s="342"/>
      <c r="NNM43" s="342"/>
      <c r="NNN43" s="342"/>
      <c r="NNO43" s="342"/>
      <c r="NNP43" s="342"/>
      <c r="NNQ43" s="342"/>
      <c r="NNR43" s="342"/>
      <c r="NNS43" s="342"/>
      <c r="NNT43" s="342"/>
      <c r="NNU43" s="342"/>
      <c r="NNV43" s="342"/>
      <c r="NNW43" s="342"/>
      <c r="NNX43" s="342"/>
      <c r="NNY43" s="342"/>
      <c r="NNZ43" s="342"/>
      <c r="NOA43" s="342"/>
      <c r="NOB43" s="342"/>
      <c r="NOC43" s="342"/>
      <c r="NOD43" s="342"/>
      <c r="NOE43" s="342"/>
      <c r="NOF43" s="342"/>
      <c r="NOG43" s="342"/>
      <c r="NOH43" s="342"/>
      <c r="NOI43" s="342"/>
      <c r="NOJ43" s="342"/>
      <c r="NOK43" s="342"/>
      <c r="NOL43" s="342"/>
      <c r="NOM43" s="342"/>
      <c r="NON43" s="342"/>
      <c r="NOO43" s="342"/>
      <c r="NOP43" s="342"/>
      <c r="NOQ43" s="342"/>
      <c r="NOR43" s="342"/>
      <c r="NOS43" s="342"/>
      <c r="NOT43" s="342"/>
      <c r="NOU43" s="342"/>
      <c r="NOV43" s="342"/>
      <c r="NOW43" s="342"/>
      <c r="NOX43" s="342"/>
      <c r="NOY43" s="342"/>
      <c r="NOZ43" s="342"/>
      <c r="NPA43" s="342"/>
      <c r="NPB43" s="342"/>
      <c r="NPC43" s="342"/>
      <c r="NPD43" s="342"/>
      <c r="NPE43" s="342"/>
      <c r="NPF43" s="342"/>
      <c r="NPG43" s="342"/>
      <c r="NPH43" s="342"/>
      <c r="NPI43" s="342"/>
      <c r="NPJ43" s="342"/>
      <c r="NPK43" s="342"/>
      <c r="NPL43" s="342"/>
      <c r="NPM43" s="342"/>
      <c r="NPN43" s="342"/>
      <c r="NPO43" s="342"/>
      <c r="NPP43" s="342"/>
      <c r="NPQ43" s="342"/>
      <c r="NPR43" s="342"/>
      <c r="NPS43" s="342"/>
      <c r="NPT43" s="342"/>
      <c r="NPU43" s="342"/>
      <c r="NPV43" s="342"/>
      <c r="NPW43" s="342"/>
      <c r="NPX43" s="342"/>
      <c r="NPY43" s="342"/>
      <c r="NPZ43" s="342"/>
      <c r="NQA43" s="342"/>
      <c r="NQB43" s="342"/>
      <c r="NQC43" s="342"/>
      <c r="NQD43" s="342"/>
      <c r="NQE43" s="342"/>
      <c r="NQF43" s="342"/>
      <c r="NQG43" s="342"/>
      <c r="NQH43" s="342"/>
      <c r="NQI43" s="342"/>
      <c r="NQJ43" s="342"/>
      <c r="NQK43" s="342"/>
      <c r="NQL43" s="342"/>
      <c r="NQM43" s="342"/>
      <c r="NQN43" s="342"/>
      <c r="NQO43" s="342"/>
      <c r="NQP43" s="342"/>
      <c r="NQQ43" s="342"/>
      <c r="NQR43" s="342"/>
      <c r="NQS43" s="342"/>
      <c r="NQT43" s="342"/>
      <c r="NQU43" s="342"/>
      <c r="NQV43" s="342"/>
      <c r="NQW43" s="342"/>
      <c r="NQX43" s="342"/>
      <c r="NQY43" s="342"/>
      <c r="NQZ43" s="342"/>
      <c r="NRA43" s="342"/>
      <c r="NRB43" s="342"/>
      <c r="NRC43" s="342"/>
      <c r="NRD43" s="342"/>
      <c r="NRE43" s="342"/>
      <c r="NRF43" s="342"/>
      <c r="NRG43" s="342"/>
      <c r="NRH43" s="342"/>
      <c r="NRI43" s="342"/>
      <c r="NRJ43" s="342"/>
      <c r="NRK43" s="342"/>
      <c r="NRL43" s="342"/>
      <c r="NRM43" s="342"/>
      <c r="NRN43" s="342"/>
      <c r="NRO43" s="342"/>
      <c r="NRP43" s="342"/>
      <c r="NRQ43" s="342"/>
      <c r="NRR43" s="342"/>
      <c r="NRS43" s="342"/>
      <c r="NRT43" s="342"/>
      <c r="NRU43" s="342"/>
      <c r="NRV43" s="342"/>
      <c r="NRW43" s="342"/>
      <c r="NRX43" s="342"/>
      <c r="NRY43" s="342"/>
      <c r="NRZ43" s="342"/>
      <c r="NSA43" s="342"/>
      <c r="NSB43" s="342"/>
      <c r="NSC43" s="342"/>
      <c r="NSD43" s="342"/>
      <c r="NSE43" s="342"/>
      <c r="NSF43" s="342"/>
      <c r="NSG43" s="342"/>
      <c r="NSH43" s="342"/>
      <c r="NSI43" s="342"/>
      <c r="NSJ43" s="342"/>
      <c r="NSK43" s="342"/>
      <c r="NSL43" s="342"/>
      <c r="NSM43" s="342"/>
      <c r="NSN43" s="342"/>
      <c r="NSO43" s="342"/>
      <c r="NSP43" s="342"/>
      <c r="NSQ43" s="342"/>
      <c r="NSR43" s="342"/>
      <c r="NSS43" s="342"/>
      <c r="NST43" s="342"/>
      <c r="NSU43" s="342"/>
      <c r="NSV43" s="342"/>
      <c r="NSW43" s="342"/>
      <c r="NSX43" s="342"/>
      <c r="NSY43" s="342"/>
      <c r="NSZ43" s="342"/>
      <c r="NTA43" s="342"/>
      <c r="NTB43" s="342"/>
      <c r="NTC43" s="342"/>
      <c r="NTD43" s="342"/>
      <c r="NTE43" s="342"/>
      <c r="NTF43" s="342"/>
      <c r="NTG43" s="342"/>
      <c r="NTH43" s="342"/>
      <c r="NTI43" s="342"/>
      <c r="NTJ43" s="342"/>
      <c r="NTK43" s="342"/>
      <c r="NTL43" s="342"/>
      <c r="NTM43" s="342"/>
      <c r="NTN43" s="342"/>
      <c r="NTO43" s="342"/>
      <c r="NTP43" s="342"/>
      <c r="NTQ43" s="342"/>
      <c r="NTR43" s="342"/>
      <c r="NTS43" s="342"/>
      <c r="NTT43" s="342"/>
      <c r="NTU43" s="342"/>
      <c r="NTV43" s="342"/>
      <c r="NTW43" s="342"/>
      <c r="NTX43" s="342"/>
      <c r="NTY43" s="342"/>
      <c r="NTZ43" s="342"/>
      <c r="NUA43" s="342"/>
      <c r="NUB43" s="342"/>
      <c r="NUC43" s="342"/>
      <c r="NUD43" s="342"/>
      <c r="NUE43" s="342"/>
      <c r="NUF43" s="342"/>
      <c r="NUG43" s="342"/>
      <c r="NUH43" s="342"/>
      <c r="NUI43" s="342"/>
      <c r="NUJ43" s="342"/>
      <c r="NUK43" s="342"/>
      <c r="NUL43" s="342"/>
      <c r="NUM43" s="342"/>
      <c r="NUN43" s="342"/>
      <c r="NUO43" s="342"/>
      <c r="NUP43" s="342"/>
      <c r="NUQ43" s="342"/>
      <c r="NUR43" s="342"/>
      <c r="NUS43" s="342"/>
      <c r="NUT43" s="342"/>
      <c r="NUU43" s="342"/>
      <c r="NUV43" s="342"/>
      <c r="NUW43" s="342"/>
      <c r="NUX43" s="342"/>
      <c r="NUY43" s="342"/>
      <c r="NUZ43" s="342"/>
      <c r="NVA43" s="342"/>
      <c r="NVB43" s="342"/>
      <c r="NVC43" s="342"/>
      <c r="NVD43" s="342"/>
      <c r="NVE43" s="342"/>
      <c r="NVF43" s="342"/>
      <c r="NVG43" s="342"/>
      <c r="NVH43" s="342"/>
      <c r="NVI43" s="342"/>
      <c r="NVJ43" s="342"/>
      <c r="NVK43" s="342"/>
      <c r="NVL43" s="342"/>
      <c r="NVM43" s="342"/>
      <c r="NVN43" s="342"/>
      <c r="NVO43" s="342"/>
      <c r="NVP43" s="342"/>
      <c r="NVQ43" s="342"/>
      <c r="NVR43" s="342"/>
      <c r="NVS43" s="342"/>
      <c r="NVT43" s="342"/>
      <c r="NVU43" s="342"/>
      <c r="NVV43" s="342"/>
      <c r="NVW43" s="342"/>
      <c r="NVX43" s="342"/>
      <c r="NVY43" s="342"/>
      <c r="NVZ43" s="342"/>
      <c r="NWA43" s="342"/>
      <c r="NWB43" s="342"/>
      <c r="NWC43" s="342"/>
      <c r="NWD43" s="342"/>
      <c r="NWE43" s="342"/>
      <c r="NWF43" s="342"/>
      <c r="NWG43" s="342"/>
      <c r="NWH43" s="342"/>
      <c r="NWI43" s="342"/>
      <c r="NWJ43" s="342"/>
      <c r="NWK43" s="342"/>
      <c r="NWL43" s="342"/>
      <c r="NWM43" s="342"/>
      <c r="NWN43" s="342"/>
      <c r="NWO43" s="342"/>
      <c r="NWP43" s="342"/>
      <c r="NWQ43" s="342"/>
      <c r="NWR43" s="342"/>
      <c r="NWS43" s="342"/>
      <c r="NWT43" s="342"/>
      <c r="NWU43" s="342"/>
      <c r="NWV43" s="342"/>
      <c r="NWW43" s="342"/>
      <c r="NWX43" s="342"/>
      <c r="NWY43" s="342"/>
      <c r="NWZ43" s="342"/>
      <c r="NXA43" s="342"/>
      <c r="NXB43" s="342"/>
      <c r="NXC43" s="342"/>
      <c r="NXD43" s="342"/>
      <c r="NXE43" s="342"/>
      <c r="NXF43" s="342"/>
      <c r="NXG43" s="342"/>
      <c r="NXH43" s="342"/>
      <c r="NXI43" s="342"/>
      <c r="NXJ43" s="342"/>
      <c r="NXK43" s="342"/>
      <c r="NXL43" s="342"/>
      <c r="NXM43" s="342"/>
      <c r="NXN43" s="342"/>
      <c r="NXO43" s="342"/>
      <c r="NXP43" s="342"/>
      <c r="NXQ43" s="342"/>
      <c r="NXR43" s="342"/>
      <c r="NXS43" s="342"/>
      <c r="NXT43" s="342"/>
      <c r="NXU43" s="342"/>
      <c r="NXV43" s="342"/>
      <c r="NXW43" s="342"/>
      <c r="NXX43" s="342"/>
      <c r="NXY43" s="342"/>
      <c r="NXZ43" s="342"/>
      <c r="NYA43" s="342"/>
      <c r="NYB43" s="342"/>
      <c r="NYC43" s="342"/>
      <c r="NYD43" s="342"/>
      <c r="NYE43" s="342"/>
      <c r="NYF43" s="342"/>
      <c r="NYG43" s="342"/>
      <c r="NYH43" s="342"/>
      <c r="NYI43" s="342"/>
      <c r="NYJ43" s="342"/>
      <c r="NYK43" s="342"/>
      <c r="NYL43" s="342"/>
      <c r="NYM43" s="342"/>
      <c r="NYN43" s="342"/>
      <c r="NYO43" s="342"/>
      <c r="NYP43" s="342"/>
      <c r="NYQ43" s="342"/>
      <c r="NYR43" s="342"/>
      <c r="NYS43" s="342"/>
      <c r="NYT43" s="342"/>
      <c r="NYU43" s="342"/>
      <c r="NYV43" s="342"/>
      <c r="NYW43" s="342"/>
      <c r="NYX43" s="342"/>
      <c r="NYY43" s="342"/>
      <c r="NYZ43" s="342"/>
      <c r="NZA43" s="342"/>
      <c r="NZB43" s="342"/>
      <c r="NZC43" s="342"/>
      <c r="NZD43" s="342"/>
      <c r="NZE43" s="342"/>
      <c r="NZF43" s="342"/>
      <c r="NZG43" s="342"/>
      <c r="NZH43" s="342"/>
      <c r="NZI43" s="342"/>
      <c r="NZJ43" s="342"/>
      <c r="NZK43" s="342"/>
      <c r="NZL43" s="342"/>
      <c r="NZM43" s="342"/>
      <c r="NZN43" s="342"/>
      <c r="NZO43" s="342"/>
      <c r="NZP43" s="342"/>
      <c r="NZQ43" s="342"/>
      <c r="NZR43" s="342"/>
      <c r="NZS43" s="342"/>
      <c r="NZT43" s="342"/>
      <c r="NZU43" s="342"/>
      <c r="NZV43" s="342"/>
      <c r="NZW43" s="342"/>
      <c r="NZX43" s="342"/>
      <c r="NZY43" s="342"/>
      <c r="NZZ43" s="342"/>
      <c r="OAA43" s="342"/>
      <c r="OAB43" s="342"/>
      <c r="OAC43" s="342"/>
      <c r="OAD43" s="342"/>
      <c r="OAE43" s="342"/>
      <c r="OAF43" s="342"/>
      <c r="OAG43" s="342"/>
      <c r="OAH43" s="342"/>
      <c r="OAI43" s="342"/>
      <c r="OAJ43" s="342"/>
      <c r="OAK43" s="342"/>
      <c r="OAL43" s="342"/>
      <c r="OAM43" s="342"/>
      <c r="OAN43" s="342"/>
      <c r="OAO43" s="342"/>
      <c r="OAP43" s="342"/>
      <c r="OAQ43" s="342"/>
      <c r="OAR43" s="342"/>
      <c r="OAS43" s="342"/>
      <c r="OAT43" s="342"/>
      <c r="OAU43" s="342"/>
      <c r="OAV43" s="342"/>
      <c r="OAW43" s="342"/>
      <c r="OAX43" s="342"/>
      <c r="OAY43" s="342"/>
      <c r="OAZ43" s="342"/>
      <c r="OBA43" s="342"/>
      <c r="OBB43" s="342"/>
      <c r="OBC43" s="342"/>
      <c r="OBD43" s="342"/>
      <c r="OBE43" s="342"/>
      <c r="OBF43" s="342"/>
      <c r="OBG43" s="342"/>
      <c r="OBH43" s="342"/>
      <c r="OBI43" s="342"/>
      <c r="OBJ43" s="342"/>
      <c r="OBK43" s="342"/>
      <c r="OBL43" s="342"/>
      <c r="OBM43" s="342"/>
      <c r="OBN43" s="342"/>
      <c r="OBO43" s="342"/>
      <c r="OBP43" s="342"/>
      <c r="OBQ43" s="342"/>
      <c r="OBR43" s="342"/>
      <c r="OBS43" s="342"/>
      <c r="OBT43" s="342"/>
      <c r="OBU43" s="342"/>
      <c r="OBV43" s="342"/>
      <c r="OBW43" s="342"/>
      <c r="OBX43" s="342"/>
      <c r="OBY43" s="342"/>
      <c r="OBZ43" s="342"/>
      <c r="OCA43" s="342"/>
      <c r="OCB43" s="342"/>
      <c r="OCC43" s="342"/>
      <c r="OCD43" s="342"/>
      <c r="OCE43" s="342"/>
      <c r="OCF43" s="342"/>
      <c r="OCG43" s="342"/>
      <c r="OCH43" s="342"/>
      <c r="OCI43" s="342"/>
      <c r="OCJ43" s="342"/>
      <c r="OCK43" s="342"/>
      <c r="OCL43" s="342"/>
      <c r="OCM43" s="342"/>
      <c r="OCN43" s="342"/>
      <c r="OCO43" s="342"/>
      <c r="OCP43" s="342"/>
      <c r="OCQ43" s="342"/>
      <c r="OCR43" s="342"/>
      <c r="OCS43" s="342"/>
      <c r="OCT43" s="342"/>
      <c r="OCU43" s="342"/>
      <c r="OCV43" s="342"/>
      <c r="OCW43" s="342"/>
      <c r="OCX43" s="342"/>
      <c r="OCY43" s="342"/>
      <c r="OCZ43" s="342"/>
      <c r="ODA43" s="342"/>
      <c r="ODB43" s="342"/>
      <c r="ODC43" s="342"/>
      <c r="ODD43" s="342"/>
      <c r="ODE43" s="342"/>
      <c r="ODF43" s="342"/>
      <c r="ODG43" s="342"/>
      <c r="ODH43" s="342"/>
      <c r="ODI43" s="342"/>
      <c r="ODJ43" s="342"/>
      <c r="ODK43" s="342"/>
      <c r="ODL43" s="342"/>
      <c r="ODM43" s="342"/>
      <c r="ODN43" s="342"/>
      <c r="ODO43" s="342"/>
      <c r="ODP43" s="342"/>
      <c r="ODQ43" s="342"/>
      <c r="ODR43" s="342"/>
      <c r="ODS43" s="342"/>
      <c r="ODT43" s="342"/>
      <c r="ODU43" s="342"/>
      <c r="ODV43" s="342"/>
      <c r="ODW43" s="342"/>
      <c r="ODX43" s="342"/>
      <c r="ODY43" s="342"/>
      <c r="ODZ43" s="342"/>
      <c r="OEA43" s="342"/>
      <c r="OEB43" s="342"/>
      <c r="OEC43" s="342"/>
      <c r="OED43" s="342"/>
      <c r="OEE43" s="342"/>
      <c r="OEF43" s="342"/>
      <c r="OEG43" s="342"/>
      <c r="OEH43" s="342"/>
      <c r="OEI43" s="342"/>
      <c r="OEJ43" s="342"/>
      <c r="OEK43" s="342"/>
      <c r="OEL43" s="342"/>
      <c r="OEM43" s="342"/>
      <c r="OEN43" s="342"/>
      <c r="OEO43" s="342"/>
      <c r="OEP43" s="342"/>
      <c r="OEQ43" s="342"/>
      <c r="OER43" s="342"/>
      <c r="OES43" s="342"/>
      <c r="OET43" s="342"/>
      <c r="OEU43" s="342"/>
      <c r="OEV43" s="342"/>
      <c r="OEW43" s="342"/>
      <c r="OEX43" s="342"/>
      <c r="OEY43" s="342"/>
      <c r="OEZ43" s="342"/>
      <c r="OFA43" s="342"/>
      <c r="OFB43" s="342"/>
      <c r="OFC43" s="342"/>
      <c r="OFD43" s="342"/>
      <c r="OFE43" s="342"/>
      <c r="OFF43" s="342"/>
      <c r="OFG43" s="342"/>
      <c r="OFH43" s="342"/>
      <c r="OFI43" s="342"/>
      <c r="OFJ43" s="342"/>
      <c r="OFK43" s="342"/>
      <c r="OFL43" s="342"/>
      <c r="OFM43" s="342"/>
      <c r="OFN43" s="342"/>
      <c r="OFO43" s="342"/>
      <c r="OFP43" s="342"/>
      <c r="OFQ43" s="342"/>
      <c r="OFR43" s="342"/>
      <c r="OFS43" s="342"/>
      <c r="OFT43" s="342"/>
      <c r="OFU43" s="342"/>
      <c r="OFV43" s="342"/>
      <c r="OFW43" s="342"/>
      <c r="OFX43" s="342"/>
      <c r="OFY43" s="342"/>
      <c r="OFZ43" s="342"/>
      <c r="OGA43" s="342"/>
      <c r="OGB43" s="342"/>
      <c r="OGC43" s="342"/>
      <c r="OGD43" s="342"/>
      <c r="OGE43" s="342"/>
      <c r="OGF43" s="342"/>
      <c r="OGG43" s="342"/>
      <c r="OGH43" s="342"/>
      <c r="OGI43" s="342"/>
      <c r="OGJ43" s="342"/>
      <c r="OGK43" s="342"/>
      <c r="OGL43" s="342"/>
      <c r="OGM43" s="342"/>
      <c r="OGN43" s="342"/>
      <c r="OGO43" s="342"/>
      <c r="OGP43" s="342"/>
      <c r="OGQ43" s="342"/>
      <c r="OGR43" s="342"/>
      <c r="OGS43" s="342"/>
      <c r="OGT43" s="342"/>
      <c r="OGU43" s="342"/>
      <c r="OGV43" s="342"/>
      <c r="OGW43" s="342"/>
      <c r="OGX43" s="342"/>
      <c r="OGY43" s="342"/>
      <c r="OGZ43" s="342"/>
      <c r="OHA43" s="342"/>
      <c r="OHB43" s="342"/>
      <c r="OHC43" s="342"/>
      <c r="OHD43" s="342"/>
      <c r="OHE43" s="342"/>
      <c r="OHF43" s="342"/>
      <c r="OHG43" s="342"/>
      <c r="OHH43" s="342"/>
      <c r="OHI43" s="342"/>
      <c r="OHJ43" s="342"/>
      <c r="OHK43" s="342"/>
      <c r="OHL43" s="342"/>
      <c r="OHM43" s="342"/>
      <c r="OHN43" s="342"/>
      <c r="OHO43" s="342"/>
      <c r="OHP43" s="342"/>
      <c r="OHQ43" s="342"/>
      <c r="OHR43" s="342"/>
      <c r="OHS43" s="342"/>
      <c r="OHT43" s="342"/>
      <c r="OHU43" s="342"/>
      <c r="OHV43" s="342"/>
      <c r="OHW43" s="342"/>
      <c r="OHX43" s="342"/>
      <c r="OHY43" s="342"/>
      <c r="OHZ43" s="342"/>
      <c r="OIA43" s="342"/>
      <c r="OIB43" s="342"/>
      <c r="OIC43" s="342"/>
      <c r="OID43" s="342"/>
      <c r="OIE43" s="342"/>
      <c r="OIF43" s="342"/>
      <c r="OIG43" s="342"/>
      <c r="OIH43" s="342"/>
      <c r="OII43" s="342"/>
      <c r="OIJ43" s="342"/>
      <c r="OIK43" s="342"/>
      <c r="OIL43" s="342"/>
      <c r="OIM43" s="342"/>
      <c r="OIN43" s="342"/>
      <c r="OIO43" s="342"/>
      <c r="OIP43" s="342"/>
      <c r="OIQ43" s="342"/>
      <c r="OIR43" s="342"/>
      <c r="OIS43" s="342"/>
      <c r="OIT43" s="342"/>
      <c r="OIU43" s="342"/>
      <c r="OIV43" s="342"/>
      <c r="OIW43" s="342"/>
      <c r="OIX43" s="342"/>
      <c r="OIY43" s="342"/>
      <c r="OIZ43" s="342"/>
      <c r="OJA43" s="342"/>
      <c r="OJB43" s="342"/>
      <c r="OJC43" s="342"/>
      <c r="OJD43" s="342"/>
      <c r="OJE43" s="342"/>
      <c r="OJF43" s="342"/>
      <c r="OJG43" s="342"/>
      <c r="OJH43" s="342"/>
      <c r="OJI43" s="342"/>
      <c r="OJJ43" s="342"/>
      <c r="OJK43" s="342"/>
      <c r="OJL43" s="342"/>
      <c r="OJM43" s="342"/>
      <c r="OJN43" s="342"/>
      <c r="OJO43" s="342"/>
      <c r="OJP43" s="342"/>
      <c r="OJQ43" s="342"/>
      <c r="OJR43" s="342"/>
      <c r="OJS43" s="342"/>
      <c r="OJT43" s="342"/>
      <c r="OJU43" s="342"/>
      <c r="OJV43" s="342"/>
      <c r="OJW43" s="342"/>
      <c r="OJX43" s="342"/>
      <c r="OJY43" s="342"/>
      <c r="OJZ43" s="342"/>
      <c r="OKA43" s="342"/>
      <c r="OKB43" s="342"/>
      <c r="OKC43" s="342"/>
      <c r="OKD43" s="342"/>
      <c r="OKE43" s="342"/>
      <c r="OKF43" s="342"/>
      <c r="OKG43" s="342"/>
      <c r="OKH43" s="342"/>
      <c r="OKI43" s="342"/>
      <c r="OKJ43" s="342"/>
      <c r="OKK43" s="342"/>
      <c r="OKL43" s="342"/>
      <c r="OKM43" s="342"/>
      <c r="OKN43" s="342"/>
      <c r="OKO43" s="342"/>
      <c r="OKP43" s="342"/>
      <c r="OKQ43" s="342"/>
      <c r="OKR43" s="342"/>
      <c r="OKS43" s="342"/>
      <c r="OKT43" s="342"/>
      <c r="OKU43" s="342"/>
      <c r="OKV43" s="342"/>
      <c r="OKW43" s="342"/>
      <c r="OKX43" s="342"/>
      <c r="OKY43" s="342"/>
      <c r="OKZ43" s="342"/>
      <c r="OLA43" s="342"/>
      <c r="OLB43" s="342"/>
      <c r="OLC43" s="342"/>
      <c r="OLD43" s="342"/>
      <c r="OLE43" s="342"/>
      <c r="OLF43" s="342"/>
      <c r="OLG43" s="342"/>
      <c r="OLH43" s="342"/>
      <c r="OLI43" s="342"/>
      <c r="OLJ43" s="342"/>
      <c r="OLK43" s="342"/>
      <c r="OLL43" s="342"/>
      <c r="OLM43" s="342"/>
      <c r="OLN43" s="342"/>
      <c r="OLO43" s="342"/>
      <c r="OLP43" s="342"/>
      <c r="OLQ43" s="342"/>
      <c r="OLR43" s="342"/>
      <c r="OLS43" s="342"/>
      <c r="OLT43" s="342"/>
      <c r="OLU43" s="342"/>
      <c r="OLV43" s="342"/>
      <c r="OLW43" s="342"/>
      <c r="OLX43" s="342"/>
      <c r="OLY43" s="342"/>
      <c r="OLZ43" s="342"/>
      <c r="OMA43" s="342"/>
      <c r="OMB43" s="342"/>
      <c r="OMC43" s="342"/>
      <c r="OMD43" s="342"/>
      <c r="OME43" s="342"/>
      <c r="OMF43" s="342"/>
      <c r="OMG43" s="342"/>
      <c r="OMH43" s="342"/>
      <c r="OMI43" s="342"/>
      <c r="OMJ43" s="342"/>
      <c r="OMK43" s="342"/>
      <c r="OML43" s="342"/>
      <c r="OMM43" s="342"/>
      <c r="OMN43" s="342"/>
      <c r="OMO43" s="342"/>
      <c r="OMP43" s="342"/>
      <c r="OMQ43" s="342"/>
      <c r="OMR43" s="342"/>
      <c r="OMS43" s="342"/>
      <c r="OMT43" s="342"/>
      <c r="OMU43" s="342"/>
      <c r="OMV43" s="342"/>
      <c r="OMW43" s="342"/>
      <c r="OMX43" s="342"/>
      <c r="OMY43" s="342"/>
      <c r="OMZ43" s="342"/>
      <c r="ONA43" s="342"/>
      <c r="ONB43" s="342"/>
      <c r="ONC43" s="342"/>
      <c r="OND43" s="342"/>
      <c r="ONE43" s="342"/>
      <c r="ONF43" s="342"/>
      <c r="ONG43" s="342"/>
      <c r="ONH43" s="342"/>
      <c r="ONI43" s="342"/>
      <c r="ONJ43" s="342"/>
      <c r="ONK43" s="342"/>
      <c r="ONL43" s="342"/>
      <c r="ONM43" s="342"/>
      <c r="ONN43" s="342"/>
      <c r="ONO43" s="342"/>
      <c r="ONP43" s="342"/>
      <c r="ONQ43" s="342"/>
      <c r="ONR43" s="342"/>
      <c r="ONS43" s="342"/>
      <c r="ONT43" s="342"/>
      <c r="ONU43" s="342"/>
      <c r="ONV43" s="342"/>
      <c r="ONW43" s="342"/>
      <c r="ONX43" s="342"/>
      <c r="ONY43" s="342"/>
      <c r="ONZ43" s="342"/>
      <c r="OOA43" s="342"/>
      <c r="OOB43" s="342"/>
      <c r="OOC43" s="342"/>
      <c r="OOD43" s="342"/>
      <c r="OOE43" s="342"/>
      <c r="OOF43" s="342"/>
      <c r="OOG43" s="342"/>
      <c r="OOH43" s="342"/>
      <c r="OOI43" s="342"/>
      <c r="OOJ43" s="342"/>
      <c r="OOK43" s="342"/>
      <c r="OOL43" s="342"/>
      <c r="OOM43" s="342"/>
      <c r="OON43" s="342"/>
      <c r="OOO43" s="342"/>
      <c r="OOP43" s="342"/>
      <c r="OOQ43" s="342"/>
      <c r="OOR43" s="342"/>
      <c r="OOS43" s="342"/>
      <c r="OOT43" s="342"/>
      <c r="OOU43" s="342"/>
      <c r="OOV43" s="342"/>
      <c r="OOW43" s="342"/>
      <c r="OOX43" s="342"/>
      <c r="OOY43" s="342"/>
      <c r="OOZ43" s="342"/>
      <c r="OPA43" s="342"/>
      <c r="OPB43" s="342"/>
      <c r="OPC43" s="342"/>
      <c r="OPD43" s="342"/>
      <c r="OPE43" s="342"/>
      <c r="OPF43" s="342"/>
      <c r="OPG43" s="342"/>
      <c r="OPH43" s="342"/>
      <c r="OPI43" s="342"/>
      <c r="OPJ43" s="342"/>
      <c r="OPK43" s="342"/>
      <c r="OPL43" s="342"/>
      <c r="OPM43" s="342"/>
      <c r="OPN43" s="342"/>
      <c r="OPO43" s="342"/>
      <c r="OPP43" s="342"/>
      <c r="OPQ43" s="342"/>
      <c r="OPR43" s="342"/>
      <c r="OPS43" s="342"/>
      <c r="OPT43" s="342"/>
      <c r="OPU43" s="342"/>
      <c r="OPV43" s="342"/>
      <c r="OPW43" s="342"/>
      <c r="OPX43" s="342"/>
      <c r="OPY43" s="342"/>
      <c r="OPZ43" s="342"/>
      <c r="OQA43" s="342"/>
      <c r="OQB43" s="342"/>
      <c r="OQC43" s="342"/>
      <c r="OQD43" s="342"/>
      <c r="OQE43" s="342"/>
      <c r="OQF43" s="342"/>
      <c r="OQG43" s="342"/>
      <c r="OQH43" s="342"/>
      <c r="OQI43" s="342"/>
      <c r="OQJ43" s="342"/>
      <c r="OQK43" s="342"/>
      <c r="OQL43" s="342"/>
      <c r="OQM43" s="342"/>
      <c r="OQN43" s="342"/>
      <c r="OQO43" s="342"/>
      <c r="OQP43" s="342"/>
      <c r="OQQ43" s="342"/>
      <c r="OQR43" s="342"/>
      <c r="OQS43" s="342"/>
      <c r="OQT43" s="342"/>
      <c r="OQU43" s="342"/>
      <c r="OQV43" s="342"/>
      <c r="OQW43" s="342"/>
      <c r="OQX43" s="342"/>
      <c r="OQY43" s="342"/>
      <c r="OQZ43" s="342"/>
      <c r="ORA43" s="342"/>
      <c r="ORB43" s="342"/>
      <c r="ORC43" s="342"/>
      <c r="ORD43" s="342"/>
      <c r="ORE43" s="342"/>
      <c r="ORF43" s="342"/>
      <c r="ORG43" s="342"/>
      <c r="ORH43" s="342"/>
      <c r="ORI43" s="342"/>
      <c r="ORJ43" s="342"/>
      <c r="ORK43" s="342"/>
      <c r="ORL43" s="342"/>
      <c r="ORM43" s="342"/>
      <c r="ORN43" s="342"/>
      <c r="ORO43" s="342"/>
      <c r="ORP43" s="342"/>
      <c r="ORQ43" s="342"/>
      <c r="ORR43" s="342"/>
      <c r="ORS43" s="342"/>
      <c r="ORT43" s="342"/>
      <c r="ORU43" s="342"/>
      <c r="ORV43" s="342"/>
      <c r="ORW43" s="342"/>
      <c r="ORX43" s="342"/>
      <c r="ORY43" s="342"/>
      <c r="ORZ43" s="342"/>
      <c r="OSA43" s="342"/>
      <c r="OSB43" s="342"/>
      <c r="OSC43" s="342"/>
      <c r="OSD43" s="342"/>
      <c r="OSE43" s="342"/>
      <c r="OSF43" s="342"/>
      <c r="OSG43" s="342"/>
      <c r="OSH43" s="342"/>
      <c r="OSI43" s="342"/>
      <c r="OSJ43" s="342"/>
      <c r="OSK43" s="342"/>
      <c r="OSL43" s="342"/>
      <c r="OSM43" s="342"/>
      <c r="OSN43" s="342"/>
      <c r="OSO43" s="342"/>
      <c r="OSP43" s="342"/>
      <c r="OSQ43" s="342"/>
      <c r="OSR43" s="342"/>
      <c r="OSS43" s="342"/>
      <c r="OST43" s="342"/>
      <c r="OSU43" s="342"/>
      <c r="OSV43" s="342"/>
      <c r="OSW43" s="342"/>
      <c r="OSX43" s="342"/>
      <c r="OSY43" s="342"/>
      <c r="OSZ43" s="342"/>
      <c r="OTA43" s="342"/>
      <c r="OTB43" s="342"/>
      <c r="OTC43" s="342"/>
      <c r="OTD43" s="342"/>
      <c r="OTE43" s="342"/>
      <c r="OTF43" s="342"/>
      <c r="OTG43" s="342"/>
      <c r="OTH43" s="342"/>
      <c r="OTI43" s="342"/>
      <c r="OTJ43" s="342"/>
      <c r="OTK43" s="342"/>
      <c r="OTL43" s="342"/>
      <c r="OTM43" s="342"/>
      <c r="OTN43" s="342"/>
      <c r="OTO43" s="342"/>
      <c r="OTP43" s="342"/>
      <c r="OTQ43" s="342"/>
      <c r="OTR43" s="342"/>
      <c r="OTS43" s="342"/>
      <c r="OTT43" s="342"/>
      <c r="OTU43" s="342"/>
      <c r="OTV43" s="342"/>
      <c r="OTW43" s="342"/>
      <c r="OTX43" s="342"/>
      <c r="OTY43" s="342"/>
      <c r="OTZ43" s="342"/>
      <c r="OUA43" s="342"/>
      <c r="OUB43" s="342"/>
      <c r="OUC43" s="342"/>
      <c r="OUD43" s="342"/>
      <c r="OUE43" s="342"/>
      <c r="OUF43" s="342"/>
      <c r="OUG43" s="342"/>
      <c r="OUH43" s="342"/>
      <c r="OUI43" s="342"/>
      <c r="OUJ43" s="342"/>
      <c r="OUK43" s="342"/>
      <c r="OUL43" s="342"/>
      <c r="OUM43" s="342"/>
      <c r="OUN43" s="342"/>
      <c r="OUO43" s="342"/>
      <c r="OUP43" s="342"/>
      <c r="OUQ43" s="342"/>
      <c r="OUR43" s="342"/>
      <c r="OUS43" s="342"/>
      <c r="OUT43" s="342"/>
      <c r="OUU43" s="342"/>
      <c r="OUV43" s="342"/>
      <c r="OUW43" s="342"/>
      <c r="OUX43" s="342"/>
      <c r="OUY43" s="342"/>
      <c r="OUZ43" s="342"/>
      <c r="OVA43" s="342"/>
      <c r="OVB43" s="342"/>
      <c r="OVC43" s="342"/>
      <c r="OVD43" s="342"/>
      <c r="OVE43" s="342"/>
      <c r="OVF43" s="342"/>
      <c r="OVG43" s="342"/>
      <c r="OVH43" s="342"/>
      <c r="OVI43" s="342"/>
      <c r="OVJ43" s="342"/>
      <c r="OVK43" s="342"/>
      <c r="OVL43" s="342"/>
      <c r="OVM43" s="342"/>
      <c r="OVN43" s="342"/>
      <c r="OVO43" s="342"/>
      <c r="OVP43" s="342"/>
      <c r="OVQ43" s="342"/>
      <c r="OVR43" s="342"/>
      <c r="OVS43" s="342"/>
      <c r="OVT43" s="342"/>
      <c r="OVU43" s="342"/>
      <c r="OVV43" s="342"/>
      <c r="OVW43" s="342"/>
      <c r="OVX43" s="342"/>
      <c r="OVY43" s="342"/>
      <c r="OVZ43" s="342"/>
      <c r="OWA43" s="342"/>
      <c r="OWB43" s="342"/>
      <c r="OWC43" s="342"/>
      <c r="OWD43" s="342"/>
      <c r="OWE43" s="342"/>
      <c r="OWF43" s="342"/>
      <c r="OWG43" s="342"/>
      <c r="OWH43" s="342"/>
      <c r="OWI43" s="342"/>
      <c r="OWJ43" s="342"/>
      <c r="OWK43" s="342"/>
      <c r="OWL43" s="342"/>
      <c r="OWM43" s="342"/>
      <c r="OWN43" s="342"/>
      <c r="OWO43" s="342"/>
      <c r="OWP43" s="342"/>
      <c r="OWQ43" s="342"/>
      <c r="OWR43" s="342"/>
      <c r="OWS43" s="342"/>
      <c r="OWT43" s="342"/>
      <c r="OWU43" s="342"/>
      <c r="OWV43" s="342"/>
      <c r="OWW43" s="342"/>
      <c r="OWX43" s="342"/>
      <c r="OWY43" s="342"/>
      <c r="OWZ43" s="342"/>
      <c r="OXA43" s="342"/>
      <c r="OXB43" s="342"/>
      <c r="OXC43" s="342"/>
      <c r="OXD43" s="342"/>
      <c r="OXE43" s="342"/>
      <c r="OXF43" s="342"/>
      <c r="OXG43" s="342"/>
      <c r="OXH43" s="342"/>
      <c r="OXI43" s="342"/>
      <c r="OXJ43" s="342"/>
      <c r="OXK43" s="342"/>
      <c r="OXL43" s="342"/>
      <c r="OXM43" s="342"/>
      <c r="OXN43" s="342"/>
      <c r="OXO43" s="342"/>
      <c r="OXP43" s="342"/>
      <c r="OXQ43" s="342"/>
      <c r="OXR43" s="342"/>
      <c r="OXS43" s="342"/>
      <c r="OXT43" s="342"/>
      <c r="OXU43" s="342"/>
      <c r="OXV43" s="342"/>
      <c r="OXW43" s="342"/>
      <c r="OXX43" s="342"/>
      <c r="OXY43" s="342"/>
      <c r="OXZ43" s="342"/>
      <c r="OYA43" s="342"/>
      <c r="OYB43" s="342"/>
      <c r="OYC43" s="342"/>
      <c r="OYD43" s="342"/>
      <c r="OYE43" s="342"/>
      <c r="OYF43" s="342"/>
      <c r="OYG43" s="342"/>
      <c r="OYH43" s="342"/>
      <c r="OYI43" s="342"/>
      <c r="OYJ43" s="342"/>
      <c r="OYK43" s="342"/>
      <c r="OYL43" s="342"/>
      <c r="OYM43" s="342"/>
      <c r="OYN43" s="342"/>
      <c r="OYO43" s="342"/>
      <c r="OYP43" s="342"/>
      <c r="OYQ43" s="342"/>
      <c r="OYR43" s="342"/>
      <c r="OYS43" s="342"/>
      <c r="OYT43" s="342"/>
      <c r="OYU43" s="342"/>
      <c r="OYV43" s="342"/>
      <c r="OYW43" s="342"/>
      <c r="OYX43" s="342"/>
      <c r="OYY43" s="342"/>
      <c r="OYZ43" s="342"/>
      <c r="OZA43" s="342"/>
      <c r="OZB43" s="342"/>
      <c r="OZC43" s="342"/>
      <c r="OZD43" s="342"/>
      <c r="OZE43" s="342"/>
      <c r="OZF43" s="342"/>
      <c r="OZG43" s="342"/>
      <c r="OZH43" s="342"/>
      <c r="OZI43" s="342"/>
      <c r="OZJ43" s="342"/>
      <c r="OZK43" s="342"/>
      <c r="OZL43" s="342"/>
      <c r="OZM43" s="342"/>
      <c r="OZN43" s="342"/>
      <c r="OZO43" s="342"/>
      <c r="OZP43" s="342"/>
      <c r="OZQ43" s="342"/>
      <c r="OZR43" s="342"/>
      <c r="OZS43" s="342"/>
      <c r="OZT43" s="342"/>
      <c r="OZU43" s="342"/>
      <c r="OZV43" s="342"/>
      <c r="OZW43" s="342"/>
      <c r="OZX43" s="342"/>
      <c r="OZY43" s="342"/>
      <c r="OZZ43" s="342"/>
      <c r="PAA43" s="342"/>
      <c r="PAB43" s="342"/>
      <c r="PAC43" s="342"/>
      <c r="PAD43" s="342"/>
      <c r="PAE43" s="342"/>
      <c r="PAF43" s="342"/>
      <c r="PAG43" s="342"/>
      <c r="PAH43" s="342"/>
      <c r="PAI43" s="342"/>
      <c r="PAJ43" s="342"/>
      <c r="PAK43" s="342"/>
      <c r="PAL43" s="342"/>
      <c r="PAM43" s="342"/>
      <c r="PAN43" s="342"/>
      <c r="PAO43" s="342"/>
      <c r="PAP43" s="342"/>
      <c r="PAQ43" s="342"/>
      <c r="PAR43" s="342"/>
      <c r="PAS43" s="342"/>
      <c r="PAT43" s="342"/>
      <c r="PAU43" s="342"/>
      <c r="PAV43" s="342"/>
      <c r="PAW43" s="342"/>
      <c r="PAX43" s="342"/>
      <c r="PAY43" s="342"/>
      <c r="PAZ43" s="342"/>
      <c r="PBA43" s="342"/>
      <c r="PBB43" s="342"/>
      <c r="PBC43" s="342"/>
      <c r="PBD43" s="342"/>
      <c r="PBE43" s="342"/>
      <c r="PBF43" s="342"/>
      <c r="PBG43" s="342"/>
      <c r="PBH43" s="342"/>
      <c r="PBI43" s="342"/>
      <c r="PBJ43" s="342"/>
      <c r="PBK43" s="342"/>
      <c r="PBL43" s="342"/>
      <c r="PBM43" s="342"/>
      <c r="PBN43" s="342"/>
      <c r="PBO43" s="342"/>
      <c r="PBP43" s="342"/>
      <c r="PBQ43" s="342"/>
      <c r="PBR43" s="342"/>
      <c r="PBS43" s="342"/>
      <c r="PBT43" s="342"/>
      <c r="PBU43" s="342"/>
      <c r="PBV43" s="342"/>
      <c r="PBW43" s="342"/>
      <c r="PBX43" s="342"/>
      <c r="PBY43" s="342"/>
      <c r="PBZ43" s="342"/>
      <c r="PCA43" s="342"/>
      <c r="PCB43" s="342"/>
      <c r="PCC43" s="342"/>
      <c r="PCD43" s="342"/>
      <c r="PCE43" s="342"/>
      <c r="PCF43" s="342"/>
      <c r="PCG43" s="342"/>
      <c r="PCH43" s="342"/>
      <c r="PCI43" s="342"/>
      <c r="PCJ43" s="342"/>
      <c r="PCK43" s="342"/>
      <c r="PCL43" s="342"/>
      <c r="PCM43" s="342"/>
      <c r="PCN43" s="342"/>
      <c r="PCO43" s="342"/>
      <c r="PCP43" s="342"/>
      <c r="PCQ43" s="342"/>
      <c r="PCR43" s="342"/>
      <c r="PCS43" s="342"/>
      <c r="PCT43" s="342"/>
      <c r="PCU43" s="342"/>
      <c r="PCV43" s="342"/>
      <c r="PCW43" s="342"/>
      <c r="PCX43" s="342"/>
      <c r="PCY43" s="342"/>
      <c r="PCZ43" s="342"/>
      <c r="PDA43" s="342"/>
      <c r="PDB43" s="342"/>
      <c r="PDC43" s="342"/>
      <c r="PDD43" s="342"/>
      <c r="PDE43" s="342"/>
      <c r="PDF43" s="342"/>
      <c r="PDG43" s="342"/>
      <c r="PDH43" s="342"/>
      <c r="PDI43" s="342"/>
      <c r="PDJ43" s="342"/>
      <c r="PDK43" s="342"/>
      <c r="PDL43" s="342"/>
      <c r="PDM43" s="342"/>
      <c r="PDN43" s="342"/>
      <c r="PDO43" s="342"/>
      <c r="PDP43" s="342"/>
      <c r="PDQ43" s="342"/>
      <c r="PDR43" s="342"/>
      <c r="PDS43" s="342"/>
      <c r="PDT43" s="342"/>
      <c r="PDU43" s="342"/>
      <c r="PDV43" s="342"/>
      <c r="PDW43" s="342"/>
      <c r="PDX43" s="342"/>
      <c r="PDY43" s="342"/>
      <c r="PDZ43" s="342"/>
      <c r="PEA43" s="342"/>
      <c r="PEB43" s="342"/>
      <c r="PEC43" s="342"/>
      <c r="PED43" s="342"/>
      <c r="PEE43" s="342"/>
      <c r="PEF43" s="342"/>
      <c r="PEG43" s="342"/>
      <c r="PEH43" s="342"/>
      <c r="PEI43" s="342"/>
      <c r="PEJ43" s="342"/>
      <c r="PEK43" s="342"/>
      <c r="PEL43" s="342"/>
      <c r="PEM43" s="342"/>
      <c r="PEN43" s="342"/>
      <c r="PEO43" s="342"/>
      <c r="PEP43" s="342"/>
      <c r="PEQ43" s="342"/>
      <c r="PER43" s="342"/>
      <c r="PES43" s="342"/>
      <c r="PET43" s="342"/>
      <c r="PEU43" s="342"/>
      <c r="PEV43" s="342"/>
      <c r="PEW43" s="342"/>
      <c r="PEX43" s="342"/>
      <c r="PEY43" s="342"/>
      <c r="PEZ43" s="342"/>
      <c r="PFA43" s="342"/>
      <c r="PFB43" s="342"/>
      <c r="PFC43" s="342"/>
      <c r="PFD43" s="342"/>
      <c r="PFE43" s="342"/>
      <c r="PFF43" s="342"/>
      <c r="PFG43" s="342"/>
      <c r="PFH43" s="342"/>
      <c r="PFI43" s="342"/>
      <c r="PFJ43" s="342"/>
      <c r="PFK43" s="342"/>
      <c r="PFL43" s="342"/>
      <c r="PFM43" s="342"/>
      <c r="PFN43" s="342"/>
      <c r="PFO43" s="342"/>
      <c r="PFP43" s="342"/>
      <c r="PFQ43" s="342"/>
      <c r="PFR43" s="342"/>
      <c r="PFS43" s="342"/>
      <c r="PFT43" s="342"/>
      <c r="PFU43" s="342"/>
      <c r="PFV43" s="342"/>
      <c r="PFW43" s="342"/>
      <c r="PFX43" s="342"/>
      <c r="PFY43" s="342"/>
      <c r="PFZ43" s="342"/>
      <c r="PGA43" s="342"/>
      <c r="PGB43" s="342"/>
      <c r="PGC43" s="342"/>
      <c r="PGD43" s="342"/>
      <c r="PGE43" s="342"/>
      <c r="PGF43" s="342"/>
      <c r="PGG43" s="342"/>
      <c r="PGH43" s="342"/>
      <c r="PGI43" s="342"/>
      <c r="PGJ43" s="342"/>
      <c r="PGK43" s="342"/>
      <c r="PGL43" s="342"/>
      <c r="PGM43" s="342"/>
      <c r="PGN43" s="342"/>
      <c r="PGO43" s="342"/>
      <c r="PGP43" s="342"/>
      <c r="PGQ43" s="342"/>
      <c r="PGR43" s="342"/>
      <c r="PGS43" s="342"/>
      <c r="PGT43" s="342"/>
      <c r="PGU43" s="342"/>
      <c r="PGV43" s="342"/>
      <c r="PGW43" s="342"/>
      <c r="PGX43" s="342"/>
      <c r="PGY43" s="342"/>
      <c r="PGZ43" s="342"/>
      <c r="PHA43" s="342"/>
      <c r="PHB43" s="342"/>
      <c r="PHC43" s="342"/>
      <c r="PHD43" s="342"/>
      <c r="PHE43" s="342"/>
      <c r="PHF43" s="342"/>
      <c r="PHG43" s="342"/>
      <c r="PHH43" s="342"/>
      <c r="PHI43" s="342"/>
      <c r="PHJ43" s="342"/>
      <c r="PHK43" s="342"/>
      <c r="PHL43" s="342"/>
      <c r="PHM43" s="342"/>
      <c r="PHN43" s="342"/>
      <c r="PHO43" s="342"/>
      <c r="PHP43" s="342"/>
      <c r="PHQ43" s="342"/>
      <c r="PHR43" s="342"/>
      <c r="PHS43" s="342"/>
      <c r="PHT43" s="342"/>
      <c r="PHU43" s="342"/>
      <c r="PHV43" s="342"/>
      <c r="PHW43" s="342"/>
      <c r="PHX43" s="342"/>
      <c r="PHY43" s="342"/>
      <c r="PHZ43" s="342"/>
      <c r="PIA43" s="342"/>
      <c r="PIB43" s="342"/>
      <c r="PIC43" s="342"/>
      <c r="PID43" s="342"/>
      <c r="PIE43" s="342"/>
      <c r="PIF43" s="342"/>
      <c r="PIG43" s="342"/>
      <c r="PIH43" s="342"/>
      <c r="PII43" s="342"/>
      <c r="PIJ43" s="342"/>
      <c r="PIK43" s="342"/>
      <c r="PIL43" s="342"/>
      <c r="PIM43" s="342"/>
      <c r="PIN43" s="342"/>
      <c r="PIO43" s="342"/>
      <c r="PIP43" s="342"/>
      <c r="PIQ43" s="342"/>
      <c r="PIR43" s="342"/>
      <c r="PIS43" s="342"/>
      <c r="PIT43" s="342"/>
      <c r="PIU43" s="342"/>
      <c r="PIV43" s="342"/>
      <c r="PIW43" s="342"/>
      <c r="PIX43" s="342"/>
      <c r="PIY43" s="342"/>
      <c r="PIZ43" s="342"/>
      <c r="PJA43" s="342"/>
      <c r="PJB43" s="342"/>
      <c r="PJC43" s="342"/>
      <c r="PJD43" s="342"/>
      <c r="PJE43" s="342"/>
      <c r="PJF43" s="342"/>
      <c r="PJG43" s="342"/>
      <c r="PJH43" s="342"/>
      <c r="PJI43" s="342"/>
      <c r="PJJ43" s="342"/>
      <c r="PJK43" s="342"/>
      <c r="PJL43" s="342"/>
      <c r="PJM43" s="342"/>
      <c r="PJN43" s="342"/>
      <c r="PJO43" s="342"/>
      <c r="PJP43" s="342"/>
      <c r="PJQ43" s="342"/>
      <c r="PJR43" s="342"/>
      <c r="PJS43" s="342"/>
      <c r="PJT43" s="342"/>
      <c r="PJU43" s="342"/>
      <c r="PJV43" s="342"/>
      <c r="PJW43" s="342"/>
      <c r="PJX43" s="342"/>
      <c r="PJY43" s="342"/>
      <c r="PJZ43" s="342"/>
      <c r="PKA43" s="342"/>
      <c r="PKB43" s="342"/>
      <c r="PKC43" s="342"/>
      <c r="PKD43" s="342"/>
      <c r="PKE43" s="342"/>
      <c r="PKF43" s="342"/>
      <c r="PKG43" s="342"/>
      <c r="PKH43" s="342"/>
      <c r="PKI43" s="342"/>
      <c r="PKJ43" s="342"/>
      <c r="PKK43" s="342"/>
      <c r="PKL43" s="342"/>
      <c r="PKM43" s="342"/>
      <c r="PKN43" s="342"/>
      <c r="PKO43" s="342"/>
      <c r="PKP43" s="342"/>
      <c r="PKQ43" s="342"/>
      <c r="PKR43" s="342"/>
      <c r="PKS43" s="342"/>
      <c r="PKT43" s="342"/>
      <c r="PKU43" s="342"/>
      <c r="PKV43" s="342"/>
      <c r="PKW43" s="342"/>
      <c r="PKX43" s="342"/>
      <c r="PKY43" s="342"/>
      <c r="PKZ43" s="342"/>
      <c r="PLA43" s="342"/>
      <c r="PLB43" s="342"/>
      <c r="PLC43" s="342"/>
      <c r="PLD43" s="342"/>
      <c r="PLE43" s="342"/>
      <c r="PLF43" s="342"/>
      <c r="PLG43" s="342"/>
      <c r="PLH43" s="342"/>
      <c r="PLI43" s="342"/>
      <c r="PLJ43" s="342"/>
      <c r="PLK43" s="342"/>
      <c r="PLL43" s="342"/>
      <c r="PLM43" s="342"/>
      <c r="PLN43" s="342"/>
      <c r="PLO43" s="342"/>
      <c r="PLP43" s="342"/>
      <c r="PLQ43" s="342"/>
      <c r="PLR43" s="342"/>
      <c r="PLS43" s="342"/>
      <c r="PLT43" s="342"/>
      <c r="PLU43" s="342"/>
      <c r="PLV43" s="342"/>
      <c r="PLW43" s="342"/>
      <c r="PLX43" s="342"/>
      <c r="PLY43" s="342"/>
      <c r="PLZ43" s="342"/>
      <c r="PMA43" s="342"/>
      <c r="PMB43" s="342"/>
      <c r="PMC43" s="342"/>
      <c r="PMD43" s="342"/>
      <c r="PME43" s="342"/>
      <c r="PMF43" s="342"/>
      <c r="PMG43" s="342"/>
      <c r="PMH43" s="342"/>
      <c r="PMI43" s="342"/>
      <c r="PMJ43" s="342"/>
      <c r="PMK43" s="342"/>
      <c r="PML43" s="342"/>
      <c r="PMM43" s="342"/>
      <c r="PMN43" s="342"/>
      <c r="PMO43" s="342"/>
      <c r="PMP43" s="342"/>
      <c r="PMQ43" s="342"/>
      <c r="PMR43" s="342"/>
      <c r="PMS43" s="342"/>
      <c r="PMT43" s="342"/>
      <c r="PMU43" s="342"/>
      <c r="PMV43" s="342"/>
      <c r="PMW43" s="342"/>
      <c r="PMX43" s="342"/>
      <c r="PMY43" s="342"/>
      <c r="PMZ43" s="342"/>
      <c r="PNA43" s="342"/>
      <c r="PNB43" s="342"/>
      <c r="PNC43" s="342"/>
      <c r="PND43" s="342"/>
      <c r="PNE43" s="342"/>
      <c r="PNF43" s="342"/>
      <c r="PNG43" s="342"/>
      <c r="PNH43" s="342"/>
      <c r="PNI43" s="342"/>
      <c r="PNJ43" s="342"/>
      <c r="PNK43" s="342"/>
      <c r="PNL43" s="342"/>
      <c r="PNM43" s="342"/>
      <c r="PNN43" s="342"/>
      <c r="PNO43" s="342"/>
      <c r="PNP43" s="342"/>
      <c r="PNQ43" s="342"/>
      <c r="PNR43" s="342"/>
      <c r="PNS43" s="342"/>
      <c r="PNT43" s="342"/>
      <c r="PNU43" s="342"/>
      <c r="PNV43" s="342"/>
      <c r="PNW43" s="342"/>
      <c r="PNX43" s="342"/>
      <c r="PNY43" s="342"/>
      <c r="PNZ43" s="342"/>
      <c r="POA43" s="342"/>
      <c r="POB43" s="342"/>
      <c r="POC43" s="342"/>
      <c r="POD43" s="342"/>
      <c r="POE43" s="342"/>
      <c r="POF43" s="342"/>
      <c r="POG43" s="342"/>
      <c r="POH43" s="342"/>
      <c r="POI43" s="342"/>
      <c r="POJ43" s="342"/>
      <c r="POK43" s="342"/>
      <c r="POL43" s="342"/>
      <c r="POM43" s="342"/>
      <c r="PON43" s="342"/>
      <c r="POO43" s="342"/>
      <c r="POP43" s="342"/>
      <c r="POQ43" s="342"/>
      <c r="POR43" s="342"/>
      <c r="POS43" s="342"/>
      <c r="POT43" s="342"/>
      <c r="POU43" s="342"/>
      <c r="POV43" s="342"/>
      <c r="POW43" s="342"/>
      <c r="POX43" s="342"/>
      <c r="POY43" s="342"/>
      <c r="POZ43" s="342"/>
      <c r="PPA43" s="342"/>
      <c r="PPB43" s="342"/>
      <c r="PPC43" s="342"/>
      <c r="PPD43" s="342"/>
      <c r="PPE43" s="342"/>
      <c r="PPF43" s="342"/>
      <c r="PPG43" s="342"/>
      <c r="PPH43" s="342"/>
      <c r="PPI43" s="342"/>
      <c r="PPJ43" s="342"/>
      <c r="PPK43" s="342"/>
      <c r="PPL43" s="342"/>
      <c r="PPM43" s="342"/>
      <c r="PPN43" s="342"/>
      <c r="PPO43" s="342"/>
      <c r="PPP43" s="342"/>
      <c r="PPQ43" s="342"/>
      <c r="PPR43" s="342"/>
      <c r="PPS43" s="342"/>
      <c r="PPT43" s="342"/>
      <c r="PPU43" s="342"/>
      <c r="PPV43" s="342"/>
      <c r="PPW43" s="342"/>
      <c r="PPX43" s="342"/>
      <c r="PPY43" s="342"/>
      <c r="PPZ43" s="342"/>
      <c r="PQA43" s="342"/>
      <c r="PQB43" s="342"/>
      <c r="PQC43" s="342"/>
      <c r="PQD43" s="342"/>
      <c r="PQE43" s="342"/>
      <c r="PQF43" s="342"/>
      <c r="PQG43" s="342"/>
      <c r="PQH43" s="342"/>
      <c r="PQI43" s="342"/>
      <c r="PQJ43" s="342"/>
      <c r="PQK43" s="342"/>
      <c r="PQL43" s="342"/>
      <c r="PQM43" s="342"/>
      <c r="PQN43" s="342"/>
      <c r="PQO43" s="342"/>
      <c r="PQP43" s="342"/>
      <c r="PQQ43" s="342"/>
      <c r="PQR43" s="342"/>
      <c r="PQS43" s="342"/>
      <c r="PQT43" s="342"/>
      <c r="PQU43" s="342"/>
      <c r="PQV43" s="342"/>
      <c r="PQW43" s="342"/>
      <c r="PQX43" s="342"/>
      <c r="PQY43" s="342"/>
      <c r="PQZ43" s="342"/>
      <c r="PRA43" s="342"/>
      <c r="PRB43" s="342"/>
      <c r="PRC43" s="342"/>
      <c r="PRD43" s="342"/>
      <c r="PRE43" s="342"/>
      <c r="PRF43" s="342"/>
      <c r="PRG43" s="342"/>
      <c r="PRH43" s="342"/>
      <c r="PRI43" s="342"/>
      <c r="PRJ43" s="342"/>
      <c r="PRK43" s="342"/>
      <c r="PRL43" s="342"/>
      <c r="PRM43" s="342"/>
      <c r="PRN43" s="342"/>
      <c r="PRO43" s="342"/>
      <c r="PRP43" s="342"/>
      <c r="PRQ43" s="342"/>
      <c r="PRR43" s="342"/>
      <c r="PRS43" s="342"/>
      <c r="PRT43" s="342"/>
      <c r="PRU43" s="342"/>
      <c r="PRV43" s="342"/>
      <c r="PRW43" s="342"/>
      <c r="PRX43" s="342"/>
      <c r="PRY43" s="342"/>
      <c r="PRZ43" s="342"/>
      <c r="PSA43" s="342"/>
      <c r="PSB43" s="342"/>
      <c r="PSC43" s="342"/>
      <c r="PSD43" s="342"/>
      <c r="PSE43" s="342"/>
      <c r="PSF43" s="342"/>
      <c r="PSG43" s="342"/>
      <c r="PSH43" s="342"/>
      <c r="PSI43" s="342"/>
      <c r="PSJ43" s="342"/>
      <c r="PSK43" s="342"/>
      <c r="PSL43" s="342"/>
      <c r="PSM43" s="342"/>
      <c r="PSN43" s="342"/>
      <c r="PSO43" s="342"/>
      <c r="PSP43" s="342"/>
      <c r="PSQ43" s="342"/>
      <c r="PSR43" s="342"/>
      <c r="PSS43" s="342"/>
      <c r="PST43" s="342"/>
      <c r="PSU43" s="342"/>
      <c r="PSV43" s="342"/>
      <c r="PSW43" s="342"/>
      <c r="PSX43" s="342"/>
      <c r="PSY43" s="342"/>
      <c r="PSZ43" s="342"/>
      <c r="PTA43" s="342"/>
      <c r="PTB43" s="342"/>
      <c r="PTC43" s="342"/>
      <c r="PTD43" s="342"/>
      <c r="PTE43" s="342"/>
      <c r="PTF43" s="342"/>
      <c r="PTG43" s="342"/>
      <c r="PTH43" s="342"/>
      <c r="PTI43" s="342"/>
      <c r="PTJ43" s="342"/>
      <c r="PTK43" s="342"/>
      <c r="PTL43" s="342"/>
      <c r="PTM43" s="342"/>
      <c r="PTN43" s="342"/>
      <c r="PTO43" s="342"/>
      <c r="PTP43" s="342"/>
      <c r="PTQ43" s="342"/>
      <c r="PTR43" s="342"/>
      <c r="PTS43" s="342"/>
      <c r="PTT43" s="342"/>
      <c r="PTU43" s="342"/>
      <c r="PTV43" s="342"/>
      <c r="PTW43" s="342"/>
      <c r="PTX43" s="342"/>
      <c r="PTY43" s="342"/>
      <c r="PTZ43" s="342"/>
      <c r="PUA43" s="342"/>
      <c r="PUB43" s="342"/>
      <c r="PUC43" s="342"/>
      <c r="PUD43" s="342"/>
      <c r="PUE43" s="342"/>
      <c r="PUF43" s="342"/>
      <c r="PUG43" s="342"/>
      <c r="PUH43" s="342"/>
      <c r="PUI43" s="342"/>
      <c r="PUJ43" s="342"/>
      <c r="PUK43" s="342"/>
      <c r="PUL43" s="342"/>
      <c r="PUM43" s="342"/>
      <c r="PUN43" s="342"/>
      <c r="PUO43" s="342"/>
      <c r="PUP43" s="342"/>
      <c r="PUQ43" s="342"/>
      <c r="PUR43" s="342"/>
      <c r="PUS43" s="342"/>
      <c r="PUT43" s="342"/>
      <c r="PUU43" s="342"/>
      <c r="PUV43" s="342"/>
      <c r="PUW43" s="342"/>
      <c r="PUX43" s="342"/>
      <c r="PUY43" s="342"/>
      <c r="PUZ43" s="342"/>
      <c r="PVA43" s="342"/>
      <c r="PVB43" s="342"/>
      <c r="PVC43" s="342"/>
      <c r="PVD43" s="342"/>
      <c r="PVE43" s="342"/>
      <c r="PVF43" s="342"/>
      <c r="PVG43" s="342"/>
      <c r="PVH43" s="342"/>
      <c r="PVI43" s="342"/>
      <c r="PVJ43" s="342"/>
      <c r="PVK43" s="342"/>
      <c r="PVL43" s="342"/>
      <c r="PVM43" s="342"/>
      <c r="PVN43" s="342"/>
      <c r="PVO43" s="342"/>
      <c r="PVP43" s="342"/>
      <c r="PVQ43" s="342"/>
      <c r="PVR43" s="342"/>
      <c r="PVS43" s="342"/>
      <c r="PVT43" s="342"/>
      <c r="PVU43" s="342"/>
      <c r="PVV43" s="342"/>
      <c r="PVW43" s="342"/>
      <c r="PVX43" s="342"/>
      <c r="PVY43" s="342"/>
      <c r="PVZ43" s="342"/>
      <c r="PWA43" s="342"/>
      <c r="PWB43" s="342"/>
      <c r="PWC43" s="342"/>
      <c r="PWD43" s="342"/>
      <c r="PWE43" s="342"/>
      <c r="PWF43" s="342"/>
      <c r="PWG43" s="342"/>
      <c r="PWH43" s="342"/>
      <c r="PWI43" s="342"/>
      <c r="PWJ43" s="342"/>
      <c r="PWK43" s="342"/>
      <c r="PWL43" s="342"/>
      <c r="PWM43" s="342"/>
      <c r="PWN43" s="342"/>
      <c r="PWO43" s="342"/>
      <c r="PWP43" s="342"/>
      <c r="PWQ43" s="342"/>
      <c r="PWR43" s="342"/>
      <c r="PWS43" s="342"/>
      <c r="PWT43" s="342"/>
      <c r="PWU43" s="342"/>
      <c r="PWV43" s="342"/>
      <c r="PWW43" s="342"/>
      <c r="PWX43" s="342"/>
      <c r="PWY43" s="342"/>
      <c r="PWZ43" s="342"/>
      <c r="PXA43" s="342"/>
      <c r="PXB43" s="342"/>
      <c r="PXC43" s="342"/>
      <c r="PXD43" s="342"/>
      <c r="PXE43" s="342"/>
      <c r="PXF43" s="342"/>
      <c r="PXG43" s="342"/>
      <c r="PXH43" s="342"/>
      <c r="PXI43" s="342"/>
      <c r="PXJ43" s="342"/>
      <c r="PXK43" s="342"/>
      <c r="PXL43" s="342"/>
      <c r="PXM43" s="342"/>
      <c r="PXN43" s="342"/>
      <c r="PXO43" s="342"/>
      <c r="PXP43" s="342"/>
      <c r="PXQ43" s="342"/>
      <c r="PXR43" s="342"/>
      <c r="PXS43" s="342"/>
      <c r="PXT43" s="342"/>
      <c r="PXU43" s="342"/>
      <c r="PXV43" s="342"/>
      <c r="PXW43" s="342"/>
      <c r="PXX43" s="342"/>
      <c r="PXY43" s="342"/>
      <c r="PXZ43" s="342"/>
      <c r="PYA43" s="342"/>
      <c r="PYB43" s="342"/>
      <c r="PYC43" s="342"/>
      <c r="PYD43" s="342"/>
      <c r="PYE43" s="342"/>
      <c r="PYF43" s="342"/>
      <c r="PYG43" s="342"/>
      <c r="PYH43" s="342"/>
      <c r="PYI43" s="342"/>
      <c r="PYJ43" s="342"/>
      <c r="PYK43" s="342"/>
      <c r="PYL43" s="342"/>
      <c r="PYM43" s="342"/>
      <c r="PYN43" s="342"/>
      <c r="PYO43" s="342"/>
      <c r="PYP43" s="342"/>
      <c r="PYQ43" s="342"/>
      <c r="PYR43" s="342"/>
      <c r="PYS43" s="342"/>
      <c r="PYT43" s="342"/>
      <c r="PYU43" s="342"/>
      <c r="PYV43" s="342"/>
      <c r="PYW43" s="342"/>
      <c r="PYX43" s="342"/>
      <c r="PYY43" s="342"/>
      <c r="PYZ43" s="342"/>
      <c r="PZA43" s="342"/>
      <c r="PZB43" s="342"/>
      <c r="PZC43" s="342"/>
      <c r="PZD43" s="342"/>
      <c r="PZE43" s="342"/>
      <c r="PZF43" s="342"/>
      <c r="PZG43" s="342"/>
      <c r="PZH43" s="342"/>
      <c r="PZI43" s="342"/>
      <c r="PZJ43" s="342"/>
      <c r="PZK43" s="342"/>
      <c r="PZL43" s="342"/>
      <c r="PZM43" s="342"/>
      <c r="PZN43" s="342"/>
      <c r="PZO43" s="342"/>
      <c r="PZP43" s="342"/>
      <c r="PZQ43" s="342"/>
      <c r="PZR43" s="342"/>
      <c r="PZS43" s="342"/>
      <c r="PZT43" s="342"/>
      <c r="PZU43" s="342"/>
      <c r="PZV43" s="342"/>
      <c r="PZW43" s="342"/>
      <c r="PZX43" s="342"/>
      <c r="PZY43" s="342"/>
      <c r="PZZ43" s="342"/>
      <c r="QAA43" s="342"/>
      <c r="QAB43" s="342"/>
      <c r="QAC43" s="342"/>
      <c r="QAD43" s="342"/>
      <c r="QAE43" s="342"/>
      <c r="QAF43" s="342"/>
      <c r="QAG43" s="342"/>
      <c r="QAH43" s="342"/>
      <c r="QAI43" s="342"/>
      <c r="QAJ43" s="342"/>
      <c r="QAK43" s="342"/>
      <c r="QAL43" s="342"/>
      <c r="QAM43" s="342"/>
      <c r="QAN43" s="342"/>
      <c r="QAO43" s="342"/>
      <c r="QAP43" s="342"/>
      <c r="QAQ43" s="342"/>
      <c r="QAR43" s="342"/>
      <c r="QAS43" s="342"/>
      <c r="QAT43" s="342"/>
      <c r="QAU43" s="342"/>
      <c r="QAV43" s="342"/>
      <c r="QAW43" s="342"/>
      <c r="QAX43" s="342"/>
      <c r="QAY43" s="342"/>
      <c r="QAZ43" s="342"/>
      <c r="QBA43" s="342"/>
      <c r="QBB43" s="342"/>
      <c r="QBC43" s="342"/>
      <c r="QBD43" s="342"/>
      <c r="QBE43" s="342"/>
      <c r="QBF43" s="342"/>
      <c r="QBG43" s="342"/>
      <c r="QBH43" s="342"/>
      <c r="QBI43" s="342"/>
      <c r="QBJ43" s="342"/>
      <c r="QBK43" s="342"/>
      <c r="QBL43" s="342"/>
      <c r="QBM43" s="342"/>
      <c r="QBN43" s="342"/>
      <c r="QBO43" s="342"/>
      <c r="QBP43" s="342"/>
      <c r="QBQ43" s="342"/>
      <c r="QBR43" s="342"/>
      <c r="QBS43" s="342"/>
      <c r="QBT43" s="342"/>
      <c r="QBU43" s="342"/>
      <c r="QBV43" s="342"/>
      <c r="QBW43" s="342"/>
      <c r="QBX43" s="342"/>
      <c r="QBY43" s="342"/>
      <c r="QBZ43" s="342"/>
      <c r="QCA43" s="342"/>
      <c r="QCB43" s="342"/>
      <c r="QCC43" s="342"/>
      <c r="QCD43" s="342"/>
      <c r="QCE43" s="342"/>
      <c r="QCF43" s="342"/>
      <c r="QCG43" s="342"/>
      <c r="QCH43" s="342"/>
      <c r="QCI43" s="342"/>
      <c r="QCJ43" s="342"/>
      <c r="QCK43" s="342"/>
      <c r="QCL43" s="342"/>
      <c r="QCM43" s="342"/>
      <c r="QCN43" s="342"/>
      <c r="QCO43" s="342"/>
      <c r="QCP43" s="342"/>
      <c r="QCQ43" s="342"/>
      <c r="QCR43" s="342"/>
      <c r="QCS43" s="342"/>
      <c r="QCT43" s="342"/>
      <c r="QCU43" s="342"/>
      <c r="QCV43" s="342"/>
      <c r="QCW43" s="342"/>
      <c r="QCX43" s="342"/>
      <c r="QCY43" s="342"/>
      <c r="QCZ43" s="342"/>
      <c r="QDA43" s="342"/>
      <c r="QDB43" s="342"/>
      <c r="QDC43" s="342"/>
      <c r="QDD43" s="342"/>
      <c r="QDE43" s="342"/>
      <c r="QDF43" s="342"/>
      <c r="QDG43" s="342"/>
      <c r="QDH43" s="342"/>
      <c r="QDI43" s="342"/>
      <c r="QDJ43" s="342"/>
      <c r="QDK43" s="342"/>
      <c r="QDL43" s="342"/>
      <c r="QDM43" s="342"/>
      <c r="QDN43" s="342"/>
      <c r="QDO43" s="342"/>
      <c r="QDP43" s="342"/>
      <c r="QDQ43" s="342"/>
      <c r="QDR43" s="342"/>
      <c r="QDS43" s="342"/>
      <c r="QDT43" s="342"/>
      <c r="QDU43" s="342"/>
      <c r="QDV43" s="342"/>
      <c r="QDW43" s="342"/>
      <c r="QDX43" s="342"/>
      <c r="QDY43" s="342"/>
      <c r="QDZ43" s="342"/>
      <c r="QEA43" s="342"/>
      <c r="QEB43" s="342"/>
      <c r="QEC43" s="342"/>
      <c r="QED43" s="342"/>
      <c r="QEE43" s="342"/>
      <c r="QEF43" s="342"/>
      <c r="QEG43" s="342"/>
      <c r="QEH43" s="342"/>
      <c r="QEI43" s="342"/>
      <c r="QEJ43" s="342"/>
      <c r="QEK43" s="342"/>
      <c r="QEL43" s="342"/>
      <c r="QEM43" s="342"/>
      <c r="QEN43" s="342"/>
      <c r="QEO43" s="342"/>
      <c r="QEP43" s="342"/>
      <c r="QEQ43" s="342"/>
      <c r="QER43" s="342"/>
      <c r="QES43" s="342"/>
      <c r="QET43" s="342"/>
      <c r="QEU43" s="342"/>
      <c r="QEV43" s="342"/>
      <c r="QEW43" s="342"/>
      <c r="QEX43" s="342"/>
      <c r="QEY43" s="342"/>
      <c r="QEZ43" s="342"/>
      <c r="QFA43" s="342"/>
      <c r="QFB43" s="342"/>
      <c r="QFC43" s="342"/>
      <c r="QFD43" s="342"/>
      <c r="QFE43" s="342"/>
      <c r="QFF43" s="342"/>
      <c r="QFG43" s="342"/>
      <c r="QFH43" s="342"/>
      <c r="QFI43" s="342"/>
      <c r="QFJ43" s="342"/>
      <c r="QFK43" s="342"/>
      <c r="QFL43" s="342"/>
      <c r="QFM43" s="342"/>
      <c r="QFN43" s="342"/>
      <c r="QFO43" s="342"/>
      <c r="QFP43" s="342"/>
      <c r="QFQ43" s="342"/>
      <c r="QFR43" s="342"/>
      <c r="QFS43" s="342"/>
      <c r="QFT43" s="342"/>
      <c r="QFU43" s="342"/>
      <c r="QFV43" s="342"/>
      <c r="QFW43" s="342"/>
      <c r="QFX43" s="342"/>
      <c r="QFY43" s="342"/>
      <c r="QFZ43" s="342"/>
      <c r="QGA43" s="342"/>
      <c r="QGB43" s="342"/>
      <c r="QGC43" s="342"/>
      <c r="QGD43" s="342"/>
      <c r="QGE43" s="342"/>
      <c r="QGF43" s="342"/>
      <c r="QGG43" s="342"/>
      <c r="QGH43" s="342"/>
      <c r="QGI43" s="342"/>
      <c r="QGJ43" s="342"/>
      <c r="QGK43" s="342"/>
      <c r="QGL43" s="342"/>
      <c r="QGM43" s="342"/>
      <c r="QGN43" s="342"/>
      <c r="QGO43" s="342"/>
      <c r="QGP43" s="342"/>
      <c r="QGQ43" s="342"/>
      <c r="QGR43" s="342"/>
      <c r="QGS43" s="342"/>
      <c r="QGT43" s="342"/>
      <c r="QGU43" s="342"/>
      <c r="QGV43" s="342"/>
      <c r="QGW43" s="342"/>
      <c r="QGX43" s="342"/>
      <c r="QGY43" s="342"/>
      <c r="QGZ43" s="342"/>
      <c r="QHA43" s="342"/>
      <c r="QHB43" s="342"/>
      <c r="QHC43" s="342"/>
      <c r="QHD43" s="342"/>
      <c r="QHE43" s="342"/>
      <c r="QHF43" s="342"/>
      <c r="QHG43" s="342"/>
      <c r="QHH43" s="342"/>
      <c r="QHI43" s="342"/>
      <c r="QHJ43" s="342"/>
      <c r="QHK43" s="342"/>
      <c r="QHL43" s="342"/>
      <c r="QHM43" s="342"/>
      <c r="QHN43" s="342"/>
      <c r="QHO43" s="342"/>
      <c r="QHP43" s="342"/>
      <c r="QHQ43" s="342"/>
      <c r="QHR43" s="342"/>
      <c r="QHS43" s="342"/>
      <c r="QHT43" s="342"/>
      <c r="QHU43" s="342"/>
      <c r="QHV43" s="342"/>
      <c r="QHW43" s="342"/>
      <c r="QHX43" s="342"/>
      <c r="QHY43" s="342"/>
      <c r="QHZ43" s="342"/>
      <c r="QIA43" s="342"/>
      <c r="QIB43" s="342"/>
      <c r="QIC43" s="342"/>
      <c r="QID43" s="342"/>
      <c r="QIE43" s="342"/>
      <c r="QIF43" s="342"/>
      <c r="QIG43" s="342"/>
      <c r="QIH43" s="342"/>
      <c r="QII43" s="342"/>
      <c r="QIJ43" s="342"/>
      <c r="QIK43" s="342"/>
      <c r="QIL43" s="342"/>
      <c r="QIM43" s="342"/>
      <c r="QIN43" s="342"/>
      <c r="QIO43" s="342"/>
      <c r="QIP43" s="342"/>
      <c r="QIQ43" s="342"/>
      <c r="QIR43" s="342"/>
      <c r="QIS43" s="342"/>
      <c r="QIT43" s="342"/>
      <c r="QIU43" s="342"/>
      <c r="QIV43" s="342"/>
      <c r="QIW43" s="342"/>
      <c r="QIX43" s="342"/>
      <c r="QIY43" s="342"/>
      <c r="QIZ43" s="342"/>
      <c r="QJA43" s="342"/>
      <c r="QJB43" s="342"/>
      <c r="QJC43" s="342"/>
      <c r="QJD43" s="342"/>
      <c r="QJE43" s="342"/>
      <c r="QJF43" s="342"/>
      <c r="QJG43" s="342"/>
      <c r="QJH43" s="342"/>
      <c r="QJI43" s="342"/>
      <c r="QJJ43" s="342"/>
      <c r="QJK43" s="342"/>
      <c r="QJL43" s="342"/>
      <c r="QJM43" s="342"/>
      <c r="QJN43" s="342"/>
      <c r="QJO43" s="342"/>
      <c r="QJP43" s="342"/>
      <c r="QJQ43" s="342"/>
      <c r="QJR43" s="342"/>
      <c r="QJS43" s="342"/>
      <c r="QJT43" s="342"/>
      <c r="QJU43" s="342"/>
      <c r="QJV43" s="342"/>
      <c r="QJW43" s="342"/>
      <c r="QJX43" s="342"/>
      <c r="QJY43" s="342"/>
      <c r="QJZ43" s="342"/>
      <c r="QKA43" s="342"/>
      <c r="QKB43" s="342"/>
      <c r="QKC43" s="342"/>
      <c r="QKD43" s="342"/>
      <c r="QKE43" s="342"/>
      <c r="QKF43" s="342"/>
      <c r="QKG43" s="342"/>
      <c r="QKH43" s="342"/>
      <c r="QKI43" s="342"/>
      <c r="QKJ43" s="342"/>
      <c r="QKK43" s="342"/>
      <c r="QKL43" s="342"/>
      <c r="QKM43" s="342"/>
      <c r="QKN43" s="342"/>
      <c r="QKO43" s="342"/>
      <c r="QKP43" s="342"/>
      <c r="QKQ43" s="342"/>
      <c r="QKR43" s="342"/>
      <c r="QKS43" s="342"/>
      <c r="QKT43" s="342"/>
      <c r="QKU43" s="342"/>
      <c r="QKV43" s="342"/>
      <c r="QKW43" s="342"/>
      <c r="QKX43" s="342"/>
      <c r="QKY43" s="342"/>
      <c r="QKZ43" s="342"/>
      <c r="QLA43" s="342"/>
      <c r="QLB43" s="342"/>
      <c r="QLC43" s="342"/>
      <c r="QLD43" s="342"/>
      <c r="QLE43" s="342"/>
      <c r="QLF43" s="342"/>
      <c r="QLG43" s="342"/>
      <c r="QLH43" s="342"/>
      <c r="QLI43" s="342"/>
      <c r="QLJ43" s="342"/>
      <c r="QLK43" s="342"/>
      <c r="QLL43" s="342"/>
      <c r="QLM43" s="342"/>
      <c r="QLN43" s="342"/>
      <c r="QLO43" s="342"/>
      <c r="QLP43" s="342"/>
      <c r="QLQ43" s="342"/>
      <c r="QLR43" s="342"/>
      <c r="QLS43" s="342"/>
      <c r="QLT43" s="342"/>
      <c r="QLU43" s="342"/>
      <c r="QLV43" s="342"/>
      <c r="QLW43" s="342"/>
      <c r="QLX43" s="342"/>
      <c r="QLY43" s="342"/>
      <c r="QLZ43" s="342"/>
      <c r="QMA43" s="342"/>
      <c r="QMB43" s="342"/>
      <c r="QMC43" s="342"/>
      <c r="QMD43" s="342"/>
      <c r="QME43" s="342"/>
      <c r="QMF43" s="342"/>
      <c r="QMG43" s="342"/>
      <c r="QMH43" s="342"/>
      <c r="QMI43" s="342"/>
      <c r="QMJ43" s="342"/>
      <c r="QMK43" s="342"/>
      <c r="QML43" s="342"/>
      <c r="QMM43" s="342"/>
      <c r="QMN43" s="342"/>
      <c r="QMO43" s="342"/>
      <c r="QMP43" s="342"/>
      <c r="QMQ43" s="342"/>
      <c r="QMR43" s="342"/>
      <c r="QMS43" s="342"/>
      <c r="QMT43" s="342"/>
      <c r="QMU43" s="342"/>
      <c r="QMV43" s="342"/>
      <c r="QMW43" s="342"/>
      <c r="QMX43" s="342"/>
      <c r="QMY43" s="342"/>
      <c r="QMZ43" s="342"/>
      <c r="QNA43" s="342"/>
      <c r="QNB43" s="342"/>
      <c r="QNC43" s="342"/>
      <c r="QND43" s="342"/>
      <c r="QNE43" s="342"/>
      <c r="QNF43" s="342"/>
      <c r="QNG43" s="342"/>
      <c r="QNH43" s="342"/>
      <c r="QNI43" s="342"/>
      <c r="QNJ43" s="342"/>
      <c r="QNK43" s="342"/>
      <c r="QNL43" s="342"/>
      <c r="QNM43" s="342"/>
      <c r="QNN43" s="342"/>
      <c r="QNO43" s="342"/>
      <c r="QNP43" s="342"/>
      <c r="QNQ43" s="342"/>
      <c r="QNR43" s="342"/>
      <c r="QNS43" s="342"/>
      <c r="QNT43" s="342"/>
      <c r="QNU43" s="342"/>
      <c r="QNV43" s="342"/>
      <c r="QNW43" s="342"/>
      <c r="QNX43" s="342"/>
      <c r="QNY43" s="342"/>
      <c r="QNZ43" s="342"/>
      <c r="QOA43" s="342"/>
      <c r="QOB43" s="342"/>
      <c r="QOC43" s="342"/>
      <c r="QOD43" s="342"/>
      <c r="QOE43" s="342"/>
      <c r="QOF43" s="342"/>
      <c r="QOG43" s="342"/>
      <c r="QOH43" s="342"/>
      <c r="QOI43" s="342"/>
      <c r="QOJ43" s="342"/>
      <c r="QOK43" s="342"/>
      <c r="QOL43" s="342"/>
      <c r="QOM43" s="342"/>
      <c r="QON43" s="342"/>
      <c r="QOO43" s="342"/>
      <c r="QOP43" s="342"/>
      <c r="QOQ43" s="342"/>
      <c r="QOR43" s="342"/>
      <c r="QOS43" s="342"/>
      <c r="QOT43" s="342"/>
      <c r="QOU43" s="342"/>
      <c r="QOV43" s="342"/>
      <c r="QOW43" s="342"/>
      <c r="QOX43" s="342"/>
      <c r="QOY43" s="342"/>
      <c r="QOZ43" s="342"/>
      <c r="QPA43" s="342"/>
      <c r="QPB43" s="342"/>
      <c r="QPC43" s="342"/>
      <c r="QPD43" s="342"/>
      <c r="QPE43" s="342"/>
      <c r="QPF43" s="342"/>
      <c r="QPG43" s="342"/>
      <c r="QPH43" s="342"/>
      <c r="QPI43" s="342"/>
      <c r="QPJ43" s="342"/>
      <c r="QPK43" s="342"/>
      <c r="QPL43" s="342"/>
      <c r="QPM43" s="342"/>
      <c r="QPN43" s="342"/>
      <c r="QPO43" s="342"/>
      <c r="QPP43" s="342"/>
      <c r="QPQ43" s="342"/>
      <c r="QPR43" s="342"/>
      <c r="QPS43" s="342"/>
      <c r="QPT43" s="342"/>
      <c r="QPU43" s="342"/>
      <c r="QPV43" s="342"/>
      <c r="QPW43" s="342"/>
      <c r="QPX43" s="342"/>
      <c r="QPY43" s="342"/>
      <c r="QPZ43" s="342"/>
      <c r="QQA43" s="342"/>
      <c r="QQB43" s="342"/>
      <c r="QQC43" s="342"/>
      <c r="QQD43" s="342"/>
      <c r="QQE43" s="342"/>
      <c r="QQF43" s="342"/>
      <c r="QQG43" s="342"/>
      <c r="QQH43" s="342"/>
      <c r="QQI43" s="342"/>
      <c r="QQJ43" s="342"/>
      <c r="QQK43" s="342"/>
      <c r="QQL43" s="342"/>
      <c r="QQM43" s="342"/>
      <c r="QQN43" s="342"/>
      <c r="QQO43" s="342"/>
      <c r="QQP43" s="342"/>
      <c r="QQQ43" s="342"/>
      <c r="QQR43" s="342"/>
      <c r="QQS43" s="342"/>
      <c r="QQT43" s="342"/>
      <c r="QQU43" s="342"/>
      <c r="QQV43" s="342"/>
      <c r="QQW43" s="342"/>
      <c r="QQX43" s="342"/>
      <c r="QQY43" s="342"/>
      <c r="QQZ43" s="342"/>
      <c r="QRA43" s="342"/>
      <c r="QRB43" s="342"/>
      <c r="QRC43" s="342"/>
      <c r="QRD43" s="342"/>
      <c r="QRE43" s="342"/>
      <c r="QRF43" s="342"/>
      <c r="QRG43" s="342"/>
      <c r="QRH43" s="342"/>
      <c r="QRI43" s="342"/>
      <c r="QRJ43" s="342"/>
      <c r="QRK43" s="342"/>
      <c r="QRL43" s="342"/>
      <c r="QRM43" s="342"/>
      <c r="QRN43" s="342"/>
      <c r="QRO43" s="342"/>
      <c r="QRP43" s="342"/>
      <c r="QRQ43" s="342"/>
      <c r="QRR43" s="342"/>
      <c r="QRS43" s="342"/>
      <c r="QRT43" s="342"/>
      <c r="QRU43" s="342"/>
      <c r="QRV43" s="342"/>
      <c r="QRW43" s="342"/>
      <c r="QRX43" s="342"/>
      <c r="QRY43" s="342"/>
      <c r="QRZ43" s="342"/>
      <c r="QSA43" s="342"/>
      <c r="QSB43" s="342"/>
      <c r="QSC43" s="342"/>
      <c r="QSD43" s="342"/>
      <c r="QSE43" s="342"/>
      <c r="QSF43" s="342"/>
      <c r="QSG43" s="342"/>
      <c r="QSH43" s="342"/>
      <c r="QSI43" s="342"/>
      <c r="QSJ43" s="342"/>
      <c r="QSK43" s="342"/>
      <c r="QSL43" s="342"/>
      <c r="QSM43" s="342"/>
      <c r="QSN43" s="342"/>
      <c r="QSO43" s="342"/>
      <c r="QSP43" s="342"/>
      <c r="QSQ43" s="342"/>
      <c r="QSR43" s="342"/>
      <c r="QSS43" s="342"/>
      <c r="QST43" s="342"/>
      <c r="QSU43" s="342"/>
      <c r="QSV43" s="342"/>
      <c r="QSW43" s="342"/>
      <c r="QSX43" s="342"/>
      <c r="QSY43" s="342"/>
      <c r="QSZ43" s="342"/>
      <c r="QTA43" s="342"/>
      <c r="QTB43" s="342"/>
      <c r="QTC43" s="342"/>
      <c r="QTD43" s="342"/>
      <c r="QTE43" s="342"/>
      <c r="QTF43" s="342"/>
      <c r="QTG43" s="342"/>
      <c r="QTH43" s="342"/>
      <c r="QTI43" s="342"/>
      <c r="QTJ43" s="342"/>
      <c r="QTK43" s="342"/>
      <c r="QTL43" s="342"/>
      <c r="QTM43" s="342"/>
      <c r="QTN43" s="342"/>
      <c r="QTO43" s="342"/>
      <c r="QTP43" s="342"/>
      <c r="QTQ43" s="342"/>
      <c r="QTR43" s="342"/>
      <c r="QTS43" s="342"/>
      <c r="QTT43" s="342"/>
      <c r="QTU43" s="342"/>
      <c r="QTV43" s="342"/>
      <c r="QTW43" s="342"/>
      <c r="QTX43" s="342"/>
      <c r="QTY43" s="342"/>
      <c r="QTZ43" s="342"/>
      <c r="QUA43" s="342"/>
      <c r="QUB43" s="342"/>
      <c r="QUC43" s="342"/>
      <c r="QUD43" s="342"/>
      <c r="QUE43" s="342"/>
      <c r="QUF43" s="342"/>
      <c r="QUG43" s="342"/>
      <c r="QUH43" s="342"/>
      <c r="QUI43" s="342"/>
      <c r="QUJ43" s="342"/>
      <c r="QUK43" s="342"/>
      <c r="QUL43" s="342"/>
      <c r="QUM43" s="342"/>
      <c r="QUN43" s="342"/>
      <c r="QUO43" s="342"/>
      <c r="QUP43" s="342"/>
      <c r="QUQ43" s="342"/>
      <c r="QUR43" s="342"/>
      <c r="QUS43" s="342"/>
      <c r="QUT43" s="342"/>
      <c r="QUU43" s="342"/>
      <c r="QUV43" s="342"/>
      <c r="QUW43" s="342"/>
      <c r="QUX43" s="342"/>
      <c r="QUY43" s="342"/>
      <c r="QUZ43" s="342"/>
      <c r="QVA43" s="342"/>
      <c r="QVB43" s="342"/>
      <c r="QVC43" s="342"/>
      <c r="QVD43" s="342"/>
      <c r="QVE43" s="342"/>
      <c r="QVF43" s="342"/>
      <c r="QVG43" s="342"/>
      <c r="QVH43" s="342"/>
      <c r="QVI43" s="342"/>
      <c r="QVJ43" s="342"/>
      <c r="QVK43" s="342"/>
      <c r="QVL43" s="342"/>
      <c r="QVM43" s="342"/>
      <c r="QVN43" s="342"/>
      <c r="QVO43" s="342"/>
      <c r="QVP43" s="342"/>
      <c r="QVQ43" s="342"/>
      <c r="QVR43" s="342"/>
      <c r="QVS43" s="342"/>
      <c r="QVT43" s="342"/>
      <c r="QVU43" s="342"/>
      <c r="QVV43" s="342"/>
      <c r="QVW43" s="342"/>
      <c r="QVX43" s="342"/>
      <c r="QVY43" s="342"/>
      <c r="QVZ43" s="342"/>
      <c r="QWA43" s="342"/>
      <c r="QWB43" s="342"/>
      <c r="QWC43" s="342"/>
      <c r="QWD43" s="342"/>
      <c r="QWE43" s="342"/>
      <c r="QWF43" s="342"/>
      <c r="QWG43" s="342"/>
      <c r="QWH43" s="342"/>
      <c r="QWI43" s="342"/>
      <c r="QWJ43" s="342"/>
      <c r="QWK43" s="342"/>
      <c r="QWL43" s="342"/>
      <c r="QWM43" s="342"/>
      <c r="QWN43" s="342"/>
      <c r="QWO43" s="342"/>
      <c r="QWP43" s="342"/>
      <c r="QWQ43" s="342"/>
      <c r="QWR43" s="342"/>
      <c r="QWS43" s="342"/>
      <c r="QWT43" s="342"/>
      <c r="QWU43" s="342"/>
      <c r="QWV43" s="342"/>
      <c r="QWW43" s="342"/>
      <c r="QWX43" s="342"/>
      <c r="QWY43" s="342"/>
      <c r="QWZ43" s="342"/>
      <c r="QXA43" s="342"/>
      <c r="QXB43" s="342"/>
      <c r="QXC43" s="342"/>
      <c r="QXD43" s="342"/>
      <c r="QXE43" s="342"/>
      <c r="QXF43" s="342"/>
      <c r="QXG43" s="342"/>
      <c r="QXH43" s="342"/>
      <c r="QXI43" s="342"/>
      <c r="QXJ43" s="342"/>
      <c r="QXK43" s="342"/>
      <c r="QXL43" s="342"/>
      <c r="QXM43" s="342"/>
      <c r="QXN43" s="342"/>
      <c r="QXO43" s="342"/>
      <c r="QXP43" s="342"/>
      <c r="QXQ43" s="342"/>
      <c r="QXR43" s="342"/>
      <c r="QXS43" s="342"/>
      <c r="QXT43" s="342"/>
      <c r="QXU43" s="342"/>
      <c r="QXV43" s="342"/>
      <c r="QXW43" s="342"/>
      <c r="QXX43" s="342"/>
      <c r="QXY43" s="342"/>
      <c r="QXZ43" s="342"/>
      <c r="QYA43" s="342"/>
      <c r="QYB43" s="342"/>
      <c r="QYC43" s="342"/>
      <c r="QYD43" s="342"/>
      <c r="QYE43" s="342"/>
      <c r="QYF43" s="342"/>
      <c r="QYG43" s="342"/>
      <c r="QYH43" s="342"/>
      <c r="QYI43" s="342"/>
      <c r="QYJ43" s="342"/>
      <c r="QYK43" s="342"/>
      <c r="QYL43" s="342"/>
      <c r="QYM43" s="342"/>
      <c r="QYN43" s="342"/>
      <c r="QYO43" s="342"/>
      <c r="QYP43" s="342"/>
      <c r="QYQ43" s="342"/>
      <c r="QYR43" s="342"/>
      <c r="QYS43" s="342"/>
      <c r="QYT43" s="342"/>
      <c r="QYU43" s="342"/>
      <c r="QYV43" s="342"/>
      <c r="QYW43" s="342"/>
      <c r="QYX43" s="342"/>
      <c r="QYY43" s="342"/>
      <c r="QYZ43" s="342"/>
      <c r="QZA43" s="342"/>
      <c r="QZB43" s="342"/>
      <c r="QZC43" s="342"/>
      <c r="QZD43" s="342"/>
      <c r="QZE43" s="342"/>
      <c r="QZF43" s="342"/>
      <c r="QZG43" s="342"/>
      <c r="QZH43" s="342"/>
      <c r="QZI43" s="342"/>
      <c r="QZJ43" s="342"/>
      <c r="QZK43" s="342"/>
      <c r="QZL43" s="342"/>
      <c r="QZM43" s="342"/>
      <c r="QZN43" s="342"/>
      <c r="QZO43" s="342"/>
      <c r="QZP43" s="342"/>
      <c r="QZQ43" s="342"/>
      <c r="QZR43" s="342"/>
      <c r="QZS43" s="342"/>
      <c r="QZT43" s="342"/>
      <c r="QZU43" s="342"/>
      <c r="QZV43" s="342"/>
      <c r="QZW43" s="342"/>
      <c r="QZX43" s="342"/>
      <c r="QZY43" s="342"/>
      <c r="QZZ43" s="342"/>
      <c r="RAA43" s="342"/>
      <c r="RAB43" s="342"/>
      <c r="RAC43" s="342"/>
      <c r="RAD43" s="342"/>
      <c r="RAE43" s="342"/>
      <c r="RAF43" s="342"/>
      <c r="RAG43" s="342"/>
      <c r="RAH43" s="342"/>
      <c r="RAI43" s="342"/>
      <c r="RAJ43" s="342"/>
      <c r="RAK43" s="342"/>
      <c r="RAL43" s="342"/>
      <c r="RAM43" s="342"/>
      <c r="RAN43" s="342"/>
      <c r="RAO43" s="342"/>
      <c r="RAP43" s="342"/>
      <c r="RAQ43" s="342"/>
      <c r="RAR43" s="342"/>
      <c r="RAS43" s="342"/>
      <c r="RAT43" s="342"/>
      <c r="RAU43" s="342"/>
      <c r="RAV43" s="342"/>
      <c r="RAW43" s="342"/>
      <c r="RAX43" s="342"/>
      <c r="RAY43" s="342"/>
      <c r="RAZ43" s="342"/>
      <c r="RBA43" s="342"/>
      <c r="RBB43" s="342"/>
      <c r="RBC43" s="342"/>
      <c r="RBD43" s="342"/>
      <c r="RBE43" s="342"/>
      <c r="RBF43" s="342"/>
      <c r="RBG43" s="342"/>
      <c r="RBH43" s="342"/>
      <c r="RBI43" s="342"/>
      <c r="RBJ43" s="342"/>
      <c r="RBK43" s="342"/>
      <c r="RBL43" s="342"/>
      <c r="RBM43" s="342"/>
      <c r="RBN43" s="342"/>
      <c r="RBO43" s="342"/>
      <c r="RBP43" s="342"/>
      <c r="RBQ43" s="342"/>
      <c r="RBR43" s="342"/>
      <c r="RBS43" s="342"/>
      <c r="RBT43" s="342"/>
      <c r="RBU43" s="342"/>
      <c r="RBV43" s="342"/>
      <c r="RBW43" s="342"/>
      <c r="RBX43" s="342"/>
      <c r="RBY43" s="342"/>
      <c r="RBZ43" s="342"/>
      <c r="RCA43" s="342"/>
      <c r="RCB43" s="342"/>
      <c r="RCC43" s="342"/>
      <c r="RCD43" s="342"/>
      <c r="RCE43" s="342"/>
      <c r="RCF43" s="342"/>
      <c r="RCG43" s="342"/>
      <c r="RCH43" s="342"/>
      <c r="RCI43" s="342"/>
      <c r="RCJ43" s="342"/>
      <c r="RCK43" s="342"/>
      <c r="RCL43" s="342"/>
      <c r="RCM43" s="342"/>
      <c r="RCN43" s="342"/>
      <c r="RCO43" s="342"/>
      <c r="RCP43" s="342"/>
      <c r="RCQ43" s="342"/>
      <c r="RCR43" s="342"/>
      <c r="RCS43" s="342"/>
      <c r="RCT43" s="342"/>
      <c r="RCU43" s="342"/>
      <c r="RCV43" s="342"/>
      <c r="RCW43" s="342"/>
      <c r="RCX43" s="342"/>
      <c r="RCY43" s="342"/>
      <c r="RCZ43" s="342"/>
      <c r="RDA43" s="342"/>
      <c r="RDB43" s="342"/>
      <c r="RDC43" s="342"/>
      <c r="RDD43" s="342"/>
      <c r="RDE43" s="342"/>
      <c r="RDF43" s="342"/>
      <c r="RDG43" s="342"/>
      <c r="RDH43" s="342"/>
      <c r="RDI43" s="342"/>
      <c r="RDJ43" s="342"/>
      <c r="RDK43" s="342"/>
      <c r="RDL43" s="342"/>
      <c r="RDM43" s="342"/>
      <c r="RDN43" s="342"/>
      <c r="RDO43" s="342"/>
      <c r="RDP43" s="342"/>
      <c r="RDQ43" s="342"/>
      <c r="RDR43" s="342"/>
      <c r="RDS43" s="342"/>
      <c r="RDT43" s="342"/>
      <c r="RDU43" s="342"/>
      <c r="RDV43" s="342"/>
      <c r="RDW43" s="342"/>
      <c r="RDX43" s="342"/>
      <c r="RDY43" s="342"/>
      <c r="RDZ43" s="342"/>
      <c r="REA43" s="342"/>
      <c r="REB43" s="342"/>
      <c r="REC43" s="342"/>
      <c r="RED43" s="342"/>
      <c r="REE43" s="342"/>
      <c r="REF43" s="342"/>
      <c r="REG43" s="342"/>
      <c r="REH43" s="342"/>
      <c r="REI43" s="342"/>
      <c r="REJ43" s="342"/>
      <c r="REK43" s="342"/>
      <c r="REL43" s="342"/>
      <c r="REM43" s="342"/>
      <c r="REN43" s="342"/>
      <c r="REO43" s="342"/>
      <c r="REP43" s="342"/>
      <c r="REQ43" s="342"/>
      <c r="RER43" s="342"/>
      <c r="RES43" s="342"/>
      <c r="RET43" s="342"/>
      <c r="REU43" s="342"/>
      <c r="REV43" s="342"/>
      <c r="REW43" s="342"/>
      <c r="REX43" s="342"/>
      <c r="REY43" s="342"/>
      <c r="REZ43" s="342"/>
      <c r="RFA43" s="342"/>
      <c r="RFB43" s="342"/>
      <c r="RFC43" s="342"/>
      <c r="RFD43" s="342"/>
      <c r="RFE43" s="342"/>
      <c r="RFF43" s="342"/>
      <c r="RFG43" s="342"/>
      <c r="RFH43" s="342"/>
      <c r="RFI43" s="342"/>
      <c r="RFJ43" s="342"/>
      <c r="RFK43" s="342"/>
      <c r="RFL43" s="342"/>
      <c r="RFM43" s="342"/>
      <c r="RFN43" s="342"/>
      <c r="RFO43" s="342"/>
      <c r="RFP43" s="342"/>
      <c r="RFQ43" s="342"/>
      <c r="RFR43" s="342"/>
      <c r="RFS43" s="342"/>
      <c r="RFT43" s="342"/>
      <c r="RFU43" s="342"/>
      <c r="RFV43" s="342"/>
      <c r="RFW43" s="342"/>
      <c r="RFX43" s="342"/>
      <c r="RFY43" s="342"/>
      <c r="RFZ43" s="342"/>
      <c r="RGA43" s="342"/>
      <c r="RGB43" s="342"/>
      <c r="RGC43" s="342"/>
      <c r="RGD43" s="342"/>
      <c r="RGE43" s="342"/>
      <c r="RGF43" s="342"/>
      <c r="RGG43" s="342"/>
      <c r="RGH43" s="342"/>
      <c r="RGI43" s="342"/>
      <c r="RGJ43" s="342"/>
      <c r="RGK43" s="342"/>
      <c r="RGL43" s="342"/>
      <c r="RGM43" s="342"/>
      <c r="RGN43" s="342"/>
      <c r="RGO43" s="342"/>
      <c r="RGP43" s="342"/>
      <c r="RGQ43" s="342"/>
      <c r="RGR43" s="342"/>
      <c r="RGS43" s="342"/>
      <c r="RGT43" s="342"/>
      <c r="RGU43" s="342"/>
      <c r="RGV43" s="342"/>
      <c r="RGW43" s="342"/>
      <c r="RGX43" s="342"/>
      <c r="RGY43" s="342"/>
      <c r="RGZ43" s="342"/>
      <c r="RHA43" s="342"/>
      <c r="RHB43" s="342"/>
      <c r="RHC43" s="342"/>
      <c r="RHD43" s="342"/>
      <c r="RHE43" s="342"/>
      <c r="RHF43" s="342"/>
      <c r="RHG43" s="342"/>
      <c r="RHH43" s="342"/>
      <c r="RHI43" s="342"/>
      <c r="RHJ43" s="342"/>
      <c r="RHK43" s="342"/>
      <c r="RHL43" s="342"/>
      <c r="RHM43" s="342"/>
      <c r="RHN43" s="342"/>
      <c r="RHO43" s="342"/>
      <c r="RHP43" s="342"/>
      <c r="RHQ43" s="342"/>
      <c r="RHR43" s="342"/>
      <c r="RHS43" s="342"/>
      <c r="RHT43" s="342"/>
      <c r="RHU43" s="342"/>
      <c r="RHV43" s="342"/>
      <c r="RHW43" s="342"/>
      <c r="RHX43" s="342"/>
      <c r="RHY43" s="342"/>
      <c r="RHZ43" s="342"/>
      <c r="RIA43" s="342"/>
      <c r="RIB43" s="342"/>
      <c r="RIC43" s="342"/>
      <c r="RID43" s="342"/>
      <c r="RIE43" s="342"/>
      <c r="RIF43" s="342"/>
      <c r="RIG43" s="342"/>
      <c r="RIH43" s="342"/>
      <c r="RII43" s="342"/>
      <c r="RIJ43" s="342"/>
      <c r="RIK43" s="342"/>
      <c r="RIL43" s="342"/>
      <c r="RIM43" s="342"/>
      <c r="RIN43" s="342"/>
      <c r="RIO43" s="342"/>
      <c r="RIP43" s="342"/>
      <c r="RIQ43" s="342"/>
      <c r="RIR43" s="342"/>
      <c r="RIS43" s="342"/>
      <c r="RIT43" s="342"/>
      <c r="RIU43" s="342"/>
      <c r="RIV43" s="342"/>
      <c r="RIW43" s="342"/>
      <c r="RIX43" s="342"/>
      <c r="RIY43" s="342"/>
      <c r="RIZ43" s="342"/>
      <c r="RJA43" s="342"/>
      <c r="RJB43" s="342"/>
      <c r="RJC43" s="342"/>
      <c r="RJD43" s="342"/>
      <c r="RJE43" s="342"/>
      <c r="RJF43" s="342"/>
      <c r="RJG43" s="342"/>
      <c r="RJH43" s="342"/>
      <c r="RJI43" s="342"/>
      <c r="RJJ43" s="342"/>
      <c r="RJK43" s="342"/>
      <c r="RJL43" s="342"/>
      <c r="RJM43" s="342"/>
      <c r="RJN43" s="342"/>
      <c r="RJO43" s="342"/>
      <c r="RJP43" s="342"/>
      <c r="RJQ43" s="342"/>
      <c r="RJR43" s="342"/>
      <c r="RJS43" s="342"/>
      <c r="RJT43" s="342"/>
      <c r="RJU43" s="342"/>
      <c r="RJV43" s="342"/>
      <c r="RJW43" s="342"/>
      <c r="RJX43" s="342"/>
      <c r="RJY43" s="342"/>
      <c r="RJZ43" s="342"/>
      <c r="RKA43" s="342"/>
      <c r="RKB43" s="342"/>
      <c r="RKC43" s="342"/>
      <c r="RKD43" s="342"/>
      <c r="RKE43" s="342"/>
      <c r="RKF43" s="342"/>
      <c r="RKG43" s="342"/>
      <c r="RKH43" s="342"/>
      <c r="RKI43" s="342"/>
      <c r="RKJ43" s="342"/>
      <c r="RKK43" s="342"/>
      <c r="RKL43" s="342"/>
      <c r="RKM43" s="342"/>
      <c r="RKN43" s="342"/>
      <c r="RKO43" s="342"/>
      <c r="RKP43" s="342"/>
      <c r="RKQ43" s="342"/>
      <c r="RKR43" s="342"/>
      <c r="RKS43" s="342"/>
      <c r="RKT43" s="342"/>
      <c r="RKU43" s="342"/>
      <c r="RKV43" s="342"/>
      <c r="RKW43" s="342"/>
      <c r="RKX43" s="342"/>
      <c r="RKY43" s="342"/>
      <c r="RKZ43" s="342"/>
      <c r="RLA43" s="342"/>
      <c r="RLB43" s="342"/>
      <c r="RLC43" s="342"/>
      <c r="RLD43" s="342"/>
      <c r="RLE43" s="342"/>
      <c r="RLF43" s="342"/>
      <c r="RLG43" s="342"/>
      <c r="RLH43" s="342"/>
      <c r="RLI43" s="342"/>
      <c r="RLJ43" s="342"/>
      <c r="RLK43" s="342"/>
      <c r="RLL43" s="342"/>
      <c r="RLM43" s="342"/>
      <c r="RLN43" s="342"/>
      <c r="RLO43" s="342"/>
      <c r="RLP43" s="342"/>
      <c r="RLQ43" s="342"/>
      <c r="RLR43" s="342"/>
      <c r="RLS43" s="342"/>
      <c r="RLT43" s="342"/>
      <c r="RLU43" s="342"/>
      <c r="RLV43" s="342"/>
      <c r="RLW43" s="342"/>
      <c r="RLX43" s="342"/>
      <c r="RLY43" s="342"/>
      <c r="RLZ43" s="342"/>
      <c r="RMA43" s="342"/>
      <c r="RMB43" s="342"/>
      <c r="RMC43" s="342"/>
      <c r="RMD43" s="342"/>
      <c r="RME43" s="342"/>
      <c r="RMF43" s="342"/>
      <c r="RMG43" s="342"/>
      <c r="RMH43" s="342"/>
      <c r="RMI43" s="342"/>
      <c r="RMJ43" s="342"/>
      <c r="RMK43" s="342"/>
      <c r="RML43" s="342"/>
      <c r="RMM43" s="342"/>
      <c r="RMN43" s="342"/>
      <c r="RMO43" s="342"/>
      <c r="RMP43" s="342"/>
      <c r="RMQ43" s="342"/>
      <c r="RMR43" s="342"/>
      <c r="RMS43" s="342"/>
      <c r="RMT43" s="342"/>
      <c r="RMU43" s="342"/>
      <c r="RMV43" s="342"/>
      <c r="RMW43" s="342"/>
      <c r="RMX43" s="342"/>
      <c r="RMY43" s="342"/>
      <c r="RMZ43" s="342"/>
      <c r="RNA43" s="342"/>
      <c r="RNB43" s="342"/>
      <c r="RNC43" s="342"/>
      <c r="RND43" s="342"/>
      <c r="RNE43" s="342"/>
      <c r="RNF43" s="342"/>
      <c r="RNG43" s="342"/>
      <c r="RNH43" s="342"/>
      <c r="RNI43" s="342"/>
      <c r="RNJ43" s="342"/>
      <c r="RNK43" s="342"/>
      <c r="RNL43" s="342"/>
      <c r="RNM43" s="342"/>
      <c r="RNN43" s="342"/>
      <c r="RNO43" s="342"/>
      <c r="RNP43" s="342"/>
      <c r="RNQ43" s="342"/>
      <c r="RNR43" s="342"/>
      <c r="RNS43" s="342"/>
      <c r="RNT43" s="342"/>
      <c r="RNU43" s="342"/>
      <c r="RNV43" s="342"/>
      <c r="RNW43" s="342"/>
      <c r="RNX43" s="342"/>
      <c r="RNY43" s="342"/>
      <c r="RNZ43" s="342"/>
      <c r="ROA43" s="342"/>
      <c r="ROB43" s="342"/>
      <c r="ROC43" s="342"/>
      <c r="ROD43" s="342"/>
      <c r="ROE43" s="342"/>
      <c r="ROF43" s="342"/>
      <c r="ROG43" s="342"/>
      <c r="ROH43" s="342"/>
      <c r="ROI43" s="342"/>
      <c r="ROJ43" s="342"/>
      <c r="ROK43" s="342"/>
      <c r="ROL43" s="342"/>
      <c r="ROM43" s="342"/>
      <c r="RON43" s="342"/>
      <c r="ROO43" s="342"/>
      <c r="ROP43" s="342"/>
      <c r="ROQ43" s="342"/>
      <c r="ROR43" s="342"/>
      <c r="ROS43" s="342"/>
      <c r="ROT43" s="342"/>
      <c r="ROU43" s="342"/>
      <c r="ROV43" s="342"/>
      <c r="ROW43" s="342"/>
      <c r="ROX43" s="342"/>
      <c r="ROY43" s="342"/>
      <c r="ROZ43" s="342"/>
      <c r="RPA43" s="342"/>
      <c r="RPB43" s="342"/>
      <c r="RPC43" s="342"/>
      <c r="RPD43" s="342"/>
      <c r="RPE43" s="342"/>
      <c r="RPF43" s="342"/>
      <c r="RPG43" s="342"/>
      <c r="RPH43" s="342"/>
      <c r="RPI43" s="342"/>
      <c r="RPJ43" s="342"/>
      <c r="RPK43" s="342"/>
      <c r="RPL43" s="342"/>
      <c r="RPM43" s="342"/>
      <c r="RPN43" s="342"/>
      <c r="RPO43" s="342"/>
      <c r="RPP43" s="342"/>
      <c r="RPQ43" s="342"/>
      <c r="RPR43" s="342"/>
      <c r="RPS43" s="342"/>
      <c r="RPT43" s="342"/>
      <c r="RPU43" s="342"/>
      <c r="RPV43" s="342"/>
      <c r="RPW43" s="342"/>
      <c r="RPX43" s="342"/>
      <c r="RPY43" s="342"/>
      <c r="RPZ43" s="342"/>
      <c r="RQA43" s="342"/>
      <c r="RQB43" s="342"/>
      <c r="RQC43" s="342"/>
      <c r="RQD43" s="342"/>
      <c r="RQE43" s="342"/>
      <c r="RQF43" s="342"/>
      <c r="RQG43" s="342"/>
      <c r="RQH43" s="342"/>
      <c r="RQI43" s="342"/>
      <c r="RQJ43" s="342"/>
      <c r="RQK43" s="342"/>
      <c r="RQL43" s="342"/>
      <c r="RQM43" s="342"/>
      <c r="RQN43" s="342"/>
      <c r="RQO43" s="342"/>
      <c r="RQP43" s="342"/>
      <c r="RQQ43" s="342"/>
      <c r="RQR43" s="342"/>
      <c r="RQS43" s="342"/>
      <c r="RQT43" s="342"/>
      <c r="RQU43" s="342"/>
      <c r="RQV43" s="342"/>
      <c r="RQW43" s="342"/>
      <c r="RQX43" s="342"/>
      <c r="RQY43" s="342"/>
      <c r="RQZ43" s="342"/>
      <c r="RRA43" s="342"/>
      <c r="RRB43" s="342"/>
      <c r="RRC43" s="342"/>
      <c r="RRD43" s="342"/>
      <c r="RRE43" s="342"/>
      <c r="RRF43" s="342"/>
      <c r="RRG43" s="342"/>
      <c r="RRH43" s="342"/>
      <c r="RRI43" s="342"/>
      <c r="RRJ43" s="342"/>
      <c r="RRK43" s="342"/>
      <c r="RRL43" s="342"/>
      <c r="RRM43" s="342"/>
      <c r="RRN43" s="342"/>
      <c r="RRO43" s="342"/>
      <c r="RRP43" s="342"/>
      <c r="RRQ43" s="342"/>
      <c r="RRR43" s="342"/>
      <c r="RRS43" s="342"/>
      <c r="RRT43" s="342"/>
      <c r="RRU43" s="342"/>
      <c r="RRV43" s="342"/>
      <c r="RRW43" s="342"/>
      <c r="RRX43" s="342"/>
      <c r="RRY43" s="342"/>
      <c r="RRZ43" s="342"/>
      <c r="RSA43" s="342"/>
      <c r="RSB43" s="342"/>
      <c r="RSC43" s="342"/>
      <c r="RSD43" s="342"/>
      <c r="RSE43" s="342"/>
      <c r="RSF43" s="342"/>
      <c r="RSG43" s="342"/>
      <c r="RSH43" s="342"/>
      <c r="RSI43" s="342"/>
      <c r="RSJ43" s="342"/>
      <c r="RSK43" s="342"/>
      <c r="RSL43" s="342"/>
      <c r="RSM43" s="342"/>
      <c r="RSN43" s="342"/>
      <c r="RSO43" s="342"/>
      <c r="RSP43" s="342"/>
      <c r="RSQ43" s="342"/>
      <c r="RSR43" s="342"/>
      <c r="RSS43" s="342"/>
      <c r="RST43" s="342"/>
      <c r="RSU43" s="342"/>
      <c r="RSV43" s="342"/>
      <c r="RSW43" s="342"/>
      <c r="RSX43" s="342"/>
      <c r="RSY43" s="342"/>
      <c r="RSZ43" s="342"/>
      <c r="RTA43" s="342"/>
      <c r="RTB43" s="342"/>
      <c r="RTC43" s="342"/>
      <c r="RTD43" s="342"/>
      <c r="RTE43" s="342"/>
      <c r="RTF43" s="342"/>
      <c r="RTG43" s="342"/>
      <c r="RTH43" s="342"/>
      <c r="RTI43" s="342"/>
      <c r="RTJ43" s="342"/>
      <c r="RTK43" s="342"/>
      <c r="RTL43" s="342"/>
      <c r="RTM43" s="342"/>
      <c r="RTN43" s="342"/>
      <c r="RTO43" s="342"/>
      <c r="RTP43" s="342"/>
      <c r="RTQ43" s="342"/>
      <c r="RTR43" s="342"/>
      <c r="RTS43" s="342"/>
      <c r="RTT43" s="342"/>
      <c r="RTU43" s="342"/>
      <c r="RTV43" s="342"/>
      <c r="RTW43" s="342"/>
      <c r="RTX43" s="342"/>
      <c r="RTY43" s="342"/>
      <c r="RTZ43" s="342"/>
      <c r="RUA43" s="342"/>
      <c r="RUB43" s="342"/>
      <c r="RUC43" s="342"/>
      <c r="RUD43" s="342"/>
      <c r="RUE43" s="342"/>
      <c r="RUF43" s="342"/>
      <c r="RUG43" s="342"/>
      <c r="RUH43" s="342"/>
      <c r="RUI43" s="342"/>
      <c r="RUJ43" s="342"/>
      <c r="RUK43" s="342"/>
      <c r="RUL43" s="342"/>
      <c r="RUM43" s="342"/>
      <c r="RUN43" s="342"/>
      <c r="RUO43" s="342"/>
      <c r="RUP43" s="342"/>
      <c r="RUQ43" s="342"/>
      <c r="RUR43" s="342"/>
      <c r="RUS43" s="342"/>
      <c r="RUT43" s="342"/>
      <c r="RUU43" s="342"/>
      <c r="RUV43" s="342"/>
      <c r="RUW43" s="342"/>
      <c r="RUX43" s="342"/>
      <c r="RUY43" s="342"/>
      <c r="RUZ43" s="342"/>
      <c r="RVA43" s="342"/>
      <c r="RVB43" s="342"/>
      <c r="RVC43" s="342"/>
      <c r="RVD43" s="342"/>
      <c r="RVE43" s="342"/>
      <c r="RVF43" s="342"/>
      <c r="RVG43" s="342"/>
      <c r="RVH43" s="342"/>
      <c r="RVI43" s="342"/>
      <c r="RVJ43" s="342"/>
      <c r="RVK43" s="342"/>
      <c r="RVL43" s="342"/>
      <c r="RVM43" s="342"/>
      <c r="RVN43" s="342"/>
      <c r="RVO43" s="342"/>
      <c r="RVP43" s="342"/>
      <c r="RVQ43" s="342"/>
      <c r="RVR43" s="342"/>
      <c r="RVS43" s="342"/>
      <c r="RVT43" s="342"/>
      <c r="RVU43" s="342"/>
      <c r="RVV43" s="342"/>
      <c r="RVW43" s="342"/>
      <c r="RVX43" s="342"/>
      <c r="RVY43" s="342"/>
      <c r="RVZ43" s="342"/>
      <c r="RWA43" s="342"/>
      <c r="RWB43" s="342"/>
      <c r="RWC43" s="342"/>
      <c r="RWD43" s="342"/>
      <c r="RWE43" s="342"/>
      <c r="RWF43" s="342"/>
      <c r="RWG43" s="342"/>
      <c r="RWH43" s="342"/>
      <c r="RWI43" s="342"/>
      <c r="RWJ43" s="342"/>
      <c r="RWK43" s="342"/>
      <c r="RWL43" s="342"/>
      <c r="RWM43" s="342"/>
      <c r="RWN43" s="342"/>
      <c r="RWO43" s="342"/>
      <c r="RWP43" s="342"/>
      <c r="RWQ43" s="342"/>
      <c r="RWR43" s="342"/>
      <c r="RWS43" s="342"/>
      <c r="RWT43" s="342"/>
      <c r="RWU43" s="342"/>
      <c r="RWV43" s="342"/>
      <c r="RWW43" s="342"/>
      <c r="RWX43" s="342"/>
      <c r="RWY43" s="342"/>
      <c r="RWZ43" s="342"/>
      <c r="RXA43" s="342"/>
      <c r="RXB43" s="342"/>
      <c r="RXC43" s="342"/>
      <c r="RXD43" s="342"/>
      <c r="RXE43" s="342"/>
      <c r="RXF43" s="342"/>
      <c r="RXG43" s="342"/>
      <c r="RXH43" s="342"/>
      <c r="RXI43" s="342"/>
      <c r="RXJ43" s="342"/>
      <c r="RXK43" s="342"/>
      <c r="RXL43" s="342"/>
      <c r="RXM43" s="342"/>
      <c r="RXN43" s="342"/>
      <c r="RXO43" s="342"/>
      <c r="RXP43" s="342"/>
      <c r="RXQ43" s="342"/>
      <c r="RXR43" s="342"/>
      <c r="RXS43" s="342"/>
      <c r="RXT43" s="342"/>
      <c r="RXU43" s="342"/>
      <c r="RXV43" s="342"/>
      <c r="RXW43" s="342"/>
      <c r="RXX43" s="342"/>
      <c r="RXY43" s="342"/>
      <c r="RXZ43" s="342"/>
      <c r="RYA43" s="342"/>
      <c r="RYB43" s="342"/>
      <c r="RYC43" s="342"/>
      <c r="RYD43" s="342"/>
      <c r="RYE43" s="342"/>
      <c r="RYF43" s="342"/>
      <c r="RYG43" s="342"/>
      <c r="RYH43" s="342"/>
      <c r="RYI43" s="342"/>
      <c r="RYJ43" s="342"/>
      <c r="RYK43" s="342"/>
      <c r="RYL43" s="342"/>
      <c r="RYM43" s="342"/>
      <c r="RYN43" s="342"/>
      <c r="RYO43" s="342"/>
      <c r="RYP43" s="342"/>
      <c r="RYQ43" s="342"/>
      <c r="RYR43" s="342"/>
      <c r="RYS43" s="342"/>
      <c r="RYT43" s="342"/>
      <c r="RYU43" s="342"/>
      <c r="RYV43" s="342"/>
      <c r="RYW43" s="342"/>
      <c r="RYX43" s="342"/>
      <c r="RYY43" s="342"/>
      <c r="RYZ43" s="342"/>
      <c r="RZA43" s="342"/>
      <c r="RZB43" s="342"/>
      <c r="RZC43" s="342"/>
      <c r="RZD43" s="342"/>
      <c r="RZE43" s="342"/>
      <c r="RZF43" s="342"/>
      <c r="RZG43" s="342"/>
      <c r="RZH43" s="342"/>
      <c r="RZI43" s="342"/>
      <c r="RZJ43" s="342"/>
      <c r="RZK43" s="342"/>
      <c r="RZL43" s="342"/>
      <c r="RZM43" s="342"/>
      <c r="RZN43" s="342"/>
      <c r="RZO43" s="342"/>
      <c r="RZP43" s="342"/>
      <c r="RZQ43" s="342"/>
      <c r="RZR43" s="342"/>
      <c r="RZS43" s="342"/>
      <c r="RZT43" s="342"/>
      <c r="RZU43" s="342"/>
      <c r="RZV43" s="342"/>
      <c r="RZW43" s="342"/>
      <c r="RZX43" s="342"/>
      <c r="RZY43" s="342"/>
      <c r="RZZ43" s="342"/>
      <c r="SAA43" s="342"/>
      <c r="SAB43" s="342"/>
      <c r="SAC43" s="342"/>
      <c r="SAD43" s="342"/>
      <c r="SAE43" s="342"/>
      <c r="SAF43" s="342"/>
      <c r="SAG43" s="342"/>
      <c r="SAH43" s="342"/>
      <c r="SAI43" s="342"/>
      <c r="SAJ43" s="342"/>
      <c r="SAK43" s="342"/>
      <c r="SAL43" s="342"/>
      <c r="SAM43" s="342"/>
      <c r="SAN43" s="342"/>
      <c r="SAO43" s="342"/>
      <c r="SAP43" s="342"/>
      <c r="SAQ43" s="342"/>
      <c r="SAR43" s="342"/>
      <c r="SAS43" s="342"/>
      <c r="SAT43" s="342"/>
      <c r="SAU43" s="342"/>
      <c r="SAV43" s="342"/>
      <c r="SAW43" s="342"/>
      <c r="SAX43" s="342"/>
      <c r="SAY43" s="342"/>
      <c r="SAZ43" s="342"/>
      <c r="SBA43" s="342"/>
      <c r="SBB43" s="342"/>
      <c r="SBC43" s="342"/>
      <c r="SBD43" s="342"/>
      <c r="SBE43" s="342"/>
      <c r="SBF43" s="342"/>
      <c r="SBG43" s="342"/>
      <c r="SBH43" s="342"/>
      <c r="SBI43" s="342"/>
      <c r="SBJ43" s="342"/>
      <c r="SBK43" s="342"/>
      <c r="SBL43" s="342"/>
      <c r="SBM43" s="342"/>
      <c r="SBN43" s="342"/>
      <c r="SBO43" s="342"/>
      <c r="SBP43" s="342"/>
      <c r="SBQ43" s="342"/>
      <c r="SBR43" s="342"/>
      <c r="SBS43" s="342"/>
      <c r="SBT43" s="342"/>
      <c r="SBU43" s="342"/>
      <c r="SBV43" s="342"/>
      <c r="SBW43" s="342"/>
      <c r="SBX43" s="342"/>
      <c r="SBY43" s="342"/>
      <c r="SBZ43" s="342"/>
      <c r="SCA43" s="342"/>
      <c r="SCB43" s="342"/>
      <c r="SCC43" s="342"/>
      <c r="SCD43" s="342"/>
      <c r="SCE43" s="342"/>
      <c r="SCF43" s="342"/>
      <c r="SCG43" s="342"/>
      <c r="SCH43" s="342"/>
      <c r="SCI43" s="342"/>
      <c r="SCJ43" s="342"/>
      <c r="SCK43" s="342"/>
      <c r="SCL43" s="342"/>
      <c r="SCM43" s="342"/>
      <c r="SCN43" s="342"/>
      <c r="SCO43" s="342"/>
      <c r="SCP43" s="342"/>
      <c r="SCQ43" s="342"/>
      <c r="SCR43" s="342"/>
      <c r="SCS43" s="342"/>
      <c r="SCT43" s="342"/>
      <c r="SCU43" s="342"/>
      <c r="SCV43" s="342"/>
      <c r="SCW43" s="342"/>
      <c r="SCX43" s="342"/>
      <c r="SCY43" s="342"/>
      <c r="SCZ43" s="342"/>
      <c r="SDA43" s="342"/>
      <c r="SDB43" s="342"/>
      <c r="SDC43" s="342"/>
      <c r="SDD43" s="342"/>
      <c r="SDE43" s="342"/>
      <c r="SDF43" s="342"/>
      <c r="SDG43" s="342"/>
      <c r="SDH43" s="342"/>
      <c r="SDI43" s="342"/>
      <c r="SDJ43" s="342"/>
      <c r="SDK43" s="342"/>
      <c r="SDL43" s="342"/>
      <c r="SDM43" s="342"/>
      <c r="SDN43" s="342"/>
      <c r="SDO43" s="342"/>
      <c r="SDP43" s="342"/>
      <c r="SDQ43" s="342"/>
      <c r="SDR43" s="342"/>
      <c r="SDS43" s="342"/>
      <c r="SDT43" s="342"/>
      <c r="SDU43" s="342"/>
      <c r="SDV43" s="342"/>
      <c r="SDW43" s="342"/>
      <c r="SDX43" s="342"/>
      <c r="SDY43" s="342"/>
      <c r="SDZ43" s="342"/>
      <c r="SEA43" s="342"/>
      <c r="SEB43" s="342"/>
      <c r="SEC43" s="342"/>
      <c r="SED43" s="342"/>
      <c r="SEE43" s="342"/>
      <c r="SEF43" s="342"/>
      <c r="SEG43" s="342"/>
      <c r="SEH43" s="342"/>
      <c r="SEI43" s="342"/>
      <c r="SEJ43" s="342"/>
      <c r="SEK43" s="342"/>
      <c r="SEL43" s="342"/>
      <c r="SEM43" s="342"/>
      <c r="SEN43" s="342"/>
      <c r="SEO43" s="342"/>
      <c r="SEP43" s="342"/>
      <c r="SEQ43" s="342"/>
      <c r="SER43" s="342"/>
      <c r="SES43" s="342"/>
      <c r="SET43" s="342"/>
      <c r="SEU43" s="342"/>
      <c r="SEV43" s="342"/>
      <c r="SEW43" s="342"/>
      <c r="SEX43" s="342"/>
      <c r="SEY43" s="342"/>
      <c r="SEZ43" s="342"/>
      <c r="SFA43" s="342"/>
      <c r="SFB43" s="342"/>
      <c r="SFC43" s="342"/>
      <c r="SFD43" s="342"/>
      <c r="SFE43" s="342"/>
      <c r="SFF43" s="342"/>
      <c r="SFG43" s="342"/>
      <c r="SFH43" s="342"/>
      <c r="SFI43" s="342"/>
      <c r="SFJ43" s="342"/>
      <c r="SFK43" s="342"/>
      <c r="SFL43" s="342"/>
      <c r="SFM43" s="342"/>
      <c r="SFN43" s="342"/>
      <c r="SFO43" s="342"/>
      <c r="SFP43" s="342"/>
      <c r="SFQ43" s="342"/>
      <c r="SFR43" s="342"/>
      <c r="SFS43" s="342"/>
      <c r="SFT43" s="342"/>
      <c r="SFU43" s="342"/>
      <c r="SFV43" s="342"/>
      <c r="SFW43" s="342"/>
      <c r="SFX43" s="342"/>
      <c r="SFY43" s="342"/>
      <c r="SFZ43" s="342"/>
      <c r="SGA43" s="342"/>
      <c r="SGB43" s="342"/>
      <c r="SGC43" s="342"/>
      <c r="SGD43" s="342"/>
      <c r="SGE43" s="342"/>
      <c r="SGF43" s="342"/>
      <c r="SGG43" s="342"/>
      <c r="SGH43" s="342"/>
      <c r="SGI43" s="342"/>
      <c r="SGJ43" s="342"/>
      <c r="SGK43" s="342"/>
      <c r="SGL43" s="342"/>
      <c r="SGM43" s="342"/>
      <c r="SGN43" s="342"/>
      <c r="SGO43" s="342"/>
      <c r="SGP43" s="342"/>
      <c r="SGQ43" s="342"/>
      <c r="SGR43" s="342"/>
      <c r="SGS43" s="342"/>
      <c r="SGT43" s="342"/>
      <c r="SGU43" s="342"/>
      <c r="SGV43" s="342"/>
      <c r="SGW43" s="342"/>
      <c r="SGX43" s="342"/>
      <c r="SGY43" s="342"/>
      <c r="SGZ43" s="342"/>
      <c r="SHA43" s="342"/>
      <c r="SHB43" s="342"/>
      <c r="SHC43" s="342"/>
      <c r="SHD43" s="342"/>
      <c r="SHE43" s="342"/>
      <c r="SHF43" s="342"/>
      <c r="SHG43" s="342"/>
      <c r="SHH43" s="342"/>
      <c r="SHI43" s="342"/>
      <c r="SHJ43" s="342"/>
      <c r="SHK43" s="342"/>
      <c r="SHL43" s="342"/>
      <c r="SHM43" s="342"/>
      <c r="SHN43" s="342"/>
      <c r="SHO43" s="342"/>
      <c r="SHP43" s="342"/>
      <c r="SHQ43" s="342"/>
      <c r="SHR43" s="342"/>
      <c r="SHS43" s="342"/>
      <c r="SHT43" s="342"/>
      <c r="SHU43" s="342"/>
      <c r="SHV43" s="342"/>
      <c r="SHW43" s="342"/>
      <c r="SHX43" s="342"/>
      <c r="SHY43" s="342"/>
      <c r="SHZ43" s="342"/>
      <c r="SIA43" s="342"/>
      <c r="SIB43" s="342"/>
      <c r="SIC43" s="342"/>
      <c r="SID43" s="342"/>
      <c r="SIE43" s="342"/>
      <c r="SIF43" s="342"/>
      <c r="SIG43" s="342"/>
      <c r="SIH43" s="342"/>
      <c r="SII43" s="342"/>
      <c r="SIJ43" s="342"/>
      <c r="SIK43" s="342"/>
      <c r="SIL43" s="342"/>
      <c r="SIM43" s="342"/>
      <c r="SIN43" s="342"/>
      <c r="SIO43" s="342"/>
      <c r="SIP43" s="342"/>
      <c r="SIQ43" s="342"/>
      <c r="SIR43" s="342"/>
      <c r="SIS43" s="342"/>
      <c r="SIT43" s="342"/>
      <c r="SIU43" s="342"/>
      <c r="SIV43" s="342"/>
      <c r="SIW43" s="342"/>
      <c r="SIX43" s="342"/>
      <c r="SIY43" s="342"/>
      <c r="SIZ43" s="342"/>
      <c r="SJA43" s="342"/>
      <c r="SJB43" s="342"/>
      <c r="SJC43" s="342"/>
      <c r="SJD43" s="342"/>
      <c r="SJE43" s="342"/>
      <c r="SJF43" s="342"/>
      <c r="SJG43" s="342"/>
      <c r="SJH43" s="342"/>
      <c r="SJI43" s="342"/>
      <c r="SJJ43" s="342"/>
      <c r="SJK43" s="342"/>
      <c r="SJL43" s="342"/>
      <c r="SJM43" s="342"/>
      <c r="SJN43" s="342"/>
      <c r="SJO43" s="342"/>
      <c r="SJP43" s="342"/>
      <c r="SJQ43" s="342"/>
      <c r="SJR43" s="342"/>
      <c r="SJS43" s="342"/>
      <c r="SJT43" s="342"/>
      <c r="SJU43" s="342"/>
      <c r="SJV43" s="342"/>
      <c r="SJW43" s="342"/>
      <c r="SJX43" s="342"/>
      <c r="SJY43" s="342"/>
      <c r="SJZ43" s="342"/>
      <c r="SKA43" s="342"/>
      <c r="SKB43" s="342"/>
      <c r="SKC43" s="342"/>
      <c r="SKD43" s="342"/>
      <c r="SKE43" s="342"/>
      <c r="SKF43" s="342"/>
      <c r="SKG43" s="342"/>
      <c r="SKH43" s="342"/>
      <c r="SKI43" s="342"/>
      <c r="SKJ43" s="342"/>
      <c r="SKK43" s="342"/>
      <c r="SKL43" s="342"/>
      <c r="SKM43" s="342"/>
      <c r="SKN43" s="342"/>
      <c r="SKO43" s="342"/>
      <c r="SKP43" s="342"/>
      <c r="SKQ43" s="342"/>
      <c r="SKR43" s="342"/>
      <c r="SKS43" s="342"/>
      <c r="SKT43" s="342"/>
      <c r="SKU43" s="342"/>
      <c r="SKV43" s="342"/>
      <c r="SKW43" s="342"/>
      <c r="SKX43" s="342"/>
      <c r="SKY43" s="342"/>
      <c r="SKZ43" s="342"/>
      <c r="SLA43" s="342"/>
      <c r="SLB43" s="342"/>
      <c r="SLC43" s="342"/>
      <c r="SLD43" s="342"/>
      <c r="SLE43" s="342"/>
      <c r="SLF43" s="342"/>
      <c r="SLG43" s="342"/>
      <c r="SLH43" s="342"/>
      <c r="SLI43" s="342"/>
      <c r="SLJ43" s="342"/>
      <c r="SLK43" s="342"/>
      <c r="SLL43" s="342"/>
      <c r="SLM43" s="342"/>
      <c r="SLN43" s="342"/>
      <c r="SLO43" s="342"/>
      <c r="SLP43" s="342"/>
      <c r="SLQ43" s="342"/>
      <c r="SLR43" s="342"/>
      <c r="SLS43" s="342"/>
      <c r="SLT43" s="342"/>
      <c r="SLU43" s="342"/>
      <c r="SLV43" s="342"/>
      <c r="SLW43" s="342"/>
      <c r="SLX43" s="342"/>
      <c r="SLY43" s="342"/>
      <c r="SLZ43" s="342"/>
      <c r="SMA43" s="342"/>
      <c r="SMB43" s="342"/>
      <c r="SMC43" s="342"/>
      <c r="SMD43" s="342"/>
      <c r="SME43" s="342"/>
      <c r="SMF43" s="342"/>
      <c r="SMG43" s="342"/>
      <c r="SMH43" s="342"/>
      <c r="SMI43" s="342"/>
      <c r="SMJ43" s="342"/>
      <c r="SMK43" s="342"/>
      <c r="SML43" s="342"/>
      <c r="SMM43" s="342"/>
      <c r="SMN43" s="342"/>
      <c r="SMO43" s="342"/>
      <c r="SMP43" s="342"/>
      <c r="SMQ43" s="342"/>
      <c r="SMR43" s="342"/>
      <c r="SMS43" s="342"/>
      <c r="SMT43" s="342"/>
      <c r="SMU43" s="342"/>
      <c r="SMV43" s="342"/>
      <c r="SMW43" s="342"/>
      <c r="SMX43" s="342"/>
      <c r="SMY43" s="342"/>
      <c r="SMZ43" s="342"/>
      <c r="SNA43" s="342"/>
      <c r="SNB43" s="342"/>
      <c r="SNC43" s="342"/>
      <c r="SND43" s="342"/>
      <c r="SNE43" s="342"/>
      <c r="SNF43" s="342"/>
      <c r="SNG43" s="342"/>
      <c r="SNH43" s="342"/>
      <c r="SNI43" s="342"/>
      <c r="SNJ43" s="342"/>
      <c r="SNK43" s="342"/>
      <c r="SNL43" s="342"/>
      <c r="SNM43" s="342"/>
      <c r="SNN43" s="342"/>
      <c r="SNO43" s="342"/>
      <c r="SNP43" s="342"/>
      <c r="SNQ43" s="342"/>
      <c r="SNR43" s="342"/>
      <c r="SNS43" s="342"/>
      <c r="SNT43" s="342"/>
      <c r="SNU43" s="342"/>
      <c r="SNV43" s="342"/>
      <c r="SNW43" s="342"/>
      <c r="SNX43" s="342"/>
      <c r="SNY43" s="342"/>
      <c r="SNZ43" s="342"/>
      <c r="SOA43" s="342"/>
      <c r="SOB43" s="342"/>
      <c r="SOC43" s="342"/>
      <c r="SOD43" s="342"/>
      <c r="SOE43" s="342"/>
      <c r="SOF43" s="342"/>
      <c r="SOG43" s="342"/>
      <c r="SOH43" s="342"/>
      <c r="SOI43" s="342"/>
      <c r="SOJ43" s="342"/>
      <c r="SOK43" s="342"/>
      <c r="SOL43" s="342"/>
      <c r="SOM43" s="342"/>
      <c r="SON43" s="342"/>
      <c r="SOO43" s="342"/>
      <c r="SOP43" s="342"/>
      <c r="SOQ43" s="342"/>
      <c r="SOR43" s="342"/>
      <c r="SOS43" s="342"/>
      <c r="SOT43" s="342"/>
      <c r="SOU43" s="342"/>
      <c r="SOV43" s="342"/>
      <c r="SOW43" s="342"/>
      <c r="SOX43" s="342"/>
      <c r="SOY43" s="342"/>
      <c r="SOZ43" s="342"/>
      <c r="SPA43" s="342"/>
      <c r="SPB43" s="342"/>
      <c r="SPC43" s="342"/>
      <c r="SPD43" s="342"/>
      <c r="SPE43" s="342"/>
      <c r="SPF43" s="342"/>
      <c r="SPG43" s="342"/>
      <c r="SPH43" s="342"/>
      <c r="SPI43" s="342"/>
      <c r="SPJ43" s="342"/>
      <c r="SPK43" s="342"/>
      <c r="SPL43" s="342"/>
      <c r="SPM43" s="342"/>
      <c r="SPN43" s="342"/>
      <c r="SPO43" s="342"/>
      <c r="SPP43" s="342"/>
      <c r="SPQ43" s="342"/>
      <c r="SPR43" s="342"/>
      <c r="SPS43" s="342"/>
      <c r="SPT43" s="342"/>
      <c r="SPU43" s="342"/>
      <c r="SPV43" s="342"/>
      <c r="SPW43" s="342"/>
      <c r="SPX43" s="342"/>
      <c r="SPY43" s="342"/>
      <c r="SPZ43" s="342"/>
      <c r="SQA43" s="342"/>
      <c r="SQB43" s="342"/>
      <c r="SQC43" s="342"/>
      <c r="SQD43" s="342"/>
      <c r="SQE43" s="342"/>
      <c r="SQF43" s="342"/>
      <c r="SQG43" s="342"/>
      <c r="SQH43" s="342"/>
      <c r="SQI43" s="342"/>
      <c r="SQJ43" s="342"/>
      <c r="SQK43" s="342"/>
      <c r="SQL43" s="342"/>
      <c r="SQM43" s="342"/>
      <c r="SQN43" s="342"/>
      <c r="SQO43" s="342"/>
      <c r="SQP43" s="342"/>
      <c r="SQQ43" s="342"/>
      <c r="SQR43" s="342"/>
      <c r="SQS43" s="342"/>
      <c r="SQT43" s="342"/>
      <c r="SQU43" s="342"/>
      <c r="SQV43" s="342"/>
      <c r="SQW43" s="342"/>
      <c r="SQX43" s="342"/>
      <c r="SQY43" s="342"/>
      <c r="SQZ43" s="342"/>
      <c r="SRA43" s="342"/>
      <c r="SRB43" s="342"/>
      <c r="SRC43" s="342"/>
      <c r="SRD43" s="342"/>
      <c r="SRE43" s="342"/>
      <c r="SRF43" s="342"/>
      <c r="SRG43" s="342"/>
      <c r="SRH43" s="342"/>
      <c r="SRI43" s="342"/>
      <c r="SRJ43" s="342"/>
      <c r="SRK43" s="342"/>
      <c r="SRL43" s="342"/>
      <c r="SRM43" s="342"/>
      <c r="SRN43" s="342"/>
      <c r="SRO43" s="342"/>
      <c r="SRP43" s="342"/>
      <c r="SRQ43" s="342"/>
      <c r="SRR43" s="342"/>
      <c r="SRS43" s="342"/>
      <c r="SRT43" s="342"/>
      <c r="SRU43" s="342"/>
      <c r="SRV43" s="342"/>
      <c r="SRW43" s="342"/>
      <c r="SRX43" s="342"/>
      <c r="SRY43" s="342"/>
      <c r="SRZ43" s="342"/>
      <c r="SSA43" s="342"/>
      <c r="SSB43" s="342"/>
      <c r="SSC43" s="342"/>
      <c r="SSD43" s="342"/>
      <c r="SSE43" s="342"/>
      <c r="SSF43" s="342"/>
      <c r="SSG43" s="342"/>
      <c r="SSH43" s="342"/>
      <c r="SSI43" s="342"/>
      <c r="SSJ43" s="342"/>
      <c r="SSK43" s="342"/>
      <c r="SSL43" s="342"/>
      <c r="SSM43" s="342"/>
      <c r="SSN43" s="342"/>
      <c r="SSO43" s="342"/>
      <c r="SSP43" s="342"/>
      <c r="SSQ43" s="342"/>
      <c r="SSR43" s="342"/>
      <c r="SSS43" s="342"/>
      <c r="SST43" s="342"/>
      <c r="SSU43" s="342"/>
      <c r="SSV43" s="342"/>
      <c r="SSW43" s="342"/>
      <c r="SSX43" s="342"/>
      <c r="SSY43" s="342"/>
      <c r="SSZ43" s="342"/>
      <c r="STA43" s="342"/>
      <c r="STB43" s="342"/>
      <c r="STC43" s="342"/>
      <c r="STD43" s="342"/>
      <c r="STE43" s="342"/>
      <c r="STF43" s="342"/>
      <c r="STG43" s="342"/>
      <c r="STH43" s="342"/>
      <c r="STI43" s="342"/>
      <c r="STJ43" s="342"/>
      <c r="STK43" s="342"/>
      <c r="STL43" s="342"/>
      <c r="STM43" s="342"/>
      <c r="STN43" s="342"/>
      <c r="STO43" s="342"/>
      <c r="STP43" s="342"/>
      <c r="STQ43" s="342"/>
      <c r="STR43" s="342"/>
      <c r="STS43" s="342"/>
      <c r="STT43" s="342"/>
      <c r="STU43" s="342"/>
      <c r="STV43" s="342"/>
      <c r="STW43" s="342"/>
      <c r="STX43" s="342"/>
      <c r="STY43" s="342"/>
      <c r="STZ43" s="342"/>
      <c r="SUA43" s="342"/>
      <c r="SUB43" s="342"/>
      <c r="SUC43" s="342"/>
      <c r="SUD43" s="342"/>
      <c r="SUE43" s="342"/>
      <c r="SUF43" s="342"/>
      <c r="SUG43" s="342"/>
      <c r="SUH43" s="342"/>
      <c r="SUI43" s="342"/>
      <c r="SUJ43" s="342"/>
      <c r="SUK43" s="342"/>
      <c r="SUL43" s="342"/>
      <c r="SUM43" s="342"/>
      <c r="SUN43" s="342"/>
      <c r="SUO43" s="342"/>
      <c r="SUP43" s="342"/>
      <c r="SUQ43" s="342"/>
      <c r="SUR43" s="342"/>
      <c r="SUS43" s="342"/>
      <c r="SUT43" s="342"/>
      <c r="SUU43" s="342"/>
      <c r="SUV43" s="342"/>
      <c r="SUW43" s="342"/>
      <c r="SUX43" s="342"/>
      <c r="SUY43" s="342"/>
      <c r="SUZ43" s="342"/>
      <c r="SVA43" s="342"/>
      <c r="SVB43" s="342"/>
      <c r="SVC43" s="342"/>
      <c r="SVD43" s="342"/>
      <c r="SVE43" s="342"/>
      <c r="SVF43" s="342"/>
      <c r="SVG43" s="342"/>
      <c r="SVH43" s="342"/>
      <c r="SVI43" s="342"/>
      <c r="SVJ43" s="342"/>
      <c r="SVK43" s="342"/>
      <c r="SVL43" s="342"/>
      <c r="SVM43" s="342"/>
      <c r="SVN43" s="342"/>
      <c r="SVO43" s="342"/>
      <c r="SVP43" s="342"/>
      <c r="SVQ43" s="342"/>
      <c r="SVR43" s="342"/>
      <c r="SVS43" s="342"/>
      <c r="SVT43" s="342"/>
      <c r="SVU43" s="342"/>
      <c r="SVV43" s="342"/>
      <c r="SVW43" s="342"/>
      <c r="SVX43" s="342"/>
      <c r="SVY43" s="342"/>
      <c r="SVZ43" s="342"/>
      <c r="SWA43" s="342"/>
      <c r="SWB43" s="342"/>
      <c r="SWC43" s="342"/>
      <c r="SWD43" s="342"/>
      <c r="SWE43" s="342"/>
      <c r="SWF43" s="342"/>
      <c r="SWG43" s="342"/>
      <c r="SWH43" s="342"/>
      <c r="SWI43" s="342"/>
      <c r="SWJ43" s="342"/>
      <c r="SWK43" s="342"/>
      <c r="SWL43" s="342"/>
      <c r="SWM43" s="342"/>
      <c r="SWN43" s="342"/>
      <c r="SWO43" s="342"/>
      <c r="SWP43" s="342"/>
      <c r="SWQ43" s="342"/>
      <c r="SWR43" s="342"/>
      <c r="SWS43" s="342"/>
      <c r="SWT43" s="342"/>
      <c r="SWU43" s="342"/>
      <c r="SWV43" s="342"/>
      <c r="SWW43" s="342"/>
      <c r="SWX43" s="342"/>
      <c r="SWY43" s="342"/>
      <c r="SWZ43" s="342"/>
      <c r="SXA43" s="342"/>
      <c r="SXB43" s="342"/>
      <c r="SXC43" s="342"/>
      <c r="SXD43" s="342"/>
      <c r="SXE43" s="342"/>
      <c r="SXF43" s="342"/>
      <c r="SXG43" s="342"/>
      <c r="SXH43" s="342"/>
      <c r="SXI43" s="342"/>
      <c r="SXJ43" s="342"/>
      <c r="SXK43" s="342"/>
      <c r="SXL43" s="342"/>
      <c r="SXM43" s="342"/>
      <c r="SXN43" s="342"/>
      <c r="SXO43" s="342"/>
      <c r="SXP43" s="342"/>
      <c r="SXQ43" s="342"/>
      <c r="SXR43" s="342"/>
      <c r="SXS43" s="342"/>
      <c r="SXT43" s="342"/>
      <c r="SXU43" s="342"/>
      <c r="SXV43" s="342"/>
      <c r="SXW43" s="342"/>
      <c r="SXX43" s="342"/>
      <c r="SXY43" s="342"/>
      <c r="SXZ43" s="342"/>
      <c r="SYA43" s="342"/>
      <c r="SYB43" s="342"/>
      <c r="SYC43" s="342"/>
      <c r="SYD43" s="342"/>
      <c r="SYE43" s="342"/>
      <c r="SYF43" s="342"/>
      <c r="SYG43" s="342"/>
      <c r="SYH43" s="342"/>
      <c r="SYI43" s="342"/>
      <c r="SYJ43" s="342"/>
      <c r="SYK43" s="342"/>
      <c r="SYL43" s="342"/>
      <c r="SYM43" s="342"/>
      <c r="SYN43" s="342"/>
      <c r="SYO43" s="342"/>
      <c r="SYP43" s="342"/>
      <c r="SYQ43" s="342"/>
      <c r="SYR43" s="342"/>
      <c r="SYS43" s="342"/>
      <c r="SYT43" s="342"/>
      <c r="SYU43" s="342"/>
      <c r="SYV43" s="342"/>
      <c r="SYW43" s="342"/>
      <c r="SYX43" s="342"/>
      <c r="SYY43" s="342"/>
      <c r="SYZ43" s="342"/>
      <c r="SZA43" s="342"/>
      <c r="SZB43" s="342"/>
      <c r="SZC43" s="342"/>
      <c r="SZD43" s="342"/>
      <c r="SZE43" s="342"/>
      <c r="SZF43" s="342"/>
      <c r="SZG43" s="342"/>
      <c r="SZH43" s="342"/>
      <c r="SZI43" s="342"/>
      <c r="SZJ43" s="342"/>
      <c r="SZK43" s="342"/>
      <c r="SZL43" s="342"/>
      <c r="SZM43" s="342"/>
      <c r="SZN43" s="342"/>
      <c r="SZO43" s="342"/>
      <c r="SZP43" s="342"/>
      <c r="SZQ43" s="342"/>
      <c r="SZR43" s="342"/>
      <c r="SZS43" s="342"/>
      <c r="SZT43" s="342"/>
      <c r="SZU43" s="342"/>
      <c r="SZV43" s="342"/>
      <c r="SZW43" s="342"/>
      <c r="SZX43" s="342"/>
      <c r="SZY43" s="342"/>
      <c r="SZZ43" s="342"/>
      <c r="TAA43" s="342"/>
      <c r="TAB43" s="342"/>
      <c r="TAC43" s="342"/>
      <c r="TAD43" s="342"/>
      <c r="TAE43" s="342"/>
      <c r="TAF43" s="342"/>
      <c r="TAG43" s="342"/>
      <c r="TAH43" s="342"/>
      <c r="TAI43" s="342"/>
      <c r="TAJ43" s="342"/>
      <c r="TAK43" s="342"/>
      <c r="TAL43" s="342"/>
      <c r="TAM43" s="342"/>
      <c r="TAN43" s="342"/>
      <c r="TAO43" s="342"/>
      <c r="TAP43" s="342"/>
      <c r="TAQ43" s="342"/>
      <c r="TAR43" s="342"/>
      <c r="TAS43" s="342"/>
      <c r="TAT43" s="342"/>
      <c r="TAU43" s="342"/>
      <c r="TAV43" s="342"/>
      <c r="TAW43" s="342"/>
      <c r="TAX43" s="342"/>
      <c r="TAY43" s="342"/>
      <c r="TAZ43" s="342"/>
      <c r="TBA43" s="342"/>
      <c r="TBB43" s="342"/>
      <c r="TBC43" s="342"/>
      <c r="TBD43" s="342"/>
      <c r="TBE43" s="342"/>
      <c r="TBF43" s="342"/>
      <c r="TBG43" s="342"/>
      <c r="TBH43" s="342"/>
      <c r="TBI43" s="342"/>
      <c r="TBJ43" s="342"/>
      <c r="TBK43" s="342"/>
      <c r="TBL43" s="342"/>
      <c r="TBM43" s="342"/>
      <c r="TBN43" s="342"/>
      <c r="TBO43" s="342"/>
      <c r="TBP43" s="342"/>
      <c r="TBQ43" s="342"/>
      <c r="TBR43" s="342"/>
      <c r="TBS43" s="342"/>
      <c r="TBT43" s="342"/>
      <c r="TBU43" s="342"/>
      <c r="TBV43" s="342"/>
      <c r="TBW43" s="342"/>
      <c r="TBX43" s="342"/>
      <c r="TBY43" s="342"/>
      <c r="TBZ43" s="342"/>
      <c r="TCA43" s="342"/>
      <c r="TCB43" s="342"/>
      <c r="TCC43" s="342"/>
      <c r="TCD43" s="342"/>
      <c r="TCE43" s="342"/>
      <c r="TCF43" s="342"/>
      <c r="TCG43" s="342"/>
      <c r="TCH43" s="342"/>
      <c r="TCI43" s="342"/>
      <c r="TCJ43" s="342"/>
      <c r="TCK43" s="342"/>
      <c r="TCL43" s="342"/>
      <c r="TCM43" s="342"/>
      <c r="TCN43" s="342"/>
      <c r="TCO43" s="342"/>
      <c r="TCP43" s="342"/>
      <c r="TCQ43" s="342"/>
      <c r="TCR43" s="342"/>
      <c r="TCS43" s="342"/>
      <c r="TCT43" s="342"/>
      <c r="TCU43" s="342"/>
      <c r="TCV43" s="342"/>
      <c r="TCW43" s="342"/>
      <c r="TCX43" s="342"/>
      <c r="TCY43" s="342"/>
      <c r="TCZ43" s="342"/>
      <c r="TDA43" s="342"/>
      <c r="TDB43" s="342"/>
      <c r="TDC43" s="342"/>
      <c r="TDD43" s="342"/>
      <c r="TDE43" s="342"/>
      <c r="TDF43" s="342"/>
      <c r="TDG43" s="342"/>
      <c r="TDH43" s="342"/>
      <c r="TDI43" s="342"/>
      <c r="TDJ43" s="342"/>
      <c r="TDK43" s="342"/>
      <c r="TDL43" s="342"/>
      <c r="TDM43" s="342"/>
      <c r="TDN43" s="342"/>
      <c r="TDO43" s="342"/>
      <c r="TDP43" s="342"/>
      <c r="TDQ43" s="342"/>
      <c r="TDR43" s="342"/>
      <c r="TDS43" s="342"/>
      <c r="TDT43" s="342"/>
      <c r="TDU43" s="342"/>
      <c r="TDV43" s="342"/>
      <c r="TDW43" s="342"/>
      <c r="TDX43" s="342"/>
      <c r="TDY43" s="342"/>
      <c r="TDZ43" s="342"/>
      <c r="TEA43" s="342"/>
      <c r="TEB43" s="342"/>
      <c r="TEC43" s="342"/>
      <c r="TED43" s="342"/>
      <c r="TEE43" s="342"/>
      <c r="TEF43" s="342"/>
      <c r="TEG43" s="342"/>
      <c r="TEH43" s="342"/>
      <c r="TEI43" s="342"/>
      <c r="TEJ43" s="342"/>
      <c r="TEK43" s="342"/>
      <c r="TEL43" s="342"/>
      <c r="TEM43" s="342"/>
      <c r="TEN43" s="342"/>
      <c r="TEO43" s="342"/>
      <c r="TEP43" s="342"/>
      <c r="TEQ43" s="342"/>
      <c r="TER43" s="342"/>
      <c r="TES43" s="342"/>
      <c r="TET43" s="342"/>
      <c r="TEU43" s="342"/>
      <c r="TEV43" s="342"/>
      <c r="TEW43" s="342"/>
      <c r="TEX43" s="342"/>
      <c r="TEY43" s="342"/>
      <c r="TEZ43" s="342"/>
      <c r="TFA43" s="342"/>
      <c r="TFB43" s="342"/>
      <c r="TFC43" s="342"/>
      <c r="TFD43" s="342"/>
      <c r="TFE43" s="342"/>
      <c r="TFF43" s="342"/>
      <c r="TFG43" s="342"/>
      <c r="TFH43" s="342"/>
      <c r="TFI43" s="342"/>
      <c r="TFJ43" s="342"/>
      <c r="TFK43" s="342"/>
      <c r="TFL43" s="342"/>
      <c r="TFM43" s="342"/>
      <c r="TFN43" s="342"/>
      <c r="TFO43" s="342"/>
      <c r="TFP43" s="342"/>
      <c r="TFQ43" s="342"/>
      <c r="TFR43" s="342"/>
      <c r="TFS43" s="342"/>
      <c r="TFT43" s="342"/>
      <c r="TFU43" s="342"/>
      <c r="TFV43" s="342"/>
      <c r="TFW43" s="342"/>
      <c r="TFX43" s="342"/>
      <c r="TFY43" s="342"/>
      <c r="TFZ43" s="342"/>
      <c r="TGA43" s="342"/>
      <c r="TGB43" s="342"/>
      <c r="TGC43" s="342"/>
      <c r="TGD43" s="342"/>
      <c r="TGE43" s="342"/>
      <c r="TGF43" s="342"/>
      <c r="TGG43" s="342"/>
      <c r="TGH43" s="342"/>
      <c r="TGI43" s="342"/>
      <c r="TGJ43" s="342"/>
      <c r="TGK43" s="342"/>
      <c r="TGL43" s="342"/>
      <c r="TGM43" s="342"/>
      <c r="TGN43" s="342"/>
      <c r="TGO43" s="342"/>
      <c r="TGP43" s="342"/>
      <c r="TGQ43" s="342"/>
      <c r="TGR43" s="342"/>
      <c r="TGS43" s="342"/>
      <c r="TGT43" s="342"/>
      <c r="TGU43" s="342"/>
      <c r="TGV43" s="342"/>
      <c r="TGW43" s="342"/>
      <c r="TGX43" s="342"/>
      <c r="TGY43" s="342"/>
      <c r="TGZ43" s="342"/>
      <c r="THA43" s="342"/>
      <c r="THB43" s="342"/>
      <c r="THC43" s="342"/>
      <c r="THD43" s="342"/>
      <c r="THE43" s="342"/>
      <c r="THF43" s="342"/>
      <c r="THG43" s="342"/>
      <c r="THH43" s="342"/>
      <c r="THI43" s="342"/>
      <c r="THJ43" s="342"/>
      <c r="THK43" s="342"/>
      <c r="THL43" s="342"/>
      <c r="THM43" s="342"/>
      <c r="THN43" s="342"/>
      <c r="THO43" s="342"/>
      <c r="THP43" s="342"/>
      <c r="THQ43" s="342"/>
      <c r="THR43" s="342"/>
      <c r="THS43" s="342"/>
      <c r="THT43" s="342"/>
      <c r="THU43" s="342"/>
      <c r="THV43" s="342"/>
      <c r="THW43" s="342"/>
      <c r="THX43" s="342"/>
      <c r="THY43" s="342"/>
      <c r="THZ43" s="342"/>
      <c r="TIA43" s="342"/>
      <c r="TIB43" s="342"/>
      <c r="TIC43" s="342"/>
      <c r="TID43" s="342"/>
      <c r="TIE43" s="342"/>
      <c r="TIF43" s="342"/>
      <c r="TIG43" s="342"/>
      <c r="TIH43" s="342"/>
      <c r="TII43" s="342"/>
      <c r="TIJ43" s="342"/>
      <c r="TIK43" s="342"/>
      <c r="TIL43" s="342"/>
      <c r="TIM43" s="342"/>
      <c r="TIN43" s="342"/>
      <c r="TIO43" s="342"/>
      <c r="TIP43" s="342"/>
      <c r="TIQ43" s="342"/>
      <c r="TIR43" s="342"/>
      <c r="TIS43" s="342"/>
      <c r="TIT43" s="342"/>
      <c r="TIU43" s="342"/>
      <c r="TIV43" s="342"/>
      <c r="TIW43" s="342"/>
      <c r="TIX43" s="342"/>
      <c r="TIY43" s="342"/>
      <c r="TIZ43" s="342"/>
      <c r="TJA43" s="342"/>
      <c r="TJB43" s="342"/>
      <c r="TJC43" s="342"/>
      <c r="TJD43" s="342"/>
      <c r="TJE43" s="342"/>
      <c r="TJF43" s="342"/>
      <c r="TJG43" s="342"/>
      <c r="TJH43" s="342"/>
      <c r="TJI43" s="342"/>
      <c r="TJJ43" s="342"/>
      <c r="TJK43" s="342"/>
      <c r="TJL43" s="342"/>
      <c r="TJM43" s="342"/>
      <c r="TJN43" s="342"/>
      <c r="TJO43" s="342"/>
      <c r="TJP43" s="342"/>
      <c r="TJQ43" s="342"/>
      <c r="TJR43" s="342"/>
      <c r="TJS43" s="342"/>
      <c r="TJT43" s="342"/>
      <c r="TJU43" s="342"/>
      <c r="TJV43" s="342"/>
      <c r="TJW43" s="342"/>
      <c r="TJX43" s="342"/>
      <c r="TJY43" s="342"/>
      <c r="TJZ43" s="342"/>
      <c r="TKA43" s="342"/>
      <c r="TKB43" s="342"/>
      <c r="TKC43" s="342"/>
      <c r="TKD43" s="342"/>
      <c r="TKE43" s="342"/>
      <c r="TKF43" s="342"/>
      <c r="TKG43" s="342"/>
      <c r="TKH43" s="342"/>
      <c r="TKI43" s="342"/>
      <c r="TKJ43" s="342"/>
      <c r="TKK43" s="342"/>
      <c r="TKL43" s="342"/>
      <c r="TKM43" s="342"/>
      <c r="TKN43" s="342"/>
      <c r="TKO43" s="342"/>
      <c r="TKP43" s="342"/>
      <c r="TKQ43" s="342"/>
      <c r="TKR43" s="342"/>
      <c r="TKS43" s="342"/>
      <c r="TKT43" s="342"/>
      <c r="TKU43" s="342"/>
      <c r="TKV43" s="342"/>
      <c r="TKW43" s="342"/>
      <c r="TKX43" s="342"/>
      <c r="TKY43" s="342"/>
      <c r="TKZ43" s="342"/>
      <c r="TLA43" s="342"/>
      <c r="TLB43" s="342"/>
      <c r="TLC43" s="342"/>
      <c r="TLD43" s="342"/>
      <c r="TLE43" s="342"/>
      <c r="TLF43" s="342"/>
      <c r="TLG43" s="342"/>
      <c r="TLH43" s="342"/>
      <c r="TLI43" s="342"/>
      <c r="TLJ43" s="342"/>
      <c r="TLK43" s="342"/>
      <c r="TLL43" s="342"/>
      <c r="TLM43" s="342"/>
      <c r="TLN43" s="342"/>
      <c r="TLO43" s="342"/>
      <c r="TLP43" s="342"/>
      <c r="TLQ43" s="342"/>
      <c r="TLR43" s="342"/>
      <c r="TLS43" s="342"/>
      <c r="TLT43" s="342"/>
      <c r="TLU43" s="342"/>
      <c r="TLV43" s="342"/>
      <c r="TLW43" s="342"/>
      <c r="TLX43" s="342"/>
      <c r="TLY43" s="342"/>
      <c r="TLZ43" s="342"/>
      <c r="TMA43" s="342"/>
      <c r="TMB43" s="342"/>
      <c r="TMC43" s="342"/>
      <c r="TMD43" s="342"/>
      <c r="TME43" s="342"/>
      <c r="TMF43" s="342"/>
      <c r="TMG43" s="342"/>
      <c r="TMH43" s="342"/>
      <c r="TMI43" s="342"/>
      <c r="TMJ43" s="342"/>
      <c r="TMK43" s="342"/>
      <c r="TML43" s="342"/>
      <c r="TMM43" s="342"/>
      <c r="TMN43" s="342"/>
      <c r="TMO43" s="342"/>
      <c r="TMP43" s="342"/>
      <c r="TMQ43" s="342"/>
      <c r="TMR43" s="342"/>
      <c r="TMS43" s="342"/>
      <c r="TMT43" s="342"/>
      <c r="TMU43" s="342"/>
      <c r="TMV43" s="342"/>
      <c r="TMW43" s="342"/>
      <c r="TMX43" s="342"/>
      <c r="TMY43" s="342"/>
      <c r="TMZ43" s="342"/>
      <c r="TNA43" s="342"/>
      <c r="TNB43" s="342"/>
      <c r="TNC43" s="342"/>
      <c r="TND43" s="342"/>
      <c r="TNE43" s="342"/>
      <c r="TNF43" s="342"/>
      <c r="TNG43" s="342"/>
      <c r="TNH43" s="342"/>
      <c r="TNI43" s="342"/>
      <c r="TNJ43" s="342"/>
      <c r="TNK43" s="342"/>
      <c r="TNL43" s="342"/>
      <c r="TNM43" s="342"/>
      <c r="TNN43" s="342"/>
      <c r="TNO43" s="342"/>
      <c r="TNP43" s="342"/>
      <c r="TNQ43" s="342"/>
      <c r="TNR43" s="342"/>
      <c r="TNS43" s="342"/>
      <c r="TNT43" s="342"/>
      <c r="TNU43" s="342"/>
      <c r="TNV43" s="342"/>
      <c r="TNW43" s="342"/>
      <c r="TNX43" s="342"/>
      <c r="TNY43" s="342"/>
      <c r="TNZ43" s="342"/>
      <c r="TOA43" s="342"/>
      <c r="TOB43" s="342"/>
      <c r="TOC43" s="342"/>
      <c r="TOD43" s="342"/>
      <c r="TOE43" s="342"/>
      <c r="TOF43" s="342"/>
      <c r="TOG43" s="342"/>
      <c r="TOH43" s="342"/>
      <c r="TOI43" s="342"/>
      <c r="TOJ43" s="342"/>
      <c r="TOK43" s="342"/>
      <c r="TOL43" s="342"/>
      <c r="TOM43" s="342"/>
      <c r="TON43" s="342"/>
      <c r="TOO43" s="342"/>
      <c r="TOP43" s="342"/>
      <c r="TOQ43" s="342"/>
      <c r="TOR43" s="342"/>
      <c r="TOS43" s="342"/>
      <c r="TOT43" s="342"/>
      <c r="TOU43" s="342"/>
      <c r="TOV43" s="342"/>
      <c r="TOW43" s="342"/>
      <c r="TOX43" s="342"/>
      <c r="TOY43" s="342"/>
      <c r="TOZ43" s="342"/>
      <c r="TPA43" s="342"/>
      <c r="TPB43" s="342"/>
      <c r="TPC43" s="342"/>
      <c r="TPD43" s="342"/>
      <c r="TPE43" s="342"/>
      <c r="TPF43" s="342"/>
      <c r="TPG43" s="342"/>
      <c r="TPH43" s="342"/>
      <c r="TPI43" s="342"/>
      <c r="TPJ43" s="342"/>
      <c r="TPK43" s="342"/>
      <c r="TPL43" s="342"/>
      <c r="TPM43" s="342"/>
      <c r="TPN43" s="342"/>
      <c r="TPO43" s="342"/>
      <c r="TPP43" s="342"/>
      <c r="TPQ43" s="342"/>
      <c r="TPR43" s="342"/>
      <c r="TPS43" s="342"/>
      <c r="TPT43" s="342"/>
      <c r="TPU43" s="342"/>
      <c r="TPV43" s="342"/>
      <c r="TPW43" s="342"/>
      <c r="TPX43" s="342"/>
      <c r="TPY43" s="342"/>
      <c r="TPZ43" s="342"/>
      <c r="TQA43" s="342"/>
      <c r="TQB43" s="342"/>
      <c r="TQC43" s="342"/>
      <c r="TQD43" s="342"/>
      <c r="TQE43" s="342"/>
      <c r="TQF43" s="342"/>
      <c r="TQG43" s="342"/>
      <c r="TQH43" s="342"/>
      <c r="TQI43" s="342"/>
      <c r="TQJ43" s="342"/>
      <c r="TQK43" s="342"/>
      <c r="TQL43" s="342"/>
      <c r="TQM43" s="342"/>
      <c r="TQN43" s="342"/>
      <c r="TQO43" s="342"/>
      <c r="TQP43" s="342"/>
      <c r="TQQ43" s="342"/>
      <c r="TQR43" s="342"/>
      <c r="TQS43" s="342"/>
      <c r="TQT43" s="342"/>
      <c r="TQU43" s="342"/>
      <c r="TQV43" s="342"/>
      <c r="TQW43" s="342"/>
      <c r="TQX43" s="342"/>
      <c r="TQY43" s="342"/>
      <c r="TQZ43" s="342"/>
      <c r="TRA43" s="342"/>
      <c r="TRB43" s="342"/>
      <c r="TRC43" s="342"/>
      <c r="TRD43" s="342"/>
      <c r="TRE43" s="342"/>
      <c r="TRF43" s="342"/>
      <c r="TRG43" s="342"/>
      <c r="TRH43" s="342"/>
      <c r="TRI43" s="342"/>
      <c r="TRJ43" s="342"/>
      <c r="TRK43" s="342"/>
      <c r="TRL43" s="342"/>
      <c r="TRM43" s="342"/>
      <c r="TRN43" s="342"/>
      <c r="TRO43" s="342"/>
      <c r="TRP43" s="342"/>
      <c r="TRQ43" s="342"/>
      <c r="TRR43" s="342"/>
      <c r="TRS43" s="342"/>
      <c r="TRT43" s="342"/>
      <c r="TRU43" s="342"/>
      <c r="TRV43" s="342"/>
      <c r="TRW43" s="342"/>
      <c r="TRX43" s="342"/>
      <c r="TRY43" s="342"/>
      <c r="TRZ43" s="342"/>
      <c r="TSA43" s="342"/>
      <c r="TSB43" s="342"/>
      <c r="TSC43" s="342"/>
      <c r="TSD43" s="342"/>
      <c r="TSE43" s="342"/>
      <c r="TSF43" s="342"/>
      <c r="TSG43" s="342"/>
      <c r="TSH43" s="342"/>
      <c r="TSI43" s="342"/>
      <c r="TSJ43" s="342"/>
      <c r="TSK43" s="342"/>
      <c r="TSL43" s="342"/>
      <c r="TSM43" s="342"/>
      <c r="TSN43" s="342"/>
      <c r="TSO43" s="342"/>
      <c r="TSP43" s="342"/>
      <c r="TSQ43" s="342"/>
      <c r="TSR43" s="342"/>
      <c r="TSS43" s="342"/>
      <c r="TST43" s="342"/>
      <c r="TSU43" s="342"/>
      <c r="TSV43" s="342"/>
      <c r="TSW43" s="342"/>
      <c r="TSX43" s="342"/>
      <c r="TSY43" s="342"/>
      <c r="TSZ43" s="342"/>
      <c r="TTA43" s="342"/>
      <c r="TTB43" s="342"/>
      <c r="TTC43" s="342"/>
      <c r="TTD43" s="342"/>
      <c r="TTE43" s="342"/>
      <c r="TTF43" s="342"/>
      <c r="TTG43" s="342"/>
      <c r="TTH43" s="342"/>
      <c r="TTI43" s="342"/>
      <c r="TTJ43" s="342"/>
      <c r="TTK43" s="342"/>
      <c r="TTL43" s="342"/>
      <c r="TTM43" s="342"/>
      <c r="TTN43" s="342"/>
      <c r="TTO43" s="342"/>
      <c r="TTP43" s="342"/>
      <c r="TTQ43" s="342"/>
      <c r="TTR43" s="342"/>
      <c r="TTS43" s="342"/>
      <c r="TTT43" s="342"/>
      <c r="TTU43" s="342"/>
      <c r="TTV43" s="342"/>
      <c r="TTW43" s="342"/>
      <c r="TTX43" s="342"/>
      <c r="TTY43" s="342"/>
      <c r="TTZ43" s="342"/>
      <c r="TUA43" s="342"/>
      <c r="TUB43" s="342"/>
      <c r="TUC43" s="342"/>
      <c r="TUD43" s="342"/>
      <c r="TUE43" s="342"/>
      <c r="TUF43" s="342"/>
      <c r="TUG43" s="342"/>
      <c r="TUH43" s="342"/>
      <c r="TUI43" s="342"/>
      <c r="TUJ43" s="342"/>
      <c r="TUK43" s="342"/>
      <c r="TUL43" s="342"/>
      <c r="TUM43" s="342"/>
      <c r="TUN43" s="342"/>
      <c r="TUO43" s="342"/>
      <c r="TUP43" s="342"/>
      <c r="TUQ43" s="342"/>
      <c r="TUR43" s="342"/>
      <c r="TUS43" s="342"/>
      <c r="TUT43" s="342"/>
      <c r="TUU43" s="342"/>
      <c r="TUV43" s="342"/>
      <c r="TUW43" s="342"/>
      <c r="TUX43" s="342"/>
      <c r="TUY43" s="342"/>
      <c r="TUZ43" s="342"/>
      <c r="TVA43" s="342"/>
      <c r="TVB43" s="342"/>
      <c r="TVC43" s="342"/>
      <c r="TVD43" s="342"/>
      <c r="TVE43" s="342"/>
      <c r="TVF43" s="342"/>
      <c r="TVG43" s="342"/>
      <c r="TVH43" s="342"/>
      <c r="TVI43" s="342"/>
      <c r="TVJ43" s="342"/>
      <c r="TVK43" s="342"/>
      <c r="TVL43" s="342"/>
      <c r="TVM43" s="342"/>
      <c r="TVN43" s="342"/>
      <c r="TVO43" s="342"/>
      <c r="TVP43" s="342"/>
      <c r="TVQ43" s="342"/>
      <c r="TVR43" s="342"/>
      <c r="TVS43" s="342"/>
      <c r="TVT43" s="342"/>
      <c r="TVU43" s="342"/>
      <c r="TVV43" s="342"/>
      <c r="TVW43" s="342"/>
      <c r="TVX43" s="342"/>
      <c r="TVY43" s="342"/>
      <c r="TVZ43" s="342"/>
      <c r="TWA43" s="342"/>
      <c r="TWB43" s="342"/>
      <c r="TWC43" s="342"/>
      <c r="TWD43" s="342"/>
      <c r="TWE43" s="342"/>
      <c r="TWF43" s="342"/>
      <c r="TWG43" s="342"/>
      <c r="TWH43" s="342"/>
      <c r="TWI43" s="342"/>
      <c r="TWJ43" s="342"/>
      <c r="TWK43" s="342"/>
      <c r="TWL43" s="342"/>
      <c r="TWM43" s="342"/>
      <c r="TWN43" s="342"/>
      <c r="TWO43" s="342"/>
      <c r="TWP43" s="342"/>
      <c r="TWQ43" s="342"/>
      <c r="TWR43" s="342"/>
      <c r="TWS43" s="342"/>
      <c r="TWT43" s="342"/>
      <c r="TWU43" s="342"/>
      <c r="TWV43" s="342"/>
      <c r="TWW43" s="342"/>
      <c r="TWX43" s="342"/>
      <c r="TWY43" s="342"/>
      <c r="TWZ43" s="342"/>
      <c r="TXA43" s="342"/>
      <c r="TXB43" s="342"/>
      <c r="TXC43" s="342"/>
      <c r="TXD43" s="342"/>
      <c r="TXE43" s="342"/>
      <c r="TXF43" s="342"/>
      <c r="TXG43" s="342"/>
      <c r="TXH43" s="342"/>
      <c r="TXI43" s="342"/>
      <c r="TXJ43" s="342"/>
      <c r="TXK43" s="342"/>
      <c r="TXL43" s="342"/>
      <c r="TXM43" s="342"/>
      <c r="TXN43" s="342"/>
      <c r="TXO43" s="342"/>
      <c r="TXP43" s="342"/>
      <c r="TXQ43" s="342"/>
      <c r="TXR43" s="342"/>
      <c r="TXS43" s="342"/>
      <c r="TXT43" s="342"/>
      <c r="TXU43" s="342"/>
      <c r="TXV43" s="342"/>
      <c r="TXW43" s="342"/>
      <c r="TXX43" s="342"/>
      <c r="TXY43" s="342"/>
      <c r="TXZ43" s="342"/>
      <c r="TYA43" s="342"/>
      <c r="TYB43" s="342"/>
      <c r="TYC43" s="342"/>
      <c r="TYD43" s="342"/>
      <c r="TYE43" s="342"/>
      <c r="TYF43" s="342"/>
      <c r="TYG43" s="342"/>
      <c r="TYH43" s="342"/>
      <c r="TYI43" s="342"/>
      <c r="TYJ43" s="342"/>
      <c r="TYK43" s="342"/>
      <c r="TYL43" s="342"/>
      <c r="TYM43" s="342"/>
      <c r="TYN43" s="342"/>
      <c r="TYO43" s="342"/>
      <c r="TYP43" s="342"/>
      <c r="TYQ43" s="342"/>
      <c r="TYR43" s="342"/>
      <c r="TYS43" s="342"/>
      <c r="TYT43" s="342"/>
      <c r="TYU43" s="342"/>
      <c r="TYV43" s="342"/>
      <c r="TYW43" s="342"/>
      <c r="TYX43" s="342"/>
      <c r="TYY43" s="342"/>
      <c r="TYZ43" s="342"/>
      <c r="TZA43" s="342"/>
      <c r="TZB43" s="342"/>
      <c r="TZC43" s="342"/>
      <c r="TZD43" s="342"/>
      <c r="TZE43" s="342"/>
      <c r="TZF43" s="342"/>
      <c r="TZG43" s="342"/>
      <c r="TZH43" s="342"/>
      <c r="TZI43" s="342"/>
      <c r="TZJ43" s="342"/>
      <c r="TZK43" s="342"/>
      <c r="TZL43" s="342"/>
      <c r="TZM43" s="342"/>
      <c r="TZN43" s="342"/>
      <c r="TZO43" s="342"/>
      <c r="TZP43" s="342"/>
      <c r="TZQ43" s="342"/>
      <c r="TZR43" s="342"/>
      <c r="TZS43" s="342"/>
      <c r="TZT43" s="342"/>
      <c r="TZU43" s="342"/>
      <c r="TZV43" s="342"/>
      <c r="TZW43" s="342"/>
      <c r="TZX43" s="342"/>
      <c r="TZY43" s="342"/>
      <c r="TZZ43" s="342"/>
      <c r="UAA43" s="342"/>
      <c r="UAB43" s="342"/>
      <c r="UAC43" s="342"/>
      <c r="UAD43" s="342"/>
      <c r="UAE43" s="342"/>
      <c r="UAF43" s="342"/>
      <c r="UAG43" s="342"/>
      <c r="UAH43" s="342"/>
      <c r="UAI43" s="342"/>
      <c r="UAJ43" s="342"/>
      <c r="UAK43" s="342"/>
      <c r="UAL43" s="342"/>
      <c r="UAM43" s="342"/>
      <c r="UAN43" s="342"/>
      <c r="UAO43" s="342"/>
      <c r="UAP43" s="342"/>
      <c r="UAQ43" s="342"/>
      <c r="UAR43" s="342"/>
      <c r="UAS43" s="342"/>
      <c r="UAT43" s="342"/>
      <c r="UAU43" s="342"/>
      <c r="UAV43" s="342"/>
      <c r="UAW43" s="342"/>
      <c r="UAX43" s="342"/>
      <c r="UAY43" s="342"/>
      <c r="UAZ43" s="342"/>
      <c r="UBA43" s="342"/>
      <c r="UBB43" s="342"/>
      <c r="UBC43" s="342"/>
      <c r="UBD43" s="342"/>
      <c r="UBE43" s="342"/>
      <c r="UBF43" s="342"/>
      <c r="UBG43" s="342"/>
      <c r="UBH43" s="342"/>
      <c r="UBI43" s="342"/>
      <c r="UBJ43" s="342"/>
      <c r="UBK43" s="342"/>
      <c r="UBL43" s="342"/>
      <c r="UBM43" s="342"/>
      <c r="UBN43" s="342"/>
      <c r="UBO43" s="342"/>
      <c r="UBP43" s="342"/>
      <c r="UBQ43" s="342"/>
      <c r="UBR43" s="342"/>
      <c r="UBS43" s="342"/>
      <c r="UBT43" s="342"/>
      <c r="UBU43" s="342"/>
      <c r="UBV43" s="342"/>
      <c r="UBW43" s="342"/>
      <c r="UBX43" s="342"/>
      <c r="UBY43" s="342"/>
      <c r="UBZ43" s="342"/>
      <c r="UCA43" s="342"/>
      <c r="UCB43" s="342"/>
      <c r="UCC43" s="342"/>
      <c r="UCD43" s="342"/>
      <c r="UCE43" s="342"/>
      <c r="UCF43" s="342"/>
      <c r="UCG43" s="342"/>
      <c r="UCH43" s="342"/>
      <c r="UCI43" s="342"/>
      <c r="UCJ43" s="342"/>
      <c r="UCK43" s="342"/>
      <c r="UCL43" s="342"/>
      <c r="UCM43" s="342"/>
      <c r="UCN43" s="342"/>
      <c r="UCO43" s="342"/>
      <c r="UCP43" s="342"/>
      <c r="UCQ43" s="342"/>
      <c r="UCR43" s="342"/>
      <c r="UCS43" s="342"/>
      <c r="UCT43" s="342"/>
      <c r="UCU43" s="342"/>
      <c r="UCV43" s="342"/>
      <c r="UCW43" s="342"/>
      <c r="UCX43" s="342"/>
      <c r="UCY43" s="342"/>
      <c r="UCZ43" s="342"/>
      <c r="UDA43" s="342"/>
      <c r="UDB43" s="342"/>
      <c r="UDC43" s="342"/>
      <c r="UDD43" s="342"/>
      <c r="UDE43" s="342"/>
      <c r="UDF43" s="342"/>
      <c r="UDG43" s="342"/>
      <c r="UDH43" s="342"/>
      <c r="UDI43" s="342"/>
      <c r="UDJ43" s="342"/>
      <c r="UDK43" s="342"/>
      <c r="UDL43" s="342"/>
      <c r="UDM43" s="342"/>
      <c r="UDN43" s="342"/>
      <c r="UDO43" s="342"/>
      <c r="UDP43" s="342"/>
      <c r="UDQ43" s="342"/>
      <c r="UDR43" s="342"/>
      <c r="UDS43" s="342"/>
      <c r="UDT43" s="342"/>
      <c r="UDU43" s="342"/>
      <c r="UDV43" s="342"/>
      <c r="UDW43" s="342"/>
      <c r="UDX43" s="342"/>
      <c r="UDY43" s="342"/>
      <c r="UDZ43" s="342"/>
      <c r="UEA43" s="342"/>
      <c r="UEB43" s="342"/>
      <c r="UEC43" s="342"/>
      <c r="UED43" s="342"/>
      <c r="UEE43" s="342"/>
      <c r="UEF43" s="342"/>
      <c r="UEG43" s="342"/>
      <c r="UEH43" s="342"/>
      <c r="UEI43" s="342"/>
      <c r="UEJ43" s="342"/>
      <c r="UEK43" s="342"/>
      <c r="UEL43" s="342"/>
      <c r="UEM43" s="342"/>
      <c r="UEN43" s="342"/>
      <c r="UEO43" s="342"/>
      <c r="UEP43" s="342"/>
      <c r="UEQ43" s="342"/>
      <c r="UER43" s="342"/>
      <c r="UES43" s="342"/>
      <c r="UET43" s="342"/>
      <c r="UEU43" s="342"/>
      <c r="UEV43" s="342"/>
      <c r="UEW43" s="342"/>
      <c r="UEX43" s="342"/>
      <c r="UEY43" s="342"/>
      <c r="UEZ43" s="342"/>
      <c r="UFA43" s="342"/>
      <c r="UFB43" s="342"/>
      <c r="UFC43" s="342"/>
      <c r="UFD43" s="342"/>
      <c r="UFE43" s="342"/>
      <c r="UFF43" s="342"/>
      <c r="UFG43" s="342"/>
      <c r="UFH43" s="342"/>
      <c r="UFI43" s="342"/>
      <c r="UFJ43" s="342"/>
      <c r="UFK43" s="342"/>
      <c r="UFL43" s="342"/>
      <c r="UFM43" s="342"/>
      <c r="UFN43" s="342"/>
      <c r="UFO43" s="342"/>
      <c r="UFP43" s="342"/>
      <c r="UFQ43" s="342"/>
      <c r="UFR43" s="342"/>
      <c r="UFS43" s="342"/>
      <c r="UFT43" s="342"/>
      <c r="UFU43" s="342"/>
      <c r="UFV43" s="342"/>
      <c r="UFW43" s="342"/>
      <c r="UFX43" s="342"/>
      <c r="UFY43" s="342"/>
      <c r="UFZ43" s="342"/>
      <c r="UGA43" s="342"/>
      <c r="UGB43" s="342"/>
      <c r="UGC43" s="342"/>
      <c r="UGD43" s="342"/>
      <c r="UGE43" s="342"/>
      <c r="UGF43" s="342"/>
      <c r="UGG43" s="342"/>
      <c r="UGH43" s="342"/>
      <c r="UGI43" s="342"/>
      <c r="UGJ43" s="342"/>
      <c r="UGK43" s="342"/>
      <c r="UGL43" s="342"/>
      <c r="UGM43" s="342"/>
      <c r="UGN43" s="342"/>
      <c r="UGO43" s="342"/>
      <c r="UGP43" s="342"/>
      <c r="UGQ43" s="342"/>
      <c r="UGR43" s="342"/>
      <c r="UGS43" s="342"/>
      <c r="UGT43" s="342"/>
      <c r="UGU43" s="342"/>
      <c r="UGV43" s="342"/>
      <c r="UGW43" s="342"/>
      <c r="UGX43" s="342"/>
      <c r="UGY43" s="342"/>
      <c r="UGZ43" s="342"/>
      <c r="UHA43" s="342"/>
      <c r="UHB43" s="342"/>
      <c r="UHC43" s="342"/>
      <c r="UHD43" s="342"/>
      <c r="UHE43" s="342"/>
      <c r="UHF43" s="342"/>
      <c r="UHG43" s="342"/>
      <c r="UHH43" s="342"/>
      <c r="UHI43" s="342"/>
      <c r="UHJ43" s="342"/>
      <c r="UHK43" s="342"/>
      <c r="UHL43" s="342"/>
      <c r="UHM43" s="342"/>
      <c r="UHN43" s="342"/>
      <c r="UHO43" s="342"/>
      <c r="UHP43" s="342"/>
      <c r="UHQ43" s="342"/>
      <c r="UHR43" s="342"/>
      <c r="UHS43" s="342"/>
      <c r="UHT43" s="342"/>
      <c r="UHU43" s="342"/>
      <c r="UHV43" s="342"/>
      <c r="UHW43" s="342"/>
      <c r="UHX43" s="342"/>
      <c r="UHY43" s="342"/>
      <c r="UHZ43" s="342"/>
      <c r="UIA43" s="342"/>
      <c r="UIB43" s="342"/>
      <c r="UIC43" s="342"/>
      <c r="UID43" s="342"/>
      <c r="UIE43" s="342"/>
      <c r="UIF43" s="342"/>
      <c r="UIG43" s="342"/>
      <c r="UIH43" s="342"/>
      <c r="UII43" s="342"/>
      <c r="UIJ43" s="342"/>
      <c r="UIK43" s="342"/>
      <c r="UIL43" s="342"/>
      <c r="UIM43" s="342"/>
      <c r="UIN43" s="342"/>
      <c r="UIO43" s="342"/>
      <c r="UIP43" s="342"/>
      <c r="UIQ43" s="342"/>
      <c r="UIR43" s="342"/>
      <c r="UIS43" s="342"/>
      <c r="UIT43" s="342"/>
      <c r="UIU43" s="342"/>
      <c r="UIV43" s="342"/>
      <c r="UIW43" s="342"/>
      <c r="UIX43" s="342"/>
      <c r="UIY43" s="342"/>
      <c r="UIZ43" s="342"/>
      <c r="UJA43" s="342"/>
      <c r="UJB43" s="342"/>
      <c r="UJC43" s="342"/>
      <c r="UJD43" s="342"/>
      <c r="UJE43" s="342"/>
      <c r="UJF43" s="342"/>
      <c r="UJG43" s="342"/>
      <c r="UJH43" s="342"/>
      <c r="UJI43" s="342"/>
      <c r="UJJ43" s="342"/>
      <c r="UJK43" s="342"/>
      <c r="UJL43" s="342"/>
      <c r="UJM43" s="342"/>
      <c r="UJN43" s="342"/>
      <c r="UJO43" s="342"/>
      <c r="UJP43" s="342"/>
      <c r="UJQ43" s="342"/>
      <c r="UJR43" s="342"/>
      <c r="UJS43" s="342"/>
      <c r="UJT43" s="342"/>
      <c r="UJU43" s="342"/>
      <c r="UJV43" s="342"/>
      <c r="UJW43" s="342"/>
      <c r="UJX43" s="342"/>
      <c r="UJY43" s="342"/>
      <c r="UJZ43" s="342"/>
      <c r="UKA43" s="342"/>
      <c r="UKB43" s="342"/>
      <c r="UKC43" s="342"/>
      <c r="UKD43" s="342"/>
      <c r="UKE43" s="342"/>
      <c r="UKF43" s="342"/>
      <c r="UKG43" s="342"/>
      <c r="UKH43" s="342"/>
      <c r="UKI43" s="342"/>
      <c r="UKJ43" s="342"/>
      <c r="UKK43" s="342"/>
      <c r="UKL43" s="342"/>
      <c r="UKM43" s="342"/>
      <c r="UKN43" s="342"/>
      <c r="UKO43" s="342"/>
      <c r="UKP43" s="342"/>
      <c r="UKQ43" s="342"/>
      <c r="UKR43" s="342"/>
      <c r="UKS43" s="342"/>
      <c r="UKT43" s="342"/>
      <c r="UKU43" s="342"/>
      <c r="UKV43" s="342"/>
      <c r="UKW43" s="342"/>
      <c r="UKX43" s="342"/>
      <c r="UKY43" s="342"/>
      <c r="UKZ43" s="342"/>
      <c r="ULA43" s="342"/>
      <c r="ULB43" s="342"/>
      <c r="ULC43" s="342"/>
      <c r="ULD43" s="342"/>
      <c r="ULE43" s="342"/>
      <c r="ULF43" s="342"/>
      <c r="ULG43" s="342"/>
      <c r="ULH43" s="342"/>
      <c r="ULI43" s="342"/>
      <c r="ULJ43" s="342"/>
      <c r="ULK43" s="342"/>
      <c r="ULL43" s="342"/>
      <c r="ULM43" s="342"/>
      <c r="ULN43" s="342"/>
      <c r="ULO43" s="342"/>
      <c r="ULP43" s="342"/>
      <c r="ULQ43" s="342"/>
      <c r="ULR43" s="342"/>
      <c r="ULS43" s="342"/>
      <c r="ULT43" s="342"/>
      <c r="ULU43" s="342"/>
      <c r="ULV43" s="342"/>
      <c r="ULW43" s="342"/>
      <c r="ULX43" s="342"/>
      <c r="ULY43" s="342"/>
      <c r="ULZ43" s="342"/>
      <c r="UMA43" s="342"/>
      <c r="UMB43" s="342"/>
      <c r="UMC43" s="342"/>
      <c r="UMD43" s="342"/>
      <c r="UME43" s="342"/>
      <c r="UMF43" s="342"/>
      <c r="UMG43" s="342"/>
      <c r="UMH43" s="342"/>
      <c r="UMI43" s="342"/>
      <c r="UMJ43" s="342"/>
      <c r="UMK43" s="342"/>
      <c r="UML43" s="342"/>
      <c r="UMM43" s="342"/>
      <c r="UMN43" s="342"/>
      <c r="UMO43" s="342"/>
      <c r="UMP43" s="342"/>
      <c r="UMQ43" s="342"/>
      <c r="UMR43" s="342"/>
      <c r="UMS43" s="342"/>
      <c r="UMT43" s="342"/>
      <c r="UMU43" s="342"/>
      <c r="UMV43" s="342"/>
      <c r="UMW43" s="342"/>
      <c r="UMX43" s="342"/>
      <c r="UMY43" s="342"/>
      <c r="UMZ43" s="342"/>
      <c r="UNA43" s="342"/>
      <c r="UNB43" s="342"/>
      <c r="UNC43" s="342"/>
      <c r="UND43" s="342"/>
      <c r="UNE43" s="342"/>
      <c r="UNF43" s="342"/>
      <c r="UNG43" s="342"/>
      <c r="UNH43" s="342"/>
      <c r="UNI43" s="342"/>
      <c r="UNJ43" s="342"/>
      <c r="UNK43" s="342"/>
      <c r="UNL43" s="342"/>
      <c r="UNM43" s="342"/>
      <c r="UNN43" s="342"/>
      <c r="UNO43" s="342"/>
      <c r="UNP43" s="342"/>
      <c r="UNQ43" s="342"/>
      <c r="UNR43" s="342"/>
      <c r="UNS43" s="342"/>
      <c r="UNT43" s="342"/>
      <c r="UNU43" s="342"/>
      <c r="UNV43" s="342"/>
      <c r="UNW43" s="342"/>
      <c r="UNX43" s="342"/>
      <c r="UNY43" s="342"/>
      <c r="UNZ43" s="342"/>
      <c r="UOA43" s="342"/>
      <c r="UOB43" s="342"/>
      <c r="UOC43" s="342"/>
      <c r="UOD43" s="342"/>
      <c r="UOE43" s="342"/>
      <c r="UOF43" s="342"/>
      <c r="UOG43" s="342"/>
      <c r="UOH43" s="342"/>
      <c r="UOI43" s="342"/>
      <c r="UOJ43" s="342"/>
      <c r="UOK43" s="342"/>
      <c r="UOL43" s="342"/>
      <c r="UOM43" s="342"/>
      <c r="UON43" s="342"/>
      <c r="UOO43" s="342"/>
      <c r="UOP43" s="342"/>
      <c r="UOQ43" s="342"/>
      <c r="UOR43" s="342"/>
      <c r="UOS43" s="342"/>
      <c r="UOT43" s="342"/>
      <c r="UOU43" s="342"/>
      <c r="UOV43" s="342"/>
      <c r="UOW43" s="342"/>
      <c r="UOX43" s="342"/>
      <c r="UOY43" s="342"/>
      <c r="UOZ43" s="342"/>
      <c r="UPA43" s="342"/>
      <c r="UPB43" s="342"/>
      <c r="UPC43" s="342"/>
      <c r="UPD43" s="342"/>
      <c r="UPE43" s="342"/>
      <c r="UPF43" s="342"/>
      <c r="UPG43" s="342"/>
      <c r="UPH43" s="342"/>
      <c r="UPI43" s="342"/>
      <c r="UPJ43" s="342"/>
      <c r="UPK43" s="342"/>
      <c r="UPL43" s="342"/>
      <c r="UPM43" s="342"/>
      <c r="UPN43" s="342"/>
      <c r="UPO43" s="342"/>
      <c r="UPP43" s="342"/>
      <c r="UPQ43" s="342"/>
      <c r="UPR43" s="342"/>
      <c r="UPS43" s="342"/>
      <c r="UPT43" s="342"/>
      <c r="UPU43" s="342"/>
      <c r="UPV43" s="342"/>
      <c r="UPW43" s="342"/>
      <c r="UPX43" s="342"/>
      <c r="UPY43" s="342"/>
      <c r="UPZ43" s="342"/>
      <c r="UQA43" s="342"/>
      <c r="UQB43" s="342"/>
      <c r="UQC43" s="342"/>
      <c r="UQD43" s="342"/>
      <c r="UQE43" s="342"/>
      <c r="UQF43" s="342"/>
      <c r="UQG43" s="342"/>
      <c r="UQH43" s="342"/>
      <c r="UQI43" s="342"/>
      <c r="UQJ43" s="342"/>
      <c r="UQK43" s="342"/>
      <c r="UQL43" s="342"/>
      <c r="UQM43" s="342"/>
      <c r="UQN43" s="342"/>
      <c r="UQO43" s="342"/>
      <c r="UQP43" s="342"/>
      <c r="UQQ43" s="342"/>
      <c r="UQR43" s="342"/>
      <c r="UQS43" s="342"/>
      <c r="UQT43" s="342"/>
      <c r="UQU43" s="342"/>
      <c r="UQV43" s="342"/>
      <c r="UQW43" s="342"/>
      <c r="UQX43" s="342"/>
      <c r="UQY43" s="342"/>
      <c r="UQZ43" s="342"/>
      <c r="URA43" s="342"/>
      <c r="URB43" s="342"/>
      <c r="URC43" s="342"/>
      <c r="URD43" s="342"/>
      <c r="URE43" s="342"/>
      <c r="URF43" s="342"/>
      <c r="URG43" s="342"/>
      <c r="URH43" s="342"/>
      <c r="URI43" s="342"/>
      <c r="URJ43" s="342"/>
      <c r="URK43" s="342"/>
      <c r="URL43" s="342"/>
      <c r="URM43" s="342"/>
      <c r="URN43" s="342"/>
      <c r="URO43" s="342"/>
      <c r="URP43" s="342"/>
      <c r="URQ43" s="342"/>
      <c r="URR43" s="342"/>
      <c r="URS43" s="342"/>
      <c r="URT43" s="342"/>
      <c r="URU43" s="342"/>
      <c r="URV43" s="342"/>
      <c r="URW43" s="342"/>
      <c r="URX43" s="342"/>
      <c r="URY43" s="342"/>
      <c r="URZ43" s="342"/>
      <c r="USA43" s="342"/>
      <c r="USB43" s="342"/>
      <c r="USC43" s="342"/>
      <c r="USD43" s="342"/>
      <c r="USE43" s="342"/>
      <c r="USF43" s="342"/>
      <c r="USG43" s="342"/>
      <c r="USH43" s="342"/>
      <c r="USI43" s="342"/>
      <c r="USJ43" s="342"/>
      <c r="USK43" s="342"/>
      <c r="USL43" s="342"/>
      <c r="USM43" s="342"/>
      <c r="USN43" s="342"/>
      <c r="USO43" s="342"/>
      <c r="USP43" s="342"/>
      <c r="USQ43" s="342"/>
      <c r="USR43" s="342"/>
      <c r="USS43" s="342"/>
      <c r="UST43" s="342"/>
      <c r="USU43" s="342"/>
      <c r="USV43" s="342"/>
      <c r="USW43" s="342"/>
      <c r="USX43" s="342"/>
      <c r="USY43" s="342"/>
      <c r="USZ43" s="342"/>
      <c r="UTA43" s="342"/>
      <c r="UTB43" s="342"/>
      <c r="UTC43" s="342"/>
      <c r="UTD43" s="342"/>
      <c r="UTE43" s="342"/>
      <c r="UTF43" s="342"/>
      <c r="UTG43" s="342"/>
      <c r="UTH43" s="342"/>
      <c r="UTI43" s="342"/>
      <c r="UTJ43" s="342"/>
      <c r="UTK43" s="342"/>
      <c r="UTL43" s="342"/>
      <c r="UTM43" s="342"/>
      <c r="UTN43" s="342"/>
      <c r="UTO43" s="342"/>
      <c r="UTP43" s="342"/>
      <c r="UTQ43" s="342"/>
      <c r="UTR43" s="342"/>
      <c r="UTS43" s="342"/>
      <c r="UTT43" s="342"/>
      <c r="UTU43" s="342"/>
      <c r="UTV43" s="342"/>
      <c r="UTW43" s="342"/>
      <c r="UTX43" s="342"/>
      <c r="UTY43" s="342"/>
      <c r="UTZ43" s="342"/>
      <c r="UUA43" s="342"/>
      <c r="UUB43" s="342"/>
      <c r="UUC43" s="342"/>
      <c r="UUD43" s="342"/>
      <c r="UUE43" s="342"/>
      <c r="UUF43" s="342"/>
      <c r="UUG43" s="342"/>
      <c r="UUH43" s="342"/>
      <c r="UUI43" s="342"/>
      <c r="UUJ43" s="342"/>
      <c r="UUK43" s="342"/>
      <c r="UUL43" s="342"/>
      <c r="UUM43" s="342"/>
      <c r="UUN43" s="342"/>
      <c r="UUO43" s="342"/>
      <c r="UUP43" s="342"/>
      <c r="UUQ43" s="342"/>
      <c r="UUR43" s="342"/>
      <c r="UUS43" s="342"/>
      <c r="UUT43" s="342"/>
      <c r="UUU43" s="342"/>
      <c r="UUV43" s="342"/>
      <c r="UUW43" s="342"/>
      <c r="UUX43" s="342"/>
      <c r="UUY43" s="342"/>
      <c r="UUZ43" s="342"/>
      <c r="UVA43" s="342"/>
      <c r="UVB43" s="342"/>
      <c r="UVC43" s="342"/>
      <c r="UVD43" s="342"/>
      <c r="UVE43" s="342"/>
      <c r="UVF43" s="342"/>
      <c r="UVG43" s="342"/>
      <c r="UVH43" s="342"/>
      <c r="UVI43" s="342"/>
      <c r="UVJ43" s="342"/>
      <c r="UVK43" s="342"/>
      <c r="UVL43" s="342"/>
      <c r="UVM43" s="342"/>
      <c r="UVN43" s="342"/>
      <c r="UVO43" s="342"/>
      <c r="UVP43" s="342"/>
      <c r="UVQ43" s="342"/>
      <c r="UVR43" s="342"/>
      <c r="UVS43" s="342"/>
      <c r="UVT43" s="342"/>
      <c r="UVU43" s="342"/>
      <c r="UVV43" s="342"/>
      <c r="UVW43" s="342"/>
      <c r="UVX43" s="342"/>
      <c r="UVY43" s="342"/>
      <c r="UVZ43" s="342"/>
      <c r="UWA43" s="342"/>
      <c r="UWB43" s="342"/>
      <c r="UWC43" s="342"/>
      <c r="UWD43" s="342"/>
      <c r="UWE43" s="342"/>
      <c r="UWF43" s="342"/>
      <c r="UWG43" s="342"/>
      <c r="UWH43" s="342"/>
      <c r="UWI43" s="342"/>
      <c r="UWJ43" s="342"/>
      <c r="UWK43" s="342"/>
      <c r="UWL43" s="342"/>
      <c r="UWM43" s="342"/>
      <c r="UWN43" s="342"/>
      <c r="UWO43" s="342"/>
      <c r="UWP43" s="342"/>
      <c r="UWQ43" s="342"/>
      <c r="UWR43" s="342"/>
      <c r="UWS43" s="342"/>
      <c r="UWT43" s="342"/>
      <c r="UWU43" s="342"/>
      <c r="UWV43" s="342"/>
      <c r="UWW43" s="342"/>
      <c r="UWX43" s="342"/>
      <c r="UWY43" s="342"/>
      <c r="UWZ43" s="342"/>
      <c r="UXA43" s="342"/>
      <c r="UXB43" s="342"/>
      <c r="UXC43" s="342"/>
      <c r="UXD43" s="342"/>
      <c r="UXE43" s="342"/>
      <c r="UXF43" s="342"/>
      <c r="UXG43" s="342"/>
      <c r="UXH43" s="342"/>
      <c r="UXI43" s="342"/>
      <c r="UXJ43" s="342"/>
      <c r="UXK43" s="342"/>
      <c r="UXL43" s="342"/>
      <c r="UXM43" s="342"/>
      <c r="UXN43" s="342"/>
      <c r="UXO43" s="342"/>
      <c r="UXP43" s="342"/>
      <c r="UXQ43" s="342"/>
      <c r="UXR43" s="342"/>
      <c r="UXS43" s="342"/>
      <c r="UXT43" s="342"/>
      <c r="UXU43" s="342"/>
      <c r="UXV43" s="342"/>
      <c r="UXW43" s="342"/>
      <c r="UXX43" s="342"/>
      <c r="UXY43" s="342"/>
      <c r="UXZ43" s="342"/>
      <c r="UYA43" s="342"/>
      <c r="UYB43" s="342"/>
      <c r="UYC43" s="342"/>
      <c r="UYD43" s="342"/>
      <c r="UYE43" s="342"/>
      <c r="UYF43" s="342"/>
      <c r="UYG43" s="342"/>
      <c r="UYH43" s="342"/>
      <c r="UYI43" s="342"/>
      <c r="UYJ43" s="342"/>
      <c r="UYK43" s="342"/>
      <c r="UYL43" s="342"/>
      <c r="UYM43" s="342"/>
      <c r="UYN43" s="342"/>
      <c r="UYO43" s="342"/>
      <c r="UYP43" s="342"/>
      <c r="UYQ43" s="342"/>
      <c r="UYR43" s="342"/>
      <c r="UYS43" s="342"/>
      <c r="UYT43" s="342"/>
      <c r="UYU43" s="342"/>
      <c r="UYV43" s="342"/>
      <c r="UYW43" s="342"/>
      <c r="UYX43" s="342"/>
      <c r="UYY43" s="342"/>
      <c r="UYZ43" s="342"/>
      <c r="UZA43" s="342"/>
      <c r="UZB43" s="342"/>
      <c r="UZC43" s="342"/>
      <c r="UZD43" s="342"/>
      <c r="UZE43" s="342"/>
      <c r="UZF43" s="342"/>
      <c r="UZG43" s="342"/>
      <c r="UZH43" s="342"/>
      <c r="UZI43" s="342"/>
      <c r="UZJ43" s="342"/>
      <c r="UZK43" s="342"/>
      <c r="UZL43" s="342"/>
      <c r="UZM43" s="342"/>
      <c r="UZN43" s="342"/>
      <c r="UZO43" s="342"/>
      <c r="UZP43" s="342"/>
      <c r="UZQ43" s="342"/>
      <c r="UZR43" s="342"/>
      <c r="UZS43" s="342"/>
      <c r="UZT43" s="342"/>
      <c r="UZU43" s="342"/>
      <c r="UZV43" s="342"/>
      <c r="UZW43" s="342"/>
      <c r="UZX43" s="342"/>
      <c r="UZY43" s="342"/>
      <c r="UZZ43" s="342"/>
      <c r="VAA43" s="342"/>
      <c r="VAB43" s="342"/>
      <c r="VAC43" s="342"/>
      <c r="VAD43" s="342"/>
      <c r="VAE43" s="342"/>
      <c r="VAF43" s="342"/>
      <c r="VAG43" s="342"/>
      <c r="VAH43" s="342"/>
      <c r="VAI43" s="342"/>
      <c r="VAJ43" s="342"/>
      <c r="VAK43" s="342"/>
      <c r="VAL43" s="342"/>
      <c r="VAM43" s="342"/>
      <c r="VAN43" s="342"/>
      <c r="VAO43" s="342"/>
      <c r="VAP43" s="342"/>
      <c r="VAQ43" s="342"/>
      <c r="VAR43" s="342"/>
      <c r="VAS43" s="342"/>
      <c r="VAT43" s="342"/>
      <c r="VAU43" s="342"/>
      <c r="VAV43" s="342"/>
      <c r="VAW43" s="342"/>
      <c r="VAX43" s="342"/>
      <c r="VAY43" s="342"/>
      <c r="VAZ43" s="342"/>
      <c r="VBA43" s="342"/>
      <c r="VBB43" s="342"/>
      <c r="VBC43" s="342"/>
      <c r="VBD43" s="342"/>
      <c r="VBE43" s="342"/>
      <c r="VBF43" s="342"/>
      <c r="VBG43" s="342"/>
      <c r="VBH43" s="342"/>
      <c r="VBI43" s="342"/>
      <c r="VBJ43" s="342"/>
      <c r="VBK43" s="342"/>
      <c r="VBL43" s="342"/>
      <c r="VBM43" s="342"/>
      <c r="VBN43" s="342"/>
      <c r="VBO43" s="342"/>
      <c r="VBP43" s="342"/>
      <c r="VBQ43" s="342"/>
      <c r="VBR43" s="342"/>
      <c r="VBS43" s="342"/>
      <c r="VBT43" s="342"/>
      <c r="VBU43" s="342"/>
      <c r="VBV43" s="342"/>
      <c r="VBW43" s="342"/>
      <c r="VBX43" s="342"/>
      <c r="VBY43" s="342"/>
      <c r="VBZ43" s="342"/>
      <c r="VCA43" s="342"/>
      <c r="VCB43" s="342"/>
      <c r="VCC43" s="342"/>
      <c r="VCD43" s="342"/>
      <c r="VCE43" s="342"/>
      <c r="VCF43" s="342"/>
      <c r="VCG43" s="342"/>
      <c r="VCH43" s="342"/>
      <c r="VCI43" s="342"/>
      <c r="VCJ43" s="342"/>
      <c r="VCK43" s="342"/>
      <c r="VCL43" s="342"/>
      <c r="VCM43" s="342"/>
      <c r="VCN43" s="342"/>
      <c r="VCO43" s="342"/>
      <c r="VCP43" s="342"/>
      <c r="VCQ43" s="342"/>
      <c r="VCR43" s="342"/>
      <c r="VCS43" s="342"/>
      <c r="VCT43" s="342"/>
      <c r="VCU43" s="342"/>
      <c r="VCV43" s="342"/>
      <c r="VCW43" s="342"/>
      <c r="VCX43" s="342"/>
      <c r="VCY43" s="342"/>
      <c r="VCZ43" s="342"/>
      <c r="VDA43" s="342"/>
      <c r="VDB43" s="342"/>
      <c r="VDC43" s="342"/>
      <c r="VDD43" s="342"/>
      <c r="VDE43" s="342"/>
      <c r="VDF43" s="342"/>
      <c r="VDG43" s="342"/>
      <c r="VDH43" s="342"/>
      <c r="VDI43" s="342"/>
      <c r="VDJ43" s="342"/>
      <c r="VDK43" s="342"/>
      <c r="VDL43" s="342"/>
      <c r="VDM43" s="342"/>
      <c r="VDN43" s="342"/>
      <c r="VDO43" s="342"/>
      <c r="VDP43" s="342"/>
      <c r="VDQ43" s="342"/>
      <c r="VDR43" s="342"/>
      <c r="VDS43" s="342"/>
      <c r="VDT43" s="342"/>
      <c r="VDU43" s="342"/>
      <c r="VDV43" s="342"/>
      <c r="VDW43" s="342"/>
      <c r="VDX43" s="342"/>
      <c r="VDY43" s="342"/>
      <c r="VDZ43" s="342"/>
      <c r="VEA43" s="342"/>
      <c r="VEB43" s="342"/>
      <c r="VEC43" s="342"/>
      <c r="VED43" s="342"/>
      <c r="VEE43" s="342"/>
      <c r="VEF43" s="342"/>
      <c r="VEG43" s="342"/>
      <c r="VEH43" s="342"/>
      <c r="VEI43" s="342"/>
      <c r="VEJ43" s="342"/>
      <c r="VEK43" s="342"/>
      <c r="VEL43" s="342"/>
      <c r="VEM43" s="342"/>
      <c r="VEN43" s="342"/>
      <c r="VEO43" s="342"/>
      <c r="VEP43" s="342"/>
      <c r="VEQ43" s="342"/>
      <c r="VER43" s="342"/>
      <c r="VES43" s="342"/>
      <c r="VET43" s="342"/>
      <c r="VEU43" s="342"/>
      <c r="VEV43" s="342"/>
      <c r="VEW43" s="342"/>
      <c r="VEX43" s="342"/>
      <c r="VEY43" s="342"/>
      <c r="VEZ43" s="342"/>
      <c r="VFA43" s="342"/>
      <c r="VFB43" s="342"/>
      <c r="VFC43" s="342"/>
      <c r="VFD43" s="342"/>
      <c r="VFE43" s="342"/>
      <c r="VFF43" s="342"/>
      <c r="VFG43" s="342"/>
      <c r="VFH43" s="342"/>
      <c r="VFI43" s="342"/>
      <c r="VFJ43" s="342"/>
      <c r="VFK43" s="342"/>
      <c r="VFL43" s="342"/>
      <c r="VFM43" s="342"/>
      <c r="VFN43" s="342"/>
      <c r="VFO43" s="342"/>
      <c r="VFP43" s="342"/>
      <c r="VFQ43" s="342"/>
      <c r="VFR43" s="342"/>
      <c r="VFS43" s="342"/>
      <c r="VFT43" s="342"/>
      <c r="VFU43" s="342"/>
      <c r="VFV43" s="342"/>
      <c r="VFW43" s="342"/>
      <c r="VFX43" s="342"/>
      <c r="VFY43" s="342"/>
      <c r="VFZ43" s="342"/>
      <c r="VGA43" s="342"/>
      <c r="VGB43" s="342"/>
      <c r="VGC43" s="342"/>
      <c r="VGD43" s="342"/>
      <c r="VGE43" s="342"/>
      <c r="VGF43" s="342"/>
      <c r="VGG43" s="342"/>
      <c r="VGH43" s="342"/>
      <c r="VGI43" s="342"/>
      <c r="VGJ43" s="342"/>
      <c r="VGK43" s="342"/>
      <c r="VGL43" s="342"/>
      <c r="VGM43" s="342"/>
      <c r="VGN43" s="342"/>
      <c r="VGO43" s="342"/>
      <c r="VGP43" s="342"/>
      <c r="VGQ43" s="342"/>
      <c r="VGR43" s="342"/>
      <c r="VGS43" s="342"/>
      <c r="VGT43" s="342"/>
      <c r="VGU43" s="342"/>
      <c r="VGV43" s="342"/>
      <c r="VGW43" s="342"/>
      <c r="VGX43" s="342"/>
      <c r="VGY43" s="342"/>
      <c r="VGZ43" s="342"/>
      <c r="VHA43" s="342"/>
      <c r="VHB43" s="342"/>
      <c r="VHC43" s="342"/>
      <c r="VHD43" s="342"/>
      <c r="VHE43" s="342"/>
      <c r="VHF43" s="342"/>
      <c r="VHG43" s="342"/>
      <c r="VHH43" s="342"/>
      <c r="VHI43" s="342"/>
      <c r="VHJ43" s="342"/>
      <c r="VHK43" s="342"/>
      <c r="VHL43" s="342"/>
      <c r="VHM43" s="342"/>
      <c r="VHN43" s="342"/>
      <c r="VHO43" s="342"/>
      <c r="VHP43" s="342"/>
      <c r="VHQ43" s="342"/>
      <c r="VHR43" s="342"/>
      <c r="VHS43" s="342"/>
      <c r="VHT43" s="342"/>
      <c r="VHU43" s="342"/>
      <c r="VHV43" s="342"/>
      <c r="VHW43" s="342"/>
      <c r="VHX43" s="342"/>
      <c r="VHY43" s="342"/>
      <c r="VHZ43" s="342"/>
      <c r="VIA43" s="342"/>
      <c r="VIB43" s="342"/>
      <c r="VIC43" s="342"/>
      <c r="VID43" s="342"/>
      <c r="VIE43" s="342"/>
      <c r="VIF43" s="342"/>
      <c r="VIG43" s="342"/>
      <c r="VIH43" s="342"/>
      <c r="VII43" s="342"/>
      <c r="VIJ43" s="342"/>
      <c r="VIK43" s="342"/>
      <c r="VIL43" s="342"/>
      <c r="VIM43" s="342"/>
      <c r="VIN43" s="342"/>
      <c r="VIO43" s="342"/>
      <c r="VIP43" s="342"/>
      <c r="VIQ43" s="342"/>
      <c r="VIR43" s="342"/>
      <c r="VIS43" s="342"/>
      <c r="VIT43" s="342"/>
      <c r="VIU43" s="342"/>
      <c r="VIV43" s="342"/>
      <c r="VIW43" s="342"/>
      <c r="VIX43" s="342"/>
      <c r="VIY43" s="342"/>
      <c r="VIZ43" s="342"/>
      <c r="VJA43" s="342"/>
      <c r="VJB43" s="342"/>
      <c r="VJC43" s="342"/>
      <c r="VJD43" s="342"/>
      <c r="VJE43" s="342"/>
      <c r="VJF43" s="342"/>
      <c r="VJG43" s="342"/>
      <c r="VJH43" s="342"/>
      <c r="VJI43" s="342"/>
      <c r="VJJ43" s="342"/>
      <c r="VJK43" s="342"/>
      <c r="VJL43" s="342"/>
      <c r="VJM43" s="342"/>
      <c r="VJN43" s="342"/>
      <c r="VJO43" s="342"/>
      <c r="VJP43" s="342"/>
      <c r="VJQ43" s="342"/>
      <c r="VJR43" s="342"/>
      <c r="VJS43" s="342"/>
      <c r="VJT43" s="342"/>
      <c r="VJU43" s="342"/>
      <c r="VJV43" s="342"/>
      <c r="VJW43" s="342"/>
      <c r="VJX43" s="342"/>
      <c r="VJY43" s="342"/>
      <c r="VJZ43" s="342"/>
      <c r="VKA43" s="342"/>
      <c r="VKB43" s="342"/>
      <c r="VKC43" s="342"/>
      <c r="VKD43" s="342"/>
      <c r="VKE43" s="342"/>
      <c r="VKF43" s="342"/>
      <c r="VKG43" s="342"/>
      <c r="VKH43" s="342"/>
      <c r="VKI43" s="342"/>
      <c r="VKJ43" s="342"/>
      <c r="VKK43" s="342"/>
      <c r="VKL43" s="342"/>
      <c r="VKM43" s="342"/>
      <c r="VKN43" s="342"/>
      <c r="VKO43" s="342"/>
      <c r="VKP43" s="342"/>
      <c r="VKQ43" s="342"/>
      <c r="VKR43" s="342"/>
      <c r="VKS43" s="342"/>
      <c r="VKT43" s="342"/>
      <c r="VKU43" s="342"/>
      <c r="VKV43" s="342"/>
      <c r="VKW43" s="342"/>
      <c r="VKX43" s="342"/>
      <c r="VKY43" s="342"/>
      <c r="VKZ43" s="342"/>
      <c r="VLA43" s="342"/>
      <c r="VLB43" s="342"/>
      <c r="VLC43" s="342"/>
      <c r="VLD43" s="342"/>
      <c r="VLE43" s="342"/>
      <c r="VLF43" s="342"/>
      <c r="VLG43" s="342"/>
      <c r="VLH43" s="342"/>
      <c r="VLI43" s="342"/>
      <c r="VLJ43" s="342"/>
      <c r="VLK43" s="342"/>
      <c r="VLL43" s="342"/>
      <c r="VLM43" s="342"/>
      <c r="VLN43" s="342"/>
      <c r="VLO43" s="342"/>
      <c r="VLP43" s="342"/>
      <c r="VLQ43" s="342"/>
      <c r="VLR43" s="342"/>
      <c r="VLS43" s="342"/>
      <c r="VLT43" s="342"/>
      <c r="VLU43" s="342"/>
      <c r="VLV43" s="342"/>
      <c r="VLW43" s="342"/>
      <c r="VLX43" s="342"/>
      <c r="VLY43" s="342"/>
      <c r="VLZ43" s="342"/>
      <c r="VMA43" s="342"/>
      <c r="VMB43" s="342"/>
      <c r="VMC43" s="342"/>
      <c r="VMD43" s="342"/>
      <c r="VME43" s="342"/>
      <c r="VMF43" s="342"/>
      <c r="VMG43" s="342"/>
      <c r="VMH43" s="342"/>
      <c r="VMI43" s="342"/>
      <c r="VMJ43" s="342"/>
      <c r="VMK43" s="342"/>
      <c r="VML43" s="342"/>
      <c r="VMM43" s="342"/>
      <c r="VMN43" s="342"/>
      <c r="VMO43" s="342"/>
      <c r="VMP43" s="342"/>
      <c r="VMQ43" s="342"/>
      <c r="VMR43" s="342"/>
      <c r="VMS43" s="342"/>
      <c r="VMT43" s="342"/>
      <c r="VMU43" s="342"/>
      <c r="VMV43" s="342"/>
      <c r="VMW43" s="342"/>
      <c r="VMX43" s="342"/>
      <c r="VMY43" s="342"/>
      <c r="VMZ43" s="342"/>
      <c r="VNA43" s="342"/>
      <c r="VNB43" s="342"/>
      <c r="VNC43" s="342"/>
      <c r="VND43" s="342"/>
      <c r="VNE43" s="342"/>
      <c r="VNF43" s="342"/>
      <c r="VNG43" s="342"/>
      <c r="VNH43" s="342"/>
      <c r="VNI43" s="342"/>
      <c r="VNJ43" s="342"/>
      <c r="VNK43" s="342"/>
      <c r="VNL43" s="342"/>
      <c r="VNM43" s="342"/>
      <c r="VNN43" s="342"/>
      <c r="VNO43" s="342"/>
      <c r="VNP43" s="342"/>
      <c r="VNQ43" s="342"/>
      <c r="VNR43" s="342"/>
      <c r="VNS43" s="342"/>
      <c r="VNT43" s="342"/>
      <c r="VNU43" s="342"/>
      <c r="VNV43" s="342"/>
      <c r="VNW43" s="342"/>
      <c r="VNX43" s="342"/>
      <c r="VNY43" s="342"/>
      <c r="VNZ43" s="342"/>
      <c r="VOA43" s="342"/>
      <c r="VOB43" s="342"/>
      <c r="VOC43" s="342"/>
      <c r="VOD43" s="342"/>
      <c r="VOE43" s="342"/>
      <c r="VOF43" s="342"/>
      <c r="VOG43" s="342"/>
      <c r="VOH43" s="342"/>
      <c r="VOI43" s="342"/>
      <c r="VOJ43" s="342"/>
      <c r="VOK43" s="342"/>
      <c r="VOL43" s="342"/>
      <c r="VOM43" s="342"/>
      <c r="VON43" s="342"/>
      <c r="VOO43" s="342"/>
      <c r="VOP43" s="342"/>
      <c r="VOQ43" s="342"/>
      <c r="VOR43" s="342"/>
      <c r="VOS43" s="342"/>
      <c r="VOT43" s="342"/>
      <c r="VOU43" s="342"/>
      <c r="VOV43" s="342"/>
      <c r="VOW43" s="342"/>
      <c r="VOX43" s="342"/>
      <c r="VOY43" s="342"/>
      <c r="VOZ43" s="342"/>
      <c r="VPA43" s="342"/>
      <c r="VPB43" s="342"/>
      <c r="VPC43" s="342"/>
      <c r="VPD43" s="342"/>
      <c r="VPE43" s="342"/>
      <c r="VPF43" s="342"/>
      <c r="VPG43" s="342"/>
      <c r="VPH43" s="342"/>
      <c r="VPI43" s="342"/>
      <c r="VPJ43" s="342"/>
      <c r="VPK43" s="342"/>
      <c r="VPL43" s="342"/>
      <c r="VPM43" s="342"/>
      <c r="VPN43" s="342"/>
      <c r="VPO43" s="342"/>
      <c r="VPP43" s="342"/>
      <c r="VPQ43" s="342"/>
      <c r="VPR43" s="342"/>
      <c r="VPS43" s="342"/>
      <c r="VPT43" s="342"/>
      <c r="VPU43" s="342"/>
      <c r="VPV43" s="342"/>
      <c r="VPW43" s="342"/>
      <c r="VPX43" s="342"/>
      <c r="VPY43" s="342"/>
      <c r="VPZ43" s="342"/>
      <c r="VQA43" s="342"/>
      <c r="VQB43" s="342"/>
      <c r="VQC43" s="342"/>
      <c r="VQD43" s="342"/>
      <c r="VQE43" s="342"/>
      <c r="VQF43" s="342"/>
      <c r="VQG43" s="342"/>
      <c r="VQH43" s="342"/>
      <c r="VQI43" s="342"/>
      <c r="VQJ43" s="342"/>
      <c r="VQK43" s="342"/>
      <c r="VQL43" s="342"/>
      <c r="VQM43" s="342"/>
      <c r="VQN43" s="342"/>
      <c r="VQO43" s="342"/>
      <c r="VQP43" s="342"/>
      <c r="VQQ43" s="342"/>
      <c r="VQR43" s="342"/>
      <c r="VQS43" s="342"/>
      <c r="VQT43" s="342"/>
      <c r="VQU43" s="342"/>
      <c r="VQV43" s="342"/>
      <c r="VQW43" s="342"/>
      <c r="VQX43" s="342"/>
      <c r="VQY43" s="342"/>
      <c r="VQZ43" s="342"/>
      <c r="VRA43" s="342"/>
      <c r="VRB43" s="342"/>
      <c r="VRC43" s="342"/>
      <c r="VRD43" s="342"/>
      <c r="VRE43" s="342"/>
      <c r="VRF43" s="342"/>
      <c r="VRG43" s="342"/>
      <c r="VRH43" s="342"/>
      <c r="VRI43" s="342"/>
      <c r="VRJ43" s="342"/>
      <c r="VRK43" s="342"/>
      <c r="VRL43" s="342"/>
      <c r="VRM43" s="342"/>
      <c r="VRN43" s="342"/>
      <c r="VRO43" s="342"/>
      <c r="VRP43" s="342"/>
      <c r="VRQ43" s="342"/>
      <c r="VRR43" s="342"/>
      <c r="VRS43" s="342"/>
      <c r="VRT43" s="342"/>
      <c r="VRU43" s="342"/>
      <c r="VRV43" s="342"/>
      <c r="VRW43" s="342"/>
      <c r="VRX43" s="342"/>
      <c r="VRY43" s="342"/>
      <c r="VRZ43" s="342"/>
      <c r="VSA43" s="342"/>
      <c r="VSB43" s="342"/>
      <c r="VSC43" s="342"/>
      <c r="VSD43" s="342"/>
      <c r="VSE43" s="342"/>
      <c r="VSF43" s="342"/>
      <c r="VSG43" s="342"/>
      <c r="VSH43" s="342"/>
      <c r="VSI43" s="342"/>
      <c r="VSJ43" s="342"/>
      <c r="VSK43" s="342"/>
      <c r="VSL43" s="342"/>
      <c r="VSM43" s="342"/>
      <c r="VSN43" s="342"/>
      <c r="VSO43" s="342"/>
      <c r="VSP43" s="342"/>
      <c r="VSQ43" s="342"/>
      <c r="VSR43" s="342"/>
      <c r="VSS43" s="342"/>
      <c r="VST43" s="342"/>
      <c r="VSU43" s="342"/>
      <c r="VSV43" s="342"/>
      <c r="VSW43" s="342"/>
      <c r="VSX43" s="342"/>
      <c r="VSY43" s="342"/>
      <c r="VSZ43" s="342"/>
      <c r="VTA43" s="342"/>
      <c r="VTB43" s="342"/>
      <c r="VTC43" s="342"/>
      <c r="VTD43" s="342"/>
      <c r="VTE43" s="342"/>
      <c r="VTF43" s="342"/>
      <c r="VTG43" s="342"/>
      <c r="VTH43" s="342"/>
      <c r="VTI43" s="342"/>
      <c r="VTJ43" s="342"/>
      <c r="VTK43" s="342"/>
      <c r="VTL43" s="342"/>
      <c r="VTM43" s="342"/>
      <c r="VTN43" s="342"/>
      <c r="VTO43" s="342"/>
      <c r="VTP43" s="342"/>
      <c r="VTQ43" s="342"/>
      <c r="VTR43" s="342"/>
      <c r="VTS43" s="342"/>
      <c r="VTT43" s="342"/>
      <c r="VTU43" s="342"/>
      <c r="VTV43" s="342"/>
      <c r="VTW43" s="342"/>
      <c r="VTX43" s="342"/>
      <c r="VTY43" s="342"/>
      <c r="VTZ43" s="342"/>
      <c r="VUA43" s="342"/>
      <c r="VUB43" s="342"/>
      <c r="VUC43" s="342"/>
      <c r="VUD43" s="342"/>
      <c r="VUE43" s="342"/>
      <c r="VUF43" s="342"/>
      <c r="VUG43" s="342"/>
      <c r="VUH43" s="342"/>
      <c r="VUI43" s="342"/>
      <c r="VUJ43" s="342"/>
      <c r="VUK43" s="342"/>
      <c r="VUL43" s="342"/>
      <c r="VUM43" s="342"/>
      <c r="VUN43" s="342"/>
      <c r="VUO43" s="342"/>
      <c r="VUP43" s="342"/>
      <c r="VUQ43" s="342"/>
      <c r="VUR43" s="342"/>
      <c r="VUS43" s="342"/>
      <c r="VUT43" s="342"/>
      <c r="VUU43" s="342"/>
      <c r="VUV43" s="342"/>
      <c r="VUW43" s="342"/>
      <c r="VUX43" s="342"/>
      <c r="VUY43" s="342"/>
      <c r="VUZ43" s="342"/>
      <c r="VVA43" s="342"/>
      <c r="VVB43" s="342"/>
      <c r="VVC43" s="342"/>
      <c r="VVD43" s="342"/>
      <c r="VVE43" s="342"/>
      <c r="VVF43" s="342"/>
      <c r="VVG43" s="342"/>
      <c r="VVH43" s="342"/>
      <c r="VVI43" s="342"/>
      <c r="VVJ43" s="342"/>
      <c r="VVK43" s="342"/>
      <c r="VVL43" s="342"/>
      <c r="VVM43" s="342"/>
      <c r="VVN43" s="342"/>
      <c r="VVO43" s="342"/>
      <c r="VVP43" s="342"/>
      <c r="VVQ43" s="342"/>
      <c r="VVR43" s="342"/>
      <c r="VVS43" s="342"/>
      <c r="VVT43" s="342"/>
      <c r="VVU43" s="342"/>
      <c r="VVV43" s="342"/>
      <c r="VVW43" s="342"/>
      <c r="VVX43" s="342"/>
      <c r="VVY43" s="342"/>
      <c r="VVZ43" s="342"/>
      <c r="VWA43" s="342"/>
      <c r="VWB43" s="342"/>
      <c r="VWC43" s="342"/>
      <c r="VWD43" s="342"/>
      <c r="VWE43" s="342"/>
      <c r="VWF43" s="342"/>
      <c r="VWG43" s="342"/>
      <c r="VWH43" s="342"/>
      <c r="VWI43" s="342"/>
      <c r="VWJ43" s="342"/>
      <c r="VWK43" s="342"/>
      <c r="VWL43" s="342"/>
      <c r="VWM43" s="342"/>
      <c r="VWN43" s="342"/>
      <c r="VWO43" s="342"/>
      <c r="VWP43" s="342"/>
      <c r="VWQ43" s="342"/>
      <c r="VWR43" s="342"/>
      <c r="VWS43" s="342"/>
      <c r="VWT43" s="342"/>
      <c r="VWU43" s="342"/>
      <c r="VWV43" s="342"/>
      <c r="VWW43" s="342"/>
      <c r="VWX43" s="342"/>
      <c r="VWY43" s="342"/>
      <c r="VWZ43" s="342"/>
      <c r="VXA43" s="342"/>
      <c r="VXB43" s="342"/>
      <c r="VXC43" s="342"/>
      <c r="VXD43" s="342"/>
      <c r="VXE43" s="342"/>
      <c r="VXF43" s="342"/>
      <c r="VXG43" s="342"/>
      <c r="VXH43" s="342"/>
      <c r="VXI43" s="342"/>
      <c r="VXJ43" s="342"/>
      <c r="VXK43" s="342"/>
      <c r="VXL43" s="342"/>
      <c r="VXM43" s="342"/>
      <c r="VXN43" s="342"/>
      <c r="VXO43" s="342"/>
      <c r="VXP43" s="342"/>
      <c r="VXQ43" s="342"/>
      <c r="VXR43" s="342"/>
      <c r="VXS43" s="342"/>
      <c r="VXT43" s="342"/>
      <c r="VXU43" s="342"/>
      <c r="VXV43" s="342"/>
      <c r="VXW43" s="342"/>
      <c r="VXX43" s="342"/>
      <c r="VXY43" s="342"/>
      <c r="VXZ43" s="342"/>
      <c r="VYA43" s="342"/>
      <c r="VYB43" s="342"/>
      <c r="VYC43" s="342"/>
      <c r="VYD43" s="342"/>
      <c r="VYE43" s="342"/>
      <c r="VYF43" s="342"/>
      <c r="VYG43" s="342"/>
      <c r="VYH43" s="342"/>
      <c r="VYI43" s="342"/>
      <c r="VYJ43" s="342"/>
      <c r="VYK43" s="342"/>
      <c r="VYL43" s="342"/>
      <c r="VYM43" s="342"/>
      <c r="VYN43" s="342"/>
      <c r="VYO43" s="342"/>
      <c r="VYP43" s="342"/>
      <c r="VYQ43" s="342"/>
      <c r="VYR43" s="342"/>
      <c r="VYS43" s="342"/>
      <c r="VYT43" s="342"/>
      <c r="VYU43" s="342"/>
      <c r="VYV43" s="342"/>
      <c r="VYW43" s="342"/>
      <c r="VYX43" s="342"/>
      <c r="VYY43" s="342"/>
      <c r="VYZ43" s="342"/>
      <c r="VZA43" s="342"/>
      <c r="VZB43" s="342"/>
      <c r="VZC43" s="342"/>
      <c r="VZD43" s="342"/>
      <c r="VZE43" s="342"/>
      <c r="VZF43" s="342"/>
      <c r="VZG43" s="342"/>
      <c r="VZH43" s="342"/>
      <c r="VZI43" s="342"/>
      <c r="VZJ43" s="342"/>
      <c r="VZK43" s="342"/>
      <c r="VZL43" s="342"/>
      <c r="VZM43" s="342"/>
      <c r="VZN43" s="342"/>
      <c r="VZO43" s="342"/>
      <c r="VZP43" s="342"/>
      <c r="VZQ43" s="342"/>
      <c r="VZR43" s="342"/>
      <c r="VZS43" s="342"/>
      <c r="VZT43" s="342"/>
      <c r="VZU43" s="342"/>
      <c r="VZV43" s="342"/>
      <c r="VZW43" s="342"/>
      <c r="VZX43" s="342"/>
      <c r="VZY43" s="342"/>
      <c r="VZZ43" s="342"/>
      <c r="WAA43" s="342"/>
      <c r="WAB43" s="342"/>
      <c r="WAC43" s="342"/>
      <c r="WAD43" s="342"/>
      <c r="WAE43" s="342"/>
      <c r="WAF43" s="342"/>
      <c r="WAG43" s="342"/>
      <c r="WAH43" s="342"/>
      <c r="WAI43" s="342"/>
      <c r="WAJ43" s="342"/>
      <c r="WAK43" s="342"/>
      <c r="WAL43" s="342"/>
      <c r="WAM43" s="342"/>
      <c r="WAN43" s="342"/>
      <c r="WAO43" s="342"/>
      <c r="WAP43" s="342"/>
      <c r="WAQ43" s="342"/>
      <c r="WAR43" s="342"/>
      <c r="WAS43" s="342"/>
      <c r="WAT43" s="342"/>
      <c r="WAU43" s="342"/>
      <c r="WAV43" s="342"/>
      <c r="WAW43" s="342"/>
      <c r="WAX43" s="342"/>
      <c r="WAY43" s="342"/>
      <c r="WAZ43" s="342"/>
      <c r="WBA43" s="342"/>
      <c r="WBB43" s="342"/>
      <c r="WBC43" s="342"/>
      <c r="WBD43" s="342"/>
      <c r="WBE43" s="342"/>
      <c r="WBF43" s="342"/>
      <c r="WBG43" s="342"/>
      <c r="WBH43" s="342"/>
      <c r="WBI43" s="342"/>
      <c r="WBJ43" s="342"/>
      <c r="WBK43" s="342"/>
      <c r="WBL43" s="342"/>
      <c r="WBM43" s="342"/>
      <c r="WBN43" s="342"/>
      <c r="WBO43" s="342"/>
      <c r="WBP43" s="342"/>
      <c r="WBQ43" s="342"/>
      <c r="WBR43" s="342"/>
      <c r="WBS43" s="342"/>
      <c r="WBT43" s="342"/>
      <c r="WBU43" s="342"/>
      <c r="WBV43" s="342"/>
      <c r="WBW43" s="342"/>
      <c r="WBX43" s="342"/>
      <c r="WBY43" s="342"/>
      <c r="WBZ43" s="342"/>
      <c r="WCA43" s="342"/>
      <c r="WCB43" s="342"/>
      <c r="WCC43" s="342"/>
      <c r="WCD43" s="342"/>
      <c r="WCE43" s="342"/>
      <c r="WCF43" s="342"/>
      <c r="WCG43" s="342"/>
      <c r="WCH43" s="342"/>
      <c r="WCI43" s="342"/>
      <c r="WCJ43" s="342"/>
      <c r="WCK43" s="342"/>
      <c r="WCL43" s="342"/>
      <c r="WCM43" s="342"/>
      <c r="WCN43" s="342"/>
      <c r="WCO43" s="342"/>
      <c r="WCP43" s="342"/>
      <c r="WCQ43" s="342"/>
      <c r="WCR43" s="342"/>
      <c r="WCS43" s="342"/>
      <c r="WCT43" s="342"/>
      <c r="WCU43" s="342"/>
      <c r="WCV43" s="342"/>
      <c r="WCW43" s="342"/>
      <c r="WCX43" s="342"/>
      <c r="WCY43" s="342"/>
      <c r="WCZ43" s="342"/>
      <c r="WDA43" s="342"/>
      <c r="WDB43" s="342"/>
      <c r="WDC43" s="342"/>
      <c r="WDD43" s="342"/>
      <c r="WDE43" s="342"/>
      <c r="WDF43" s="342"/>
      <c r="WDG43" s="342"/>
      <c r="WDH43" s="342"/>
      <c r="WDI43" s="342"/>
      <c r="WDJ43" s="342"/>
      <c r="WDK43" s="342"/>
      <c r="WDL43" s="342"/>
      <c r="WDM43" s="342"/>
      <c r="WDN43" s="342"/>
      <c r="WDO43" s="342"/>
      <c r="WDP43" s="342"/>
      <c r="WDQ43" s="342"/>
      <c r="WDR43" s="342"/>
      <c r="WDS43" s="342"/>
      <c r="WDT43" s="342"/>
      <c r="WDU43" s="342"/>
      <c r="WDV43" s="342"/>
      <c r="WDW43" s="342"/>
      <c r="WDX43" s="342"/>
      <c r="WDY43" s="342"/>
      <c r="WDZ43" s="342"/>
      <c r="WEA43" s="342"/>
      <c r="WEB43" s="342"/>
      <c r="WEC43" s="342"/>
      <c r="WED43" s="342"/>
      <c r="WEE43" s="342"/>
      <c r="WEF43" s="342"/>
      <c r="WEG43" s="342"/>
      <c r="WEH43" s="342"/>
      <c r="WEI43" s="342"/>
      <c r="WEJ43" s="342"/>
      <c r="WEK43" s="342"/>
      <c r="WEL43" s="342"/>
      <c r="WEM43" s="342"/>
      <c r="WEN43" s="342"/>
      <c r="WEO43" s="342"/>
      <c r="WEP43" s="342"/>
      <c r="WEQ43" s="342"/>
      <c r="WER43" s="342"/>
      <c r="WES43" s="342"/>
      <c r="WET43" s="342"/>
      <c r="WEU43" s="342"/>
      <c r="WEV43" s="342"/>
      <c r="WEW43" s="342"/>
      <c r="WEX43" s="342"/>
      <c r="WEY43" s="342"/>
      <c r="WEZ43" s="342"/>
      <c r="WFA43" s="342"/>
      <c r="WFB43" s="342"/>
      <c r="WFC43" s="342"/>
      <c r="WFD43" s="342"/>
      <c r="WFE43" s="342"/>
      <c r="WFF43" s="342"/>
      <c r="WFG43" s="342"/>
      <c r="WFH43" s="342"/>
      <c r="WFI43" s="342"/>
      <c r="WFJ43" s="342"/>
      <c r="WFK43" s="342"/>
      <c r="WFL43" s="342"/>
      <c r="WFM43" s="342"/>
      <c r="WFN43" s="342"/>
      <c r="WFO43" s="342"/>
      <c r="WFP43" s="342"/>
      <c r="WFQ43" s="342"/>
      <c r="WFR43" s="342"/>
      <c r="WFS43" s="342"/>
      <c r="WFT43" s="342"/>
      <c r="WFU43" s="342"/>
      <c r="WFV43" s="342"/>
      <c r="WFW43" s="342"/>
      <c r="WFX43" s="342"/>
      <c r="WFY43" s="342"/>
      <c r="WFZ43" s="342"/>
      <c r="WGA43" s="342"/>
      <c r="WGB43" s="342"/>
      <c r="WGC43" s="342"/>
      <c r="WGD43" s="342"/>
      <c r="WGE43" s="342"/>
      <c r="WGF43" s="342"/>
      <c r="WGG43" s="342"/>
      <c r="WGH43" s="342"/>
      <c r="WGI43" s="342"/>
      <c r="WGJ43" s="342"/>
      <c r="WGK43" s="342"/>
      <c r="WGL43" s="342"/>
      <c r="WGM43" s="342"/>
      <c r="WGN43" s="342"/>
      <c r="WGO43" s="342"/>
      <c r="WGP43" s="342"/>
      <c r="WGQ43" s="342"/>
      <c r="WGR43" s="342"/>
      <c r="WGS43" s="342"/>
      <c r="WGT43" s="342"/>
      <c r="WGU43" s="342"/>
      <c r="WGV43" s="342"/>
      <c r="WGW43" s="342"/>
      <c r="WGX43" s="342"/>
      <c r="WGY43" s="342"/>
      <c r="WGZ43" s="342"/>
      <c r="WHA43" s="342"/>
      <c r="WHB43" s="342"/>
      <c r="WHC43" s="342"/>
      <c r="WHD43" s="342"/>
      <c r="WHE43" s="342"/>
      <c r="WHF43" s="342"/>
      <c r="WHG43" s="342"/>
      <c r="WHH43" s="342"/>
      <c r="WHI43" s="342"/>
      <c r="WHJ43" s="342"/>
      <c r="WHK43" s="342"/>
      <c r="WHL43" s="342"/>
      <c r="WHM43" s="342"/>
      <c r="WHN43" s="342"/>
      <c r="WHO43" s="342"/>
      <c r="WHP43" s="342"/>
      <c r="WHQ43" s="342"/>
      <c r="WHR43" s="342"/>
      <c r="WHS43" s="342"/>
      <c r="WHT43" s="342"/>
      <c r="WHU43" s="342"/>
      <c r="WHV43" s="342"/>
      <c r="WHW43" s="342"/>
      <c r="WHX43" s="342"/>
      <c r="WHY43" s="342"/>
      <c r="WHZ43" s="342"/>
      <c r="WIA43" s="342"/>
      <c r="WIB43" s="342"/>
      <c r="WIC43" s="342"/>
      <c r="WID43" s="342"/>
      <c r="WIE43" s="342"/>
      <c r="WIF43" s="342"/>
      <c r="WIG43" s="342"/>
      <c r="WIH43" s="342"/>
      <c r="WII43" s="342"/>
      <c r="WIJ43" s="342"/>
      <c r="WIK43" s="342"/>
      <c r="WIL43" s="342"/>
      <c r="WIM43" s="342"/>
      <c r="WIN43" s="342"/>
      <c r="WIO43" s="342"/>
      <c r="WIP43" s="342"/>
      <c r="WIQ43" s="342"/>
      <c r="WIR43" s="342"/>
      <c r="WIS43" s="342"/>
      <c r="WIT43" s="342"/>
      <c r="WIU43" s="342"/>
      <c r="WIV43" s="342"/>
      <c r="WIW43" s="342"/>
      <c r="WIX43" s="342"/>
      <c r="WIY43" s="342"/>
      <c r="WIZ43" s="342"/>
      <c r="WJA43" s="342"/>
      <c r="WJB43" s="342"/>
      <c r="WJC43" s="342"/>
      <c r="WJD43" s="342"/>
      <c r="WJE43" s="342"/>
      <c r="WJF43" s="342"/>
      <c r="WJG43" s="342"/>
      <c r="WJH43" s="342"/>
      <c r="WJI43" s="342"/>
      <c r="WJJ43" s="342"/>
      <c r="WJK43" s="342"/>
      <c r="WJL43" s="342"/>
      <c r="WJM43" s="342"/>
      <c r="WJN43" s="342"/>
      <c r="WJO43" s="342"/>
      <c r="WJP43" s="342"/>
      <c r="WJQ43" s="342"/>
      <c r="WJR43" s="342"/>
      <c r="WJS43" s="342"/>
      <c r="WJT43" s="342"/>
      <c r="WJU43" s="342"/>
      <c r="WJV43" s="342"/>
      <c r="WJW43" s="342"/>
      <c r="WJX43" s="342"/>
      <c r="WJY43" s="342"/>
      <c r="WJZ43" s="342"/>
      <c r="WKA43" s="342"/>
      <c r="WKB43" s="342"/>
      <c r="WKC43" s="342"/>
      <c r="WKD43" s="342"/>
      <c r="WKE43" s="342"/>
      <c r="WKF43" s="342"/>
      <c r="WKG43" s="342"/>
      <c r="WKH43" s="342"/>
      <c r="WKI43" s="342"/>
      <c r="WKJ43" s="342"/>
      <c r="WKK43" s="342"/>
      <c r="WKL43" s="342"/>
      <c r="WKM43" s="342"/>
      <c r="WKN43" s="342"/>
      <c r="WKO43" s="342"/>
      <c r="WKP43" s="342"/>
      <c r="WKQ43" s="342"/>
      <c r="WKR43" s="342"/>
      <c r="WKS43" s="342"/>
      <c r="WKT43" s="342"/>
      <c r="WKU43" s="342"/>
      <c r="WKV43" s="342"/>
      <c r="WKW43" s="342"/>
      <c r="WKX43" s="342"/>
      <c r="WKY43" s="342"/>
      <c r="WKZ43" s="342"/>
      <c r="WLA43" s="342"/>
      <c r="WLB43" s="342"/>
      <c r="WLC43" s="342"/>
      <c r="WLD43" s="342"/>
      <c r="WLE43" s="342"/>
      <c r="WLF43" s="342"/>
      <c r="WLG43" s="342"/>
      <c r="WLH43" s="342"/>
      <c r="WLI43" s="342"/>
      <c r="WLJ43" s="342"/>
      <c r="WLK43" s="342"/>
      <c r="WLL43" s="342"/>
      <c r="WLM43" s="342"/>
      <c r="WLN43" s="342"/>
      <c r="WLO43" s="342"/>
      <c r="WLP43" s="342"/>
      <c r="WLQ43" s="342"/>
      <c r="WLR43" s="342"/>
      <c r="WLS43" s="342"/>
      <c r="WLT43" s="342"/>
      <c r="WLU43" s="342"/>
      <c r="WLV43" s="342"/>
      <c r="WLW43" s="342"/>
      <c r="WLX43" s="342"/>
      <c r="WLY43" s="342"/>
      <c r="WLZ43" s="342"/>
      <c r="WMA43" s="342"/>
      <c r="WMB43" s="342"/>
      <c r="WMC43" s="342"/>
      <c r="WMD43" s="342"/>
      <c r="WME43" s="342"/>
      <c r="WMF43" s="342"/>
      <c r="WMG43" s="342"/>
      <c r="WMH43" s="342"/>
      <c r="WMI43" s="342"/>
      <c r="WMJ43" s="342"/>
      <c r="WMK43" s="342"/>
      <c r="WML43" s="342"/>
      <c r="WMM43" s="342"/>
      <c r="WMN43" s="342"/>
      <c r="WMO43" s="342"/>
      <c r="WMP43" s="342"/>
      <c r="WMQ43" s="342"/>
      <c r="WMR43" s="342"/>
      <c r="WMS43" s="342"/>
      <c r="WMT43" s="342"/>
      <c r="WMU43" s="342"/>
      <c r="WMV43" s="342"/>
      <c r="WMW43" s="342"/>
      <c r="WMX43" s="342"/>
      <c r="WMY43" s="342"/>
      <c r="WMZ43" s="342"/>
      <c r="WNA43" s="342"/>
      <c r="WNB43" s="342"/>
      <c r="WNC43" s="342"/>
      <c r="WND43" s="342"/>
      <c r="WNE43" s="342"/>
      <c r="WNF43" s="342"/>
      <c r="WNG43" s="342"/>
      <c r="WNH43" s="342"/>
      <c r="WNI43" s="342"/>
      <c r="WNJ43" s="342"/>
      <c r="WNK43" s="342"/>
      <c r="WNL43" s="342"/>
      <c r="WNM43" s="342"/>
      <c r="WNN43" s="342"/>
      <c r="WNO43" s="342"/>
      <c r="WNP43" s="342"/>
      <c r="WNQ43" s="342"/>
      <c r="WNR43" s="342"/>
      <c r="WNS43" s="342"/>
      <c r="WNT43" s="342"/>
      <c r="WNU43" s="342"/>
      <c r="WNV43" s="342"/>
      <c r="WNW43" s="342"/>
      <c r="WNX43" s="342"/>
      <c r="WNY43" s="342"/>
      <c r="WNZ43" s="342"/>
      <c r="WOA43" s="342"/>
      <c r="WOB43" s="342"/>
      <c r="WOC43" s="342"/>
      <c r="WOD43" s="342"/>
      <c r="WOE43" s="342"/>
      <c r="WOF43" s="342"/>
      <c r="WOG43" s="342"/>
      <c r="WOH43" s="342"/>
      <c r="WOI43" s="342"/>
      <c r="WOJ43" s="342"/>
      <c r="WOK43" s="342"/>
      <c r="WOL43" s="342"/>
      <c r="WOM43" s="342"/>
      <c r="WON43" s="342"/>
      <c r="WOO43" s="342"/>
      <c r="WOP43" s="342"/>
      <c r="WOQ43" s="342"/>
      <c r="WOR43" s="342"/>
      <c r="WOS43" s="342"/>
      <c r="WOT43" s="342"/>
      <c r="WOU43" s="342"/>
      <c r="WOV43" s="342"/>
      <c r="WOW43" s="342"/>
      <c r="WOX43" s="342"/>
      <c r="WOY43" s="342"/>
      <c r="WOZ43" s="342"/>
      <c r="WPA43" s="342"/>
      <c r="WPB43" s="342"/>
      <c r="WPC43" s="342"/>
      <c r="WPD43" s="342"/>
      <c r="WPE43" s="342"/>
      <c r="WPF43" s="342"/>
      <c r="WPG43" s="342"/>
      <c r="WPH43" s="342"/>
      <c r="WPI43" s="342"/>
      <c r="WPJ43" s="342"/>
      <c r="WPK43" s="342"/>
      <c r="WPL43" s="342"/>
      <c r="WPM43" s="342"/>
      <c r="WPN43" s="342"/>
      <c r="WPO43" s="342"/>
      <c r="WPP43" s="342"/>
      <c r="WPQ43" s="342"/>
      <c r="WPR43" s="342"/>
      <c r="WPS43" s="342"/>
      <c r="WPT43" s="342"/>
      <c r="WPU43" s="342"/>
      <c r="WPV43" s="342"/>
      <c r="WPW43" s="342"/>
      <c r="WPX43" s="342"/>
      <c r="WPY43" s="342"/>
      <c r="WPZ43" s="342"/>
      <c r="WQA43" s="342"/>
      <c r="WQB43" s="342"/>
      <c r="WQC43" s="342"/>
      <c r="WQD43" s="342"/>
      <c r="WQE43" s="342"/>
      <c r="WQF43" s="342"/>
      <c r="WQG43" s="342"/>
      <c r="WQH43" s="342"/>
      <c r="WQI43" s="342"/>
      <c r="WQJ43" s="342"/>
      <c r="WQK43" s="342"/>
      <c r="WQL43" s="342"/>
      <c r="WQM43" s="342"/>
      <c r="WQN43" s="342"/>
      <c r="WQO43" s="342"/>
      <c r="WQP43" s="342"/>
      <c r="WQQ43" s="342"/>
      <c r="WQR43" s="342"/>
      <c r="WQS43" s="342"/>
      <c r="WQT43" s="342"/>
      <c r="WQU43" s="342"/>
      <c r="WQV43" s="342"/>
      <c r="WQW43" s="342"/>
      <c r="WQX43" s="342"/>
      <c r="WQY43" s="342"/>
      <c r="WQZ43" s="342"/>
      <c r="WRA43" s="342"/>
      <c r="WRB43" s="342"/>
      <c r="WRC43" s="342"/>
      <c r="WRD43" s="342"/>
      <c r="WRE43" s="342"/>
      <c r="WRF43" s="342"/>
      <c r="WRG43" s="342"/>
      <c r="WRH43" s="342"/>
      <c r="WRI43" s="342"/>
      <c r="WRJ43" s="342"/>
      <c r="WRK43" s="342"/>
      <c r="WRL43" s="342"/>
      <c r="WRM43" s="342"/>
      <c r="WRN43" s="342"/>
      <c r="WRO43" s="342"/>
      <c r="WRP43" s="342"/>
      <c r="WRQ43" s="342"/>
      <c r="WRR43" s="342"/>
      <c r="WRS43" s="342"/>
      <c r="WRT43" s="342"/>
      <c r="WRU43" s="342"/>
      <c r="WRV43" s="342"/>
      <c r="WRW43" s="342"/>
      <c r="WRX43" s="342"/>
      <c r="WRY43" s="342"/>
      <c r="WRZ43" s="342"/>
      <c r="WSA43" s="342"/>
      <c r="WSB43" s="342"/>
      <c r="WSC43" s="342"/>
      <c r="WSD43" s="342"/>
      <c r="WSE43" s="342"/>
      <c r="WSF43" s="342"/>
      <c r="WSG43" s="342"/>
      <c r="WSH43" s="342"/>
      <c r="WSI43" s="342"/>
      <c r="WSJ43" s="342"/>
      <c r="WSK43" s="342"/>
      <c r="WSL43" s="342"/>
      <c r="WSM43" s="342"/>
      <c r="WSN43" s="342"/>
      <c r="WSO43" s="342"/>
      <c r="WSP43" s="342"/>
      <c r="WSQ43" s="342"/>
      <c r="WSR43" s="342"/>
      <c r="WSS43" s="342"/>
      <c r="WST43" s="342"/>
      <c r="WSU43" s="342"/>
      <c r="WSV43" s="342"/>
      <c r="WSW43" s="342"/>
      <c r="WSX43" s="342"/>
      <c r="WSY43" s="342"/>
      <c r="WSZ43" s="342"/>
      <c r="WTA43" s="342"/>
      <c r="WTB43" s="342"/>
      <c r="WTC43" s="342"/>
      <c r="WTD43" s="342"/>
      <c r="WTE43" s="342"/>
      <c r="WTF43" s="342"/>
      <c r="WTG43" s="342"/>
      <c r="WTH43" s="342"/>
      <c r="WTI43" s="342"/>
      <c r="WTJ43" s="342"/>
      <c r="WTK43" s="342"/>
      <c r="WTL43" s="342"/>
      <c r="WTM43" s="342"/>
      <c r="WTN43" s="342"/>
      <c r="WTO43" s="342"/>
      <c r="WTP43" s="342"/>
      <c r="WTQ43" s="342"/>
      <c r="WTR43" s="342"/>
      <c r="WTS43" s="342"/>
      <c r="WTT43" s="342"/>
      <c r="WTU43" s="342"/>
      <c r="WTV43" s="342"/>
      <c r="WTW43" s="342"/>
      <c r="WTX43" s="342"/>
      <c r="WTY43" s="342"/>
      <c r="WTZ43" s="342"/>
      <c r="WUA43" s="342"/>
      <c r="WUB43" s="342"/>
      <c r="WUC43" s="342"/>
      <c r="WUD43" s="342"/>
      <c r="WUE43" s="342"/>
      <c r="WUF43" s="342"/>
      <c r="WUG43" s="342"/>
      <c r="WUH43" s="342"/>
      <c r="WUI43" s="342"/>
      <c r="WUJ43" s="342"/>
      <c r="WUK43" s="342"/>
      <c r="WUL43" s="342"/>
      <c r="WUM43" s="342"/>
      <c r="WUN43" s="342"/>
      <c r="WUO43" s="342"/>
      <c r="WUP43" s="342"/>
      <c r="WUQ43" s="342"/>
      <c r="WUR43" s="342"/>
      <c r="WUS43" s="342"/>
      <c r="WUT43" s="342"/>
      <c r="WUU43" s="342"/>
      <c r="WUV43" s="342"/>
      <c r="WUW43" s="342"/>
      <c r="WUX43" s="342"/>
      <c r="WUY43" s="342"/>
      <c r="WUZ43" s="342"/>
      <c r="WVA43" s="342"/>
      <c r="WVB43" s="342"/>
      <c r="WVC43" s="342"/>
      <c r="WVD43" s="342"/>
      <c r="WVE43" s="342"/>
      <c r="WVF43" s="342"/>
      <c r="WVG43" s="342"/>
      <c r="WVH43" s="342"/>
      <c r="WVI43" s="342"/>
      <c r="WVJ43" s="342"/>
      <c r="WVK43" s="342"/>
      <c r="WVL43" s="342"/>
      <c r="WVM43" s="342"/>
      <c r="WVN43" s="342"/>
      <c r="WVO43" s="342"/>
      <c r="WVP43" s="342"/>
      <c r="WVQ43" s="342"/>
      <c r="WVR43" s="342"/>
      <c r="WVS43" s="342"/>
      <c r="WVT43" s="342"/>
      <c r="WVU43" s="342"/>
      <c r="WVV43" s="342"/>
      <c r="WVW43" s="342"/>
      <c r="WVX43" s="342"/>
      <c r="WVY43" s="342"/>
      <c r="WVZ43" s="342"/>
      <c r="WWA43" s="342"/>
      <c r="WWB43" s="342"/>
      <c r="WWC43" s="342"/>
      <c r="WWD43" s="342"/>
      <c r="WWE43" s="342"/>
      <c r="WWF43" s="342"/>
      <c r="WWG43" s="342"/>
      <c r="WWH43" s="342"/>
      <c r="WWI43" s="342"/>
      <c r="WWJ43" s="342"/>
      <c r="WWK43" s="342"/>
      <c r="WWL43" s="342"/>
      <c r="WWM43" s="342"/>
      <c r="WWN43" s="342"/>
      <c r="WWO43" s="342"/>
      <c r="WWP43" s="342"/>
      <c r="WWQ43" s="342"/>
      <c r="WWR43" s="342"/>
      <c r="WWS43" s="342"/>
      <c r="WWT43" s="342"/>
      <c r="WWU43" s="342"/>
      <c r="WWV43" s="342"/>
      <c r="WWW43" s="342"/>
      <c r="WWX43" s="342"/>
      <c r="WWY43" s="342"/>
      <c r="WWZ43" s="342"/>
      <c r="WXA43" s="342"/>
      <c r="WXB43" s="342"/>
      <c r="WXC43" s="342"/>
      <c r="WXD43" s="342"/>
      <c r="WXE43" s="342"/>
      <c r="WXF43" s="342"/>
      <c r="WXG43" s="342"/>
      <c r="WXH43" s="342"/>
      <c r="WXI43" s="342"/>
      <c r="WXJ43" s="342"/>
      <c r="WXK43" s="342"/>
      <c r="WXL43" s="342"/>
      <c r="WXM43" s="342"/>
      <c r="WXN43" s="342"/>
      <c r="WXO43" s="342"/>
      <c r="WXP43" s="342"/>
      <c r="WXQ43" s="342"/>
      <c r="WXR43" s="342"/>
      <c r="WXS43" s="342"/>
      <c r="WXT43" s="342"/>
      <c r="WXU43" s="342"/>
      <c r="WXV43" s="342"/>
      <c r="WXW43" s="342"/>
      <c r="WXX43" s="342"/>
      <c r="WXY43" s="342"/>
      <c r="WXZ43" s="342"/>
      <c r="WYA43" s="342"/>
      <c r="WYB43" s="342"/>
      <c r="WYC43" s="342"/>
      <c r="WYD43" s="342"/>
      <c r="WYE43" s="342"/>
      <c r="WYF43" s="342"/>
      <c r="WYG43" s="342"/>
      <c r="WYH43" s="342"/>
      <c r="WYI43" s="342"/>
      <c r="WYJ43" s="342"/>
      <c r="WYK43" s="342"/>
      <c r="WYL43" s="342"/>
      <c r="WYM43" s="342"/>
      <c r="WYN43" s="342"/>
      <c r="WYO43" s="342"/>
      <c r="WYP43" s="342"/>
      <c r="WYQ43" s="342"/>
      <c r="WYR43" s="342"/>
      <c r="WYS43" s="342"/>
      <c r="WYT43" s="342"/>
      <c r="WYU43" s="342"/>
      <c r="WYV43" s="342"/>
      <c r="WYW43" s="342"/>
      <c r="WYX43" s="342"/>
      <c r="WYY43" s="342"/>
      <c r="WYZ43" s="342"/>
      <c r="WZA43" s="342"/>
      <c r="WZB43" s="342"/>
      <c r="WZC43" s="342"/>
      <c r="WZD43" s="342"/>
      <c r="WZE43" s="342"/>
      <c r="WZF43" s="342"/>
      <c r="WZG43" s="342"/>
      <c r="WZH43" s="342"/>
      <c r="WZI43" s="342"/>
      <c r="WZJ43" s="342"/>
      <c r="WZK43" s="342"/>
      <c r="WZL43" s="342"/>
      <c r="WZM43" s="342"/>
      <c r="WZN43" s="342"/>
      <c r="WZO43" s="342"/>
      <c r="WZP43" s="342"/>
      <c r="WZQ43" s="342"/>
      <c r="WZR43" s="342"/>
      <c r="WZS43" s="342"/>
      <c r="WZT43" s="342"/>
      <c r="WZU43" s="342"/>
      <c r="WZV43" s="342"/>
      <c r="WZW43" s="342"/>
      <c r="WZX43" s="342"/>
      <c r="WZY43" s="342"/>
      <c r="WZZ43" s="342"/>
      <c r="XAA43" s="342"/>
      <c r="XAB43" s="342"/>
      <c r="XAC43" s="342"/>
      <c r="XAD43" s="342"/>
      <c r="XAE43" s="342"/>
      <c r="XAF43" s="342"/>
      <c r="XAG43" s="342"/>
      <c r="XAH43" s="342"/>
      <c r="XAI43" s="342"/>
      <c r="XAJ43" s="342"/>
      <c r="XAK43" s="342"/>
      <c r="XAL43" s="342"/>
      <c r="XAM43" s="342"/>
      <c r="XAN43" s="342"/>
      <c r="XAO43" s="342"/>
      <c r="XAP43" s="342"/>
      <c r="XAQ43" s="342"/>
      <c r="XAR43" s="342"/>
      <c r="XAS43" s="342"/>
      <c r="XAT43" s="342"/>
      <c r="XAU43" s="342"/>
      <c r="XAV43" s="342"/>
      <c r="XAW43" s="342"/>
      <c r="XAX43" s="342"/>
      <c r="XAY43" s="342"/>
      <c r="XAZ43" s="342"/>
      <c r="XBA43" s="342"/>
      <c r="XBB43" s="342"/>
      <c r="XBC43" s="342"/>
      <c r="XBD43" s="342"/>
      <c r="XBE43" s="342"/>
      <c r="XBF43" s="342"/>
      <c r="XBG43" s="342"/>
      <c r="XBH43" s="342"/>
      <c r="XBI43" s="342"/>
      <c r="XBJ43" s="342"/>
      <c r="XBK43" s="342"/>
      <c r="XBL43" s="342"/>
      <c r="XBM43" s="342"/>
      <c r="XBN43" s="342"/>
      <c r="XBO43" s="342"/>
      <c r="XBP43" s="342"/>
      <c r="XBQ43" s="342"/>
      <c r="XBR43" s="342"/>
      <c r="XBS43" s="342"/>
      <c r="XBT43" s="342"/>
      <c r="XBU43" s="342"/>
      <c r="XBV43" s="342"/>
      <c r="XBW43" s="342"/>
      <c r="XBX43" s="342"/>
      <c r="XBY43" s="342"/>
      <c r="XBZ43" s="342"/>
      <c r="XCA43" s="342"/>
      <c r="XCB43" s="342"/>
      <c r="XCC43" s="342"/>
      <c r="XCD43" s="342"/>
      <c r="XCE43" s="342"/>
      <c r="XCF43" s="342"/>
      <c r="XCG43" s="342"/>
      <c r="XCH43" s="342"/>
      <c r="XCI43" s="342"/>
      <c r="XCJ43" s="342"/>
      <c r="XCK43" s="342"/>
      <c r="XCL43" s="342"/>
      <c r="XCM43" s="342"/>
      <c r="XCN43" s="342"/>
      <c r="XCO43" s="342"/>
      <c r="XCP43" s="342"/>
      <c r="XCQ43" s="342"/>
      <c r="XCR43" s="342"/>
      <c r="XCS43" s="342"/>
      <c r="XCT43" s="342"/>
      <c r="XCU43" s="342"/>
      <c r="XCV43" s="342"/>
      <c r="XCW43" s="342"/>
      <c r="XCX43" s="342"/>
      <c r="XCY43" s="342"/>
      <c r="XCZ43" s="342"/>
      <c r="XDA43" s="342"/>
      <c r="XDB43" s="342"/>
      <c r="XDC43" s="342"/>
      <c r="XDD43" s="342"/>
      <c r="XDE43" s="342"/>
      <c r="XDF43" s="342"/>
      <c r="XDG43" s="342"/>
      <c r="XDH43" s="342"/>
      <c r="XDI43" s="342"/>
      <c r="XDJ43" s="342"/>
      <c r="XDK43" s="342"/>
      <c r="XDL43" s="342"/>
      <c r="XDM43" s="342"/>
      <c r="XDN43" s="342"/>
      <c r="XDO43" s="342"/>
      <c r="XDP43" s="342"/>
      <c r="XDQ43" s="342"/>
      <c r="XDR43" s="342"/>
      <c r="XDS43" s="342"/>
      <c r="XDT43" s="342"/>
      <c r="XDU43" s="342"/>
      <c r="XDV43" s="342"/>
      <c r="XDW43" s="342"/>
      <c r="XDX43" s="342"/>
      <c r="XDY43" s="342"/>
      <c r="XDZ43" s="342"/>
      <c r="XEA43" s="342"/>
      <c r="XEB43" s="342"/>
      <c r="XEC43" s="342"/>
      <c r="XED43" s="342"/>
      <c r="XEE43" s="342"/>
      <c r="XEF43" s="342"/>
      <c r="XEG43" s="342"/>
      <c r="XEH43" s="342"/>
      <c r="XEI43" s="342"/>
      <c r="XEJ43" s="342"/>
      <c r="XEK43" s="342"/>
      <c r="XEL43" s="342"/>
      <c r="XEM43" s="342"/>
      <c r="XEN43" s="342"/>
      <c r="XEO43" s="342"/>
      <c r="XEP43" s="342"/>
      <c r="XEQ43" s="342"/>
      <c r="XER43" s="342"/>
      <c r="XES43" s="342"/>
      <c r="XET43" s="342"/>
      <c r="XEU43" s="342"/>
      <c r="XEV43" s="342"/>
      <c r="XEW43" s="342"/>
      <c r="XEX43" s="342"/>
      <c r="XEY43" s="342"/>
      <c r="XEZ43" s="342"/>
      <c r="XFA43" s="342"/>
      <c r="XFB43" s="342"/>
      <c r="XFC43" s="342"/>
      <c r="XFD43" s="342"/>
    </row>
    <row r="44" spans="2:16384" x14ac:dyDescent="0.2">
      <c r="B44" s="345"/>
      <c r="C44" s="122"/>
      <c r="D44" s="212"/>
      <c r="E44" s="81"/>
      <c r="F44" s="82"/>
      <c r="G44" s="212"/>
      <c r="H44" s="81"/>
      <c r="I44" s="82"/>
      <c r="J44" s="212"/>
      <c r="K44" s="81"/>
      <c r="L44" s="82"/>
      <c r="M44" s="212"/>
      <c r="N44" s="81"/>
      <c r="O44" s="82"/>
      <c r="P44" s="212"/>
      <c r="Q44" s="81"/>
      <c r="R44" s="82"/>
      <c r="S44" s="212"/>
      <c r="T44" s="81"/>
      <c r="U44" s="82"/>
    </row>
    <row r="45" spans="2:16384" x14ac:dyDescent="0.2">
      <c r="B45" s="342" t="s">
        <v>91</v>
      </c>
      <c r="D45" s="389"/>
      <c r="E45" s="389"/>
      <c r="F45" s="389"/>
      <c r="G45" s="389"/>
      <c r="H45" s="389"/>
      <c r="I45" s="389"/>
      <c r="J45" s="389"/>
      <c r="K45" s="389"/>
      <c r="L45" s="389"/>
      <c r="M45" s="389"/>
      <c r="N45" s="389"/>
      <c r="O45" s="389"/>
      <c r="P45" s="389"/>
      <c r="Q45" s="389"/>
      <c r="R45" s="389"/>
      <c r="S45" s="389"/>
      <c r="T45" s="389"/>
      <c r="U45" s="389"/>
    </row>
    <row r="46" spans="2:16384" x14ac:dyDescent="0.2">
      <c r="B46" s="345"/>
      <c r="C46" s="122" t="s">
        <v>308</v>
      </c>
      <c r="D46" s="212">
        <v>1280000000</v>
      </c>
      <c r="E46" s="81">
        <v>980000000</v>
      </c>
      <c r="F46" s="82">
        <v>1380000000</v>
      </c>
      <c r="G46" s="212">
        <v>1450000000</v>
      </c>
      <c r="H46" s="81">
        <v>1260000000</v>
      </c>
      <c r="I46" s="82">
        <v>1810000000</v>
      </c>
      <c r="J46" s="212">
        <v>1220000000</v>
      </c>
      <c r="K46" s="81">
        <v>1000000000</v>
      </c>
      <c r="L46" s="82">
        <v>1430000000</v>
      </c>
      <c r="M46" s="212">
        <v>1130000000</v>
      </c>
      <c r="N46" s="81">
        <v>930000000</v>
      </c>
      <c r="O46" s="82">
        <v>1340000000</v>
      </c>
      <c r="P46" s="212">
        <v>980000000</v>
      </c>
      <c r="Q46" s="81">
        <v>790000000</v>
      </c>
      <c r="R46" s="82">
        <v>1190000000</v>
      </c>
      <c r="S46" s="212">
        <v>950000000</v>
      </c>
      <c r="T46" s="81">
        <v>800000000</v>
      </c>
      <c r="U46" s="82">
        <v>1150000000</v>
      </c>
    </row>
    <row r="47" spans="2:16384" s="345" customFormat="1" x14ac:dyDescent="0.2">
      <c r="C47" s="126" t="s">
        <v>309</v>
      </c>
      <c r="D47" s="212">
        <v>590000000</v>
      </c>
      <c r="E47" s="209" t="s">
        <v>119</v>
      </c>
      <c r="F47" s="210" t="s">
        <v>119</v>
      </c>
      <c r="G47" s="212">
        <v>530000000</v>
      </c>
      <c r="H47" s="209" t="s">
        <v>119</v>
      </c>
      <c r="I47" s="210" t="s">
        <v>119</v>
      </c>
      <c r="J47" s="212">
        <v>510000000</v>
      </c>
      <c r="K47" s="209" t="s">
        <v>119</v>
      </c>
      <c r="L47" s="210" t="s">
        <v>119</v>
      </c>
      <c r="M47" s="212">
        <v>490000000</v>
      </c>
      <c r="N47" s="209" t="s">
        <v>119</v>
      </c>
      <c r="O47" s="210" t="s">
        <v>119</v>
      </c>
      <c r="P47" s="212">
        <v>440000000</v>
      </c>
      <c r="Q47" s="209" t="s">
        <v>119</v>
      </c>
      <c r="R47" s="210" t="s">
        <v>119</v>
      </c>
      <c r="S47" s="212">
        <v>420000000</v>
      </c>
      <c r="T47" s="209" t="s">
        <v>119</v>
      </c>
      <c r="U47" s="210" t="s">
        <v>119</v>
      </c>
    </row>
    <row r="48" spans="2:16384" x14ac:dyDescent="0.2">
      <c r="B48" s="345"/>
      <c r="C48" s="122" t="s">
        <v>310</v>
      </c>
      <c r="D48" s="212">
        <v>690000000</v>
      </c>
      <c r="E48" s="81">
        <v>390000000</v>
      </c>
      <c r="F48" s="82">
        <v>790000000</v>
      </c>
      <c r="G48" s="212">
        <v>920000000</v>
      </c>
      <c r="H48" s="81">
        <v>730000000</v>
      </c>
      <c r="I48" s="82">
        <v>1280000000</v>
      </c>
      <c r="J48" s="212">
        <v>700000000</v>
      </c>
      <c r="K48" s="81">
        <v>490000000</v>
      </c>
      <c r="L48" s="82">
        <v>920000000</v>
      </c>
      <c r="M48" s="212">
        <v>640000000</v>
      </c>
      <c r="N48" s="81">
        <v>440000000</v>
      </c>
      <c r="O48" s="82">
        <v>850000000</v>
      </c>
      <c r="P48" s="212">
        <v>550000000</v>
      </c>
      <c r="Q48" s="81">
        <v>360000000</v>
      </c>
      <c r="R48" s="82">
        <v>760000000</v>
      </c>
      <c r="S48" s="212">
        <v>520000000</v>
      </c>
      <c r="T48" s="81">
        <v>370000000</v>
      </c>
      <c r="U48" s="82">
        <v>730000000</v>
      </c>
    </row>
    <row r="49" spans="2:16384" s="345" customFormat="1" x14ac:dyDescent="0.2">
      <c r="C49" s="345" t="s">
        <v>120</v>
      </c>
      <c r="D49" s="212">
        <v>24300000000</v>
      </c>
      <c r="E49" s="209" t="s">
        <v>119</v>
      </c>
      <c r="F49" s="210" t="s">
        <v>119</v>
      </c>
      <c r="G49" s="212">
        <v>24200000000</v>
      </c>
      <c r="H49" s="209" t="s">
        <v>119</v>
      </c>
      <c r="I49" s="210" t="s">
        <v>119</v>
      </c>
      <c r="J49" s="212">
        <v>23700000000</v>
      </c>
      <c r="K49" s="209" t="s">
        <v>119</v>
      </c>
      <c r="L49" s="210" t="s">
        <v>119</v>
      </c>
      <c r="M49" s="212">
        <v>22800000000</v>
      </c>
      <c r="N49" s="209" t="s">
        <v>119</v>
      </c>
      <c r="O49" s="210" t="s">
        <v>119</v>
      </c>
      <c r="P49" s="212">
        <v>21400000000</v>
      </c>
      <c r="Q49" s="209" t="s">
        <v>119</v>
      </c>
      <c r="R49" s="210" t="s">
        <v>119</v>
      </c>
      <c r="S49" s="212">
        <v>20000000000</v>
      </c>
      <c r="T49" s="209" t="s">
        <v>119</v>
      </c>
      <c r="U49" s="210" t="s">
        <v>119</v>
      </c>
    </row>
    <row r="50" spans="2:16384" s="345" customFormat="1" ht="26.25" customHeight="1" x14ac:dyDescent="0.2">
      <c r="C50" s="126" t="s">
        <v>311</v>
      </c>
      <c r="D50" s="162">
        <v>5.2999999999999999E-2</v>
      </c>
      <c r="E50" s="119">
        <v>0.04</v>
      </c>
      <c r="F50" s="120">
        <v>5.7000000000000002E-2</v>
      </c>
      <c r="G50" s="162">
        <v>0.06</v>
      </c>
      <c r="H50" s="119">
        <v>5.1999999999999998E-2</v>
      </c>
      <c r="I50" s="120">
        <v>7.4999999999999997E-2</v>
      </c>
      <c r="J50" s="162">
        <v>5.0999999999999997E-2</v>
      </c>
      <c r="K50" s="119">
        <v>4.2000000000000003E-2</v>
      </c>
      <c r="L50" s="120">
        <v>0.06</v>
      </c>
      <c r="M50" s="162">
        <v>4.9000000000000002E-2</v>
      </c>
      <c r="N50" s="119">
        <v>4.1000000000000002E-2</v>
      </c>
      <c r="O50" s="120">
        <v>5.8999999999999997E-2</v>
      </c>
      <c r="P50" s="162">
        <v>4.5999999999999999E-2</v>
      </c>
      <c r="Q50" s="119">
        <v>3.6999999999999998E-2</v>
      </c>
      <c r="R50" s="120">
        <v>5.6000000000000001E-2</v>
      </c>
      <c r="S50" s="162">
        <v>4.7E-2</v>
      </c>
      <c r="T50" s="119">
        <v>0.04</v>
      </c>
      <c r="U50" s="120">
        <v>5.8000000000000003E-2</v>
      </c>
    </row>
    <row r="51" spans="2:16384" x14ac:dyDescent="0.2">
      <c r="B51" s="345"/>
      <c r="C51" s="122" t="s">
        <v>312</v>
      </c>
      <c r="D51" s="37">
        <v>2.8000000000000001E-2</v>
      </c>
      <c r="E51" s="38">
        <v>1.6E-2</v>
      </c>
      <c r="F51" s="26">
        <v>3.3000000000000002E-2</v>
      </c>
      <c r="G51" s="37">
        <v>3.7999999999999999E-2</v>
      </c>
      <c r="H51" s="38">
        <v>0.03</v>
      </c>
      <c r="I51" s="26">
        <v>5.2999999999999999E-2</v>
      </c>
      <c r="J51" s="37">
        <v>0.03</v>
      </c>
      <c r="K51" s="38">
        <v>2.1000000000000001E-2</v>
      </c>
      <c r="L51" s="26">
        <v>3.9E-2</v>
      </c>
      <c r="M51" s="37">
        <v>2.8000000000000001E-2</v>
      </c>
      <c r="N51" s="38">
        <v>1.9E-2</v>
      </c>
      <c r="O51" s="26">
        <v>3.6999999999999998E-2</v>
      </c>
      <c r="P51" s="37">
        <v>2.5000000000000001E-2</v>
      </c>
      <c r="Q51" s="38">
        <v>1.7000000000000001E-2</v>
      </c>
      <c r="R51" s="26">
        <v>3.5000000000000003E-2</v>
      </c>
      <c r="S51" s="37">
        <v>2.5999999999999999E-2</v>
      </c>
      <c r="T51" s="38">
        <v>1.9E-2</v>
      </c>
      <c r="U51" s="26">
        <v>3.6999999999999998E-2</v>
      </c>
    </row>
    <row r="52" spans="2:16384" x14ac:dyDescent="0.2">
      <c r="B52" s="345"/>
      <c r="C52" s="126"/>
      <c r="D52" s="212"/>
      <c r="E52" s="209"/>
      <c r="F52" s="210"/>
      <c r="G52" s="212"/>
      <c r="H52" s="209"/>
      <c r="I52" s="210"/>
      <c r="J52" s="212"/>
      <c r="K52" s="209"/>
      <c r="L52" s="210"/>
      <c r="M52" s="212"/>
      <c r="N52" s="209"/>
      <c r="O52" s="210"/>
      <c r="P52" s="212"/>
      <c r="Q52" s="209"/>
      <c r="R52" s="210"/>
      <c r="S52" s="212"/>
      <c r="T52" s="209"/>
      <c r="U52" s="210"/>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45"/>
      <c r="DM52" s="345"/>
      <c r="DN52" s="345"/>
      <c r="DO52" s="345"/>
      <c r="DP52" s="345"/>
      <c r="DQ52" s="345"/>
      <c r="DR52" s="345"/>
      <c r="DS52" s="345"/>
      <c r="DT52" s="345"/>
      <c r="DU52" s="345"/>
      <c r="DV52" s="345"/>
      <c r="DW52" s="345"/>
      <c r="DX52" s="345"/>
      <c r="DY52" s="345"/>
      <c r="DZ52" s="345"/>
      <c r="EA52" s="345"/>
      <c r="EB52" s="345"/>
      <c r="EC52" s="345"/>
      <c r="ED52" s="345"/>
      <c r="EE52" s="345"/>
      <c r="EF52" s="345"/>
      <c r="EG52" s="345"/>
      <c r="EH52" s="345"/>
      <c r="EI52" s="345"/>
      <c r="EJ52" s="345"/>
      <c r="EK52" s="345"/>
      <c r="EL52" s="345"/>
      <c r="EM52" s="345"/>
      <c r="EN52" s="345"/>
      <c r="EO52" s="345"/>
      <c r="EP52" s="345"/>
      <c r="EQ52" s="345"/>
      <c r="ER52" s="345"/>
      <c r="ES52" s="345"/>
      <c r="ET52" s="345"/>
      <c r="EU52" s="345"/>
      <c r="EV52" s="345"/>
      <c r="EW52" s="345"/>
      <c r="EX52" s="345"/>
      <c r="EY52" s="345"/>
      <c r="EZ52" s="345"/>
      <c r="FA52" s="345"/>
      <c r="FB52" s="345"/>
      <c r="FC52" s="345"/>
      <c r="FD52" s="345"/>
      <c r="FE52" s="345"/>
      <c r="FF52" s="345"/>
      <c r="FG52" s="345"/>
      <c r="FH52" s="345"/>
      <c r="FI52" s="345"/>
      <c r="FJ52" s="345"/>
      <c r="FK52" s="345"/>
      <c r="FL52" s="345"/>
      <c r="FM52" s="345"/>
      <c r="FN52" s="345"/>
      <c r="FO52" s="345"/>
      <c r="FP52" s="345"/>
      <c r="FQ52" s="345"/>
      <c r="FR52" s="345"/>
      <c r="FS52" s="345"/>
      <c r="FT52" s="345"/>
      <c r="FU52" s="345"/>
      <c r="FV52" s="345"/>
      <c r="FW52" s="345"/>
      <c r="FX52" s="345"/>
      <c r="FY52" s="345"/>
      <c r="FZ52" s="345"/>
      <c r="GA52" s="345"/>
      <c r="GB52" s="345"/>
      <c r="GC52" s="345"/>
      <c r="GD52" s="345"/>
      <c r="GE52" s="345"/>
      <c r="GF52" s="345"/>
      <c r="GG52" s="345"/>
      <c r="GH52" s="345"/>
      <c r="GI52" s="345"/>
      <c r="GJ52" s="345"/>
      <c r="GK52" s="345"/>
      <c r="GL52" s="345"/>
      <c r="GM52" s="345"/>
      <c r="GN52" s="345"/>
      <c r="GO52" s="345"/>
      <c r="GP52" s="345"/>
      <c r="GQ52" s="345"/>
      <c r="GR52" s="345"/>
      <c r="GS52" s="345"/>
      <c r="GT52" s="345"/>
      <c r="GU52" s="345"/>
      <c r="GV52" s="345"/>
      <c r="GW52" s="345"/>
      <c r="GX52" s="345"/>
      <c r="GY52" s="345"/>
      <c r="GZ52" s="345"/>
      <c r="HA52" s="345"/>
      <c r="HB52" s="345"/>
      <c r="HC52" s="345"/>
      <c r="HD52" s="345"/>
      <c r="HE52" s="345"/>
      <c r="HF52" s="345"/>
      <c r="HG52" s="345"/>
      <c r="HH52" s="345"/>
      <c r="HI52" s="345"/>
      <c r="HJ52" s="345"/>
      <c r="HK52" s="345"/>
      <c r="HL52" s="345"/>
      <c r="HM52" s="345"/>
      <c r="HN52" s="345"/>
      <c r="HO52" s="345"/>
      <c r="HP52" s="345"/>
      <c r="HQ52" s="345"/>
      <c r="HR52" s="345"/>
      <c r="HS52" s="345"/>
      <c r="HT52" s="345"/>
      <c r="HU52" s="345"/>
      <c r="HV52" s="345"/>
      <c r="HW52" s="345"/>
      <c r="HX52" s="345"/>
      <c r="HY52" s="345"/>
      <c r="HZ52" s="345"/>
      <c r="IA52" s="345"/>
      <c r="IB52" s="345"/>
      <c r="IC52" s="345"/>
      <c r="ID52" s="345"/>
      <c r="IE52" s="345"/>
      <c r="IF52" s="345"/>
      <c r="IG52" s="345"/>
      <c r="IH52" s="345"/>
      <c r="II52" s="345"/>
      <c r="IJ52" s="345"/>
      <c r="IK52" s="345"/>
      <c r="IL52" s="345"/>
      <c r="IM52" s="345"/>
      <c r="IN52" s="345"/>
      <c r="IO52" s="345"/>
      <c r="IP52" s="345"/>
      <c r="IQ52" s="345"/>
      <c r="IR52" s="345"/>
      <c r="IS52" s="345"/>
      <c r="IT52" s="345"/>
      <c r="IU52" s="345"/>
      <c r="IV52" s="345"/>
      <c r="IW52" s="345"/>
      <c r="IX52" s="345"/>
      <c r="IY52" s="345"/>
      <c r="IZ52" s="345"/>
      <c r="JA52" s="345"/>
      <c r="JB52" s="345"/>
      <c r="JC52" s="345"/>
      <c r="JD52" s="345"/>
      <c r="JE52" s="345"/>
      <c r="JF52" s="345"/>
      <c r="JG52" s="345"/>
      <c r="JH52" s="345"/>
      <c r="JI52" s="345"/>
      <c r="JJ52" s="345"/>
      <c r="JK52" s="345"/>
      <c r="JL52" s="345"/>
      <c r="JM52" s="345"/>
      <c r="JN52" s="345"/>
      <c r="JO52" s="345"/>
      <c r="JP52" s="345"/>
      <c r="JQ52" s="345"/>
      <c r="JR52" s="345"/>
      <c r="JS52" s="345"/>
      <c r="JT52" s="345"/>
      <c r="JU52" s="345"/>
      <c r="JV52" s="345"/>
      <c r="JW52" s="345"/>
      <c r="JX52" s="345"/>
      <c r="JY52" s="345"/>
      <c r="JZ52" s="345"/>
      <c r="KA52" s="345"/>
      <c r="KB52" s="345"/>
      <c r="KC52" s="345"/>
      <c r="KD52" s="345"/>
      <c r="KE52" s="345"/>
      <c r="KF52" s="345"/>
      <c r="KG52" s="345"/>
      <c r="KH52" s="345"/>
      <c r="KI52" s="345"/>
      <c r="KJ52" s="345"/>
      <c r="KK52" s="345"/>
      <c r="KL52" s="345"/>
      <c r="KM52" s="345"/>
      <c r="KN52" s="345"/>
      <c r="KO52" s="345"/>
      <c r="KP52" s="345"/>
      <c r="KQ52" s="345"/>
      <c r="KR52" s="345"/>
      <c r="KS52" s="345"/>
      <c r="KT52" s="345"/>
      <c r="KU52" s="345"/>
      <c r="KV52" s="345"/>
      <c r="KW52" s="345"/>
      <c r="KX52" s="345"/>
      <c r="KY52" s="345"/>
      <c r="KZ52" s="345"/>
      <c r="LA52" s="345"/>
      <c r="LB52" s="345"/>
      <c r="LC52" s="345"/>
      <c r="LD52" s="345"/>
      <c r="LE52" s="345"/>
      <c r="LF52" s="345"/>
      <c r="LG52" s="345"/>
      <c r="LH52" s="345"/>
      <c r="LI52" s="345"/>
      <c r="LJ52" s="345"/>
      <c r="LK52" s="345"/>
      <c r="LL52" s="345"/>
      <c r="LM52" s="345"/>
      <c r="LN52" s="345"/>
      <c r="LO52" s="345"/>
      <c r="LP52" s="345"/>
      <c r="LQ52" s="345"/>
      <c r="LR52" s="345"/>
      <c r="LS52" s="345"/>
      <c r="LT52" s="345"/>
      <c r="LU52" s="345"/>
      <c r="LV52" s="345"/>
      <c r="LW52" s="345"/>
      <c r="LX52" s="345"/>
      <c r="LY52" s="345"/>
      <c r="LZ52" s="345"/>
      <c r="MA52" s="345"/>
      <c r="MB52" s="345"/>
      <c r="MC52" s="345"/>
      <c r="MD52" s="345"/>
      <c r="ME52" s="345"/>
      <c r="MF52" s="345"/>
      <c r="MG52" s="345"/>
      <c r="MH52" s="345"/>
      <c r="MI52" s="345"/>
      <c r="MJ52" s="345"/>
      <c r="MK52" s="345"/>
      <c r="ML52" s="345"/>
      <c r="MM52" s="345"/>
      <c r="MN52" s="345"/>
      <c r="MO52" s="345"/>
      <c r="MP52" s="345"/>
      <c r="MQ52" s="345"/>
      <c r="MR52" s="345"/>
      <c r="MS52" s="345"/>
      <c r="MT52" s="345"/>
      <c r="MU52" s="345"/>
      <c r="MV52" s="345"/>
      <c r="MW52" s="345"/>
      <c r="MX52" s="345"/>
      <c r="MY52" s="345"/>
      <c r="MZ52" s="345"/>
      <c r="NA52" s="345"/>
      <c r="NB52" s="345"/>
      <c r="NC52" s="345"/>
      <c r="ND52" s="345"/>
      <c r="NE52" s="345"/>
      <c r="NF52" s="345"/>
      <c r="NG52" s="345"/>
      <c r="NH52" s="345"/>
      <c r="NI52" s="345"/>
      <c r="NJ52" s="345"/>
      <c r="NK52" s="345"/>
      <c r="NL52" s="345"/>
      <c r="NM52" s="345"/>
      <c r="NN52" s="345"/>
      <c r="NO52" s="345"/>
      <c r="NP52" s="345"/>
      <c r="NQ52" s="345"/>
      <c r="NR52" s="345"/>
      <c r="NS52" s="345"/>
      <c r="NT52" s="345"/>
      <c r="NU52" s="345"/>
      <c r="NV52" s="345"/>
      <c r="NW52" s="345"/>
      <c r="NX52" s="345"/>
      <c r="NY52" s="345"/>
      <c r="NZ52" s="345"/>
      <c r="OA52" s="345"/>
      <c r="OB52" s="345"/>
      <c r="OC52" s="345"/>
      <c r="OD52" s="345"/>
      <c r="OE52" s="345"/>
      <c r="OF52" s="345"/>
      <c r="OG52" s="345"/>
      <c r="OH52" s="345"/>
      <c r="OI52" s="345"/>
      <c r="OJ52" s="345"/>
      <c r="OK52" s="345"/>
      <c r="OL52" s="345"/>
      <c r="OM52" s="345"/>
      <c r="ON52" s="345"/>
      <c r="OO52" s="345"/>
      <c r="OP52" s="345"/>
      <c r="OQ52" s="345"/>
      <c r="OR52" s="345"/>
      <c r="OS52" s="345"/>
      <c r="OT52" s="345"/>
      <c r="OU52" s="345"/>
      <c r="OV52" s="345"/>
      <c r="OW52" s="345"/>
      <c r="OX52" s="345"/>
      <c r="OY52" s="345"/>
      <c r="OZ52" s="345"/>
      <c r="PA52" s="345"/>
      <c r="PB52" s="345"/>
      <c r="PC52" s="345"/>
      <c r="PD52" s="345"/>
      <c r="PE52" s="345"/>
      <c r="PF52" s="345"/>
      <c r="PG52" s="345"/>
      <c r="PH52" s="345"/>
      <c r="PI52" s="345"/>
      <c r="PJ52" s="345"/>
      <c r="PK52" s="345"/>
      <c r="PL52" s="345"/>
      <c r="PM52" s="345"/>
      <c r="PN52" s="345"/>
      <c r="PO52" s="345"/>
      <c r="PP52" s="345"/>
      <c r="PQ52" s="345"/>
      <c r="PR52" s="345"/>
      <c r="PS52" s="345"/>
      <c r="PT52" s="345"/>
      <c r="PU52" s="345"/>
      <c r="PV52" s="345"/>
      <c r="PW52" s="345"/>
      <c r="PX52" s="345"/>
      <c r="PY52" s="345"/>
      <c r="PZ52" s="345"/>
      <c r="QA52" s="345"/>
      <c r="QB52" s="345"/>
      <c r="QC52" s="345"/>
      <c r="QD52" s="345"/>
      <c r="QE52" s="345"/>
      <c r="QF52" s="345"/>
      <c r="QG52" s="345"/>
      <c r="QH52" s="345"/>
      <c r="QI52" s="345"/>
      <c r="QJ52" s="345"/>
      <c r="QK52" s="345"/>
      <c r="QL52" s="345"/>
      <c r="QM52" s="345"/>
      <c r="QN52" s="345"/>
      <c r="QO52" s="345"/>
      <c r="QP52" s="345"/>
      <c r="QQ52" s="345"/>
      <c r="QR52" s="345"/>
      <c r="QS52" s="345"/>
      <c r="QT52" s="345"/>
      <c r="QU52" s="345"/>
      <c r="QV52" s="345"/>
      <c r="QW52" s="345"/>
      <c r="QX52" s="345"/>
      <c r="QY52" s="345"/>
      <c r="QZ52" s="345"/>
      <c r="RA52" s="345"/>
      <c r="RB52" s="345"/>
      <c r="RC52" s="345"/>
      <c r="RD52" s="345"/>
      <c r="RE52" s="345"/>
      <c r="RF52" s="345"/>
      <c r="RG52" s="345"/>
      <c r="RH52" s="345"/>
      <c r="RI52" s="345"/>
      <c r="RJ52" s="345"/>
      <c r="RK52" s="345"/>
      <c r="RL52" s="345"/>
      <c r="RM52" s="345"/>
      <c r="RN52" s="345"/>
      <c r="RO52" s="345"/>
      <c r="RP52" s="345"/>
      <c r="RQ52" s="345"/>
      <c r="RR52" s="345"/>
      <c r="RS52" s="345"/>
      <c r="RT52" s="345"/>
      <c r="RU52" s="345"/>
      <c r="RV52" s="345"/>
      <c r="RW52" s="345"/>
      <c r="RX52" s="345"/>
      <c r="RY52" s="345"/>
      <c r="RZ52" s="345"/>
      <c r="SA52" s="345"/>
      <c r="SB52" s="345"/>
      <c r="SC52" s="345"/>
      <c r="SD52" s="345"/>
      <c r="SE52" s="345"/>
      <c r="SF52" s="345"/>
      <c r="SG52" s="345"/>
      <c r="SH52" s="345"/>
      <c r="SI52" s="345"/>
      <c r="SJ52" s="345"/>
      <c r="SK52" s="345"/>
      <c r="SL52" s="345"/>
      <c r="SM52" s="345"/>
      <c r="SN52" s="345"/>
      <c r="SO52" s="345"/>
      <c r="SP52" s="345"/>
      <c r="SQ52" s="345"/>
      <c r="SR52" s="345"/>
      <c r="SS52" s="345"/>
      <c r="ST52" s="345"/>
      <c r="SU52" s="345"/>
      <c r="SV52" s="345"/>
      <c r="SW52" s="345"/>
      <c r="SX52" s="345"/>
      <c r="SY52" s="345"/>
      <c r="SZ52" s="345"/>
      <c r="TA52" s="345"/>
      <c r="TB52" s="345"/>
      <c r="TC52" s="345"/>
      <c r="TD52" s="345"/>
      <c r="TE52" s="345"/>
      <c r="TF52" s="345"/>
      <c r="TG52" s="345"/>
      <c r="TH52" s="345"/>
      <c r="TI52" s="345"/>
      <c r="TJ52" s="345"/>
      <c r="TK52" s="345"/>
      <c r="TL52" s="345"/>
      <c r="TM52" s="345"/>
      <c r="TN52" s="345"/>
      <c r="TO52" s="345"/>
      <c r="TP52" s="345"/>
      <c r="TQ52" s="345"/>
      <c r="TR52" s="345"/>
      <c r="TS52" s="345"/>
      <c r="TT52" s="345"/>
      <c r="TU52" s="345"/>
      <c r="TV52" s="345"/>
      <c r="TW52" s="345"/>
      <c r="TX52" s="345"/>
      <c r="TY52" s="345"/>
      <c r="TZ52" s="345"/>
      <c r="UA52" s="345"/>
      <c r="UB52" s="345"/>
      <c r="UC52" s="345"/>
      <c r="UD52" s="345"/>
      <c r="UE52" s="345"/>
      <c r="UF52" s="345"/>
      <c r="UG52" s="345"/>
      <c r="UH52" s="345"/>
      <c r="UI52" s="345"/>
      <c r="UJ52" s="345"/>
      <c r="UK52" s="345"/>
      <c r="UL52" s="345"/>
      <c r="UM52" s="345"/>
      <c r="UN52" s="345"/>
      <c r="UO52" s="345"/>
      <c r="UP52" s="345"/>
      <c r="UQ52" s="345"/>
      <c r="UR52" s="345"/>
      <c r="US52" s="345"/>
      <c r="UT52" s="345"/>
      <c r="UU52" s="345"/>
      <c r="UV52" s="345"/>
      <c r="UW52" s="345"/>
      <c r="UX52" s="345"/>
      <c r="UY52" s="345"/>
      <c r="UZ52" s="345"/>
      <c r="VA52" s="345"/>
      <c r="VB52" s="345"/>
      <c r="VC52" s="345"/>
      <c r="VD52" s="345"/>
      <c r="VE52" s="345"/>
      <c r="VF52" s="345"/>
      <c r="VG52" s="345"/>
      <c r="VH52" s="345"/>
      <c r="VI52" s="345"/>
      <c r="VJ52" s="345"/>
      <c r="VK52" s="345"/>
      <c r="VL52" s="345"/>
      <c r="VM52" s="345"/>
      <c r="VN52" s="345"/>
      <c r="VO52" s="345"/>
      <c r="VP52" s="345"/>
      <c r="VQ52" s="345"/>
      <c r="VR52" s="345"/>
      <c r="VS52" s="345"/>
      <c r="VT52" s="345"/>
      <c r="VU52" s="345"/>
      <c r="VV52" s="345"/>
      <c r="VW52" s="345"/>
      <c r="VX52" s="345"/>
      <c r="VY52" s="345"/>
      <c r="VZ52" s="345"/>
      <c r="WA52" s="345"/>
      <c r="WB52" s="345"/>
      <c r="WC52" s="345"/>
      <c r="WD52" s="345"/>
      <c r="WE52" s="345"/>
      <c r="WF52" s="345"/>
      <c r="WG52" s="345"/>
      <c r="WH52" s="345"/>
      <c r="WI52" s="345"/>
      <c r="WJ52" s="345"/>
      <c r="WK52" s="345"/>
      <c r="WL52" s="345"/>
      <c r="WM52" s="345"/>
      <c r="WN52" s="345"/>
      <c r="WO52" s="345"/>
      <c r="WP52" s="345"/>
      <c r="WQ52" s="345"/>
      <c r="WR52" s="345"/>
      <c r="WS52" s="345"/>
      <c r="WT52" s="345"/>
      <c r="WU52" s="345"/>
      <c r="WV52" s="345"/>
      <c r="WW52" s="345"/>
      <c r="WX52" s="345"/>
      <c r="WY52" s="345"/>
      <c r="WZ52" s="345"/>
      <c r="XA52" s="345"/>
      <c r="XB52" s="345"/>
      <c r="XC52" s="345"/>
      <c r="XD52" s="345"/>
      <c r="XE52" s="345"/>
      <c r="XF52" s="345"/>
      <c r="XG52" s="345"/>
      <c r="XH52" s="345"/>
      <c r="XI52" s="345"/>
      <c r="XJ52" s="345"/>
      <c r="XK52" s="345"/>
      <c r="XL52" s="345"/>
      <c r="XM52" s="345"/>
      <c r="XN52" s="345"/>
      <c r="XO52" s="345"/>
      <c r="XP52" s="345"/>
      <c r="XQ52" s="345"/>
      <c r="XR52" s="345"/>
      <c r="XS52" s="345"/>
      <c r="XT52" s="345"/>
      <c r="XU52" s="345"/>
      <c r="XV52" s="345"/>
      <c r="XW52" s="345"/>
      <c r="XX52" s="345"/>
      <c r="XY52" s="345"/>
      <c r="XZ52" s="345"/>
      <c r="YA52" s="345"/>
      <c r="YB52" s="345"/>
      <c r="YC52" s="345"/>
      <c r="YD52" s="345"/>
      <c r="YE52" s="345"/>
      <c r="YF52" s="345"/>
      <c r="YG52" s="345"/>
      <c r="YH52" s="345"/>
      <c r="YI52" s="345"/>
      <c r="YJ52" s="345"/>
      <c r="YK52" s="345"/>
      <c r="YL52" s="345"/>
      <c r="YM52" s="345"/>
      <c r="YN52" s="345"/>
      <c r="YO52" s="345"/>
      <c r="YP52" s="345"/>
      <c r="YQ52" s="345"/>
      <c r="YR52" s="345"/>
      <c r="YS52" s="345"/>
      <c r="YT52" s="345"/>
      <c r="YU52" s="345"/>
      <c r="YV52" s="345"/>
      <c r="YW52" s="345"/>
      <c r="YX52" s="345"/>
      <c r="YY52" s="345"/>
      <c r="YZ52" s="345"/>
      <c r="ZA52" s="345"/>
      <c r="ZB52" s="345"/>
      <c r="ZC52" s="345"/>
      <c r="ZD52" s="345"/>
      <c r="ZE52" s="345"/>
      <c r="ZF52" s="345"/>
      <c r="ZG52" s="345"/>
      <c r="ZH52" s="345"/>
      <c r="ZI52" s="345"/>
      <c r="ZJ52" s="345"/>
      <c r="ZK52" s="345"/>
      <c r="ZL52" s="345"/>
      <c r="ZM52" s="345"/>
      <c r="ZN52" s="345"/>
      <c r="ZO52" s="345"/>
      <c r="ZP52" s="345"/>
      <c r="ZQ52" s="345"/>
      <c r="ZR52" s="345"/>
      <c r="ZS52" s="345"/>
      <c r="ZT52" s="345"/>
      <c r="ZU52" s="345"/>
      <c r="ZV52" s="345"/>
      <c r="ZW52" s="345"/>
      <c r="ZX52" s="345"/>
      <c r="ZY52" s="345"/>
      <c r="ZZ52" s="345"/>
      <c r="AAA52" s="345"/>
      <c r="AAB52" s="345"/>
      <c r="AAC52" s="345"/>
      <c r="AAD52" s="345"/>
      <c r="AAE52" s="345"/>
      <c r="AAF52" s="345"/>
      <c r="AAG52" s="345"/>
      <c r="AAH52" s="345"/>
      <c r="AAI52" s="345"/>
      <c r="AAJ52" s="345"/>
      <c r="AAK52" s="345"/>
      <c r="AAL52" s="345"/>
      <c r="AAM52" s="345"/>
      <c r="AAN52" s="345"/>
      <c r="AAO52" s="345"/>
      <c r="AAP52" s="345"/>
      <c r="AAQ52" s="345"/>
      <c r="AAR52" s="345"/>
      <c r="AAS52" s="345"/>
      <c r="AAT52" s="345"/>
      <c r="AAU52" s="345"/>
      <c r="AAV52" s="345"/>
      <c r="AAW52" s="345"/>
      <c r="AAX52" s="345"/>
      <c r="AAY52" s="345"/>
      <c r="AAZ52" s="345"/>
      <c r="ABA52" s="345"/>
      <c r="ABB52" s="345"/>
      <c r="ABC52" s="345"/>
      <c r="ABD52" s="345"/>
      <c r="ABE52" s="345"/>
      <c r="ABF52" s="345"/>
      <c r="ABG52" s="345"/>
      <c r="ABH52" s="345"/>
      <c r="ABI52" s="345"/>
      <c r="ABJ52" s="345"/>
      <c r="ABK52" s="345"/>
      <c r="ABL52" s="345"/>
      <c r="ABM52" s="345"/>
      <c r="ABN52" s="345"/>
      <c r="ABO52" s="345"/>
      <c r="ABP52" s="345"/>
      <c r="ABQ52" s="345"/>
      <c r="ABR52" s="345"/>
      <c r="ABS52" s="345"/>
      <c r="ABT52" s="345"/>
      <c r="ABU52" s="345"/>
      <c r="ABV52" s="345"/>
      <c r="ABW52" s="345"/>
      <c r="ABX52" s="345"/>
      <c r="ABY52" s="345"/>
      <c r="ABZ52" s="345"/>
      <c r="ACA52" s="345"/>
      <c r="ACB52" s="345"/>
      <c r="ACC52" s="345"/>
      <c r="ACD52" s="345"/>
      <c r="ACE52" s="345"/>
      <c r="ACF52" s="345"/>
      <c r="ACG52" s="345"/>
      <c r="ACH52" s="345"/>
      <c r="ACI52" s="345"/>
      <c r="ACJ52" s="345"/>
      <c r="ACK52" s="345"/>
      <c r="ACL52" s="345"/>
      <c r="ACM52" s="345"/>
      <c r="ACN52" s="345"/>
      <c r="ACO52" s="345"/>
      <c r="ACP52" s="345"/>
      <c r="ACQ52" s="345"/>
      <c r="ACR52" s="345"/>
      <c r="ACS52" s="345"/>
      <c r="ACT52" s="345"/>
      <c r="ACU52" s="345"/>
      <c r="ACV52" s="345"/>
      <c r="ACW52" s="345"/>
      <c r="ACX52" s="345"/>
      <c r="ACY52" s="345"/>
      <c r="ACZ52" s="345"/>
      <c r="ADA52" s="345"/>
      <c r="ADB52" s="345"/>
      <c r="ADC52" s="345"/>
      <c r="ADD52" s="345"/>
      <c r="ADE52" s="345"/>
      <c r="ADF52" s="345"/>
      <c r="ADG52" s="345"/>
      <c r="ADH52" s="345"/>
      <c r="ADI52" s="345"/>
      <c r="ADJ52" s="345"/>
      <c r="ADK52" s="345"/>
      <c r="ADL52" s="345"/>
      <c r="ADM52" s="345"/>
      <c r="ADN52" s="345"/>
      <c r="ADO52" s="345"/>
      <c r="ADP52" s="345"/>
      <c r="ADQ52" s="345"/>
      <c r="ADR52" s="345"/>
      <c r="ADS52" s="345"/>
      <c r="ADT52" s="345"/>
      <c r="ADU52" s="345"/>
      <c r="ADV52" s="345"/>
      <c r="ADW52" s="345"/>
      <c r="ADX52" s="345"/>
      <c r="ADY52" s="345"/>
      <c r="ADZ52" s="345"/>
      <c r="AEA52" s="345"/>
      <c r="AEB52" s="345"/>
      <c r="AEC52" s="345"/>
      <c r="AED52" s="345"/>
      <c r="AEE52" s="345"/>
      <c r="AEF52" s="345"/>
      <c r="AEG52" s="345"/>
      <c r="AEH52" s="345"/>
      <c r="AEI52" s="345"/>
      <c r="AEJ52" s="345"/>
      <c r="AEK52" s="345"/>
      <c r="AEL52" s="345"/>
      <c r="AEM52" s="345"/>
      <c r="AEN52" s="345"/>
      <c r="AEO52" s="345"/>
      <c r="AEP52" s="345"/>
      <c r="AEQ52" s="345"/>
      <c r="AER52" s="345"/>
      <c r="AES52" s="345"/>
      <c r="AET52" s="345"/>
      <c r="AEU52" s="345"/>
      <c r="AEV52" s="345"/>
      <c r="AEW52" s="345"/>
      <c r="AEX52" s="345"/>
      <c r="AEY52" s="345"/>
      <c r="AEZ52" s="345"/>
      <c r="AFA52" s="345"/>
      <c r="AFB52" s="345"/>
      <c r="AFC52" s="345"/>
      <c r="AFD52" s="345"/>
      <c r="AFE52" s="345"/>
      <c r="AFF52" s="345"/>
      <c r="AFG52" s="345"/>
      <c r="AFH52" s="345"/>
      <c r="AFI52" s="345"/>
      <c r="AFJ52" s="345"/>
      <c r="AFK52" s="345"/>
      <c r="AFL52" s="345"/>
      <c r="AFM52" s="345"/>
      <c r="AFN52" s="345"/>
      <c r="AFO52" s="345"/>
      <c r="AFP52" s="345"/>
      <c r="AFQ52" s="345"/>
      <c r="AFR52" s="345"/>
      <c r="AFS52" s="345"/>
      <c r="AFT52" s="345"/>
      <c r="AFU52" s="345"/>
      <c r="AFV52" s="345"/>
      <c r="AFW52" s="345"/>
      <c r="AFX52" s="345"/>
      <c r="AFY52" s="345"/>
      <c r="AFZ52" s="345"/>
      <c r="AGA52" s="345"/>
      <c r="AGB52" s="345"/>
      <c r="AGC52" s="345"/>
      <c r="AGD52" s="345"/>
      <c r="AGE52" s="345"/>
      <c r="AGF52" s="345"/>
      <c r="AGG52" s="345"/>
      <c r="AGH52" s="345"/>
      <c r="AGI52" s="345"/>
      <c r="AGJ52" s="345"/>
      <c r="AGK52" s="345"/>
      <c r="AGL52" s="345"/>
      <c r="AGM52" s="345"/>
      <c r="AGN52" s="345"/>
      <c r="AGO52" s="345"/>
      <c r="AGP52" s="345"/>
      <c r="AGQ52" s="345"/>
      <c r="AGR52" s="345"/>
      <c r="AGS52" s="345"/>
      <c r="AGT52" s="345"/>
      <c r="AGU52" s="345"/>
      <c r="AGV52" s="345"/>
      <c r="AGW52" s="345"/>
      <c r="AGX52" s="345"/>
      <c r="AGY52" s="345"/>
      <c r="AGZ52" s="345"/>
      <c r="AHA52" s="345"/>
      <c r="AHB52" s="345"/>
      <c r="AHC52" s="345"/>
      <c r="AHD52" s="345"/>
      <c r="AHE52" s="345"/>
      <c r="AHF52" s="345"/>
      <c r="AHG52" s="345"/>
      <c r="AHH52" s="345"/>
      <c r="AHI52" s="345"/>
      <c r="AHJ52" s="345"/>
      <c r="AHK52" s="345"/>
      <c r="AHL52" s="345"/>
      <c r="AHM52" s="345"/>
      <c r="AHN52" s="345"/>
      <c r="AHO52" s="345"/>
      <c r="AHP52" s="345"/>
      <c r="AHQ52" s="345"/>
      <c r="AHR52" s="345"/>
      <c r="AHS52" s="345"/>
      <c r="AHT52" s="345"/>
      <c r="AHU52" s="345"/>
      <c r="AHV52" s="345"/>
      <c r="AHW52" s="345"/>
      <c r="AHX52" s="345"/>
      <c r="AHY52" s="345"/>
      <c r="AHZ52" s="345"/>
      <c r="AIA52" s="345"/>
      <c r="AIB52" s="345"/>
      <c r="AIC52" s="345"/>
      <c r="AID52" s="345"/>
      <c r="AIE52" s="345"/>
      <c r="AIF52" s="345"/>
      <c r="AIG52" s="345"/>
      <c r="AIH52" s="345"/>
      <c r="AII52" s="345"/>
      <c r="AIJ52" s="345"/>
      <c r="AIK52" s="345"/>
      <c r="AIL52" s="345"/>
      <c r="AIM52" s="345"/>
      <c r="AIN52" s="345"/>
      <c r="AIO52" s="345"/>
      <c r="AIP52" s="345"/>
      <c r="AIQ52" s="345"/>
      <c r="AIR52" s="345"/>
      <c r="AIS52" s="345"/>
      <c r="AIT52" s="345"/>
      <c r="AIU52" s="345"/>
      <c r="AIV52" s="345"/>
      <c r="AIW52" s="345"/>
      <c r="AIX52" s="345"/>
      <c r="AIY52" s="345"/>
      <c r="AIZ52" s="345"/>
      <c r="AJA52" s="345"/>
      <c r="AJB52" s="345"/>
      <c r="AJC52" s="345"/>
      <c r="AJD52" s="345"/>
      <c r="AJE52" s="345"/>
      <c r="AJF52" s="345"/>
      <c r="AJG52" s="345"/>
      <c r="AJH52" s="345"/>
      <c r="AJI52" s="345"/>
      <c r="AJJ52" s="345"/>
      <c r="AJK52" s="345"/>
      <c r="AJL52" s="345"/>
      <c r="AJM52" s="345"/>
      <c r="AJN52" s="345"/>
      <c r="AJO52" s="345"/>
      <c r="AJP52" s="345"/>
      <c r="AJQ52" s="345"/>
      <c r="AJR52" s="345"/>
      <c r="AJS52" s="345"/>
      <c r="AJT52" s="345"/>
      <c r="AJU52" s="345"/>
      <c r="AJV52" s="345"/>
      <c r="AJW52" s="345"/>
      <c r="AJX52" s="345"/>
      <c r="AJY52" s="345"/>
      <c r="AJZ52" s="345"/>
      <c r="AKA52" s="345"/>
      <c r="AKB52" s="345"/>
      <c r="AKC52" s="345"/>
      <c r="AKD52" s="345"/>
      <c r="AKE52" s="345"/>
      <c r="AKF52" s="345"/>
      <c r="AKG52" s="345"/>
      <c r="AKH52" s="345"/>
      <c r="AKI52" s="345"/>
      <c r="AKJ52" s="345"/>
      <c r="AKK52" s="345"/>
      <c r="AKL52" s="345"/>
      <c r="AKM52" s="345"/>
      <c r="AKN52" s="345"/>
      <c r="AKO52" s="345"/>
      <c r="AKP52" s="345"/>
      <c r="AKQ52" s="345"/>
      <c r="AKR52" s="345"/>
      <c r="AKS52" s="345"/>
      <c r="AKT52" s="345"/>
      <c r="AKU52" s="345"/>
      <c r="AKV52" s="345"/>
      <c r="AKW52" s="345"/>
      <c r="AKX52" s="345"/>
      <c r="AKY52" s="345"/>
      <c r="AKZ52" s="345"/>
      <c r="ALA52" s="345"/>
      <c r="ALB52" s="345"/>
      <c r="ALC52" s="345"/>
      <c r="ALD52" s="345"/>
      <c r="ALE52" s="345"/>
      <c r="ALF52" s="345"/>
      <c r="ALG52" s="345"/>
      <c r="ALH52" s="345"/>
      <c r="ALI52" s="345"/>
      <c r="ALJ52" s="345"/>
      <c r="ALK52" s="345"/>
      <c r="ALL52" s="345"/>
      <c r="ALM52" s="345"/>
      <c r="ALN52" s="345"/>
      <c r="ALO52" s="345"/>
      <c r="ALP52" s="345"/>
      <c r="ALQ52" s="345"/>
      <c r="ALR52" s="345"/>
      <c r="ALS52" s="345"/>
      <c r="ALT52" s="345"/>
      <c r="ALU52" s="345"/>
      <c r="ALV52" s="345"/>
      <c r="ALW52" s="345"/>
      <c r="ALX52" s="345"/>
      <c r="ALY52" s="345"/>
      <c r="ALZ52" s="345"/>
      <c r="AMA52" s="345"/>
      <c r="AMB52" s="345"/>
      <c r="AMC52" s="345"/>
      <c r="AMD52" s="345"/>
      <c r="AME52" s="345"/>
      <c r="AMF52" s="345"/>
      <c r="AMG52" s="345"/>
      <c r="AMH52" s="345"/>
      <c r="AMI52" s="345"/>
      <c r="AMJ52" s="345"/>
      <c r="AMK52" s="345"/>
      <c r="AML52" s="345"/>
      <c r="AMM52" s="345"/>
      <c r="AMN52" s="345"/>
      <c r="AMO52" s="345"/>
      <c r="AMP52" s="345"/>
      <c r="AMQ52" s="345"/>
      <c r="AMR52" s="345"/>
      <c r="AMS52" s="345"/>
      <c r="AMT52" s="345"/>
      <c r="AMU52" s="345"/>
      <c r="AMV52" s="345"/>
      <c r="AMW52" s="345"/>
      <c r="AMX52" s="345"/>
      <c r="AMY52" s="345"/>
      <c r="AMZ52" s="345"/>
      <c r="ANA52" s="345"/>
      <c r="ANB52" s="345"/>
      <c r="ANC52" s="345"/>
      <c r="AND52" s="345"/>
      <c r="ANE52" s="345"/>
      <c r="ANF52" s="345"/>
      <c r="ANG52" s="345"/>
      <c r="ANH52" s="345"/>
      <c r="ANI52" s="345"/>
      <c r="ANJ52" s="345"/>
      <c r="ANK52" s="345"/>
      <c r="ANL52" s="345"/>
      <c r="ANM52" s="345"/>
      <c r="ANN52" s="345"/>
      <c r="ANO52" s="345"/>
      <c r="ANP52" s="345"/>
      <c r="ANQ52" s="345"/>
      <c r="ANR52" s="345"/>
      <c r="ANS52" s="345"/>
      <c r="ANT52" s="345"/>
      <c r="ANU52" s="345"/>
      <c r="ANV52" s="345"/>
      <c r="ANW52" s="345"/>
      <c r="ANX52" s="345"/>
      <c r="ANY52" s="345"/>
      <c r="ANZ52" s="345"/>
      <c r="AOA52" s="345"/>
      <c r="AOB52" s="345"/>
      <c r="AOC52" s="345"/>
      <c r="AOD52" s="345"/>
      <c r="AOE52" s="345"/>
      <c r="AOF52" s="345"/>
      <c r="AOG52" s="345"/>
      <c r="AOH52" s="345"/>
      <c r="AOI52" s="345"/>
      <c r="AOJ52" s="345"/>
      <c r="AOK52" s="345"/>
      <c r="AOL52" s="345"/>
      <c r="AOM52" s="345"/>
      <c r="AON52" s="345"/>
      <c r="AOO52" s="345"/>
      <c r="AOP52" s="345"/>
      <c r="AOQ52" s="345"/>
      <c r="AOR52" s="345"/>
      <c r="AOS52" s="345"/>
      <c r="AOT52" s="345"/>
      <c r="AOU52" s="345"/>
      <c r="AOV52" s="345"/>
      <c r="AOW52" s="345"/>
      <c r="AOX52" s="345"/>
      <c r="AOY52" s="345"/>
      <c r="AOZ52" s="345"/>
      <c r="APA52" s="345"/>
      <c r="APB52" s="345"/>
      <c r="APC52" s="345"/>
      <c r="APD52" s="345"/>
      <c r="APE52" s="345"/>
      <c r="APF52" s="345"/>
      <c r="APG52" s="345"/>
      <c r="APH52" s="345"/>
      <c r="API52" s="345"/>
      <c r="APJ52" s="345"/>
      <c r="APK52" s="345"/>
      <c r="APL52" s="345"/>
      <c r="APM52" s="345"/>
      <c r="APN52" s="345"/>
      <c r="APO52" s="345"/>
      <c r="APP52" s="345"/>
      <c r="APQ52" s="345"/>
      <c r="APR52" s="345"/>
      <c r="APS52" s="345"/>
      <c r="APT52" s="345"/>
      <c r="APU52" s="345"/>
      <c r="APV52" s="345"/>
      <c r="APW52" s="345"/>
      <c r="APX52" s="345"/>
      <c r="APY52" s="345"/>
      <c r="APZ52" s="345"/>
      <c r="AQA52" s="345"/>
      <c r="AQB52" s="345"/>
      <c r="AQC52" s="345"/>
      <c r="AQD52" s="345"/>
      <c r="AQE52" s="345"/>
      <c r="AQF52" s="345"/>
      <c r="AQG52" s="345"/>
      <c r="AQH52" s="345"/>
      <c r="AQI52" s="345"/>
      <c r="AQJ52" s="345"/>
      <c r="AQK52" s="345"/>
      <c r="AQL52" s="345"/>
      <c r="AQM52" s="345"/>
      <c r="AQN52" s="345"/>
      <c r="AQO52" s="345"/>
      <c r="AQP52" s="345"/>
      <c r="AQQ52" s="345"/>
      <c r="AQR52" s="345"/>
      <c r="AQS52" s="345"/>
      <c r="AQT52" s="345"/>
      <c r="AQU52" s="345"/>
      <c r="AQV52" s="345"/>
      <c r="AQW52" s="345"/>
      <c r="AQX52" s="345"/>
      <c r="AQY52" s="345"/>
      <c r="AQZ52" s="345"/>
      <c r="ARA52" s="345"/>
      <c r="ARB52" s="345"/>
      <c r="ARC52" s="345"/>
      <c r="ARD52" s="345"/>
      <c r="ARE52" s="345"/>
      <c r="ARF52" s="345"/>
      <c r="ARG52" s="345"/>
      <c r="ARH52" s="345"/>
      <c r="ARI52" s="345"/>
      <c r="ARJ52" s="345"/>
      <c r="ARK52" s="345"/>
      <c r="ARL52" s="345"/>
      <c r="ARM52" s="345"/>
      <c r="ARN52" s="345"/>
      <c r="ARO52" s="345"/>
      <c r="ARP52" s="345"/>
      <c r="ARQ52" s="345"/>
      <c r="ARR52" s="345"/>
      <c r="ARS52" s="345"/>
      <c r="ART52" s="345"/>
      <c r="ARU52" s="345"/>
      <c r="ARV52" s="345"/>
      <c r="ARW52" s="345"/>
      <c r="ARX52" s="345"/>
      <c r="ARY52" s="345"/>
      <c r="ARZ52" s="345"/>
      <c r="ASA52" s="345"/>
      <c r="ASB52" s="345"/>
      <c r="ASC52" s="345"/>
      <c r="ASD52" s="345"/>
      <c r="ASE52" s="345"/>
      <c r="ASF52" s="345"/>
      <c r="ASG52" s="345"/>
      <c r="ASH52" s="345"/>
      <c r="ASI52" s="345"/>
      <c r="ASJ52" s="345"/>
      <c r="ASK52" s="345"/>
      <c r="ASL52" s="345"/>
      <c r="ASM52" s="345"/>
      <c r="ASN52" s="345"/>
      <c r="ASO52" s="345"/>
      <c r="ASP52" s="345"/>
      <c r="ASQ52" s="345"/>
      <c r="ASR52" s="345"/>
      <c r="ASS52" s="345"/>
      <c r="AST52" s="345"/>
      <c r="ASU52" s="345"/>
      <c r="ASV52" s="345"/>
      <c r="ASW52" s="345"/>
      <c r="ASX52" s="345"/>
      <c r="ASY52" s="345"/>
      <c r="ASZ52" s="345"/>
      <c r="ATA52" s="345"/>
      <c r="ATB52" s="345"/>
      <c r="ATC52" s="345"/>
      <c r="ATD52" s="345"/>
      <c r="ATE52" s="345"/>
      <c r="ATF52" s="345"/>
      <c r="ATG52" s="345"/>
      <c r="ATH52" s="345"/>
      <c r="ATI52" s="345"/>
      <c r="ATJ52" s="345"/>
      <c r="ATK52" s="345"/>
      <c r="ATL52" s="345"/>
      <c r="ATM52" s="345"/>
      <c r="ATN52" s="345"/>
      <c r="ATO52" s="345"/>
      <c r="ATP52" s="345"/>
      <c r="ATQ52" s="345"/>
      <c r="ATR52" s="345"/>
      <c r="ATS52" s="345"/>
      <c r="ATT52" s="345"/>
      <c r="ATU52" s="345"/>
      <c r="ATV52" s="345"/>
      <c r="ATW52" s="345"/>
      <c r="ATX52" s="345"/>
      <c r="ATY52" s="345"/>
      <c r="ATZ52" s="345"/>
      <c r="AUA52" s="345"/>
      <c r="AUB52" s="345"/>
      <c r="AUC52" s="345"/>
      <c r="AUD52" s="345"/>
      <c r="AUE52" s="345"/>
      <c r="AUF52" s="345"/>
      <c r="AUG52" s="345"/>
      <c r="AUH52" s="345"/>
      <c r="AUI52" s="345"/>
      <c r="AUJ52" s="345"/>
      <c r="AUK52" s="345"/>
      <c r="AUL52" s="345"/>
      <c r="AUM52" s="345"/>
      <c r="AUN52" s="345"/>
      <c r="AUO52" s="345"/>
      <c r="AUP52" s="345"/>
      <c r="AUQ52" s="345"/>
      <c r="AUR52" s="345"/>
      <c r="AUS52" s="345"/>
      <c r="AUT52" s="345"/>
      <c r="AUU52" s="345"/>
      <c r="AUV52" s="345"/>
      <c r="AUW52" s="345"/>
      <c r="AUX52" s="345"/>
      <c r="AUY52" s="345"/>
      <c r="AUZ52" s="345"/>
      <c r="AVA52" s="345"/>
      <c r="AVB52" s="345"/>
      <c r="AVC52" s="345"/>
      <c r="AVD52" s="345"/>
      <c r="AVE52" s="345"/>
      <c r="AVF52" s="345"/>
      <c r="AVG52" s="345"/>
      <c r="AVH52" s="345"/>
      <c r="AVI52" s="345"/>
      <c r="AVJ52" s="345"/>
      <c r="AVK52" s="345"/>
      <c r="AVL52" s="345"/>
      <c r="AVM52" s="345"/>
      <c r="AVN52" s="345"/>
      <c r="AVO52" s="345"/>
      <c r="AVP52" s="345"/>
      <c r="AVQ52" s="345"/>
      <c r="AVR52" s="345"/>
      <c r="AVS52" s="345"/>
      <c r="AVT52" s="345"/>
      <c r="AVU52" s="345"/>
      <c r="AVV52" s="345"/>
      <c r="AVW52" s="345"/>
      <c r="AVX52" s="345"/>
      <c r="AVY52" s="345"/>
      <c r="AVZ52" s="345"/>
      <c r="AWA52" s="345"/>
      <c r="AWB52" s="345"/>
      <c r="AWC52" s="345"/>
      <c r="AWD52" s="345"/>
      <c r="AWE52" s="345"/>
      <c r="AWF52" s="345"/>
      <c r="AWG52" s="345"/>
      <c r="AWH52" s="345"/>
      <c r="AWI52" s="345"/>
      <c r="AWJ52" s="345"/>
      <c r="AWK52" s="345"/>
      <c r="AWL52" s="345"/>
      <c r="AWM52" s="345"/>
      <c r="AWN52" s="345"/>
      <c r="AWO52" s="345"/>
      <c r="AWP52" s="345"/>
      <c r="AWQ52" s="345"/>
      <c r="AWR52" s="345"/>
      <c r="AWS52" s="345"/>
      <c r="AWT52" s="345"/>
      <c r="AWU52" s="345"/>
      <c r="AWV52" s="345"/>
      <c r="AWW52" s="345"/>
      <c r="AWX52" s="345"/>
      <c r="AWY52" s="345"/>
      <c r="AWZ52" s="345"/>
      <c r="AXA52" s="345"/>
      <c r="AXB52" s="345"/>
      <c r="AXC52" s="345"/>
      <c r="AXD52" s="345"/>
      <c r="AXE52" s="345"/>
      <c r="AXF52" s="345"/>
      <c r="AXG52" s="345"/>
      <c r="AXH52" s="345"/>
      <c r="AXI52" s="345"/>
      <c r="AXJ52" s="345"/>
      <c r="AXK52" s="345"/>
      <c r="AXL52" s="345"/>
      <c r="AXM52" s="345"/>
      <c r="AXN52" s="345"/>
      <c r="AXO52" s="345"/>
      <c r="AXP52" s="345"/>
      <c r="AXQ52" s="345"/>
      <c r="AXR52" s="345"/>
      <c r="AXS52" s="345"/>
      <c r="AXT52" s="345"/>
      <c r="AXU52" s="345"/>
      <c r="AXV52" s="345"/>
      <c r="AXW52" s="345"/>
      <c r="AXX52" s="345"/>
      <c r="AXY52" s="345"/>
      <c r="AXZ52" s="345"/>
      <c r="AYA52" s="345"/>
      <c r="AYB52" s="345"/>
      <c r="AYC52" s="345"/>
      <c r="AYD52" s="345"/>
      <c r="AYE52" s="345"/>
      <c r="AYF52" s="345"/>
      <c r="AYG52" s="345"/>
      <c r="AYH52" s="345"/>
      <c r="AYI52" s="345"/>
      <c r="AYJ52" s="345"/>
      <c r="AYK52" s="345"/>
      <c r="AYL52" s="345"/>
      <c r="AYM52" s="345"/>
      <c r="AYN52" s="345"/>
      <c r="AYO52" s="345"/>
      <c r="AYP52" s="345"/>
      <c r="AYQ52" s="345"/>
      <c r="AYR52" s="345"/>
      <c r="AYS52" s="345"/>
      <c r="AYT52" s="345"/>
      <c r="AYU52" s="345"/>
      <c r="AYV52" s="345"/>
      <c r="AYW52" s="345"/>
      <c r="AYX52" s="345"/>
      <c r="AYY52" s="345"/>
      <c r="AYZ52" s="345"/>
      <c r="AZA52" s="345"/>
      <c r="AZB52" s="345"/>
      <c r="AZC52" s="345"/>
      <c r="AZD52" s="345"/>
      <c r="AZE52" s="345"/>
      <c r="AZF52" s="345"/>
      <c r="AZG52" s="345"/>
      <c r="AZH52" s="345"/>
      <c r="AZI52" s="345"/>
      <c r="AZJ52" s="345"/>
      <c r="AZK52" s="345"/>
      <c r="AZL52" s="345"/>
      <c r="AZM52" s="345"/>
      <c r="AZN52" s="345"/>
      <c r="AZO52" s="345"/>
      <c r="AZP52" s="345"/>
      <c r="AZQ52" s="345"/>
      <c r="AZR52" s="345"/>
      <c r="AZS52" s="345"/>
      <c r="AZT52" s="345"/>
      <c r="AZU52" s="345"/>
      <c r="AZV52" s="345"/>
      <c r="AZW52" s="345"/>
      <c r="AZX52" s="345"/>
      <c r="AZY52" s="345"/>
      <c r="AZZ52" s="345"/>
      <c r="BAA52" s="345"/>
      <c r="BAB52" s="345"/>
      <c r="BAC52" s="345"/>
      <c r="BAD52" s="345"/>
      <c r="BAE52" s="345"/>
      <c r="BAF52" s="345"/>
      <c r="BAG52" s="345"/>
      <c r="BAH52" s="345"/>
      <c r="BAI52" s="345"/>
      <c r="BAJ52" s="345"/>
      <c r="BAK52" s="345"/>
      <c r="BAL52" s="345"/>
      <c r="BAM52" s="345"/>
      <c r="BAN52" s="345"/>
      <c r="BAO52" s="345"/>
      <c r="BAP52" s="345"/>
      <c r="BAQ52" s="345"/>
      <c r="BAR52" s="345"/>
      <c r="BAS52" s="345"/>
      <c r="BAT52" s="345"/>
      <c r="BAU52" s="345"/>
      <c r="BAV52" s="345"/>
      <c r="BAW52" s="345"/>
      <c r="BAX52" s="345"/>
      <c r="BAY52" s="345"/>
      <c r="BAZ52" s="345"/>
      <c r="BBA52" s="345"/>
      <c r="BBB52" s="345"/>
      <c r="BBC52" s="345"/>
      <c r="BBD52" s="345"/>
      <c r="BBE52" s="345"/>
      <c r="BBF52" s="345"/>
      <c r="BBG52" s="345"/>
      <c r="BBH52" s="345"/>
      <c r="BBI52" s="345"/>
      <c r="BBJ52" s="345"/>
      <c r="BBK52" s="345"/>
      <c r="BBL52" s="345"/>
      <c r="BBM52" s="345"/>
      <c r="BBN52" s="345"/>
      <c r="BBO52" s="345"/>
      <c r="BBP52" s="345"/>
      <c r="BBQ52" s="345"/>
      <c r="BBR52" s="345"/>
      <c r="BBS52" s="345"/>
      <c r="BBT52" s="345"/>
      <c r="BBU52" s="345"/>
      <c r="BBV52" s="345"/>
      <c r="BBW52" s="345"/>
      <c r="BBX52" s="345"/>
      <c r="BBY52" s="345"/>
      <c r="BBZ52" s="345"/>
      <c r="BCA52" s="345"/>
      <c r="BCB52" s="345"/>
      <c r="BCC52" s="345"/>
      <c r="BCD52" s="345"/>
      <c r="BCE52" s="345"/>
      <c r="BCF52" s="345"/>
      <c r="BCG52" s="345"/>
      <c r="BCH52" s="345"/>
      <c r="BCI52" s="345"/>
      <c r="BCJ52" s="345"/>
      <c r="BCK52" s="345"/>
      <c r="BCL52" s="345"/>
      <c r="BCM52" s="345"/>
      <c r="BCN52" s="345"/>
      <c r="BCO52" s="345"/>
      <c r="BCP52" s="345"/>
      <c r="BCQ52" s="345"/>
      <c r="BCR52" s="345"/>
      <c r="BCS52" s="345"/>
      <c r="BCT52" s="345"/>
      <c r="BCU52" s="345"/>
      <c r="BCV52" s="345"/>
      <c r="BCW52" s="345"/>
      <c r="BCX52" s="345"/>
      <c r="BCY52" s="345"/>
      <c r="BCZ52" s="345"/>
      <c r="BDA52" s="345"/>
      <c r="BDB52" s="345"/>
      <c r="BDC52" s="345"/>
      <c r="BDD52" s="345"/>
      <c r="BDE52" s="345"/>
      <c r="BDF52" s="345"/>
      <c r="BDG52" s="345"/>
      <c r="BDH52" s="345"/>
      <c r="BDI52" s="345"/>
      <c r="BDJ52" s="345"/>
      <c r="BDK52" s="345"/>
      <c r="BDL52" s="345"/>
      <c r="BDM52" s="345"/>
      <c r="BDN52" s="345"/>
      <c r="BDO52" s="345"/>
      <c r="BDP52" s="345"/>
      <c r="BDQ52" s="345"/>
      <c r="BDR52" s="345"/>
      <c r="BDS52" s="345"/>
      <c r="BDT52" s="345"/>
      <c r="BDU52" s="345"/>
      <c r="BDV52" s="345"/>
      <c r="BDW52" s="345"/>
      <c r="BDX52" s="345"/>
      <c r="BDY52" s="345"/>
      <c r="BDZ52" s="345"/>
      <c r="BEA52" s="345"/>
      <c r="BEB52" s="345"/>
      <c r="BEC52" s="345"/>
      <c r="BED52" s="345"/>
      <c r="BEE52" s="345"/>
      <c r="BEF52" s="345"/>
      <c r="BEG52" s="345"/>
      <c r="BEH52" s="345"/>
      <c r="BEI52" s="345"/>
      <c r="BEJ52" s="345"/>
      <c r="BEK52" s="345"/>
      <c r="BEL52" s="345"/>
      <c r="BEM52" s="345"/>
      <c r="BEN52" s="345"/>
      <c r="BEO52" s="345"/>
      <c r="BEP52" s="345"/>
      <c r="BEQ52" s="345"/>
      <c r="BER52" s="345"/>
      <c r="BES52" s="345"/>
      <c r="BET52" s="345"/>
      <c r="BEU52" s="345"/>
      <c r="BEV52" s="345"/>
      <c r="BEW52" s="345"/>
      <c r="BEX52" s="345"/>
      <c r="BEY52" s="345"/>
      <c r="BEZ52" s="345"/>
      <c r="BFA52" s="345"/>
      <c r="BFB52" s="345"/>
      <c r="BFC52" s="345"/>
      <c r="BFD52" s="345"/>
      <c r="BFE52" s="345"/>
      <c r="BFF52" s="345"/>
      <c r="BFG52" s="345"/>
      <c r="BFH52" s="345"/>
      <c r="BFI52" s="345"/>
      <c r="BFJ52" s="345"/>
      <c r="BFK52" s="345"/>
      <c r="BFL52" s="345"/>
      <c r="BFM52" s="345"/>
      <c r="BFN52" s="345"/>
      <c r="BFO52" s="345"/>
      <c r="BFP52" s="345"/>
      <c r="BFQ52" s="345"/>
      <c r="BFR52" s="345"/>
      <c r="BFS52" s="345"/>
      <c r="BFT52" s="345"/>
      <c r="BFU52" s="345"/>
      <c r="BFV52" s="345"/>
      <c r="BFW52" s="345"/>
      <c r="BFX52" s="345"/>
      <c r="BFY52" s="345"/>
      <c r="BFZ52" s="345"/>
      <c r="BGA52" s="345"/>
      <c r="BGB52" s="345"/>
      <c r="BGC52" s="345"/>
      <c r="BGD52" s="345"/>
      <c r="BGE52" s="345"/>
      <c r="BGF52" s="345"/>
      <c r="BGG52" s="345"/>
      <c r="BGH52" s="345"/>
      <c r="BGI52" s="345"/>
      <c r="BGJ52" s="345"/>
      <c r="BGK52" s="345"/>
      <c r="BGL52" s="345"/>
      <c r="BGM52" s="345"/>
      <c r="BGN52" s="345"/>
      <c r="BGO52" s="345"/>
      <c r="BGP52" s="345"/>
      <c r="BGQ52" s="345"/>
      <c r="BGR52" s="345"/>
      <c r="BGS52" s="345"/>
      <c r="BGT52" s="345"/>
      <c r="BGU52" s="345"/>
      <c r="BGV52" s="345"/>
      <c r="BGW52" s="345"/>
      <c r="BGX52" s="345"/>
      <c r="BGY52" s="345"/>
      <c r="BGZ52" s="345"/>
      <c r="BHA52" s="345"/>
      <c r="BHB52" s="345"/>
      <c r="BHC52" s="345"/>
      <c r="BHD52" s="345"/>
      <c r="BHE52" s="345"/>
      <c r="BHF52" s="345"/>
      <c r="BHG52" s="345"/>
      <c r="BHH52" s="345"/>
      <c r="BHI52" s="345"/>
      <c r="BHJ52" s="345"/>
      <c r="BHK52" s="345"/>
      <c r="BHL52" s="345"/>
      <c r="BHM52" s="345"/>
      <c r="BHN52" s="345"/>
      <c r="BHO52" s="345"/>
      <c r="BHP52" s="345"/>
      <c r="BHQ52" s="345"/>
      <c r="BHR52" s="345"/>
      <c r="BHS52" s="345"/>
      <c r="BHT52" s="345"/>
      <c r="BHU52" s="345"/>
      <c r="BHV52" s="345"/>
      <c r="BHW52" s="345"/>
      <c r="BHX52" s="345"/>
      <c r="BHY52" s="345"/>
      <c r="BHZ52" s="345"/>
      <c r="BIA52" s="345"/>
      <c r="BIB52" s="345"/>
      <c r="BIC52" s="345"/>
      <c r="BID52" s="345"/>
      <c r="BIE52" s="345"/>
      <c r="BIF52" s="345"/>
      <c r="BIG52" s="345"/>
      <c r="BIH52" s="345"/>
      <c r="BII52" s="345"/>
      <c r="BIJ52" s="345"/>
      <c r="BIK52" s="345"/>
      <c r="BIL52" s="345"/>
      <c r="BIM52" s="345"/>
      <c r="BIN52" s="345"/>
      <c r="BIO52" s="345"/>
      <c r="BIP52" s="345"/>
      <c r="BIQ52" s="345"/>
      <c r="BIR52" s="345"/>
      <c r="BIS52" s="345"/>
      <c r="BIT52" s="345"/>
      <c r="BIU52" s="345"/>
      <c r="BIV52" s="345"/>
      <c r="BIW52" s="345"/>
      <c r="BIX52" s="345"/>
      <c r="BIY52" s="345"/>
      <c r="BIZ52" s="345"/>
      <c r="BJA52" s="345"/>
      <c r="BJB52" s="345"/>
      <c r="BJC52" s="345"/>
      <c r="BJD52" s="345"/>
      <c r="BJE52" s="345"/>
      <c r="BJF52" s="345"/>
      <c r="BJG52" s="345"/>
      <c r="BJH52" s="345"/>
      <c r="BJI52" s="345"/>
      <c r="BJJ52" s="345"/>
      <c r="BJK52" s="345"/>
      <c r="BJL52" s="345"/>
      <c r="BJM52" s="345"/>
      <c r="BJN52" s="345"/>
      <c r="BJO52" s="345"/>
      <c r="BJP52" s="345"/>
      <c r="BJQ52" s="345"/>
      <c r="BJR52" s="345"/>
      <c r="BJS52" s="345"/>
      <c r="BJT52" s="345"/>
      <c r="BJU52" s="345"/>
      <c r="BJV52" s="345"/>
      <c r="BJW52" s="345"/>
      <c r="BJX52" s="345"/>
      <c r="BJY52" s="345"/>
      <c r="BJZ52" s="345"/>
      <c r="BKA52" s="345"/>
      <c r="BKB52" s="345"/>
      <c r="BKC52" s="345"/>
      <c r="BKD52" s="345"/>
      <c r="BKE52" s="345"/>
      <c r="BKF52" s="345"/>
      <c r="BKG52" s="345"/>
      <c r="BKH52" s="345"/>
      <c r="BKI52" s="345"/>
      <c r="BKJ52" s="345"/>
      <c r="BKK52" s="345"/>
      <c r="BKL52" s="345"/>
      <c r="BKM52" s="345"/>
      <c r="BKN52" s="345"/>
      <c r="BKO52" s="345"/>
      <c r="BKP52" s="345"/>
      <c r="BKQ52" s="345"/>
      <c r="BKR52" s="345"/>
      <c r="BKS52" s="345"/>
      <c r="BKT52" s="345"/>
      <c r="BKU52" s="345"/>
      <c r="BKV52" s="345"/>
      <c r="BKW52" s="345"/>
      <c r="BKX52" s="345"/>
      <c r="BKY52" s="345"/>
      <c r="BKZ52" s="345"/>
      <c r="BLA52" s="345"/>
      <c r="BLB52" s="345"/>
      <c r="BLC52" s="345"/>
      <c r="BLD52" s="345"/>
      <c r="BLE52" s="345"/>
      <c r="BLF52" s="345"/>
      <c r="BLG52" s="345"/>
      <c r="BLH52" s="345"/>
      <c r="BLI52" s="345"/>
      <c r="BLJ52" s="345"/>
      <c r="BLK52" s="345"/>
      <c r="BLL52" s="345"/>
      <c r="BLM52" s="345"/>
      <c r="BLN52" s="345"/>
      <c r="BLO52" s="345"/>
      <c r="BLP52" s="345"/>
      <c r="BLQ52" s="345"/>
      <c r="BLR52" s="345"/>
      <c r="BLS52" s="345"/>
      <c r="BLT52" s="345"/>
      <c r="BLU52" s="345"/>
      <c r="BLV52" s="345"/>
      <c r="BLW52" s="345"/>
      <c r="BLX52" s="345"/>
      <c r="BLY52" s="345"/>
      <c r="BLZ52" s="345"/>
      <c r="BMA52" s="345"/>
      <c r="BMB52" s="345"/>
      <c r="BMC52" s="345"/>
      <c r="BMD52" s="345"/>
      <c r="BME52" s="345"/>
      <c r="BMF52" s="345"/>
      <c r="BMG52" s="345"/>
      <c r="BMH52" s="345"/>
      <c r="BMI52" s="345"/>
      <c r="BMJ52" s="345"/>
      <c r="BMK52" s="345"/>
      <c r="BML52" s="345"/>
      <c r="BMM52" s="345"/>
      <c r="BMN52" s="345"/>
      <c r="BMO52" s="345"/>
      <c r="BMP52" s="345"/>
      <c r="BMQ52" s="345"/>
      <c r="BMR52" s="345"/>
      <c r="BMS52" s="345"/>
      <c r="BMT52" s="345"/>
      <c r="BMU52" s="345"/>
      <c r="BMV52" s="345"/>
      <c r="BMW52" s="345"/>
      <c r="BMX52" s="345"/>
      <c r="BMY52" s="345"/>
      <c r="BMZ52" s="345"/>
      <c r="BNA52" s="345"/>
      <c r="BNB52" s="345"/>
      <c r="BNC52" s="345"/>
      <c r="BND52" s="345"/>
      <c r="BNE52" s="345"/>
      <c r="BNF52" s="345"/>
      <c r="BNG52" s="345"/>
      <c r="BNH52" s="345"/>
      <c r="BNI52" s="345"/>
      <c r="BNJ52" s="345"/>
      <c r="BNK52" s="345"/>
      <c r="BNL52" s="345"/>
      <c r="BNM52" s="345"/>
      <c r="BNN52" s="345"/>
      <c r="BNO52" s="345"/>
      <c r="BNP52" s="345"/>
      <c r="BNQ52" s="345"/>
      <c r="BNR52" s="345"/>
      <c r="BNS52" s="345"/>
      <c r="BNT52" s="345"/>
      <c r="BNU52" s="345"/>
      <c r="BNV52" s="345"/>
      <c r="BNW52" s="345"/>
      <c r="BNX52" s="345"/>
      <c r="BNY52" s="345"/>
      <c r="BNZ52" s="345"/>
      <c r="BOA52" s="345"/>
      <c r="BOB52" s="345"/>
      <c r="BOC52" s="345"/>
      <c r="BOD52" s="345"/>
      <c r="BOE52" s="345"/>
      <c r="BOF52" s="345"/>
      <c r="BOG52" s="345"/>
      <c r="BOH52" s="345"/>
      <c r="BOI52" s="345"/>
      <c r="BOJ52" s="345"/>
      <c r="BOK52" s="345"/>
      <c r="BOL52" s="345"/>
      <c r="BOM52" s="345"/>
      <c r="BON52" s="345"/>
      <c r="BOO52" s="345"/>
      <c r="BOP52" s="345"/>
      <c r="BOQ52" s="345"/>
      <c r="BOR52" s="345"/>
      <c r="BOS52" s="345"/>
      <c r="BOT52" s="345"/>
      <c r="BOU52" s="345"/>
      <c r="BOV52" s="345"/>
      <c r="BOW52" s="345"/>
      <c r="BOX52" s="345"/>
      <c r="BOY52" s="345"/>
      <c r="BOZ52" s="345"/>
      <c r="BPA52" s="345"/>
      <c r="BPB52" s="345"/>
      <c r="BPC52" s="345"/>
      <c r="BPD52" s="345"/>
      <c r="BPE52" s="345"/>
      <c r="BPF52" s="345"/>
      <c r="BPG52" s="345"/>
      <c r="BPH52" s="345"/>
      <c r="BPI52" s="345"/>
      <c r="BPJ52" s="345"/>
      <c r="BPK52" s="345"/>
      <c r="BPL52" s="345"/>
      <c r="BPM52" s="345"/>
      <c r="BPN52" s="345"/>
      <c r="BPO52" s="345"/>
      <c r="BPP52" s="345"/>
      <c r="BPQ52" s="345"/>
      <c r="BPR52" s="345"/>
      <c r="BPS52" s="345"/>
      <c r="BPT52" s="345"/>
      <c r="BPU52" s="345"/>
      <c r="BPV52" s="345"/>
      <c r="BPW52" s="345"/>
      <c r="BPX52" s="345"/>
      <c r="BPY52" s="345"/>
      <c r="BPZ52" s="345"/>
      <c r="BQA52" s="345"/>
      <c r="BQB52" s="345"/>
      <c r="BQC52" s="345"/>
      <c r="BQD52" s="345"/>
      <c r="BQE52" s="345"/>
      <c r="BQF52" s="345"/>
      <c r="BQG52" s="345"/>
      <c r="BQH52" s="345"/>
      <c r="BQI52" s="345"/>
      <c r="BQJ52" s="345"/>
      <c r="BQK52" s="345"/>
      <c r="BQL52" s="345"/>
      <c r="BQM52" s="345"/>
      <c r="BQN52" s="345"/>
      <c r="BQO52" s="345"/>
      <c r="BQP52" s="345"/>
      <c r="BQQ52" s="345"/>
      <c r="BQR52" s="345"/>
      <c r="BQS52" s="345"/>
      <c r="BQT52" s="345"/>
      <c r="BQU52" s="345"/>
      <c r="BQV52" s="345"/>
      <c r="BQW52" s="345"/>
      <c r="BQX52" s="345"/>
      <c r="BQY52" s="345"/>
      <c r="BQZ52" s="345"/>
      <c r="BRA52" s="345"/>
      <c r="BRB52" s="345"/>
      <c r="BRC52" s="345"/>
      <c r="BRD52" s="345"/>
      <c r="BRE52" s="345"/>
      <c r="BRF52" s="345"/>
      <c r="BRG52" s="345"/>
      <c r="BRH52" s="345"/>
      <c r="BRI52" s="345"/>
      <c r="BRJ52" s="345"/>
      <c r="BRK52" s="345"/>
      <c r="BRL52" s="345"/>
      <c r="BRM52" s="345"/>
      <c r="BRN52" s="345"/>
      <c r="BRO52" s="345"/>
      <c r="BRP52" s="345"/>
      <c r="BRQ52" s="345"/>
      <c r="BRR52" s="345"/>
      <c r="BRS52" s="345"/>
      <c r="BRT52" s="345"/>
      <c r="BRU52" s="345"/>
      <c r="BRV52" s="345"/>
      <c r="BRW52" s="345"/>
      <c r="BRX52" s="345"/>
      <c r="BRY52" s="345"/>
      <c r="BRZ52" s="345"/>
      <c r="BSA52" s="345"/>
      <c r="BSB52" s="345"/>
      <c r="BSC52" s="345"/>
      <c r="BSD52" s="345"/>
      <c r="BSE52" s="345"/>
      <c r="BSF52" s="345"/>
      <c r="BSG52" s="345"/>
      <c r="BSH52" s="345"/>
      <c r="BSI52" s="345"/>
      <c r="BSJ52" s="345"/>
      <c r="BSK52" s="345"/>
      <c r="BSL52" s="345"/>
      <c r="BSM52" s="345"/>
      <c r="BSN52" s="345"/>
      <c r="BSO52" s="345"/>
      <c r="BSP52" s="345"/>
      <c r="BSQ52" s="345"/>
      <c r="BSR52" s="345"/>
      <c r="BSS52" s="345"/>
      <c r="BST52" s="345"/>
      <c r="BSU52" s="345"/>
      <c r="BSV52" s="345"/>
      <c r="BSW52" s="345"/>
      <c r="BSX52" s="345"/>
      <c r="BSY52" s="345"/>
      <c r="BSZ52" s="345"/>
      <c r="BTA52" s="345"/>
      <c r="BTB52" s="345"/>
      <c r="BTC52" s="345"/>
      <c r="BTD52" s="345"/>
      <c r="BTE52" s="345"/>
      <c r="BTF52" s="345"/>
      <c r="BTG52" s="345"/>
      <c r="BTH52" s="345"/>
      <c r="BTI52" s="345"/>
      <c r="BTJ52" s="345"/>
      <c r="BTK52" s="345"/>
      <c r="BTL52" s="345"/>
      <c r="BTM52" s="345"/>
      <c r="BTN52" s="345"/>
      <c r="BTO52" s="345"/>
      <c r="BTP52" s="345"/>
      <c r="BTQ52" s="345"/>
      <c r="BTR52" s="345"/>
      <c r="BTS52" s="345"/>
      <c r="BTT52" s="345"/>
      <c r="BTU52" s="345"/>
      <c r="BTV52" s="345"/>
      <c r="BTW52" s="345"/>
      <c r="BTX52" s="345"/>
      <c r="BTY52" s="345"/>
      <c r="BTZ52" s="345"/>
      <c r="BUA52" s="345"/>
      <c r="BUB52" s="345"/>
      <c r="BUC52" s="345"/>
      <c r="BUD52" s="345"/>
      <c r="BUE52" s="345"/>
      <c r="BUF52" s="345"/>
      <c r="BUG52" s="345"/>
      <c r="BUH52" s="345"/>
      <c r="BUI52" s="345"/>
      <c r="BUJ52" s="345"/>
      <c r="BUK52" s="345"/>
      <c r="BUL52" s="345"/>
      <c r="BUM52" s="345"/>
      <c r="BUN52" s="345"/>
      <c r="BUO52" s="345"/>
      <c r="BUP52" s="345"/>
      <c r="BUQ52" s="345"/>
      <c r="BUR52" s="345"/>
      <c r="BUS52" s="345"/>
      <c r="BUT52" s="345"/>
      <c r="BUU52" s="345"/>
      <c r="BUV52" s="345"/>
      <c r="BUW52" s="345"/>
      <c r="BUX52" s="345"/>
      <c r="BUY52" s="345"/>
      <c r="BUZ52" s="345"/>
      <c r="BVA52" s="345"/>
      <c r="BVB52" s="345"/>
      <c r="BVC52" s="345"/>
      <c r="BVD52" s="345"/>
      <c r="BVE52" s="345"/>
      <c r="BVF52" s="345"/>
      <c r="BVG52" s="345"/>
      <c r="BVH52" s="345"/>
      <c r="BVI52" s="345"/>
      <c r="BVJ52" s="345"/>
      <c r="BVK52" s="345"/>
      <c r="BVL52" s="345"/>
      <c r="BVM52" s="345"/>
      <c r="BVN52" s="345"/>
      <c r="BVO52" s="345"/>
      <c r="BVP52" s="345"/>
      <c r="BVQ52" s="345"/>
      <c r="BVR52" s="345"/>
      <c r="BVS52" s="345"/>
      <c r="BVT52" s="345"/>
      <c r="BVU52" s="345"/>
      <c r="BVV52" s="345"/>
      <c r="BVW52" s="345"/>
      <c r="BVX52" s="345"/>
      <c r="BVY52" s="345"/>
      <c r="BVZ52" s="345"/>
      <c r="BWA52" s="345"/>
      <c r="BWB52" s="345"/>
      <c r="BWC52" s="345"/>
      <c r="BWD52" s="345"/>
      <c r="BWE52" s="345"/>
      <c r="BWF52" s="345"/>
      <c r="BWG52" s="345"/>
      <c r="BWH52" s="345"/>
      <c r="BWI52" s="345"/>
      <c r="BWJ52" s="345"/>
      <c r="BWK52" s="345"/>
      <c r="BWL52" s="345"/>
      <c r="BWM52" s="345"/>
      <c r="BWN52" s="345"/>
      <c r="BWO52" s="345"/>
      <c r="BWP52" s="345"/>
      <c r="BWQ52" s="345"/>
      <c r="BWR52" s="345"/>
      <c r="BWS52" s="345"/>
      <c r="BWT52" s="345"/>
      <c r="BWU52" s="345"/>
      <c r="BWV52" s="345"/>
      <c r="BWW52" s="345"/>
      <c r="BWX52" s="345"/>
      <c r="BWY52" s="345"/>
      <c r="BWZ52" s="345"/>
      <c r="BXA52" s="345"/>
      <c r="BXB52" s="345"/>
      <c r="BXC52" s="345"/>
      <c r="BXD52" s="345"/>
      <c r="BXE52" s="345"/>
      <c r="BXF52" s="345"/>
      <c r="BXG52" s="345"/>
      <c r="BXH52" s="345"/>
      <c r="BXI52" s="345"/>
      <c r="BXJ52" s="345"/>
      <c r="BXK52" s="345"/>
      <c r="BXL52" s="345"/>
      <c r="BXM52" s="345"/>
      <c r="BXN52" s="345"/>
      <c r="BXO52" s="345"/>
      <c r="BXP52" s="345"/>
      <c r="BXQ52" s="345"/>
      <c r="BXR52" s="345"/>
      <c r="BXS52" s="345"/>
      <c r="BXT52" s="345"/>
      <c r="BXU52" s="345"/>
      <c r="BXV52" s="345"/>
      <c r="BXW52" s="345"/>
      <c r="BXX52" s="345"/>
      <c r="BXY52" s="345"/>
      <c r="BXZ52" s="345"/>
      <c r="BYA52" s="345"/>
      <c r="BYB52" s="345"/>
      <c r="BYC52" s="345"/>
      <c r="BYD52" s="345"/>
      <c r="BYE52" s="345"/>
      <c r="BYF52" s="345"/>
      <c r="BYG52" s="345"/>
      <c r="BYH52" s="345"/>
      <c r="BYI52" s="345"/>
      <c r="BYJ52" s="345"/>
      <c r="BYK52" s="345"/>
      <c r="BYL52" s="345"/>
      <c r="BYM52" s="345"/>
      <c r="BYN52" s="345"/>
      <c r="BYO52" s="345"/>
      <c r="BYP52" s="345"/>
      <c r="BYQ52" s="345"/>
      <c r="BYR52" s="345"/>
      <c r="BYS52" s="345"/>
      <c r="BYT52" s="345"/>
      <c r="BYU52" s="345"/>
      <c r="BYV52" s="345"/>
      <c r="BYW52" s="345"/>
      <c r="BYX52" s="345"/>
      <c r="BYY52" s="345"/>
      <c r="BYZ52" s="345"/>
      <c r="BZA52" s="345"/>
      <c r="BZB52" s="345"/>
      <c r="BZC52" s="345"/>
      <c r="BZD52" s="345"/>
      <c r="BZE52" s="345"/>
      <c r="BZF52" s="345"/>
      <c r="BZG52" s="345"/>
      <c r="BZH52" s="345"/>
      <c r="BZI52" s="345"/>
      <c r="BZJ52" s="345"/>
      <c r="BZK52" s="345"/>
      <c r="BZL52" s="345"/>
      <c r="BZM52" s="345"/>
      <c r="BZN52" s="345"/>
      <c r="BZO52" s="345"/>
      <c r="BZP52" s="345"/>
      <c r="BZQ52" s="345"/>
      <c r="BZR52" s="345"/>
      <c r="BZS52" s="345"/>
      <c r="BZT52" s="345"/>
      <c r="BZU52" s="345"/>
      <c r="BZV52" s="345"/>
      <c r="BZW52" s="345"/>
      <c r="BZX52" s="345"/>
      <c r="BZY52" s="345"/>
      <c r="BZZ52" s="345"/>
      <c r="CAA52" s="345"/>
      <c r="CAB52" s="345"/>
      <c r="CAC52" s="345"/>
      <c r="CAD52" s="345"/>
      <c r="CAE52" s="345"/>
      <c r="CAF52" s="345"/>
      <c r="CAG52" s="345"/>
      <c r="CAH52" s="345"/>
      <c r="CAI52" s="345"/>
      <c r="CAJ52" s="345"/>
      <c r="CAK52" s="345"/>
      <c r="CAL52" s="345"/>
      <c r="CAM52" s="345"/>
      <c r="CAN52" s="345"/>
      <c r="CAO52" s="345"/>
      <c r="CAP52" s="345"/>
      <c r="CAQ52" s="345"/>
      <c r="CAR52" s="345"/>
      <c r="CAS52" s="345"/>
      <c r="CAT52" s="345"/>
      <c r="CAU52" s="345"/>
      <c r="CAV52" s="345"/>
      <c r="CAW52" s="345"/>
      <c r="CAX52" s="345"/>
      <c r="CAY52" s="345"/>
      <c r="CAZ52" s="345"/>
      <c r="CBA52" s="345"/>
      <c r="CBB52" s="345"/>
      <c r="CBC52" s="345"/>
      <c r="CBD52" s="345"/>
      <c r="CBE52" s="345"/>
      <c r="CBF52" s="345"/>
      <c r="CBG52" s="345"/>
      <c r="CBH52" s="345"/>
      <c r="CBI52" s="345"/>
      <c r="CBJ52" s="345"/>
      <c r="CBK52" s="345"/>
      <c r="CBL52" s="345"/>
      <c r="CBM52" s="345"/>
      <c r="CBN52" s="345"/>
      <c r="CBO52" s="345"/>
      <c r="CBP52" s="345"/>
      <c r="CBQ52" s="345"/>
      <c r="CBR52" s="345"/>
      <c r="CBS52" s="345"/>
      <c r="CBT52" s="345"/>
      <c r="CBU52" s="345"/>
      <c r="CBV52" s="345"/>
      <c r="CBW52" s="345"/>
      <c r="CBX52" s="345"/>
      <c r="CBY52" s="345"/>
      <c r="CBZ52" s="345"/>
      <c r="CCA52" s="345"/>
      <c r="CCB52" s="345"/>
      <c r="CCC52" s="345"/>
      <c r="CCD52" s="345"/>
      <c r="CCE52" s="345"/>
      <c r="CCF52" s="345"/>
      <c r="CCG52" s="345"/>
      <c r="CCH52" s="345"/>
      <c r="CCI52" s="345"/>
      <c r="CCJ52" s="345"/>
      <c r="CCK52" s="345"/>
      <c r="CCL52" s="345"/>
      <c r="CCM52" s="345"/>
      <c r="CCN52" s="345"/>
      <c r="CCO52" s="345"/>
      <c r="CCP52" s="345"/>
      <c r="CCQ52" s="345"/>
      <c r="CCR52" s="345"/>
      <c r="CCS52" s="345"/>
      <c r="CCT52" s="345"/>
      <c r="CCU52" s="345"/>
      <c r="CCV52" s="345"/>
      <c r="CCW52" s="345"/>
      <c r="CCX52" s="345"/>
      <c r="CCY52" s="345"/>
      <c r="CCZ52" s="345"/>
      <c r="CDA52" s="345"/>
      <c r="CDB52" s="345"/>
      <c r="CDC52" s="345"/>
      <c r="CDD52" s="345"/>
      <c r="CDE52" s="345"/>
      <c r="CDF52" s="345"/>
      <c r="CDG52" s="345"/>
      <c r="CDH52" s="345"/>
      <c r="CDI52" s="345"/>
      <c r="CDJ52" s="345"/>
      <c r="CDK52" s="345"/>
      <c r="CDL52" s="345"/>
      <c r="CDM52" s="345"/>
      <c r="CDN52" s="345"/>
      <c r="CDO52" s="345"/>
      <c r="CDP52" s="345"/>
      <c r="CDQ52" s="345"/>
      <c r="CDR52" s="345"/>
      <c r="CDS52" s="345"/>
      <c r="CDT52" s="345"/>
      <c r="CDU52" s="345"/>
      <c r="CDV52" s="345"/>
      <c r="CDW52" s="345"/>
      <c r="CDX52" s="345"/>
      <c r="CDY52" s="345"/>
      <c r="CDZ52" s="345"/>
      <c r="CEA52" s="345"/>
      <c r="CEB52" s="345"/>
      <c r="CEC52" s="345"/>
      <c r="CED52" s="345"/>
      <c r="CEE52" s="345"/>
      <c r="CEF52" s="345"/>
      <c r="CEG52" s="345"/>
      <c r="CEH52" s="345"/>
      <c r="CEI52" s="345"/>
      <c r="CEJ52" s="345"/>
      <c r="CEK52" s="345"/>
      <c r="CEL52" s="345"/>
      <c r="CEM52" s="345"/>
      <c r="CEN52" s="345"/>
      <c r="CEO52" s="345"/>
      <c r="CEP52" s="345"/>
      <c r="CEQ52" s="345"/>
      <c r="CER52" s="345"/>
      <c r="CES52" s="345"/>
      <c r="CET52" s="345"/>
      <c r="CEU52" s="345"/>
      <c r="CEV52" s="345"/>
      <c r="CEW52" s="345"/>
      <c r="CEX52" s="345"/>
      <c r="CEY52" s="345"/>
      <c r="CEZ52" s="345"/>
      <c r="CFA52" s="345"/>
      <c r="CFB52" s="345"/>
      <c r="CFC52" s="345"/>
      <c r="CFD52" s="345"/>
      <c r="CFE52" s="345"/>
      <c r="CFF52" s="345"/>
      <c r="CFG52" s="345"/>
      <c r="CFH52" s="345"/>
      <c r="CFI52" s="345"/>
      <c r="CFJ52" s="345"/>
      <c r="CFK52" s="345"/>
      <c r="CFL52" s="345"/>
      <c r="CFM52" s="345"/>
      <c r="CFN52" s="345"/>
      <c r="CFO52" s="345"/>
      <c r="CFP52" s="345"/>
      <c r="CFQ52" s="345"/>
      <c r="CFR52" s="345"/>
      <c r="CFS52" s="345"/>
      <c r="CFT52" s="345"/>
      <c r="CFU52" s="345"/>
      <c r="CFV52" s="345"/>
      <c r="CFW52" s="345"/>
      <c r="CFX52" s="345"/>
      <c r="CFY52" s="345"/>
      <c r="CFZ52" s="345"/>
      <c r="CGA52" s="345"/>
      <c r="CGB52" s="345"/>
      <c r="CGC52" s="345"/>
      <c r="CGD52" s="345"/>
      <c r="CGE52" s="345"/>
      <c r="CGF52" s="345"/>
      <c r="CGG52" s="345"/>
      <c r="CGH52" s="345"/>
      <c r="CGI52" s="345"/>
      <c r="CGJ52" s="345"/>
      <c r="CGK52" s="345"/>
      <c r="CGL52" s="345"/>
      <c r="CGM52" s="345"/>
      <c r="CGN52" s="345"/>
      <c r="CGO52" s="345"/>
      <c r="CGP52" s="345"/>
      <c r="CGQ52" s="345"/>
      <c r="CGR52" s="345"/>
      <c r="CGS52" s="345"/>
      <c r="CGT52" s="345"/>
      <c r="CGU52" s="345"/>
      <c r="CGV52" s="345"/>
      <c r="CGW52" s="345"/>
      <c r="CGX52" s="345"/>
      <c r="CGY52" s="345"/>
      <c r="CGZ52" s="345"/>
      <c r="CHA52" s="345"/>
      <c r="CHB52" s="345"/>
      <c r="CHC52" s="345"/>
      <c r="CHD52" s="345"/>
      <c r="CHE52" s="345"/>
      <c r="CHF52" s="345"/>
      <c r="CHG52" s="345"/>
      <c r="CHH52" s="345"/>
      <c r="CHI52" s="345"/>
      <c r="CHJ52" s="345"/>
      <c r="CHK52" s="345"/>
      <c r="CHL52" s="345"/>
      <c r="CHM52" s="345"/>
      <c r="CHN52" s="345"/>
      <c r="CHO52" s="345"/>
      <c r="CHP52" s="345"/>
      <c r="CHQ52" s="345"/>
      <c r="CHR52" s="345"/>
      <c r="CHS52" s="345"/>
      <c r="CHT52" s="345"/>
      <c r="CHU52" s="345"/>
      <c r="CHV52" s="345"/>
      <c r="CHW52" s="345"/>
      <c r="CHX52" s="345"/>
      <c r="CHY52" s="345"/>
      <c r="CHZ52" s="345"/>
      <c r="CIA52" s="345"/>
      <c r="CIB52" s="345"/>
      <c r="CIC52" s="345"/>
      <c r="CID52" s="345"/>
      <c r="CIE52" s="345"/>
      <c r="CIF52" s="345"/>
      <c r="CIG52" s="345"/>
      <c r="CIH52" s="345"/>
      <c r="CII52" s="345"/>
      <c r="CIJ52" s="345"/>
      <c r="CIK52" s="345"/>
      <c r="CIL52" s="345"/>
      <c r="CIM52" s="345"/>
      <c r="CIN52" s="345"/>
      <c r="CIO52" s="345"/>
      <c r="CIP52" s="345"/>
      <c r="CIQ52" s="345"/>
      <c r="CIR52" s="345"/>
      <c r="CIS52" s="345"/>
      <c r="CIT52" s="345"/>
      <c r="CIU52" s="345"/>
      <c r="CIV52" s="345"/>
      <c r="CIW52" s="345"/>
      <c r="CIX52" s="345"/>
      <c r="CIY52" s="345"/>
      <c r="CIZ52" s="345"/>
      <c r="CJA52" s="345"/>
      <c r="CJB52" s="345"/>
      <c r="CJC52" s="345"/>
      <c r="CJD52" s="345"/>
      <c r="CJE52" s="345"/>
      <c r="CJF52" s="345"/>
      <c r="CJG52" s="345"/>
      <c r="CJH52" s="345"/>
      <c r="CJI52" s="345"/>
      <c r="CJJ52" s="345"/>
      <c r="CJK52" s="345"/>
      <c r="CJL52" s="345"/>
      <c r="CJM52" s="345"/>
      <c r="CJN52" s="345"/>
      <c r="CJO52" s="345"/>
      <c r="CJP52" s="345"/>
      <c r="CJQ52" s="345"/>
      <c r="CJR52" s="345"/>
      <c r="CJS52" s="345"/>
      <c r="CJT52" s="345"/>
      <c r="CJU52" s="345"/>
      <c r="CJV52" s="345"/>
      <c r="CJW52" s="345"/>
      <c r="CJX52" s="345"/>
      <c r="CJY52" s="345"/>
      <c r="CJZ52" s="345"/>
      <c r="CKA52" s="345"/>
      <c r="CKB52" s="345"/>
      <c r="CKC52" s="345"/>
      <c r="CKD52" s="345"/>
      <c r="CKE52" s="345"/>
      <c r="CKF52" s="345"/>
      <c r="CKG52" s="345"/>
      <c r="CKH52" s="345"/>
      <c r="CKI52" s="345"/>
      <c r="CKJ52" s="345"/>
      <c r="CKK52" s="345"/>
      <c r="CKL52" s="345"/>
      <c r="CKM52" s="345"/>
      <c r="CKN52" s="345"/>
      <c r="CKO52" s="345"/>
      <c r="CKP52" s="345"/>
      <c r="CKQ52" s="345"/>
      <c r="CKR52" s="345"/>
      <c r="CKS52" s="345"/>
      <c r="CKT52" s="345"/>
      <c r="CKU52" s="345"/>
      <c r="CKV52" s="345"/>
      <c r="CKW52" s="345"/>
      <c r="CKX52" s="345"/>
      <c r="CKY52" s="345"/>
      <c r="CKZ52" s="345"/>
      <c r="CLA52" s="345"/>
      <c r="CLB52" s="345"/>
      <c r="CLC52" s="345"/>
      <c r="CLD52" s="345"/>
      <c r="CLE52" s="345"/>
      <c r="CLF52" s="345"/>
      <c r="CLG52" s="345"/>
      <c r="CLH52" s="345"/>
      <c r="CLI52" s="345"/>
      <c r="CLJ52" s="345"/>
      <c r="CLK52" s="345"/>
      <c r="CLL52" s="345"/>
      <c r="CLM52" s="345"/>
      <c r="CLN52" s="345"/>
      <c r="CLO52" s="345"/>
      <c r="CLP52" s="345"/>
      <c r="CLQ52" s="345"/>
      <c r="CLR52" s="345"/>
      <c r="CLS52" s="345"/>
      <c r="CLT52" s="345"/>
      <c r="CLU52" s="345"/>
      <c r="CLV52" s="345"/>
      <c r="CLW52" s="345"/>
      <c r="CLX52" s="345"/>
      <c r="CLY52" s="345"/>
      <c r="CLZ52" s="345"/>
      <c r="CMA52" s="345"/>
      <c r="CMB52" s="345"/>
      <c r="CMC52" s="345"/>
      <c r="CMD52" s="345"/>
      <c r="CME52" s="345"/>
      <c r="CMF52" s="345"/>
      <c r="CMG52" s="345"/>
      <c r="CMH52" s="345"/>
      <c r="CMI52" s="345"/>
      <c r="CMJ52" s="345"/>
      <c r="CMK52" s="345"/>
      <c r="CML52" s="345"/>
      <c r="CMM52" s="345"/>
      <c r="CMN52" s="345"/>
      <c r="CMO52" s="345"/>
      <c r="CMP52" s="345"/>
      <c r="CMQ52" s="345"/>
      <c r="CMR52" s="345"/>
      <c r="CMS52" s="345"/>
      <c r="CMT52" s="345"/>
      <c r="CMU52" s="345"/>
      <c r="CMV52" s="345"/>
      <c r="CMW52" s="345"/>
      <c r="CMX52" s="345"/>
      <c r="CMY52" s="345"/>
      <c r="CMZ52" s="345"/>
      <c r="CNA52" s="345"/>
      <c r="CNB52" s="345"/>
      <c r="CNC52" s="345"/>
      <c r="CND52" s="345"/>
      <c r="CNE52" s="345"/>
      <c r="CNF52" s="345"/>
      <c r="CNG52" s="345"/>
      <c r="CNH52" s="345"/>
      <c r="CNI52" s="345"/>
      <c r="CNJ52" s="345"/>
      <c r="CNK52" s="345"/>
      <c r="CNL52" s="345"/>
      <c r="CNM52" s="345"/>
      <c r="CNN52" s="345"/>
      <c r="CNO52" s="345"/>
      <c r="CNP52" s="345"/>
      <c r="CNQ52" s="345"/>
      <c r="CNR52" s="345"/>
      <c r="CNS52" s="345"/>
      <c r="CNT52" s="345"/>
      <c r="CNU52" s="345"/>
      <c r="CNV52" s="345"/>
      <c r="CNW52" s="345"/>
      <c r="CNX52" s="345"/>
      <c r="CNY52" s="345"/>
      <c r="CNZ52" s="345"/>
      <c r="COA52" s="345"/>
      <c r="COB52" s="345"/>
      <c r="COC52" s="345"/>
      <c r="COD52" s="345"/>
      <c r="COE52" s="345"/>
      <c r="COF52" s="345"/>
      <c r="COG52" s="345"/>
      <c r="COH52" s="345"/>
      <c r="COI52" s="345"/>
      <c r="COJ52" s="345"/>
      <c r="COK52" s="345"/>
      <c r="COL52" s="345"/>
      <c r="COM52" s="345"/>
      <c r="CON52" s="345"/>
      <c r="COO52" s="345"/>
      <c r="COP52" s="345"/>
      <c r="COQ52" s="345"/>
      <c r="COR52" s="345"/>
      <c r="COS52" s="345"/>
      <c r="COT52" s="345"/>
      <c r="COU52" s="345"/>
      <c r="COV52" s="345"/>
      <c r="COW52" s="345"/>
      <c r="COX52" s="345"/>
      <c r="COY52" s="345"/>
      <c r="COZ52" s="345"/>
      <c r="CPA52" s="345"/>
      <c r="CPB52" s="345"/>
      <c r="CPC52" s="345"/>
      <c r="CPD52" s="345"/>
      <c r="CPE52" s="345"/>
      <c r="CPF52" s="345"/>
      <c r="CPG52" s="345"/>
      <c r="CPH52" s="345"/>
      <c r="CPI52" s="345"/>
      <c r="CPJ52" s="345"/>
      <c r="CPK52" s="345"/>
      <c r="CPL52" s="345"/>
      <c r="CPM52" s="345"/>
      <c r="CPN52" s="345"/>
      <c r="CPO52" s="345"/>
      <c r="CPP52" s="345"/>
      <c r="CPQ52" s="345"/>
      <c r="CPR52" s="345"/>
      <c r="CPS52" s="345"/>
      <c r="CPT52" s="345"/>
      <c r="CPU52" s="345"/>
      <c r="CPV52" s="345"/>
      <c r="CPW52" s="345"/>
      <c r="CPX52" s="345"/>
      <c r="CPY52" s="345"/>
      <c r="CPZ52" s="345"/>
      <c r="CQA52" s="345"/>
      <c r="CQB52" s="345"/>
      <c r="CQC52" s="345"/>
      <c r="CQD52" s="345"/>
      <c r="CQE52" s="345"/>
      <c r="CQF52" s="345"/>
      <c r="CQG52" s="345"/>
      <c r="CQH52" s="345"/>
      <c r="CQI52" s="345"/>
      <c r="CQJ52" s="345"/>
      <c r="CQK52" s="345"/>
      <c r="CQL52" s="345"/>
      <c r="CQM52" s="345"/>
      <c r="CQN52" s="345"/>
      <c r="CQO52" s="345"/>
      <c r="CQP52" s="345"/>
      <c r="CQQ52" s="345"/>
      <c r="CQR52" s="345"/>
      <c r="CQS52" s="345"/>
      <c r="CQT52" s="345"/>
      <c r="CQU52" s="345"/>
      <c r="CQV52" s="345"/>
      <c r="CQW52" s="345"/>
      <c r="CQX52" s="345"/>
      <c r="CQY52" s="345"/>
      <c r="CQZ52" s="345"/>
      <c r="CRA52" s="345"/>
      <c r="CRB52" s="345"/>
      <c r="CRC52" s="345"/>
      <c r="CRD52" s="345"/>
      <c r="CRE52" s="345"/>
      <c r="CRF52" s="345"/>
      <c r="CRG52" s="345"/>
      <c r="CRH52" s="345"/>
      <c r="CRI52" s="345"/>
      <c r="CRJ52" s="345"/>
      <c r="CRK52" s="345"/>
      <c r="CRL52" s="345"/>
      <c r="CRM52" s="345"/>
      <c r="CRN52" s="345"/>
      <c r="CRO52" s="345"/>
      <c r="CRP52" s="345"/>
      <c r="CRQ52" s="345"/>
      <c r="CRR52" s="345"/>
      <c r="CRS52" s="345"/>
      <c r="CRT52" s="345"/>
      <c r="CRU52" s="345"/>
      <c r="CRV52" s="345"/>
      <c r="CRW52" s="345"/>
      <c r="CRX52" s="345"/>
      <c r="CRY52" s="345"/>
      <c r="CRZ52" s="345"/>
      <c r="CSA52" s="345"/>
      <c r="CSB52" s="345"/>
      <c r="CSC52" s="345"/>
      <c r="CSD52" s="345"/>
      <c r="CSE52" s="345"/>
      <c r="CSF52" s="345"/>
      <c r="CSG52" s="345"/>
      <c r="CSH52" s="345"/>
      <c r="CSI52" s="345"/>
      <c r="CSJ52" s="345"/>
      <c r="CSK52" s="345"/>
      <c r="CSL52" s="345"/>
      <c r="CSM52" s="345"/>
      <c r="CSN52" s="345"/>
      <c r="CSO52" s="345"/>
      <c r="CSP52" s="345"/>
      <c r="CSQ52" s="345"/>
      <c r="CSR52" s="345"/>
      <c r="CSS52" s="345"/>
      <c r="CST52" s="345"/>
      <c r="CSU52" s="345"/>
      <c r="CSV52" s="345"/>
      <c r="CSW52" s="345"/>
      <c r="CSX52" s="345"/>
      <c r="CSY52" s="345"/>
      <c r="CSZ52" s="345"/>
      <c r="CTA52" s="345"/>
      <c r="CTB52" s="345"/>
      <c r="CTC52" s="345"/>
      <c r="CTD52" s="345"/>
      <c r="CTE52" s="345"/>
      <c r="CTF52" s="345"/>
      <c r="CTG52" s="345"/>
      <c r="CTH52" s="345"/>
      <c r="CTI52" s="345"/>
      <c r="CTJ52" s="345"/>
      <c r="CTK52" s="345"/>
      <c r="CTL52" s="345"/>
      <c r="CTM52" s="345"/>
      <c r="CTN52" s="345"/>
      <c r="CTO52" s="345"/>
      <c r="CTP52" s="345"/>
      <c r="CTQ52" s="345"/>
      <c r="CTR52" s="345"/>
      <c r="CTS52" s="345"/>
      <c r="CTT52" s="345"/>
      <c r="CTU52" s="345"/>
      <c r="CTV52" s="345"/>
      <c r="CTW52" s="345"/>
      <c r="CTX52" s="345"/>
      <c r="CTY52" s="345"/>
      <c r="CTZ52" s="345"/>
      <c r="CUA52" s="345"/>
      <c r="CUB52" s="345"/>
      <c r="CUC52" s="345"/>
      <c r="CUD52" s="345"/>
      <c r="CUE52" s="345"/>
      <c r="CUF52" s="345"/>
      <c r="CUG52" s="345"/>
      <c r="CUH52" s="345"/>
      <c r="CUI52" s="345"/>
      <c r="CUJ52" s="345"/>
      <c r="CUK52" s="345"/>
      <c r="CUL52" s="345"/>
      <c r="CUM52" s="345"/>
      <c r="CUN52" s="345"/>
      <c r="CUO52" s="345"/>
      <c r="CUP52" s="345"/>
      <c r="CUQ52" s="345"/>
      <c r="CUR52" s="345"/>
      <c r="CUS52" s="345"/>
      <c r="CUT52" s="345"/>
      <c r="CUU52" s="345"/>
      <c r="CUV52" s="345"/>
      <c r="CUW52" s="345"/>
      <c r="CUX52" s="345"/>
      <c r="CUY52" s="345"/>
      <c r="CUZ52" s="345"/>
      <c r="CVA52" s="345"/>
      <c r="CVB52" s="345"/>
      <c r="CVC52" s="345"/>
      <c r="CVD52" s="345"/>
      <c r="CVE52" s="345"/>
      <c r="CVF52" s="345"/>
      <c r="CVG52" s="345"/>
      <c r="CVH52" s="345"/>
      <c r="CVI52" s="345"/>
      <c r="CVJ52" s="345"/>
      <c r="CVK52" s="345"/>
      <c r="CVL52" s="345"/>
      <c r="CVM52" s="345"/>
      <c r="CVN52" s="345"/>
      <c r="CVO52" s="345"/>
      <c r="CVP52" s="345"/>
      <c r="CVQ52" s="345"/>
      <c r="CVR52" s="345"/>
      <c r="CVS52" s="345"/>
      <c r="CVT52" s="345"/>
      <c r="CVU52" s="345"/>
      <c r="CVV52" s="345"/>
      <c r="CVW52" s="345"/>
      <c r="CVX52" s="345"/>
      <c r="CVY52" s="345"/>
      <c r="CVZ52" s="345"/>
      <c r="CWA52" s="345"/>
      <c r="CWB52" s="345"/>
      <c r="CWC52" s="345"/>
      <c r="CWD52" s="345"/>
      <c r="CWE52" s="345"/>
      <c r="CWF52" s="345"/>
      <c r="CWG52" s="345"/>
      <c r="CWH52" s="345"/>
      <c r="CWI52" s="345"/>
      <c r="CWJ52" s="345"/>
      <c r="CWK52" s="345"/>
      <c r="CWL52" s="345"/>
      <c r="CWM52" s="345"/>
      <c r="CWN52" s="345"/>
      <c r="CWO52" s="345"/>
      <c r="CWP52" s="345"/>
      <c r="CWQ52" s="345"/>
      <c r="CWR52" s="345"/>
      <c r="CWS52" s="345"/>
      <c r="CWT52" s="345"/>
      <c r="CWU52" s="345"/>
      <c r="CWV52" s="345"/>
      <c r="CWW52" s="345"/>
      <c r="CWX52" s="345"/>
      <c r="CWY52" s="345"/>
      <c r="CWZ52" s="345"/>
      <c r="CXA52" s="345"/>
      <c r="CXB52" s="345"/>
      <c r="CXC52" s="345"/>
      <c r="CXD52" s="345"/>
      <c r="CXE52" s="345"/>
      <c r="CXF52" s="345"/>
      <c r="CXG52" s="345"/>
      <c r="CXH52" s="345"/>
      <c r="CXI52" s="345"/>
      <c r="CXJ52" s="345"/>
      <c r="CXK52" s="345"/>
      <c r="CXL52" s="345"/>
      <c r="CXM52" s="345"/>
      <c r="CXN52" s="345"/>
      <c r="CXO52" s="345"/>
      <c r="CXP52" s="345"/>
      <c r="CXQ52" s="345"/>
      <c r="CXR52" s="345"/>
      <c r="CXS52" s="345"/>
      <c r="CXT52" s="345"/>
      <c r="CXU52" s="345"/>
      <c r="CXV52" s="345"/>
      <c r="CXW52" s="345"/>
      <c r="CXX52" s="345"/>
      <c r="CXY52" s="345"/>
      <c r="CXZ52" s="345"/>
      <c r="CYA52" s="345"/>
      <c r="CYB52" s="345"/>
      <c r="CYC52" s="345"/>
      <c r="CYD52" s="345"/>
      <c r="CYE52" s="345"/>
      <c r="CYF52" s="345"/>
      <c r="CYG52" s="345"/>
      <c r="CYH52" s="345"/>
      <c r="CYI52" s="345"/>
      <c r="CYJ52" s="345"/>
      <c r="CYK52" s="345"/>
      <c r="CYL52" s="345"/>
      <c r="CYM52" s="345"/>
      <c r="CYN52" s="345"/>
      <c r="CYO52" s="345"/>
      <c r="CYP52" s="345"/>
      <c r="CYQ52" s="345"/>
      <c r="CYR52" s="345"/>
      <c r="CYS52" s="345"/>
      <c r="CYT52" s="345"/>
      <c r="CYU52" s="345"/>
      <c r="CYV52" s="345"/>
      <c r="CYW52" s="345"/>
      <c r="CYX52" s="345"/>
      <c r="CYY52" s="345"/>
      <c r="CYZ52" s="345"/>
      <c r="CZA52" s="345"/>
      <c r="CZB52" s="345"/>
      <c r="CZC52" s="345"/>
      <c r="CZD52" s="345"/>
      <c r="CZE52" s="345"/>
      <c r="CZF52" s="345"/>
      <c r="CZG52" s="345"/>
      <c r="CZH52" s="345"/>
      <c r="CZI52" s="345"/>
      <c r="CZJ52" s="345"/>
      <c r="CZK52" s="345"/>
      <c r="CZL52" s="345"/>
      <c r="CZM52" s="345"/>
      <c r="CZN52" s="345"/>
      <c r="CZO52" s="345"/>
      <c r="CZP52" s="345"/>
      <c r="CZQ52" s="345"/>
      <c r="CZR52" s="345"/>
      <c r="CZS52" s="345"/>
      <c r="CZT52" s="345"/>
      <c r="CZU52" s="345"/>
      <c r="CZV52" s="345"/>
      <c r="CZW52" s="345"/>
      <c r="CZX52" s="345"/>
      <c r="CZY52" s="345"/>
      <c r="CZZ52" s="345"/>
      <c r="DAA52" s="345"/>
      <c r="DAB52" s="345"/>
      <c r="DAC52" s="345"/>
      <c r="DAD52" s="345"/>
      <c r="DAE52" s="345"/>
      <c r="DAF52" s="345"/>
      <c r="DAG52" s="345"/>
      <c r="DAH52" s="345"/>
      <c r="DAI52" s="345"/>
      <c r="DAJ52" s="345"/>
      <c r="DAK52" s="345"/>
      <c r="DAL52" s="345"/>
      <c r="DAM52" s="345"/>
      <c r="DAN52" s="345"/>
      <c r="DAO52" s="345"/>
      <c r="DAP52" s="345"/>
      <c r="DAQ52" s="345"/>
      <c r="DAR52" s="345"/>
      <c r="DAS52" s="345"/>
      <c r="DAT52" s="345"/>
      <c r="DAU52" s="345"/>
      <c r="DAV52" s="345"/>
      <c r="DAW52" s="345"/>
      <c r="DAX52" s="345"/>
      <c r="DAY52" s="345"/>
      <c r="DAZ52" s="345"/>
      <c r="DBA52" s="345"/>
      <c r="DBB52" s="345"/>
      <c r="DBC52" s="345"/>
      <c r="DBD52" s="345"/>
      <c r="DBE52" s="345"/>
      <c r="DBF52" s="345"/>
      <c r="DBG52" s="345"/>
      <c r="DBH52" s="345"/>
      <c r="DBI52" s="345"/>
      <c r="DBJ52" s="345"/>
      <c r="DBK52" s="345"/>
      <c r="DBL52" s="345"/>
      <c r="DBM52" s="345"/>
      <c r="DBN52" s="345"/>
      <c r="DBO52" s="345"/>
      <c r="DBP52" s="345"/>
      <c r="DBQ52" s="345"/>
      <c r="DBR52" s="345"/>
      <c r="DBS52" s="345"/>
      <c r="DBT52" s="345"/>
      <c r="DBU52" s="345"/>
      <c r="DBV52" s="345"/>
      <c r="DBW52" s="345"/>
      <c r="DBX52" s="345"/>
      <c r="DBY52" s="345"/>
      <c r="DBZ52" s="345"/>
      <c r="DCA52" s="345"/>
      <c r="DCB52" s="345"/>
      <c r="DCC52" s="345"/>
      <c r="DCD52" s="345"/>
      <c r="DCE52" s="345"/>
      <c r="DCF52" s="345"/>
      <c r="DCG52" s="345"/>
      <c r="DCH52" s="345"/>
      <c r="DCI52" s="345"/>
      <c r="DCJ52" s="345"/>
      <c r="DCK52" s="345"/>
      <c r="DCL52" s="345"/>
      <c r="DCM52" s="345"/>
      <c r="DCN52" s="345"/>
      <c r="DCO52" s="345"/>
      <c r="DCP52" s="345"/>
      <c r="DCQ52" s="345"/>
      <c r="DCR52" s="345"/>
      <c r="DCS52" s="345"/>
      <c r="DCT52" s="345"/>
      <c r="DCU52" s="345"/>
      <c r="DCV52" s="345"/>
      <c r="DCW52" s="345"/>
      <c r="DCX52" s="345"/>
      <c r="DCY52" s="345"/>
      <c r="DCZ52" s="345"/>
      <c r="DDA52" s="345"/>
      <c r="DDB52" s="345"/>
      <c r="DDC52" s="345"/>
      <c r="DDD52" s="345"/>
      <c r="DDE52" s="345"/>
      <c r="DDF52" s="345"/>
      <c r="DDG52" s="345"/>
      <c r="DDH52" s="345"/>
      <c r="DDI52" s="345"/>
      <c r="DDJ52" s="345"/>
      <c r="DDK52" s="345"/>
      <c r="DDL52" s="345"/>
      <c r="DDM52" s="345"/>
      <c r="DDN52" s="345"/>
      <c r="DDO52" s="345"/>
      <c r="DDP52" s="345"/>
      <c r="DDQ52" s="345"/>
      <c r="DDR52" s="345"/>
      <c r="DDS52" s="345"/>
      <c r="DDT52" s="345"/>
      <c r="DDU52" s="345"/>
      <c r="DDV52" s="345"/>
      <c r="DDW52" s="345"/>
      <c r="DDX52" s="345"/>
      <c r="DDY52" s="345"/>
      <c r="DDZ52" s="345"/>
      <c r="DEA52" s="345"/>
      <c r="DEB52" s="345"/>
      <c r="DEC52" s="345"/>
      <c r="DED52" s="345"/>
      <c r="DEE52" s="345"/>
      <c r="DEF52" s="345"/>
      <c r="DEG52" s="345"/>
      <c r="DEH52" s="345"/>
      <c r="DEI52" s="345"/>
      <c r="DEJ52" s="345"/>
      <c r="DEK52" s="345"/>
      <c r="DEL52" s="345"/>
      <c r="DEM52" s="345"/>
      <c r="DEN52" s="345"/>
      <c r="DEO52" s="345"/>
      <c r="DEP52" s="345"/>
      <c r="DEQ52" s="345"/>
      <c r="DER52" s="345"/>
      <c r="DES52" s="345"/>
      <c r="DET52" s="345"/>
      <c r="DEU52" s="345"/>
      <c r="DEV52" s="345"/>
      <c r="DEW52" s="345"/>
      <c r="DEX52" s="345"/>
      <c r="DEY52" s="345"/>
      <c r="DEZ52" s="345"/>
      <c r="DFA52" s="345"/>
      <c r="DFB52" s="345"/>
      <c r="DFC52" s="345"/>
      <c r="DFD52" s="345"/>
      <c r="DFE52" s="345"/>
      <c r="DFF52" s="345"/>
      <c r="DFG52" s="345"/>
      <c r="DFH52" s="345"/>
      <c r="DFI52" s="345"/>
      <c r="DFJ52" s="345"/>
      <c r="DFK52" s="345"/>
      <c r="DFL52" s="345"/>
      <c r="DFM52" s="345"/>
      <c r="DFN52" s="345"/>
      <c r="DFO52" s="345"/>
      <c r="DFP52" s="345"/>
      <c r="DFQ52" s="345"/>
      <c r="DFR52" s="345"/>
      <c r="DFS52" s="345"/>
      <c r="DFT52" s="345"/>
      <c r="DFU52" s="345"/>
      <c r="DFV52" s="345"/>
      <c r="DFW52" s="345"/>
      <c r="DFX52" s="345"/>
      <c r="DFY52" s="345"/>
      <c r="DFZ52" s="345"/>
      <c r="DGA52" s="345"/>
      <c r="DGB52" s="345"/>
      <c r="DGC52" s="345"/>
      <c r="DGD52" s="345"/>
      <c r="DGE52" s="345"/>
      <c r="DGF52" s="345"/>
      <c r="DGG52" s="345"/>
      <c r="DGH52" s="345"/>
      <c r="DGI52" s="345"/>
      <c r="DGJ52" s="345"/>
      <c r="DGK52" s="345"/>
      <c r="DGL52" s="345"/>
      <c r="DGM52" s="345"/>
      <c r="DGN52" s="345"/>
      <c r="DGO52" s="345"/>
      <c r="DGP52" s="345"/>
      <c r="DGQ52" s="345"/>
      <c r="DGR52" s="345"/>
      <c r="DGS52" s="345"/>
      <c r="DGT52" s="345"/>
      <c r="DGU52" s="345"/>
      <c r="DGV52" s="345"/>
      <c r="DGW52" s="345"/>
      <c r="DGX52" s="345"/>
      <c r="DGY52" s="345"/>
      <c r="DGZ52" s="345"/>
      <c r="DHA52" s="345"/>
      <c r="DHB52" s="345"/>
      <c r="DHC52" s="345"/>
      <c r="DHD52" s="345"/>
      <c r="DHE52" s="345"/>
      <c r="DHF52" s="345"/>
      <c r="DHG52" s="345"/>
      <c r="DHH52" s="345"/>
      <c r="DHI52" s="345"/>
      <c r="DHJ52" s="345"/>
      <c r="DHK52" s="345"/>
      <c r="DHL52" s="345"/>
      <c r="DHM52" s="345"/>
      <c r="DHN52" s="345"/>
      <c r="DHO52" s="345"/>
      <c r="DHP52" s="345"/>
      <c r="DHQ52" s="345"/>
      <c r="DHR52" s="345"/>
      <c r="DHS52" s="345"/>
      <c r="DHT52" s="345"/>
      <c r="DHU52" s="345"/>
      <c r="DHV52" s="345"/>
      <c r="DHW52" s="345"/>
      <c r="DHX52" s="345"/>
      <c r="DHY52" s="345"/>
      <c r="DHZ52" s="345"/>
      <c r="DIA52" s="345"/>
      <c r="DIB52" s="345"/>
      <c r="DIC52" s="345"/>
      <c r="DID52" s="345"/>
      <c r="DIE52" s="345"/>
      <c r="DIF52" s="345"/>
      <c r="DIG52" s="345"/>
      <c r="DIH52" s="345"/>
      <c r="DII52" s="345"/>
      <c r="DIJ52" s="345"/>
      <c r="DIK52" s="345"/>
      <c r="DIL52" s="345"/>
      <c r="DIM52" s="345"/>
      <c r="DIN52" s="345"/>
      <c r="DIO52" s="345"/>
      <c r="DIP52" s="345"/>
      <c r="DIQ52" s="345"/>
      <c r="DIR52" s="345"/>
      <c r="DIS52" s="345"/>
      <c r="DIT52" s="345"/>
      <c r="DIU52" s="345"/>
      <c r="DIV52" s="345"/>
      <c r="DIW52" s="345"/>
      <c r="DIX52" s="345"/>
      <c r="DIY52" s="345"/>
      <c r="DIZ52" s="345"/>
      <c r="DJA52" s="345"/>
      <c r="DJB52" s="345"/>
      <c r="DJC52" s="345"/>
      <c r="DJD52" s="345"/>
      <c r="DJE52" s="345"/>
      <c r="DJF52" s="345"/>
      <c r="DJG52" s="345"/>
      <c r="DJH52" s="345"/>
      <c r="DJI52" s="345"/>
      <c r="DJJ52" s="345"/>
      <c r="DJK52" s="345"/>
      <c r="DJL52" s="345"/>
      <c r="DJM52" s="345"/>
      <c r="DJN52" s="345"/>
      <c r="DJO52" s="345"/>
      <c r="DJP52" s="345"/>
      <c r="DJQ52" s="345"/>
      <c r="DJR52" s="345"/>
      <c r="DJS52" s="345"/>
      <c r="DJT52" s="345"/>
      <c r="DJU52" s="345"/>
      <c r="DJV52" s="345"/>
      <c r="DJW52" s="345"/>
      <c r="DJX52" s="345"/>
      <c r="DJY52" s="345"/>
      <c r="DJZ52" s="345"/>
      <c r="DKA52" s="345"/>
      <c r="DKB52" s="345"/>
      <c r="DKC52" s="345"/>
      <c r="DKD52" s="345"/>
      <c r="DKE52" s="345"/>
      <c r="DKF52" s="345"/>
      <c r="DKG52" s="345"/>
      <c r="DKH52" s="345"/>
      <c r="DKI52" s="345"/>
      <c r="DKJ52" s="345"/>
      <c r="DKK52" s="345"/>
      <c r="DKL52" s="345"/>
      <c r="DKM52" s="345"/>
      <c r="DKN52" s="345"/>
      <c r="DKO52" s="345"/>
      <c r="DKP52" s="345"/>
      <c r="DKQ52" s="345"/>
      <c r="DKR52" s="345"/>
      <c r="DKS52" s="345"/>
      <c r="DKT52" s="345"/>
      <c r="DKU52" s="345"/>
      <c r="DKV52" s="345"/>
      <c r="DKW52" s="345"/>
      <c r="DKX52" s="345"/>
      <c r="DKY52" s="345"/>
      <c r="DKZ52" s="345"/>
      <c r="DLA52" s="345"/>
      <c r="DLB52" s="345"/>
      <c r="DLC52" s="345"/>
      <c r="DLD52" s="345"/>
      <c r="DLE52" s="345"/>
      <c r="DLF52" s="345"/>
      <c r="DLG52" s="345"/>
      <c r="DLH52" s="345"/>
      <c r="DLI52" s="345"/>
      <c r="DLJ52" s="345"/>
      <c r="DLK52" s="345"/>
      <c r="DLL52" s="345"/>
      <c r="DLM52" s="345"/>
      <c r="DLN52" s="345"/>
      <c r="DLO52" s="345"/>
      <c r="DLP52" s="345"/>
      <c r="DLQ52" s="345"/>
      <c r="DLR52" s="345"/>
      <c r="DLS52" s="345"/>
      <c r="DLT52" s="345"/>
      <c r="DLU52" s="345"/>
      <c r="DLV52" s="345"/>
      <c r="DLW52" s="345"/>
      <c r="DLX52" s="345"/>
      <c r="DLY52" s="345"/>
      <c r="DLZ52" s="345"/>
      <c r="DMA52" s="345"/>
      <c r="DMB52" s="345"/>
      <c r="DMC52" s="345"/>
      <c r="DMD52" s="345"/>
      <c r="DME52" s="345"/>
      <c r="DMF52" s="345"/>
      <c r="DMG52" s="345"/>
      <c r="DMH52" s="345"/>
      <c r="DMI52" s="345"/>
      <c r="DMJ52" s="345"/>
      <c r="DMK52" s="345"/>
      <c r="DML52" s="345"/>
      <c r="DMM52" s="345"/>
      <c r="DMN52" s="345"/>
      <c r="DMO52" s="345"/>
      <c r="DMP52" s="345"/>
      <c r="DMQ52" s="345"/>
      <c r="DMR52" s="345"/>
      <c r="DMS52" s="345"/>
      <c r="DMT52" s="345"/>
      <c r="DMU52" s="345"/>
      <c r="DMV52" s="345"/>
      <c r="DMW52" s="345"/>
      <c r="DMX52" s="345"/>
      <c r="DMY52" s="345"/>
      <c r="DMZ52" s="345"/>
      <c r="DNA52" s="345"/>
      <c r="DNB52" s="345"/>
      <c r="DNC52" s="345"/>
      <c r="DND52" s="345"/>
      <c r="DNE52" s="345"/>
      <c r="DNF52" s="345"/>
      <c r="DNG52" s="345"/>
      <c r="DNH52" s="345"/>
      <c r="DNI52" s="345"/>
      <c r="DNJ52" s="345"/>
      <c r="DNK52" s="345"/>
      <c r="DNL52" s="345"/>
      <c r="DNM52" s="345"/>
      <c r="DNN52" s="345"/>
      <c r="DNO52" s="345"/>
      <c r="DNP52" s="345"/>
      <c r="DNQ52" s="345"/>
      <c r="DNR52" s="345"/>
      <c r="DNS52" s="345"/>
      <c r="DNT52" s="345"/>
      <c r="DNU52" s="345"/>
      <c r="DNV52" s="345"/>
      <c r="DNW52" s="345"/>
      <c r="DNX52" s="345"/>
      <c r="DNY52" s="345"/>
      <c r="DNZ52" s="345"/>
      <c r="DOA52" s="345"/>
      <c r="DOB52" s="345"/>
      <c r="DOC52" s="345"/>
      <c r="DOD52" s="345"/>
      <c r="DOE52" s="345"/>
      <c r="DOF52" s="345"/>
      <c r="DOG52" s="345"/>
      <c r="DOH52" s="345"/>
      <c r="DOI52" s="345"/>
      <c r="DOJ52" s="345"/>
      <c r="DOK52" s="345"/>
      <c r="DOL52" s="345"/>
      <c r="DOM52" s="345"/>
      <c r="DON52" s="345"/>
      <c r="DOO52" s="345"/>
      <c r="DOP52" s="345"/>
      <c r="DOQ52" s="345"/>
      <c r="DOR52" s="345"/>
      <c r="DOS52" s="345"/>
      <c r="DOT52" s="345"/>
      <c r="DOU52" s="345"/>
      <c r="DOV52" s="345"/>
      <c r="DOW52" s="345"/>
      <c r="DOX52" s="345"/>
      <c r="DOY52" s="345"/>
      <c r="DOZ52" s="345"/>
      <c r="DPA52" s="345"/>
      <c r="DPB52" s="345"/>
      <c r="DPC52" s="345"/>
      <c r="DPD52" s="345"/>
      <c r="DPE52" s="345"/>
      <c r="DPF52" s="345"/>
      <c r="DPG52" s="345"/>
      <c r="DPH52" s="345"/>
      <c r="DPI52" s="345"/>
      <c r="DPJ52" s="345"/>
      <c r="DPK52" s="345"/>
      <c r="DPL52" s="345"/>
      <c r="DPM52" s="345"/>
      <c r="DPN52" s="345"/>
      <c r="DPO52" s="345"/>
      <c r="DPP52" s="345"/>
      <c r="DPQ52" s="345"/>
      <c r="DPR52" s="345"/>
      <c r="DPS52" s="345"/>
      <c r="DPT52" s="345"/>
      <c r="DPU52" s="345"/>
      <c r="DPV52" s="345"/>
      <c r="DPW52" s="345"/>
      <c r="DPX52" s="345"/>
      <c r="DPY52" s="345"/>
      <c r="DPZ52" s="345"/>
      <c r="DQA52" s="345"/>
      <c r="DQB52" s="345"/>
      <c r="DQC52" s="345"/>
      <c r="DQD52" s="345"/>
      <c r="DQE52" s="345"/>
      <c r="DQF52" s="345"/>
      <c r="DQG52" s="345"/>
      <c r="DQH52" s="345"/>
      <c r="DQI52" s="345"/>
      <c r="DQJ52" s="345"/>
      <c r="DQK52" s="345"/>
      <c r="DQL52" s="345"/>
      <c r="DQM52" s="345"/>
      <c r="DQN52" s="345"/>
      <c r="DQO52" s="345"/>
      <c r="DQP52" s="345"/>
      <c r="DQQ52" s="345"/>
      <c r="DQR52" s="345"/>
      <c r="DQS52" s="345"/>
      <c r="DQT52" s="345"/>
      <c r="DQU52" s="345"/>
      <c r="DQV52" s="345"/>
      <c r="DQW52" s="345"/>
      <c r="DQX52" s="345"/>
      <c r="DQY52" s="345"/>
      <c r="DQZ52" s="345"/>
      <c r="DRA52" s="345"/>
      <c r="DRB52" s="345"/>
      <c r="DRC52" s="345"/>
      <c r="DRD52" s="345"/>
      <c r="DRE52" s="345"/>
      <c r="DRF52" s="345"/>
      <c r="DRG52" s="345"/>
      <c r="DRH52" s="345"/>
      <c r="DRI52" s="345"/>
      <c r="DRJ52" s="345"/>
      <c r="DRK52" s="345"/>
      <c r="DRL52" s="345"/>
      <c r="DRM52" s="345"/>
      <c r="DRN52" s="345"/>
      <c r="DRO52" s="345"/>
      <c r="DRP52" s="345"/>
      <c r="DRQ52" s="345"/>
      <c r="DRR52" s="345"/>
      <c r="DRS52" s="345"/>
      <c r="DRT52" s="345"/>
      <c r="DRU52" s="345"/>
      <c r="DRV52" s="345"/>
      <c r="DRW52" s="345"/>
      <c r="DRX52" s="345"/>
      <c r="DRY52" s="345"/>
      <c r="DRZ52" s="345"/>
      <c r="DSA52" s="345"/>
      <c r="DSB52" s="345"/>
      <c r="DSC52" s="345"/>
      <c r="DSD52" s="345"/>
      <c r="DSE52" s="345"/>
      <c r="DSF52" s="345"/>
      <c r="DSG52" s="345"/>
      <c r="DSH52" s="345"/>
      <c r="DSI52" s="345"/>
      <c r="DSJ52" s="345"/>
      <c r="DSK52" s="345"/>
      <c r="DSL52" s="345"/>
      <c r="DSM52" s="345"/>
      <c r="DSN52" s="345"/>
      <c r="DSO52" s="345"/>
      <c r="DSP52" s="345"/>
      <c r="DSQ52" s="345"/>
      <c r="DSR52" s="345"/>
      <c r="DSS52" s="345"/>
      <c r="DST52" s="345"/>
      <c r="DSU52" s="345"/>
      <c r="DSV52" s="345"/>
      <c r="DSW52" s="345"/>
      <c r="DSX52" s="345"/>
      <c r="DSY52" s="345"/>
      <c r="DSZ52" s="345"/>
      <c r="DTA52" s="345"/>
      <c r="DTB52" s="345"/>
      <c r="DTC52" s="345"/>
      <c r="DTD52" s="345"/>
      <c r="DTE52" s="345"/>
      <c r="DTF52" s="345"/>
      <c r="DTG52" s="345"/>
      <c r="DTH52" s="345"/>
      <c r="DTI52" s="345"/>
      <c r="DTJ52" s="345"/>
      <c r="DTK52" s="345"/>
      <c r="DTL52" s="345"/>
      <c r="DTM52" s="345"/>
      <c r="DTN52" s="345"/>
      <c r="DTO52" s="345"/>
      <c r="DTP52" s="345"/>
      <c r="DTQ52" s="345"/>
      <c r="DTR52" s="345"/>
      <c r="DTS52" s="345"/>
      <c r="DTT52" s="345"/>
      <c r="DTU52" s="345"/>
      <c r="DTV52" s="345"/>
      <c r="DTW52" s="345"/>
      <c r="DTX52" s="345"/>
      <c r="DTY52" s="345"/>
      <c r="DTZ52" s="345"/>
      <c r="DUA52" s="345"/>
      <c r="DUB52" s="345"/>
      <c r="DUC52" s="345"/>
      <c r="DUD52" s="345"/>
      <c r="DUE52" s="345"/>
      <c r="DUF52" s="345"/>
      <c r="DUG52" s="345"/>
      <c r="DUH52" s="345"/>
      <c r="DUI52" s="345"/>
      <c r="DUJ52" s="345"/>
      <c r="DUK52" s="345"/>
      <c r="DUL52" s="345"/>
      <c r="DUM52" s="345"/>
      <c r="DUN52" s="345"/>
      <c r="DUO52" s="345"/>
      <c r="DUP52" s="345"/>
      <c r="DUQ52" s="345"/>
      <c r="DUR52" s="345"/>
      <c r="DUS52" s="345"/>
      <c r="DUT52" s="345"/>
      <c r="DUU52" s="345"/>
      <c r="DUV52" s="345"/>
      <c r="DUW52" s="345"/>
      <c r="DUX52" s="345"/>
      <c r="DUY52" s="345"/>
      <c r="DUZ52" s="345"/>
      <c r="DVA52" s="345"/>
      <c r="DVB52" s="345"/>
      <c r="DVC52" s="345"/>
      <c r="DVD52" s="345"/>
      <c r="DVE52" s="345"/>
      <c r="DVF52" s="345"/>
      <c r="DVG52" s="345"/>
      <c r="DVH52" s="345"/>
      <c r="DVI52" s="345"/>
      <c r="DVJ52" s="345"/>
      <c r="DVK52" s="345"/>
      <c r="DVL52" s="345"/>
      <c r="DVM52" s="345"/>
      <c r="DVN52" s="345"/>
      <c r="DVO52" s="345"/>
      <c r="DVP52" s="345"/>
      <c r="DVQ52" s="345"/>
      <c r="DVR52" s="345"/>
      <c r="DVS52" s="345"/>
      <c r="DVT52" s="345"/>
      <c r="DVU52" s="345"/>
      <c r="DVV52" s="345"/>
      <c r="DVW52" s="345"/>
      <c r="DVX52" s="345"/>
      <c r="DVY52" s="345"/>
      <c r="DVZ52" s="345"/>
      <c r="DWA52" s="345"/>
      <c r="DWB52" s="345"/>
      <c r="DWC52" s="345"/>
      <c r="DWD52" s="345"/>
      <c r="DWE52" s="345"/>
      <c r="DWF52" s="345"/>
      <c r="DWG52" s="345"/>
      <c r="DWH52" s="345"/>
      <c r="DWI52" s="345"/>
      <c r="DWJ52" s="345"/>
      <c r="DWK52" s="345"/>
      <c r="DWL52" s="345"/>
      <c r="DWM52" s="345"/>
      <c r="DWN52" s="345"/>
      <c r="DWO52" s="345"/>
      <c r="DWP52" s="345"/>
      <c r="DWQ52" s="345"/>
      <c r="DWR52" s="345"/>
      <c r="DWS52" s="345"/>
      <c r="DWT52" s="345"/>
      <c r="DWU52" s="345"/>
      <c r="DWV52" s="345"/>
      <c r="DWW52" s="345"/>
      <c r="DWX52" s="345"/>
      <c r="DWY52" s="345"/>
      <c r="DWZ52" s="345"/>
      <c r="DXA52" s="345"/>
      <c r="DXB52" s="345"/>
      <c r="DXC52" s="345"/>
      <c r="DXD52" s="345"/>
      <c r="DXE52" s="345"/>
      <c r="DXF52" s="345"/>
      <c r="DXG52" s="345"/>
      <c r="DXH52" s="345"/>
      <c r="DXI52" s="345"/>
      <c r="DXJ52" s="345"/>
      <c r="DXK52" s="345"/>
      <c r="DXL52" s="345"/>
      <c r="DXM52" s="345"/>
      <c r="DXN52" s="345"/>
      <c r="DXO52" s="345"/>
      <c r="DXP52" s="345"/>
      <c r="DXQ52" s="345"/>
      <c r="DXR52" s="345"/>
      <c r="DXS52" s="345"/>
      <c r="DXT52" s="345"/>
      <c r="DXU52" s="345"/>
      <c r="DXV52" s="345"/>
      <c r="DXW52" s="345"/>
      <c r="DXX52" s="345"/>
      <c r="DXY52" s="345"/>
      <c r="DXZ52" s="345"/>
      <c r="DYA52" s="345"/>
      <c r="DYB52" s="345"/>
      <c r="DYC52" s="345"/>
      <c r="DYD52" s="345"/>
      <c r="DYE52" s="345"/>
      <c r="DYF52" s="345"/>
      <c r="DYG52" s="345"/>
      <c r="DYH52" s="345"/>
      <c r="DYI52" s="345"/>
      <c r="DYJ52" s="345"/>
      <c r="DYK52" s="345"/>
      <c r="DYL52" s="345"/>
      <c r="DYM52" s="345"/>
      <c r="DYN52" s="345"/>
      <c r="DYO52" s="345"/>
      <c r="DYP52" s="345"/>
      <c r="DYQ52" s="345"/>
      <c r="DYR52" s="345"/>
      <c r="DYS52" s="345"/>
      <c r="DYT52" s="345"/>
      <c r="DYU52" s="345"/>
      <c r="DYV52" s="345"/>
      <c r="DYW52" s="345"/>
      <c r="DYX52" s="345"/>
      <c r="DYY52" s="345"/>
      <c r="DYZ52" s="345"/>
      <c r="DZA52" s="345"/>
      <c r="DZB52" s="345"/>
      <c r="DZC52" s="345"/>
      <c r="DZD52" s="345"/>
      <c r="DZE52" s="345"/>
      <c r="DZF52" s="345"/>
      <c r="DZG52" s="345"/>
      <c r="DZH52" s="345"/>
      <c r="DZI52" s="345"/>
      <c r="DZJ52" s="345"/>
      <c r="DZK52" s="345"/>
      <c r="DZL52" s="345"/>
      <c r="DZM52" s="345"/>
      <c r="DZN52" s="345"/>
      <c r="DZO52" s="345"/>
      <c r="DZP52" s="345"/>
      <c r="DZQ52" s="345"/>
      <c r="DZR52" s="345"/>
      <c r="DZS52" s="345"/>
      <c r="DZT52" s="345"/>
      <c r="DZU52" s="345"/>
      <c r="DZV52" s="345"/>
      <c r="DZW52" s="345"/>
      <c r="DZX52" s="345"/>
      <c r="DZY52" s="345"/>
      <c r="DZZ52" s="345"/>
      <c r="EAA52" s="345"/>
      <c r="EAB52" s="345"/>
      <c r="EAC52" s="345"/>
      <c r="EAD52" s="345"/>
      <c r="EAE52" s="345"/>
      <c r="EAF52" s="345"/>
      <c r="EAG52" s="345"/>
      <c r="EAH52" s="345"/>
      <c r="EAI52" s="345"/>
      <c r="EAJ52" s="345"/>
      <c r="EAK52" s="345"/>
      <c r="EAL52" s="345"/>
      <c r="EAM52" s="345"/>
      <c r="EAN52" s="345"/>
      <c r="EAO52" s="345"/>
      <c r="EAP52" s="345"/>
      <c r="EAQ52" s="345"/>
      <c r="EAR52" s="345"/>
      <c r="EAS52" s="345"/>
      <c r="EAT52" s="345"/>
      <c r="EAU52" s="345"/>
      <c r="EAV52" s="345"/>
      <c r="EAW52" s="345"/>
      <c r="EAX52" s="345"/>
      <c r="EAY52" s="345"/>
      <c r="EAZ52" s="345"/>
      <c r="EBA52" s="345"/>
      <c r="EBB52" s="345"/>
      <c r="EBC52" s="345"/>
      <c r="EBD52" s="345"/>
      <c r="EBE52" s="345"/>
      <c r="EBF52" s="345"/>
      <c r="EBG52" s="345"/>
      <c r="EBH52" s="345"/>
      <c r="EBI52" s="345"/>
      <c r="EBJ52" s="345"/>
      <c r="EBK52" s="345"/>
      <c r="EBL52" s="345"/>
      <c r="EBM52" s="345"/>
      <c r="EBN52" s="345"/>
      <c r="EBO52" s="345"/>
      <c r="EBP52" s="345"/>
      <c r="EBQ52" s="345"/>
      <c r="EBR52" s="345"/>
      <c r="EBS52" s="345"/>
      <c r="EBT52" s="345"/>
      <c r="EBU52" s="345"/>
      <c r="EBV52" s="345"/>
      <c r="EBW52" s="345"/>
      <c r="EBX52" s="345"/>
      <c r="EBY52" s="345"/>
      <c r="EBZ52" s="345"/>
      <c r="ECA52" s="345"/>
      <c r="ECB52" s="345"/>
      <c r="ECC52" s="345"/>
      <c r="ECD52" s="345"/>
      <c r="ECE52" s="345"/>
      <c r="ECF52" s="345"/>
      <c r="ECG52" s="345"/>
      <c r="ECH52" s="345"/>
      <c r="ECI52" s="345"/>
      <c r="ECJ52" s="345"/>
      <c r="ECK52" s="345"/>
      <c r="ECL52" s="345"/>
      <c r="ECM52" s="345"/>
      <c r="ECN52" s="345"/>
      <c r="ECO52" s="345"/>
      <c r="ECP52" s="345"/>
      <c r="ECQ52" s="345"/>
      <c r="ECR52" s="345"/>
      <c r="ECS52" s="345"/>
      <c r="ECT52" s="345"/>
      <c r="ECU52" s="345"/>
      <c r="ECV52" s="345"/>
      <c r="ECW52" s="345"/>
      <c r="ECX52" s="345"/>
      <c r="ECY52" s="345"/>
      <c r="ECZ52" s="345"/>
      <c r="EDA52" s="345"/>
      <c r="EDB52" s="345"/>
      <c r="EDC52" s="345"/>
      <c r="EDD52" s="345"/>
      <c r="EDE52" s="345"/>
      <c r="EDF52" s="345"/>
      <c r="EDG52" s="345"/>
      <c r="EDH52" s="345"/>
      <c r="EDI52" s="345"/>
      <c r="EDJ52" s="345"/>
      <c r="EDK52" s="345"/>
      <c r="EDL52" s="345"/>
      <c r="EDM52" s="345"/>
      <c r="EDN52" s="345"/>
      <c r="EDO52" s="345"/>
      <c r="EDP52" s="345"/>
      <c r="EDQ52" s="345"/>
      <c r="EDR52" s="345"/>
      <c r="EDS52" s="345"/>
      <c r="EDT52" s="345"/>
      <c r="EDU52" s="345"/>
      <c r="EDV52" s="345"/>
      <c r="EDW52" s="345"/>
      <c r="EDX52" s="345"/>
      <c r="EDY52" s="345"/>
      <c r="EDZ52" s="345"/>
      <c r="EEA52" s="345"/>
      <c r="EEB52" s="345"/>
      <c r="EEC52" s="345"/>
      <c r="EED52" s="345"/>
      <c r="EEE52" s="345"/>
      <c r="EEF52" s="345"/>
      <c r="EEG52" s="345"/>
      <c r="EEH52" s="345"/>
      <c r="EEI52" s="345"/>
      <c r="EEJ52" s="345"/>
      <c r="EEK52" s="345"/>
      <c r="EEL52" s="345"/>
      <c r="EEM52" s="345"/>
      <c r="EEN52" s="345"/>
      <c r="EEO52" s="345"/>
      <c r="EEP52" s="345"/>
      <c r="EEQ52" s="345"/>
      <c r="EER52" s="345"/>
      <c r="EES52" s="345"/>
      <c r="EET52" s="345"/>
      <c r="EEU52" s="345"/>
      <c r="EEV52" s="345"/>
      <c r="EEW52" s="345"/>
      <c r="EEX52" s="345"/>
      <c r="EEY52" s="345"/>
      <c r="EEZ52" s="345"/>
      <c r="EFA52" s="345"/>
      <c r="EFB52" s="345"/>
      <c r="EFC52" s="345"/>
      <c r="EFD52" s="345"/>
      <c r="EFE52" s="345"/>
      <c r="EFF52" s="345"/>
      <c r="EFG52" s="345"/>
      <c r="EFH52" s="345"/>
      <c r="EFI52" s="345"/>
      <c r="EFJ52" s="345"/>
      <c r="EFK52" s="345"/>
      <c r="EFL52" s="345"/>
      <c r="EFM52" s="345"/>
      <c r="EFN52" s="345"/>
      <c r="EFO52" s="345"/>
      <c r="EFP52" s="345"/>
      <c r="EFQ52" s="345"/>
      <c r="EFR52" s="345"/>
      <c r="EFS52" s="345"/>
      <c r="EFT52" s="345"/>
      <c r="EFU52" s="345"/>
      <c r="EFV52" s="345"/>
      <c r="EFW52" s="345"/>
      <c r="EFX52" s="345"/>
      <c r="EFY52" s="345"/>
      <c r="EFZ52" s="345"/>
      <c r="EGA52" s="345"/>
      <c r="EGB52" s="345"/>
      <c r="EGC52" s="345"/>
      <c r="EGD52" s="345"/>
      <c r="EGE52" s="345"/>
      <c r="EGF52" s="345"/>
      <c r="EGG52" s="345"/>
      <c r="EGH52" s="345"/>
      <c r="EGI52" s="345"/>
      <c r="EGJ52" s="345"/>
      <c r="EGK52" s="345"/>
      <c r="EGL52" s="345"/>
      <c r="EGM52" s="345"/>
      <c r="EGN52" s="345"/>
      <c r="EGO52" s="345"/>
      <c r="EGP52" s="345"/>
      <c r="EGQ52" s="345"/>
      <c r="EGR52" s="345"/>
      <c r="EGS52" s="345"/>
      <c r="EGT52" s="345"/>
      <c r="EGU52" s="345"/>
      <c r="EGV52" s="345"/>
      <c r="EGW52" s="345"/>
      <c r="EGX52" s="345"/>
      <c r="EGY52" s="345"/>
      <c r="EGZ52" s="345"/>
      <c r="EHA52" s="345"/>
      <c r="EHB52" s="345"/>
      <c r="EHC52" s="345"/>
      <c r="EHD52" s="345"/>
      <c r="EHE52" s="345"/>
      <c r="EHF52" s="345"/>
      <c r="EHG52" s="345"/>
      <c r="EHH52" s="345"/>
      <c r="EHI52" s="345"/>
      <c r="EHJ52" s="345"/>
      <c r="EHK52" s="345"/>
      <c r="EHL52" s="345"/>
      <c r="EHM52" s="345"/>
      <c r="EHN52" s="345"/>
      <c r="EHO52" s="345"/>
      <c r="EHP52" s="345"/>
      <c r="EHQ52" s="345"/>
      <c r="EHR52" s="345"/>
      <c r="EHS52" s="345"/>
      <c r="EHT52" s="345"/>
      <c r="EHU52" s="345"/>
      <c r="EHV52" s="345"/>
      <c r="EHW52" s="345"/>
      <c r="EHX52" s="345"/>
      <c r="EHY52" s="345"/>
      <c r="EHZ52" s="345"/>
      <c r="EIA52" s="345"/>
      <c r="EIB52" s="345"/>
      <c r="EIC52" s="345"/>
      <c r="EID52" s="345"/>
      <c r="EIE52" s="345"/>
      <c r="EIF52" s="345"/>
      <c r="EIG52" s="345"/>
      <c r="EIH52" s="345"/>
      <c r="EII52" s="345"/>
      <c r="EIJ52" s="345"/>
      <c r="EIK52" s="345"/>
      <c r="EIL52" s="345"/>
      <c r="EIM52" s="345"/>
      <c r="EIN52" s="345"/>
      <c r="EIO52" s="345"/>
      <c r="EIP52" s="345"/>
      <c r="EIQ52" s="345"/>
      <c r="EIR52" s="345"/>
      <c r="EIS52" s="345"/>
      <c r="EIT52" s="345"/>
      <c r="EIU52" s="345"/>
      <c r="EIV52" s="345"/>
      <c r="EIW52" s="345"/>
      <c r="EIX52" s="345"/>
      <c r="EIY52" s="345"/>
      <c r="EIZ52" s="345"/>
      <c r="EJA52" s="345"/>
      <c r="EJB52" s="345"/>
      <c r="EJC52" s="345"/>
      <c r="EJD52" s="345"/>
      <c r="EJE52" s="345"/>
      <c r="EJF52" s="345"/>
      <c r="EJG52" s="345"/>
      <c r="EJH52" s="345"/>
      <c r="EJI52" s="345"/>
      <c r="EJJ52" s="345"/>
      <c r="EJK52" s="345"/>
      <c r="EJL52" s="345"/>
      <c r="EJM52" s="345"/>
      <c r="EJN52" s="345"/>
      <c r="EJO52" s="345"/>
      <c r="EJP52" s="345"/>
      <c r="EJQ52" s="345"/>
      <c r="EJR52" s="345"/>
      <c r="EJS52" s="345"/>
      <c r="EJT52" s="345"/>
      <c r="EJU52" s="345"/>
      <c r="EJV52" s="345"/>
      <c r="EJW52" s="345"/>
      <c r="EJX52" s="345"/>
      <c r="EJY52" s="345"/>
      <c r="EJZ52" s="345"/>
      <c r="EKA52" s="345"/>
      <c r="EKB52" s="345"/>
      <c r="EKC52" s="345"/>
      <c r="EKD52" s="345"/>
      <c r="EKE52" s="345"/>
      <c r="EKF52" s="345"/>
      <c r="EKG52" s="345"/>
      <c r="EKH52" s="345"/>
      <c r="EKI52" s="345"/>
      <c r="EKJ52" s="345"/>
      <c r="EKK52" s="345"/>
      <c r="EKL52" s="345"/>
      <c r="EKM52" s="345"/>
      <c r="EKN52" s="345"/>
      <c r="EKO52" s="345"/>
      <c r="EKP52" s="345"/>
      <c r="EKQ52" s="345"/>
      <c r="EKR52" s="345"/>
      <c r="EKS52" s="345"/>
      <c r="EKT52" s="345"/>
      <c r="EKU52" s="345"/>
      <c r="EKV52" s="345"/>
      <c r="EKW52" s="345"/>
      <c r="EKX52" s="345"/>
      <c r="EKY52" s="345"/>
      <c r="EKZ52" s="345"/>
      <c r="ELA52" s="345"/>
      <c r="ELB52" s="345"/>
      <c r="ELC52" s="345"/>
      <c r="ELD52" s="345"/>
      <c r="ELE52" s="345"/>
      <c r="ELF52" s="345"/>
      <c r="ELG52" s="345"/>
      <c r="ELH52" s="345"/>
      <c r="ELI52" s="345"/>
      <c r="ELJ52" s="345"/>
      <c r="ELK52" s="345"/>
      <c r="ELL52" s="345"/>
      <c r="ELM52" s="345"/>
      <c r="ELN52" s="345"/>
      <c r="ELO52" s="345"/>
      <c r="ELP52" s="345"/>
      <c r="ELQ52" s="345"/>
      <c r="ELR52" s="345"/>
      <c r="ELS52" s="345"/>
      <c r="ELT52" s="345"/>
      <c r="ELU52" s="345"/>
      <c r="ELV52" s="345"/>
      <c r="ELW52" s="345"/>
      <c r="ELX52" s="345"/>
      <c r="ELY52" s="345"/>
      <c r="ELZ52" s="345"/>
      <c r="EMA52" s="345"/>
      <c r="EMB52" s="345"/>
      <c r="EMC52" s="345"/>
      <c r="EMD52" s="345"/>
      <c r="EME52" s="345"/>
      <c r="EMF52" s="345"/>
      <c r="EMG52" s="345"/>
      <c r="EMH52" s="345"/>
      <c r="EMI52" s="345"/>
      <c r="EMJ52" s="345"/>
      <c r="EMK52" s="345"/>
      <c r="EML52" s="345"/>
      <c r="EMM52" s="345"/>
      <c r="EMN52" s="345"/>
      <c r="EMO52" s="345"/>
      <c r="EMP52" s="345"/>
      <c r="EMQ52" s="345"/>
      <c r="EMR52" s="345"/>
      <c r="EMS52" s="345"/>
      <c r="EMT52" s="345"/>
      <c r="EMU52" s="345"/>
      <c r="EMV52" s="345"/>
      <c r="EMW52" s="345"/>
      <c r="EMX52" s="345"/>
      <c r="EMY52" s="345"/>
      <c r="EMZ52" s="345"/>
      <c r="ENA52" s="345"/>
      <c r="ENB52" s="345"/>
      <c r="ENC52" s="345"/>
      <c r="END52" s="345"/>
      <c r="ENE52" s="345"/>
      <c r="ENF52" s="345"/>
      <c r="ENG52" s="345"/>
      <c r="ENH52" s="345"/>
      <c r="ENI52" s="345"/>
      <c r="ENJ52" s="345"/>
      <c r="ENK52" s="345"/>
      <c r="ENL52" s="345"/>
      <c r="ENM52" s="345"/>
      <c r="ENN52" s="345"/>
      <c r="ENO52" s="345"/>
      <c r="ENP52" s="345"/>
      <c r="ENQ52" s="345"/>
      <c r="ENR52" s="345"/>
      <c r="ENS52" s="345"/>
      <c r="ENT52" s="345"/>
      <c r="ENU52" s="345"/>
      <c r="ENV52" s="345"/>
      <c r="ENW52" s="345"/>
      <c r="ENX52" s="345"/>
      <c r="ENY52" s="345"/>
      <c r="ENZ52" s="345"/>
      <c r="EOA52" s="345"/>
      <c r="EOB52" s="345"/>
      <c r="EOC52" s="345"/>
      <c r="EOD52" s="345"/>
      <c r="EOE52" s="345"/>
      <c r="EOF52" s="345"/>
      <c r="EOG52" s="345"/>
      <c r="EOH52" s="345"/>
      <c r="EOI52" s="345"/>
      <c r="EOJ52" s="345"/>
      <c r="EOK52" s="345"/>
      <c r="EOL52" s="345"/>
      <c r="EOM52" s="345"/>
      <c r="EON52" s="345"/>
      <c r="EOO52" s="345"/>
      <c r="EOP52" s="345"/>
      <c r="EOQ52" s="345"/>
      <c r="EOR52" s="345"/>
      <c r="EOS52" s="345"/>
      <c r="EOT52" s="345"/>
      <c r="EOU52" s="345"/>
      <c r="EOV52" s="345"/>
      <c r="EOW52" s="345"/>
      <c r="EOX52" s="345"/>
      <c r="EOY52" s="345"/>
      <c r="EOZ52" s="345"/>
      <c r="EPA52" s="345"/>
      <c r="EPB52" s="345"/>
      <c r="EPC52" s="345"/>
      <c r="EPD52" s="345"/>
      <c r="EPE52" s="345"/>
      <c r="EPF52" s="345"/>
      <c r="EPG52" s="345"/>
      <c r="EPH52" s="345"/>
      <c r="EPI52" s="345"/>
      <c r="EPJ52" s="345"/>
      <c r="EPK52" s="345"/>
      <c r="EPL52" s="345"/>
      <c r="EPM52" s="345"/>
      <c r="EPN52" s="345"/>
      <c r="EPO52" s="345"/>
      <c r="EPP52" s="345"/>
      <c r="EPQ52" s="345"/>
      <c r="EPR52" s="345"/>
      <c r="EPS52" s="345"/>
      <c r="EPT52" s="345"/>
      <c r="EPU52" s="345"/>
      <c r="EPV52" s="345"/>
      <c r="EPW52" s="345"/>
      <c r="EPX52" s="345"/>
      <c r="EPY52" s="345"/>
      <c r="EPZ52" s="345"/>
      <c r="EQA52" s="345"/>
      <c r="EQB52" s="345"/>
      <c r="EQC52" s="345"/>
      <c r="EQD52" s="345"/>
      <c r="EQE52" s="345"/>
      <c r="EQF52" s="345"/>
      <c r="EQG52" s="345"/>
      <c r="EQH52" s="345"/>
      <c r="EQI52" s="345"/>
      <c r="EQJ52" s="345"/>
      <c r="EQK52" s="345"/>
      <c r="EQL52" s="345"/>
      <c r="EQM52" s="345"/>
      <c r="EQN52" s="345"/>
      <c r="EQO52" s="345"/>
      <c r="EQP52" s="345"/>
      <c r="EQQ52" s="345"/>
      <c r="EQR52" s="345"/>
      <c r="EQS52" s="345"/>
      <c r="EQT52" s="345"/>
      <c r="EQU52" s="345"/>
      <c r="EQV52" s="345"/>
      <c r="EQW52" s="345"/>
      <c r="EQX52" s="345"/>
      <c r="EQY52" s="345"/>
      <c r="EQZ52" s="345"/>
      <c r="ERA52" s="345"/>
      <c r="ERB52" s="345"/>
      <c r="ERC52" s="345"/>
      <c r="ERD52" s="345"/>
      <c r="ERE52" s="345"/>
      <c r="ERF52" s="345"/>
      <c r="ERG52" s="345"/>
      <c r="ERH52" s="345"/>
      <c r="ERI52" s="345"/>
      <c r="ERJ52" s="345"/>
      <c r="ERK52" s="345"/>
      <c r="ERL52" s="345"/>
      <c r="ERM52" s="345"/>
      <c r="ERN52" s="345"/>
      <c r="ERO52" s="345"/>
      <c r="ERP52" s="345"/>
      <c r="ERQ52" s="345"/>
      <c r="ERR52" s="345"/>
      <c r="ERS52" s="345"/>
      <c r="ERT52" s="345"/>
      <c r="ERU52" s="345"/>
      <c r="ERV52" s="345"/>
      <c r="ERW52" s="345"/>
      <c r="ERX52" s="345"/>
      <c r="ERY52" s="345"/>
      <c r="ERZ52" s="345"/>
      <c r="ESA52" s="345"/>
      <c r="ESB52" s="345"/>
      <c r="ESC52" s="345"/>
      <c r="ESD52" s="345"/>
      <c r="ESE52" s="345"/>
      <c r="ESF52" s="345"/>
      <c r="ESG52" s="345"/>
      <c r="ESH52" s="345"/>
      <c r="ESI52" s="345"/>
      <c r="ESJ52" s="345"/>
      <c r="ESK52" s="345"/>
      <c r="ESL52" s="345"/>
      <c r="ESM52" s="345"/>
      <c r="ESN52" s="345"/>
      <c r="ESO52" s="345"/>
      <c r="ESP52" s="345"/>
      <c r="ESQ52" s="345"/>
      <c r="ESR52" s="345"/>
      <c r="ESS52" s="345"/>
      <c r="EST52" s="345"/>
      <c r="ESU52" s="345"/>
      <c r="ESV52" s="345"/>
      <c r="ESW52" s="345"/>
      <c r="ESX52" s="345"/>
      <c r="ESY52" s="345"/>
      <c r="ESZ52" s="345"/>
      <c r="ETA52" s="345"/>
      <c r="ETB52" s="345"/>
      <c r="ETC52" s="345"/>
      <c r="ETD52" s="345"/>
      <c r="ETE52" s="345"/>
      <c r="ETF52" s="345"/>
      <c r="ETG52" s="345"/>
      <c r="ETH52" s="345"/>
      <c r="ETI52" s="345"/>
      <c r="ETJ52" s="345"/>
      <c r="ETK52" s="345"/>
      <c r="ETL52" s="345"/>
      <c r="ETM52" s="345"/>
      <c r="ETN52" s="345"/>
      <c r="ETO52" s="345"/>
      <c r="ETP52" s="345"/>
      <c r="ETQ52" s="345"/>
      <c r="ETR52" s="345"/>
      <c r="ETS52" s="345"/>
      <c r="ETT52" s="345"/>
      <c r="ETU52" s="345"/>
      <c r="ETV52" s="345"/>
      <c r="ETW52" s="345"/>
      <c r="ETX52" s="345"/>
      <c r="ETY52" s="345"/>
      <c r="ETZ52" s="345"/>
      <c r="EUA52" s="345"/>
      <c r="EUB52" s="345"/>
      <c r="EUC52" s="345"/>
      <c r="EUD52" s="345"/>
      <c r="EUE52" s="345"/>
      <c r="EUF52" s="345"/>
      <c r="EUG52" s="345"/>
      <c r="EUH52" s="345"/>
      <c r="EUI52" s="345"/>
      <c r="EUJ52" s="345"/>
      <c r="EUK52" s="345"/>
      <c r="EUL52" s="345"/>
      <c r="EUM52" s="345"/>
      <c r="EUN52" s="345"/>
      <c r="EUO52" s="345"/>
      <c r="EUP52" s="345"/>
      <c r="EUQ52" s="345"/>
      <c r="EUR52" s="345"/>
      <c r="EUS52" s="345"/>
      <c r="EUT52" s="345"/>
      <c r="EUU52" s="345"/>
      <c r="EUV52" s="345"/>
      <c r="EUW52" s="345"/>
      <c r="EUX52" s="345"/>
      <c r="EUY52" s="345"/>
      <c r="EUZ52" s="345"/>
      <c r="EVA52" s="345"/>
      <c r="EVB52" s="345"/>
      <c r="EVC52" s="345"/>
      <c r="EVD52" s="345"/>
      <c r="EVE52" s="345"/>
      <c r="EVF52" s="345"/>
      <c r="EVG52" s="345"/>
      <c r="EVH52" s="345"/>
      <c r="EVI52" s="345"/>
      <c r="EVJ52" s="345"/>
      <c r="EVK52" s="345"/>
      <c r="EVL52" s="345"/>
      <c r="EVM52" s="345"/>
      <c r="EVN52" s="345"/>
      <c r="EVO52" s="345"/>
      <c r="EVP52" s="345"/>
      <c r="EVQ52" s="345"/>
      <c r="EVR52" s="345"/>
      <c r="EVS52" s="345"/>
      <c r="EVT52" s="345"/>
      <c r="EVU52" s="345"/>
      <c r="EVV52" s="345"/>
      <c r="EVW52" s="345"/>
      <c r="EVX52" s="345"/>
      <c r="EVY52" s="345"/>
      <c r="EVZ52" s="345"/>
      <c r="EWA52" s="345"/>
      <c r="EWB52" s="345"/>
      <c r="EWC52" s="345"/>
      <c r="EWD52" s="345"/>
      <c r="EWE52" s="345"/>
      <c r="EWF52" s="345"/>
      <c r="EWG52" s="345"/>
      <c r="EWH52" s="345"/>
      <c r="EWI52" s="345"/>
      <c r="EWJ52" s="345"/>
      <c r="EWK52" s="345"/>
      <c r="EWL52" s="345"/>
      <c r="EWM52" s="345"/>
      <c r="EWN52" s="345"/>
      <c r="EWO52" s="345"/>
      <c r="EWP52" s="345"/>
      <c r="EWQ52" s="345"/>
      <c r="EWR52" s="345"/>
      <c r="EWS52" s="345"/>
      <c r="EWT52" s="345"/>
      <c r="EWU52" s="345"/>
      <c r="EWV52" s="345"/>
      <c r="EWW52" s="345"/>
      <c r="EWX52" s="345"/>
      <c r="EWY52" s="345"/>
      <c r="EWZ52" s="345"/>
      <c r="EXA52" s="345"/>
      <c r="EXB52" s="345"/>
      <c r="EXC52" s="345"/>
      <c r="EXD52" s="345"/>
      <c r="EXE52" s="345"/>
      <c r="EXF52" s="345"/>
      <c r="EXG52" s="345"/>
      <c r="EXH52" s="345"/>
      <c r="EXI52" s="345"/>
      <c r="EXJ52" s="345"/>
      <c r="EXK52" s="345"/>
      <c r="EXL52" s="345"/>
      <c r="EXM52" s="345"/>
      <c r="EXN52" s="345"/>
      <c r="EXO52" s="345"/>
      <c r="EXP52" s="345"/>
      <c r="EXQ52" s="345"/>
      <c r="EXR52" s="345"/>
      <c r="EXS52" s="345"/>
      <c r="EXT52" s="345"/>
      <c r="EXU52" s="345"/>
      <c r="EXV52" s="345"/>
      <c r="EXW52" s="345"/>
      <c r="EXX52" s="345"/>
      <c r="EXY52" s="345"/>
      <c r="EXZ52" s="345"/>
      <c r="EYA52" s="345"/>
      <c r="EYB52" s="345"/>
      <c r="EYC52" s="345"/>
      <c r="EYD52" s="345"/>
      <c r="EYE52" s="345"/>
      <c r="EYF52" s="345"/>
      <c r="EYG52" s="345"/>
      <c r="EYH52" s="345"/>
      <c r="EYI52" s="345"/>
      <c r="EYJ52" s="345"/>
      <c r="EYK52" s="345"/>
      <c r="EYL52" s="345"/>
      <c r="EYM52" s="345"/>
      <c r="EYN52" s="345"/>
      <c r="EYO52" s="345"/>
      <c r="EYP52" s="345"/>
      <c r="EYQ52" s="345"/>
      <c r="EYR52" s="345"/>
      <c r="EYS52" s="345"/>
      <c r="EYT52" s="345"/>
      <c r="EYU52" s="345"/>
      <c r="EYV52" s="345"/>
      <c r="EYW52" s="345"/>
      <c r="EYX52" s="345"/>
      <c r="EYY52" s="345"/>
      <c r="EYZ52" s="345"/>
      <c r="EZA52" s="345"/>
      <c r="EZB52" s="345"/>
      <c r="EZC52" s="345"/>
      <c r="EZD52" s="345"/>
      <c r="EZE52" s="345"/>
      <c r="EZF52" s="345"/>
      <c r="EZG52" s="345"/>
      <c r="EZH52" s="345"/>
      <c r="EZI52" s="345"/>
      <c r="EZJ52" s="345"/>
      <c r="EZK52" s="345"/>
      <c r="EZL52" s="345"/>
      <c r="EZM52" s="345"/>
      <c r="EZN52" s="345"/>
      <c r="EZO52" s="345"/>
      <c r="EZP52" s="345"/>
      <c r="EZQ52" s="345"/>
      <c r="EZR52" s="345"/>
      <c r="EZS52" s="345"/>
      <c r="EZT52" s="345"/>
      <c r="EZU52" s="345"/>
      <c r="EZV52" s="345"/>
      <c r="EZW52" s="345"/>
      <c r="EZX52" s="345"/>
      <c r="EZY52" s="345"/>
      <c r="EZZ52" s="345"/>
      <c r="FAA52" s="345"/>
      <c r="FAB52" s="345"/>
      <c r="FAC52" s="345"/>
      <c r="FAD52" s="345"/>
      <c r="FAE52" s="345"/>
      <c r="FAF52" s="345"/>
      <c r="FAG52" s="345"/>
      <c r="FAH52" s="345"/>
      <c r="FAI52" s="345"/>
      <c r="FAJ52" s="345"/>
      <c r="FAK52" s="345"/>
      <c r="FAL52" s="345"/>
      <c r="FAM52" s="345"/>
      <c r="FAN52" s="345"/>
      <c r="FAO52" s="345"/>
      <c r="FAP52" s="345"/>
      <c r="FAQ52" s="345"/>
      <c r="FAR52" s="345"/>
      <c r="FAS52" s="345"/>
      <c r="FAT52" s="345"/>
      <c r="FAU52" s="345"/>
      <c r="FAV52" s="345"/>
      <c r="FAW52" s="345"/>
      <c r="FAX52" s="345"/>
      <c r="FAY52" s="345"/>
      <c r="FAZ52" s="345"/>
      <c r="FBA52" s="345"/>
      <c r="FBB52" s="345"/>
      <c r="FBC52" s="345"/>
      <c r="FBD52" s="345"/>
      <c r="FBE52" s="345"/>
      <c r="FBF52" s="345"/>
      <c r="FBG52" s="345"/>
      <c r="FBH52" s="345"/>
      <c r="FBI52" s="345"/>
      <c r="FBJ52" s="345"/>
      <c r="FBK52" s="345"/>
      <c r="FBL52" s="345"/>
      <c r="FBM52" s="345"/>
      <c r="FBN52" s="345"/>
      <c r="FBO52" s="345"/>
      <c r="FBP52" s="345"/>
      <c r="FBQ52" s="345"/>
      <c r="FBR52" s="345"/>
      <c r="FBS52" s="345"/>
      <c r="FBT52" s="345"/>
      <c r="FBU52" s="345"/>
      <c r="FBV52" s="345"/>
      <c r="FBW52" s="345"/>
      <c r="FBX52" s="345"/>
      <c r="FBY52" s="345"/>
      <c r="FBZ52" s="345"/>
      <c r="FCA52" s="345"/>
      <c r="FCB52" s="345"/>
      <c r="FCC52" s="345"/>
      <c r="FCD52" s="345"/>
      <c r="FCE52" s="345"/>
      <c r="FCF52" s="345"/>
      <c r="FCG52" s="345"/>
      <c r="FCH52" s="345"/>
      <c r="FCI52" s="345"/>
      <c r="FCJ52" s="345"/>
      <c r="FCK52" s="345"/>
      <c r="FCL52" s="345"/>
      <c r="FCM52" s="345"/>
      <c r="FCN52" s="345"/>
      <c r="FCO52" s="345"/>
      <c r="FCP52" s="345"/>
      <c r="FCQ52" s="345"/>
      <c r="FCR52" s="345"/>
      <c r="FCS52" s="345"/>
      <c r="FCT52" s="345"/>
      <c r="FCU52" s="345"/>
      <c r="FCV52" s="345"/>
      <c r="FCW52" s="345"/>
      <c r="FCX52" s="345"/>
      <c r="FCY52" s="345"/>
      <c r="FCZ52" s="345"/>
      <c r="FDA52" s="345"/>
      <c r="FDB52" s="345"/>
      <c r="FDC52" s="345"/>
      <c r="FDD52" s="345"/>
      <c r="FDE52" s="345"/>
      <c r="FDF52" s="345"/>
      <c r="FDG52" s="345"/>
      <c r="FDH52" s="345"/>
      <c r="FDI52" s="345"/>
      <c r="FDJ52" s="345"/>
      <c r="FDK52" s="345"/>
      <c r="FDL52" s="345"/>
      <c r="FDM52" s="345"/>
      <c r="FDN52" s="345"/>
      <c r="FDO52" s="345"/>
      <c r="FDP52" s="345"/>
      <c r="FDQ52" s="345"/>
      <c r="FDR52" s="345"/>
      <c r="FDS52" s="345"/>
      <c r="FDT52" s="345"/>
      <c r="FDU52" s="345"/>
      <c r="FDV52" s="345"/>
      <c r="FDW52" s="345"/>
      <c r="FDX52" s="345"/>
      <c r="FDY52" s="345"/>
      <c r="FDZ52" s="345"/>
      <c r="FEA52" s="345"/>
      <c r="FEB52" s="345"/>
      <c r="FEC52" s="345"/>
      <c r="FED52" s="345"/>
      <c r="FEE52" s="345"/>
      <c r="FEF52" s="345"/>
      <c r="FEG52" s="345"/>
      <c r="FEH52" s="345"/>
      <c r="FEI52" s="345"/>
      <c r="FEJ52" s="345"/>
      <c r="FEK52" s="345"/>
      <c r="FEL52" s="345"/>
      <c r="FEM52" s="345"/>
      <c r="FEN52" s="345"/>
      <c r="FEO52" s="345"/>
      <c r="FEP52" s="345"/>
      <c r="FEQ52" s="345"/>
      <c r="FER52" s="345"/>
      <c r="FES52" s="345"/>
      <c r="FET52" s="345"/>
      <c r="FEU52" s="345"/>
      <c r="FEV52" s="345"/>
      <c r="FEW52" s="345"/>
      <c r="FEX52" s="345"/>
      <c r="FEY52" s="345"/>
      <c r="FEZ52" s="345"/>
      <c r="FFA52" s="345"/>
      <c r="FFB52" s="345"/>
      <c r="FFC52" s="345"/>
      <c r="FFD52" s="345"/>
      <c r="FFE52" s="345"/>
      <c r="FFF52" s="345"/>
      <c r="FFG52" s="345"/>
      <c r="FFH52" s="345"/>
      <c r="FFI52" s="345"/>
      <c r="FFJ52" s="345"/>
      <c r="FFK52" s="345"/>
      <c r="FFL52" s="345"/>
      <c r="FFM52" s="345"/>
      <c r="FFN52" s="345"/>
      <c r="FFO52" s="345"/>
      <c r="FFP52" s="345"/>
      <c r="FFQ52" s="345"/>
      <c r="FFR52" s="345"/>
      <c r="FFS52" s="345"/>
      <c r="FFT52" s="345"/>
      <c r="FFU52" s="345"/>
      <c r="FFV52" s="345"/>
      <c r="FFW52" s="345"/>
      <c r="FFX52" s="345"/>
      <c r="FFY52" s="345"/>
      <c r="FFZ52" s="345"/>
      <c r="FGA52" s="345"/>
      <c r="FGB52" s="345"/>
      <c r="FGC52" s="345"/>
      <c r="FGD52" s="345"/>
      <c r="FGE52" s="345"/>
      <c r="FGF52" s="345"/>
      <c r="FGG52" s="345"/>
      <c r="FGH52" s="345"/>
      <c r="FGI52" s="345"/>
      <c r="FGJ52" s="345"/>
      <c r="FGK52" s="345"/>
      <c r="FGL52" s="345"/>
      <c r="FGM52" s="345"/>
      <c r="FGN52" s="345"/>
      <c r="FGO52" s="345"/>
      <c r="FGP52" s="345"/>
      <c r="FGQ52" s="345"/>
      <c r="FGR52" s="345"/>
      <c r="FGS52" s="345"/>
      <c r="FGT52" s="345"/>
      <c r="FGU52" s="345"/>
      <c r="FGV52" s="345"/>
      <c r="FGW52" s="345"/>
      <c r="FGX52" s="345"/>
      <c r="FGY52" s="345"/>
      <c r="FGZ52" s="345"/>
      <c r="FHA52" s="345"/>
      <c r="FHB52" s="345"/>
      <c r="FHC52" s="345"/>
      <c r="FHD52" s="345"/>
      <c r="FHE52" s="345"/>
      <c r="FHF52" s="345"/>
      <c r="FHG52" s="345"/>
      <c r="FHH52" s="345"/>
      <c r="FHI52" s="345"/>
      <c r="FHJ52" s="345"/>
      <c r="FHK52" s="345"/>
      <c r="FHL52" s="345"/>
      <c r="FHM52" s="345"/>
      <c r="FHN52" s="345"/>
      <c r="FHO52" s="345"/>
      <c r="FHP52" s="345"/>
      <c r="FHQ52" s="345"/>
      <c r="FHR52" s="345"/>
      <c r="FHS52" s="345"/>
      <c r="FHT52" s="345"/>
      <c r="FHU52" s="345"/>
      <c r="FHV52" s="345"/>
      <c r="FHW52" s="345"/>
      <c r="FHX52" s="345"/>
      <c r="FHY52" s="345"/>
      <c r="FHZ52" s="345"/>
      <c r="FIA52" s="345"/>
      <c r="FIB52" s="345"/>
      <c r="FIC52" s="345"/>
      <c r="FID52" s="345"/>
      <c r="FIE52" s="345"/>
      <c r="FIF52" s="345"/>
      <c r="FIG52" s="345"/>
      <c r="FIH52" s="345"/>
      <c r="FII52" s="345"/>
      <c r="FIJ52" s="345"/>
      <c r="FIK52" s="345"/>
      <c r="FIL52" s="345"/>
      <c r="FIM52" s="345"/>
      <c r="FIN52" s="345"/>
      <c r="FIO52" s="345"/>
      <c r="FIP52" s="345"/>
      <c r="FIQ52" s="345"/>
      <c r="FIR52" s="345"/>
      <c r="FIS52" s="345"/>
      <c r="FIT52" s="345"/>
      <c r="FIU52" s="345"/>
      <c r="FIV52" s="345"/>
      <c r="FIW52" s="345"/>
      <c r="FIX52" s="345"/>
      <c r="FIY52" s="345"/>
      <c r="FIZ52" s="345"/>
      <c r="FJA52" s="345"/>
      <c r="FJB52" s="345"/>
      <c r="FJC52" s="345"/>
      <c r="FJD52" s="345"/>
      <c r="FJE52" s="345"/>
      <c r="FJF52" s="345"/>
      <c r="FJG52" s="345"/>
      <c r="FJH52" s="345"/>
      <c r="FJI52" s="345"/>
      <c r="FJJ52" s="345"/>
      <c r="FJK52" s="345"/>
      <c r="FJL52" s="345"/>
      <c r="FJM52" s="345"/>
      <c r="FJN52" s="345"/>
      <c r="FJO52" s="345"/>
      <c r="FJP52" s="345"/>
      <c r="FJQ52" s="345"/>
      <c r="FJR52" s="345"/>
      <c r="FJS52" s="345"/>
      <c r="FJT52" s="345"/>
      <c r="FJU52" s="345"/>
      <c r="FJV52" s="345"/>
      <c r="FJW52" s="345"/>
      <c r="FJX52" s="345"/>
      <c r="FJY52" s="345"/>
      <c r="FJZ52" s="345"/>
      <c r="FKA52" s="345"/>
      <c r="FKB52" s="345"/>
      <c r="FKC52" s="345"/>
      <c r="FKD52" s="345"/>
      <c r="FKE52" s="345"/>
      <c r="FKF52" s="345"/>
      <c r="FKG52" s="345"/>
      <c r="FKH52" s="345"/>
      <c r="FKI52" s="345"/>
      <c r="FKJ52" s="345"/>
      <c r="FKK52" s="345"/>
      <c r="FKL52" s="345"/>
      <c r="FKM52" s="345"/>
      <c r="FKN52" s="345"/>
      <c r="FKO52" s="345"/>
      <c r="FKP52" s="345"/>
      <c r="FKQ52" s="345"/>
      <c r="FKR52" s="345"/>
      <c r="FKS52" s="345"/>
      <c r="FKT52" s="345"/>
      <c r="FKU52" s="345"/>
      <c r="FKV52" s="345"/>
      <c r="FKW52" s="345"/>
      <c r="FKX52" s="345"/>
      <c r="FKY52" s="345"/>
      <c r="FKZ52" s="345"/>
      <c r="FLA52" s="345"/>
      <c r="FLB52" s="345"/>
      <c r="FLC52" s="345"/>
      <c r="FLD52" s="345"/>
      <c r="FLE52" s="345"/>
      <c r="FLF52" s="345"/>
      <c r="FLG52" s="345"/>
      <c r="FLH52" s="345"/>
      <c r="FLI52" s="345"/>
      <c r="FLJ52" s="345"/>
      <c r="FLK52" s="345"/>
      <c r="FLL52" s="345"/>
      <c r="FLM52" s="345"/>
      <c r="FLN52" s="345"/>
      <c r="FLO52" s="345"/>
      <c r="FLP52" s="345"/>
      <c r="FLQ52" s="345"/>
      <c r="FLR52" s="345"/>
      <c r="FLS52" s="345"/>
      <c r="FLT52" s="345"/>
      <c r="FLU52" s="345"/>
      <c r="FLV52" s="345"/>
      <c r="FLW52" s="345"/>
      <c r="FLX52" s="345"/>
      <c r="FLY52" s="345"/>
      <c r="FLZ52" s="345"/>
      <c r="FMA52" s="345"/>
      <c r="FMB52" s="345"/>
      <c r="FMC52" s="345"/>
      <c r="FMD52" s="345"/>
      <c r="FME52" s="345"/>
      <c r="FMF52" s="345"/>
      <c r="FMG52" s="345"/>
      <c r="FMH52" s="345"/>
      <c r="FMI52" s="345"/>
      <c r="FMJ52" s="345"/>
      <c r="FMK52" s="345"/>
      <c r="FML52" s="345"/>
      <c r="FMM52" s="345"/>
      <c r="FMN52" s="345"/>
      <c r="FMO52" s="345"/>
      <c r="FMP52" s="345"/>
      <c r="FMQ52" s="345"/>
      <c r="FMR52" s="345"/>
      <c r="FMS52" s="345"/>
      <c r="FMT52" s="345"/>
      <c r="FMU52" s="345"/>
      <c r="FMV52" s="345"/>
      <c r="FMW52" s="345"/>
      <c r="FMX52" s="345"/>
      <c r="FMY52" s="345"/>
      <c r="FMZ52" s="345"/>
      <c r="FNA52" s="345"/>
      <c r="FNB52" s="345"/>
      <c r="FNC52" s="345"/>
      <c r="FND52" s="345"/>
      <c r="FNE52" s="345"/>
      <c r="FNF52" s="345"/>
      <c r="FNG52" s="345"/>
      <c r="FNH52" s="345"/>
      <c r="FNI52" s="345"/>
      <c r="FNJ52" s="345"/>
      <c r="FNK52" s="345"/>
      <c r="FNL52" s="345"/>
      <c r="FNM52" s="345"/>
      <c r="FNN52" s="345"/>
      <c r="FNO52" s="345"/>
      <c r="FNP52" s="345"/>
      <c r="FNQ52" s="345"/>
      <c r="FNR52" s="345"/>
      <c r="FNS52" s="345"/>
      <c r="FNT52" s="345"/>
      <c r="FNU52" s="345"/>
      <c r="FNV52" s="345"/>
      <c r="FNW52" s="345"/>
      <c r="FNX52" s="345"/>
      <c r="FNY52" s="345"/>
      <c r="FNZ52" s="345"/>
      <c r="FOA52" s="345"/>
      <c r="FOB52" s="345"/>
      <c r="FOC52" s="345"/>
      <c r="FOD52" s="345"/>
      <c r="FOE52" s="345"/>
      <c r="FOF52" s="345"/>
      <c r="FOG52" s="345"/>
      <c r="FOH52" s="345"/>
      <c r="FOI52" s="345"/>
      <c r="FOJ52" s="345"/>
      <c r="FOK52" s="345"/>
      <c r="FOL52" s="345"/>
      <c r="FOM52" s="345"/>
      <c r="FON52" s="345"/>
      <c r="FOO52" s="345"/>
      <c r="FOP52" s="345"/>
      <c r="FOQ52" s="345"/>
      <c r="FOR52" s="345"/>
      <c r="FOS52" s="345"/>
      <c r="FOT52" s="345"/>
      <c r="FOU52" s="345"/>
      <c r="FOV52" s="345"/>
      <c r="FOW52" s="345"/>
      <c r="FOX52" s="345"/>
      <c r="FOY52" s="345"/>
      <c r="FOZ52" s="345"/>
      <c r="FPA52" s="345"/>
      <c r="FPB52" s="345"/>
      <c r="FPC52" s="345"/>
      <c r="FPD52" s="345"/>
      <c r="FPE52" s="345"/>
      <c r="FPF52" s="345"/>
      <c r="FPG52" s="345"/>
      <c r="FPH52" s="345"/>
      <c r="FPI52" s="345"/>
      <c r="FPJ52" s="345"/>
      <c r="FPK52" s="345"/>
      <c r="FPL52" s="345"/>
      <c r="FPM52" s="345"/>
      <c r="FPN52" s="345"/>
      <c r="FPO52" s="345"/>
      <c r="FPP52" s="345"/>
      <c r="FPQ52" s="345"/>
      <c r="FPR52" s="345"/>
      <c r="FPS52" s="345"/>
      <c r="FPT52" s="345"/>
      <c r="FPU52" s="345"/>
      <c r="FPV52" s="345"/>
      <c r="FPW52" s="345"/>
      <c r="FPX52" s="345"/>
      <c r="FPY52" s="345"/>
      <c r="FPZ52" s="345"/>
      <c r="FQA52" s="345"/>
      <c r="FQB52" s="345"/>
      <c r="FQC52" s="345"/>
      <c r="FQD52" s="345"/>
      <c r="FQE52" s="345"/>
      <c r="FQF52" s="345"/>
      <c r="FQG52" s="345"/>
      <c r="FQH52" s="345"/>
      <c r="FQI52" s="345"/>
      <c r="FQJ52" s="345"/>
      <c r="FQK52" s="345"/>
      <c r="FQL52" s="345"/>
      <c r="FQM52" s="345"/>
      <c r="FQN52" s="345"/>
      <c r="FQO52" s="345"/>
      <c r="FQP52" s="345"/>
      <c r="FQQ52" s="345"/>
      <c r="FQR52" s="345"/>
      <c r="FQS52" s="345"/>
      <c r="FQT52" s="345"/>
      <c r="FQU52" s="345"/>
      <c r="FQV52" s="345"/>
      <c r="FQW52" s="345"/>
      <c r="FQX52" s="345"/>
      <c r="FQY52" s="345"/>
      <c r="FQZ52" s="345"/>
      <c r="FRA52" s="345"/>
      <c r="FRB52" s="345"/>
      <c r="FRC52" s="345"/>
      <c r="FRD52" s="345"/>
      <c r="FRE52" s="345"/>
      <c r="FRF52" s="345"/>
      <c r="FRG52" s="345"/>
      <c r="FRH52" s="345"/>
      <c r="FRI52" s="345"/>
      <c r="FRJ52" s="345"/>
      <c r="FRK52" s="345"/>
      <c r="FRL52" s="345"/>
      <c r="FRM52" s="345"/>
      <c r="FRN52" s="345"/>
      <c r="FRO52" s="345"/>
      <c r="FRP52" s="345"/>
      <c r="FRQ52" s="345"/>
      <c r="FRR52" s="345"/>
      <c r="FRS52" s="345"/>
      <c r="FRT52" s="345"/>
      <c r="FRU52" s="345"/>
      <c r="FRV52" s="345"/>
      <c r="FRW52" s="345"/>
      <c r="FRX52" s="345"/>
      <c r="FRY52" s="345"/>
      <c r="FRZ52" s="345"/>
      <c r="FSA52" s="345"/>
      <c r="FSB52" s="345"/>
      <c r="FSC52" s="345"/>
      <c r="FSD52" s="345"/>
      <c r="FSE52" s="345"/>
      <c r="FSF52" s="345"/>
      <c r="FSG52" s="345"/>
      <c r="FSH52" s="345"/>
      <c r="FSI52" s="345"/>
      <c r="FSJ52" s="345"/>
      <c r="FSK52" s="345"/>
      <c r="FSL52" s="345"/>
      <c r="FSM52" s="345"/>
      <c r="FSN52" s="345"/>
      <c r="FSO52" s="345"/>
      <c r="FSP52" s="345"/>
      <c r="FSQ52" s="345"/>
      <c r="FSR52" s="345"/>
      <c r="FSS52" s="345"/>
      <c r="FST52" s="345"/>
      <c r="FSU52" s="345"/>
      <c r="FSV52" s="345"/>
      <c r="FSW52" s="345"/>
      <c r="FSX52" s="345"/>
      <c r="FSY52" s="345"/>
      <c r="FSZ52" s="345"/>
      <c r="FTA52" s="345"/>
      <c r="FTB52" s="345"/>
      <c r="FTC52" s="345"/>
      <c r="FTD52" s="345"/>
      <c r="FTE52" s="345"/>
      <c r="FTF52" s="345"/>
      <c r="FTG52" s="345"/>
      <c r="FTH52" s="345"/>
      <c r="FTI52" s="345"/>
      <c r="FTJ52" s="345"/>
      <c r="FTK52" s="345"/>
      <c r="FTL52" s="345"/>
      <c r="FTM52" s="345"/>
      <c r="FTN52" s="345"/>
      <c r="FTO52" s="345"/>
      <c r="FTP52" s="345"/>
      <c r="FTQ52" s="345"/>
      <c r="FTR52" s="345"/>
      <c r="FTS52" s="345"/>
      <c r="FTT52" s="345"/>
      <c r="FTU52" s="345"/>
      <c r="FTV52" s="345"/>
      <c r="FTW52" s="345"/>
      <c r="FTX52" s="345"/>
      <c r="FTY52" s="345"/>
      <c r="FTZ52" s="345"/>
      <c r="FUA52" s="345"/>
      <c r="FUB52" s="345"/>
      <c r="FUC52" s="345"/>
      <c r="FUD52" s="345"/>
      <c r="FUE52" s="345"/>
      <c r="FUF52" s="345"/>
      <c r="FUG52" s="345"/>
      <c r="FUH52" s="345"/>
      <c r="FUI52" s="345"/>
      <c r="FUJ52" s="345"/>
      <c r="FUK52" s="345"/>
      <c r="FUL52" s="345"/>
      <c r="FUM52" s="345"/>
      <c r="FUN52" s="345"/>
      <c r="FUO52" s="345"/>
      <c r="FUP52" s="345"/>
      <c r="FUQ52" s="345"/>
      <c r="FUR52" s="345"/>
      <c r="FUS52" s="345"/>
      <c r="FUT52" s="345"/>
      <c r="FUU52" s="345"/>
      <c r="FUV52" s="345"/>
      <c r="FUW52" s="345"/>
      <c r="FUX52" s="345"/>
      <c r="FUY52" s="345"/>
      <c r="FUZ52" s="345"/>
      <c r="FVA52" s="345"/>
      <c r="FVB52" s="345"/>
      <c r="FVC52" s="345"/>
      <c r="FVD52" s="345"/>
      <c r="FVE52" s="345"/>
      <c r="FVF52" s="345"/>
      <c r="FVG52" s="345"/>
      <c r="FVH52" s="345"/>
      <c r="FVI52" s="345"/>
      <c r="FVJ52" s="345"/>
      <c r="FVK52" s="345"/>
      <c r="FVL52" s="345"/>
      <c r="FVM52" s="345"/>
      <c r="FVN52" s="345"/>
      <c r="FVO52" s="345"/>
      <c r="FVP52" s="345"/>
      <c r="FVQ52" s="345"/>
      <c r="FVR52" s="345"/>
      <c r="FVS52" s="345"/>
      <c r="FVT52" s="345"/>
      <c r="FVU52" s="345"/>
      <c r="FVV52" s="345"/>
      <c r="FVW52" s="345"/>
      <c r="FVX52" s="345"/>
      <c r="FVY52" s="345"/>
      <c r="FVZ52" s="345"/>
      <c r="FWA52" s="345"/>
      <c r="FWB52" s="345"/>
      <c r="FWC52" s="345"/>
      <c r="FWD52" s="345"/>
      <c r="FWE52" s="345"/>
      <c r="FWF52" s="345"/>
      <c r="FWG52" s="345"/>
      <c r="FWH52" s="345"/>
      <c r="FWI52" s="345"/>
      <c r="FWJ52" s="345"/>
      <c r="FWK52" s="345"/>
      <c r="FWL52" s="345"/>
      <c r="FWM52" s="345"/>
      <c r="FWN52" s="345"/>
      <c r="FWO52" s="345"/>
      <c r="FWP52" s="345"/>
      <c r="FWQ52" s="345"/>
      <c r="FWR52" s="345"/>
      <c r="FWS52" s="345"/>
      <c r="FWT52" s="345"/>
      <c r="FWU52" s="345"/>
      <c r="FWV52" s="345"/>
      <c r="FWW52" s="345"/>
      <c r="FWX52" s="345"/>
      <c r="FWY52" s="345"/>
      <c r="FWZ52" s="345"/>
      <c r="FXA52" s="345"/>
      <c r="FXB52" s="345"/>
      <c r="FXC52" s="345"/>
      <c r="FXD52" s="345"/>
      <c r="FXE52" s="345"/>
      <c r="FXF52" s="345"/>
      <c r="FXG52" s="345"/>
      <c r="FXH52" s="345"/>
      <c r="FXI52" s="345"/>
      <c r="FXJ52" s="345"/>
      <c r="FXK52" s="345"/>
      <c r="FXL52" s="345"/>
      <c r="FXM52" s="345"/>
      <c r="FXN52" s="345"/>
      <c r="FXO52" s="345"/>
      <c r="FXP52" s="345"/>
      <c r="FXQ52" s="345"/>
      <c r="FXR52" s="345"/>
      <c r="FXS52" s="345"/>
      <c r="FXT52" s="345"/>
      <c r="FXU52" s="345"/>
      <c r="FXV52" s="345"/>
      <c r="FXW52" s="345"/>
      <c r="FXX52" s="345"/>
      <c r="FXY52" s="345"/>
      <c r="FXZ52" s="345"/>
      <c r="FYA52" s="345"/>
      <c r="FYB52" s="345"/>
      <c r="FYC52" s="345"/>
      <c r="FYD52" s="345"/>
      <c r="FYE52" s="345"/>
      <c r="FYF52" s="345"/>
      <c r="FYG52" s="345"/>
      <c r="FYH52" s="345"/>
      <c r="FYI52" s="345"/>
      <c r="FYJ52" s="345"/>
      <c r="FYK52" s="345"/>
      <c r="FYL52" s="345"/>
      <c r="FYM52" s="345"/>
      <c r="FYN52" s="345"/>
      <c r="FYO52" s="345"/>
      <c r="FYP52" s="345"/>
      <c r="FYQ52" s="345"/>
      <c r="FYR52" s="345"/>
      <c r="FYS52" s="345"/>
      <c r="FYT52" s="345"/>
      <c r="FYU52" s="345"/>
      <c r="FYV52" s="345"/>
      <c r="FYW52" s="345"/>
      <c r="FYX52" s="345"/>
      <c r="FYY52" s="345"/>
      <c r="FYZ52" s="345"/>
      <c r="FZA52" s="345"/>
      <c r="FZB52" s="345"/>
      <c r="FZC52" s="345"/>
      <c r="FZD52" s="345"/>
      <c r="FZE52" s="345"/>
      <c r="FZF52" s="345"/>
      <c r="FZG52" s="345"/>
      <c r="FZH52" s="345"/>
      <c r="FZI52" s="345"/>
      <c r="FZJ52" s="345"/>
      <c r="FZK52" s="345"/>
      <c r="FZL52" s="345"/>
      <c r="FZM52" s="345"/>
      <c r="FZN52" s="345"/>
      <c r="FZO52" s="345"/>
      <c r="FZP52" s="345"/>
      <c r="FZQ52" s="345"/>
      <c r="FZR52" s="345"/>
      <c r="FZS52" s="345"/>
      <c r="FZT52" s="345"/>
      <c r="FZU52" s="345"/>
      <c r="FZV52" s="345"/>
      <c r="FZW52" s="345"/>
      <c r="FZX52" s="345"/>
      <c r="FZY52" s="345"/>
      <c r="FZZ52" s="345"/>
      <c r="GAA52" s="345"/>
      <c r="GAB52" s="345"/>
      <c r="GAC52" s="345"/>
      <c r="GAD52" s="345"/>
      <c r="GAE52" s="345"/>
      <c r="GAF52" s="345"/>
      <c r="GAG52" s="345"/>
      <c r="GAH52" s="345"/>
      <c r="GAI52" s="345"/>
      <c r="GAJ52" s="345"/>
      <c r="GAK52" s="345"/>
      <c r="GAL52" s="345"/>
      <c r="GAM52" s="345"/>
      <c r="GAN52" s="345"/>
      <c r="GAO52" s="345"/>
      <c r="GAP52" s="345"/>
      <c r="GAQ52" s="345"/>
      <c r="GAR52" s="345"/>
      <c r="GAS52" s="345"/>
      <c r="GAT52" s="345"/>
      <c r="GAU52" s="345"/>
      <c r="GAV52" s="345"/>
      <c r="GAW52" s="345"/>
      <c r="GAX52" s="345"/>
      <c r="GAY52" s="345"/>
      <c r="GAZ52" s="345"/>
      <c r="GBA52" s="345"/>
      <c r="GBB52" s="345"/>
      <c r="GBC52" s="345"/>
      <c r="GBD52" s="345"/>
      <c r="GBE52" s="345"/>
      <c r="GBF52" s="345"/>
      <c r="GBG52" s="345"/>
      <c r="GBH52" s="345"/>
      <c r="GBI52" s="345"/>
      <c r="GBJ52" s="345"/>
      <c r="GBK52" s="345"/>
      <c r="GBL52" s="345"/>
      <c r="GBM52" s="345"/>
      <c r="GBN52" s="345"/>
      <c r="GBO52" s="345"/>
      <c r="GBP52" s="345"/>
      <c r="GBQ52" s="345"/>
      <c r="GBR52" s="345"/>
      <c r="GBS52" s="345"/>
      <c r="GBT52" s="345"/>
      <c r="GBU52" s="345"/>
      <c r="GBV52" s="345"/>
      <c r="GBW52" s="345"/>
      <c r="GBX52" s="345"/>
      <c r="GBY52" s="345"/>
      <c r="GBZ52" s="345"/>
      <c r="GCA52" s="345"/>
      <c r="GCB52" s="345"/>
      <c r="GCC52" s="345"/>
      <c r="GCD52" s="345"/>
      <c r="GCE52" s="345"/>
      <c r="GCF52" s="345"/>
      <c r="GCG52" s="345"/>
      <c r="GCH52" s="345"/>
      <c r="GCI52" s="345"/>
      <c r="GCJ52" s="345"/>
      <c r="GCK52" s="345"/>
      <c r="GCL52" s="345"/>
      <c r="GCM52" s="345"/>
      <c r="GCN52" s="345"/>
      <c r="GCO52" s="345"/>
      <c r="GCP52" s="345"/>
      <c r="GCQ52" s="345"/>
      <c r="GCR52" s="345"/>
      <c r="GCS52" s="345"/>
      <c r="GCT52" s="345"/>
      <c r="GCU52" s="345"/>
      <c r="GCV52" s="345"/>
      <c r="GCW52" s="345"/>
      <c r="GCX52" s="345"/>
      <c r="GCY52" s="345"/>
      <c r="GCZ52" s="345"/>
      <c r="GDA52" s="345"/>
      <c r="GDB52" s="345"/>
      <c r="GDC52" s="345"/>
      <c r="GDD52" s="345"/>
      <c r="GDE52" s="345"/>
      <c r="GDF52" s="345"/>
      <c r="GDG52" s="345"/>
      <c r="GDH52" s="345"/>
      <c r="GDI52" s="345"/>
      <c r="GDJ52" s="345"/>
      <c r="GDK52" s="345"/>
      <c r="GDL52" s="345"/>
      <c r="GDM52" s="345"/>
      <c r="GDN52" s="345"/>
      <c r="GDO52" s="345"/>
      <c r="GDP52" s="345"/>
      <c r="GDQ52" s="345"/>
      <c r="GDR52" s="345"/>
      <c r="GDS52" s="345"/>
      <c r="GDT52" s="345"/>
      <c r="GDU52" s="345"/>
      <c r="GDV52" s="345"/>
      <c r="GDW52" s="345"/>
      <c r="GDX52" s="345"/>
      <c r="GDY52" s="345"/>
      <c r="GDZ52" s="345"/>
      <c r="GEA52" s="345"/>
      <c r="GEB52" s="345"/>
      <c r="GEC52" s="345"/>
      <c r="GED52" s="345"/>
      <c r="GEE52" s="345"/>
      <c r="GEF52" s="345"/>
      <c r="GEG52" s="345"/>
      <c r="GEH52" s="345"/>
      <c r="GEI52" s="345"/>
      <c r="GEJ52" s="345"/>
      <c r="GEK52" s="345"/>
      <c r="GEL52" s="345"/>
      <c r="GEM52" s="345"/>
      <c r="GEN52" s="345"/>
      <c r="GEO52" s="345"/>
      <c r="GEP52" s="345"/>
      <c r="GEQ52" s="345"/>
      <c r="GER52" s="345"/>
      <c r="GES52" s="345"/>
      <c r="GET52" s="345"/>
      <c r="GEU52" s="345"/>
      <c r="GEV52" s="345"/>
      <c r="GEW52" s="345"/>
      <c r="GEX52" s="345"/>
      <c r="GEY52" s="345"/>
      <c r="GEZ52" s="345"/>
      <c r="GFA52" s="345"/>
      <c r="GFB52" s="345"/>
      <c r="GFC52" s="345"/>
      <c r="GFD52" s="345"/>
      <c r="GFE52" s="345"/>
      <c r="GFF52" s="345"/>
      <c r="GFG52" s="345"/>
      <c r="GFH52" s="345"/>
      <c r="GFI52" s="345"/>
      <c r="GFJ52" s="345"/>
      <c r="GFK52" s="345"/>
      <c r="GFL52" s="345"/>
      <c r="GFM52" s="345"/>
      <c r="GFN52" s="345"/>
      <c r="GFO52" s="345"/>
      <c r="GFP52" s="345"/>
      <c r="GFQ52" s="345"/>
      <c r="GFR52" s="345"/>
      <c r="GFS52" s="345"/>
      <c r="GFT52" s="345"/>
      <c r="GFU52" s="345"/>
      <c r="GFV52" s="345"/>
      <c r="GFW52" s="345"/>
      <c r="GFX52" s="345"/>
      <c r="GFY52" s="345"/>
      <c r="GFZ52" s="345"/>
      <c r="GGA52" s="345"/>
      <c r="GGB52" s="345"/>
      <c r="GGC52" s="345"/>
      <c r="GGD52" s="345"/>
      <c r="GGE52" s="345"/>
      <c r="GGF52" s="345"/>
      <c r="GGG52" s="345"/>
      <c r="GGH52" s="345"/>
      <c r="GGI52" s="345"/>
      <c r="GGJ52" s="345"/>
      <c r="GGK52" s="345"/>
      <c r="GGL52" s="345"/>
      <c r="GGM52" s="345"/>
      <c r="GGN52" s="345"/>
      <c r="GGO52" s="345"/>
      <c r="GGP52" s="345"/>
      <c r="GGQ52" s="345"/>
      <c r="GGR52" s="345"/>
      <c r="GGS52" s="345"/>
      <c r="GGT52" s="345"/>
      <c r="GGU52" s="345"/>
      <c r="GGV52" s="345"/>
      <c r="GGW52" s="345"/>
      <c r="GGX52" s="345"/>
      <c r="GGY52" s="345"/>
      <c r="GGZ52" s="345"/>
      <c r="GHA52" s="345"/>
      <c r="GHB52" s="345"/>
      <c r="GHC52" s="345"/>
      <c r="GHD52" s="345"/>
      <c r="GHE52" s="345"/>
      <c r="GHF52" s="345"/>
      <c r="GHG52" s="345"/>
      <c r="GHH52" s="345"/>
      <c r="GHI52" s="345"/>
      <c r="GHJ52" s="345"/>
      <c r="GHK52" s="345"/>
      <c r="GHL52" s="345"/>
      <c r="GHM52" s="345"/>
      <c r="GHN52" s="345"/>
      <c r="GHO52" s="345"/>
      <c r="GHP52" s="345"/>
      <c r="GHQ52" s="345"/>
      <c r="GHR52" s="345"/>
      <c r="GHS52" s="345"/>
      <c r="GHT52" s="345"/>
      <c r="GHU52" s="345"/>
      <c r="GHV52" s="345"/>
      <c r="GHW52" s="345"/>
      <c r="GHX52" s="345"/>
      <c r="GHY52" s="345"/>
      <c r="GHZ52" s="345"/>
      <c r="GIA52" s="345"/>
      <c r="GIB52" s="345"/>
      <c r="GIC52" s="345"/>
      <c r="GID52" s="345"/>
      <c r="GIE52" s="345"/>
      <c r="GIF52" s="345"/>
      <c r="GIG52" s="345"/>
      <c r="GIH52" s="345"/>
      <c r="GII52" s="345"/>
      <c r="GIJ52" s="345"/>
      <c r="GIK52" s="345"/>
      <c r="GIL52" s="345"/>
      <c r="GIM52" s="345"/>
      <c r="GIN52" s="345"/>
      <c r="GIO52" s="345"/>
      <c r="GIP52" s="345"/>
      <c r="GIQ52" s="345"/>
      <c r="GIR52" s="345"/>
      <c r="GIS52" s="345"/>
      <c r="GIT52" s="345"/>
      <c r="GIU52" s="345"/>
      <c r="GIV52" s="345"/>
      <c r="GIW52" s="345"/>
      <c r="GIX52" s="345"/>
      <c r="GIY52" s="345"/>
      <c r="GIZ52" s="345"/>
      <c r="GJA52" s="345"/>
      <c r="GJB52" s="345"/>
      <c r="GJC52" s="345"/>
      <c r="GJD52" s="345"/>
      <c r="GJE52" s="345"/>
      <c r="GJF52" s="345"/>
      <c r="GJG52" s="345"/>
      <c r="GJH52" s="345"/>
      <c r="GJI52" s="345"/>
      <c r="GJJ52" s="345"/>
      <c r="GJK52" s="345"/>
      <c r="GJL52" s="345"/>
      <c r="GJM52" s="345"/>
      <c r="GJN52" s="345"/>
      <c r="GJO52" s="345"/>
      <c r="GJP52" s="345"/>
      <c r="GJQ52" s="345"/>
      <c r="GJR52" s="345"/>
      <c r="GJS52" s="345"/>
      <c r="GJT52" s="345"/>
      <c r="GJU52" s="345"/>
      <c r="GJV52" s="345"/>
      <c r="GJW52" s="345"/>
      <c r="GJX52" s="345"/>
      <c r="GJY52" s="345"/>
      <c r="GJZ52" s="345"/>
      <c r="GKA52" s="345"/>
      <c r="GKB52" s="345"/>
      <c r="GKC52" s="345"/>
      <c r="GKD52" s="345"/>
      <c r="GKE52" s="345"/>
      <c r="GKF52" s="345"/>
      <c r="GKG52" s="345"/>
      <c r="GKH52" s="345"/>
      <c r="GKI52" s="345"/>
      <c r="GKJ52" s="345"/>
      <c r="GKK52" s="345"/>
      <c r="GKL52" s="345"/>
      <c r="GKM52" s="345"/>
      <c r="GKN52" s="345"/>
      <c r="GKO52" s="345"/>
      <c r="GKP52" s="345"/>
      <c r="GKQ52" s="345"/>
      <c r="GKR52" s="345"/>
      <c r="GKS52" s="345"/>
      <c r="GKT52" s="345"/>
      <c r="GKU52" s="345"/>
      <c r="GKV52" s="345"/>
      <c r="GKW52" s="345"/>
      <c r="GKX52" s="345"/>
      <c r="GKY52" s="345"/>
      <c r="GKZ52" s="345"/>
      <c r="GLA52" s="345"/>
      <c r="GLB52" s="345"/>
      <c r="GLC52" s="345"/>
      <c r="GLD52" s="345"/>
      <c r="GLE52" s="345"/>
      <c r="GLF52" s="345"/>
      <c r="GLG52" s="345"/>
      <c r="GLH52" s="345"/>
      <c r="GLI52" s="345"/>
      <c r="GLJ52" s="345"/>
      <c r="GLK52" s="345"/>
      <c r="GLL52" s="345"/>
      <c r="GLM52" s="345"/>
      <c r="GLN52" s="345"/>
      <c r="GLO52" s="345"/>
      <c r="GLP52" s="345"/>
      <c r="GLQ52" s="345"/>
      <c r="GLR52" s="345"/>
      <c r="GLS52" s="345"/>
      <c r="GLT52" s="345"/>
      <c r="GLU52" s="345"/>
      <c r="GLV52" s="345"/>
      <c r="GLW52" s="345"/>
      <c r="GLX52" s="345"/>
      <c r="GLY52" s="345"/>
      <c r="GLZ52" s="345"/>
      <c r="GMA52" s="345"/>
      <c r="GMB52" s="345"/>
      <c r="GMC52" s="345"/>
      <c r="GMD52" s="345"/>
      <c r="GME52" s="345"/>
      <c r="GMF52" s="345"/>
      <c r="GMG52" s="345"/>
      <c r="GMH52" s="345"/>
      <c r="GMI52" s="345"/>
      <c r="GMJ52" s="345"/>
      <c r="GMK52" s="345"/>
      <c r="GML52" s="345"/>
      <c r="GMM52" s="345"/>
      <c r="GMN52" s="345"/>
      <c r="GMO52" s="345"/>
      <c r="GMP52" s="345"/>
      <c r="GMQ52" s="345"/>
      <c r="GMR52" s="345"/>
      <c r="GMS52" s="345"/>
      <c r="GMT52" s="345"/>
      <c r="GMU52" s="345"/>
      <c r="GMV52" s="345"/>
      <c r="GMW52" s="345"/>
      <c r="GMX52" s="345"/>
      <c r="GMY52" s="345"/>
      <c r="GMZ52" s="345"/>
      <c r="GNA52" s="345"/>
      <c r="GNB52" s="345"/>
      <c r="GNC52" s="345"/>
      <c r="GND52" s="345"/>
      <c r="GNE52" s="345"/>
      <c r="GNF52" s="345"/>
      <c r="GNG52" s="345"/>
      <c r="GNH52" s="345"/>
      <c r="GNI52" s="345"/>
      <c r="GNJ52" s="345"/>
      <c r="GNK52" s="345"/>
      <c r="GNL52" s="345"/>
      <c r="GNM52" s="345"/>
      <c r="GNN52" s="345"/>
      <c r="GNO52" s="345"/>
      <c r="GNP52" s="345"/>
      <c r="GNQ52" s="345"/>
      <c r="GNR52" s="345"/>
      <c r="GNS52" s="345"/>
      <c r="GNT52" s="345"/>
      <c r="GNU52" s="345"/>
      <c r="GNV52" s="345"/>
      <c r="GNW52" s="345"/>
      <c r="GNX52" s="345"/>
      <c r="GNY52" s="345"/>
      <c r="GNZ52" s="345"/>
      <c r="GOA52" s="345"/>
      <c r="GOB52" s="345"/>
      <c r="GOC52" s="345"/>
      <c r="GOD52" s="345"/>
      <c r="GOE52" s="345"/>
      <c r="GOF52" s="345"/>
      <c r="GOG52" s="345"/>
      <c r="GOH52" s="345"/>
      <c r="GOI52" s="345"/>
      <c r="GOJ52" s="345"/>
      <c r="GOK52" s="345"/>
      <c r="GOL52" s="345"/>
      <c r="GOM52" s="345"/>
      <c r="GON52" s="345"/>
      <c r="GOO52" s="345"/>
      <c r="GOP52" s="345"/>
      <c r="GOQ52" s="345"/>
      <c r="GOR52" s="345"/>
      <c r="GOS52" s="345"/>
      <c r="GOT52" s="345"/>
      <c r="GOU52" s="345"/>
      <c r="GOV52" s="345"/>
      <c r="GOW52" s="345"/>
      <c r="GOX52" s="345"/>
      <c r="GOY52" s="345"/>
      <c r="GOZ52" s="345"/>
      <c r="GPA52" s="345"/>
      <c r="GPB52" s="345"/>
      <c r="GPC52" s="345"/>
      <c r="GPD52" s="345"/>
      <c r="GPE52" s="345"/>
      <c r="GPF52" s="345"/>
      <c r="GPG52" s="345"/>
      <c r="GPH52" s="345"/>
      <c r="GPI52" s="345"/>
      <c r="GPJ52" s="345"/>
      <c r="GPK52" s="345"/>
      <c r="GPL52" s="345"/>
      <c r="GPM52" s="345"/>
      <c r="GPN52" s="345"/>
      <c r="GPO52" s="345"/>
      <c r="GPP52" s="345"/>
      <c r="GPQ52" s="345"/>
      <c r="GPR52" s="345"/>
      <c r="GPS52" s="345"/>
      <c r="GPT52" s="345"/>
      <c r="GPU52" s="345"/>
      <c r="GPV52" s="345"/>
      <c r="GPW52" s="345"/>
      <c r="GPX52" s="345"/>
      <c r="GPY52" s="345"/>
      <c r="GPZ52" s="345"/>
      <c r="GQA52" s="345"/>
      <c r="GQB52" s="345"/>
      <c r="GQC52" s="345"/>
      <c r="GQD52" s="345"/>
      <c r="GQE52" s="345"/>
      <c r="GQF52" s="345"/>
      <c r="GQG52" s="345"/>
      <c r="GQH52" s="345"/>
      <c r="GQI52" s="345"/>
      <c r="GQJ52" s="345"/>
      <c r="GQK52" s="345"/>
      <c r="GQL52" s="345"/>
      <c r="GQM52" s="345"/>
      <c r="GQN52" s="345"/>
      <c r="GQO52" s="345"/>
      <c r="GQP52" s="345"/>
      <c r="GQQ52" s="345"/>
      <c r="GQR52" s="345"/>
      <c r="GQS52" s="345"/>
      <c r="GQT52" s="345"/>
      <c r="GQU52" s="345"/>
      <c r="GQV52" s="345"/>
      <c r="GQW52" s="345"/>
      <c r="GQX52" s="345"/>
      <c r="GQY52" s="345"/>
      <c r="GQZ52" s="345"/>
      <c r="GRA52" s="345"/>
      <c r="GRB52" s="345"/>
      <c r="GRC52" s="345"/>
      <c r="GRD52" s="345"/>
      <c r="GRE52" s="345"/>
      <c r="GRF52" s="345"/>
      <c r="GRG52" s="345"/>
      <c r="GRH52" s="345"/>
      <c r="GRI52" s="345"/>
      <c r="GRJ52" s="345"/>
      <c r="GRK52" s="345"/>
      <c r="GRL52" s="345"/>
      <c r="GRM52" s="345"/>
      <c r="GRN52" s="345"/>
      <c r="GRO52" s="345"/>
      <c r="GRP52" s="345"/>
      <c r="GRQ52" s="345"/>
      <c r="GRR52" s="345"/>
      <c r="GRS52" s="345"/>
      <c r="GRT52" s="345"/>
      <c r="GRU52" s="345"/>
      <c r="GRV52" s="345"/>
      <c r="GRW52" s="345"/>
      <c r="GRX52" s="345"/>
      <c r="GRY52" s="345"/>
      <c r="GRZ52" s="345"/>
      <c r="GSA52" s="345"/>
      <c r="GSB52" s="345"/>
      <c r="GSC52" s="345"/>
      <c r="GSD52" s="345"/>
      <c r="GSE52" s="345"/>
      <c r="GSF52" s="345"/>
      <c r="GSG52" s="345"/>
      <c r="GSH52" s="345"/>
      <c r="GSI52" s="345"/>
      <c r="GSJ52" s="345"/>
      <c r="GSK52" s="345"/>
      <c r="GSL52" s="345"/>
      <c r="GSM52" s="345"/>
      <c r="GSN52" s="345"/>
      <c r="GSO52" s="345"/>
      <c r="GSP52" s="345"/>
      <c r="GSQ52" s="345"/>
      <c r="GSR52" s="345"/>
      <c r="GSS52" s="345"/>
      <c r="GST52" s="345"/>
      <c r="GSU52" s="345"/>
      <c r="GSV52" s="345"/>
      <c r="GSW52" s="345"/>
      <c r="GSX52" s="345"/>
      <c r="GSY52" s="345"/>
      <c r="GSZ52" s="345"/>
      <c r="GTA52" s="345"/>
      <c r="GTB52" s="345"/>
      <c r="GTC52" s="345"/>
      <c r="GTD52" s="345"/>
      <c r="GTE52" s="345"/>
      <c r="GTF52" s="345"/>
      <c r="GTG52" s="345"/>
      <c r="GTH52" s="345"/>
      <c r="GTI52" s="345"/>
      <c r="GTJ52" s="345"/>
      <c r="GTK52" s="345"/>
      <c r="GTL52" s="345"/>
      <c r="GTM52" s="345"/>
      <c r="GTN52" s="345"/>
      <c r="GTO52" s="345"/>
      <c r="GTP52" s="345"/>
      <c r="GTQ52" s="345"/>
      <c r="GTR52" s="345"/>
      <c r="GTS52" s="345"/>
      <c r="GTT52" s="345"/>
      <c r="GTU52" s="345"/>
      <c r="GTV52" s="345"/>
      <c r="GTW52" s="345"/>
      <c r="GTX52" s="345"/>
      <c r="GTY52" s="345"/>
      <c r="GTZ52" s="345"/>
      <c r="GUA52" s="345"/>
      <c r="GUB52" s="345"/>
      <c r="GUC52" s="345"/>
      <c r="GUD52" s="345"/>
      <c r="GUE52" s="345"/>
      <c r="GUF52" s="345"/>
      <c r="GUG52" s="345"/>
      <c r="GUH52" s="345"/>
      <c r="GUI52" s="345"/>
      <c r="GUJ52" s="345"/>
      <c r="GUK52" s="345"/>
      <c r="GUL52" s="345"/>
      <c r="GUM52" s="345"/>
      <c r="GUN52" s="345"/>
      <c r="GUO52" s="345"/>
      <c r="GUP52" s="345"/>
      <c r="GUQ52" s="345"/>
      <c r="GUR52" s="345"/>
      <c r="GUS52" s="345"/>
      <c r="GUT52" s="345"/>
      <c r="GUU52" s="345"/>
      <c r="GUV52" s="345"/>
      <c r="GUW52" s="345"/>
      <c r="GUX52" s="345"/>
      <c r="GUY52" s="345"/>
      <c r="GUZ52" s="345"/>
      <c r="GVA52" s="345"/>
      <c r="GVB52" s="345"/>
      <c r="GVC52" s="345"/>
      <c r="GVD52" s="345"/>
      <c r="GVE52" s="345"/>
      <c r="GVF52" s="345"/>
      <c r="GVG52" s="345"/>
      <c r="GVH52" s="345"/>
      <c r="GVI52" s="345"/>
      <c r="GVJ52" s="345"/>
      <c r="GVK52" s="345"/>
      <c r="GVL52" s="345"/>
      <c r="GVM52" s="345"/>
      <c r="GVN52" s="345"/>
      <c r="GVO52" s="345"/>
      <c r="GVP52" s="345"/>
      <c r="GVQ52" s="345"/>
      <c r="GVR52" s="345"/>
      <c r="GVS52" s="345"/>
      <c r="GVT52" s="345"/>
      <c r="GVU52" s="345"/>
      <c r="GVV52" s="345"/>
      <c r="GVW52" s="345"/>
      <c r="GVX52" s="345"/>
      <c r="GVY52" s="345"/>
      <c r="GVZ52" s="345"/>
      <c r="GWA52" s="345"/>
      <c r="GWB52" s="345"/>
      <c r="GWC52" s="345"/>
      <c r="GWD52" s="345"/>
      <c r="GWE52" s="345"/>
      <c r="GWF52" s="345"/>
      <c r="GWG52" s="345"/>
      <c r="GWH52" s="345"/>
      <c r="GWI52" s="345"/>
      <c r="GWJ52" s="345"/>
      <c r="GWK52" s="345"/>
      <c r="GWL52" s="345"/>
      <c r="GWM52" s="345"/>
      <c r="GWN52" s="345"/>
      <c r="GWO52" s="345"/>
      <c r="GWP52" s="345"/>
      <c r="GWQ52" s="345"/>
      <c r="GWR52" s="345"/>
      <c r="GWS52" s="345"/>
      <c r="GWT52" s="345"/>
      <c r="GWU52" s="345"/>
      <c r="GWV52" s="345"/>
      <c r="GWW52" s="345"/>
      <c r="GWX52" s="345"/>
      <c r="GWY52" s="345"/>
      <c r="GWZ52" s="345"/>
      <c r="GXA52" s="345"/>
      <c r="GXB52" s="345"/>
      <c r="GXC52" s="345"/>
      <c r="GXD52" s="345"/>
      <c r="GXE52" s="345"/>
      <c r="GXF52" s="345"/>
      <c r="GXG52" s="345"/>
      <c r="GXH52" s="345"/>
      <c r="GXI52" s="345"/>
      <c r="GXJ52" s="345"/>
      <c r="GXK52" s="345"/>
      <c r="GXL52" s="345"/>
      <c r="GXM52" s="345"/>
      <c r="GXN52" s="345"/>
      <c r="GXO52" s="345"/>
      <c r="GXP52" s="345"/>
      <c r="GXQ52" s="345"/>
      <c r="GXR52" s="345"/>
      <c r="GXS52" s="345"/>
      <c r="GXT52" s="345"/>
      <c r="GXU52" s="345"/>
      <c r="GXV52" s="345"/>
      <c r="GXW52" s="345"/>
      <c r="GXX52" s="345"/>
      <c r="GXY52" s="345"/>
      <c r="GXZ52" s="345"/>
      <c r="GYA52" s="345"/>
      <c r="GYB52" s="345"/>
      <c r="GYC52" s="345"/>
      <c r="GYD52" s="345"/>
      <c r="GYE52" s="345"/>
      <c r="GYF52" s="345"/>
      <c r="GYG52" s="345"/>
      <c r="GYH52" s="345"/>
      <c r="GYI52" s="345"/>
      <c r="GYJ52" s="345"/>
      <c r="GYK52" s="345"/>
      <c r="GYL52" s="345"/>
      <c r="GYM52" s="345"/>
      <c r="GYN52" s="345"/>
      <c r="GYO52" s="345"/>
      <c r="GYP52" s="345"/>
      <c r="GYQ52" s="345"/>
      <c r="GYR52" s="345"/>
      <c r="GYS52" s="345"/>
      <c r="GYT52" s="345"/>
      <c r="GYU52" s="345"/>
      <c r="GYV52" s="345"/>
      <c r="GYW52" s="345"/>
      <c r="GYX52" s="345"/>
      <c r="GYY52" s="345"/>
      <c r="GYZ52" s="345"/>
      <c r="GZA52" s="345"/>
      <c r="GZB52" s="345"/>
      <c r="GZC52" s="345"/>
      <c r="GZD52" s="345"/>
      <c r="GZE52" s="345"/>
      <c r="GZF52" s="345"/>
      <c r="GZG52" s="345"/>
      <c r="GZH52" s="345"/>
      <c r="GZI52" s="345"/>
      <c r="GZJ52" s="345"/>
      <c r="GZK52" s="345"/>
      <c r="GZL52" s="345"/>
      <c r="GZM52" s="345"/>
      <c r="GZN52" s="345"/>
      <c r="GZO52" s="345"/>
      <c r="GZP52" s="345"/>
      <c r="GZQ52" s="345"/>
      <c r="GZR52" s="345"/>
      <c r="GZS52" s="345"/>
      <c r="GZT52" s="345"/>
      <c r="GZU52" s="345"/>
      <c r="GZV52" s="345"/>
      <c r="GZW52" s="345"/>
      <c r="GZX52" s="345"/>
      <c r="GZY52" s="345"/>
      <c r="GZZ52" s="345"/>
      <c r="HAA52" s="345"/>
      <c r="HAB52" s="345"/>
      <c r="HAC52" s="345"/>
      <c r="HAD52" s="345"/>
      <c r="HAE52" s="345"/>
      <c r="HAF52" s="345"/>
      <c r="HAG52" s="345"/>
      <c r="HAH52" s="345"/>
      <c r="HAI52" s="345"/>
      <c r="HAJ52" s="345"/>
      <c r="HAK52" s="345"/>
      <c r="HAL52" s="345"/>
      <c r="HAM52" s="345"/>
      <c r="HAN52" s="345"/>
      <c r="HAO52" s="345"/>
      <c r="HAP52" s="345"/>
      <c r="HAQ52" s="345"/>
      <c r="HAR52" s="345"/>
      <c r="HAS52" s="345"/>
      <c r="HAT52" s="345"/>
      <c r="HAU52" s="345"/>
      <c r="HAV52" s="345"/>
      <c r="HAW52" s="345"/>
      <c r="HAX52" s="345"/>
      <c r="HAY52" s="345"/>
      <c r="HAZ52" s="345"/>
      <c r="HBA52" s="345"/>
      <c r="HBB52" s="345"/>
      <c r="HBC52" s="345"/>
      <c r="HBD52" s="345"/>
      <c r="HBE52" s="345"/>
      <c r="HBF52" s="345"/>
      <c r="HBG52" s="345"/>
      <c r="HBH52" s="345"/>
      <c r="HBI52" s="345"/>
      <c r="HBJ52" s="345"/>
      <c r="HBK52" s="345"/>
      <c r="HBL52" s="345"/>
      <c r="HBM52" s="345"/>
      <c r="HBN52" s="345"/>
      <c r="HBO52" s="345"/>
      <c r="HBP52" s="345"/>
      <c r="HBQ52" s="345"/>
      <c r="HBR52" s="345"/>
      <c r="HBS52" s="345"/>
      <c r="HBT52" s="345"/>
      <c r="HBU52" s="345"/>
      <c r="HBV52" s="345"/>
      <c r="HBW52" s="345"/>
      <c r="HBX52" s="345"/>
      <c r="HBY52" s="345"/>
      <c r="HBZ52" s="345"/>
      <c r="HCA52" s="345"/>
      <c r="HCB52" s="345"/>
      <c r="HCC52" s="345"/>
      <c r="HCD52" s="345"/>
      <c r="HCE52" s="345"/>
      <c r="HCF52" s="345"/>
      <c r="HCG52" s="345"/>
      <c r="HCH52" s="345"/>
      <c r="HCI52" s="345"/>
      <c r="HCJ52" s="345"/>
      <c r="HCK52" s="345"/>
      <c r="HCL52" s="345"/>
      <c r="HCM52" s="345"/>
      <c r="HCN52" s="345"/>
      <c r="HCO52" s="345"/>
      <c r="HCP52" s="345"/>
      <c r="HCQ52" s="345"/>
      <c r="HCR52" s="345"/>
      <c r="HCS52" s="345"/>
      <c r="HCT52" s="345"/>
      <c r="HCU52" s="345"/>
      <c r="HCV52" s="345"/>
      <c r="HCW52" s="345"/>
      <c r="HCX52" s="345"/>
      <c r="HCY52" s="345"/>
      <c r="HCZ52" s="345"/>
      <c r="HDA52" s="345"/>
      <c r="HDB52" s="345"/>
      <c r="HDC52" s="345"/>
      <c r="HDD52" s="345"/>
      <c r="HDE52" s="345"/>
      <c r="HDF52" s="345"/>
      <c r="HDG52" s="345"/>
      <c r="HDH52" s="345"/>
      <c r="HDI52" s="345"/>
      <c r="HDJ52" s="345"/>
      <c r="HDK52" s="345"/>
      <c r="HDL52" s="345"/>
      <c r="HDM52" s="345"/>
      <c r="HDN52" s="345"/>
      <c r="HDO52" s="345"/>
      <c r="HDP52" s="345"/>
      <c r="HDQ52" s="345"/>
      <c r="HDR52" s="345"/>
      <c r="HDS52" s="345"/>
      <c r="HDT52" s="345"/>
      <c r="HDU52" s="345"/>
      <c r="HDV52" s="345"/>
      <c r="HDW52" s="345"/>
      <c r="HDX52" s="345"/>
      <c r="HDY52" s="345"/>
      <c r="HDZ52" s="345"/>
      <c r="HEA52" s="345"/>
      <c r="HEB52" s="345"/>
      <c r="HEC52" s="345"/>
      <c r="HED52" s="345"/>
      <c r="HEE52" s="345"/>
      <c r="HEF52" s="345"/>
      <c r="HEG52" s="345"/>
      <c r="HEH52" s="345"/>
      <c r="HEI52" s="345"/>
      <c r="HEJ52" s="345"/>
      <c r="HEK52" s="345"/>
      <c r="HEL52" s="345"/>
      <c r="HEM52" s="345"/>
      <c r="HEN52" s="345"/>
      <c r="HEO52" s="345"/>
      <c r="HEP52" s="345"/>
      <c r="HEQ52" s="345"/>
      <c r="HER52" s="345"/>
      <c r="HES52" s="345"/>
      <c r="HET52" s="345"/>
      <c r="HEU52" s="345"/>
      <c r="HEV52" s="345"/>
      <c r="HEW52" s="345"/>
      <c r="HEX52" s="345"/>
      <c r="HEY52" s="345"/>
      <c r="HEZ52" s="345"/>
      <c r="HFA52" s="345"/>
      <c r="HFB52" s="345"/>
      <c r="HFC52" s="345"/>
      <c r="HFD52" s="345"/>
      <c r="HFE52" s="345"/>
      <c r="HFF52" s="345"/>
      <c r="HFG52" s="345"/>
      <c r="HFH52" s="345"/>
      <c r="HFI52" s="345"/>
      <c r="HFJ52" s="345"/>
      <c r="HFK52" s="345"/>
      <c r="HFL52" s="345"/>
      <c r="HFM52" s="345"/>
      <c r="HFN52" s="345"/>
      <c r="HFO52" s="345"/>
      <c r="HFP52" s="345"/>
      <c r="HFQ52" s="345"/>
      <c r="HFR52" s="345"/>
      <c r="HFS52" s="345"/>
      <c r="HFT52" s="345"/>
      <c r="HFU52" s="345"/>
      <c r="HFV52" s="345"/>
      <c r="HFW52" s="345"/>
      <c r="HFX52" s="345"/>
      <c r="HFY52" s="345"/>
      <c r="HFZ52" s="345"/>
      <c r="HGA52" s="345"/>
      <c r="HGB52" s="345"/>
      <c r="HGC52" s="345"/>
      <c r="HGD52" s="345"/>
      <c r="HGE52" s="345"/>
      <c r="HGF52" s="345"/>
      <c r="HGG52" s="345"/>
      <c r="HGH52" s="345"/>
      <c r="HGI52" s="345"/>
      <c r="HGJ52" s="345"/>
      <c r="HGK52" s="345"/>
      <c r="HGL52" s="345"/>
      <c r="HGM52" s="345"/>
      <c r="HGN52" s="345"/>
      <c r="HGO52" s="345"/>
      <c r="HGP52" s="345"/>
      <c r="HGQ52" s="345"/>
      <c r="HGR52" s="345"/>
      <c r="HGS52" s="345"/>
      <c r="HGT52" s="345"/>
      <c r="HGU52" s="345"/>
      <c r="HGV52" s="345"/>
      <c r="HGW52" s="345"/>
      <c r="HGX52" s="345"/>
      <c r="HGY52" s="345"/>
      <c r="HGZ52" s="345"/>
      <c r="HHA52" s="345"/>
      <c r="HHB52" s="345"/>
      <c r="HHC52" s="345"/>
      <c r="HHD52" s="345"/>
      <c r="HHE52" s="345"/>
      <c r="HHF52" s="345"/>
      <c r="HHG52" s="345"/>
      <c r="HHH52" s="345"/>
      <c r="HHI52" s="345"/>
      <c r="HHJ52" s="345"/>
      <c r="HHK52" s="345"/>
      <c r="HHL52" s="345"/>
      <c r="HHM52" s="345"/>
      <c r="HHN52" s="345"/>
      <c r="HHO52" s="345"/>
      <c r="HHP52" s="345"/>
      <c r="HHQ52" s="345"/>
      <c r="HHR52" s="345"/>
      <c r="HHS52" s="345"/>
      <c r="HHT52" s="345"/>
      <c r="HHU52" s="345"/>
      <c r="HHV52" s="345"/>
      <c r="HHW52" s="345"/>
      <c r="HHX52" s="345"/>
      <c r="HHY52" s="345"/>
      <c r="HHZ52" s="345"/>
      <c r="HIA52" s="345"/>
      <c r="HIB52" s="345"/>
      <c r="HIC52" s="345"/>
      <c r="HID52" s="345"/>
      <c r="HIE52" s="345"/>
      <c r="HIF52" s="345"/>
      <c r="HIG52" s="345"/>
      <c r="HIH52" s="345"/>
      <c r="HII52" s="345"/>
      <c r="HIJ52" s="345"/>
      <c r="HIK52" s="345"/>
      <c r="HIL52" s="345"/>
      <c r="HIM52" s="345"/>
      <c r="HIN52" s="345"/>
      <c r="HIO52" s="345"/>
      <c r="HIP52" s="345"/>
      <c r="HIQ52" s="345"/>
      <c r="HIR52" s="345"/>
      <c r="HIS52" s="345"/>
      <c r="HIT52" s="345"/>
      <c r="HIU52" s="345"/>
      <c r="HIV52" s="345"/>
      <c r="HIW52" s="345"/>
      <c r="HIX52" s="345"/>
      <c r="HIY52" s="345"/>
      <c r="HIZ52" s="345"/>
      <c r="HJA52" s="345"/>
      <c r="HJB52" s="345"/>
      <c r="HJC52" s="345"/>
      <c r="HJD52" s="345"/>
      <c r="HJE52" s="345"/>
      <c r="HJF52" s="345"/>
      <c r="HJG52" s="345"/>
      <c r="HJH52" s="345"/>
      <c r="HJI52" s="345"/>
      <c r="HJJ52" s="345"/>
      <c r="HJK52" s="345"/>
      <c r="HJL52" s="345"/>
      <c r="HJM52" s="345"/>
      <c r="HJN52" s="345"/>
      <c r="HJO52" s="345"/>
      <c r="HJP52" s="345"/>
      <c r="HJQ52" s="345"/>
      <c r="HJR52" s="345"/>
      <c r="HJS52" s="345"/>
      <c r="HJT52" s="345"/>
      <c r="HJU52" s="345"/>
      <c r="HJV52" s="345"/>
      <c r="HJW52" s="345"/>
      <c r="HJX52" s="345"/>
      <c r="HJY52" s="345"/>
      <c r="HJZ52" s="345"/>
      <c r="HKA52" s="345"/>
      <c r="HKB52" s="345"/>
      <c r="HKC52" s="345"/>
      <c r="HKD52" s="345"/>
      <c r="HKE52" s="345"/>
      <c r="HKF52" s="345"/>
      <c r="HKG52" s="345"/>
      <c r="HKH52" s="345"/>
      <c r="HKI52" s="345"/>
      <c r="HKJ52" s="345"/>
      <c r="HKK52" s="345"/>
      <c r="HKL52" s="345"/>
      <c r="HKM52" s="345"/>
      <c r="HKN52" s="345"/>
      <c r="HKO52" s="345"/>
      <c r="HKP52" s="345"/>
      <c r="HKQ52" s="345"/>
      <c r="HKR52" s="345"/>
      <c r="HKS52" s="345"/>
      <c r="HKT52" s="345"/>
      <c r="HKU52" s="345"/>
      <c r="HKV52" s="345"/>
      <c r="HKW52" s="345"/>
      <c r="HKX52" s="345"/>
      <c r="HKY52" s="345"/>
      <c r="HKZ52" s="345"/>
      <c r="HLA52" s="345"/>
      <c r="HLB52" s="345"/>
      <c r="HLC52" s="345"/>
      <c r="HLD52" s="345"/>
      <c r="HLE52" s="345"/>
      <c r="HLF52" s="345"/>
      <c r="HLG52" s="345"/>
      <c r="HLH52" s="345"/>
      <c r="HLI52" s="345"/>
      <c r="HLJ52" s="345"/>
      <c r="HLK52" s="345"/>
      <c r="HLL52" s="345"/>
      <c r="HLM52" s="345"/>
      <c r="HLN52" s="345"/>
      <c r="HLO52" s="345"/>
      <c r="HLP52" s="345"/>
      <c r="HLQ52" s="345"/>
      <c r="HLR52" s="345"/>
      <c r="HLS52" s="345"/>
      <c r="HLT52" s="345"/>
      <c r="HLU52" s="345"/>
      <c r="HLV52" s="345"/>
      <c r="HLW52" s="345"/>
      <c r="HLX52" s="345"/>
      <c r="HLY52" s="345"/>
      <c r="HLZ52" s="345"/>
      <c r="HMA52" s="345"/>
      <c r="HMB52" s="345"/>
      <c r="HMC52" s="345"/>
      <c r="HMD52" s="345"/>
      <c r="HME52" s="345"/>
      <c r="HMF52" s="345"/>
      <c r="HMG52" s="345"/>
      <c r="HMH52" s="345"/>
      <c r="HMI52" s="345"/>
      <c r="HMJ52" s="345"/>
      <c r="HMK52" s="345"/>
      <c r="HML52" s="345"/>
      <c r="HMM52" s="345"/>
      <c r="HMN52" s="345"/>
      <c r="HMO52" s="345"/>
      <c r="HMP52" s="345"/>
      <c r="HMQ52" s="345"/>
      <c r="HMR52" s="345"/>
      <c r="HMS52" s="345"/>
      <c r="HMT52" s="345"/>
      <c r="HMU52" s="345"/>
      <c r="HMV52" s="345"/>
      <c r="HMW52" s="345"/>
      <c r="HMX52" s="345"/>
      <c r="HMY52" s="345"/>
      <c r="HMZ52" s="345"/>
      <c r="HNA52" s="345"/>
      <c r="HNB52" s="345"/>
      <c r="HNC52" s="345"/>
      <c r="HND52" s="345"/>
      <c r="HNE52" s="345"/>
      <c r="HNF52" s="345"/>
      <c r="HNG52" s="345"/>
      <c r="HNH52" s="345"/>
      <c r="HNI52" s="345"/>
      <c r="HNJ52" s="345"/>
      <c r="HNK52" s="345"/>
      <c r="HNL52" s="345"/>
      <c r="HNM52" s="345"/>
      <c r="HNN52" s="345"/>
      <c r="HNO52" s="345"/>
      <c r="HNP52" s="345"/>
      <c r="HNQ52" s="345"/>
      <c r="HNR52" s="345"/>
      <c r="HNS52" s="345"/>
      <c r="HNT52" s="345"/>
      <c r="HNU52" s="345"/>
      <c r="HNV52" s="345"/>
      <c r="HNW52" s="345"/>
      <c r="HNX52" s="345"/>
      <c r="HNY52" s="345"/>
      <c r="HNZ52" s="345"/>
      <c r="HOA52" s="345"/>
      <c r="HOB52" s="345"/>
      <c r="HOC52" s="345"/>
      <c r="HOD52" s="345"/>
      <c r="HOE52" s="345"/>
      <c r="HOF52" s="345"/>
      <c r="HOG52" s="345"/>
      <c r="HOH52" s="345"/>
      <c r="HOI52" s="345"/>
      <c r="HOJ52" s="345"/>
      <c r="HOK52" s="345"/>
      <c r="HOL52" s="345"/>
      <c r="HOM52" s="345"/>
      <c r="HON52" s="345"/>
      <c r="HOO52" s="345"/>
      <c r="HOP52" s="345"/>
      <c r="HOQ52" s="345"/>
      <c r="HOR52" s="345"/>
      <c r="HOS52" s="345"/>
      <c r="HOT52" s="345"/>
      <c r="HOU52" s="345"/>
      <c r="HOV52" s="345"/>
      <c r="HOW52" s="345"/>
      <c r="HOX52" s="345"/>
      <c r="HOY52" s="345"/>
      <c r="HOZ52" s="345"/>
      <c r="HPA52" s="345"/>
      <c r="HPB52" s="345"/>
      <c r="HPC52" s="345"/>
      <c r="HPD52" s="345"/>
      <c r="HPE52" s="345"/>
      <c r="HPF52" s="345"/>
      <c r="HPG52" s="345"/>
      <c r="HPH52" s="345"/>
      <c r="HPI52" s="345"/>
      <c r="HPJ52" s="345"/>
      <c r="HPK52" s="345"/>
      <c r="HPL52" s="345"/>
      <c r="HPM52" s="345"/>
      <c r="HPN52" s="345"/>
      <c r="HPO52" s="345"/>
      <c r="HPP52" s="345"/>
      <c r="HPQ52" s="345"/>
      <c r="HPR52" s="345"/>
      <c r="HPS52" s="345"/>
      <c r="HPT52" s="345"/>
      <c r="HPU52" s="345"/>
      <c r="HPV52" s="345"/>
      <c r="HPW52" s="345"/>
      <c r="HPX52" s="345"/>
      <c r="HPY52" s="345"/>
      <c r="HPZ52" s="345"/>
      <c r="HQA52" s="345"/>
      <c r="HQB52" s="345"/>
      <c r="HQC52" s="345"/>
      <c r="HQD52" s="345"/>
      <c r="HQE52" s="345"/>
      <c r="HQF52" s="345"/>
      <c r="HQG52" s="345"/>
      <c r="HQH52" s="345"/>
      <c r="HQI52" s="345"/>
      <c r="HQJ52" s="345"/>
      <c r="HQK52" s="345"/>
      <c r="HQL52" s="345"/>
      <c r="HQM52" s="345"/>
      <c r="HQN52" s="345"/>
      <c r="HQO52" s="345"/>
      <c r="HQP52" s="345"/>
      <c r="HQQ52" s="345"/>
      <c r="HQR52" s="345"/>
      <c r="HQS52" s="345"/>
      <c r="HQT52" s="345"/>
      <c r="HQU52" s="345"/>
      <c r="HQV52" s="345"/>
      <c r="HQW52" s="345"/>
      <c r="HQX52" s="345"/>
      <c r="HQY52" s="345"/>
      <c r="HQZ52" s="345"/>
      <c r="HRA52" s="345"/>
      <c r="HRB52" s="345"/>
      <c r="HRC52" s="345"/>
      <c r="HRD52" s="345"/>
      <c r="HRE52" s="345"/>
      <c r="HRF52" s="345"/>
      <c r="HRG52" s="345"/>
      <c r="HRH52" s="345"/>
      <c r="HRI52" s="345"/>
      <c r="HRJ52" s="345"/>
      <c r="HRK52" s="345"/>
      <c r="HRL52" s="345"/>
      <c r="HRM52" s="345"/>
      <c r="HRN52" s="345"/>
      <c r="HRO52" s="345"/>
      <c r="HRP52" s="345"/>
      <c r="HRQ52" s="345"/>
      <c r="HRR52" s="345"/>
      <c r="HRS52" s="345"/>
      <c r="HRT52" s="345"/>
      <c r="HRU52" s="345"/>
      <c r="HRV52" s="345"/>
      <c r="HRW52" s="345"/>
      <c r="HRX52" s="345"/>
      <c r="HRY52" s="345"/>
      <c r="HRZ52" s="345"/>
      <c r="HSA52" s="345"/>
      <c r="HSB52" s="345"/>
      <c r="HSC52" s="345"/>
      <c r="HSD52" s="345"/>
      <c r="HSE52" s="345"/>
      <c r="HSF52" s="345"/>
      <c r="HSG52" s="345"/>
      <c r="HSH52" s="345"/>
      <c r="HSI52" s="345"/>
      <c r="HSJ52" s="345"/>
      <c r="HSK52" s="345"/>
      <c r="HSL52" s="345"/>
      <c r="HSM52" s="345"/>
      <c r="HSN52" s="345"/>
      <c r="HSO52" s="345"/>
      <c r="HSP52" s="345"/>
      <c r="HSQ52" s="345"/>
      <c r="HSR52" s="345"/>
      <c r="HSS52" s="345"/>
      <c r="HST52" s="345"/>
      <c r="HSU52" s="345"/>
      <c r="HSV52" s="345"/>
      <c r="HSW52" s="345"/>
      <c r="HSX52" s="345"/>
      <c r="HSY52" s="345"/>
      <c r="HSZ52" s="345"/>
      <c r="HTA52" s="345"/>
      <c r="HTB52" s="345"/>
      <c r="HTC52" s="345"/>
      <c r="HTD52" s="345"/>
      <c r="HTE52" s="345"/>
      <c r="HTF52" s="345"/>
      <c r="HTG52" s="345"/>
      <c r="HTH52" s="345"/>
      <c r="HTI52" s="345"/>
      <c r="HTJ52" s="345"/>
      <c r="HTK52" s="345"/>
      <c r="HTL52" s="345"/>
      <c r="HTM52" s="345"/>
      <c r="HTN52" s="345"/>
      <c r="HTO52" s="345"/>
      <c r="HTP52" s="345"/>
      <c r="HTQ52" s="345"/>
      <c r="HTR52" s="345"/>
      <c r="HTS52" s="345"/>
      <c r="HTT52" s="345"/>
      <c r="HTU52" s="345"/>
      <c r="HTV52" s="345"/>
      <c r="HTW52" s="345"/>
      <c r="HTX52" s="345"/>
      <c r="HTY52" s="345"/>
      <c r="HTZ52" s="345"/>
      <c r="HUA52" s="345"/>
      <c r="HUB52" s="345"/>
      <c r="HUC52" s="345"/>
      <c r="HUD52" s="345"/>
      <c r="HUE52" s="345"/>
      <c r="HUF52" s="345"/>
      <c r="HUG52" s="345"/>
      <c r="HUH52" s="345"/>
      <c r="HUI52" s="345"/>
      <c r="HUJ52" s="345"/>
      <c r="HUK52" s="345"/>
      <c r="HUL52" s="345"/>
      <c r="HUM52" s="345"/>
      <c r="HUN52" s="345"/>
      <c r="HUO52" s="345"/>
      <c r="HUP52" s="345"/>
      <c r="HUQ52" s="345"/>
      <c r="HUR52" s="345"/>
      <c r="HUS52" s="345"/>
      <c r="HUT52" s="345"/>
      <c r="HUU52" s="345"/>
      <c r="HUV52" s="345"/>
      <c r="HUW52" s="345"/>
      <c r="HUX52" s="345"/>
      <c r="HUY52" s="345"/>
      <c r="HUZ52" s="345"/>
      <c r="HVA52" s="345"/>
      <c r="HVB52" s="345"/>
      <c r="HVC52" s="345"/>
      <c r="HVD52" s="345"/>
      <c r="HVE52" s="345"/>
      <c r="HVF52" s="345"/>
      <c r="HVG52" s="345"/>
      <c r="HVH52" s="345"/>
      <c r="HVI52" s="345"/>
      <c r="HVJ52" s="345"/>
      <c r="HVK52" s="345"/>
      <c r="HVL52" s="345"/>
      <c r="HVM52" s="345"/>
      <c r="HVN52" s="345"/>
      <c r="HVO52" s="345"/>
      <c r="HVP52" s="345"/>
      <c r="HVQ52" s="345"/>
      <c r="HVR52" s="345"/>
      <c r="HVS52" s="345"/>
      <c r="HVT52" s="345"/>
      <c r="HVU52" s="345"/>
      <c r="HVV52" s="345"/>
      <c r="HVW52" s="345"/>
      <c r="HVX52" s="345"/>
      <c r="HVY52" s="345"/>
      <c r="HVZ52" s="345"/>
      <c r="HWA52" s="345"/>
      <c r="HWB52" s="345"/>
      <c r="HWC52" s="345"/>
      <c r="HWD52" s="345"/>
      <c r="HWE52" s="345"/>
      <c r="HWF52" s="345"/>
      <c r="HWG52" s="345"/>
      <c r="HWH52" s="345"/>
      <c r="HWI52" s="345"/>
      <c r="HWJ52" s="345"/>
      <c r="HWK52" s="345"/>
      <c r="HWL52" s="345"/>
      <c r="HWM52" s="345"/>
      <c r="HWN52" s="345"/>
      <c r="HWO52" s="345"/>
      <c r="HWP52" s="345"/>
      <c r="HWQ52" s="345"/>
      <c r="HWR52" s="345"/>
      <c r="HWS52" s="345"/>
      <c r="HWT52" s="345"/>
      <c r="HWU52" s="345"/>
      <c r="HWV52" s="345"/>
      <c r="HWW52" s="345"/>
      <c r="HWX52" s="345"/>
      <c r="HWY52" s="345"/>
      <c r="HWZ52" s="345"/>
      <c r="HXA52" s="345"/>
      <c r="HXB52" s="345"/>
      <c r="HXC52" s="345"/>
      <c r="HXD52" s="345"/>
      <c r="HXE52" s="345"/>
      <c r="HXF52" s="345"/>
      <c r="HXG52" s="345"/>
      <c r="HXH52" s="345"/>
      <c r="HXI52" s="345"/>
      <c r="HXJ52" s="345"/>
      <c r="HXK52" s="345"/>
      <c r="HXL52" s="345"/>
      <c r="HXM52" s="345"/>
      <c r="HXN52" s="345"/>
      <c r="HXO52" s="345"/>
      <c r="HXP52" s="345"/>
      <c r="HXQ52" s="345"/>
      <c r="HXR52" s="345"/>
      <c r="HXS52" s="345"/>
      <c r="HXT52" s="345"/>
      <c r="HXU52" s="345"/>
      <c r="HXV52" s="345"/>
      <c r="HXW52" s="345"/>
      <c r="HXX52" s="345"/>
      <c r="HXY52" s="345"/>
      <c r="HXZ52" s="345"/>
      <c r="HYA52" s="345"/>
      <c r="HYB52" s="345"/>
      <c r="HYC52" s="345"/>
      <c r="HYD52" s="345"/>
      <c r="HYE52" s="345"/>
      <c r="HYF52" s="345"/>
      <c r="HYG52" s="345"/>
      <c r="HYH52" s="345"/>
      <c r="HYI52" s="345"/>
      <c r="HYJ52" s="345"/>
      <c r="HYK52" s="345"/>
      <c r="HYL52" s="345"/>
      <c r="HYM52" s="345"/>
      <c r="HYN52" s="345"/>
      <c r="HYO52" s="345"/>
      <c r="HYP52" s="345"/>
      <c r="HYQ52" s="345"/>
      <c r="HYR52" s="345"/>
      <c r="HYS52" s="345"/>
      <c r="HYT52" s="345"/>
      <c r="HYU52" s="345"/>
      <c r="HYV52" s="345"/>
      <c r="HYW52" s="345"/>
      <c r="HYX52" s="345"/>
      <c r="HYY52" s="345"/>
      <c r="HYZ52" s="345"/>
      <c r="HZA52" s="345"/>
      <c r="HZB52" s="345"/>
      <c r="HZC52" s="345"/>
      <c r="HZD52" s="345"/>
      <c r="HZE52" s="345"/>
      <c r="HZF52" s="345"/>
      <c r="HZG52" s="345"/>
      <c r="HZH52" s="345"/>
      <c r="HZI52" s="345"/>
      <c r="HZJ52" s="345"/>
      <c r="HZK52" s="345"/>
      <c r="HZL52" s="345"/>
      <c r="HZM52" s="345"/>
      <c r="HZN52" s="345"/>
      <c r="HZO52" s="345"/>
      <c r="HZP52" s="345"/>
      <c r="HZQ52" s="345"/>
      <c r="HZR52" s="345"/>
      <c r="HZS52" s="345"/>
      <c r="HZT52" s="345"/>
      <c r="HZU52" s="345"/>
      <c r="HZV52" s="345"/>
      <c r="HZW52" s="345"/>
      <c r="HZX52" s="345"/>
      <c r="HZY52" s="345"/>
      <c r="HZZ52" s="345"/>
      <c r="IAA52" s="345"/>
      <c r="IAB52" s="345"/>
      <c r="IAC52" s="345"/>
      <c r="IAD52" s="345"/>
      <c r="IAE52" s="345"/>
      <c r="IAF52" s="345"/>
      <c r="IAG52" s="345"/>
      <c r="IAH52" s="345"/>
      <c r="IAI52" s="345"/>
      <c r="IAJ52" s="345"/>
      <c r="IAK52" s="345"/>
      <c r="IAL52" s="345"/>
      <c r="IAM52" s="345"/>
      <c r="IAN52" s="345"/>
      <c r="IAO52" s="345"/>
      <c r="IAP52" s="345"/>
      <c r="IAQ52" s="345"/>
      <c r="IAR52" s="345"/>
      <c r="IAS52" s="345"/>
      <c r="IAT52" s="345"/>
      <c r="IAU52" s="345"/>
      <c r="IAV52" s="345"/>
      <c r="IAW52" s="345"/>
      <c r="IAX52" s="345"/>
      <c r="IAY52" s="345"/>
      <c r="IAZ52" s="345"/>
      <c r="IBA52" s="345"/>
      <c r="IBB52" s="345"/>
      <c r="IBC52" s="345"/>
      <c r="IBD52" s="345"/>
      <c r="IBE52" s="345"/>
      <c r="IBF52" s="345"/>
      <c r="IBG52" s="345"/>
      <c r="IBH52" s="345"/>
      <c r="IBI52" s="345"/>
      <c r="IBJ52" s="345"/>
      <c r="IBK52" s="345"/>
      <c r="IBL52" s="345"/>
      <c r="IBM52" s="345"/>
      <c r="IBN52" s="345"/>
      <c r="IBO52" s="345"/>
      <c r="IBP52" s="345"/>
      <c r="IBQ52" s="345"/>
      <c r="IBR52" s="345"/>
      <c r="IBS52" s="345"/>
      <c r="IBT52" s="345"/>
      <c r="IBU52" s="345"/>
      <c r="IBV52" s="345"/>
      <c r="IBW52" s="345"/>
      <c r="IBX52" s="345"/>
      <c r="IBY52" s="345"/>
      <c r="IBZ52" s="345"/>
      <c r="ICA52" s="345"/>
      <c r="ICB52" s="345"/>
      <c r="ICC52" s="345"/>
      <c r="ICD52" s="345"/>
      <c r="ICE52" s="345"/>
      <c r="ICF52" s="345"/>
      <c r="ICG52" s="345"/>
      <c r="ICH52" s="345"/>
      <c r="ICI52" s="345"/>
      <c r="ICJ52" s="345"/>
      <c r="ICK52" s="345"/>
      <c r="ICL52" s="345"/>
      <c r="ICM52" s="345"/>
      <c r="ICN52" s="345"/>
      <c r="ICO52" s="345"/>
      <c r="ICP52" s="345"/>
      <c r="ICQ52" s="345"/>
      <c r="ICR52" s="345"/>
      <c r="ICS52" s="345"/>
      <c r="ICT52" s="345"/>
      <c r="ICU52" s="345"/>
      <c r="ICV52" s="345"/>
      <c r="ICW52" s="345"/>
      <c r="ICX52" s="345"/>
      <c r="ICY52" s="345"/>
      <c r="ICZ52" s="345"/>
      <c r="IDA52" s="345"/>
      <c r="IDB52" s="345"/>
      <c r="IDC52" s="345"/>
      <c r="IDD52" s="345"/>
      <c r="IDE52" s="345"/>
      <c r="IDF52" s="345"/>
      <c r="IDG52" s="345"/>
      <c r="IDH52" s="345"/>
      <c r="IDI52" s="345"/>
      <c r="IDJ52" s="345"/>
      <c r="IDK52" s="345"/>
      <c r="IDL52" s="345"/>
      <c r="IDM52" s="345"/>
      <c r="IDN52" s="345"/>
      <c r="IDO52" s="345"/>
      <c r="IDP52" s="345"/>
      <c r="IDQ52" s="345"/>
      <c r="IDR52" s="345"/>
      <c r="IDS52" s="345"/>
      <c r="IDT52" s="345"/>
      <c r="IDU52" s="345"/>
      <c r="IDV52" s="345"/>
      <c r="IDW52" s="345"/>
      <c r="IDX52" s="345"/>
      <c r="IDY52" s="345"/>
      <c r="IDZ52" s="345"/>
      <c r="IEA52" s="345"/>
      <c r="IEB52" s="345"/>
      <c r="IEC52" s="345"/>
      <c r="IED52" s="345"/>
      <c r="IEE52" s="345"/>
      <c r="IEF52" s="345"/>
      <c r="IEG52" s="345"/>
      <c r="IEH52" s="345"/>
      <c r="IEI52" s="345"/>
      <c r="IEJ52" s="345"/>
      <c r="IEK52" s="345"/>
      <c r="IEL52" s="345"/>
      <c r="IEM52" s="345"/>
      <c r="IEN52" s="345"/>
      <c r="IEO52" s="345"/>
      <c r="IEP52" s="345"/>
      <c r="IEQ52" s="345"/>
      <c r="IER52" s="345"/>
      <c r="IES52" s="345"/>
      <c r="IET52" s="345"/>
      <c r="IEU52" s="345"/>
      <c r="IEV52" s="345"/>
      <c r="IEW52" s="345"/>
      <c r="IEX52" s="345"/>
      <c r="IEY52" s="345"/>
      <c r="IEZ52" s="345"/>
      <c r="IFA52" s="345"/>
      <c r="IFB52" s="345"/>
      <c r="IFC52" s="345"/>
      <c r="IFD52" s="345"/>
      <c r="IFE52" s="345"/>
      <c r="IFF52" s="345"/>
      <c r="IFG52" s="345"/>
      <c r="IFH52" s="345"/>
      <c r="IFI52" s="345"/>
      <c r="IFJ52" s="345"/>
      <c r="IFK52" s="345"/>
      <c r="IFL52" s="345"/>
      <c r="IFM52" s="345"/>
      <c r="IFN52" s="345"/>
      <c r="IFO52" s="345"/>
      <c r="IFP52" s="345"/>
      <c r="IFQ52" s="345"/>
      <c r="IFR52" s="345"/>
      <c r="IFS52" s="345"/>
      <c r="IFT52" s="345"/>
      <c r="IFU52" s="345"/>
      <c r="IFV52" s="345"/>
      <c r="IFW52" s="345"/>
      <c r="IFX52" s="345"/>
      <c r="IFY52" s="345"/>
      <c r="IFZ52" s="345"/>
      <c r="IGA52" s="345"/>
      <c r="IGB52" s="345"/>
      <c r="IGC52" s="345"/>
      <c r="IGD52" s="345"/>
      <c r="IGE52" s="345"/>
      <c r="IGF52" s="345"/>
      <c r="IGG52" s="345"/>
      <c r="IGH52" s="345"/>
      <c r="IGI52" s="345"/>
      <c r="IGJ52" s="345"/>
      <c r="IGK52" s="345"/>
      <c r="IGL52" s="345"/>
      <c r="IGM52" s="345"/>
      <c r="IGN52" s="345"/>
      <c r="IGO52" s="345"/>
      <c r="IGP52" s="345"/>
      <c r="IGQ52" s="345"/>
      <c r="IGR52" s="345"/>
      <c r="IGS52" s="345"/>
      <c r="IGT52" s="345"/>
      <c r="IGU52" s="345"/>
      <c r="IGV52" s="345"/>
      <c r="IGW52" s="345"/>
      <c r="IGX52" s="345"/>
      <c r="IGY52" s="345"/>
      <c r="IGZ52" s="345"/>
      <c r="IHA52" s="345"/>
      <c r="IHB52" s="345"/>
      <c r="IHC52" s="345"/>
      <c r="IHD52" s="345"/>
      <c r="IHE52" s="345"/>
      <c r="IHF52" s="345"/>
      <c r="IHG52" s="345"/>
      <c r="IHH52" s="345"/>
      <c r="IHI52" s="345"/>
      <c r="IHJ52" s="345"/>
      <c r="IHK52" s="345"/>
      <c r="IHL52" s="345"/>
      <c r="IHM52" s="345"/>
      <c r="IHN52" s="345"/>
      <c r="IHO52" s="345"/>
      <c r="IHP52" s="345"/>
      <c r="IHQ52" s="345"/>
      <c r="IHR52" s="345"/>
      <c r="IHS52" s="345"/>
      <c r="IHT52" s="345"/>
      <c r="IHU52" s="345"/>
      <c r="IHV52" s="345"/>
      <c r="IHW52" s="345"/>
      <c r="IHX52" s="345"/>
      <c r="IHY52" s="345"/>
      <c r="IHZ52" s="345"/>
      <c r="IIA52" s="345"/>
      <c r="IIB52" s="345"/>
      <c r="IIC52" s="345"/>
      <c r="IID52" s="345"/>
      <c r="IIE52" s="345"/>
      <c r="IIF52" s="345"/>
      <c r="IIG52" s="345"/>
      <c r="IIH52" s="345"/>
      <c r="III52" s="345"/>
      <c r="IIJ52" s="345"/>
      <c r="IIK52" s="345"/>
      <c r="IIL52" s="345"/>
      <c r="IIM52" s="345"/>
      <c r="IIN52" s="345"/>
      <c r="IIO52" s="345"/>
      <c r="IIP52" s="345"/>
      <c r="IIQ52" s="345"/>
      <c r="IIR52" s="345"/>
      <c r="IIS52" s="345"/>
      <c r="IIT52" s="345"/>
      <c r="IIU52" s="345"/>
      <c r="IIV52" s="345"/>
      <c r="IIW52" s="345"/>
      <c r="IIX52" s="345"/>
      <c r="IIY52" s="345"/>
      <c r="IIZ52" s="345"/>
      <c r="IJA52" s="345"/>
      <c r="IJB52" s="345"/>
      <c r="IJC52" s="345"/>
      <c r="IJD52" s="345"/>
      <c r="IJE52" s="345"/>
      <c r="IJF52" s="345"/>
      <c r="IJG52" s="345"/>
      <c r="IJH52" s="345"/>
      <c r="IJI52" s="345"/>
      <c r="IJJ52" s="345"/>
      <c r="IJK52" s="345"/>
      <c r="IJL52" s="345"/>
      <c r="IJM52" s="345"/>
      <c r="IJN52" s="345"/>
      <c r="IJO52" s="345"/>
      <c r="IJP52" s="345"/>
      <c r="IJQ52" s="345"/>
      <c r="IJR52" s="345"/>
      <c r="IJS52" s="345"/>
      <c r="IJT52" s="345"/>
      <c r="IJU52" s="345"/>
      <c r="IJV52" s="345"/>
      <c r="IJW52" s="345"/>
      <c r="IJX52" s="345"/>
      <c r="IJY52" s="345"/>
      <c r="IJZ52" s="345"/>
      <c r="IKA52" s="345"/>
      <c r="IKB52" s="345"/>
      <c r="IKC52" s="345"/>
      <c r="IKD52" s="345"/>
      <c r="IKE52" s="345"/>
      <c r="IKF52" s="345"/>
      <c r="IKG52" s="345"/>
      <c r="IKH52" s="345"/>
      <c r="IKI52" s="345"/>
      <c r="IKJ52" s="345"/>
      <c r="IKK52" s="345"/>
      <c r="IKL52" s="345"/>
      <c r="IKM52" s="345"/>
      <c r="IKN52" s="345"/>
      <c r="IKO52" s="345"/>
      <c r="IKP52" s="345"/>
      <c r="IKQ52" s="345"/>
      <c r="IKR52" s="345"/>
      <c r="IKS52" s="345"/>
      <c r="IKT52" s="345"/>
      <c r="IKU52" s="345"/>
      <c r="IKV52" s="345"/>
      <c r="IKW52" s="345"/>
      <c r="IKX52" s="345"/>
      <c r="IKY52" s="345"/>
      <c r="IKZ52" s="345"/>
      <c r="ILA52" s="345"/>
      <c r="ILB52" s="345"/>
      <c r="ILC52" s="345"/>
      <c r="ILD52" s="345"/>
      <c r="ILE52" s="345"/>
      <c r="ILF52" s="345"/>
      <c r="ILG52" s="345"/>
      <c r="ILH52" s="345"/>
      <c r="ILI52" s="345"/>
      <c r="ILJ52" s="345"/>
      <c r="ILK52" s="345"/>
      <c r="ILL52" s="345"/>
      <c r="ILM52" s="345"/>
      <c r="ILN52" s="345"/>
      <c r="ILO52" s="345"/>
      <c r="ILP52" s="345"/>
      <c r="ILQ52" s="345"/>
      <c r="ILR52" s="345"/>
      <c r="ILS52" s="345"/>
      <c r="ILT52" s="345"/>
      <c r="ILU52" s="345"/>
      <c r="ILV52" s="345"/>
      <c r="ILW52" s="345"/>
      <c r="ILX52" s="345"/>
      <c r="ILY52" s="345"/>
      <c r="ILZ52" s="345"/>
      <c r="IMA52" s="345"/>
      <c r="IMB52" s="345"/>
      <c r="IMC52" s="345"/>
      <c r="IMD52" s="345"/>
      <c r="IME52" s="345"/>
      <c r="IMF52" s="345"/>
      <c r="IMG52" s="345"/>
      <c r="IMH52" s="345"/>
      <c r="IMI52" s="345"/>
      <c r="IMJ52" s="345"/>
      <c r="IMK52" s="345"/>
      <c r="IML52" s="345"/>
      <c r="IMM52" s="345"/>
      <c r="IMN52" s="345"/>
      <c r="IMO52" s="345"/>
      <c r="IMP52" s="345"/>
      <c r="IMQ52" s="345"/>
      <c r="IMR52" s="345"/>
      <c r="IMS52" s="345"/>
      <c r="IMT52" s="345"/>
      <c r="IMU52" s="345"/>
      <c r="IMV52" s="345"/>
      <c r="IMW52" s="345"/>
      <c r="IMX52" s="345"/>
      <c r="IMY52" s="345"/>
      <c r="IMZ52" s="345"/>
      <c r="INA52" s="345"/>
      <c r="INB52" s="345"/>
      <c r="INC52" s="345"/>
      <c r="IND52" s="345"/>
      <c r="INE52" s="345"/>
      <c r="INF52" s="345"/>
      <c r="ING52" s="345"/>
      <c r="INH52" s="345"/>
      <c r="INI52" s="345"/>
      <c r="INJ52" s="345"/>
      <c r="INK52" s="345"/>
      <c r="INL52" s="345"/>
      <c r="INM52" s="345"/>
      <c r="INN52" s="345"/>
      <c r="INO52" s="345"/>
      <c r="INP52" s="345"/>
      <c r="INQ52" s="345"/>
      <c r="INR52" s="345"/>
      <c r="INS52" s="345"/>
      <c r="INT52" s="345"/>
      <c r="INU52" s="345"/>
      <c r="INV52" s="345"/>
      <c r="INW52" s="345"/>
      <c r="INX52" s="345"/>
      <c r="INY52" s="345"/>
      <c r="INZ52" s="345"/>
      <c r="IOA52" s="345"/>
      <c r="IOB52" s="345"/>
      <c r="IOC52" s="345"/>
      <c r="IOD52" s="345"/>
      <c r="IOE52" s="345"/>
      <c r="IOF52" s="345"/>
      <c r="IOG52" s="345"/>
      <c r="IOH52" s="345"/>
      <c r="IOI52" s="345"/>
      <c r="IOJ52" s="345"/>
      <c r="IOK52" s="345"/>
      <c r="IOL52" s="345"/>
      <c r="IOM52" s="345"/>
      <c r="ION52" s="345"/>
      <c r="IOO52" s="345"/>
      <c r="IOP52" s="345"/>
      <c r="IOQ52" s="345"/>
      <c r="IOR52" s="345"/>
      <c r="IOS52" s="345"/>
      <c r="IOT52" s="345"/>
      <c r="IOU52" s="345"/>
      <c r="IOV52" s="345"/>
      <c r="IOW52" s="345"/>
      <c r="IOX52" s="345"/>
      <c r="IOY52" s="345"/>
      <c r="IOZ52" s="345"/>
      <c r="IPA52" s="345"/>
      <c r="IPB52" s="345"/>
      <c r="IPC52" s="345"/>
      <c r="IPD52" s="345"/>
      <c r="IPE52" s="345"/>
      <c r="IPF52" s="345"/>
      <c r="IPG52" s="345"/>
      <c r="IPH52" s="345"/>
      <c r="IPI52" s="345"/>
      <c r="IPJ52" s="345"/>
      <c r="IPK52" s="345"/>
      <c r="IPL52" s="345"/>
      <c r="IPM52" s="345"/>
      <c r="IPN52" s="345"/>
      <c r="IPO52" s="345"/>
      <c r="IPP52" s="345"/>
      <c r="IPQ52" s="345"/>
      <c r="IPR52" s="345"/>
      <c r="IPS52" s="345"/>
      <c r="IPT52" s="345"/>
      <c r="IPU52" s="345"/>
      <c r="IPV52" s="345"/>
      <c r="IPW52" s="345"/>
      <c r="IPX52" s="345"/>
      <c r="IPY52" s="345"/>
      <c r="IPZ52" s="345"/>
      <c r="IQA52" s="345"/>
      <c r="IQB52" s="345"/>
      <c r="IQC52" s="345"/>
      <c r="IQD52" s="345"/>
      <c r="IQE52" s="345"/>
      <c r="IQF52" s="345"/>
      <c r="IQG52" s="345"/>
      <c r="IQH52" s="345"/>
      <c r="IQI52" s="345"/>
      <c r="IQJ52" s="345"/>
      <c r="IQK52" s="345"/>
      <c r="IQL52" s="345"/>
      <c r="IQM52" s="345"/>
      <c r="IQN52" s="345"/>
      <c r="IQO52" s="345"/>
      <c r="IQP52" s="345"/>
      <c r="IQQ52" s="345"/>
      <c r="IQR52" s="345"/>
      <c r="IQS52" s="345"/>
      <c r="IQT52" s="345"/>
      <c r="IQU52" s="345"/>
      <c r="IQV52" s="345"/>
      <c r="IQW52" s="345"/>
      <c r="IQX52" s="345"/>
      <c r="IQY52" s="345"/>
      <c r="IQZ52" s="345"/>
      <c r="IRA52" s="345"/>
      <c r="IRB52" s="345"/>
      <c r="IRC52" s="345"/>
      <c r="IRD52" s="345"/>
      <c r="IRE52" s="345"/>
      <c r="IRF52" s="345"/>
      <c r="IRG52" s="345"/>
      <c r="IRH52" s="345"/>
      <c r="IRI52" s="345"/>
      <c r="IRJ52" s="345"/>
      <c r="IRK52" s="345"/>
      <c r="IRL52" s="345"/>
      <c r="IRM52" s="345"/>
      <c r="IRN52" s="345"/>
      <c r="IRO52" s="345"/>
      <c r="IRP52" s="345"/>
      <c r="IRQ52" s="345"/>
      <c r="IRR52" s="345"/>
      <c r="IRS52" s="345"/>
      <c r="IRT52" s="345"/>
      <c r="IRU52" s="345"/>
      <c r="IRV52" s="345"/>
      <c r="IRW52" s="345"/>
      <c r="IRX52" s="345"/>
      <c r="IRY52" s="345"/>
      <c r="IRZ52" s="345"/>
      <c r="ISA52" s="345"/>
      <c r="ISB52" s="345"/>
      <c r="ISC52" s="345"/>
      <c r="ISD52" s="345"/>
      <c r="ISE52" s="345"/>
      <c r="ISF52" s="345"/>
      <c r="ISG52" s="345"/>
      <c r="ISH52" s="345"/>
      <c r="ISI52" s="345"/>
      <c r="ISJ52" s="345"/>
      <c r="ISK52" s="345"/>
      <c r="ISL52" s="345"/>
      <c r="ISM52" s="345"/>
      <c r="ISN52" s="345"/>
      <c r="ISO52" s="345"/>
      <c r="ISP52" s="345"/>
      <c r="ISQ52" s="345"/>
      <c r="ISR52" s="345"/>
      <c r="ISS52" s="345"/>
      <c r="IST52" s="345"/>
      <c r="ISU52" s="345"/>
      <c r="ISV52" s="345"/>
      <c r="ISW52" s="345"/>
      <c r="ISX52" s="345"/>
      <c r="ISY52" s="345"/>
      <c r="ISZ52" s="345"/>
      <c r="ITA52" s="345"/>
      <c r="ITB52" s="345"/>
      <c r="ITC52" s="345"/>
      <c r="ITD52" s="345"/>
      <c r="ITE52" s="345"/>
      <c r="ITF52" s="345"/>
      <c r="ITG52" s="345"/>
      <c r="ITH52" s="345"/>
      <c r="ITI52" s="345"/>
      <c r="ITJ52" s="345"/>
      <c r="ITK52" s="345"/>
      <c r="ITL52" s="345"/>
      <c r="ITM52" s="345"/>
      <c r="ITN52" s="345"/>
      <c r="ITO52" s="345"/>
      <c r="ITP52" s="345"/>
      <c r="ITQ52" s="345"/>
      <c r="ITR52" s="345"/>
      <c r="ITS52" s="345"/>
      <c r="ITT52" s="345"/>
      <c r="ITU52" s="345"/>
      <c r="ITV52" s="345"/>
      <c r="ITW52" s="345"/>
      <c r="ITX52" s="345"/>
      <c r="ITY52" s="345"/>
      <c r="ITZ52" s="345"/>
      <c r="IUA52" s="345"/>
      <c r="IUB52" s="345"/>
      <c r="IUC52" s="345"/>
      <c r="IUD52" s="345"/>
      <c r="IUE52" s="345"/>
      <c r="IUF52" s="345"/>
      <c r="IUG52" s="345"/>
      <c r="IUH52" s="345"/>
      <c r="IUI52" s="345"/>
      <c r="IUJ52" s="345"/>
      <c r="IUK52" s="345"/>
      <c r="IUL52" s="345"/>
      <c r="IUM52" s="345"/>
      <c r="IUN52" s="345"/>
      <c r="IUO52" s="345"/>
      <c r="IUP52" s="345"/>
      <c r="IUQ52" s="345"/>
      <c r="IUR52" s="345"/>
      <c r="IUS52" s="345"/>
      <c r="IUT52" s="345"/>
      <c r="IUU52" s="345"/>
      <c r="IUV52" s="345"/>
      <c r="IUW52" s="345"/>
      <c r="IUX52" s="345"/>
      <c r="IUY52" s="345"/>
      <c r="IUZ52" s="345"/>
      <c r="IVA52" s="345"/>
      <c r="IVB52" s="345"/>
      <c r="IVC52" s="345"/>
      <c r="IVD52" s="345"/>
      <c r="IVE52" s="345"/>
      <c r="IVF52" s="345"/>
      <c r="IVG52" s="345"/>
      <c r="IVH52" s="345"/>
      <c r="IVI52" s="345"/>
      <c r="IVJ52" s="345"/>
      <c r="IVK52" s="345"/>
      <c r="IVL52" s="345"/>
      <c r="IVM52" s="345"/>
      <c r="IVN52" s="345"/>
      <c r="IVO52" s="345"/>
      <c r="IVP52" s="345"/>
      <c r="IVQ52" s="345"/>
      <c r="IVR52" s="345"/>
      <c r="IVS52" s="345"/>
      <c r="IVT52" s="345"/>
      <c r="IVU52" s="345"/>
      <c r="IVV52" s="345"/>
      <c r="IVW52" s="345"/>
      <c r="IVX52" s="345"/>
      <c r="IVY52" s="345"/>
      <c r="IVZ52" s="345"/>
      <c r="IWA52" s="345"/>
      <c r="IWB52" s="345"/>
      <c r="IWC52" s="345"/>
      <c r="IWD52" s="345"/>
      <c r="IWE52" s="345"/>
      <c r="IWF52" s="345"/>
      <c r="IWG52" s="345"/>
      <c r="IWH52" s="345"/>
      <c r="IWI52" s="345"/>
      <c r="IWJ52" s="345"/>
      <c r="IWK52" s="345"/>
      <c r="IWL52" s="345"/>
      <c r="IWM52" s="345"/>
      <c r="IWN52" s="345"/>
      <c r="IWO52" s="345"/>
      <c r="IWP52" s="345"/>
      <c r="IWQ52" s="345"/>
      <c r="IWR52" s="345"/>
      <c r="IWS52" s="345"/>
      <c r="IWT52" s="345"/>
      <c r="IWU52" s="345"/>
      <c r="IWV52" s="345"/>
      <c r="IWW52" s="345"/>
      <c r="IWX52" s="345"/>
      <c r="IWY52" s="345"/>
      <c r="IWZ52" s="345"/>
      <c r="IXA52" s="345"/>
      <c r="IXB52" s="345"/>
      <c r="IXC52" s="345"/>
      <c r="IXD52" s="345"/>
      <c r="IXE52" s="345"/>
      <c r="IXF52" s="345"/>
      <c r="IXG52" s="345"/>
      <c r="IXH52" s="345"/>
      <c r="IXI52" s="345"/>
      <c r="IXJ52" s="345"/>
      <c r="IXK52" s="345"/>
      <c r="IXL52" s="345"/>
      <c r="IXM52" s="345"/>
      <c r="IXN52" s="345"/>
      <c r="IXO52" s="345"/>
      <c r="IXP52" s="345"/>
      <c r="IXQ52" s="345"/>
      <c r="IXR52" s="345"/>
      <c r="IXS52" s="345"/>
      <c r="IXT52" s="345"/>
      <c r="IXU52" s="345"/>
      <c r="IXV52" s="345"/>
      <c r="IXW52" s="345"/>
      <c r="IXX52" s="345"/>
      <c r="IXY52" s="345"/>
      <c r="IXZ52" s="345"/>
      <c r="IYA52" s="345"/>
      <c r="IYB52" s="345"/>
      <c r="IYC52" s="345"/>
      <c r="IYD52" s="345"/>
      <c r="IYE52" s="345"/>
      <c r="IYF52" s="345"/>
      <c r="IYG52" s="345"/>
      <c r="IYH52" s="345"/>
      <c r="IYI52" s="345"/>
      <c r="IYJ52" s="345"/>
      <c r="IYK52" s="345"/>
      <c r="IYL52" s="345"/>
      <c r="IYM52" s="345"/>
      <c r="IYN52" s="345"/>
      <c r="IYO52" s="345"/>
      <c r="IYP52" s="345"/>
      <c r="IYQ52" s="345"/>
      <c r="IYR52" s="345"/>
      <c r="IYS52" s="345"/>
      <c r="IYT52" s="345"/>
      <c r="IYU52" s="345"/>
      <c r="IYV52" s="345"/>
      <c r="IYW52" s="345"/>
      <c r="IYX52" s="345"/>
      <c r="IYY52" s="345"/>
      <c r="IYZ52" s="345"/>
      <c r="IZA52" s="345"/>
      <c r="IZB52" s="345"/>
      <c r="IZC52" s="345"/>
      <c r="IZD52" s="345"/>
      <c r="IZE52" s="345"/>
      <c r="IZF52" s="345"/>
      <c r="IZG52" s="345"/>
      <c r="IZH52" s="345"/>
      <c r="IZI52" s="345"/>
      <c r="IZJ52" s="345"/>
      <c r="IZK52" s="345"/>
      <c r="IZL52" s="345"/>
      <c r="IZM52" s="345"/>
      <c r="IZN52" s="345"/>
      <c r="IZO52" s="345"/>
      <c r="IZP52" s="345"/>
      <c r="IZQ52" s="345"/>
      <c r="IZR52" s="345"/>
      <c r="IZS52" s="345"/>
      <c r="IZT52" s="345"/>
      <c r="IZU52" s="345"/>
      <c r="IZV52" s="345"/>
      <c r="IZW52" s="345"/>
      <c r="IZX52" s="345"/>
      <c r="IZY52" s="345"/>
      <c r="IZZ52" s="345"/>
      <c r="JAA52" s="345"/>
      <c r="JAB52" s="345"/>
      <c r="JAC52" s="345"/>
      <c r="JAD52" s="345"/>
      <c r="JAE52" s="345"/>
      <c r="JAF52" s="345"/>
      <c r="JAG52" s="345"/>
      <c r="JAH52" s="345"/>
      <c r="JAI52" s="345"/>
      <c r="JAJ52" s="345"/>
      <c r="JAK52" s="345"/>
      <c r="JAL52" s="345"/>
      <c r="JAM52" s="345"/>
      <c r="JAN52" s="345"/>
      <c r="JAO52" s="345"/>
      <c r="JAP52" s="345"/>
      <c r="JAQ52" s="345"/>
      <c r="JAR52" s="345"/>
      <c r="JAS52" s="345"/>
      <c r="JAT52" s="345"/>
      <c r="JAU52" s="345"/>
      <c r="JAV52" s="345"/>
      <c r="JAW52" s="345"/>
      <c r="JAX52" s="345"/>
      <c r="JAY52" s="345"/>
      <c r="JAZ52" s="345"/>
      <c r="JBA52" s="345"/>
      <c r="JBB52" s="345"/>
      <c r="JBC52" s="345"/>
      <c r="JBD52" s="345"/>
      <c r="JBE52" s="345"/>
      <c r="JBF52" s="345"/>
      <c r="JBG52" s="345"/>
      <c r="JBH52" s="345"/>
      <c r="JBI52" s="345"/>
      <c r="JBJ52" s="345"/>
      <c r="JBK52" s="345"/>
      <c r="JBL52" s="345"/>
      <c r="JBM52" s="345"/>
      <c r="JBN52" s="345"/>
      <c r="JBO52" s="345"/>
      <c r="JBP52" s="345"/>
      <c r="JBQ52" s="345"/>
      <c r="JBR52" s="345"/>
      <c r="JBS52" s="345"/>
      <c r="JBT52" s="345"/>
      <c r="JBU52" s="345"/>
      <c r="JBV52" s="345"/>
      <c r="JBW52" s="345"/>
      <c r="JBX52" s="345"/>
      <c r="JBY52" s="345"/>
      <c r="JBZ52" s="345"/>
      <c r="JCA52" s="345"/>
      <c r="JCB52" s="345"/>
      <c r="JCC52" s="345"/>
      <c r="JCD52" s="345"/>
      <c r="JCE52" s="345"/>
      <c r="JCF52" s="345"/>
      <c r="JCG52" s="345"/>
      <c r="JCH52" s="345"/>
      <c r="JCI52" s="345"/>
      <c r="JCJ52" s="345"/>
      <c r="JCK52" s="345"/>
      <c r="JCL52" s="345"/>
      <c r="JCM52" s="345"/>
      <c r="JCN52" s="345"/>
      <c r="JCO52" s="345"/>
      <c r="JCP52" s="345"/>
      <c r="JCQ52" s="345"/>
      <c r="JCR52" s="345"/>
      <c r="JCS52" s="345"/>
      <c r="JCT52" s="345"/>
      <c r="JCU52" s="345"/>
      <c r="JCV52" s="345"/>
      <c r="JCW52" s="345"/>
      <c r="JCX52" s="345"/>
      <c r="JCY52" s="345"/>
      <c r="JCZ52" s="345"/>
      <c r="JDA52" s="345"/>
      <c r="JDB52" s="345"/>
      <c r="JDC52" s="345"/>
      <c r="JDD52" s="345"/>
      <c r="JDE52" s="345"/>
      <c r="JDF52" s="345"/>
      <c r="JDG52" s="345"/>
      <c r="JDH52" s="345"/>
      <c r="JDI52" s="345"/>
      <c r="JDJ52" s="345"/>
      <c r="JDK52" s="345"/>
      <c r="JDL52" s="345"/>
      <c r="JDM52" s="345"/>
      <c r="JDN52" s="345"/>
      <c r="JDO52" s="345"/>
      <c r="JDP52" s="345"/>
      <c r="JDQ52" s="345"/>
      <c r="JDR52" s="345"/>
      <c r="JDS52" s="345"/>
      <c r="JDT52" s="345"/>
      <c r="JDU52" s="345"/>
      <c r="JDV52" s="345"/>
      <c r="JDW52" s="345"/>
      <c r="JDX52" s="345"/>
      <c r="JDY52" s="345"/>
      <c r="JDZ52" s="345"/>
      <c r="JEA52" s="345"/>
      <c r="JEB52" s="345"/>
      <c r="JEC52" s="345"/>
      <c r="JED52" s="345"/>
      <c r="JEE52" s="345"/>
      <c r="JEF52" s="345"/>
      <c r="JEG52" s="345"/>
      <c r="JEH52" s="345"/>
      <c r="JEI52" s="345"/>
      <c r="JEJ52" s="345"/>
      <c r="JEK52" s="345"/>
      <c r="JEL52" s="345"/>
      <c r="JEM52" s="345"/>
      <c r="JEN52" s="345"/>
      <c r="JEO52" s="345"/>
      <c r="JEP52" s="345"/>
      <c r="JEQ52" s="345"/>
      <c r="JER52" s="345"/>
      <c r="JES52" s="345"/>
      <c r="JET52" s="345"/>
      <c r="JEU52" s="345"/>
      <c r="JEV52" s="345"/>
      <c r="JEW52" s="345"/>
      <c r="JEX52" s="345"/>
      <c r="JEY52" s="345"/>
      <c r="JEZ52" s="345"/>
      <c r="JFA52" s="345"/>
      <c r="JFB52" s="345"/>
      <c r="JFC52" s="345"/>
      <c r="JFD52" s="345"/>
      <c r="JFE52" s="345"/>
      <c r="JFF52" s="345"/>
      <c r="JFG52" s="345"/>
      <c r="JFH52" s="345"/>
      <c r="JFI52" s="345"/>
      <c r="JFJ52" s="345"/>
      <c r="JFK52" s="345"/>
      <c r="JFL52" s="345"/>
      <c r="JFM52" s="345"/>
      <c r="JFN52" s="345"/>
      <c r="JFO52" s="345"/>
      <c r="JFP52" s="345"/>
      <c r="JFQ52" s="345"/>
      <c r="JFR52" s="345"/>
      <c r="JFS52" s="345"/>
      <c r="JFT52" s="345"/>
      <c r="JFU52" s="345"/>
      <c r="JFV52" s="345"/>
      <c r="JFW52" s="345"/>
      <c r="JFX52" s="345"/>
      <c r="JFY52" s="345"/>
      <c r="JFZ52" s="345"/>
      <c r="JGA52" s="345"/>
      <c r="JGB52" s="345"/>
      <c r="JGC52" s="345"/>
      <c r="JGD52" s="345"/>
      <c r="JGE52" s="345"/>
      <c r="JGF52" s="345"/>
      <c r="JGG52" s="345"/>
      <c r="JGH52" s="345"/>
      <c r="JGI52" s="345"/>
      <c r="JGJ52" s="345"/>
      <c r="JGK52" s="345"/>
      <c r="JGL52" s="345"/>
      <c r="JGM52" s="345"/>
      <c r="JGN52" s="345"/>
      <c r="JGO52" s="345"/>
      <c r="JGP52" s="345"/>
      <c r="JGQ52" s="345"/>
      <c r="JGR52" s="345"/>
      <c r="JGS52" s="345"/>
      <c r="JGT52" s="345"/>
      <c r="JGU52" s="345"/>
      <c r="JGV52" s="345"/>
      <c r="JGW52" s="345"/>
      <c r="JGX52" s="345"/>
      <c r="JGY52" s="345"/>
      <c r="JGZ52" s="345"/>
      <c r="JHA52" s="345"/>
      <c r="JHB52" s="345"/>
      <c r="JHC52" s="345"/>
      <c r="JHD52" s="345"/>
      <c r="JHE52" s="345"/>
      <c r="JHF52" s="345"/>
      <c r="JHG52" s="345"/>
      <c r="JHH52" s="345"/>
      <c r="JHI52" s="345"/>
      <c r="JHJ52" s="345"/>
      <c r="JHK52" s="345"/>
      <c r="JHL52" s="345"/>
      <c r="JHM52" s="345"/>
      <c r="JHN52" s="345"/>
      <c r="JHO52" s="345"/>
      <c r="JHP52" s="345"/>
      <c r="JHQ52" s="345"/>
      <c r="JHR52" s="345"/>
      <c r="JHS52" s="345"/>
      <c r="JHT52" s="345"/>
      <c r="JHU52" s="345"/>
      <c r="JHV52" s="345"/>
      <c r="JHW52" s="345"/>
      <c r="JHX52" s="345"/>
      <c r="JHY52" s="345"/>
      <c r="JHZ52" s="345"/>
      <c r="JIA52" s="345"/>
      <c r="JIB52" s="345"/>
      <c r="JIC52" s="345"/>
      <c r="JID52" s="345"/>
      <c r="JIE52" s="345"/>
      <c r="JIF52" s="345"/>
      <c r="JIG52" s="345"/>
      <c r="JIH52" s="345"/>
      <c r="JII52" s="345"/>
      <c r="JIJ52" s="345"/>
      <c r="JIK52" s="345"/>
      <c r="JIL52" s="345"/>
      <c r="JIM52" s="345"/>
      <c r="JIN52" s="345"/>
      <c r="JIO52" s="345"/>
      <c r="JIP52" s="345"/>
      <c r="JIQ52" s="345"/>
      <c r="JIR52" s="345"/>
      <c r="JIS52" s="345"/>
      <c r="JIT52" s="345"/>
      <c r="JIU52" s="345"/>
      <c r="JIV52" s="345"/>
      <c r="JIW52" s="345"/>
      <c r="JIX52" s="345"/>
      <c r="JIY52" s="345"/>
      <c r="JIZ52" s="345"/>
      <c r="JJA52" s="345"/>
      <c r="JJB52" s="345"/>
      <c r="JJC52" s="345"/>
      <c r="JJD52" s="345"/>
      <c r="JJE52" s="345"/>
      <c r="JJF52" s="345"/>
      <c r="JJG52" s="345"/>
      <c r="JJH52" s="345"/>
      <c r="JJI52" s="345"/>
      <c r="JJJ52" s="345"/>
      <c r="JJK52" s="345"/>
      <c r="JJL52" s="345"/>
      <c r="JJM52" s="345"/>
      <c r="JJN52" s="345"/>
      <c r="JJO52" s="345"/>
      <c r="JJP52" s="345"/>
      <c r="JJQ52" s="345"/>
      <c r="JJR52" s="345"/>
      <c r="JJS52" s="345"/>
      <c r="JJT52" s="345"/>
      <c r="JJU52" s="345"/>
      <c r="JJV52" s="345"/>
      <c r="JJW52" s="345"/>
      <c r="JJX52" s="345"/>
      <c r="JJY52" s="345"/>
      <c r="JJZ52" s="345"/>
      <c r="JKA52" s="345"/>
      <c r="JKB52" s="345"/>
      <c r="JKC52" s="345"/>
      <c r="JKD52" s="345"/>
      <c r="JKE52" s="345"/>
      <c r="JKF52" s="345"/>
      <c r="JKG52" s="345"/>
      <c r="JKH52" s="345"/>
      <c r="JKI52" s="345"/>
      <c r="JKJ52" s="345"/>
      <c r="JKK52" s="345"/>
      <c r="JKL52" s="345"/>
      <c r="JKM52" s="345"/>
      <c r="JKN52" s="345"/>
      <c r="JKO52" s="345"/>
      <c r="JKP52" s="345"/>
      <c r="JKQ52" s="345"/>
      <c r="JKR52" s="345"/>
      <c r="JKS52" s="345"/>
      <c r="JKT52" s="345"/>
      <c r="JKU52" s="345"/>
      <c r="JKV52" s="345"/>
      <c r="JKW52" s="345"/>
      <c r="JKX52" s="345"/>
      <c r="JKY52" s="345"/>
      <c r="JKZ52" s="345"/>
      <c r="JLA52" s="345"/>
      <c r="JLB52" s="345"/>
      <c r="JLC52" s="345"/>
      <c r="JLD52" s="345"/>
      <c r="JLE52" s="345"/>
      <c r="JLF52" s="345"/>
      <c r="JLG52" s="345"/>
      <c r="JLH52" s="345"/>
      <c r="JLI52" s="345"/>
      <c r="JLJ52" s="345"/>
      <c r="JLK52" s="345"/>
      <c r="JLL52" s="345"/>
      <c r="JLM52" s="345"/>
      <c r="JLN52" s="345"/>
      <c r="JLO52" s="345"/>
      <c r="JLP52" s="345"/>
      <c r="JLQ52" s="345"/>
      <c r="JLR52" s="345"/>
      <c r="JLS52" s="345"/>
      <c r="JLT52" s="345"/>
      <c r="JLU52" s="345"/>
      <c r="JLV52" s="345"/>
      <c r="JLW52" s="345"/>
      <c r="JLX52" s="345"/>
      <c r="JLY52" s="345"/>
      <c r="JLZ52" s="345"/>
      <c r="JMA52" s="345"/>
      <c r="JMB52" s="345"/>
      <c r="JMC52" s="345"/>
      <c r="JMD52" s="345"/>
      <c r="JME52" s="345"/>
      <c r="JMF52" s="345"/>
      <c r="JMG52" s="345"/>
      <c r="JMH52" s="345"/>
      <c r="JMI52" s="345"/>
      <c r="JMJ52" s="345"/>
      <c r="JMK52" s="345"/>
      <c r="JML52" s="345"/>
      <c r="JMM52" s="345"/>
      <c r="JMN52" s="345"/>
      <c r="JMO52" s="345"/>
      <c r="JMP52" s="345"/>
      <c r="JMQ52" s="345"/>
      <c r="JMR52" s="345"/>
      <c r="JMS52" s="345"/>
      <c r="JMT52" s="345"/>
      <c r="JMU52" s="345"/>
      <c r="JMV52" s="345"/>
      <c r="JMW52" s="345"/>
      <c r="JMX52" s="345"/>
      <c r="JMY52" s="345"/>
      <c r="JMZ52" s="345"/>
      <c r="JNA52" s="345"/>
      <c r="JNB52" s="345"/>
      <c r="JNC52" s="345"/>
      <c r="JND52" s="345"/>
      <c r="JNE52" s="345"/>
      <c r="JNF52" s="345"/>
      <c r="JNG52" s="345"/>
      <c r="JNH52" s="345"/>
      <c r="JNI52" s="345"/>
      <c r="JNJ52" s="345"/>
      <c r="JNK52" s="345"/>
      <c r="JNL52" s="345"/>
      <c r="JNM52" s="345"/>
      <c r="JNN52" s="345"/>
      <c r="JNO52" s="345"/>
      <c r="JNP52" s="345"/>
      <c r="JNQ52" s="345"/>
      <c r="JNR52" s="345"/>
      <c r="JNS52" s="345"/>
      <c r="JNT52" s="345"/>
      <c r="JNU52" s="345"/>
      <c r="JNV52" s="345"/>
      <c r="JNW52" s="345"/>
      <c r="JNX52" s="345"/>
      <c r="JNY52" s="345"/>
      <c r="JNZ52" s="345"/>
      <c r="JOA52" s="345"/>
      <c r="JOB52" s="345"/>
      <c r="JOC52" s="345"/>
      <c r="JOD52" s="345"/>
      <c r="JOE52" s="345"/>
      <c r="JOF52" s="345"/>
      <c r="JOG52" s="345"/>
      <c r="JOH52" s="345"/>
      <c r="JOI52" s="345"/>
      <c r="JOJ52" s="345"/>
      <c r="JOK52" s="345"/>
      <c r="JOL52" s="345"/>
      <c r="JOM52" s="345"/>
      <c r="JON52" s="345"/>
      <c r="JOO52" s="345"/>
      <c r="JOP52" s="345"/>
      <c r="JOQ52" s="345"/>
      <c r="JOR52" s="345"/>
      <c r="JOS52" s="345"/>
      <c r="JOT52" s="345"/>
      <c r="JOU52" s="345"/>
      <c r="JOV52" s="345"/>
      <c r="JOW52" s="345"/>
      <c r="JOX52" s="345"/>
      <c r="JOY52" s="345"/>
      <c r="JOZ52" s="345"/>
      <c r="JPA52" s="345"/>
      <c r="JPB52" s="345"/>
      <c r="JPC52" s="345"/>
      <c r="JPD52" s="345"/>
      <c r="JPE52" s="345"/>
      <c r="JPF52" s="345"/>
      <c r="JPG52" s="345"/>
      <c r="JPH52" s="345"/>
      <c r="JPI52" s="345"/>
      <c r="JPJ52" s="345"/>
      <c r="JPK52" s="345"/>
      <c r="JPL52" s="345"/>
      <c r="JPM52" s="345"/>
      <c r="JPN52" s="345"/>
      <c r="JPO52" s="345"/>
      <c r="JPP52" s="345"/>
      <c r="JPQ52" s="345"/>
      <c r="JPR52" s="345"/>
      <c r="JPS52" s="345"/>
      <c r="JPT52" s="345"/>
      <c r="JPU52" s="345"/>
      <c r="JPV52" s="345"/>
      <c r="JPW52" s="345"/>
      <c r="JPX52" s="345"/>
      <c r="JPY52" s="345"/>
      <c r="JPZ52" s="345"/>
      <c r="JQA52" s="345"/>
      <c r="JQB52" s="345"/>
      <c r="JQC52" s="345"/>
      <c r="JQD52" s="345"/>
      <c r="JQE52" s="345"/>
      <c r="JQF52" s="345"/>
      <c r="JQG52" s="345"/>
      <c r="JQH52" s="345"/>
      <c r="JQI52" s="345"/>
      <c r="JQJ52" s="345"/>
      <c r="JQK52" s="345"/>
      <c r="JQL52" s="345"/>
      <c r="JQM52" s="345"/>
      <c r="JQN52" s="345"/>
      <c r="JQO52" s="345"/>
      <c r="JQP52" s="345"/>
      <c r="JQQ52" s="345"/>
      <c r="JQR52" s="345"/>
      <c r="JQS52" s="345"/>
      <c r="JQT52" s="345"/>
      <c r="JQU52" s="345"/>
      <c r="JQV52" s="345"/>
      <c r="JQW52" s="345"/>
      <c r="JQX52" s="345"/>
      <c r="JQY52" s="345"/>
      <c r="JQZ52" s="345"/>
      <c r="JRA52" s="345"/>
      <c r="JRB52" s="345"/>
      <c r="JRC52" s="345"/>
      <c r="JRD52" s="345"/>
      <c r="JRE52" s="345"/>
      <c r="JRF52" s="345"/>
      <c r="JRG52" s="345"/>
      <c r="JRH52" s="345"/>
      <c r="JRI52" s="345"/>
      <c r="JRJ52" s="345"/>
      <c r="JRK52" s="345"/>
      <c r="JRL52" s="345"/>
      <c r="JRM52" s="345"/>
      <c r="JRN52" s="345"/>
      <c r="JRO52" s="345"/>
      <c r="JRP52" s="345"/>
      <c r="JRQ52" s="345"/>
      <c r="JRR52" s="345"/>
      <c r="JRS52" s="345"/>
      <c r="JRT52" s="345"/>
      <c r="JRU52" s="345"/>
      <c r="JRV52" s="345"/>
      <c r="JRW52" s="345"/>
      <c r="JRX52" s="345"/>
      <c r="JRY52" s="345"/>
      <c r="JRZ52" s="345"/>
      <c r="JSA52" s="345"/>
      <c r="JSB52" s="345"/>
      <c r="JSC52" s="345"/>
      <c r="JSD52" s="345"/>
      <c r="JSE52" s="345"/>
      <c r="JSF52" s="345"/>
      <c r="JSG52" s="345"/>
      <c r="JSH52" s="345"/>
      <c r="JSI52" s="345"/>
      <c r="JSJ52" s="345"/>
      <c r="JSK52" s="345"/>
      <c r="JSL52" s="345"/>
      <c r="JSM52" s="345"/>
      <c r="JSN52" s="345"/>
      <c r="JSO52" s="345"/>
      <c r="JSP52" s="345"/>
      <c r="JSQ52" s="345"/>
      <c r="JSR52" s="345"/>
      <c r="JSS52" s="345"/>
      <c r="JST52" s="345"/>
      <c r="JSU52" s="345"/>
      <c r="JSV52" s="345"/>
      <c r="JSW52" s="345"/>
      <c r="JSX52" s="345"/>
      <c r="JSY52" s="345"/>
      <c r="JSZ52" s="345"/>
      <c r="JTA52" s="345"/>
      <c r="JTB52" s="345"/>
      <c r="JTC52" s="345"/>
      <c r="JTD52" s="345"/>
      <c r="JTE52" s="345"/>
      <c r="JTF52" s="345"/>
      <c r="JTG52" s="345"/>
      <c r="JTH52" s="345"/>
      <c r="JTI52" s="345"/>
      <c r="JTJ52" s="345"/>
      <c r="JTK52" s="345"/>
      <c r="JTL52" s="345"/>
      <c r="JTM52" s="345"/>
      <c r="JTN52" s="345"/>
      <c r="JTO52" s="345"/>
      <c r="JTP52" s="345"/>
      <c r="JTQ52" s="345"/>
      <c r="JTR52" s="345"/>
      <c r="JTS52" s="345"/>
      <c r="JTT52" s="345"/>
      <c r="JTU52" s="345"/>
      <c r="JTV52" s="345"/>
      <c r="JTW52" s="345"/>
      <c r="JTX52" s="345"/>
      <c r="JTY52" s="345"/>
      <c r="JTZ52" s="345"/>
      <c r="JUA52" s="345"/>
      <c r="JUB52" s="345"/>
      <c r="JUC52" s="345"/>
      <c r="JUD52" s="345"/>
      <c r="JUE52" s="345"/>
      <c r="JUF52" s="345"/>
      <c r="JUG52" s="345"/>
      <c r="JUH52" s="345"/>
      <c r="JUI52" s="345"/>
      <c r="JUJ52" s="345"/>
      <c r="JUK52" s="345"/>
      <c r="JUL52" s="345"/>
      <c r="JUM52" s="345"/>
      <c r="JUN52" s="345"/>
      <c r="JUO52" s="345"/>
      <c r="JUP52" s="345"/>
      <c r="JUQ52" s="345"/>
      <c r="JUR52" s="345"/>
      <c r="JUS52" s="345"/>
      <c r="JUT52" s="345"/>
      <c r="JUU52" s="345"/>
      <c r="JUV52" s="345"/>
      <c r="JUW52" s="345"/>
      <c r="JUX52" s="345"/>
      <c r="JUY52" s="345"/>
      <c r="JUZ52" s="345"/>
      <c r="JVA52" s="345"/>
      <c r="JVB52" s="345"/>
      <c r="JVC52" s="345"/>
      <c r="JVD52" s="345"/>
      <c r="JVE52" s="345"/>
      <c r="JVF52" s="345"/>
      <c r="JVG52" s="345"/>
      <c r="JVH52" s="345"/>
      <c r="JVI52" s="345"/>
      <c r="JVJ52" s="345"/>
      <c r="JVK52" s="345"/>
      <c r="JVL52" s="345"/>
      <c r="JVM52" s="345"/>
      <c r="JVN52" s="345"/>
      <c r="JVO52" s="345"/>
      <c r="JVP52" s="345"/>
      <c r="JVQ52" s="345"/>
      <c r="JVR52" s="345"/>
      <c r="JVS52" s="345"/>
      <c r="JVT52" s="345"/>
      <c r="JVU52" s="345"/>
      <c r="JVV52" s="345"/>
      <c r="JVW52" s="345"/>
      <c r="JVX52" s="345"/>
      <c r="JVY52" s="345"/>
      <c r="JVZ52" s="345"/>
      <c r="JWA52" s="345"/>
      <c r="JWB52" s="345"/>
      <c r="JWC52" s="345"/>
      <c r="JWD52" s="345"/>
      <c r="JWE52" s="345"/>
      <c r="JWF52" s="345"/>
      <c r="JWG52" s="345"/>
      <c r="JWH52" s="345"/>
      <c r="JWI52" s="345"/>
      <c r="JWJ52" s="345"/>
      <c r="JWK52" s="345"/>
      <c r="JWL52" s="345"/>
      <c r="JWM52" s="345"/>
      <c r="JWN52" s="345"/>
      <c r="JWO52" s="345"/>
      <c r="JWP52" s="345"/>
      <c r="JWQ52" s="345"/>
      <c r="JWR52" s="345"/>
      <c r="JWS52" s="345"/>
      <c r="JWT52" s="345"/>
      <c r="JWU52" s="345"/>
      <c r="JWV52" s="345"/>
      <c r="JWW52" s="345"/>
      <c r="JWX52" s="345"/>
      <c r="JWY52" s="345"/>
      <c r="JWZ52" s="345"/>
      <c r="JXA52" s="345"/>
      <c r="JXB52" s="345"/>
      <c r="JXC52" s="345"/>
      <c r="JXD52" s="345"/>
      <c r="JXE52" s="345"/>
      <c r="JXF52" s="345"/>
      <c r="JXG52" s="345"/>
      <c r="JXH52" s="345"/>
      <c r="JXI52" s="345"/>
      <c r="JXJ52" s="345"/>
      <c r="JXK52" s="345"/>
      <c r="JXL52" s="345"/>
      <c r="JXM52" s="345"/>
      <c r="JXN52" s="345"/>
      <c r="JXO52" s="345"/>
      <c r="JXP52" s="345"/>
      <c r="JXQ52" s="345"/>
      <c r="JXR52" s="345"/>
      <c r="JXS52" s="345"/>
      <c r="JXT52" s="345"/>
      <c r="JXU52" s="345"/>
      <c r="JXV52" s="345"/>
      <c r="JXW52" s="345"/>
      <c r="JXX52" s="345"/>
      <c r="JXY52" s="345"/>
      <c r="JXZ52" s="345"/>
      <c r="JYA52" s="345"/>
      <c r="JYB52" s="345"/>
      <c r="JYC52" s="345"/>
      <c r="JYD52" s="345"/>
      <c r="JYE52" s="345"/>
      <c r="JYF52" s="345"/>
      <c r="JYG52" s="345"/>
      <c r="JYH52" s="345"/>
      <c r="JYI52" s="345"/>
      <c r="JYJ52" s="345"/>
      <c r="JYK52" s="345"/>
      <c r="JYL52" s="345"/>
      <c r="JYM52" s="345"/>
      <c r="JYN52" s="345"/>
      <c r="JYO52" s="345"/>
      <c r="JYP52" s="345"/>
      <c r="JYQ52" s="345"/>
      <c r="JYR52" s="345"/>
      <c r="JYS52" s="345"/>
      <c r="JYT52" s="345"/>
      <c r="JYU52" s="345"/>
      <c r="JYV52" s="345"/>
      <c r="JYW52" s="345"/>
      <c r="JYX52" s="345"/>
      <c r="JYY52" s="345"/>
      <c r="JYZ52" s="345"/>
      <c r="JZA52" s="345"/>
      <c r="JZB52" s="345"/>
      <c r="JZC52" s="345"/>
      <c r="JZD52" s="345"/>
      <c r="JZE52" s="345"/>
      <c r="JZF52" s="345"/>
      <c r="JZG52" s="345"/>
      <c r="JZH52" s="345"/>
      <c r="JZI52" s="345"/>
      <c r="JZJ52" s="345"/>
      <c r="JZK52" s="345"/>
      <c r="JZL52" s="345"/>
      <c r="JZM52" s="345"/>
      <c r="JZN52" s="345"/>
      <c r="JZO52" s="345"/>
      <c r="JZP52" s="345"/>
      <c r="JZQ52" s="345"/>
      <c r="JZR52" s="345"/>
      <c r="JZS52" s="345"/>
      <c r="JZT52" s="345"/>
      <c r="JZU52" s="345"/>
      <c r="JZV52" s="345"/>
      <c r="JZW52" s="345"/>
      <c r="JZX52" s="345"/>
      <c r="JZY52" s="345"/>
      <c r="JZZ52" s="345"/>
      <c r="KAA52" s="345"/>
      <c r="KAB52" s="345"/>
      <c r="KAC52" s="345"/>
      <c r="KAD52" s="345"/>
      <c r="KAE52" s="345"/>
      <c r="KAF52" s="345"/>
      <c r="KAG52" s="345"/>
      <c r="KAH52" s="345"/>
      <c r="KAI52" s="345"/>
      <c r="KAJ52" s="345"/>
      <c r="KAK52" s="345"/>
      <c r="KAL52" s="345"/>
      <c r="KAM52" s="345"/>
      <c r="KAN52" s="345"/>
      <c r="KAO52" s="345"/>
      <c r="KAP52" s="345"/>
      <c r="KAQ52" s="345"/>
      <c r="KAR52" s="345"/>
      <c r="KAS52" s="345"/>
      <c r="KAT52" s="345"/>
      <c r="KAU52" s="345"/>
      <c r="KAV52" s="345"/>
      <c r="KAW52" s="345"/>
      <c r="KAX52" s="345"/>
      <c r="KAY52" s="345"/>
      <c r="KAZ52" s="345"/>
      <c r="KBA52" s="345"/>
      <c r="KBB52" s="345"/>
      <c r="KBC52" s="345"/>
      <c r="KBD52" s="345"/>
      <c r="KBE52" s="345"/>
      <c r="KBF52" s="345"/>
      <c r="KBG52" s="345"/>
      <c r="KBH52" s="345"/>
      <c r="KBI52" s="345"/>
      <c r="KBJ52" s="345"/>
      <c r="KBK52" s="345"/>
      <c r="KBL52" s="345"/>
      <c r="KBM52" s="345"/>
      <c r="KBN52" s="345"/>
      <c r="KBO52" s="345"/>
      <c r="KBP52" s="345"/>
      <c r="KBQ52" s="345"/>
      <c r="KBR52" s="345"/>
      <c r="KBS52" s="345"/>
      <c r="KBT52" s="345"/>
      <c r="KBU52" s="345"/>
      <c r="KBV52" s="345"/>
      <c r="KBW52" s="345"/>
      <c r="KBX52" s="345"/>
      <c r="KBY52" s="345"/>
      <c r="KBZ52" s="345"/>
      <c r="KCA52" s="345"/>
      <c r="KCB52" s="345"/>
      <c r="KCC52" s="345"/>
      <c r="KCD52" s="345"/>
      <c r="KCE52" s="345"/>
      <c r="KCF52" s="345"/>
      <c r="KCG52" s="345"/>
      <c r="KCH52" s="345"/>
      <c r="KCI52" s="345"/>
      <c r="KCJ52" s="345"/>
      <c r="KCK52" s="345"/>
      <c r="KCL52" s="345"/>
      <c r="KCM52" s="345"/>
      <c r="KCN52" s="345"/>
      <c r="KCO52" s="345"/>
      <c r="KCP52" s="345"/>
      <c r="KCQ52" s="345"/>
      <c r="KCR52" s="345"/>
      <c r="KCS52" s="345"/>
      <c r="KCT52" s="345"/>
      <c r="KCU52" s="345"/>
      <c r="KCV52" s="345"/>
      <c r="KCW52" s="345"/>
      <c r="KCX52" s="345"/>
      <c r="KCY52" s="345"/>
      <c r="KCZ52" s="345"/>
      <c r="KDA52" s="345"/>
      <c r="KDB52" s="345"/>
      <c r="KDC52" s="345"/>
      <c r="KDD52" s="345"/>
      <c r="KDE52" s="345"/>
      <c r="KDF52" s="345"/>
      <c r="KDG52" s="345"/>
      <c r="KDH52" s="345"/>
      <c r="KDI52" s="345"/>
      <c r="KDJ52" s="345"/>
      <c r="KDK52" s="345"/>
      <c r="KDL52" s="345"/>
      <c r="KDM52" s="345"/>
      <c r="KDN52" s="345"/>
      <c r="KDO52" s="345"/>
      <c r="KDP52" s="345"/>
      <c r="KDQ52" s="345"/>
      <c r="KDR52" s="345"/>
      <c r="KDS52" s="345"/>
      <c r="KDT52" s="345"/>
      <c r="KDU52" s="345"/>
      <c r="KDV52" s="345"/>
      <c r="KDW52" s="345"/>
      <c r="KDX52" s="345"/>
      <c r="KDY52" s="345"/>
      <c r="KDZ52" s="345"/>
      <c r="KEA52" s="345"/>
      <c r="KEB52" s="345"/>
      <c r="KEC52" s="345"/>
      <c r="KED52" s="345"/>
      <c r="KEE52" s="345"/>
      <c r="KEF52" s="345"/>
      <c r="KEG52" s="345"/>
      <c r="KEH52" s="345"/>
      <c r="KEI52" s="345"/>
      <c r="KEJ52" s="345"/>
      <c r="KEK52" s="345"/>
      <c r="KEL52" s="345"/>
      <c r="KEM52" s="345"/>
      <c r="KEN52" s="345"/>
      <c r="KEO52" s="345"/>
      <c r="KEP52" s="345"/>
      <c r="KEQ52" s="345"/>
      <c r="KER52" s="345"/>
      <c r="KES52" s="345"/>
      <c r="KET52" s="345"/>
      <c r="KEU52" s="345"/>
      <c r="KEV52" s="345"/>
      <c r="KEW52" s="345"/>
      <c r="KEX52" s="345"/>
      <c r="KEY52" s="345"/>
      <c r="KEZ52" s="345"/>
      <c r="KFA52" s="345"/>
      <c r="KFB52" s="345"/>
      <c r="KFC52" s="345"/>
      <c r="KFD52" s="345"/>
      <c r="KFE52" s="345"/>
      <c r="KFF52" s="345"/>
      <c r="KFG52" s="345"/>
      <c r="KFH52" s="345"/>
      <c r="KFI52" s="345"/>
      <c r="KFJ52" s="345"/>
      <c r="KFK52" s="345"/>
      <c r="KFL52" s="345"/>
      <c r="KFM52" s="345"/>
      <c r="KFN52" s="345"/>
      <c r="KFO52" s="345"/>
      <c r="KFP52" s="345"/>
      <c r="KFQ52" s="345"/>
      <c r="KFR52" s="345"/>
      <c r="KFS52" s="345"/>
      <c r="KFT52" s="345"/>
      <c r="KFU52" s="345"/>
      <c r="KFV52" s="345"/>
      <c r="KFW52" s="345"/>
      <c r="KFX52" s="345"/>
      <c r="KFY52" s="345"/>
      <c r="KFZ52" s="345"/>
      <c r="KGA52" s="345"/>
      <c r="KGB52" s="345"/>
      <c r="KGC52" s="345"/>
      <c r="KGD52" s="345"/>
      <c r="KGE52" s="345"/>
      <c r="KGF52" s="345"/>
      <c r="KGG52" s="345"/>
      <c r="KGH52" s="345"/>
      <c r="KGI52" s="345"/>
      <c r="KGJ52" s="345"/>
      <c r="KGK52" s="345"/>
      <c r="KGL52" s="345"/>
      <c r="KGM52" s="345"/>
      <c r="KGN52" s="345"/>
      <c r="KGO52" s="345"/>
      <c r="KGP52" s="345"/>
      <c r="KGQ52" s="345"/>
      <c r="KGR52" s="345"/>
      <c r="KGS52" s="345"/>
      <c r="KGT52" s="345"/>
      <c r="KGU52" s="345"/>
      <c r="KGV52" s="345"/>
      <c r="KGW52" s="345"/>
      <c r="KGX52" s="345"/>
      <c r="KGY52" s="345"/>
      <c r="KGZ52" s="345"/>
      <c r="KHA52" s="345"/>
      <c r="KHB52" s="345"/>
      <c r="KHC52" s="345"/>
      <c r="KHD52" s="345"/>
      <c r="KHE52" s="345"/>
      <c r="KHF52" s="345"/>
      <c r="KHG52" s="345"/>
      <c r="KHH52" s="345"/>
      <c r="KHI52" s="345"/>
      <c r="KHJ52" s="345"/>
      <c r="KHK52" s="345"/>
      <c r="KHL52" s="345"/>
      <c r="KHM52" s="345"/>
      <c r="KHN52" s="345"/>
      <c r="KHO52" s="345"/>
      <c r="KHP52" s="345"/>
      <c r="KHQ52" s="345"/>
      <c r="KHR52" s="345"/>
      <c r="KHS52" s="345"/>
      <c r="KHT52" s="345"/>
      <c r="KHU52" s="345"/>
      <c r="KHV52" s="345"/>
      <c r="KHW52" s="345"/>
      <c r="KHX52" s="345"/>
      <c r="KHY52" s="345"/>
      <c r="KHZ52" s="345"/>
      <c r="KIA52" s="345"/>
      <c r="KIB52" s="345"/>
      <c r="KIC52" s="345"/>
      <c r="KID52" s="345"/>
      <c r="KIE52" s="345"/>
      <c r="KIF52" s="345"/>
      <c r="KIG52" s="345"/>
      <c r="KIH52" s="345"/>
      <c r="KII52" s="345"/>
      <c r="KIJ52" s="345"/>
      <c r="KIK52" s="345"/>
      <c r="KIL52" s="345"/>
      <c r="KIM52" s="345"/>
      <c r="KIN52" s="345"/>
      <c r="KIO52" s="345"/>
      <c r="KIP52" s="345"/>
      <c r="KIQ52" s="345"/>
      <c r="KIR52" s="345"/>
      <c r="KIS52" s="345"/>
      <c r="KIT52" s="345"/>
      <c r="KIU52" s="345"/>
      <c r="KIV52" s="345"/>
      <c r="KIW52" s="345"/>
      <c r="KIX52" s="345"/>
      <c r="KIY52" s="345"/>
      <c r="KIZ52" s="345"/>
      <c r="KJA52" s="345"/>
      <c r="KJB52" s="345"/>
      <c r="KJC52" s="345"/>
      <c r="KJD52" s="345"/>
      <c r="KJE52" s="345"/>
      <c r="KJF52" s="345"/>
      <c r="KJG52" s="345"/>
      <c r="KJH52" s="345"/>
      <c r="KJI52" s="345"/>
      <c r="KJJ52" s="345"/>
      <c r="KJK52" s="345"/>
      <c r="KJL52" s="345"/>
      <c r="KJM52" s="345"/>
      <c r="KJN52" s="345"/>
      <c r="KJO52" s="345"/>
      <c r="KJP52" s="345"/>
      <c r="KJQ52" s="345"/>
      <c r="KJR52" s="345"/>
      <c r="KJS52" s="345"/>
      <c r="KJT52" s="345"/>
      <c r="KJU52" s="345"/>
      <c r="KJV52" s="345"/>
      <c r="KJW52" s="345"/>
      <c r="KJX52" s="345"/>
      <c r="KJY52" s="345"/>
      <c r="KJZ52" s="345"/>
      <c r="KKA52" s="345"/>
      <c r="KKB52" s="345"/>
      <c r="KKC52" s="345"/>
      <c r="KKD52" s="345"/>
      <c r="KKE52" s="345"/>
      <c r="KKF52" s="345"/>
      <c r="KKG52" s="345"/>
      <c r="KKH52" s="345"/>
      <c r="KKI52" s="345"/>
      <c r="KKJ52" s="345"/>
      <c r="KKK52" s="345"/>
      <c r="KKL52" s="345"/>
      <c r="KKM52" s="345"/>
      <c r="KKN52" s="345"/>
      <c r="KKO52" s="345"/>
      <c r="KKP52" s="345"/>
      <c r="KKQ52" s="345"/>
      <c r="KKR52" s="345"/>
      <c r="KKS52" s="345"/>
      <c r="KKT52" s="345"/>
      <c r="KKU52" s="345"/>
      <c r="KKV52" s="345"/>
      <c r="KKW52" s="345"/>
      <c r="KKX52" s="345"/>
      <c r="KKY52" s="345"/>
      <c r="KKZ52" s="345"/>
      <c r="KLA52" s="345"/>
      <c r="KLB52" s="345"/>
      <c r="KLC52" s="345"/>
      <c r="KLD52" s="345"/>
      <c r="KLE52" s="345"/>
      <c r="KLF52" s="345"/>
      <c r="KLG52" s="345"/>
      <c r="KLH52" s="345"/>
      <c r="KLI52" s="345"/>
      <c r="KLJ52" s="345"/>
      <c r="KLK52" s="345"/>
      <c r="KLL52" s="345"/>
      <c r="KLM52" s="345"/>
      <c r="KLN52" s="345"/>
      <c r="KLO52" s="345"/>
      <c r="KLP52" s="345"/>
      <c r="KLQ52" s="345"/>
      <c r="KLR52" s="345"/>
      <c r="KLS52" s="345"/>
      <c r="KLT52" s="345"/>
      <c r="KLU52" s="345"/>
      <c r="KLV52" s="345"/>
      <c r="KLW52" s="345"/>
      <c r="KLX52" s="345"/>
      <c r="KLY52" s="345"/>
      <c r="KLZ52" s="345"/>
      <c r="KMA52" s="345"/>
      <c r="KMB52" s="345"/>
      <c r="KMC52" s="345"/>
      <c r="KMD52" s="345"/>
      <c r="KME52" s="345"/>
      <c r="KMF52" s="345"/>
      <c r="KMG52" s="345"/>
      <c r="KMH52" s="345"/>
      <c r="KMI52" s="345"/>
      <c r="KMJ52" s="345"/>
      <c r="KMK52" s="345"/>
      <c r="KML52" s="345"/>
      <c r="KMM52" s="345"/>
      <c r="KMN52" s="345"/>
      <c r="KMO52" s="345"/>
      <c r="KMP52" s="345"/>
      <c r="KMQ52" s="345"/>
      <c r="KMR52" s="345"/>
      <c r="KMS52" s="345"/>
      <c r="KMT52" s="345"/>
      <c r="KMU52" s="345"/>
      <c r="KMV52" s="345"/>
      <c r="KMW52" s="345"/>
      <c r="KMX52" s="345"/>
      <c r="KMY52" s="345"/>
      <c r="KMZ52" s="345"/>
      <c r="KNA52" s="345"/>
      <c r="KNB52" s="345"/>
      <c r="KNC52" s="345"/>
      <c r="KND52" s="345"/>
      <c r="KNE52" s="345"/>
      <c r="KNF52" s="345"/>
      <c r="KNG52" s="345"/>
      <c r="KNH52" s="345"/>
      <c r="KNI52" s="345"/>
      <c r="KNJ52" s="345"/>
      <c r="KNK52" s="345"/>
      <c r="KNL52" s="345"/>
      <c r="KNM52" s="345"/>
      <c r="KNN52" s="345"/>
      <c r="KNO52" s="345"/>
      <c r="KNP52" s="345"/>
      <c r="KNQ52" s="345"/>
      <c r="KNR52" s="345"/>
      <c r="KNS52" s="345"/>
      <c r="KNT52" s="345"/>
      <c r="KNU52" s="345"/>
      <c r="KNV52" s="345"/>
      <c r="KNW52" s="345"/>
      <c r="KNX52" s="345"/>
      <c r="KNY52" s="345"/>
      <c r="KNZ52" s="345"/>
      <c r="KOA52" s="345"/>
      <c r="KOB52" s="345"/>
      <c r="KOC52" s="345"/>
      <c r="KOD52" s="345"/>
      <c r="KOE52" s="345"/>
      <c r="KOF52" s="345"/>
      <c r="KOG52" s="345"/>
      <c r="KOH52" s="345"/>
      <c r="KOI52" s="345"/>
      <c r="KOJ52" s="345"/>
      <c r="KOK52" s="345"/>
      <c r="KOL52" s="345"/>
      <c r="KOM52" s="345"/>
      <c r="KON52" s="345"/>
      <c r="KOO52" s="345"/>
      <c r="KOP52" s="345"/>
      <c r="KOQ52" s="345"/>
      <c r="KOR52" s="345"/>
      <c r="KOS52" s="345"/>
      <c r="KOT52" s="345"/>
      <c r="KOU52" s="345"/>
      <c r="KOV52" s="345"/>
      <c r="KOW52" s="345"/>
      <c r="KOX52" s="345"/>
      <c r="KOY52" s="345"/>
      <c r="KOZ52" s="345"/>
      <c r="KPA52" s="345"/>
      <c r="KPB52" s="345"/>
      <c r="KPC52" s="345"/>
      <c r="KPD52" s="345"/>
      <c r="KPE52" s="345"/>
      <c r="KPF52" s="345"/>
      <c r="KPG52" s="345"/>
      <c r="KPH52" s="345"/>
      <c r="KPI52" s="345"/>
      <c r="KPJ52" s="345"/>
      <c r="KPK52" s="345"/>
      <c r="KPL52" s="345"/>
      <c r="KPM52" s="345"/>
      <c r="KPN52" s="345"/>
      <c r="KPO52" s="345"/>
      <c r="KPP52" s="345"/>
      <c r="KPQ52" s="345"/>
      <c r="KPR52" s="345"/>
      <c r="KPS52" s="345"/>
      <c r="KPT52" s="345"/>
      <c r="KPU52" s="345"/>
      <c r="KPV52" s="345"/>
      <c r="KPW52" s="345"/>
      <c r="KPX52" s="345"/>
      <c r="KPY52" s="345"/>
      <c r="KPZ52" s="345"/>
      <c r="KQA52" s="345"/>
      <c r="KQB52" s="345"/>
      <c r="KQC52" s="345"/>
      <c r="KQD52" s="345"/>
      <c r="KQE52" s="345"/>
      <c r="KQF52" s="345"/>
      <c r="KQG52" s="345"/>
      <c r="KQH52" s="345"/>
      <c r="KQI52" s="345"/>
      <c r="KQJ52" s="345"/>
      <c r="KQK52" s="345"/>
      <c r="KQL52" s="345"/>
      <c r="KQM52" s="345"/>
      <c r="KQN52" s="345"/>
      <c r="KQO52" s="345"/>
      <c r="KQP52" s="345"/>
      <c r="KQQ52" s="345"/>
      <c r="KQR52" s="345"/>
      <c r="KQS52" s="345"/>
      <c r="KQT52" s="345"/>
      <c r="KQU52" s="345"/>
      <c r="KQV52" s="345"/>
      <c r="KQW52" s="345"/>
      <c r="KQX52" s="345"/>
      <c r="KQY52" s="345"/>
      <c r="KQZ52" s="345"/>
      <c r="KRA52" s="345"/>
      <c r="KRB52" s="345"/>
      <c r="KRC52" s="345"/>
      <c r="KRD52" s="345"/>
      <c r="KRE52" s="345"/>
      <c r="KRF52" s="345"/>
      <c r="KRG52" s="345"/>
      <c r="KRH52" s="345"/>
      <c r="KRI52" s="345"/>
      <c r="KRJ52" s="345"/>
      <c r="KRK52" s="345"/>
      <c r="KRL52" s="345"/>
      <c r="KRM52" s="345"/>
      <c r="KRN52" s="345"/>
      <c r="KRO52" s="345"/>
      <c r="KRP52" s="345"/>
      <c r="KRQ52" s="345"/>
      <c r="KRR52" s="345"/>
      <c r="KRS52" s="345"/>
      <c r="KRT52" s="345"/>
      <c r="KRU52" s="345"/>
      <c r="KRV52" s="345"/>
      <c r="KRW52" s="345"/>
      <c r="KRX52" s="345"/>
      <c r="KRY52" s="345"/>
      <c r="KRZ52" s="345"/>
      <c r="KSA52" s="345"/>
      <c r="KSB52" s="345"/>
      <c r="KSC52" s="345"/>
      <c r="KSD52" s="345"/>
      <c r="KSE52" s="345"/>
      <c r="KSF52" s="345"/>
      <c r="KSG52" s="345"/>
      <c r="KSH52" s="345"/>
      <c r="KSI52" s="345"/>
      <c r="KSJ52" s="345"/>
      <c r="KSK52" s="345"/>
      <c r="KSL52" s="345"/>
      <c r="KSM52" s="345"/>
      <c r="KSN52" s="345"/>
      <c r="KSO52" s="345"/>
      <c r="KSP52" s="345"/>
      <c r="KSQ52" s="345"/>
      <c r="KSR52" s="345"/>
      <c r="KSS52" s="345"/>
      <c r="KST52" s="345"/>
      <c r="KSU52" s="345"/>
      <c r="KSV52" s="345"/>
      <c r="KSW52" s="345"/>
      <c r="KSX52" s="345"/>
      <c r="KSY52" s="345"/>
      <c r="KSZ52" s="345"/>
      <c r="KTA52" s="345"/>
      <c r="KTB52" s="345"/>
      <c r="KTC52" s="345"/>
      <c r="KTD52" s="345"/>
      <c r="KTE52" s="345"/>
      <c r="KTF52" s="345"/>
      <c r="KTG52" s="345"/>
      <c r="KTH52" s="345"/>
      <c r="KTI52" s="345"/>
      <c r="KTJ52" s="345"/>
      <c r="KTK52" s="345"/>
      <c r="KTL52" s="345"/>
      <c r="KTM52" s="345"/>
      <c r="KTN52" s="345"/>
      <c r="KTO52" s="345"/>
      <c r="KTP52" s="345"/>
      <c r="KTQ52" s="345"/>
      <c r="KTR52" s="345"/>
      <c r="KTS52" s="345"/>
      <c r="KTT52" s="345"/>
      <c r="KTU52" s="345"/>
      <c r="KTV52" s="345"/>
      <c r="KTW52" s="345"/>
      <c r="KTX52" s="345"/>
      <c r="KTY52" s="345"/>
      <c r="KTZ52" s="345"/>
      <c r="KUA52" s="345"/>
      <c r="KUB52" s="345"/>
      <c r="KUC52" s="345"/>
      <c r="KUD52" s="345"/>
      <c r="KUE52" s="345"/>
      <c r="KUF52" s="345"/>
      <c r="KUG52" s="345"/>
      <c r="KUH52" s="345"/>
      <c r="KUI52" s="345"/>
      <c r="KUJ52" s="345"/>
      <c r="KUK52" s="345"/>
      <c r="KUL52" s="345"/>
      <c r="KUM52" s="345"/>
      <c r="KUN52" s="345"/>
      <c r="KUO52" s="345"/>
      <c r="KUP52" s="345"/>
      <c r="KUQ52" s="345"/>
      <c r="KUR52" s="345"/>
      <c r="KUS52" s="345"/>
      <c r="KUT52" s="345"/>
      <c r="KUU52" s="345"/>
      <c r="KUV52" s="345"/>
      <c r="KUW52" s="345"/>
      <c r="KUX52" s="345"/>
      <c r="KUY52" s="345"/>
      <c r="KUZ52" s="345"/>
      <c r="KVA52" s="345"/>
      <c r="KVB52" s="345"/>
      <c r="KVC52" s="345"/>
      <c r="KVD52" s="345"/>
      <c r="KVE52" s="345"/>
      <c r="KVF52" s="345"/>
      <c r="KVG52" s="345"/>
      <c r="KVH52" s="345"/>
      <c r="KVI52" s="345"/>
      <c r="KVJ52" s="345"/>
      <c r="KVK52" s="345"/>
      <c r="KVL52" s="345"/>
      <c r="KVM52" s="345"/>
      <c r="KVN52" s="345"/>
      <c r="KVO52" s="345"/>
      <c r="KVP52" s="345"/>
      <c r="KVQ52" s="345"/>
      <c r="KVR52" s="345"/>
      <c r="KVS52" s="345"/>
      <c r="KVT52" s="345"/>
      <c r="KVU52" s="345"/>
      <c r="KVV52" s="345"/>
      <c r="KVW52" s="345"/>
      <c r="KVX52" s="345"/>
      <c r="KVY52" s="345"/>
      <c r="KVZ52" s="345"/>
      <c r="KWA52" s="345"/>
      <c r="KWB52" s="345"/>
      <c r="KWC52" s="345"/>
      <c r="KWD52" s="345"/>
      <c r="KWE52" s="345"/>
      <c r="KWF52" s="345"/>
      <c r="KWG52" s="345"/>
      <c r="KWH52" s="345"/>
      <c r="KWI52" s="345"/>
      <c r="KWJ52" s="345"/>
      <c r="KWK52" s="345"/>
      <c r="KWL52" s="345"/>
      <c r="KWM52" s="345"/>
      <c r="KWN52" s="345"/>
      <c r="KWO52" s="345"/>
      <c r="KWP52" s="345"/>
      <c r="KWQ52" s="345"/>
      <c r="KWR52" s="345"/>
      <c r="KWS52" s="345"/>
      <c r="KWT52" s="345"/>
      <c r="KWU52" s="345"/>
      <c r="KWV52" s="345"/>
      <c r="KWW52" s="345"/>
      <c r="KWX52" s="345"/>
      <c r="KWY52" s="345"/>
      <c r="KWZ52" s="345"/>
      <c r="KXA52" s="345"/>
      <c r="KXB52" s="345"/>
      <c r="KXC52" s="345"/>
      <c r="KXD52" s="345"/>
      <c r="KXE52" s="345"/>
      <c r="KXF52" s="345"/>
      <c r="KXG52" s="345"/>
      <c r="KXH52" s="345"/>
      <c r="KXI52" s="345"/>
      <c r="KXJ52" s="345"/>
      <c r="KXK52" s="345"/>
      <c r="KXL52" s="345"/>
      <c r="KXM52" s="345"/>
      <c r="KXN52" s="345"/>
      <c r="KXO52" s="345"/>
      <c r="KXP52" s="345"/>
      <c r="KXQ52" s="345"/>
      <c r="KXR52" s="345"/>
      <c r="KXS52" s="345"/>
      <c r="KXT52" s="345"/>
      <c r="KXU52" s="345"/>
      <c r="KXV52" s="345"/>
      <c r="KXW52" s="345"/>
      <c r="KXX52" s="345"/>
      <c r="KXY52" s="345"/>
      <c r="KXZ52" s="345"/>
      <c r="KYA52" s="345"/>
      <c r="KYB52" s="345"/>
      <c r="KYC52" s="345"/>
      <c r="KYD52" s="345"/>
      <c r="KYE52" s="345"/>
      <c r="KYF52" s="345"/>
      <c r="KYG52" s="345"/>
      <c r="KYH52" s="345"/>
      <c r="KYI52" s="345"/>
      <c r="KYJ52" s="345"/>
      <c r="KYK52" s="345"/>
      <c r="KYL52" s="345"/>
      <c r="KYM52" s="345"/>
      <c r="KYN52" s="345"/>
      <c r="KYO52" s="345"/>
      <c r="KYP52" s="345"/>
      <c r="KYQ52" s="345"/>
      <c r="KYR52" s="345"/>
      <c r="KYS52" s="345"/>
      <c r="KYT52" s="345"/>
      <c r="KYU52" s="345"/>
      <c r="KYV52" s="345"/>
      <c r="KYW52" s="345"/>
      <c r="KYX52" s="345"/>
      <c r="KYY52" s="345"/>
      <c r="KYZ52" s="345"/>
      <c r="KZA52" s="345"/>
      <c r="KZB52" s="345"/>
      <c r="KZC52" s="345"/>
      <c r="KZD52" s="345"/>
      <c r="KZE52" s="345"/>
      <c r="KZF52" s="345"/>
      <c r="KZG52" s="345"/>
      <c r="KZH52" s="345"/>
      <c r="KZI52" s="345"/>
      <c r="KZJ52" s="345"/>
      <c r="KZK52" s="345"/>
      <c r="KZL52" s="345"/>
      <c r="KZM52" s="345"/>
      <c r="KZN52" s="345"/>
      <c r="KZO52" s="345"/>
      <c r="KZP52" s="345"/>
      <c r="KZQ52" s="345"/>
      <c r="KZR52" s="345"/>
      <c r="KZS52" s="345"/>
      <c r="KZT52" s="345"/>
      <c r="KZU52" s="345"/>
      <c r="KZV52" s="345"/>
      <c r="KZW52" s="345"/>
      <c r="KZX52" s="345"/>
      <c r="KZY52" s="345"/>
      <c r="KZZ52" s="345"/>
      <c r="LAA52" s="345"/>
      <c r="LAB52" s="345"/>
      <c r="LAC52" s="345"/>
      <c r="LAD52" s="345"/>
      <c r="LAE52" s="345"/>
      <c r="LAF52" s="345"/>
      <c r="LAG52" s="345"/>
      <c r="LAH52" s="345"/>
      <c r="LAI52" s="345"/>
      <c r="LAJ52" s="345"/>
      <c r="LAK52" s="345"/>
      <c r="LAL52" s="345"/>
      <c r="LAM52" s="345"/>
      <c r="LAN52" s="345"/>
      <c r="LAO52" s="345"/>
      <c r="LAP52" s="345"/>
      <c r="LAQ52" s="345"/>
      <c r="LAR52" s="345"/>
      <c r="LAS52" s="345"/>
      <c r="LAT52" s="345"/>
      <c r="LAU52" s="345"/>
      <c r="LAV52" s="345"/>
      <c r="LAW52" s="345"/>
      <c r="LAX52" s="345"/>
      <c r="LAY52" s="345"/>
      <c r="LAZ52" s="345"/>
      <c r="LBA52" s="345"/>
      <c r="LBB52" s="345"/>
      <c r="LBC52" s="345"/>
      <c r="LBD52" s="345"/>
      <c r="LBE52" s="345"/>
      <c r="LBF52" s="345"/>
      <c r="LBG52" s="345"/>
      <c r="LBH52" s="345"/>
      <c r="LBI52" s="345"/>
      <c r="LBJ52" s="345"/>
      <c r="LBK52" s="345"/>
      <c r="LBL52" s="345"/>
      <c r="LBM52" s="345"/>
      <c r="LBN52" s="345"/>
      <c r="LBO52" s="345"/>
      <c r="LBP52" s="345"/>
      <c r="LBQ52" s="345"/>
      <c r="LBR52" s="345"/>
      <c r="LBS52" s="345"/>
      <c r="LBT52" s="345"/>
      <c r="LBU52" s="345"/>
      <c r="LBV52" s="345"/>
      <c r="LBW52" s="345"/>
      <c r="LBX52" s="345"/>
      <c r="LBY52" s="345"/>
      <c r="LBZ52" s="345"/>
      <c r="LCA52" s="345"/>
      <c r="LCB52" s="345"/>
      <c r="LCC52" s="345"/>
      <c r="LCD52" s="345"/>
      <c r="LCE52" s="345"/>
      <c r="LCF52" s="345"/>
      <c r="LCG52" s="345"/>
      <c r="LCH52" s="345"/>
      <c r="LCI52" s="345"/>
      <c r="LCJ52" s="345"/>
      <c r="LCK52" s="345"/>
      <c r="LCL52" s="345"/>
      <c r="LCM52" s="345"/>
      <c r="LCN52" s="345"/>
      <c r="LCO52" s="345"/>
      <c r="LCP52" s="345"/>
      <c r="LCQ52" s="345"/>
      <c r="LCR52" s="345"/>
      <c r="LCS52" s="345"/>
      <c r="LCT52" s="345"/>
      <c r="LCU52" s="345"/>
      <c r="LCV52" s="345"/>
      <c r="LCW52" s="345"/>
      <c r="LCX52" s="345"/>
      <c r="LCY52" s="345"/>
      <c r="LCZ52" s="345"/>
      <c r="LDA52" s="345"/>
      <c r="LDB52" s="345"/>
      <c r="LDC52" s="345"/>
      <c r="LDD52" s="345"/>
      <c r="LDE52" s="345"/>
      <c r="LDF52" s="345"/>
      <c r="LDG52" s="345"/>
      <c r="LDH52" s="345"/>
      <c r="LDI52" s="345"/>
      <c r="LDJ52" s="345"/>
      <c r="LDK52" s="345"/>
      <c r="LDL52" s="345"/>
      <c r="LDM52" s="345"/>
      <c r="LDN52" s="345"/>
      <c r="LDO52" s="345"/>
      <c r="LDP52" s="345"/>
      <c r="LDQ52" s="345"/>
      <c r="LDR52" s="345"/>
      <c r="LDS52" s="345"/>
      <c r="LDT52" s="345"/>
      <c r="LDU52" s="345"/>
      <c r="LDV52" s="345"/>
      <c r="LDW52" s="345"/>
      <c r="LDX52" s="345"/>
      <c r="LDY52" s="345"/>
      <c r="LDZ52" s="345"/>
      <c r="LEA52" s="345"/>
      <c r="LEB52" s="345"/>
      <c r="LEC52" s="345"/>
      <c r="LED52" s="345"/>
      <c r="LEE52" s="345"/>
      <c r="LEF52" s="345"/>
      <c r="LEG52" s="345"/>
      <c r="LEH52" s="345"/>
      <c r="LEI52" s="345"/>
      <c r="LEJ52" s="345"/>
      <c r="LEK52" s="345"/>
      <c r="LEL52" s="345"/>
      <c r="LEM52" s="345"/>
      <c r="LEN52" s="345"/>
      <c r="LEO52" s="345"/>
      <c r="LEP52" s="345"/>
      <c r="LEQ52" s="345"/>
      <c r="LER52" s="345"/>
      <c r="LES52" s="345"/>
      <c r="LET52" s="345"/>
      <c r="LEU52" s="345"/>
      <c r="LEV52" s="345"/>
      <c r="LEW52" s="345"/>
      <c r="LEX52" s="345"/>
      <c r="LEY52" s="345"/>
      <c r="LEZ52" s="345"/>
      <c r="LFA52" s="345"/>
      <c r="LFB52" s="345"/>
      <c r="LFC52" s="345"/>
      <c r="LFD52" s="345"/>
      <c r="LFE52" s="345"/>
      <c r="LFF52" s="345"/>
      <c r="LFG52" s="345"/>
      <c r="LFH52" s="345"/>
      <c r="LFI52" s="345"/>
      <c r="LFJ52" s="345"/>
      <c r="LFK52" s="345"/>
      <c r="LFL52" s="345"/>
      <c r="LFM52" s="345"/>
      <c r="LFN52" s="345"/>
      <c r="LFO52" s="345"/>
      <c r="LFP52" s="345"/>
      <c r="LFQ52" s="345"/>
      <c r="LFR52" s="345"/>
      <c r="LFS52" s="345"/>
      <c r="LFT52" s="345"/>
      <c r="LFU52" s="345"/>
      <c r="LFV52" s="345"/>
      <c r="LFW52" s="345"/>
      <c r="LFX52" s="345"/>
      <c r="LFY52" s="345"/>
      <c r="LFZ52" s="345"/>
      <c r="LGA52" s="345"/>
      <c r="LGB52" s="345"/>
      <c r="LGC52" s="345"/>
      <c r="LGD52" s="345"/>
      <c r="LGE52" s="345"/>
      <c r="LGF52" s="345"/>
      <c r="LGG52" s="345"/>
      <c r="LGH52" s="345"/>
      <c r="LGI52" s="345"/>
      <c r="LGJ52" s="345"/>
      <c r="LGK52" s="345"/>
      <c r="LGL52" s="345"/>
      <c r="LGM52" s="345"/>
      <c r="LGN52" s="345"/>
      <c r="LGO52" s="345"/>
      <c r="LGP52" s="345"/>
      <c r="LGQ52" s="345"/>
      <c r="LGR52" s="345"/>
      <c r="LGS52" s="345"/>
      <c r="LGT52" s="345"/>
      <c r="LGU52" s="345"/>
      <c r="LGV52" s="345"/>
      <c r="LGW52" s="345"/>
      <c r="LGX52" s="345"/>
      <c r="LGY52" s="345"/>
      <c r="LGZ52" s="345"/>
      <c r="LHA52" s="345"/>
      <c r="LHB52" s="345"/>
      <c r="LHC52" s="345"/>
      <c r="LHD52" s="345"/>
      <c r="LHE52" s="345"/>
      <c r="LHF52" s="345"/>
      <c r="LHG52" s="345"/>
      <c r="LHH52" s="345"/>
      <c r="LHI52" s="345"/>
      <c r="LHJ52" s="345"/>
      <c r="LHK52" s="345"/>
      <c r="LHL52" s="345"/>
      <c r="LHM52" s="345"/>
      <c r="LHN52" s="345"/>
      <c r="LHO52" s="345"/>
      <c r="LHP52" s="345"/>
      <c r="LHQ52" s="345"/>
      <c r="LHR52" s="345"/>
      <c r="LHS52" s="345"/>
      <c r="LHT52" s="345"/>
      <c r="LHU52" s="345"/>
      <c r="LHV52" s="345"/>
      <c r="LHW52" s="345"/>
      <c r="LHX52" s="345"/>
      <c r="LHY52" s="345"/>
      <c r="LHZ52" s="345"/>
      <c r="LIA52" s="345"/>
      <c r="LIB52" s="345"/>
      <c r="LIC52" s="345"/>
      <c r="LID52" s="345"/>
      <c r="LIE52" s="345"/>
      <c r="LIF52" s="345"/>
      <c r="LIG52" s="345"/>
      <c r="LIH52" s="345"/>
      <c r="LII52" s="345"/>
      <c r="LIJ52" s="345"/>
      <c r="LIK52" s="345"/>
      <c r="LIL52" s="345"/>
      <c r="LIM52" s="345"/>
      <c r="LIN52" s="345"/>
      <c r="LIO52" s="345"/>
      <c r="LIP52" s="345"/>
      <c r="LIQ52" s="345"/>
      <c r="LIR52" s="345"/>
      <c r="LIS52" s="345"/>
      <c r="LIT52" s="345"/>
      <c r="LIU52" s="345"/>
      <c r="LIV52" s="345"/>
      <c r="LIW52" s="345"/>
      <c r="LIX52" s="345"/>
      <c r="LIY52" s="345"/>
      <c r="LIZ52" s="345"/>
      <c r="LJA52" s="345"/>
      <c r="LJB52" s="345"/>
      <c r="LJC52" s="345"/>
      <c r="LJD52" s="345"/>
      <c r="LJE52" s="345"/>
      <c r="LJF52" s="345"/>
      <c r="LJG52" s="345"/>
      <c r="LJH52" s="345"/>
      <c r="LJI52" s="345"/>
      <c r="LJJ52" s="345"/>
      <c r="LJK52" s="345"/>
      <c r="LJL52" s="345"/>
      <c r="LJM52" s="345"/>
      <c r="LJN52" s="345"/>
      <c r="LJO52" s="345"/>
      <c r="LJP52" s="345"/>
      <c r="LJQ52" s="345"/>
      <c r="LJR52" s="345"/>
      <c r="LJS52" s="345"/>
      <c r="LJT52" s="345"/>
      <c r="LJU52" s="345"/>
      <c r="LJV52" s="345"/>
      <c r="LJW52" s="345"/>
      <c r="LJX52" s="345"/>
      <c r="LJY52" s="345"/>
      <c r="LJZ52" s="345"/>
      <c r="LKA52" s="345"/>
      <c r="LKB52" s="345"/>
      <c r="LKC52" s="345"/>
      <c r="LKD52" s="345"/>
      <c r="LKE52" s="345"/>
      <c r="LKF52" s="345"/>
      <c r="LKG52" s="345"/>
      <c r="LKH52" s="345"/>
      <c r="LKI52" s="345"/>
      <c r="LKJ52" s="345"/>
      <c r="LKK52" s="345"/>
      <c r="LKL52" s="345"/>
      <c r="LKM52" s="345"/>
      <c r="LKN52" s="345"/>
      <c r="LKO52" s="345"/>
      <c r="LKP52" s="345"/>
      <c r="LKQ52" s="345"/>
      <c r="LKR52" s="345"/>
      <c r="LKS52" s="345"/>
      <c r="LKT52" s="345"/>
      <c r="LKU52" s="345"/>
      <c r="LKV52" s="345"/>
      <c r="LKW52" s="345"/>
      <c r="LKX52" s="345"/>
      <c r="LKY52" s="345"/>
      <c r="LKZ52" s="345"/>
      <c r="LLA52" s="345"/>
      <c r="LLB52" s="345"/>
      <c r="LLC52" s="345"/>
      <c r="LLD52" s="345"/>
      <c r="LLE52" s="345"/>
      <c r="LLF52" s="345"/>
      <c r="LLG52" s="345"/>
      <c r="LLH52" s="345"/>
      <c r="LLI52" s="345"/>
      <c r="LLJ52" s="345"/>
      <c r="LLK52" s="345"/>
      <c r="LLL52" s="345"/>
      <c r="LLM52" s="345"/>
      <c r="LLN52" s="345"/>
      <c r="LLO52" s="345"/>
      <c r="LLP52" s="345"/>
      <c r="LLQ52" s="345"/>
      <c r="LLR52" s="345"/>
      <c r="LLS52" s="345"/>
      <c r="LLT52" s="345"/>
      <c r="LLU52" s="345"/>
      <c r="LLV52" s="345"/>
      <c r="LLW52" s="345"/>
      <c r="LLX52" s="345"/>
      <c r="LLY52" s="345"/>
      <c r="LLZ52" s="345"/>
      <c r="LMA52" s="345"/>
      <c r="LMB52" s="345"/>
      <c r="LMC52" s="345"/>
      <c r="LMD52" s="345"/>
      <c r="LME52" s="345"/>
      <c r="LMF52" s="345"/>
      <c r="LMG52" s="345"/>
      <c r="LMH52" s="345"/>
      <c r="LMI52" s="345"/>
      <c r="LMJ52" s="345"/>
      <c r="LMK52" s="345"/>
      <c r="LML52" s="345"/>
      <c r="LMM52" s="345"/>
      <c r="LMN52" s="345"/>
      <c r="LMO52" s="345"/>
      <c r="LMP52" s="345"/>
      <c r="LMQ52" s="345"/>
      <c r="LMR52" s="345"/>
      <c r="LMS52" s="345"/>
      <c r="LMT52" s="345"/>
      <c r="LMU52" s="345"/>
      <c r="LMV52" s="345"/>
      <c r="LMW52" s="345"/>
      <c r="LMX52" s="345"/>
      <c r="LMY52" s="345"/>
      <c r="LMZ52" s="345"/>
      <c r="LNA52" s="345"/>
      <c r="LNB52" s="345"/>
      <c r="LNC52" s="345"/>
      <c r="LND52" s="345"/>
      <c r="LNE52" s="345"/>
      <c r="LNF52" s="345"/>
      <c r="LNG52" s="345"/>
      <c r="LNH52" s="345"/>
      <c r="LNI52" s="345"/>
      <c r="LNJ52" s="345"/>
      <c r="LNK52" s="345"/>
      <c r="LNL52" s="345"/>
      <c r="LNM52" s="345"/>
      <c r="LNN52" s="345"/>
      <c r="LNO52" s="345"/>
      <c r="LNP52" s="345"/>
      <c r="LNQ52" s="345"/>
      <c r="LNR52" s="345"/>
      <c r="LNS52" s="345"/>
      <c r="LNT52" s="345"/>
      <c r="LNU52" s="345"/>
      <c r="LNV52" s="345"/>
      <c r="LNW52" s="345"/>
      <c r="LNX52" s="345"/>
      <c r="LNY52" s="345"/>
      <c r="LNZ52" s="345"/>
      <c r="LOA52" s="345"/>
      <c r="LOB52" s="345"/>
      <c r="LOC52" s="345"/>
      <c r="LOD52" s="345"/>
      <c r="LOE52" s="345"/>
      <c r="LOF52" s="345"/>
      <c r="LOG52" s="345"/>
      <c r="LOH52" s="345"/>
      <c r="LOI52" s="345"/>
      <c r="LOJ52" s="345"/>
      <c r="LOK52" s="345"/>
      <c r="LOL52" s="345"/>
      <c r="LOM52" s="345"/>
      <c r="LON52" s="345"/>
      <c r="LOO52" s="345"/>
      <c r="LOP52" s="345"/>
      <c r="LOQ52" s="345"/>
      <c r="LOR52" s="345"/>
      <c r="LOS52" s="345"/>
      <c r="LOT52" s="345"/>
      <c r="LOU52" s="345"/>
      <c r="LOV52" s="345"/>
      <c r="LOW52" s="345"/>
      <c r="LOX52" s="345"/>
      <c r="LOY52" s="345"/>
      <c r="LOZ52" s="345"/>
      <c r="LPA52" s="345"/>
      <c r="LPB52" s="345"/>
      <c r="LPC52" s="345"/>
      <c r="LPD52" s="345"/>
      <c r="LPE52" s="345"/>
      <c r="LPF52" s="345"/>
      <c r="LPG52" s="345"/>
      <c r="LPH52" s="345"/>
      <c r="LPI52" s="345"/>
      <c r="LPJ52" s="345"/>
      <c r="LPK52" s="345"/>
      <c r="LPL52" s="345"/>
      <c r="LPM52" s="345"/>
      <c r="LPN52" s="345"/>
      <c r="LPO52" s="345"/>
      <c r="LPP52" s="345"/>
      <c r="LPQ52" s="345"/>
      <c r="LPR52" s="345"/>
      <c r="LPS52" s="345"/>
      <c r="LPT52" s="345"/>
      <c r="LPU52" s="345"/>
      <c r="LPV52" s="345"/>
      <c r="LPW52" s="345"/>
      <c r="LPX52" s="345"/>
      <c r="LPY52" s="345"/>
      <c r="LPZ52" s="345"/>
      <c r="LQA52" s="345"/>
      <c r="LQB52" s="345"/>
      <c r="LQC52" s="345"/>
      <c r="LQD52" s="345"/>
      <c r="LQE52" s="345"/>
      <c r="LQF52" s="345"/>
      <c r="LQG52" s="345"/>
      <c r="LQH52" s="345"/>
      <c r="LQI52" s="345"/>
      <c r="LQJ52" s="345"/>
      <c r="LQK52" s="345"/>
      <c r="LQL52" s="345"/>
      <c r="LQM52" s="345"/>
      <c r="LQN52" s="345"/>
      <c r="LQO52" s="345"/>
      <c r="LQP52" s="345"/>
      <c r="LQQ52" s="345"/>
      <c r="LQR52" s="345"/>
      <c r="LQS52" s="345"/>
      <c r="LQT52" s="345"/>
      <c r="LQU52" s="345"/>
      <c r="LQV52" s="345"/>
      <c r="LQW52" s="345"/>
      <c r="LQX52" s="345"/>
      <c r="LQY52" s="345"/>
      <c r="LQZ52" s="345"/>
      <c r="LRA52" s="345"/>
      <c r="LRB52" s="345"/>
      <c r="LRC52" s="345"/>
      <c r="LRD52" s="345"/>
      <c r="LRE52" s="345"/>
      <c r="LRF52" s="345"/>
      <c r="LRG52" s="345"/>
      <c r="LRH52" s="345"/>
      <c r="LRI52" s="345"/>
      <c r="LRJ52" s="345"/>
      <c r="LRK52" s="345"/>
      <c r="LRL52" s="345"/>
      <c r="LRM52" s="345"/>
      <c r="LRN52" s="345"/>
      <c r="LRO52" s="345"/>
      <c r="LRP52" s="345"/>
      <c r="LRQ52" s="345"/>
      <c r="LRR52" s="345"/>
      <c r="LRS52" s="345"/>
      <c r="LRT52" s="345"/>
      <c r="LRU52" s="345"/>
      <c r="LRV52" s="345"/>
      <c r="LRW52" s="345"/>
      <c r="LRX52" s="345"/>
      <c r="LRY52" s="345"/>
      <c r="LRZ52" s="345"/>
      <c r="LSA52" s="345"/>
      <c r="LSB52" s="345"/>
      <c r="LSC52" s="345"/>
      <c r="LSD52" s="345"/>
      <c r="LSE52" s="345"/>
      <c r="LSF52" s="345"/>
      <c r="LSG52" s="345"/>
      <c r="LSH52" s="345"/>
      <c r="LSI52" s="345"/>
      <c r="LSJ52" s="345"/>
      <c r="LSK52" s="345"/>
      <c r="LSL52" s="345"/>
      <c r="LSM52" s="345"/>
      <c r="LSN52" s="345"/>
      <c r="LSO52" s="345"/>
      <c r="LSP52" s="345"/>
      <c r="LSQ52" s="345"/>
      <c r="LSR52" s="345"/>
      <c r="LSS52" s="345"/>
      <c r="LST52" s="345"/>
      <c r="LSU52" s="345"/>
      <c r="LSV52" s="345"/>
      <c r="LSW52" s="345"/>
      <c r="LSX52" s="345"/>
      <c r="LSY52" s="345"/>
      <c r="LSZ52" s="345"/>
      <c r="LTA52" s="345"/>
      <c r="LTB52" s="345"/>
      <c r="LTC52" s="345"/>
      <c r="LTD52" s="345"/>
      <c r="LTE52" s="345"/>
      <c r="LTF52" s="345"/>
      <c r="LTG52" s="345"/>
      <c r="LTH52" s="345"/>
      <c r="LTI52" s="345"/>
      <c r="LTJ52" s="345"/>
      <c r="LTK52" s="345"/>
      <c r="LTL52" s="345"/>
      <c r="LTM52" s="345"/>
      <c r="LTN52" s="345"/>
      <c r="LTO52" s="345"/>
      <c r="LTP52" s="345"/>
      <c r="LTQ52" s="345"/>
      <c r="LTR52" s="345"/>
      <c r="LTS52" s="345"/>
      <c r="LTT52" s="345"/>
      <c r="LTU52" s="345"/>
      <c r="LTV52" s="345"/>
      <c r="LTW52" s="345"/>
      <c r="LTX52" s="345"/>
      <c r="LTY52" s="345"/>
      <c r="LTZ52" s="345"/>
      <c r="LUA52" s="345"/>
      <c r="LUB52" s="345"/>
      <c r="LUC52" s="345"/>
      <c r="LUD52" s="345"/>
      <c r="LUE52" s="345"/>
      <c r="LUF52" s="345"/>
      <c r="LUG52" s="345"/>
      <c r="LUH52" s="345"/>
      <c r="LUI52" s="345"/>
      <c r="LUJ52" s="345"/>
      <c r="LUK52" s="345"/>
      <c r="LUL52" s="345"/>
      <c r="LUM52" s="345"/>
      <c r="LUN52" s="345"/>
      <c r="LUO52" s="345"/>
      <c r="LUP52" s="345"/>
      <c r="LUQ52" s="345"/>
      <c r="LUR52" s="345"/>
      <c r="LUS52" s="345"/>
      <c r="LUT52" s="345"/>
      <c r="LUU52" s="345"/>
      <c r="LUV52" s="345"/>
      <c r="LUW52" s="345"/>
      <c r="LUX52" s="345"/>
      <c r="LUY52" s="345"/>
      <c r="LUZ52" s="345"/>
      <c r="LVA52" s="345"/>
      <c r="LVB52" s="345"/>
      <c r="LVC52" s="345"/>
      <c r="LVD52" s="345"/>
      <c r="LVE52" s="345"/>
      <c r="LVF52" s="345"/>
      <c r="LVG52" s="345"/>
      <c r="LVH52" s="345"/>
      <c r="LVI52" s="345"/>
      <c r="LVJ52" s="345"/>
      <c r="LVK52" s="345"/>
      <c r="LVL52" s="345"/>
      <c r="LVM52" s="345"/>
      <c r="LVN52" s="345"/>
      <c r="LVO52" s="345"/>
      <c r="LVP52" s="345"/>
      <c r="LVQ52" s="345"/>
      <c r="LVR52" s="345"/>
      <c r="LVS52" s="345"/>
      <c r="LVT52" s="345"/>
      <c r="LVU52" s="345"/>
      <c r="LVV52" s="345"/>
      <c r="LVW52" s="345"/>
      <c r="LVX52" s="345"/>
      <c r="LVY52" s="345"/>
      <c r="LVZ52" s="345"/>
      <c r="LWA52" s="345"/>
      <c r="LWB52" s="345"/>
      <c r="LWC52" s="345"/>
      <c r="LWD52" s="345"/>
      <c r="LWE52" s="345"/>
      <c r="LWF52" s="345"/>
      <c r="LWG52" s="345"/>
      <c r="LWH52" s="345"/>
      <c r="LWI52" s="345"/>
      <c r="LWJ52" s="345"/>
      <c r="LWK52" s="345"/>
      <c r="LWL52" s="345"/>
      <c r="LWM52" s="345"/>
      <c r="LWN52" s="345"/>
      <c r="LWO52" s="345"/>
      <c r="LWP52" s="345"/>
      <c r="LWQ52" s="345"/>
      <c r="LWR52" s="345"/>
      <c r="LWS52" s="345"/>
      <c r="LWT52" s="345"/>
      <c r="LWU52" s="345"/>
      <c r="LWV52" s="345"/>
      <c r="LWW52" s="345"/>
      <c r="LWX52" s="345"/>
      <c r="LWY52" s="345"/>
      <c r="LWZ52" s="345"/>
      <c r="LXA52" s="345"/>
      <c r="LXB52" s="345"/>
      <c r="LXC52" s="345"/>
      <c r="LXD52" s="345"/>
      <c r="LXE52" s="345"/>
      <c r="LXF52" s="345"/>
      <c r="LXG52" s="345"/>
      <c r="LXH52" s="345"/>
      <c r="LXI52" s="345"/>
      <c r="LXJ52" s="345"/>
      <c r="LXK52" s="345"/>
      <c r="LXL52" s="345"/>
      <c r="LXM52" s="345"/>
      <c r="LXN52" s="345"/>
      <c r="LXO52" s="345"/>
      <c r="LXP52" s="345"/>
      <c r="LXQ52" s="345"/>
      <c r="LXR52" s="345"/>
      <c r="LXS52" s="345"/>
      <c r="LXT52" s="345"/>
      <c r="LXU52" s="345"/>
      <c r="LXV52" s="345"/>
      <c r="LXW52" s="345"/>
      <c r="LXX52" s="345"/>
      <c r="LXY52" s="345"/>
      <c r="LXZ52" s="345"/>
      <c r="LYA52" s="345"/>
      <c r="LYB52" s="345"/>
      <c r="LYC52" s="345"/>
      <c r="LYD52" s="345"/>
      <c r="LYE52" s="345"/>
      <c r="LYF52" s="345"/>
      <c r="LYG52" s="345"/>
      <c r="LYH52" s="345"/>
      <c r="LYI52" s="345"/>
      <c r="LYJ52" s="345"/>
      <c r="LYK52" s="345"/>
      <c r="LYL52" s="345"/>
      <c r="LYM52" s="345"/>
      <c r="LYN52" s="345"/>
      <c r="LYO52" s="345"/>
      <c r="LYP52" s="345"/>
      <c r="LYQ52" s="345"/>
      <c r="LYR52" s="345"/>
      <c r="LYS52" s="345"/>
      <c r="LYT52" s="345"/>
      <c r="LYU52" s="345"/>
      <c r="LYV52" s="345"/>
      <c r="LYW52" s="345"/>
      <c r="LYX52" s="345"/>
      <c r="LYY52" s="345"/>
      <c r="LYZ52" s="345"/>
      <c r="LZA52" s="345"/>
      <c r="LZB52" s="345"/>
      <c r="LZC52" s="345"/>
      <c r="LZD52" s="345"/>
      <c r="LZE52" s="345"/>
      <c r="LZF52" s="345"/>
      <c r="LZG52" s="345"/>
      <c r="LZH52" s="345"/>
      <c r="LZI52" s="345"/>
      <c r="LZJ52" s="345"/>
      <c r="LZK52" s="345"/>
      <c r="LZL52" s="345"/>
      <c r="LZM52" s="345"/>
      <c r="LZN52" s="345"/>
      <c r="LZO52" s="345"/>
      <c r="LZP52" s="345"/>
      <c r="LZQ52" s="345"/>
      <c r="LZR52" s="345"/>
      <c r="LZS52" s="345"/>
      <c r="LZT52" s="345"/>
      <c r="LZU52" s="345"/>
      <c r="LZV52" s="345"/>
      <c r="LZW52" s="345"/>
      <c r="LZX52" s="345"/>
      <c r="LZY52" s="345"/>
      <c r="LZZ52" s="345"/>
      <c r="MAA52" s="345"/>
      <c r="MAB52" s="345"/>
      <c r="MAC52" s="345"/>
      <c r="MAD52" s="345"/>
      <c r="MAE52" s="345"/>
      <c r="MAF52" s="345"/>
      <c r="MAG52" s="345"/>
      <c r="MAH52" s="345"/>
      <c r="MAI52" s="345"/>
      <c r="MAJ52" s="345"/>
      <c r="MAK52" s="345"/>
      <c r="MAL52" s="345"/>
      <c r="MAM52" s="345"/>
      <c r="MAN52" s="345"/>
      <c r="MAO52" s="345"/>
      <c r="MAP52" s="345"/>
      <c r="MAQ52" s="345"/>
      <c r="MAR52" s="345"/>
      <c r="MAS52" s="345"/>
      <c r="MAT52" s="345"/>
      <c r="MAU52" s="345"/>
      <c r="MAV52" s="345"/>
      <c r="MAW52" s="345"/>
      <c r="MAX52" s="345"/>
      <c r="MAY52" s="345"/>
      <c r="MAZ52" s="345"/>
      <c r="MBA52" s="345"/>
      <c r="MBB52" s="345"/>
      <c r="MBC52" s="345"/>
      <c r="MBD52" s="345"/>
      <c r="MBE52" s="345"/>
      <c r="MBF52" s="345"/>
      <c r="MBG52" s="345"/>
      <c r="MBH52" s="345"/>
      <c r="MBI52" s="345"/>
      <c r="MBJ52" s="345"/>
      <c r="MBK52" s="345"/>
      <c r="MBL52" s="345"/>
      <c r="MBM52" s="345"/>
      <c r="MBN52" s="345"/>
      <c r="MBO52" s="345"/>
      <c r="MBP52" s="345"/>
      <c r="MBQ52" s="345"/>
      <c r="MBR52" s="345"/>
      <c r="MBS52" s="345"/>
      <c r="MBT52" s="345"/>
      <c r="MBU52" s="345"/>
      <c r="MBV52" s="345"/>
      <c r="MBW52" s="345"/>
      <c r="MBX52" s="345"/>
      <c r="MBY52" s="345"/>
      <c r="MBZ52" s="345"/>
      <c r="MCA52" s="345"/>
      <c r="MCB52" s="345"/>
      <c r="MCC52" s="345"/>
      <c r="MCD52" s="345"/>
      <c r="MCE52" s="345"/>
      <c r="MCF52" s="345"/>
      <c r="MCG52" s="345"/>
      <c r="MCH52" s="345"/>
      <c r="MCI52" s="345"/>
      <c r="MCJ52" s="345"/>
      <c r="MCK52" s="345"/>
      <c r="MCL52" s="345"/>
      <c r="MCM52" s="345"/>
      <c r="MCN52" s="345"/>
      <c r="MCO52" s="345"/>
      <c r="MCP52" s="345"/>
      <c r="MCQ52" s="345"/>
      <c r="MCR52" s="345"/>
      <c r="MCS52" s="345"/>
      <c r="MCT52" s="345"/>
      <c r="MCU52" s="345"/>
      <c r="MCV52" s="345"/>
      <c r="MCW52" s="345"/>
      <c r="MCX52" s="345"/>
      <c r="MCY52" s="345"/>
      <c r="MCZ52" s="345"/>
      <c r="MDA52" s="345"/>
      <c r="MDB52" s="345"/>
      <c r="MDC52" s="345"/>
      <c r="MDD52" s="345"/>
      <c r="MDE52" s="345"/>
      <c r="MDF52" s="345"/>
      <c r="MDG52" s="345"/>
      <c r="MDH52" s="345"/>
      <c r="MDI52" s="345"/>
      <c r="MDJ52" s="345"/>
      <c r="MDK52" s="345"/>
      <c r="MDL52" s="345"/>
      <c r="MDM52" s="345"/>
      <c r="MDN52" s="345"/>
      <c r="MDO52" s="345"/>
      <c r="MDP52" s="345"/>
      <c r="MDQ52" s="345"/>
      <c r="MDR52" s="345"/>
      <c r="MDS52" s="345"/>
      <c r="MDT52" s="345"/>
      <c r="MDU52" s="345"/>
      <c r="MDV52" s="345"/>
      <c r="MDW52" s="345"/>
      <c r="MDX52" s="345"/>
      <c r="MDY52" s="345"/>
      <c r="MDZ52" s="345"/>
      <c r="MEA52" s="345"/>
      <c r="MEB52" s="345"/>
      <c r="MEC52" s="345"/>
      <c r="MED52" s="345"/>
      <c r="MEE52" s="345"/>
      <c r="MEF52" s="345"/>
      <c r="MEG52" s="345"/>
      <c r="MEH52" s="345"/>
      <c r="MEI52" s="345"/>
      <c r="MEJ52" s="345"/>
      <c r="MEK52" s="345"/>
      <c r="MEL52" s="345"/>
      <c r="MEM52" s="345"/>
      <c r="MEN52" s="345"/>
      <c r="MEO52" s="345"/>
      <c r="MEP52" s="345"/>
      <c r="MEQ52" s="345"/>
      <c r="MER52" s="345"/>
      <c r="MES52" s="345"/>
      <c r="MET52" s="345"/>
      <c r="MEU52" s="345"/>
      <c r="MEV52" s="345"/>
      <c r="MEW52" s="345"/>
      <c r="MEX52" s="345"/>
      <c r="MEY52" s="345"/>
      <c r="MEZ52" s="345"/>
      <c r="MFA52" s="345"/>
      <c r="MFB52" s="345"/>
      <c r="MFC52" s="345"/>
      <c r="MFD52" s="345"/>
      <c r="MFE52" s="345"/>
      <c r="MFF52" s="345"/>
      <c r="MFG52" s="345"/>
      <c r="MFH52" s="345"/>
      <c r="MFI52" s="345"/>
      <c r="MFJ52" s="345"/>
      <c r="MFK52" s="345"/>
      <c r="MFL52" s="345"/>
      <c r="MFM52" s="345"/>
      <c r="MFN52" s="345"/>
      <c r="MFO52" s="345"/>
      <c r="MFP52" s="345"/>
      <c r="MFQ52" s="345"/>
      <c r="MFR52" s="345"/>
      <c r="MFS52" s="345"/>
      <c r="MFT52" s="345"/>
      <c r="MFU52" s="345"/>
      <c r="MFV52" s="345"/>
      <c r="MFW52" s="345"/>
      <c r="MFX52" s="345"/>
      <c r="MFY52" s="345"/>
      <c r="MFZ52" s="345"/>
      <c r="MGA52" s="345"/>
      <c r="MGB52" s="345"/>
      <c r="MGC52" s="345"/>
      <c r="MGD52" s="345"/>
      <c r="MGE52" s="345"/>
      <c r="MGF52" s="345"/>
      <c r="MGG52" s="345"/>
      <c r="MGH52" s="345"/>
      <c r="MGI52" s="345"/>
      <c r="MGJ52" s="345"/>
      <c r="MGK52" s="345"/>
      <c r="MGL52" s="345"/>
      <c r="MGM52" s="345"/>
      <c r="MGN52" s="345"/>
      <c r="MGO52" s="345"/>
      <c r="MGP52" s="345"/>
      <c r="MGQ52" s="345"/>
      <c r="MGR52" s="345"/>
      <c r="MGS52" s="345"/>
      <c r="MGT52" s="345"/>
      <c r="MGU52" s="345"/>
      <c r="MGV52" s="345"/>
      <c r="MGW52" s="345"/>
      <c r="MGX52" s="345"/>
      <c r="MGY52" s="345"/>
      <c r="MGZ52" s="345"/>
      <c r="MHA52" s="345"/>
      <c r="MHB52" s="345"/>
      <c r="MHC52" s="345"/>
      <c r="MHD52" s="345"/>
      <c r="MHE52" s="345"/>
      <c r="MHF52" s="345"/>
      <c r="MHG52" s="345"/>
      <c r="MHH52" s="345"/>
      <c r="MHI52" s="345"/>
      <c r="MHJ52" s="345"/>
      <c r="MHK52" s="345"/>
      <c r="MHL52" s="345"/>
      <c r="MHM52" s="345"/>
      <c r="MHN52" s="345"/>
      <c r="MHO52" s="345"/>
      <c r="MHP52" s="345"/>
      <c r="MHQ52" s="345"/>
      <c r="MHR52" s="345"/>
      <c r="MHS52" s="345"/>
      <c r="MHT52" s="345"/>
      <c r="MHU52" s="345"/>
      <c r="MHV52" s="345"/>
      <c r="MHW52" s="345"/>
      <c r="MHX52" s="345"/>
      <c r="MHY52" s="345"/>
      <c r="MHZ52" s="345"/>
      <c r="MIA52" s="345"/>
      <c r="MIB52" s="345"/>
      <c r="MIC52" s="345"/>
      <c r="MID52" s="345"/>
      <c r="MIE52" s="345"/>
      <c r="MIF52" s="345"/>
      <c r="MIG52" s="345"/>
      <c r="MIH52" s="345"/>
      <c r="MII52" s="345"/>
      <c r="MIJ52" s="345"/>
      <c r="MIK52" s="345"/>
      <c r="MIL52" s="345"/>
      <c r="MIM52" s="345"/>
      <c r="MIN52" s="345"/>
      <c r="MIO52" s="345"/>
      <c r="MIP52" s="345"/>
      <c r="MIQ52" s="345"/>
      <c r="MIR52" s="345"/>
      <c r="MIS52" s="345"/>
      <c r="MIT52" s="345"/>
      <c r="MIU52" s="345"/>
      <c r="MIV52" s="345"/>
      <c r="MIW52" s="345"/>
      <c r="MIX52" s="345"/>
      <c r="MIY52" s="345"/>
      <c r="MIZ52" s="345"/>
      <c r="MJA52" s="345"/>
      <c r="MJB52" s="345"/>
      <c r="MJC52" s="345"/>
      <c r="MJD52" s="345"/>
      <c r="MJE52" s="345"/>
      <c r="MJF52" s="345"/>
      <c r="MJG52" s="345"/>
      <c r="MJH52" s="345"/>
      <c r="MJI52" s="345"/>
      <c r="MJJ52" s="345"/>
      <c r="MJK52" s="345"/>
      <c r="MJL52" s="345"/>
      <c r="MJM52" s="345"/>
      <c r="MJN52" s="345"/>
      <c r="MJO52" s="345"/>
      <c r="MJP52" s="345"/>
      <c r="MJQ52" s="345"/>
      <c r="MJR52" s="345"/>
      <c r="MJS52" s="345"/>
      <c r="MJT52" s="345"/>
      <c r="MJU52" s="345"/>
      <c r="MJV52" s="345"/>
      <c r="MJW52" s="345"/>
      <c r="MJX52" s="345"/>
      <c r="MJY52" s="345"/>
      <c r="MJZ52" s="345"/>
      <c r="MKA52" s="345"/>
      <c r="MKB52" s="345"/>
      <c r="MKC52" s="345"/>
      <c r="MKD52" s="345"/>
      <c r="MKE52" s="345"/>
      <c r="MKF52" s="345"/>
      <c r="MKG52" s="345"/>
      <c r="MKH52" s="345"/>
      <c r="MKI52" s="345"/>
      <c r="MKJ52" s="345"/>
      <c r="MKK52" s="345"/>
      <c r="MKL52" s="345"/>
      <c r="MKM52" s="345"/>
      <c r="MKN52" s="345"/>
      <c r="MKO52" s="345"/>
      <c r="MKP52" s="345"/>
      <c r="MKQ52" s="345"/>
      <c r="MKR52" s="345"/>
      <c r="MKS52" s="345"/>
      <c r="MKT52" s="345"/>
      <c r="MKU52" s="345"/>
      <c r="MKV52" s="345"/>
      <c r="MKW52" s="345"/>
      <c r="MKX52" s="345"/>
      <c r="MKY52" s="345"/>
      <c r="MKZ52" s="345"/>
      <c r="MLA52" s="345"/>
      <c r="MLB52" s="345"/>
      <c r="MLC52" s="345"/>
      <c r="MLD52" s="345"/>
      <c r="MLE52" s="345"/>
      <c r="MLF52" s="345"/>
      <c r="MLG52" s="345"/>
      <c r="MLH52" s="345"/>
      <c r="MLI52" s="345"/>
      <c r="MLJ52" s="345"/>
      <c r="MLK52" s="345"/>
      <c r="MLL52" s="345"/>
      <c r="MLM52" s="345"/>
      <c r="MLN52" s="345"/>
      <c r="MLO52" s="345"/>
      <c r="MLP52" s="345"/>
      <c r="MLQ52" s="345"/>
      <c r="MLR52" s="345"/>
      <c r="MLS52" s="345"/>
      <c r="MLT52" s="345"/>
      <c r="MLU52" s="345"/>
      <c r="MLV52" s="345"/>
      <c r="MLW52" s="345"/>
      <c r="MLX52" s="345"/>
      <c r="MLY52" s="345"/>
      <c r="MLZ52" s="345"/>
      <c r="MMA52" s="345"/>
      <c r="MMB52" s="345"/>
      <c r="MMC52" s="345"/>
      <c r="MMD52" s="345"/>
      <c r="MME52" s="345"/>
      <c r="MMF52" s="345"/>
      <c r="MMG52" s="345"/>
      <c r="MMH52" s="345"/>
      <c r="MMI52" s="345"/>
      <c r="MMJ52" s="345"/>
      <c r="MMK52" s="345"/>
      <c r="MML52" s="345"/>
      <c r="MMM52" s="345"/>
      <c r="MMN52" s="345"/>
      <c r="MMO52" s="345"/>
      <c r="MMP52" s="345"/>
      <c r="MMQ52" s="345"/>
      <c r="MMR52" s="345"/>
      <c r="MMS52" s="345"/>
      <c r="MMT52" s="345"/>
      <c r="MMU52" s="345"/>
      <c r="MMV52" s="345"/>
      <c r="MMW52" s="345"/>
      <c r="MMX52" s="345"/>
      <c r="MMY52" s="345"/>
      <c r="MMZ52" s="345"/>
      <c r="MNA52" s="345"/>
      <c r="MNB52" s="345"/>
      <c r="MNC52" s="345"/>
      <c r="MND52" s="345"/>
      <c r="MNE52" s="345"/>
      <c r="MNF52" s="345"/>
      <c r="MNG52" s="345"/>
      <c r="MNH52" s="345"/>
      <c r="MNI52" s="345"/>
      <c r="MNJ52" s="345"/>
      <c r="MNK52" s="345"/>
      <c r="MNL52" s="345"/>
      <c r="MNM52" s="345"/>
      <c r="MNN52" s="345"/>
      <c r="MNO52" s="345"/>
      <c r="MNP52" s="345"/>
      <c r="MNQ52" s="345"/>
      <c r="MNR52" s="345"/>
      <c r="MNS52" s="345"/>
      <c r="MNT52" s="345"/>
      <c r="MNU52" s="345"/>
      <c r="MNV52" s="345"/>
      <c r="MNW52" s="345"/>
      <c r="MNX52" s="345"/>
      <c r="MNY52" s="345"/>
      <c r="MNZ52" s="345"/>
      <c r="MOA52" s="345"/>
      <c r="MOB52" s="345"/>
      <c r="MOC52" s="345"/>
      <c r="MOD52" s="345"/>
      <c r="MOE52" s="345"/>
      <c r="MOF52" s="345"/>
      <c r="MOG52" s="345"/>
      <c r="MOH52" s="345"/>
      <c r="MOI52" s="345"/>
      <c r="MOJ52" s="345"/>
      <c r="MOK52" s="345"/>
      <c r="MOL52" s="345"/>
      <c r="MOM52" s="345"/>
      <c r="MON52" s="345"/>
      <c r="MOO52" s="345"/>
      <c r="MOP52" s="345"/>
      <c r="MOQ52" s="345"/>
      <c r="MOR52" s="345"/>
      <c r="MOS52" s="345"/>
      <c r="MOT52" s="345"/>
      <c r="MOU52" s="345"/>
      <c r="MOV52" s="345"/>
      <c r="MOW52" s="345"/>
      <c r="MOX52" s="345"/>
      <c r="MOY52" s="345"/>
      <c r="MOZ52" s="345"/>
      <c r="MPA52" s="345"/>
      <c r="MPB52" s="345"/>
      <c r="MPC52" s="345"/>
      <c r="MPD52" s="345"/>
      <c r="MPE52" s="345"/>
      <c r="MPF52" s="345"/>
      <c r="MPG52" s="345"/>
      <c r="MPH52" s="345"/>
      <c r="MPI52" s="345"/>
      <c r="MPJ52" s="345"/>
      <c r="MPK52" s="345"/>
      <c r="MPL52" s="345"/>
      <c r="MPM52" s="345"/>
      <c r="MPN52" s="345"/>
      <c r="MPO52" s="345"/>
      <c r="MPP52" s="345"/>
      <c r="MPQ52" s="345"/>
      <c r="MPR52" s="345"/>
      <c r="MPS52" s="345"/>
      <c r="MPT52" s="345"/>
      <c r="MPU52" s="345"/>
      <c r="MPV52" s="345"/>
      <c r="MPW52" s="345"/>
      <c r="MPX52" s="345"/>
      <c r="MPY52" s="345"/>
      <c r="MPZ52" s="345"/>
      <c r="MQA52" s="345"/>
      <c r="MQB52" s="345"/>
      <c r="MQC52" s="345"/>
      <c r="MQD52" s="345"/>
      <c r="MQE52" s="345"/>
      <c r="MQF52" s="345"/>
      <c r="MQG52" s="345"/>
      <c r="MQH52" s="345"/>
      <c r="MQI52" s="345"/>
      <c r="MQJ52" s="345"/>
      <c r="MQK52" s="345"/>
      <c r="MQL52" s="345"/>
      <c r="MQM52" s="345"/>
      <c r="MQN52" s="345"/>
      <c r="MQO52" s="345"/>
      <c r="MQP52" s="345"/>
      <c r="MQQ52" s="345"/>
      <c r="MQR52" s="345"/>
      <c r="MQS52" s="345"/>
      <c r="MQT52" s="345"/>
      <c r="MQU52" s="345"/>
      <c r="MQV52" s="345"/>
      <c r="MQW52" s="345"/>
      <c r="MQX52" s="345"/>
      <c r="MQY52" s="345"/>
      <c r="MQZ52" s="345"/>
      <c r="MRA52" s="345"/>
      <c r="MRB52" s="345"/>
      <c r="MRC52" s="345"/>
      <c r="MRD52" s="345"/>
      <c r="MRE52" s="345"/>
      <c r="MRF52" s="345"/>
      <c r="MRG52" s="345"/>
      <c r="MRH52" s="345"/>
      <c r="MRI52" s="345"/>
      <c r="MRJ52" s="345"/>
      <c r="MRK52" s="345"/>
      <c r="MRL52" s="345"/>
      <c r="MRM52" s="345"/>
      <c r="MRN52" s="345"/>
      <c r="MRO52" s="345"/>
      <c r="MRP52" s="345"/>
      <c r="MRQ52" s="345"/>
      <c r="MRR52" s="345"/>
      <c r="MRS52" s="345"/>
      <c r="MRT52" s="345"/>
      <c r="MRU52" s="345"/>
      <c r="MRV52" s="345"/>
      <c r="MRW52" s="345"/>
      <c r="MRX52" s="345"/>
      <c r="MRY52" s="345"/>
      <c r="MRZ52" s="345"/>
      <c r="MSA52" s="345"/>
      <c r="MSB52" s="345"/>
      <c r="MSC52" s="345"/>
      <c r="MSD52" s="345"/>
      <c r="MSE52" s="345"/>
      <c r="MSF52" s="345"/>
      <c r="MSG52" s="345"/>
      <c r="MSH52" s="345"/>
      <c r="MSI52" s="345"/>
      <c r="MSJ52" s="345"/>
      <c r="MSK52" s="345"/>
      <c r="MSL52" s="345"/>
      <c r="MSM52" s="345"/>
      <c r="MSN52" s="345"/>
      <c r="MSO52" s="345"/>
      <c r="MSP52" s="345"/>
      <c r="MSQ52" s="345"/>
      <c r="MSR52" s="345"/>
      <c r="MSS52" s="345"/>
      <c r="MST52" s="345"/>
      <c r="MSU52" s="345"/>
      <c r="MSV52" s="345"/>
      <c r="MSW52" s="345"/>
      <c r="MSX52" s="345"/>
      <c r="MSY52" s="345"/>
      <c r="MSZ52" s="345"/>
      <c r="MTA52" s="345"/>
      <c r="MTB52" s="345"/>
      <c r="MTC52" s="345"/>
      <c r="MTD52" s="345"/>
      <c r="MTE52" s="345"/>
      <c r="MTF52" s="345"/>
      <c r="MTG52" s="345"/>
      <c r="MTH52" s="345"/>
      <c r="MTI52" s="345"/>
      <c r="MTJ52" s="345"/>
      <c r="MTK52" s="345"/>
      <c r="MTL52" s="345"/>
      <c r="MTM52" s="345"/>
      <c r="MTN52" s="345"/>
      <c r="MTO52" s="345"/>
      <c r="MTP52" s="345"/>
      <c r="MTQ52" s="345"/>
      <c r="MTR52" s="345"/>
      <c r="MTS52" s="345"/>
      <c r="MTT52" s="345"/>
      <c r="MTU52" s="345"/>
      <c r="MTV52" s="345"/>
      <c r="MTW52" s="345"/>
      <c r="MTX52" s="345"/>
      <c r="MTY52" s="345"/>
      <c r="MTZ52" s="345"/>
      <c r="MUA52" s="345"/>
      <c r="MUB52" s="345"/>
      <c r="MUC52" s="345"/>
      <c r="MUD52" s="345"/>
      <c r="MUE52" s="345"/>
      <c r="MUF52" s="345"/>
      <c r="MUG52" s="345"/>
      <c r="MUH52" s="345"/>
      <c r="MUI52" s="345"/>
      <c r="MUJ52" s="345"/>
      <c r="MUK52" s="345"/>
      <c r="MUL52" s="345"/>
      <c r="MUM52" s="345"/>
      <c r="MUN52" s="345"/>
      <c r="MUO52" s="345"/>
      <c r="MUP52" s="345"/>
      <c r="MUQ52" s="345"/>
      <c r="MUR52" s="345"/>
      <c r="MUS52" s="345"/>
      <c r="MUT52" s="345"/>
      <c r="MUU52" s="345"/>
      <c r="MUV52" s="345"/>
      <c r="MUW52" s="345"/>
      <c r="MUX52" s="345"/>
      <c r="MUY52" s="345"/>
      <c r="MUZ52" s="345"/>
      <c r="MVA52" s="345"/>
      <c r="MVB52" s="345"/>
      <c r="MVC52" s="345"/>
      <c r="MVD52" s="345"/>
      <c r="MVE52" s="345"/>
      <c r="MVF52" s="345"/>
      <c r="MVG52" s="345"/>
      <c r="MVH52" s="345"/>
      <c r="MVI52" s="345"/>
      <c r="MVJ52" s="345"/>
      <c r="MVK52" s="345"/>
      <c r="MVL52" s="345"/>
      <c r="MVM52" s="345"/>
      <c r="MVN52" s="345"/>
      <c r="MVO52" s="345"/>
      <c r="MVP52" s="345"/>
      <c r="MVQ52" s="345"/>
      <c r="MVR52" s="345"/>
      <c r="MVS52" s="345"/>
      <c r="MVT52" s="345"/>
      <c r="MVU52" s="345"/>
      <c r="MVV52" s="345"/>
      <c r="MVW52" s="345"/>
      <c r="MVX52" s="345"/>
      <c r="MVY52" s="345"/>
      <c r="MVZ52" s="345"/>
      <c r="MWA52" s="345"/>
      <c r="MWB52" s="345"/>
      <c r="MWC52" s="345"/>
      <c r="MWD52" s="345"/>
      <c r="MWE52" s="345"/>
      <c r="MWF52" s="345"/>
      <c r="MWG52" s="345"/>
      <c r="MWH52" s="345"/>
      <c r="MWI52" s="345"/>
      <c r="MWJ52" s="345"/>
      <c r="MWK52" s="345"/>
      <c r="MWL52" s="345"/>
      <c r="MWM52" s="345"/>
      <c r="MWN52" s="345"/>
      <c r="MWO52" s="345"/>
      <c r="MWP52" s="345"/>
      <c r="MWQ52" s="345"/>
      <c r="MWR52" s="345"/>
      <c r="MWS52" s="345"/>
      <c r="MWT52" s="345"/>
      <c r="MWU52" s="345"/>
      <c r="MWV52" s="345"/>
      <c r="MWW52" s="345"/>
      <c r="MWX52" s="345"/>
      <c r="MWY52" s="345"/>
      <c r="MWZ52" s="345"/>
      <c r="MXA52" s="345"/>
      <c r="MXB52" s="345"/>
      <c r="MXC52" s="345"/>
      <c r="MXD52" s="345"/>
      <c r="MXE52" s="345"/>
      <c r="MXF52" s="345"/>
      <c r="MXG52" s="345"/>
      <c r="MXH52" s="345"/>
      <c r="MXI52" s="345"/>
      <c r="MXJ52" s="345"/>
      <c r="MXK52" s="345"/>
      <c r="MXL52" s="345"/>
      <c r="MXM52" s="345"/>
      <c r="MXN52" s="345"/>
      <c r="MXO52" s="345"/>
      <c r="MXP52" s="345"/>
      <c r="MXQ52" s="345"/>
      <c r="MXR52" s="345"/>
      <c r="MXS52" s="345"/>
      <c r="MXT52" s="345"/>
      <c r="MXU52" s="345"/>
      <c r="MXV52" s="345"/>
      <c r="MXW52" s="345"/>
      <c r="MXX52" s="345"/>
      <c r="MXY52" s="345"/>
      <c r="MXZ52" s="345"/>
      <c r="MYA52" s="345"/>
      <c r="MYB52" s="345"/>
      <c r="MYC52" s="345"/>
      <c r="MYD52" s="345"/>
      <c r="MYE52" s="345"/>
      <c r="MYF52" s="345"/>
      <c r="MYG52" s="345"/>
      <c r="MYH52" s="345"/>
      <c r="MYI52" s="345"/>
      <c r="MYJ52" s="345"/>
      <c r="MYK52" s="345"/>
      <c r="MYL52" s="345"/>
      <c r="MYM52" s="345"/>
      <c r="MYN52" s="345"/>
      <c r="MYO52" s="345"/>
      <c r="MYP52" s="345"/>
      <c r="MYQ52" s="345"/>
      <c r="MYR52" s="345"/>
      <c r="MYS52" s="345"/>
      <c r="MYT52" s="345"/>
      <c r="MYU52" s="345"/>
      <c r="MYV52" s="345"/>
      <c r="MYW52" s="345"/>
      <c r="MYX52" s="345"/>
      <c r="MYY52" s="345"/>
      <c r="MYZ52" s="345"/>
      <c r="MZA52" s="345"/>
      <c r="MZB52" s="345"/>
      <c r="MZC52" s="345"/>
      <c r="MZD52" s="345"/>
      <c r="MZE52" s="345"/>
      <c r="MZF52" s="345"/>
      <c r="MZG52" s="345"/>
      <c r="MZH52" s="345"/>
      <c r="MZI52" s="345"/>
      <c r="MZJ52" s="345"/>
      <c r="MZK52" s="345"/>
      <c r="MZL52" s="345"/>
      <c r="MZM52" s="345"/>
      <c r="MZN52" s="345"/>
      <c r="MZO52" s="345"/>
      <c r="MZP52" s="345"/>
      <c r="MZQ52" s="345"/>
      <c r="MZR52" s="345"/>
      <c r="MZS52" s="345"/>
      <c r="MZT52" s="345"/>
      <c r="MZU52" s="345"/>
      <c r="MZV52" s="345"/>
      <c r="MZW52" s="345"/>
      <c r="MZX52" s="345"/>
      <c r="MZY52" s="345"/>
      <c r="MZZ52" s="345"/>
      <c r="NAA52" s="345"/>
      <c r="NAB52" s="345"/>
      <c r="NAC52" s="345"/>
      <c r="NAD52" s="345"/>
      <c r="NAE52" s="345"/>
      <c r="NAF52" s="345"/>
      <c r="NAG52" s="345"/>
      <c r="NAH52" s="345"/>
      <c r="NAI52" s="345"/>
      <c r="NAJ52" s="345"/>
      <c r="NAK52" s="345"/>
      <c r="NAL52" s="345"/>
      <c r="NAM52" s="345"/>
      <c r="NAN52" s="345"/>
      <c r="NAO52" s="345"/>
      <c r="NAP52" s="345"/>
      <c r="NAQ52" s="345"/>
      <c r="NAR52" s="345"/>
      <c r="NAS52" s="345"/>
      <c r="NAT52" s="345"/>
      <c r="NAU52" s="345"/>
      <c r="NAV52" s="345"/>
      <c r="NAW52" s="345"/>
      <c r="NAX52" s="345"/>
      <c r="NAY52" s="345"/>
      <c r="NAZ52" s="345"/>
      <c r="NBA52" s="345"/>
      <c r="NBB52" s="345"/>
      <c r="NBC52" s="345"/>
      <c r="NBD52" s="345"/>
      <c r="NBE52" s="345"/>
      <c r="NBF52" s="345"/>
      <c r="NBG52" s="345"/>
      <c r="NBH52" s="345"/>
      <c r="NBI52" s="345"/>
      <c r="NBJ52" s="345"/>
      <c r="NBK52" s="345"/>
      <c r="NBL52" s="345"/>
      <c r="NBM52" s="345"/>
      <c r="NBN52" s="345"/>
      <c r="NBO52" s="345"/>
      <c r="NBP52" s="345"/>
      <c r="NBQ52" s="345"/>
      <c r="NBR52" s="345"/>
      <c r="NBS52" s="345"/>
      <c r="NBT52" s="345"/>
      <c r="NBU52" s="345"/>
      <c r="NBV52" s="345"/>
      <c r="NBW52" s="345"/>
      <c r="NBX52" s="345"/>
      <c r="NBY52" s="345"/>
      <c r="NBZ52" s="345"/>
      <c r="NCA52" s="345"/>
      <c r="NCB52" s="345"/>
      <c r="NCC52" s="345"/>
      <c r="NCD52" s="345"/>
      <c r="NCE52" s="345"/>
      <c r="NCF52" s="345"/>
      <c r="NCG52" s="345"/>
      <c r="NCH52" s="345"/>
      <c r="NCI52" s="345"/>
      <c r="NCJ52" s="345"/>
      <c r="NCK52" s="345"/>
      <c r="NCL52" s="345"/>
      <c r="NCM52" s="345"/>
      <c r="NCN52" s="345"/>
      <c r="NCO52" s="345"/>
      <c r="NCP52" s="345"/>
      <c r="NCQ52" s="345"/>
      <c r="NCR52" s="345"/>
      <c r="NCS52" s="345"/>
      <c r="NCT52" s="345"/>
      <c r="NCU52" s="345"/>
      <c r="NCV52" s="345"/>
      <c r="NCW52" s="345"/>
      <c r="NCX52" s="345"/>
      <c r="NCY52" s="345"/>
      <c r="NCZ52" s="345"/>
      <c r="NDA52" s="345"/>
      <c r="NDB52" s="345"/>
      <c r="NDC52" s="345"/>
      <c r="NDD52" s="345"/>
      <c r="NDE52" s="345"/>
      <c r="NDF52" s="345"/>
      <c r="NDG52" s="345"/>
      <c r="NDH52" s="345"/>
      <c r="NDI52" s="345"/>
      <c r="NDJ52" s="345"/>
      <c r="NDK52" s="345"/>
      <c r="NDL52" s="345"/>
      <c r="NDM52" s="345"/>
      <c r="NDN52" s="345"/>
      <c r="NDO52" s="345"/>
      <c r="NDP52" s="345"/>
      <c r="NDQ52" s="345"/>
      <c r="NDR52" s="345"/>
      <c r="NDS52" s="345"/>
      <c r="NDT52" s="345"/>
      <c r="NDU52" s="345"/>
      <c r="NDV52" s="345"/>
      <c r="NDW52" s="345"/>
      <c r="NDX52" s="345"/>
      <c r="NDY52" s="345"/>
      <c r="NDZ52" s="345"/>
      <c r="NEA52" s="345"/>
      <c r="NEB52" s="345"/>
      <c r="NEC52" s="345"/>
      <c r="NED52" s="345"/>
      <c r="NEE52" s="345"/>
      <c r="NEF52" s="345"/>
      <c r="NEG52" s="345"/>
      <c r="NEH52" s="345"/>
      <c r="NEI52" s="345"/>
      <c r="NEJ52" s="345"/>
      <c r="NEK52" s="345"/>
      <c r="NEL52" s="345"/>
      <c r="NEM52" s="345"/>
      <c r="NEN52" s="345"/>
      <c r="NEO52" s="345"/>
      <c r="NEP52" s="345"/>
      <c r="NEQ52" s="345"/>
      <c r="NER52" s="345"/>
      <c r="NES52" s="345"/>
      <c r="NET52" s="345"/>
      <c r="NEU52" s="345"/>
      <c r="NEV52" s="345"/>
      <c r="NEW52" s="345"/>
      <c r="NEX52" s="345"/>
      <c r="NEY52" s="345"/>
      <c r="NEZ52" s="345"/>
      <c r="NFA52" s="345"/>
      <c r="NFB52" s="345"/>
      <c r="NFC52" s="345"/>
      <c r="NFD52" s="345"/>
      <c r="NFE52" s="345"/>
      <c r="NFF52" s="345"/>
      <c r="NFG52" s="345"/>
      <c r="NFH52" s="345"/>
      <c r="NFI52" s="345"/>
      <c r="NFJ52" s="345"/>
      <c r="NFK52" s="345"/>
      <c r="NFL52" s="345"/>
      <c r="NFM52" s="345"/>
      <c r="NFN52" s="345"/>
      <c r="NFO52" s="345"/>
      <c r="NFP52" s="345"/>
      <c r="NFQ52" s="345"/>
      <c r="NFR52" s="345"/>
      <c r="NFS52" s="345"/>
      <c r="NFT52" s="345"/>
      <c r="NFU52" s="345"/>
      <c r="NFV52" s="345"/>
      <c r="NFW52" s="345"/>
      <c r="NFX52" s="345"/>
      <c r="NFY52" s="345"/>
      <c r="NFZ52" s="345"/>
      <c r="NGA52" s="345"/>
      <c r="NGB52" s="345"/>
      <c r="NGC52" s="345"/>
      <c r="NGD52" s="345"/>
      <c r="NGE52" s="345"/>
      <c r="NGF52" s="345"/>
      <c r="NGG52" s="345"/>
      <c r="NGH52" s="345"/>
      <c r="NGI52" s="345"/>
      <c r="NGJ52" s="345"/>
      <c r="NGK52" s="345"/>
      <c r="NGL52" s="345"/>
      <c r="NGM52" s="345"/>
      <c r="NGN52" s="345"/>
      <c r="NGO52" s="345"/>
      <c r="NGP52" s="345"/>
      <c r="NGQ52" s="345"/>
      <c r="NGR52" s="345"/>
      <c r="NGS52" s="345"/>
      <c r="NGT52" s="345"/>
      <c r="NGU52" s="345"/>
      <c r="NGV52" s="345"/>
      <c r="NGW52" s="345"/>
      <c r="NGX52" s="345"/>
      <c r="NGY52" s="345"/>
      <c r="NGZ52" s="345"/>
      <c r="NHA52" s="345"/>
      <c r="NHB52" s="345"/>
      <c r="NHC52" s="345"/>
      <c r="NHD52" s="345"/>
      <c r="NHE52" s="345"/>
      <c r="NHF52" s="345"/>
      <c r="NHG52" s="345"/>
      <c r="NHH52" s="345"/>
      <c r="NHI52" s="345"/>
      <c r="NHJ52" s="345"/>
      <c r="NHK52" s="345"/>
      <c r="NHL52" s="345"/>
      <c r="NHM52" s="345"/>
      <c r="NHN52" s="345"/>
      <c r="NHO52" s="345"/>
      <c r="NHP52" s="345"/>
      <c r="NHQ52" s="345"/>
      <c r="NHR52" s="345"/>
      <c r="NHS52" s="345"/>
      <c r="NHT52" s="345"/>
      <c r="NHU52" s="345"/>
      <c r="NHV52" s="345"/>
      <c r="NHW52" s="345"/>
      <c r="NHX52" s="345"/>
      <c r="NHY52" s="345"/>
      <c r="NHZ52" s="345"/>
      <c r="NIA52" s="345"/>
      <c r="NIB52" s="345"/>
      <c r="NIC52" s="345"/>
      <c r="NID52" s="345"/>
      <c r="NIE52" s="345"/>
      <c r="NIF52" s="345"/>
      <c r="NIG52" s="345"/>
      <c r="NIH52" s="345"/>
      <c r="NII52" s="345"/>
      <c r="NIJ52" s="345"/>
      <c r="NIK52" s="345"/>
      <c r="NIL52" s="345"/>
      <c r="NIM52" s="345"/>
      <c r="NIN52" s="345"/>
      <c r="NIO52" s="345"/>
      <c r="NIP52" s="345"/>
      <c r="NIQ52" s="345"/>
      <c r="NIR52" s="345"/>
      <c r="NIS52" s="345"/>
      <c r="NIT52" s="345"/>
      <c r="NIU52" s="345"/>
      <c r="NIV52" s="345"/>
      <c r="NIW52" s="345"/>
      <c r="NIX52" s="345"/>
      <c r="NIY52" s="345"/>
      <c r="NIZ52" s="345"/>
      <c r="NJA52" s="345"/>
      <c r="NJB52" s="345"/>
      <c r="NJC52" s="345"/>
      <c r="NJD52" s="345"/>
      <c r="NJE52" s="345"/>
      <c r="NJF52" s="345"/>
      <c r="NJG52" s="345"/>
      <c r="NJH52" s="345"/>
      <c r="NJI52" s="345"/>
      <c r="NJJ52" s="345"/>
      <c r="NJK52" s="345"/>
      <c r="NJL52" s="345"/>
      <c r="NJM52" s="345"/>
      <c r="NJN52" s="345"/>
      <c r="NJO52" s="345"/>
      <c r="NJP52" s="345"/>
      <c r="NJQ52" s="345"/>
      <c r="NJR52" s="345"/>
      <c r="NJS52" s="345"/>
      <c r="NJT52" s="345"/>
      <c r="NJU52" s="345"/>
      <c r="NJV52" s="345"/>
      <c r="NJW52" s="345"/>
      <c r="NJX52" s="345"/>
      <c r="NJY52" s="345"/>
      <c r="NJZ52" s="345"/>
      <c r="NKA52" s="345"/>
      <c r="NKB52" s="345"/>
      <c r="NKC52" s="345"/>
      <c r="NKD52" s="345"/>
      <c r="NKE52" s="345"/>
      <c r="NKF52" s="345"/>
      <c r="NKG52" s="345"/>
      <c r="NKH52" s="345"/>
      <c r="NKI52" s="345"/>
      <c r="NKJ52" s="345"/>
      <c r="NKK52" s="345"/>
      <c r="NKL52" s="345"/>
      <c r="NKM52" s="345"/>
      <c r="NKN52" s="345"/>
      <c r="NKO52" s="345"/>
      <c r="NKP52" s="345"/>
      <c r="NKQ52" s="345"/>
      <c r="NKR52" s="345"/>
      <c r="NKS52" s="345"/>
      <c r="NKT52" s="345"/>
      <c r="NKU52" s="345"/>
      <c r="NKV52" s="345"/>
      <c r="NKW52" s="345"/>
      <c r="NKX52" s="345"/>
      <c r="NKY52" s="345"/>
      <c r="NKZ52" s="345"/>
      <c r="NLA52" s="345"/>
      <c r="NLB52" s="345"/>
      <c r="NLC52" s="345"/>
      <c r="NLD52" s="345"/>
      <c r="NLE52" s="345"/>
      <c r="NLF52" s="345"/>
      <c r="NLG52" s="345"/>
      <c r="NLH52" s="345"/>
      <c r="NLI52" s="345"/>
      <c r="NLJ52" s="345"/>
      <c r="NLK52" s="345"/>
      <c r="NLL52" s="345"/>
      <c r="NLM52" s="345"/>
      <c r="NLN52" s="345"/>
      <c r="NLO52" s="345"/>
      <c r="NLP52" s="345"/>
      <c r="NLQ52" s="345"/>
      <c r="NLR52" s="345"/>
      <c r="NLS52" s="345"/>
      <c r="NLT52" s="345"/>
      <c r="NLU52" s="345"/>
      <c r="NLV52" s="345"/>
      <c r="NLW52" s="345"/>
      <c r="NLX52" s="345"/>
      <c r="NLY52" s="345"/>
      <c r="NLZ52" s="345"/>
      <c r="NMA52" s="345"/>
      <c r="NMB52" s="345"/>
      <c r="NMC52" s="345"/>
      <c r="NMD52" s="345"/>
      <c r="NME52" s="345"/>
      <c r="NMF52" s="345"/>
      <c r="NMG52" s="345"/>
      <c r="NMH52" s="345"/>
      <c r="NMI52" s="345"/>
      <c r="NMJ52" s="345"/>
      <c r="NMK52" s="345"/>
      <c r="NML52" s="345"/>
      <c r="NMM52" s="345"/>
      <c r="NMN52" s="345"/>
      <c r="NMO52" s="345"/>
      <c r="NMP52" s="345"/>
      <c r="NMQ52" s="345"/>
      <c r="NMR52" s="345"/>
      <c r="NMS52" s="345"/>
      <c r="NMT52" s="345"/>
      <c r="NMU52" s="345"/>
      <c r="NMV52" s="345"/>
      <c r="NMW52" s="345"/>
      <c r="NMX52" s="345"/>
      <c r="NMY52" s="345"/>
      <c r="NMZ52" s="345"/>
      <c r="NNA52" s="345"/>
      <c r="NNB52" s="345"/>
      <c r="NNC52" s="345"/>
      <c r="NND52" s="345"/>
      <c r="NNE52" s="345"/>
      <c r="NNF52" s="345"/>
      <c r="NNG52" s="345"/>
      <c r="NNH52" s="345"/>
      <c r="NNI52" s="345"/>
      <c r="NNJ52" s="345"/>
      <c r="NNK52" s="345"/>
      <c r="NNL52" s="345"/>
      <c r="NNM52" s="345"/>
      <c r="NNN52" s="345"/>
      <c r="NNO52" s="345"/>
      <c r="NNP52" s="345"/>
      <c r="NNQ52" s="345"/>
      <c r="NNR52" s="345"/>
      <c r="NNS52" s="345"/>
      <c r="NNT52" s="345"/>
      <c r="NNU52" s="345"/>
      <c r="NNV52" s="345"/>
      <c r="NNW52" s="345"/>
      <c r="NNX52" s="345"/>
      <c r="NNY52" s="345"/>
      <c r="NNZ52" s="345"/>
      <c r="NOA52" s="345"/>
      <c r="NOB52" s="345"/>
      <c r="NOC52" s="345"/>
      <c r="NOD52" s="345"/>
      <c r="NOE52" s="345"/>
      <c r="NOF52" s="345"/>
      <c r="NOG52" s="345"/>
      <c r="NOH52" s="345"/>
      <c r="NOI52" s="345"/>
      <c r="NOJ52" s="345"/>
      <c r="NOK52" s="345"/>
      <c r="NOL52" s="345"/>
      <c r="NOM52" s="345"/>
      <c r="NON52" s="345"/>
      <c r="NOO52" s="345"/>
      <c r="NOP52" s="345"/>
      <c r="NOQ52" s="345"/>
      <c r="NOR52" s="345"/>
      <c r="NOS52" s="345"/>
      <c r="NOT52" s="345"/>
      <c r="NOU52" s="345"/>
      <c r="NOV52" s="345"/>
      <c r="NOW52" s="345"/>
      <c r="NOX52" s="345"/>
      <c r="NOY52" s="345"/>
      <c r="NOZ52" s="345"/>
      <c r="NPA52" s="345"/>
      <c r="NPB52" s="345"/>
      <c r="NPC52" s="345"/>
      <c r="NPD52" s="345"/>
      <c r="NPE52" s="345"/>
      <c r="NPF52" s="345"/>
      <c r="NPG52" s="345"/>
      <c r="NPH52" s="345"/>
      <c r="NPI52" s="345"/>
      <c r="NPJ52" s="345"/>
      <c r="NPK52" s="345"/>
      <c r="NPL52" s="345"/>
      <c r="NPM52" s="345"/>
      <c r="NPN52" s="345"/>
      <c r="NPO52" s="345"/>
      <c r="NPP52" s="345"/>
      <c r="NPQ52" s="345"/>
      <c r="NPR52" s="345"/>
      <c r="NPS52" s="345"/>
      <c r="NPT52" s="345"/>
      <c r="NPU52" s="345"/>
      <c r="NPV52" s="345"/>
      <c r="NPW52" s="345"/>
      <c r="NPX52" s="345"/>
      <c r="NPY52" s="345"/>
      <c r="NPZ52" s="345"/>
      <c r="NQA52" s="345"/>
      <c r="NQB52" s="345"/>
      <c r="NQC52" s="345"/>
      <c r="NQD52" s="345"/>
      <c r="NQE52" s="345"/>
      <c r="NQF52" s="345"/>
      <c r="NQG52" s="345"/>
      <c r="NQH52" s="345"/>
      <c r="NQI52" s="345"/>
      <c r="NQJ52" s="345"/>
      <c r="NQK52" s="345"/>
      <c r="NQL52" s="345"/>
      <c r="NQM52" s="345"/>
      <c r="NQN52" s="345"/>
      <c r="NQO52" s="345"/>
      <c r="NQP52" s="345"/>
      <c r="NQQ52" s="345"/>
      <c r="NQR52" s="345"/>
      <c r="NQS52" s="345"/>
      <c r="NQT52" s="345"/>
      <c r="NQU52" s="345"/>
      <c r="NQV52" s="345"/>
      <c r="NQW52" s="345"/>
      <c r="NQX52" s="345"/>
      <c r="NQY52" s="345"/>
      <c r="NQZ52" s="345"/>
      <c r="NRA52" s="345"/>
      <c r="NRB52" s="345"/>
      <c r="NRC52" s="345"/>
      <c r="NRD52" s="345"/>
      <c r="NRE52" s="345"/>
      <c r="NRF52" s="345"/>
      <c r="NRG52" s="345"/>
      <c r="NRH52" s="345"/>
      <c r="NRI52" s="345"/>
      <c r="NRJ52" s="345"/>
      <c r="NRK52" s="345"/>
      <c r="NRL52" s="345"/>
      <c r="NRM52" s="345"/>
      <c r="NRN52" s="345"/>
      <c r="NRO52" s="345"/>
      <c r="NRP52" s="345"/>
      <c r="NRQ52" s="345"/>
      <c r="NRR52" s="345"/>
      <c r="NRS52" s="345"/>
      <c r="NRT52" s="345"/>
      <c r="NRU52" s="345"/>
      <c r="NRV52" s="345"/>
      <c r="NRW52" s="345"/>
      <c r="NRX52" s="345"/>
      <c r="NRY52" s="345"/>
      <c r="NRZ52" s="345"/>
      <c r="NSA52" s="345"/>
      <c r="NSB52" s="345"/>
      <c r="NSC52" s="345"/>
      <c r="NSD52" s="345"/>
      <c r="NSE52" s="345"/>
      <c r="NSF52" s="345"/>
      <c r="NSG52" s="345"/>
      <c r="NSH52" s="345"/>
      <c r="NSI52" s="345"/>
      <c r="NSJ52" s="345"/>
      <c r="NSK52" s="345"/>
      <c r="NSL52" s="345"/>
      <c r="NSM52" s="345"/>
      <c r="NSN52" s="345"/>
      <c r="NSO52" s="345"/>
      <c r="NSP52" s="345"/>
      <c r="NSQ52" s="345"/>
      <c r="NSR52" s="345"/>
      <c r="NSS52" s="345"/>
      <c r="NST52" s="345"/>
      <c r="NSU52" s="345"/>
      <c r="NSV52" s="345"/>
      <c r="NSW52" s="345"/>
      <c r="NSX52" s="345"/>
      <c r="NSY52" s="345"/>
      <c r="NSZ52" s="345"/>
      <c r="NTA52" s="345"/>
      <c r="NTB52" s="345"/>
      <c r="NTC52" s="345"/>
      <c r="NTD52" s="345"/>
      <c r="NTE52" s="345"/>
      <c r="NTF52" s="345"/>
      <c r="NTG52" s="345"/>
      <c r="NTH52" s="345"/>
      <c r="NTI52" s="345"/>
      <c r="NTJ52" s="345"/>
      <c r="NTK52" s="345"/>
      <c r="NTL52" s="345"/>
      <c r="NTM52" s="345"/>
      <c r="NTN52" s="345"/>
      <c r="NTO52" s="345"/>
      <c r="NTP52" s="345"/>
      <c r="NTQ52" s="345"/>
      <c r="NTR52" s="345"/>
      <c r="NTS52" s="345"/>
      <c r="NTT52" s="345"/>
      <c r="NTU52" s="345"/>
      <c r="NTV52" s="345"/>
      <c r="NTW52" s="345"/>
      <c r="NTX52" s="345"/>
      <c r="NTY52" s="345"/>
      <c r="NTZ52" s="345"/>
      <c r="NUA52" s="345"/>
      <c r="NUB52" s="345"/>
      <c r="NUC52" s="345"/>
      <c r="NUD52" s="345"/>
      <c r="NUE52" s="345"/>
      <c r="NUF52" s="345"/>
      <c r="NUG52" s="345"/>
      <c r="NUH52" s="345"/>
      <c r="NUI52" s="345"/>
      <c r="NUJ52" s="345"/>
      <c r="NUK52" s="345"/>
      <c r="NUL52" s="345"/>
      <c r="NUM52" s="345"/>
      <c r="NUN52" s="345"/>
      <c r="NUO52" s="345"/>
      <c r="NUP52" s="345"/>
      <c r="NUQ52" s="345"/>
      <c r="NUR52" s="345"/>
      <c r="NUS52" s="345"/>
      <c r="NUT52" s="345"/>
      <c r="NUU52" s="345"/>
      <c r="NUV52" s="345"/>
      <c r="NUW52" s="345"/>
      <c r="NUX52" s="345"/>
      <c r="NUY52" s="345"/>
      <c r="NUZ52" s="345"/>
      <c r="NVA52" s="345"/>
      <c r="NVB52" s="345"/>
      <c r="NVC52" s="345"/>
      <c r="NVD52" s="345"/>
      <c r="NVE52" s="345"/>
      <c r="NVF52" s="345"/>
      <c r="NVG52" s="345"/>
      <c r="NVH52" s="345"/>
      <c r="NVI52" s="345"/>
      <c r="NVJ52" s="345"/>
      <c r="NVK52" s="345"/>
      <c r="NVL52" s="345"/>
      <c r="NVM52" s="345"/>
      <c r="NVN52" s="345"/>
      <c r="NVO52" s="345"/>
      <c r="NVP52" s="345"/>
      <c r="NVQ52" s="345"/>
      <c r="NVR52" s="345"/>
      <c r="NVS52" s="345"/>
      <c r="NVT52" s="345"/>
      <c r="NVU52" s="345"/>
      <c r="NVV52" s="345"/>
      <c r="NVW52" s="345"/>
      <c r="NVX52" s="345"/>
      <c r="NVY52" s="345"/>
      <c r="NVZ52" s="345"/>
      <c r="NWA52" s="345"/>
      <c r="NWB52" s="345"/>
      <c r="NWC52" s="345"/>
      <c r="NWD52" s="345"/>
      <c r="NWE52" s="345"/>
      <c r="NWF52" s="345"/>
      <c r="NWG52" s="345"/>
      <c r="NWH52" s="345"/>
      <c r="NWI52" s="345"/>
      <c r="NWJ52" s="345"/>
      <c r="NWK52" s="345"/>
      <c r="NWL52" s="345"/>
      <c r="NWM52" s="345"/>
      <c r="NWN52" s="345"/>
      <c r="NWO52" s="345"/>
      <c r="NWP52" s="345"/>
      <c r="NWQ52" s="345"/>
      <c r="NWR52" s="345"/>
      <c r="NWS52" s="345"/>
      <c r="NWT52" s="345"/>
      <c r="NWU52" s="345"/>
      <c r="NWV52" s="345"/>
      <c r="NWW52" s="345"/>
      <c r="NWX52" s="345"/>
      <c r="NWY52" s="345"/>
      <c r="NWZ52" s="345"/>
      <c r="NXA52" s="345"/>
      <c r="NXB52" s="345"/>
      <c r="NXC52" s="345"/>
      <c r="NXD52" s="345"/>
      <c r="NXE52" s="345"/>
      <c r="NXF52" s="345"/>
      <c r="NXG52" s="345"/>
      <c r="NXH52" s="345"/>
      <c r="NXI52" s="345"/>
      <c r="NXJ52" s="345"/>
      <c r="NXK52" s="345"/>
      <c r="NXL52" s="345"/>
      <c r="NXM52" s="345"/>
      <c r="NXN52" s="345"/>
      <c r="NXO52" s="345"/>
      <c r="NXP52" s="345"/>
      <c r="NXQ52" s="345"/>
      <c r="NXR52" s="345"/>
      <c r="NXS52" s="345"/>
      <c r="NXT52" s="345"/>
      <c r="NXU52" s="345"/>
      <c r="NXV52" s="345"/>
      <c r="NXW52" s="345"/>
      <c r="NXX52" s="345"/>
      <c r="NXY52" s="345"/>
      <c r="NXZ52" s="345"/>
      <c r="NYA52" s="345"/>
      <c r="NYB52" s="345"/>
      <c r="NYC52" s="345"/>
      <c r="NYD52" s="345"/>
      <c r="NYE52" s="345"/>
      <c r="NYF52" s="345"/>
      <c r="NYG52" s="345"/>
      <c r="NYH52" s="345"/>
      <c r="NYI52" s="345"/>
      <c r="NYJ52" s="345"/>
      <c r="NYK52" s="345"/>
      <c r="NYL52" s="345"/>
      <c r="NYM52" s="345"/>
      <c r="NYN52" s="345"/>
      <c r="NYO52" s="345"/>
      <c r="NYP52" s="345"/>
      <c r="NYQ52" s="345"/>
      <c r="NYR52" s="345"/>
      <c r="NYS52" s="345"/>
      <c r="NYT52" s="345"/>
      <c r="NYU52" s="345"/>
      <c r="NYV52" s="345"/>
      <c r="NYW52" s="345"/>
      <c r="NYX52" s="345"/>
      <c r="NYY52" s="345"/>
      <c r="NYZ52" s="345"/>
      <c r="NZA52" s="345"/>
      <c r="NZB52" s="345"/>
      <c r="NZC52" s="345"/>
      <c r="NZD52" s="345"/>
      <c r="NZE52" s="345"/>
      <c r="NZF52" s="345"/>
      <c r="NZG52" s="345"/>
      <c r="NZH52" s="345"/>
      <c r="NZI52" s="345"/>
      <c r="NZJ52" s="345"/>
      <c r="NZK52" s="345"/>
      <c r="NZL52" s="345"/>
      <c r="NZM52" s="345"/>
      <c r="NZN52" s="345"/>
      <c r="NZO52" s="345"/>
      <c r="NZP52" s="345"/>
      <c r="NZQ52" s="345"/>
      <c r="NZR52" s="345"/>
      <c r="NZS52" s="345"/>
      <c r="NZT52" s="345"/>
      <c r="NZU52" s="345"/>
      <c r="NZV52" s="345"/>
      <c r="NZW52" s="345"/>
      <c r="NZX52" s="345"/>
      <c r="NZY52" s="345"/>
      <c r="NZZ52" s="345"/>
      <c r="OAA52" s="345"/>
      <c r="OAB52" s="345"/>
      <c r="OAC52" s="345"/>
      <c r="OAD52" s="345"/>
      <c r="OAE52" s="345"/>
      <c r="OAF52" s="345"/>
      <c r="OAG52" s="345"/>
      <c r="OAH52" s="345"/>
      <c r="OAI52" s="345"/>
      <c r="OAJ52" s="345"/>
      <c r="OAK52" s="345"/>
      <c r="OAL52" s="345"/>
      <c r="OAM52" s="345"/>
      <c r="OAN52" s="345"/>
      <c r="OAO52" s="345"/>
      <c r="OAP52" s="345"/>
      <c r="OAQ52" s="345"/>
      <c r="OAR52" s="345"/>
      <c r="OAS52" s="345"/>
      <c r="OAT52" s="345"/>
      <c r="OAU52" s="345"/>
      <c r="OAV52" s="345"/>
      <c r="OAW52" s="345"/>
      <c r="OAX52" s="345"/>
      <c r="OAY52" s="345"/>
      <c r="OAZ52" s="345"/>
      <c r="OBA52" s="345"/>
      <c r="OBB52" s="345"/>
      <c r="OBC52" s="345"/>
      <c r="OBD52" s="345"/>
      <c r="OBE52" s="345"/>
      <c r="OBF52" s="345"/>
      <c r="OBG52" s="345"/>
      <c r="OBH52" s="345"/>
      <c r="OBI52" s="345"/>
      <c r="OBJ52" s="345"/>
      <c r="OBK52" s="345"/>
      <c r="OBL52" s="345"/>
      <c r="OBM52" s="345"/>
      <c r="OBN52" s="345"/>
      <c r="OBO52" s="345"/>
      <c r="OBP52" s="345"/>
      <c r="OBQ52" s="345"/>
      <c r="OBR52" s="345"/>
      <c r="OBS52" s="345"/>
      <c r="OBT52" s="345"/>
      <c r="OBU52" s="345"/>
      <c r="OBV52" s="345"/>
      <c r="OBW52" s="345"/>
      <c r="OBX52" s="345"/>
      <c r="OBY52" s="345"/>
      <c r="OBZ52" s="345"/>
      <c r="OCA52" s="345"/>
      <c r="OCB52" s="345"/>
      <c r="OCC52" s="345"/>
      <c r="OCD52" s="345"/>
      <c r="OCE52" s="345"/>
      <c r="OCF52" s="345"/>
      <c r="OCG52" s="345"/>
      <c r="OCH52" s="345"/>
      <c r="OCI52" s="345"/>
      <c r="OCJ52" s="345"/>
      <c r="OCK52" s="345"/>
      <c r="OCL52" s="345"/>
      <c r="OCM52" s="345"/>
      <c r="OCN52" s="345"/>
      <c r="OCO52" s="345"/>
      <c r="OCP52" s="345"/>
      <c r="OCQ52" s="345"/>
      <c r="OCR52" s="345"/>
      <c r="OCS52" s="345"/>
      <c r="OCT52" s="345"/>
      <c r="OCU52" s="345"/>
      <c r="OCV52" s="345"/>
      <c r="OCW52" s="345"/>
      <c r="OCX52" s="345"/>
      <c r="OCY52" s="345"/>
      <c r="OCZ52" s="345"/>
      <c r="ODA52" s="345"/>
      <c r="ODB52" s="345"/>
      <c r="ODC52" s="345"/>
      <c r="ODD52" s="345"/>
      <c r="ODE52" s="345"/>
      <c r="ODF52" s="345"/>
      <c r="ODG52" s="345"/>
      <c r="ODH52" s="345"/>
      <c r="ODI52" s="345"/>
      <c r="ODJ52" s="345"/>
      <c r="ODK52" s="345"/>
      <c r="ODL52" s="345"/>
      <c r="ODM52" s="345"/>
      <c r="ODN52" s="345"/>
      <c r="ODO52" s="345"/>
      <c r="ODP52" s="345"/>
      <c r="ODQ52" s="345"/>
      <c r="ODR52" s="345"/>
      <c r="ODS52" s="345"/>
      <c r="ODT52" s="345"/>
      <c r="ODU52" s="345"/>
      <c r="ODV52" s="345"/>
      <c r="ODW52" s="345"/>
      <c r="ODX52" s="345"/>
      <c r="ODY52" s="345"/>
      <c r="ODZ52" s="345"/>
      <c r="OEA52" s="345"/>
      <c r="OEB52" s="345"/>
      <c r="OEC52" s="345"/>
      <c r="OED52" s="345"/>
      <c r="OEE52" s="345"/>
      <c r="OEF52" s="345"/>
      <c r="OEG52" s="345"/>
      <c r="OEH52" s="345"/>
      <c r="OEI52" s="345"/>
      <c r="OEJ52" s="345"/>
      <c r="OEK52" s="345"/>
      <c r="OEL52" s="345"/>
      <c r="OEM52" s="345"/>
      <c r="OEN52" s="345"/>
      <c r="OEO52" s="345"/>
      <c r="OEP52" s="345"/>
      <c r="OEQ52" s="345"/>
      <c r="OER52" s="345"/>
      <c r="OES52" s="345"/>
      <c r="OET52" s="345"/>
      <c r="OEU52" s="345"/>
      <c r="OEV52" s="345"/>
      <c r="OEW52" s="345"/>
      <c r="OEX52" s="345"/>
      <c r="OEY52" s="345"/>
      <c r="OEZ52" s="345"/>
      <c r="OFA52" s="345"/>
      <c r="OFB52" s="345"/>
      <c r="OFC52" s="345"/>
      <c r="OFD52" s="345"/>
      <c r="OFE52" s="345"/>
      <c r="OFF52" s="345"/>
      <c r="OFG52" s="345"/>
      <c r="OFH52" s="345"/>
      <c r="OFI52" s="345"/>
      <c r="OFJ52" s="345"/>
      <c r="OFK52" s="345"/>
      <c r="OFL52" s="345"/>
      <c r="OFM52" s="345"/>
      <c r="OFN52" s="345"/>
      <c r="OFO52" s="345"/>
      <c r="OFP52" s="345"/>
      <c r="OFQ52" s="345"/>
      <c r="OFR52" s="345"/>
      <c r="OFS52" s="345"/>
      <c r="OFT52" s="345"/>
      <c r="OFU52" s="345"/>
      <c r="OFV52" s="345"/>
      <c r="OFW52" s="345"/>
      <c r="OFX52" s="345"/>
      <c r="OFY52" s="345"/>
      <c r="OFZ52" s="345"/>
      <c r="OGA52" s="345"/>
      <c r="OGB52" s="345"/>
      <c r="OGC52" s="345"/>
      <c r="OGD52" s="345"/>
      <c r="OGE52" s="345"/>
      <c r="OGF52" s="345"/>
      <c r="OGG52" s="345"/>
      <c r="OGH52" s="345"/>
      <c r="OGI52" s="345"/>
      <c r="OGJ52" s="345"/>
      <c r="OGK52" s="345"/>
      <c r="OGL52" s="345"/>
      <c r="OGM52" s="345"/>
      <c r="OGN52" s="345"/>
      <c r="OGO52" s="345"/>
      <c r="OGP52" s="345"/>
      <c r="OGQ52" s="345"/>
      <c r="OGR52" s="345"/>
      <c r="OGS52" s="345"/>
      <c r="OGT52" s="345"/>
      <c r="OGU52" s="345"/>
      <c r="OGV52" s="345"/>
      <c r="OGW52" s="345"/>
      <c r="OGX52" s="345"/>
      <c r="OGY52" s="345"/>
      <c r="OGZ52" s="345"/>
      <c r="OHA52" s="345"/>
      <c r="OHB52" s="345"/>
      <c r="OHC52" s="345"/>
      <c r="OHD52" s="345"/>
      <c r="OHE52" s="345"/>
      <c r="OHF52" s="345"/>
      <c r="OHG52" s="345"/>
      <c r="OHH52" s="345"/>
      <c r="OHI52" s="345"/>
      <c r="OHJ52" s="345"/>
      <c r="OHK52" s="345"/>
      <c r="OHL52" s="345"/>
      <c r="OHM52" s="345"/>
      <c r="OHN52" s="345"/>
      <c r="OHO52" s="345"/>
      <c r="OHP52" s="345"/>
      <c r="OHQ52" s="345"/>
      <c r="OHR52" s="345"/>
      <c r="OHS52" s="345"/>
      <c r="OHT52" s="345"/>
      <c r="OHU52" s="345"/>
      <c r="OHV52" s="345"/>
      <c r="OHW52" s="345"/>
      <c r="OHX52" s="345"/>
      <c r="OHY52" s="345"/>
      <c r="OHZ52" s="345"/>
      <c r="OIA52" s="345"/>
      <c r="OIB52" s="345"/>
      <c r="OIC52" s="345"/>
      <c r="OID52" s="345"/>
      <c r="OIE52" s="345"/>
      <c r="OIF52" s="345"/>
      <c r="OIG52" s="345"/>
      <c r="OIH52" s="345"/>
      <c r="OII52" s="345"/>
      <c r="OIJ52" s="345"/>
      <c r="OIK52" s="345"/>
      <c r="OIL52" s="345"/>
      <c r="OIM52" s="345"/>
      <c r="OIN52" s="345"/>
      <c r="OIO52" s="345"/>
      <c r="OIP52" s="345"/>
      <c r="OIQ52" s="345"/>
      <c r="OIR52" s="345"/>
      <c r="OIS52" s="345"/>
      <c r="OIT52" s="345"/>
      <c r="OIU52" s="345"/>
      <c r="OIV52" s="345"/>
      <c r="OIW52" s="345"/>
      <c r="OIX52" s="345"/>
      <c r="OIY52" s="345"/>
      <c r="OIZ52" s="345"/>
      <c r="OJA52" s="345"/>
      <c r="OJB52" s="345"/>
      <c r="OJC52" s="345"/>
      <c r="OJD52" s="345"/>
      <c r="OJE52" s="345"/>
      <c r="OJF52" s="345"/>
      <c r="OJG52" s="345"/>
      <c r="OJH52" s="345"/>
      <c r="OJI52" s="345"/>
      <c r="OJJ52" s="345"/>
      <c r="OJK52" s="345"/>
      <c r="OJL52" s="345"/>
      <c r="OJM52" s="345"/>
      <c r="OJN52" s="345"/>
      <c r="OJO52" s="345"/>
      <c r="OJP52" s="345"/>
      <c r="OJQ52" s="345"/>
      <c r="OJR52" s="345"/>
      <c r="OJS52" s="345"/>
      <c r="OJT52" s="345"/>
      <c r="OJU52" s="345"/>
      <c r="OJV52" s="345"/>
      <c r="OJW52" s="345"/>
      <c r="OJX52" s="345"/>
      <c r="OJY52" s="345"/>
      <c r="OJZ52" s="345"/>
      <c r="OKA52" s="345"/>
      <c r="OKB52" s="345"/>
      <c r="OKC52" s="345"/>
      <c r="OKD52" s="345"/>
      <c r="OKE52" s="345"/>
      <c r="OKF52" s="345"/>
      <c r="OKG52" s="345"/>
      <c r="OKH52" s="345"/>
      <c r="OKI52" s="345"/>
      <c r="OKJ52" s="345"/>
      <c r="OKK52" s="345"/>
      <c r="OKL52" s="345"/>
      <c r="OKM52" s="345"/>
      <c r="OKN52" s="345"/>
      <c r="OKO52" s="345"/>
      <c r="OKP52" s="345"/>
      <c r="OKQ52" s="345"/>
      <c r="OKR52" s="345"/>
      <c r="OKS52" s="345"/>
      <c r="OKT52" s="345"/>
      <c r="OKU52" s="345"/>
      <c r="OKV52" s="345"/>
      <c r="OKW52" s="345"/>
      <c r="OKX52" s="345"/>
      <c r="OKY52" s="345"/>
      <c r="OKZ52" s="345"/>
      <c r="OLA52" s="345"/>
      <c r="OLB52" s="345"/>
      <c r="OLC52" s="345"/>
      <c r="OLD52" s="345"/>
      <c r="OLE52" s="345"/>
      <c r="OLF52" s="345"/>
      <c r="OLG52" s="345"/>
      <c r="OLH52" s="345"/>
      <c r="OLI52" s="345"/>
      <c r="OLJ52" s="345"/>
      <c r="OLK52" s="345"/>
      <c r="OLL52" s="345"/>
      <c r="OLM52" s="345"/>
      <c r="OLN52" s="345"/>
      <c r="OLO52" s="345"/>
      <c r="OLP52" s="345"/>
      <c r="OLQ52" s="345"/>
      <c r="OLR52" s="345"/>
      <c r="OLS52" s="345"/>
      <c r="OLT52" s="345"/>
      <c r="OLU52" s="345"/>
      <c r="OLV52" s="345"/>
      <c r="OLW52" s="345"/>
      <c r="OLX52" s="345"/>
      <c r="OLY52" s="345"/>
      <c r="OLZ52" s="345"/>
      <c r="OMA52" s="345"/>
      <c r="OMB52" s="345"/>
      <c r="OMC52" s="345"/>
      <c r="OMD52" s="345"/>
      <c r="OME52" s="345"/>
      <c r="OMF52" s="345"/>
      <c r="OMG52" s="345"/>
      <c r="OMH52" s="345"/>
      <c r="OMI52" s="345"/>
      <c r="OMJ52" s="345"/>
      <c r="OMK52" s="345"/>
      <c r="OML52" s="345"/>
      <c r="OMM52" s="345"/>
      <c r="OMN52" s="345"/>
      <c r="OMO52" s="345"/>
      <c r="OMP52" s="345"/>
      <c r="OMQ52" s="345"/>
      <c r="OMR52" s="345"/>
      <c r="OMS52" s="345"/>
      <c r="OMT52" s="345"/>
      <c r="OMU52" s="345"/>
      <c r="OMV52" s="345"/>
      <c r="OMW52" s="345"/>
      <c r="OMX52" s="345"/>
      <c r="OMY52" s="345"/>
      <c r="OMZ52" s="345"/>
      <c r="ONA52" s="345"/>
      <c r="ONB52" s="345"/>
      <c r="ONC52" s="345"/>
      <c r="OND52" s="345"/>
      <c r="ONE52" s="345"/>
      <c r="ONF52" s="345"/>
      <c r="ONG52" s="345"/>
      <c r="ONH52" s="345"/>
      <c r="ONI52" s="345"/>
      <c r="ONJ52" s="345"/>
      <c r="ONK52" s="345"/>
      <c r="ONL52" s="345"/>
      <c r="ONM52" s="345"/>
      <c r="ONN52" s="345"/>
      <c r="ONO52" s="345"/>
      <c r="ONP52" s="345"/>
      <c r="ONQ52" s="345"/>
      <c r="ONR52" s="345"/>
      <c r="ONS52" s="345"/>
      <c r="ONT52" s="345"/>
      <c r="ONU52" s="345"/>
      <c r="ONV52" s="345"/>
      <c r="ONW52" s="345"/>
      <c r="ONX52" s="345"/>
      <c r="ONY52" s="345"/>
      <c r="ONZ52" s="345"/>
      <c r="OOA52" s="345"/>
      <c r="OOB52" s="345"/>
      <c r="OOC52" s="345"/>
      <c r="OOD52" s="345"/>
      <c r="OOE52" s="345"/>
      <c r="OOF52" s="345"/>
      <c r="OOG52" s="345"/>
      <c r="OOH52" s="345"/>
      <c r="OOI52" s="345"/>
      <c r="OOJ52" s="345"/>
      <c r="OOK52" s="345"/>
      <c r="OOL52" s="345"/>
      <c r="OOM52" s="345"/>
      <c r="OON52" s="345"/>
      <c r="OOO52" s="345"/>
      <c r="OOP52" s="345"/>
      <c r="OOQ52" s="345"/>
      <c r="OOR52" s="345"/>
      <c r="OOS52" s="345"/>
      <c r="OOT52" s="345"/>
      <c r="OOU52" s="345"/>
      <c r="OOV52" s="345"/>
      <c r="OOW52" s="345"/>
      <c r="OOX52" s="345"/>
      <c r="OOY52" s="345"/>
      <c r="OOZ52" s="345"/>
      <c r="OPA52" s="345"/>
      <c r="OPB52" s="345"/>
      <c r="OPC52" s="345"/>
      <c r="OPD52" s="345"/>
      <c r="OPE52" s="345"/>
      <c r="OPF52" s="345"/>
      <c r="OPG52" s="345"/>
      <c r="OPH52" s="345"/>
      <c r="OPI52" s="345"/>
      <c r="OPJ52" s="345"/>
      <c r="OPK52" s="345"/>
      <c r="OPL52" s="345"/>
      <c r="OPM52" s="345"/>
      <c r="OPN52" s="345"/>
      <c r="OPO52" s="345"/>
      <c r="OPP52" s="345"/>
      <c r="OPQ52" s="345"/>
      <c r="OPR52" s="345"/>
      <c r="OPS52" s="345"/>
      <c r="OPT52" s="345"/>
      <c r="OPU52" s="345"/>
      <c r="OPV52" s="345"/>
      <c r="OPW52" s="345"/>
      <c r="OPX52" s="345"/>
      <c r="OPY52" s="345"/>
      <c r="OPZ52" s="345"/>
      <c r="OQA52" s="345"/>
      <c r="OQB52" s="345"/>
      <c r="OQC52" s="345"/>
      <c r="OQD52" s="345"/>
      <c r="OQE52" s="345"/>
      <c r="OQF52" s="345"/>
      <c r="OQG52" s="345"/>
      <c r="OQH52" s="345"/>
      <c r="OQI52" s="345"/>
      <c r="OQJ52" s="345"/>
      <c r="OQK52" s="345"/>
      <c r="OQL52" s="345"/>
      <c r="OQM52" s="345"/>
      <c r="OQN52" s="345"/>
      <c r="OQO52" s="345"/>
      <c r="OQP52" s="345"/>
      <c r="OQQ52" s="345"/>
      <c r="OQR52" s="345"/>
      <c r="OQS52" s="345"/>
      <c r="OQT52" s="345"/>
      <c r="OQU52" s="345"/>
      <c r="OQV52" s="345"/>
      <c r="OQW52" s="345"/>
      <c r="OQX52" s="345"/>
      <c r="OQY52" s="345"/>
      <c r="OQZ52" s="345"/>
      <c r="ORA52" s="345"/>
      <c r="ORB52" s="345"/>
      <c r="ORC52" s="345"/>
      <c r="ORD52" s="345"/>
      <c r="ORE52" s="345"/>
      <c r="ORF52" s="345"/>
      <c r="ORG52" s="345"/>
      <c r="ORH52" s="345"/>
      <c r="ORI52" s="345"/>
      <c r="ORJ52" s="345"/>
      <c r="ORK52" s="345"/>
      <c r="ORL52" s="345"/>
      <c r="ORM52" s="345"/>
      <c r="ORN52" s="345"/>
      <c r="ORO52" s="345"/>
      <c r="ORP52" s="345"/>
      <c r="ORQ52" s="345"/>
      <c r="ORR52" s="345"/>
      <c r="ORS52" s="345"/>
      <c r="ORT52" s="345"/>
      <c r="ORU52" s="345"/>
      <c r="ORV52" s="345"/>
      <c r="ORW52" s="345"/>
      <c r="ORX52" s="345"/>
      <c r="ORY52" s="345"/>
      <c r="ORZ52" s="345"/>
      <c r="OSA52" s="345"/>
      <c r="OSB52" s="345"/>
      <c r="OSC52" s="345"/>
      <c r="OSD52" s="345"/>
      <c r="OSE52" s="345"/>
      <c r="OSF52" s="345"/>
      <c r="OSG52" s="345"/>
      <c r="OSH52" s="345"/>
      <c r="OSI52" s="345"/>
      <c r="OSJ52" s="345"/>
      <c r="OSK52" s="345"/>
      <c r="OSL52" s="345"/>
      <c r="OSM52" s="345"/>
      <c r="OSN52" s="345"/>
      <c r="OSO52" s="345"/>
      <c r="OSP52" s="345"/>
      <c r="OSQ52" s="345"/>
      <c r="OSR52" s="345"/>
      <c r="OSS52" s="345"/>
      <c r="OST52" s="345"/>
      <c r="OSU52" s="345"/>
      <c r="OSV52" s="345"/>
      <c r="OSW52" s="345"/>
      <c r="OSX52" s="345"/>
      <c r="OSY52" s="345"/>
      <c r="OSZ52" s="345"/>
      <c r="OTA52" s="345"/>
      <c r="OTB52" s="345"/>
      <c r="OTC52" s="345"/>
      <c r="OTD52" s="345"/>
      <c r="OTE52" s="345"/>
      <c r="OTF52" s="345"/>
      <c r="OTG52" s="345"/>
      <c r="OTH52" s="345"/>
      <c r="OTI52" s="345"/>
      <c r="OTJ52" s="345"/>
      <c r="OTK52" s="345"/>
      <c r="OTL52" s="345"/>
      <c r="OTM52" s="345"/>
      <c r="OTN52" s="345"/>
      <c r="OTO52" s="345"/>
      <c r="OTP52" s="345"/>
      <c r="OTQ52" s="345"/>
      <c r="OTR52" s="345"/>
      <c r="OTS52" s="345"/>
      <c r="OTT52" s="345"/>
      <c r="OTU52" s="345"/>
      <c r="OTV52" s="345"/>
      <c r="OTW52" s="345"/>
      <c r="OTX52" s="345"/>
      <c r="OTY52" s="345"/>
      <c r="OTZ52" s="345"/>
      <c r="OUA52" s="345"/>
      <c r="OUB52" s="345"/>
      <c r="OUC52" s="345"/>
      <c r="OUD52" s="345"/>
      <c r="OUE52" s="345"/>
      <c r="OUF52" s="345"/>
      <c r="OUG52" s="345"/>
      <c r="OUH52" s="345"/>
      <c r="OUI52" s="345"/>
      <c r="OUJ52" s="345"/>
      <c r="OUK52" s="345"/>
      <c r="OUL52" s="345"/>
      <c r="OUM52" s="345"/>
      <c r="OUN52" s="345"/>
      <c r="OUO52" s="345"/>
      <c r="OUP52" s="345"/>
      <c r="OUQ52" s="345"/>
      <c r="OUR52" s="345"/>
      <c r="OUS52" s="345"/>
      <c r="OUT52" s="345"/>
      <c r="OUU52" s="345"/>
      <c r="OUV52" s="345"/>
      <c r="OUW52" s="345"/>
      <c r="OUX52" s="345"/>
      <c r="OUY52" s="345"/>
      <c r="OUZ52" s="345"/>
      <c r="OVA52" s="345"/>
      <c r="OVB52" s="345"/>
      <c r="OVC52" s="345"/>
      <c r="OVD52" s="345"/>
      <c r="OVE52" s="345"/>
      <c r="OVF52" s="345"/>
      <c r="OVG52" s="345"/>
      <c r="OVH52" s="345"/>
      <c r="OVI52" s="345"/>
      <c r="OVJ52" s="345"/>
      <c r="OVK52" s="345"/>
      <c r="OVL52" s="345"/>
      <c r="OVM52" s="345"/>
      <c r="OVN52" s="345"/>
      <c r="OVO52" s="345"/>
      <c r="OVP52" s="345"/>
      <c r="OVQ52" s="345"/>
      <c r="OVR52" s="345"/>
      <c r="OVS52" s="345"/>
      <c r="OVT52" s="345"/>
      <c r="OVU52" s="345"/>
      <c r="OVV52" s="345"/>
      <c r="OVW52" s="345"/>
      <c r="OVX52" s="345"/>
      <c r="OVY52" s="345"/>
      <c r="OVZ52" s="345"/>
      <c r="OWA52" s="345"/>
      <c r="OWB52" s="345"/>
      <c r="OWC52" s="345"/>
      <c r="OWD52" s="345"/>
      <c r="OWE52" s="345"/>
      <c r="OWF52" s="345"/>
      <c r="OWG52" s="345"/>
      <c r="OWH52" s="345"/>
      <c r="OWI52" s="345"/>
      <c r="OWJ52" s="345"/>
      <c r="OWK52" s="345"/>
      <c r="OWL52" s="345"/>
      <c r="OWM52" s="345"/>
      <c r="OWN52" s="345"/>
      <c r="OWO52" s="345"/>
      <c r="OWP52" s="345"/>
      <c r="OWQ52" s="345"/>
      <c r="OWR52" s="345"/>
      <c r="OWS52" s="345"/>
      <c r="OWT52" s="345"/>
      <c r="OWU52" s="345"/>
      <c r="OWV52" s="345"/>
      <c r="OWW52" s="345"/>
      <c r="OWX52" s="345"/>
      <c r="OWY52" s="345"/>
      <c r="OWZ52" s="345"/>
      <c r="OXA52" s="345"/>
      <c r="OXB52" s="345"/>
      <c r="OXC52" s="345"/>
      <c r="OXD52" s="345"/>
      <c r="OXE52" s="345"/>
      <c r="OXF52" s="345"/>
      <c r="OXG52" s="345"/>
      <c r="OXH52" s="345"/>
      <c r="OXI52" s="345"/>
      <c r="OXJ52" s="345"/>
      <c r="OXK52" s="345"/>
      <c r="OXL52" s="345"/>
      <c r="OXM52" s="345"/>
      <c r="OXN52" s="345"/>
      <c r="OXO52" s="345"/>
      <c r="OXP52" s="345"/>
      <c r="OXQ52" s="345"/>
      <c r="OXR52" s="345"/>
      <c r="OXS52" s="345"/>
      <c r="OXT52" s="345"/>
      <c r="OXU52" s="345"/>
      <c r="OXV52" s="345"/>
      <c r="OXW52" s="345"/>
      <c r="OXX52" s="345"/>
      <c r="OXY52" s="345"/>
      <c r="OXZ52" s="345"/>
      <c r="OYA52" s="345"/>
      <c r="OYB52" s="345"/>
      <c r="OYC52" s="345"/>
      <c r="OYD52" s="345"/>
      <c r="OYE52" s="345"/>
      <c r="OYF52" s="345"/>
      <c r="OYG52" s="345"/>
      <c r="OYH52" s="345"/>
      <c r="OYI52" s="345"/>
      <c r="OYJ52" s="345"/>
      <c r="OYK52" s="345"/>
      <c r="OYL52" s="345"/>
      <c r="OYM52" s="345"/>
      <c r="OYN52" s="345"/>
      <c r="OYO52" s="345"/>
      <c r="OYP52" s="345"/>
      <c r="OYQ52" s="345"/>
      <c r="OYR52" s="345"/>
      <c r="OYS52" s="345"/>
      <c r="OYT52" s="345"/>
      <c r="OYU52" s="345"/>
      <c r="OYV52" s="345"/>
      <c r="OYW52" s="345"/>
      <c r="OYX52" s="345"/>
      <c r="OYY52" s="345"/>
      <c r="OYZ52" s="345"/>
      <c r="OZA52" s="345"/>
      <c r="OZB52" s="345"/>
      <c r="OZC52" s="345"/>
      <c r="OZD52" s="345"/>
      <c r="OZE52" s="345"/>
      <c r="OZF52" s="345"/>
      <c r="OZG52" s="345"/>
      <c r="OZH52" s="345"/>
      <c r="OZI52" s="345"/>
      <c r="OZJ52" s="345"/>
      <c r="OZK52" s="345"/>
      <c r="OZL52" s="345"/>
      <c r="OZM52" s="345"/>
      <c r="OZN52" s="345"/>
      <c r="OZO52" s="345"/>
      <c r="OZP52" s="345"/>
      <c r="OZQ52" s="345"/>
      <c r="OZR52" s="345"/>
      <c r="OZS52" s="345"/>
      <c r="OZT52" s="345"/>
      <c r="OZU52" s="345"/>
      <c r="OZV52" s="345"/>
      <c r="OZW52" s="345"/>
      <c r="OZX52" s="345"/>
      <c r="OZY52" s="345"/>
      <c r="OZZ52" s="345"/>
      <c r="PAA52" s="345"/>
      <c r="PAB52" s="345"/>
      <c r="PAC52" s="345"/>
      <c r="PAD52" s="345"/>
      <c r="PAE52" s="345"/>
      <c r="PAF52" s="345"/>
      <c r="PAG52" s="345"/>
      <c r="PAH52" s="345"/>
      <c r="PAI52" s="345"/>
      <c r="PAJ52" s="345"/>
      <c r="PAK52" s="345"/>
      <c r="PAL52" s="345"/>
      <c r="PAM52" s="345"/>
      <c r="PAN52" s="345"/>
      <c r="PAO52" s="345"/>
      <c r="PAP52" s="345"/>
      <c r="PAQ52" s="345"/>
      <c r="PAR52" s="345"/>
      <c r="PAS52" s="345"/>
      <c r="PAT52" s="345"/>
      <c r="PAU52" s="345"/>
      <c r="PAV52" s="345"/>
      <c r="PAW52" s="345"/>
      <c r="PAX52" s="345"/>
      <c r="PAY52" s="345"/>
      <c r="PAZ52" s="345"/>
      <c r="PBA52" s="345"/>
      <c r="PBB52" s="345"/>
      <c r="PBC52" s="345"/>
      <c r="PBD52" s="345"/>
      <c r="PBE52" s="345"/>
      <c r="PBF52" s="345"/>
      <c r="PBG52" s="345"/>
      <c r="PBH52" s="345"/>
      <c r="PBI52" s="345"/>
      <c r="PBJ52" s="345"/>
      <c r="PBK52" s="345"/>
      <c r="PBL52" s="345"/>
      <c r="PBM52" s="345"/>
      <c r="PBN52" s="345"/>
      <c r="PBO52" s="345"/>
      <c r="PBP52" s="345"/>
      <c r="PBQ52" s="345"/>
      <c r="PBR52" s="345"/>
      <c r="PBS52" s="345"/>
      <c r="PBT52" s="345"/>
      <c r="PBU52" s="345"/>
      <c r="PBV52" s="345"/>
      <c r="PBW52" s="345"/>
      <c r="PBX52" s="345"/>
      <c r="PBY52" s="345"/>
      <c r="PBZ52" s="345"/>
      <c r="PCA52" s="345"/>
      <c r="PCB52" s="345"/>
      <c r="PCC52" s="345"/>
      <c r="PCD52" s="345"/>
      <c r="PCE52" s="345"/>
      <c r="PCF52" s="345"/>
      <c r="PCG52" s="345"/>
      <c r="PCH52" s="345"/>
      <c r="PCI52" s="345"/>
      <c r="PCJ52" s="345"/>
      <c r="PCK52" s="345"/>
      <c r="PCL52" s="345"/>
      <c r="PCM52" s="345"/>
      <c r="PCN52" s="345"/>
      <c r="PCO52" s="345"/>
      <c r="PCP52" s="345"/>
      <c r="PCQ52" s="345"/>
      <c r="PCR52" s="345"/>
      <c r="PCS52" s="345"/>
      <c r="PCT52" s="345"/>
      <c r="PCU52" s="345"/>
      <c r="PCV52" s="345"/>
      <c r="PCW52" s="345"/>
      <c r="PCX52" s="345"/>
      <c r="PCY52" s="345"/>
      <c r="PCZ52" s="345"/>
      <c r="PDA52" s="345"/>
      <c r="PDB52" s="345"/>
      <c r="PDC52" s="345"/>
      <c r="PDD52" s="345"/>
      <c r="PDE52" s="345"/>
      <c r="PDF52" s="345"/>
      <c r="PDG52" s="345"/>
      <c r="PDH52" s="345"/>
      <c r="PDI52" s="345"/>
      <c r="PDJ52" s="345"/>
      <c r="PDK52" s="345"/>
      <c r="PDL52" s="345"/>
      <c r="PDM52" s="345"/>
      <c r="PDN52" s="345"/>
      <c r="PDO52" s="345"/>
      <c r="PDP52" s="345"/>
      <c r="PDQ52" s="345"/>
      <c r="PDR52" s="345"/>
      <c r="PDS52" s="345"/>
      <c r="PDT52" s="345"/>
      <c r="PDU52" s="345"/>
      <c r="PDV52" s="345"/>
      <c r="PDW52" s="345"/>
      <c r="PDX52" s="345"/>
      <c r="PDY52" s="345"/>
      <c r="PDZ52" s="345"/>
      <c r="PEA52" s="345"/>
      <c r="PEB52" s="345"/>
      <c r="PEC52" s="345"/>
      <c r="PED52" s="345"/>
      <c r="PEE52" s="345"/>
      <c r="PEF52" s="345"/>
      <c r="PEG52" s="345"/>
      <c r="PEH52" s="345"/>
      <c r="PEI52" s="345"/>
      <c r="PEJ52" s="345"/>
      <c r="PEK52" s="345"/>
      <c r="PEL52" s="345"/>
      <c r="PEM52" s="345"/>
      <c r="PEN52" s="345"/>
      <c r="PEO52" s="345"/>
      <c r="PEP52" s="345"/>
      <c r="PEQ52" s="345"/>
      <c r="PER52" s="345"/>
      <c r="PES52" s="345"/>
      <c r="PET52" s="345"/>
      <c r="PEU52" s="345"/>
      <c r="PEV52" s="345"/>
      <c r="PEW52" s="345"/>
      <c r="PEX52" s="345"/>
      <c r="PEY52" s="345"/>
      <c r="PEZ52" s="345"/>
      <c r="PFA52" s="345"/>
      <c r="PFB52" s="345"/>
      <c r="PFC52" s="345"/>
      <c r="PFD52" s="345"/>
      <c r="PFE52" s="345"/>
      <c r="PFF52" s="345"/>
      <c r="PFG52" s="345"/>
      <c r="PFH52" s="345"/>
      <c r="PFI52" s="345"/>
      <c r="PFJ52" s="345"/>
      <c r="PFK52" s="345"/>
      <c r="PFL52" s="345"/>
      <c r="PFM52" s="345"/>
      <c r="PFN52" s="345"/>
      <c r="PFO52" s="345"/>
      <c r="PFP52" s="345"/>
      <c r="PFQ52" s="345"/>
      <c r="PFR52" s="345"/>
      <c r="PFS52" s="345"/>
      <c r="PFT52" s="345"/>
      <c r="PFU52" s="345"/>
      <c r="PFV52" s="345"/>
      <c r="PFW52" s="345"/>
      <c r="PFX52" s="345"/>
      <c r="PFY52" s="345"/>
      <c r="PFZ52" s="345"/>
      <c r="PGA52" s="345"/>
      <c r="PGB52" s="345"/>
      <c r="PGC52" s="345"/>
      <c r="PGD52" s="345"/>
      <c r="PGE52" s="345"/>
      <c r="PGF52" s="345"/>
      <c r="PGG52" s="345"/>
      <c r="PGH52" s="345"/>
      <c r="PGI52" s="345"/>
      <c r="PGJ52" s="345"/>
      <c r="PGK52" s="345"/>
      <c r="PGL52" s="345"/>
      <c r="PGM52" s="345"/>
      <c r="PGN52" s="345"/>
      <c r="PGO52" s="345"/>
      <c r="PGP52" s="345"/>
      <c r="PGQ52" s="345"/>
      <c r="PGR52" s="345"/>
      <c r="PGS52" s="345"/>
      <c r="PGT52" s="345"/>
      <c r="PGU52" s="345"/>
      <c r="PGV52" s="345"/>
      <c r="PGW52" s="345"/>
      <c r="PGX52" s="345"/>
      <c r="PGY52" s="345"/>
      <c r="PGZ52" s="345"/>
      <c r="PHA52" s="345"/>
      <c r="PHB52" s="345"/>
      <c r="PHC52" s="345"/>
      <c r="PHD52" s="345"/>
      <c r="PHE52" s="345"/>
      <c r="PHF52" s="345"/>
      <c r="PHG52" s="345"/>
      <c r="PHH52" s="345"/>
      <c r="PHI52" s="345"/>
      <c r="PHJ52" s="345"/>
      <c r="PHK52" s="345"/>
      <c r="PHL52" s="345"/>
      <c r="PHM52" s="345"/>
      <c r="PHN52" s="345"/>
      <c r="PHO52" s="345"/>
      <c r="PHP52" s="345"/>
      <c r="PHQ52" s="345"/>
      <c r="PHR52" s="345"/>
      <c r="PHS52" s="345"/>
      <c r="PHT52" s="345"/>
      <c r="PHU52" s="345"/>
      <c r="PHV52" s="345"/>
      <c r="PHW52" s="345"/>
      <c r="PHX52" s="345"/>
      <c r="PHY52" s="345"/>
      <c r="PHZ52" s="345"/>
      <c r="PIA52" s="345"/>
      <c r="PIB52" s="345"/>
      <c r="PIC52" s="345"/>
      <c r="PID52" s="345"/>
      <c r="PIE52" s="345"/>
      <c r="PIF52" s="345"/>
      <c r="PIG52" s="345"/>
      <c r="PIH52" s="345"/>
      <c r="PII52" s="345"/>
      <c r="PIJ52" s="345"/>
      <c r="PIK52" s="345"/>
      <c r="PIL52" s="345"/>
      <c r="PIM52" s="345"/>
      <c r="PIN52" s="345"/>
      <c r="PIO52" s="345"/>
      <c r="PIP52" s="345"/>
      <c r="PIQ52" s="345"/>
      <c r="PIR52" s="345"/>
      <c r="PIS52" s="345"/>
      <c r="PIT52" s="345"/>
      <c r="PIU52" s="345"/>
      <c r="PIV52" s="345"/>
      <c r="PIW52" s="345"/>
      <c r="PIX52" s="345"/>
      <c r="PIY52" s="345"/>
      <c r="PIZ52" s="345"/>
      <c r="PJA52" s="345"/>
      <c r="PJB52" s="345"/>
      <c r="PJC52" s="345"/>
      <c r="PJD52" s="345"/>
      <c r="PJE52" s="345"/>
      <c r="PJF52" s="345"/>
      <c r="PJG52" s="345"/>
      <c r="PJH52" s="345"/>
      <c r="PJI52" s="345"/>
      <c r="PJJ52" s="345"/>
      <c r="PJK52" s="345"/>
      <c r="PJL52" s="345"/>
      <c r="PJM52" s="345"/>
      <c r="PJN52" s="345"/>
      <c r="PJO52" s="345"/>
      <c r="PJP52" s="345"/>
      <c r="PJQ52" s="345"/>
      <c r="PJR52" s="345"/>
      <c r="PJS52" s="345"/>
      <c r="PJT52" s="345"/>
      <c r="PJU52" s="345"/>
      <c r="PJV52" s="345"/>
      <c r="PJW52" s="345"/>
      <c r="PJX52" s="345"/>
      <c r="PJY52" s="345"/>
      <c r="PJZ52" s="345"/>
      <c r="PKA52" s="345"/>
      <c r="PKB52" s="345"/>
      <c r="PKC52" s="345"/>
      <c r="PKD52" s="345"/>
      <c r="PKE52" s="345"/>
      <c r="PKF52" s="345"/>
      <c r="PKG52" s="345"/>
      <c r="PKH52" s="345"/>
      <c r="PKI52" s="345"/>
      <c r="PKJ52" s="345"/>
      <c r="PKK52" s="345"/>
      <c r="PKL52" s="345"/>
      <c r="PKM52" s="345"/>
      <c r="PKN52" s="345"/>
      <c r="PKO52" s="345"/>
      <c r="PKP52" s="345"/>
      <c r="PKQ52" s="345"/>
      <c r="PKR52" s="345"/>
      <c r="PKS52" s="345"/>
      <c r="PKT52" s="345"/>
      <c r="PKU52" s="345"/>
      <c r="PKV52" s="345"/>
      <c r="PKW52" s="345"/>
      <c r="PKX52" s="345"/>
      <c r="PKY52" s="345"/>
      <c r="PKZ52" s="345"/>
      <c r="PLA52" s="345"/>
      <c r="PLB52" s="345"/>
      <c r="PLC52" s="345"/>
      <c r="PLD52" s="345"/>
      <c r="PLE52" s="345"/>
      <c r="PLF52" s="345"/>
      <c r="PLG52" s="345"/>
      <c r="PLH52" s="345"/>
      <c r="PLI52" s="345"/>
      <c r="PLJ52" s="345"/>
      <c r="PLK52" s="345"/>
      <c r="PLL52" s="345"/>
      <c r="PLM52" s="345"/>
      <c r="PLN52" s="345"/>
      <c r="PLO52" s="345"/>
      <c r="PLP52" s="345"/>
      <c r="PLQ52" s="345"/>
      <c r="PLR52" s="345"/>
      <c r="PLS52" s="345"/>
      <c r="PLT52" s="345"/>
      <c r="PLU52" s="345"/>
      <c r="PLV52" s="345"/>
      <c r="PLW52" s="345"/>
      <c r="PLX52" s="345"/>
      <c r="PLY52" s="345"/>
      <c r="PLZ52" s="345"/>
      <c r="PMA52" s="345"/>
      <c r="PMB52" s="345"/>
      <c r="PMC52" s="345"/>
      <c r="PMD52" s="345"/>
      <c r="PME52" s="345"/>
      <c r="PMF52" s="345"/>
      <c r="PMG52" s="345"/>
      <c r="PMH52" s="345"/>
      <c r="PMI52" s="345"/>
      <c r="PMJ52" s="345"/>
      <c r="PMK52" s="345"/>
      <c r="PML52" s="345"/>
      <c r="PMM52" s="345"/>
      <c r="PMN52" s="345"/>
      <c r="PMO52" s="345"/>
      <c r="PMP52" s="345"/>
      <c r="PMQ52" s="345"/>
      <c r="PMR52" s="345"/>
      <c r="PMS52" s="345"/>
      <c r="PMT52" s="345"/>
      <c r="PMU52" s="345"/>
      <c r="PMV52" s="345"/>
      <c r="PMW52" s="345"/>
      <c r="PMX52" s="345"/>
      <c r="PMY52" s="345"/>
      <c r="PMZ52" s="345"/>
      <c r="PNA52" s="345"/>
      <c r="PNB52" s="345"/>
      <c r="PNC52" s="345"/>
      <c r="PND52" s="345"/>
      <c r="PNE52" s="345"/>
      <c r="PNF52" s="345"/>
      <c r="PNG52" s="345"/>
      <c r="PNH52" s="345"/>
      <c r="PNI52" s="345"/>
      <c r="PNJ52" s="345"/>
      <c r="PNK52" s="345"/>
      <c r="PNL52" s="345"/>
      <c r="PNM52" s="345"/>
      <c r="PNN52" s="345"/>
      <c r="PNO52" s="345"/>
      <c r="PNP52" s="345"/>
      <c r="PNQ52" s="345"/>
      <c r="PNR52" s="345"/>
      <c r="PNS52" s="345"/>
      <c r="PNT52" s="345"/>
      <c r="PNU52" s="345"/>
      <c r="PNV52" s="345"/>
      <c r="PNW52" s="345"/>
      <c r="PNX52" s="345"/>
      <c r="PNY52" s="345"/>
      <c r="PNZ52" s="345"/>
      <c r="POA52" s="345"/>
      <c r="POB52" s="345"/>
      <c r="POC52" s="345"/>
      <c r="POD52" s="345"/>
      <c r="POE52" s="345"/>
      <c r="POF52" s="345"/>
      <c r="POG52" s="345"/>
      <c r="POH52" s="345"/>
      <c r="POI52" s="345"/>
      <c r="POJ52" s="345"/>
      <c r="POK52" s="345"/>
      <c r="POL52" s="345"/>
      <c r="POM52" s="345"/>
      <c r="PON52" s="345"/>
      <c r="POO52" s="345"/>
      <c r="POP52" s="345"/>
      <c r="POQ52" s="345"/>
      <c r="POR52" s="345"/>
      <c r="POS52" s="345"/>
      <c r="POT52" s="345"/>
      <c r="POU52" s="345"/>
      <c r="POV52" s="345"/>
      <c r="POW52" s="345"/>
      <c r="POX52" s="345"/>
      <c r="POY52" s="345"/>
      <c r="POZ52" s="345"/>
      <c r="PPA52" s="345"/>
      <c r="PPB52" s="345"/>
      <c r="PPC52" s="345"/>
      <c r="PPD52" s="345"/>
      <c r="PPE52" s="345"/>
      <c r="PPF52" s="345"/>
      <c r="PPG52" s="345"/>
      <c r="PPH52" s="345"/>
      <c r="PPI52" s="345"/>
      <c r="PPJ52" s="345"/>
      <c r="PPK52" s="345"/>
      <c r="PPL52" s="345"/>
      <c r="PPM52" s="345"/>
      <c r="PPN52" s="345"/>
      <c r="PPO52" s="345"/>
      <c r="PPP52" s="345"/>
      <c r="PPQ52" s="345"/>
      <c r="PPR52" s="345"/>
      <c r="PPS52" s="345"/>
      <c r="PPT52" s="345"/>
      <c r="PPU52" s="345"/>
      <c r="PPV52" s="345"/>
      <c r="PPW52" s="345"/>
      <c r="PPX52" s="345"/>
      <c r="PPY52" s="345"/>
      <c r="PPZ52" s="345"/>
      <c r="PQA52" s="345"/>
      <c r="PQB52" s="345"/>
      <c r="PQC52" s="345"/>
      <c r="PQD52" s="345"/>
      <c r="PQE52" s="345"/>
      <c r="PQF52" s="345"/>
      <c r="PQG52" s="345"/>
      <c r="PQH52" s="345"/>
      <c r="PQI52" s="345"/>
      <c r="PQJ52" s="345"/>
      <c r="PQK52" s="345"/>
      <c r="PQL52" s="345"/>
      <c r="PQM52" s="345"/>
      <c r="PQN52" s="345"/>
      <c r="PQO52" s="345"/>
      <c r="PQP52" s="345"/>
      <c r="PQQ52" s="345"/>
      <c r="PQR52" s="345"/>
      <c r="PQS52" s="345"/>
      <c r="PQT52" s="345"/>
      <c r="PQU52" s="345"/>
      <c r="PQV52" s="345"/>
      <c r="PQW52" s="345"/>
      <c r="PQX52" s="345"/>
      <c r="PQY52" s="345"/>
      <c r="PQZ52" s="345"/>
      <c r="PRA52" s="345"/>
      <c r="PRB52" s="345"/>
      <c r="PRC52" s="345"/>
      <c r="PRD52" s="345"/>
      <c r="PRE52" s="345"/>
      <c r="PRF52" s="345"/>
      <c r="PRG52" s="345"/>
      <c r="PRH52" s="345"/>
      <c r="PRI52" s="345"/>
      <c r="PRJ52" s="345"/>
      <c r="PRK52" s="345"/>
      <c r="PRL52" s="345"/>
      <c r="PRM52" s="345"/>
      <c r="PRN52" s="345"/>
      <c r="PRO52" s="345"/>
      <c r="PRP52" s="345"/>
      <c r="PRQ52" s="345"/>
      <c r="PRR52" s="345"/>
      <c r="PRS52" s="345"/>
      <c r="PRT52" s="345"/>
      <c r="PRU52" s="345"/>
      <c r="PRV52" s="345"/>
      <c r="PRW52" s="345"/>
      <c r="PRX52" s="345"/>
      <c r="PRY52" s="345"/>
      <c r="PRZ52" s="345"/>
      <c r="PSA52" s="345"/>
      <c r="PSB52" s="345"/>
      <c r="PSC52" s="345"/>
      <c r="PSD52" s="345"/>
      <c r="PSE52" s="345"/>
      <c r="PSF52" s="345"/>
      <c r="PSG52" s="345"/>
      <c r="PSH52" s="345"/>
      <c r="PSI52" s="345"/>
      <c r="PSJ52" s="345"/>
      <c r="PSK52" s="345"/>
      <c r="PSL52" s="345"/>
      <c r="PSM52" s="345"/>
      <c r="PSN52" s="345"/>
      <c r="PSO52" s="345"/>
      <c r="PSP52" s="345"/>
      <c r="PSQ52" s="345"/>
      <c r="PSR52" s="345"/>
      <c r="PSS52" s="345"/>
      <c r="PST52" s="345"/>
      <c r="PSU52" s="345"/>
      <c r="PSV52" s="345"/>
      <c r="PSW52" s="345"/>
      <c r="PSX52" s="345"/>
      <c r="PSY52" s="345"/>
      <c r="PSZ52" s="345"/>
      <c r="PTA52" s="345"/>
      <c r="PTB52" s="345"/>
      <c r="PTC52" s="345"/>
      <c r="PTD52" s="345"/>
      <c r="PTE52" s="345"/>
      <c r="PTF52" s="345"/>
      <c r="PTG52" s="345"/>
      <c r="PTH52" s="345"/>
      <c r="PTI52" s="345"/>
      <c r="PTJ52" s="345"/>
      <c r="PTK52" s="345"/>
      <c r="PTL52" s="345"/>
      <c r="PTM52" s="345"/>
      <c r="PTN52" s="345"/>
      <c r="PTO52" s="345"/>
      <c r="PTP52" s="345"/>
      <c r="PTQ52" s="345"/>
      <c r="PTR52" s="345"/>
      <c r="PTS52" s="345"/>
      <c r="PTT52" s="345"/>
      <c r="PTU52" s="345"/>
      <c r="PTV52" s="345"/>
      <c r="PTW52" s="345"/>
      <c r="PTX52" s="345"/>
      <c r="PTY52" s="345"/>
      <c r="PTZ52" s="345"/>
      <c r="PUA52" s="345"/>
      <c r="PUB52" s="345"/>
      <c r="PUC52" s="345"/>
      <c r="PUD52" s="345"/>
      <c r="PUE52" s="345"/>
      <c r="PUF52" s="345"/>
      <c r="PUG52" s="345"/>
      <c r="PUH52" s="345"/>
      <c r="PUI52" s="345"/>
      <c r="PUJ52" s="345"/>
      <c r="PUK52" s="345"/>
      <c r="PUL52" s="345"/>
      <c r="PUM52" s="345"/>
      <c r="PUN52" s="345"/>
      <c r="PUO52" s="345"/>
      <c r="PUP52" s="345"/>
      <c r="PUQ52" s="345"/>
      <c r="PUR52" s="345"/>
      <c r="PUS52" s="345"/>
      <c r="PUT52" s="345"/>
      <c r="PUU52" s="345"/>
      <c r="PUV52" s="345"/>
      <c r="PUW52" s="345"/>
      <c r="PUX52" s="345"/>
      <c r="PUY52" s="345"/>
      <c r="PUZ52" s="345"/>
      <c r="PVA52" s="345"/>
      <c r="PVB52" s="345"/>
      <c r="PVC52" s="345"/>
      <c r="PVD52" s="345"/>
      <c r="PVE52" s="345"/>
      <c r="PVF52" s="345"/>
      <c r="PVG52" s="345"/>
      <c r="PVH52" s="345"/>
      <c r="PVI52" s="345"/>
      <c r="PVJ52" s="345"/>
      <c r="PVK52" s="345"/>
      <c r="PVL52" s="345"/>
      <c r="PVM52" s="345"/>
      <c r="PVN52" s="345"/>
      <c r="PVO52" s="345"/>
      <c r="PVP52" s="345"/>
      <c r="PVQ52" s="345"/>
      <c r="PVR52" s="345"/>
      <c r="PVS52" s="345"/>
      <c r="PVT52" s="345"/>
      <c r="PVU52" s="345"/>
      <c r="PVV52" s="345"/>
      <c r="PVW52" s="345"/>
      <c r="PVX52" s="345"/>
      <c r="PVY52" s="345"/>
      <c r="PVZ52" s="345"/>
      <c r="PWA52" s="345"/>
      <c r="PWB52" s="345"/>
      <c r="PWC52" s="345"/>
      <c r="PWD52" s="345"/>
      <c r="PWE52" s="345"/>
      <c r="PWF52" s="345"/>
      <c r="PWG52" s="345"/>
      <c r="PWH52" s="345"/>
      <c r="PWI52" s="345"/>
      <c r="PWJ52" s="345"/>
      <c r="PWK52" s="345"/>
      <c r="PWL52" s="345"/>
      <c r="PWM52" s="345"/>
      <c r="PWN52" s="345"/>
      <c r="PWO52" s="345"/>
      <c r="PWP52" s="345"/>
      <c r="PWQ52" s="345"/>
      <c r="PWR52" s="345"/>
      <c r="PWS52" s="345"/>
      <c r="PWT52" s="345"/>
      <c r="PWU52" s="345"/>
      <c r="PWV52" s="345"/>
      <c r="PWW52" s="345"/>
      <c r="PWX52" s="345"/>
      <c r="PWY52" s="345"/>
      <c r="PWZ52" s="345"/>
      <c r="PXA52" s="345"/>
      <c r="PXB52" s="345"/>
      <c r="PXC52" s="345"/>
      <c r="PXD52" s="345"/>
      <c r="PXE52" s="345"/>
      <c r="PXF52" s="345"/>
      <c r="PXG52" s="345"/>
      <c r="PXH52" s="345"/>
      <c r="PXI52" s="345"/>
      <c r="PXJ52" s="345"/>
      <c r="PXK52" s="345"/>
      <c r="PXL52" s="345"/>
      <c r="PXM52" s="345"/>
      <c r="PXN52" s="345"/>
      <c r="PXO52" s="345"/>
      <c r="PXP52" s="345"/>
      <c r="PXQ52" s="345"/>
      <c r="PXR52" s="345"/>
      <c r="PXS52" s="345"/>
      <c r="PXT52" s="345"/>
      <c r="PXU52" s="345"/>
      <c r="PXV52" s="345"/>
      <c r="PXW52" s="345"/>
      <c r="PXX52" s="345"/>
      <c r="PXY52" s="345"/>
      <c r="PXZ52" s="345"/>
      <c r="PYA52" s="345"/>
      <c r="PYB52" s="345"/>
      <c r="PYC52" s="345"/>
      <c r="PYD52" s="345"/>
      <c r="PYE52" s="345"/>
      <c r="PYF52" s="345"/>
      <c r="PYG52" s="345"/>
      <c r="PYH52" s="345"/>
      <c r="PYI52" s="345"/>
      <c r="PYJ52" s="345"/>
      <c r="PYK52" s="345"/>
      <c r="PYL52" s="345"/>
      <c r="PYM52" s="345"/>
      <c r="PYN52" s="345"/>
      <c r="PYO52" s="345"/>
      <c r="PYP52" s="345"/>
      <c r="PYQ52" s="345"/>
      <c r="PYR52" s="345"/>
      <c r="PYS52" s="345"/>
      <c r="PYT52" s="345"/>
      <c r="PYU52" s="345"/>
      <c r="PYV52" s="345"/>
      <c r="PYW52" s="345"/>
      <c r="PYX52" s="345"/>
      <c r="PYY52" s="345"/>
      <c r="PYZ52" s="345"/>
      <c r="PZA52" s="345"/>
      <c r="PZB52" s="345"/>
      <c r="PZC52" s="345"/>
      <c r="PZD52" s="345"/>
      <c r="PZE52" s="345"/>
      <c r="PZF52" s="345"/>
      <c r="PZG52" s="345"/>
      <c r="PZH52" s="345"/>
      <c r="PZI52" s="345"/>
      <c r="PZJ52" s="345"/>
      <c r="PZK52" s="345"/>
      <c r="PZL52" s="345"/>
      <c r="PZM52" s="345"/>
      <c r="PZN52" s="345"/>
      <c r="PZO52" s="345"/>
      <c r="PZP52" s="345"/>
      <c r="PZQ52" s="345"/>
      <c r="PZR52" s="345"/>
      <c r="PZS52" s="345"/>
      <c r="PZT52" s="345"/>
      <c r="PZU52" s="345"/>
      <c r="PZV52" s="345"/>
      <c r="PZW52" s="345"/>
      <c r="PZX52" s="345"/>
      <c r="PZY52" s="345"/>
      <c r="PZZ52" s="345"/>
      <c r="QAA52" s="345"/>
      <c r="QAB52" s="345"/>
      <c r="QAC52" s="345"/>
      <c r="QAD52" s="345"/>
      <c r="QAE52" s="345"/>
      <c r="QAF52" s="345"/>
      <c r="QAG52" s="345"/>
      <c r="QAH52" s="345"/>
      <c r="QAI52" s="345"/>
      <c r="QAJ52" s="345"/>
      <c r="QAK52" s="345"/>
      <c r="QAL52" s="345"/>
      <c r="QAM52" s="345"/>
      <c r="QAN52" s="345"/>
      <c r="QAO52" s="345"/>
      <c r="QAP52" s="345"/>
      <c r="QAQ52" s="345"/>
      <c r="QAR52" s="345"/>
      <c r="QAS52" s="345"/>
      <c r="QAT52" s="345"/>
      <c r="QAU52" s="345"/>
      <c r="QAV52" s="345"/>
      <c r="QAW52" s="345"/>
      <c r="QAX52" s="345"/>
      <c r="QAY52" s="345"/>
      <c r="QAZ52" s="345"/>
      <c r="QBA52" s="345"/>
      <c r="QBB52" s="345"/>
      <c r="QBC52" s="345"/>
      <c r="QBD52" s="345"/>
      <c r="QBE52" s="345"/>
      <c r="QBF52" s="345"/>
      <c r="QBG52" s="345"/>
      <c r="QBH52" s="345"/>
      <c r="QBI52" s="345"/>
      <c r="QBJ52" s="345"/>
      <c r="QBK52" s="345"/>
      <c r="QBL52" s="345"/>
      <c r="QBM52" s="345"/>
      <c r="QBN52" s="345"/>
      <c r="QBO52" s="345"/>
      <c r="QBP52" s="345"/>
      <c r="QBQ52" s="345"/>
      <c r="QBR52" s="345"/>
      <c r="QBS52" s="345"/>
      <c r="QBT52" s="345"/>
      <c r="QBU52" s="345"/>
      <c r="QBV52" s="345"/>
      <c r="QBW52" s="345"/>
      <c r="QBX52" s="345"/>
      <c r="QBY52" s="345"/>
      <c r="QBZ52" s="345"/>
      <c r="QCA52" s="345"/>
      <c r="QCB52" s="345"/>
      <c r="QCC52" s="345"/>
      <c r="QCD52" s="345"/>
      <c r="QCE52" s="345"/>
      <c r="QCF52" s="345"/>
      <c r="QCG52" s="345"/>
      <c r="QCH52" s="345"/>
      <c r="QCI52" s="345"/>
      <c r="QCJ52" s="345"/>
      <c r="QCK52" s="345"/>
      <c r="QCL52" s="345"/>
      <c r="QCM52" s="345"/>
      <c r="QCN52" s="345"/>
      <c r="QCO52" s="345"/>
      <c r="QCP52" s="345"/>
      <c r="QCQ52" s="345"/>
      <c r="QCR52" s="345"/>
      <c r="QCS52" s="345"/>
      <c r="QCT52" s="345"/>
      <c r="QCU52" s="345"/>
      <c r="QCV52" s="345"/>
      <c r="QCW52" s="345"/>
      <c r="QCX52" s="345"/>
      <c r="QCY52" s="345"/>
      <c r="QCZ52" s="345"/>
      <c r="QDA52" s="345"/>
      <c r="QDB52" s="345"/>
      <c r="QDC52" s="345"/>
      <c r="QDD52" s="345"/>
      <c r="QDE52" s="345"/>
      <c r="QDF52" s="345"/>
      <c r="QDG52" s="345"/>
      <c r="QDH52" s="345"/>
      <c r="QDI52" s="345"/>
      <c r="QDJ52" s="345"/>
      <c r="QDK52" s="345"/>
      <c r="QDL52" s="345"/>
      <c r="QDM52" s="345"/>
      <c r="QDN52" s="345"/>
      <c r="QDO52" s="345"/>
      <c r="QDP52" s="345"/>
      <c r="QDQ52" s="345"/>
      <c r="QDR52" s="345"/>
      <c r="QDS52" s="345"/>
      <c r="QDT52" s="345"/>
      <c r="QDU52" s="345"/>
      <c r="QDV52" s="345"/>
      <c r="QDW52" s="345"/>
      <c r="QDX52" s="345"/>
      <c r="QDY52" s="345"/>
      <c r="QDZ52" s="345"/>
      <c r="QEA52" s="345"/>
      <c r="QEB52" s="345"/>
      <c r="QEC52" s="345"/>
      <c r="QED52" s="345"/>
      <c r="QEE52" s="345"/>
      <c r="QEF52" s="345"/>
      <c r="QEG52" s="345"/>
      <c r="QEH52" s="345"/>
      <c r="QEI52" s="345"/>
      <c r="QEJ52" s="345"/>
      <c r="QEK52" s="345"/>
      <c r="QEL52" s="345"/>
      <c r="QEM52" s="345"/>
      <c r="QEN52" s="345"/>
      <c r="QEO52" s="345"/>
      <c r="QEP52" s="345"/>
      <c r="QEQ52" s="345"/>
      <c r="QER52" s="345"/>
      <c r="QES52" s="345"/>
      <c r="QET52" s="345"/>
      <c r="QEU52" s="345"/>
      <c r="QEV52" s="345"/>
      <c r="QEW52" s="345"/>
      <c r="QEX52" s="345"/>
      <c r="QEY52" s="345"/>
      <c r="QEZ52" s="345"/>
      <c r="QFA52" s="345"/>
      <c r="QFB52" s="345"/>
      <c r="QFC52" s="345"/>
      <c r="QFD52" s="345"/>
      <c r="QFE52" s="345"/>
      <c r="QFF52" s="345"/>
      <c r="QFG52" s="345"/>
      <c r="QFH52" s="345"/>
      <c r="QFI52" s="345"/>
      <c r="QFJ52" s="345"/>
      <c r="QFK52" s="345"/>
      <c r="QFL52" s="345"/>
      <c r="QFM52" s="345"/>
      <c r="QFN52" s="345"/>
      <c r="QFO52" s="345"/>
      <c r="QFP52" s="345"/>
      <c r="QFQ52" s="345"/>
      <c r="QFR52" s="345"/>
      <c r="QFS52" s="345"/>
      <c r="QFT52" s="345"/>
      <c r="QFU52" s="345"/>
      <c r="QFV52" s="345"/>
      <c r="QFW52" s="345"/>
      <c r="QFX52" s="345"/>
      <c r="QFY52" s="345"/>
      <c r="QFZ52" s="345"/>
      <c r="QGA52" s="345"/>
      <c r="QGB52" s="345"/>
      <c r="QGC52" s="345"/>
      <c r="QGD52" s="345"/>
      <c r="QGE52" s="345"/>
      <c r="QGF52" s="345"/>
      <c r="QGG52" s="345"/>
      <c r="QGH52" s="345"/>
      <c r="QGI52" s="345"/>
      <c r="QGJ52" s="345"/>
      <c r="QGK52" s="345"/>
      <c r="QGL52" s="345"/>
      <c r="QGM52" s="345"/>
      <c r="QGN52" s="345"/>
      <c r="QGO52" s="345"/>
      <c r="QGP52" s="345"/>
      <c r="QGQ52" s="345"/>
      <c r="QGR52" s="345"/>
      <c r="QGS52" s="345"/>
      <c r="QGT52" s="345"/>
      <c r="QGU52" s="345"/>
      <c r="QGV52" s="345"/>
      <c r="QGW52" s="345"/>
      <c r="QGX52" s="345"/>
      <c r="QGY52" s="345"/>
      <c r="QGZ52" s="345"/>
      <c r="QHA52" s="345"/>
      <c r="QHB52" s="345"/>
      <c r="QHC52" s="345"/>
      <c r="QHD52" s="345"/>
      <c r="QHE52" s="345"/>
      <c r="QHF52" s="345"/>
      <c r="QHG52" s="345"/>
      <c r="QHH52" s="345"/>
      <c r="QHI52" s="345"/>
      <c r="QHJ52" s="345"/>
      <c r="QHK52" s="345"/>
      <c r="QHL52" s="345"/>
      <c r="QHM52" s="345"/>
      <c r="QHN52" s="345"/>
      <c r="QHO52" s="345"/>
      <c r="QHP52" s="345"/>
      <c r="QHQ52" s="345"/>
      <c r="QHR52" s="345"/>
      <c r="QHS52" s="345"/>
      <c r="QHT52" s="345"/>
      <c r="QHU52" s="345"/>
      <c r="QHV52" s="345"/>
      <c r="QHW52" s="345"/>
      <c r="QHX52" s="345"/>
      <c r="QHY52" s="345"/>
      <c r="QHZ52" s="345"/>
      <c r="QIA52" s="345"/>
      <c r="QIB52" s="345"/>
      <c r="QIC52" s="345"/>
      <c r="QID52" s="345"/>
      <c r="QIE52" s="345"/>
      <c r="QIF52" s="345"/>
      <c r="QIG52" s="345"/>
      <c r="QIH52" s="345"/>
      <c r="QII52" s="345"/>
      <c r="QIJ52" s="345"/>
      <c r="QIK52" s="345"/>
      <c r="QIL52" s="345"/>
      <c r="QIM52" s="345"/>
      <c r="QIN52" s="345"/>
      <c r="QIO52" s="345"/>
      <c r="QIP52" s="345"/>
      <c r="QIQ52" s="345"/>
      <c r="QIR52" s="345"/>
      <c r="QIS52" s="345"/>
      <c r="QIT52" s="345"/>
      <c r="QIU52" s="345"/>
      <c r="QIV52" s="345"/>
      <c r="QIW52" s="345"/>
      <c r="QIX52" s="345"/>
      <c r="QIY52" s="345"/>
      <c r="QIZ52" s="345"/>
      <c r="QJA52" s="345"/>
      <c r="QJB52" s="345"/>
      <c r="QJC52" s="345"/>
      <c r="QJD52" s="345"/>
      <c r="QJE52" s="345"/>
      <c r="QJF52" s="345"/>
      <c r="QJG52" s="345"/>
      <c r="QJH52" s="345"/>
      <c r="QJI52" s="345"/>
      <c r="QJJ52" s="345"/>
      <c r="QJK52" s="345"/>
      <c r="QJL52" s="345"/>
      <c r="QJM52" s="345"/>
      <c r="QJN52" s="345"/>
      <c r="QJO52" s="345"/>
      <c r="QJP52" s="345"/>
      <c r="QJQ52" s="345"/>
      <c r="QJR52" s="345"/>
      <c r="QJS52" s="345"/>
      <c r="QJT52" s="345"/>
      <c r="QJU52" s="345"/>
      <c r="QJV52" s="345"/>
      <c r="QJW52" s="345"/>
      <c r="QJX52" s="345"/>
      <c r="QJY52" s="345"/>
      <c r="QJZ52" s="345"/>
      <c r="QKA52" s="345"/>
      <c r="QKB52" s="345"/>
      <c r="QKC52" s="345"/>
      <c r="QKD52" s="345"/>
      <c r="QKE52" s="345"/>
      <c r="QKF52" s="345"/>
      <c r="QKG52" s="345"/>
      <c r="QKH52" s="345"/>
      <c r="QKI52" s="345"/>
      <c r="QKJ52" s="345"/>
      <c r="QKK52" s="345"/>
      <c r="QKL52" s="345"/>
      <c r="QKM52" s="345"/>
      <c r="QKN52" s="345"/>
      <c r="QKO52" s="345"/>
      <c r="QKP52" s="345"/>
      <c r="QKQ52" s="345"/>
      <c r="QKR52" s="345"/>
      <c r="QKS52" s="345"/>
      <c r="QKT52" s="345"/>
      <c r="QKU52" s="345"/>
      <c r="QKV52" s="345"/>
      <c r="QKW52" s="345"/>
      <c r="QKX52" s="345"/>
      <c r="QKY52" s="345"/>
      <c r="QKZ52" s="345"/>
      <c r="QLA52" s="345"/>
      <c r="QLB52" s="345"/>
      <c r="QLC52" s="345"/>
      <c r="QLD52" s="345"/>
      <c r="QLE52" s="345"/>
      <c r="QLF52" s="345"/>
      <c r="QLG52" s="345"/>
      <c r="QLH52" s="345"/>
      <c r="QLI52" s="345"/>
      <c r="QLJ52" s="345"/>
      <c r="QLK52" s="345"/>
      <c r="QLL52" s="345"/>
      <c r="QLM52" s="345"/>
      <c r="QLN52" s="345"/>
      <c r="QLO52" s="345"/>
      <c r="QLP52" s="345"/>
      <c r="QLQ52" s="345"/>
      <c r="QLR52" s="345"/>
      <c r="QLS52" s="345"/>
      <c r="QLT52" s="345"/>
      <c r="QLU52" s="345"/>
      <c r="QLV52" s="345"/>
      <c r="QLW52" s="345"/>
      <c r="QLX52" s="345"/>
      <c r="QLY52" s="345"/>
      <c r="QLZ52" s="345"/>
      <c r="QMA52" s="345"/>
      <c r="QMB52" s="345"/>
      <c r="QMC52" s="345"/>
      <c r="QMD52" s="345"/>
      <c r="QME52" s="345"/>
      <c r="QMF52" s="345"/>
      <c r="QMG52" s="345"/>
      <c r="QMH52" s="345"/>
      <c r="QMI52" s="345"/>
      <c r="QMJ52" s="345"/>
      <c r="QMK52" s="345"/>
      <c r="QML52" s="345"/>
      <c r="QMM52" s="345"/>
      <c r="QMN52" s="345"/>
      <c r="QMO52" s="345"/>
      <c r="QMP52" s="345"/>
      <c r="QMQ52" s="345"/>
      <c r="QMR52" s="345"/>
      <c r="QMS52" s="345"/>
      <c r="QMT52" s="345"/>
      <c r="QMU52" s="345"/>
      <c r="QMV52" s="345"/>
      <c r="QMW52" s="345"/>
      <c r="QMX52" s="345"/>
      <c r="QMY52" s="345"/>
      <c r="QMZ52" s="345"/>
      <c r="QNA52" s="345"/>
      <c r="QNB52" s="345"/>
      <c r="QNC52" s="345"/>
      <c r="QND52" s="345"/>
      <c r="QNE52" s="345"/>
      <c r="QNF52" s="345"/>
      <c r="QNG52" s="345"/>
      <c r="QNH52" s="345"/>
      <c r="QNI52" s="345"/>
      <c r="QNJ52" s="345"/>
      <c r="QNK52" s="345"/>
      <c r="QNL52" s="345"/>
      <c r="QNM52" s="345"/>
      <c r="QNN52" s="345"/>
      <c r="QNO52" s="345"/>
      <c r="QNP52" s="345"/>
      <c r="QNQ52" s="345"/>
      <c r="QNR52" s="345"/>
      <c r="QNS52" s="345"/>
      <c r="QNT52" s="345"/>
      <c r="QNU52" s="345"/>
      <c r="QNV52" s="345"/>
      <c r="QNW52" s="345"/>
      <c r="QNX52" s="345"/>
      <c r="QNY52" s="345"/>
      <c r="QNZ52" s="345"/>
      <c r="QOA52" s="345"/>
      <c r="QOB52" s="345"/>
      <c r="QOC52" s="345"/>
      <c r="QOD52" s="345"/>
      <c r="QOE52" s="345"/>
      <c r="QOF52" s="345"/>
      <c r="QOG52" s="345"/>
      <c r="QOH52" s="345"/>
      <c r="QOI52" s="345"/>
      <c r="QOJ52" s="345"/>
      <c r="QOK52" s="345"/>
      <c r="QOL52" s="345"/>
      <c r="QOM52" s="345"/>
      <c r="QON52" s="345"/>
      <c r="QOO52" s="345"/>
      <c r="QOP52" s="345"/>
      <c r="QOQ52" s="345"/>
      <c r="QOR52" s="345"/>
      <c r="QOS52" s="345"/>
      <c r="QOT52" s="345"/>
      <c r="QOU52" s="345"/>
      <c r="QOV52" s="345"/>
      <c r="QOW52" s="345"/>
      <c r="QOX52" s="345"/>
      <c r="QOY52" s="345"/>
      <c r="QOZ52" s="345"/>
      <c r="QPA52" s="345"/>
      <c r="QPB52" s="345"/>
      <c r="QPC52" s="345"/>
      <c r="QPD52" s="345"/>
      <c r="QPE52" s="345"/>
      <c r="QPF52" s="345"/>
      <c r="QPG52" s="345"/>
      <c r="QPH52" s="345"/>
      <c r="QPI52" s="345"/>
      <c r="QPJ52" s="345"/>
      <c r="QPK52" s="345"/>
      <c r="QPL52" s="345"/>
      <c r="QPM52" s="345"/>
      <c r="QPN52" s="345"/>
      <c r="QPO52" s="345"/>
      <c r="QPP52" s="345"/>
      <c r="QPQ52" s="345"/>
      <c r="QPR52" s="345"/>
      <c r="QPS52" s="345"/>
      <c r="QPT52" s="345"/>
      <c r="QPU52" s="345"/>
      <c r="QPV52" s="345"/>
      <c r="QPW52" s="345"/>
      <c r="QPX52" s="345"/>
      <c r="QPY52" s="345"/>
      <c r="QPZ52" s="345"/>
      <c r="QQA52" s="345"/>
      <c r="QQB52" s="345"/>
      <c r="QQC52" s="345"/>
      <c r="QQD52" s="345"/>
      <c r="QQE52" s="345"/>
      <c r="QQF52" s="345"/>
      <c r="QQG52" s="345"/>
      <c r="QQH52" s="345"/>
      <c r="QQI52" s="345"/>
      <c r="QQJ52" s="345"/>
      <c r="QQK52" s="345"/>
      <c r="QQL52" s="345"/>
      <c r="QQM52" s="345"/>
      <c r="QQN52" s="345"/>
      <c r="QQO52" s="345"/>
      <c r="QQP52" s="345"/>
      <c r="QQQ52" s="345"/>
      <c r="QQR52" s="345"/>
      <c r="QQS52" s="345"/>
      <c r="QQT52" s="345"/>
      <c r="QQU52" s="345"/>
      <c r="QQV52" s="345"/>
      <c r="QQW52" s="345"/>
      <c r="QQX52" s="345"/>
      <c r="QQY52" s="345"/>
      <c r="QQZ52" s="345"/>
      <c r="QRA52" s="345"/>
      <c r="QRB52" s="345"/>
      <c r="QRC52" s="345"/>
      <c r="QRD52" s="345"/>
      <c r="QRE52" s="345"/>
      <c r="QRF52" s="345"/>
      <c r="QRG52" s="345"/>
      <c r="QRH52" s="345"/>
      <c r="QRI52" s="345"/>
      <c r="QRJ52" s="345"/>
      <c r="QRK52" s="345"/>
      <c r="QRL52" s="345"/>
      <c r="QRM52" s="345"/>
      <c r="QRN52" s="345"/>
      <c r="QRO52" s="345"/>
      <c r="QRP52" s="345"/>
      <c r="QRQ52" s="345"/>
      <c r="QRR52" s="345"/>
      <c r="QRS52" s="345"/>
      <c r="QRT52" s="345"/>
      <c r="QRU52" s="345"/>
      <c r="QRV52" s="345"/>
      <c r="QRW52" s="345"/>
      <c r="QRX52" s="345"/>
      <c r="QRY52" s="345"/>
      <c r="QRZ52" s="345"/>
      <c r="QSA52" s="345"/>
      <c r="QSB52" s="345"/>
      <c r="QSC52" s="345"/>
      <c r="QSD52" s="345"/>
      <c r="QSE52" s="345"/>
      <c r="QSF52" s="345"/>
      <c r="QSG52" s="345"/>
      <c r="QSH52" s="345"/>
      <c r="QSI52" s="345"/>
      <c r="QSJ52" s="345"/>
      <c r="QSK52" s="345"/>
      <c r="QSL52" s="345"/>
      <c r="QSM52" s="345"/>
      <c r="QSN52" s="345"/>
      <c r="QSO52" s="345"/>
      <c r="QSP52" s="345"/>
      <c r="QSQ52" s="345"/>
      <c r="QSR52" s="345"/>
      <c r="QSS52" s="345"/>
      <c r="QST52" s="345"/>
      <c r="QSU52" s="345"/>
      <c r="QSV52" s="345"/>
      <c r="QSW52" s="345"/>
      <c r="QSX52" s="345"/>
      <c r="QSY52" s="345"/>
      <c r="QSZ52" s="345"/>
      <c r="QTA52" s="345"/>
      <c r="QTB52" s="345"/>
      <c r="QTC52" s="345"/>
      <c r="QTD52" s="345"/>
      <c r="QTE52" s="345"/>
      <c r="QTF52" s="345"/>
      <c r="QTG52" s="345"/>
      <c r="QTH52" s="345"/>
      <c r="QTI52" s="345"/>
      <c r="QTJ52" s="345"/>
      <c r="QTK52" s="345"/>
      <c r="QTL52" s="345"/>
      <c r="QTM52" s="345"/>
      <c r="QTN52" s="345"/>
      <c r="QTO52" s="345"/>
      <c r="QTP52" s="345"/>
      <c r="QTQ52" s="345"/>
      <c r="QTR52" s="345"/>
      <c r="QTS52" s="345"/>
      <c r="QTT52" s="345"/>
      <c r="QTU52" s="345"/>
      <c r="QTV52" s="345"/>
      <c r="QTW52" s="345"/>
      <c r="QTX52" s="345"/>
      <c r="QTY52" s="345"/>
      <c r="QTZ52" s="345"/>
      <c r="QUA52" s="345"/>
      <c r="QUB52" s="345"/>
      <c r="QUC52" s="345"/>
      <c r="QUD52" s="345"/>
      <c r="QUE52" s="345"/>
      <c r="QUF52" s="345"/>
      <c r="QUG52" s="345"/>
      <c r="QUH52" s="345"/>
      <c r="QUI52" s="345"/>
      <c r="QUJ52" s="345"/>
      <c r="QUK52" s="345"/>
      <c r="QUL52" s="345"/>
      <c r="QUM52" s="345"/>
      <c r="QUN52" s="345"/>
      <c r="QUO52" s="345"/>
      <c r="QUP52" s="345"/>
      <c r="QUQ52" s="345"/>
      <c r="QUR52" s="345"/>
      <c r="QUS52" s="345"/>
      <c r="QUT52" s="345"/>
      <c r="QUU52" s="345"/>
      <c r="QUV52" s="345"/>
      <c r="QUW52" s="345"/>
      <c r="QUX52" s="345"/>
      <c r="QUY52" s="345"/>
      <c r="QUZ52" s="345"/>
      <c r="QVA52" s="345"/>
      <c r="QVB52" s="345"/>
      <c r="QVC52" s="345"/>
      <c r="QVD52" s="345"/>
      <c r="QVE52" s="345"/>
      <c r="QVF52" s="345"/>
      <c r="QVG52" s="345"/>
      <c r="QVH52" s="345"/>
      <c r="QVI52" s="345"/>
      <c r="QVJ52" s="345"/>
      <c r="QVK52" s="345"/>
      <c r="QVL52" s="345"/>
      <c r="QVM52" s="345"/>
      <c r="QVN52" s="345"/>
      <c r="QVO52" s="345"/>
      <c r="QVP52" s="345"/>
      <c r="QVQ52" s="345"/>
      <c r="QVR52" s="345"/>
      <c r="QVS52" s="345"/>
      <c r="QVT52" s="345"/>
      <c r="QVU52" s="345"/>
      <c r="QVV52" s="345"/>
      <c r="QVW52" s="345"/>
      <c r="QVX52" s="345"/>
      <c r="QVY52" s="345"/>
      <c r="QVZ52" s="345"/>
      <c r="QWA52" s="345"/>
      <c r="QWB52" s="345"/>
      <c r="QWC52" s="345"/>
      <c r="QWD52" s="345"/>
      <c r="QWE52" s="345"/>
      <c r="QWF52" s="345"/>
      <c r="QWG52" s="345"/>
      <c r="QWH52" s="345"/>
      <c r="QWI52" s="345"/>
      <c r="QWJ52" s="345"/>
      <c r="QWK52" s="345"/>
      <c r="QWL52" s="345"/>
      <c r="QWM52" s="345"/>
      <c r="QWN52" s="345"/>
      <c r="QWO52" s="345"/>
      <c r="QWP52" s="345"/>
      <c r="QWQ52" s="345"/>
      <c r="QWR52" s="345"/>
      <c r="QWS52" s="345"/>
      <c r="QWT52" s="345"/>
      <c r="QWU52" s="345"/>
      <c r="QWV52" s="345"/>
      <c r="QWW52" s="345"/>
      <c r="QWX52" s="345"/>
      <c r="QWY52" s="345"/>
      <c r="QWZ52" s="345"/>
      <c r="QXA52" s="345"/>
      <c r="QXB52" s="345"/>
      <c r="QXC52" s="345"/>
      <c r="QXD52" s="345"/>
      <c r="QXE52" s="345"/>
      <c r="QXF52" s="345"/>
      <c r="QXG52" s="345"/>
      <c r="QXH52" s="345"/>
      <c r="QXI52" s="345"/>
      <c r="QXJ52" s="345"/>
      <c r="QXK52" s="345"/>
      <c r="QXL52" s="345"/>
      <c r="QXM52" s="345"/>
      <c r="QXN52" s="345"/>
      <c r="QXO52" s="345"/>
      <c r="QXP52" s="345"/>
      <c r="QXQ52" s="345"/>
      <c r="QXR52" s="345"/>
      <c r="QXS52" s="345"/>
      <c r="QXT52" s="345"/>
      <c r="QXU52" s="345"/>
      <c r="QXV52" s="345"/>
      <c r="QXW52" s="345"/>
      <c r="QXX52" s="345"/>
      <c r="QXY52" s="345"/>
      <c r="QXZ52" s="345"/>
      <c r="QYA52" s="345"/>
      <c r="QYB52" s="345"/>
      <c r="QYC52" s="345"/>
      <c r="QYD52" s="345"/>
      <c r="QYE52" s="345"/>
      <c r="QYF52" s="345"/>
      <c r="QYG52" s="345"/>
      <c r="QYH52" s="345"/>
      <c r="QYI52" s="345"/>
      <c r="QYJ52" s="345"/>
      <c r="QYK52" s="345"/>
      <c r="QYL52" s="345"/>
      <c r="QYM52" s="345"/>
      <c r="QYN52" s="345"/>
      <c r="QYO52" s="345"/>
      <c r="QYP52" s="345"/>
      <c r="QYQ52" s="345"/>
      <c r="QYR52" s="345"/>
      <c r="QYS52" s="345"/>
      <c r="QYT52" s="345"/>
      <c r="QYU52" s="345"/>
      <c r="QYV52" s="345"/>
      <c r="QYW52" s="345"/>
      <c r="QYX52" s="345"/>
      <c r="QYY52" s="345"/>
      <c r="QYZ52" s="345"/>
      <c r="QZA52" s="345"/>
      <c r="QZB52" s="345"/>
      <c r="QZC52" s="345"/>
      <c r="QZD52" s="345"/>
      <c r="QZE52" s="345"/>
      <c r="QZF52" s="345"/>
      <c r="QZG52" s="345"/>
      <c r="QZH52" s="345"/>
      <c r="QZI52" s="345"/>
      <c r="QZJ52" s="345"/>
      <c r="QZK52" s="345"/>
      <c r="QZL52" s="345"/>
      <c r="QZM52" s="345"/>
      <c r="QZN52" s="345"/>
      <c r="QZO52" s="345"/>
      <c r="QZP52" s="345"/>
      <c r="QZQ52" s="345"/>
      <c r="QZR52" s="345"/>
      <c r="QZS52" s="345"/>
      <c r="QZT52" s="345"/>
      <c r="QZU52" s="345"/>
      <c r="QZV52" s="345"/>
      <c r="QZW52" s="345"/>
      <c r="QZX52" s="345"/>
      <c r="QZY52" s="345"/>
      <c r="QZZ52" s="345"/>
      <c r="RAA52" s="345"/>
      <c r="RAB52" s="345"/>
      <c r="RAC52" s="345"/>
      <c r="RAD52" s="345"/>
      <c r="RAE52" s="345"/>
      <c r="RAF52" s="345"/>
      <c r="RAG52" s="345"/>
      <c r="RAH52" s="345"/>
      <c r="RAI52" s="345"/>
      <c r="RAJ52" s="345"/>
      <c r="RAK52" s="345"/>
      <c r="RAL52" s="345"/>
      <c r="RAM52" s="345"/>
      <c r="RAN52" s="345"/>
      <c r="RAO52" s="345"/>
      <c r="RAP52" s="345"/>
      <c r="RAQ52" s="345"/>
      <c r="RAR52" s="345"/>
      <c r="RAS52" s="345"/>
      <c r="RAT52" s="345"/>
      <c r="RAU52" s="345"/>
      <c r="RAV52" s="345"/>
      <c r="RAW52" s="345"/>
      <c r="RAX52" s="345"/>
      <c r="RAY52" s="345"/>
      <c r="RAZ52" s="345"/>
      <c r="RBA52" s="345"/>
      <c r="RBB52" s="345"/>
      <c r="RBC52" s="345"/>
      <c r="RBD52" s="345"/>
      <c r="RBE52" s="345"/>
      <c r="RBF52" s="345"/>
      <c r="RBG52" s="345"/>
      <c r="RBH52" s="345"/>
      <c r="RBI52" s="345"/>
      <c r="RBJ52" s="345"/>
      <c r="RBK52" s="345"/>
      <c r="RBL52" s="345"/>
      <c r="RBM52" s="345"/>
      <c r="RBN52" s="345"/>
      <c r="RBO52" s="345"/>
      <c r="RBP52" s="345"/>
      <c r="RBQ52" s="345"/>
      <c r="RBR52" s="345"/>
      <c r="RBS52" s="345"/>
      <c r="RBT52" s="345"/>
      <c r="RBU52" s="345"/>
      <c r="RBV52" s="345"/>
      <c r="RBW52" s="345"/>
      <c r="RBX52" s="345"/>
      <c r="RBY52" s="345"/>
      <c r="RBZ52" s="345"/>
      <c r="RCA52" s="345"/>
      <c r="RCB52" s="345"/>
      <c r="RCC52" s="345"/>
      <c r="RCD52" s="345"/>
      <c r="RCE52" s="345"/>
      <c r="RCF52" s="345"/>
      <c r="RCG52" s="345"/>
      <c r="RCH52" s="345"/>
      <c r="RCI52" s="345"/>
      <c r="RCJ52" s="345"/>
      <c r="RCK52" s="345"/>
      <c r="RCL52" s="345"/>
      <c r="RCM52" s="345"/>
      <c r="RCN52" s="345"/>
      <c r="RCO52" s="345"/>
      <c r="RCP52" s="345"/>
      <c r="RCQ52" s="345"/>
      <c r="RCR52" s="345"/>
      <c r="RCS52" s="345"/>
      <c r="RCT52" s="345"/>
      <c r="RCU52" s="345"/>
      <c r="RCV52" s="345"/>
      <c r="RCW52" s="345"/>
      <c r="RCX52" s="345"/>
      <c r="RCY52" s="345"/>
      <c r="RCZ52" s="345"/>
      <c r="RDA52" s="345"/>
      <c r="RDB52" s="345"/>
      <c r="RDC52" s="345"/>
      <c r="RDD52" s="345"/>
      <c r="RDE52" s="345"/>
      <c r="RDF52" s="345"/>
      <c r="RDG52" s="345"/>
      <c r="RDH52" s="345"/>
      <c r="RDI52" s="345"/>
      <c r="RDJ52" s="345"/>
      <c r="RDK52" s="345"/>
      <c r="RDL52" s="345"/>
      <c r="RDM52" s="345"/>
      <c r="RDN52" s="345"/>
      <c r="RDO52" s="345"/>
      <c r="RDP52" s="345"/>
      <c r="RDQ52" s="345"/>
      <c r="RDR52" s="345"/>
      <c r="RDS52" s="345"/>
      <c r="RDT52" s="345"/>
      <c r="RDU52" s="345"/>
      <c r="RDV52" s="345"/>
      <c r="RDW52" s="345"/>
      <c r="RDX52" s="345"/>
      <c r="RDY52" s="345"/>
      <c r="RDZ52" s="345"/>
      <c r="REA52" s="345"/>
      <c r="REB52" s="345"/>
      <c r="REC52" s="345"/>
      <c r="RED52" s="345"/>
      <c r="REE52" s="345"/>
      <c r="REF52" s="345"/>
      <c r="REG52" s="345"/>
      <c r="REH52" s="345"/>
      <c r="REI52" s="345"/>
      <c r="REJ52" s="345"/>
      <c r="REK52" s="345"/>
      <c r="REL52" s="345"/>
      <c r="REM52" s="345"/>
      <c r="REN52" s="345"/>
      <c r="REO52" s="345"/>
      <c r="REP52" s="345"/>
      <c r="REQ52" s="345"/>
      <c r="RER52" s="345"/>
      <c r="RES52" s="345"/>
      <c r="RET52" s="345"/>
      <c r="REU52" s="345"/>
      <c r="REV52" s="345"/>
      <c r="REW52" s="345"/>
      <c r="REX52" s="345"/>
      <c r="REY52" s="345"/>
      <c r="REZ52" s="345"/>
      <c r="RFA52" s="345"/>
      <c r="RFB52" s="345"/>
      <c r="RFC52" s="345"/>
      <c r="RFD52" s="345"/>
      <c r="RFE52" s="345"/>
      <c r="RFF52" s="345"/>
      <c r="RFG52" s="345"/>
      <c r="RFH52" s="345"/>
      <c r="RFI52" s="345"/>
      <c r="RFJ52" s="345"/>
      <c r="RFK52" s="345"/>
      <c r="RFL52" s="345"/>
      <c r="RFM52" s="345"/>
      <c r="RFN52" s="345"/>
      <c r="RFO52" s="345"/>
      <c r="RFP52" s="345"/>
      <c r="RFQ52" s="345"/>
      <c r="RFR52" s="345"/>
      <c r="RFS52" s="345"/>
      <c r="RFT52" s="345"/>
      <c r="RFU52" s="345"/>
      <c r="RFV52" s="345"/>
      <c r="RFW52" s="345"/>
      <c r="RFX52" s="345"/>
      <c r="RFY52" s="345"/>
      <c r="RFZ52" s="345"/>
      <c r="RGA52" s="345"/>
      <c r="RGB52" s="345"/>
      <c r="RGC52" s="345"/>
      <c r="RGD52" s="345"/>
      <c r="RGE52" s="345"/>
      <c r="RGF52" s="345"/>
      <c r="RGG52" s="345"/>
      <c r="RGH52" s="345"/>
      <c r="RGI52" s="345"/>
      <c r="RGJ52" s="345"/>
      <c r="RGK52" s="345"/>
      <c r="RGL52" s="345"/>
      <c r="RGM52" s="345"/>
      <c r="RGN52" s="345"/>
      <c r="RGO52" s="345"/>
      <c r="RGP52" s="345"/>
      <c r="RGQ52" s="345"/>
      <c r="RGR52" s="345"/>
      <c r="RGS52" s="345"/>
      <c r="RGT52" s="345"/>
      <c r="RGU52" s="345"/>
      <c r="RGV52" s="345"/>
      <c r="RGW52" s="345"/>
      <c r="RGX52" s="345"/>
      <c r="RGY52" s="345"/>
      <c r="RGZ52" s="345"/>
      <c r="RHA52" s="345"/>
      <c r="RHB52" s="345"/>
      <c r="RHC52" s="345"/>
      <c r="RHD52" s="345"/>
      <c r="RHE52" s="345"/>
      <c r="RHF52" s="345"/>
      <c r="RHG52" s="345"/>
      <c r="RHH52" s="345"/>
      <c r="RHI52" s="345"/>
      <c r="RHJ52" s="345"/>
      <c r="RHK52" s="345"/>
      <c r="RHL52" s="345"/>
      <c r="RHM52" s="345"/>
      <c r="RHN52" s="345"/>
      <c r="RHO52" s="345"/>
      <c r="RHP52" s="345"/>
      <c r="RHQ52" s="345"/>
      <c r="RHR52" s="345"/>
      <c r="RHS52" s="345"/>
      <c r="RHT52" s="345"/>
      <c r="RHU52" s="345"/>
      <c r="RHV52" s="345"/>
      <c r="RHW52" s="345"/>
      <c r="RHX52" s="345"/>
      <c r="RHY52" s="345"/>
      <c r="RHZ52" s="345"/>
      <c r="RIA52" s="345"/>
      <c r="RIB52" s="345"/>
      <c r="RIC52" s="345"/>
      <c r="RID52" s="345"/>
      <c r="RIE52" s="345"/>
      <c r="RIF52" s="345"/>
      <c r="RIG52" s="345"/>
      <c r="RIH52" s="345"/>
      <c r="RII52" s="345"/>
      <c r="RIJ52" s="345"/>
      <c r="RIK52" s="345"/>
      <c r="RIL52" s="345"/>
      <c r="RIM52" s="345"/>
      <c r="RIN52" s="345"/>
      <c r="RIO52" s="345"/>
      <c r="RIP52" s="345"/>
      <c r="RIQ52" s="345"/>
      <c r="RIR52" s="345"/>
      <c r="RIS52" s="345"/>
      <c r="RIT52" s="345"/>
      <c r="RIU52" s="345"/>
      <c r="RIV52" s="345"/>
      <c r="RIW52" s="345"/>
      <c r="RIX52" s="345"/>
      <c r="RIY52" s="345"/>
      <c r="RIZ52" s="345"/>
      <c r="RJA52" s="345"/>
      <c r="RJB52" s="345"/>
      <c r="RJC52" s="345"/>
      <c r="RJD52" s="345"/>
      <c r="RJE52" s="345"/>
      <c r="RJF52" s="345"/>
      <c r="RJG52" s="345"/>
      <c r="RJH52" s="345"/>
      <c r="RJI52" s="345"/>
      <c r="RJJ52" s="345"/>
      <c r="RJK52" s="345"/>
      <c r="RJL52" s="345"/>
      <c r="RJM52" s="345"/>
      <c r="RJN52" s="345"/>
      <c r="RJO52" s="345"/>
      <c r="RJP52" s="345"/>
      <c r="RJQ52" s="345"/>
      <c r="RJR52" s="345"/>
      <c r="RJS52" s="345"/>
      <c r="RJT52" s="345"/>
      <c r="RJU52" s="345"/>
      <c r="RJV52" s="345"/>
      <c r="RJW52" s="345"/>
      <c r="RJX52" s="345"/>
      <c r="RJY52" s="345"/>
      <c r="RJZ52" s="345"/>
      <c r="RKA52" s="345"/>
      <c r="RKB52" s="345"/>
      <c r="RKC52" s="345"/>
      <c r="RKD52" s="345"/>
      <c r="RKE52" s="345"/>
      <c r="RKF52" s="345"/>
      <c r="RKG52" s="345"/>
      <c r="RKH52" s="345"/>
      <c r="RKI52" s="345"/>
      <c r="RKJ52" s="345"/>
      <c r="RKK52" s="345"/>
      <c r="RKL52" s="345"/>
      <c r="RKM52" s="345"/>
      <c r="RKN52" s="345"/>
      <c r="RKO52" s="345"/>
      <c r="RKP52" s="345"/>
      <c r="RKQ52" s="345"/>
      <c r="RKR52" s="345"/>
      <c r="RKS52" s="345"/>
      <c r="RKT52" s="345"/>
      <c r="RKU52" s="345"/>
      <c r="RKV52" s="345"/>
      <c r="RKW52" s="345"/>
      <c r="RKX52" s="345"/>
      <c r="RKY52" s="345"/>
      <c r="RKZ52" s="345"/>
      <c r="RLA52" s="345"/>
      <c r="RLB52" s="345"/>
      <c r="RLC52" s="345"/>
      <c r="RLD52" s="345"/>
      <c r="RLE52" s="345"/>
      <c r="RLF52" s="345"/>
      <c r="RLG52" s="345"/>
      <c r="RLH52" s="345"/>
      <c r="RLI52" s="345"/>
      <c r="RLJ52" s="345"/>
      <c r="RLK52" s="345"/>
      <c r="RLL52" s="345"/>
      <c r="RLM52" s="345"/>
      <c r="RLN52" s="345"/>
      <c r="RLO52" s="345"/>
      <c r="RLP52" s="345"/>
      <c r="RLQ52" s="345"/>
      <c r="RLR52" s="345"/>
      <c r="RLS52" s="345"/>
      <c r="RLT52" s="345"/>
      <c r="RLU52" s="345"/>
      <c r="RLV52" s="345"/>
      <c r="RLW52" s="345"/>
      <c r="RLX52" s="345"/>
      <c r="RLY52" s="345"/>
      <c r="RLZ52" s="345"/>
      <c r="RMA52" s="345"/>
      <c r="RMB52" s="345"/>
      <c r="RMC52" s="345"/>
      <c r="RMD52" s="345"/>
      <c r="RME52" s="345"/>
      <c r="RMF52" s="345"/>
      <c r="RMG52" s="345"/>
      <c r="RMH52" s="345"/>
      <c r="RMI52" s="345"/>
      <c r="RMJ52" s="345"/>
      <c r="RMK52" s="345"/>
      <c r="RML52" s="345"/>
      <c r="RMM52" s="345"/>
      <c r="RMN52" s="345"/>
      <c r="RMO52" s="345"/>
      <c r="RMP52" s="345"/>
      <c r="RMQ52" s="345"/>
      <c r="RMR52" s="345"/>
      <c r="RMS52" s="345"/>
      <c r="RMT52" s="345"/>
      <c r="RMU52" s="345"/>
      <c r="RMV52" s="345"/>
      <c r="RMW52" s="345"/>
      <c r="RMX52" s="345"/>
      <c r="RMY52" s="345"/>
      <c r="RMZ52" s="345"/>
      <c r="RNA52" s="345"/>
      <c r="RNB52" s="345"/>
      <c r="RNC52" s="345"/>
      <c r="RND52" s="345"/>
      <c r="RNE52" s="345"/>
      <c r="RNF52" s="345"/>
      <c r="RNG52" s="345"/>
      <c r="RNH52" s="345"/>
      <c r="RNI52" s="345"/>
      <c r="RNJ52" s="345"/>
      <c r="RNK52" s="345"/>
      <c r="RNL52" s="345"/>
      <c r="RNM52" s="345"/>
      <c r="RNN52" s="345"/>
      <c r="RNO52" s="345"/>
      <c r="RNP52" s="345"/>
      <c r="RNQ52" s="345"/>
      <c r="RNR52" s="345"/>
      <c r="RNS52" s="345"/>
      <c r="RNT52" s="345"/>
      <c r="RNU52" s="345"/>
      <c r="RNV52" s="345"/>
      <c r="RNW52" s="345"/>
      <c r="RNX52" s="345"/>
      <c r="RNY52" s="345"/>
      <c r="RNZ52" s="345"/>
      <c r="ROA52" s="345"/>
      <c r="ROB52" s="345"/>
      <c r="ROC52" s="345"/>
      <c r="ROD52" s="345"/>
      <c r="ROE52" s="345"/>
      <c r="ROF52" s="345"/>
      <c r="ROG52" s="345"/>
      <c r="ROH52" s="345"/>
      <c r="ROI52" s="345"/>
      <c r="ROJ52" s="345"/>
      <c r="ROK52" s="345"/>
      <c r="ROL52" s="345"/>
      <c r="ROM52" s="345"/>
      <c r="RON52" s="345"/>
      <c r="ROO52" s="345"/>
      <c r="ROP52" s="345"/>
      <c r="ROQ52" s="345"/>
      <c r="ROR52" s="345"/>
      <c r="ROS52" s="345"/>
      <c r="ROT52" s="345"/>
      <c r="ROU52" s="345"/>
      <c r="ROV52" s="345"/>
      <c r="ROW52" s="345"/>
      <c r="ROX52" s="345"/>
      <c r="ROY52" s="345"/>
      <c r="ROZ52" s="345"/>
      <c r="RPA52" s="345"/>
      <c r="RPB52" s="345"/>
      <c r="RPC52" s="345"/>
      <c r="RPD52" s="345"/>
      <c r="RPE52" s="345"/>
      <c r="RPF52" s="345"/>
      <c r="RPG52" s="345"/>
      <c r="RPH52" s="345"/>
      <c r="RPI52" s="345"/>
      <c r="RPJ52" s="345"/>
      <c r="RPK52" s="345"/>
      <c r="RPL52" s="345"/>
      <c r="RPM52" s="345"/>
      <c r="RPN52" s="345"/>
      <c r="RPO52" s="345"/>
      <c r="RPP52" s="345"/>
      <c r="RPQ52" s="345"/>
      <c r="RPR52" s="345"/>
      <c r="RPS52" s="345"/>
      <c r="RPT52" s="345"/>
      <c r="RPU52" s="345"/>
      <c r="RPV52" s="345"/>
      <c r="RPW52" s="345"/>
      <c r="RPX52" s="345"/>
      <c r="RPY52" s="345"/>
      <c r="RPZ52" s="345"/>
      <c r="RQA52" s="345"/>
      <c r="RQB52" s="345"/>
      <c r="RQC52" s="345"/>
      <c r="RQD52" s="345"/>
      <c r="RQE52" s="345"/>
      <c r="RQF52" s="345"/>
      <c r="RQG52" s="345"/>
      <c r="RQH52" s="345"/>
      <c r="RQI52" s="345"/>
      <c r="RQJ52" s="345"/>
      <c r="RQK52" s="345"/>
      <c r="RQL52" s="345"/>
      <c r="RQM52" s="345"/>
      <c r="RQN52" s="345"/>
      <c r="RQO52" s="345"/>
      <c r="RQP52" s="345"/>
      <c r="RQQ52" s="345"/>
      <c r="RQR52" s="345"/>
      <c r="RQS52" s="345"/>
      <c r="RQT52" s="345"/>
      <c r="RQU52" s="345"/>
      <c r="RQV52" s="345"/>
      <c r="RQW52" s="345"/>
      <c r="RQX52" s="345"/>
      <c r="RQY52" s="345"/>
      <c r="RQZ52" s="345"/>
      <c r="RRA52" s="345"/>
      <c r="RRB52" s="345"/>
      <c r="RRC52" s="345"/>
      <c r="RRD52" s="345"/>
      <c r="RRE52" s="345"/>
      <c r="RRF52" s="345"/>
      <c r="RRG52" s="345"/>
      <c r="RRH52" s="345"/>
      <c r="RRI52" s="345"/>
      <c r="RRJ52" s="345"/>
      <c r="RRK52" s="345"/>
      <c r="RRL52" s="345"/>
      <c r="RRM52" s="345"/>
      <c r="RRN52" s="345"/>
      <c r="RRO52" s="345"/>
      <c r="RRP52" s="345"/>
      <c r="RRQ52" s="345"/>
      <c r="RRR52" s="345"/>
      <c r="RRS52" s="345"/>
      <c r="RRT52" s="345"/>
      <c r="RRU52" s="345"/>
      <c r="RRV52" s="345"/>
      <c r="RRW52" s="345"/>
      <c r="RRX52" s="345"/>
      <c r="RRY52" s="345"/>
      <c r="RRZ52" s="345"/>
      <c r="RSA52" s="345"/>
      <c r="RSB52" s="345"/>
      <c r="RSC52" s="345"/>
      <c r="RSD52" s="345"/>
      <c r="RSE52" s="345"/>
      <c r="RSF52" s="345"/>
      <c r="RSG52" s="345"/>
      <c r="RSH52" s="345"/>
      <c r="RSI52" s="345"/>
      <c r="RSJ52" s="345"/>
      <c r="RSK52" s="345"/>
      <c r="RSL52" s="345"/>
      <c r="RSM52" s="345"/>
      <c r="RSN52" s="345"/>
      <c r="RSO52" s="345"/>
      <c r="RSP52" s="345"/>
      <c r="RSQ52" s="345"/>
      <c r="RSR52" s="345"/>
      <c r="RSS52" s="345"/>
      <c r="RST52" s="345"/>
      <c r="RSU52" s="345"/>
      <c r="RSV52" s="345"/>
      <c r="RSW52" s="345"/>
      <c r="RSX52" s="345"/>
      <c r="RSY52" s="345"/>
      <c r="RSZ52" s="345"/>
      <c r="RTA52" s="345"/>
      <c r="RTB52" s="345"/>
      <c r="RTC52" s="345"/>
      <c r="RTD52" s="345"/>
      <c r="RTE52" s="345"/>
      <c r="RTF52" s="345"/>
      <c r="RTG52" s="345"/>
      <c r="RTH52" s="345"/>
      <c r="RTI52" s="345"/>
      <c r="RTJ52" s="345"/>
      <c r="RTK52" s="345"/>
      <c r="RTL52" s="345"/>
      <c r="RTM52" s="345"/>
      <c r="RTN52" s="345"/>
      <c r="RTO52" s="345"/>
      <c r="RTP52" s="345"/>
      <c r="RTQ52" s="345"/>
      <c r="RTR52" s="345"/>
      <c r="RTS52" s="345"/>
      <c r="RTT52" s="345"/>
      <c r="RTU52" s="345"/>
      <c r="RTV52" s="345"/>
      <c r="RTW52" s="345"/>
      <c r="RTX52" s="345"/>
      <c r="RTY52" s="345"/>
      <c r="RTZ52" s="345"/>
      <c r="RUA52" s="345"/>
      <c r="RUB52" s="345"/>
      <c r="RUC52" s="345"/>
      <c r="RUD52" s="345"/>
      <c r="RUE52" s="345"/>
      <c r="RUF52" s="345"/>
      <c r="RUG52" s="345"/>
      <c r="RUH52" s="345"/>
      <c r="RUI52" s="345"/>
      <c r="RUJ52" s="345"/>
      <c r="RUK52" s="345"/>
      <c r="RUL52" s="345"/>
      <c r="RUM52" s="345"/>
      <c r="RUN52" s="345"/>
      <c r="RUO52" s="345"/>
      <c r="RUP52" s="345"/>
      <c r="RUQ52" s="345"/>
      <c r="RUR52" s="345"/>
      <c r="RUS52" s="345"/>
      <c r="RUT52" s="345"/>
      <c r="RUU52" s="345"/>
      <c r="RUV52" s="345"/>
      <c r="RUW52" s="345"/>
      <c r="RUX52" s="345"/>
      <c r="RUY52" s="345"/>
      <c r="RUZ52" s="345"/>
      <c r="RVA52" s="345"/>
      <c r="RVB52" s="345"/>
      <c r="RVC52" s="345"/>
      <c r="RVD52" s="345"/>
      <c r="RVE52" s="345"/>
      <c r="RVF52" s="345"/>
      <c r="RVG52" s="345"/>
      <c r="RVH52" s="345"/>
      <c r="RVI52" s="345"/>
      <c r="RVJ52" s="345"/>
      <c r="RVK52" s="345"/>
      <c r="RVL52" s="345"/>
      <c r="RVM52" s="345"/>
      <c r="RVN52" s="345"/>
      <c r="RVO52" s="345"/>
      <c r="RVP52" s="345"/>
      <c r="RVQ52" s="345"/>
      <c r="RVR52" s="345"/>
      <c r="RVS52" s="345"/>
      <c r="RVT52" s="345"/>
      <c r="RVU52" s="345"/>
      <c r="RVV52" s="345"/>
      <c r="RVW52" s="345"/>
      <c r="RVX52" s="345"/>
      <c r="RVY52" s="345"/>
      <c r="RVZ52" s="345"/>
      <c r="RWA52" s="345"/>
      <c r="RWB52" s="345"/>
      <c r="RWC52" s="345"/>
      <c r="RWD52" s="345"/>
      <c r="RWE52" s="345"/>
      <c r="RWF52" s="345"/>
      <c r="RWG52" s="345"/>
      <c r="RWH52" s="345"/>
      <c r="RWI52" s="345"/>
      <c r="RWJ52" s="345"/>
      <c r="RWK52" s="345"/>
      <c r="RWL52" s="345"/>
      <c r="RWM52" s="345"/>
      <c r="RWN52" s="345"/>
      <c r="RWO52" s="345"/>
      <c r="RWP52" s="345"/>
      <c r="RWQ52" s="345"/>
      <c r="RWR52" s="345"/>
      <c r="RWS52" s="345"/>
      <c r="RWT52" s="345"/>
      <c r="RWU52" s="345"/>
      <c r="RWV52" s="345"/>
      <c r="RWW52" s="345"/>
      <c r="RWX52" s="345"/>
      <c r="RWY52" s="345"/>
      <c r="RWZ52" s="345"/>
      <c r="RXA52" s="345"/>
      <c r="RXB52" s="345"/>
      <c r="RXC52" s="345"/>
      <c r="RXD52" s="345"/>
      <c r="RXE52" s="345"/>
      <c r="RXF52" s="345"/>
      <c r="RXG52" s="345"/>
      <c r="RXH52" s="345"/>
      <c r="RXI52" s="345"/>
      <c r="RXJ52" s="345"/>
      <c r="RXK52" s="345"/>
      <c r="RXL52" s="345"/>
      <c r="RXM52" s="345"/>
      <c r="RXN52" s="345"/>
      <c r="RXO52" s="345"/>
      <c r="RXP52" s="345"/>
      <c r="RXQ52" s="345"/>
      <c r="RXR52" s="345"/>
      <c r="RXS52" s="345"/>
      <c r="RXT52" s="345"/>
      <c r="RXU52" s="345"/>
      <c r="RXV52" s="345"/>
      <c r="RXW52" s="345"/>
      <c r="RXX52" s="345"/>
      <c r="RXY52" s="345"/>
      <c r="RXZ52" s="345"/>
      <c r="RYA52" s="345"/>
      <c r="RYB52" s="345"/>
      <c r="RYC52" s="345"/>
      <c r="RYD52" s="345"/>
      <c r="RYE52" s="345"/>
      <c r="RYF52" s="345"/>
      <c r="RYG52" s="345"/>
      <c r="RYH52" s="345"/>
      <c r="RYI52" s="345"/>
      <c r="RYJ52" s="345"/>
      <c r="RYK52" s="345"/>
      <c r="RYL52" s="345"/>
      <c r="RYM52" s="345"/>
      <c r="RYN52" s="345"/>
      <c r="RYO52" s="345"/>
      <c r="RYP52" s="345"/>
      <c r="RYQ52" s="345"/>
      <c r="RYR52" s="345"/>
      <c r="RYS52" s="345"/>
      <c r="RYT52" s="345"/>
      <c r="RYU52" s="345"/>
      <c r="RYV52" s="345"/>
      <c r="RYW52" s="345"/>
      <c r="RYX52" s="345"/>
      <c r="RYY52" s="345"/>
      <c r="RYZ52" s="345"/>
      <c r="RZA52" s="345"/>
      <c r="RZB52" s="345"/>
      <c r="RZC52" s="345"/>
      <c r="RZD52" s="345"/>
      <c r="RZE52" s="345"/>
      <c r="RZF52" s="345"/>
      <c r="RZG52" s="345"/>
      <c r="RZH52" s="345"/>
      <c r="RZI52" s="345"/>
      <c r="RZJ52" s="345"/>
      <c r="RZK52" s="345"/>
      <c r="RZL52" s="345"/>
      <c r="RZM52" s="345"/>
      <c r="RZN52" s="345"/>
      <c r="RZO52" s="345"/>
      <c r="RZP52" s="345"/>
      <c r="RZQ52" s="345"/>
      <c r="RZR52" s="345"/>
      <c r="RZS52" s="345"/>
      <c r="RZT52" s="345"/>
      <c r="RZU52" s="345"/>
      <c r="RZV52" s="345"/>
      <c r="RZW52" s="345"/>
      <c r="RZX52" s="345"/>
      <c r="RZY52" s="345"/>
      <c r="RZZ52" s="345"/>
      <c r="SAA52" s="345"/>
      <c r="SAB52" s="345"/>
      <c r="SAC52" s="345"/>
      <c r="SAD52" s="345"/>
      <c r="SAE52" s="345"/>
      <c r="SAF52" s="345"/>
      <c r="SAG52" s="345"/>
      <c r="SAH52" s="345"/>
      <c r="SAI52" s="345"/>
      <c r="SAJ52" s="345"/>
      <c r="SAK52" s="345"/>
      <c r="SAL52" s="345"/>
      <c r="SAM52" s="345"/>
      <c r="SAN52" s="345"/>
      <c r="SAO52" s="345"/>
      <c r="SAP52" s="345"/>
      <c r="SAQ52" s="345"/>
      <c r="SAR52" s="345"/>
      <c r="SAS52" s="345"/>
      <c r="SAT52" s="345"/>
      <c r="SAU52" s="345"/>
      <c r="SAV52" s="345"/>
      <c r="SAW52" s="345"/>
      <c r="SAX52" s="345"/>
      <c r="SAY52" s="345"/>
      <c r="SAZ52" s="345"/>
      <c r="SBA52" s="345"/>
      <c r="SBB52" s="345"/>
      <c r="SBC52" s="345"/>
      <c r="SBD52" s="345"/>
      <c r="SBE52" s="345"/>
      <c r="SBF52" s="345"/>
      <c r="SBG52" s="345"/>
      <c r="SBH52" s="345"/>
      <c r="SBI52" s="345"/>
      <c r="SBJ52" s="345"/>
      <c r="SBK52" s="345"/>
      <c r="SBL52" s="345"/>
      <c r="SBM52" s="345"/>
      <c r="SBN52" s="345"/>
      <c r="SBO52" s="345"/>
      <c r="SBP52" s="345"/>
      <c r="SBQ52" s="345"/>
      <c r="SBR52" s="345"/>
      <c r="SBS52" s="345"/>
      <c r="SBT52" s="345"/>
      <c r="SBU52" s="345"/>
      <c r="SBV52" s="345"/>
      <c r="SBW52" s="345"/>
      <c r="SBX52" s="345"/>
      <c r="SBY52" s="345"/>
      <c r="SBZ52" s="345"/>
      <c r="SCA52" s="345"/>
      <c r="SCB52" s="345"/>
      <c r="SCC52" s="345"/>
      <c r="SCD52" s="345"/>
      <c r="SCE52" s="345"/>
      <c r="SCF52" s="345"/>
      <c r="SCG52" s="345"/>
      <c r="SCH52" s="345"/>
      <c r="SCI52" s="345"/>
      <c r="SCJ52" s="345"/>
      <c r="SCK52" s="345"/>
      <c r="SCL52" s="345"/>
      <c r="SCM52" s="345"/>
      <c r="SCN52" s="345"/>
      <c r="SCO52" s="345"/>
      <c r="SCP52" s="345"/>
      <c r="SCQ52" s="345"/>
      <c r="SCR52" s="345"/>
      <c r="SCS52" s="345"/>
      <c r="SCT52" s="345"/>
      <c r="SCU52" s="345"/>
      <c r="SCV52" s="345"/>
      <c r="SCW52" s="345"/>
      <c r="SCX52" s="345"/>
      <c r="SCY52" s="345"/>
      <c r="SCZ52" s="345"/>
      <c r="SDA52" s="345"/>
      <c r="SDB52" s="345"/>
      <c r="SDC52" s="345"/>
      <c r="SDD52" s="345"/>
      <c r="SDE52" s="345"/>
      <c r="SDF52" s="345"/>
      <c r="SDG52" s="345"/>
      <c r="SDH52" s="345"/>
      <c r="SDI52" s="345"/>
      <c r="SDJ52" s="345"/>
      <c r="SDK52" s="345"/>
      <c r="SDL52" s="345"/>
      <c r="SDM52" s="345"/>
      <c r="SDN52" s="345"/>
      <c r="SDO52" s="345"/>
      <c r="SDP52" s="345"/>
      <c r="SDQ52" s="345"/>
      <c r="SDR52" s="345"/>
      <c r="SDS52" s="345"/>
      <c r="SDT52" s="345"/>
      <c r="SDU52" s="345"/>
      <c r="SDV52" s="345"/>
      <c r="SDW52" s="345"/>
      <c r="SDX52" s="345"/>
      <c r="SDY52" s="345"/>
      <c r="SDZ52" s="345"/>
      <c r="SEA52" s="345"/>
      <c r="SEB52" s="345"/>
      <c r="SEC52" s="345"/>
      <c r="SED52" s="345"/>
      <c r="SEE52" s="345"/>
      <c r="SEF52" s="345"/>
      <c r="SEG52" s="345"/>
      <c r="SEH52" s="345"/>
      <c r="SEI52" s="345"/>
      <c r="SEJ52" s="345"/>
      <c r="SEK52" s="345"/>
      <c r="SEL52" s="345"/>
      <c r="SEM52" s="345"/>
      <c r="SEN52" s="345"/>
      <c r="SEO52" s="345"/>
      <c r="SEP52" s="345"/>
      <c r="SEQ52" s="345"/>
      <c r="SER52" s="345"/>
      <c r="SES52" s="345"/>
      <c r="SET52" s="345"/>
      <c r="SEU52" s="345"/>
      <c r="SEV52" s="345"/>
      <c r="SEW52" s="345"/>
      <c r="SEX52" s="345"/>
      <c r="SEY52" s="345"/>
      <c r="SEZ52" s="345"/>
      <c r="SFA52" s="345"/>
      <c r="SFB52" s="345"/>
      <c r="SFC52" s="345"/>
      <c r="SFD52" s="345"/>
      <c r="SFE52" s="345"/>
      <c r="SFF52" s="345"/>
      <c r="SFG52" s="345"/>
      <c r="SFH52" s="345"/>
      <c r="SFI52" s="345"/>
      <c r="SFJ52" s="345"/>
      <c r="SFK52" s="345"/>
      <c r="SFL52" s="345"/>
      <c r="SFM52" s="345"/>
      <c r="SFN52" s="345"/>
      <c r="SFO52" s="345"/>
      <c r="SFP52" s="345"/>
      <c r="SFQ52" s="345"/>
      <c r="SFR52" s="345"/>
      <c r="SFS52" s="345"/>
      <c r="SFT52" s="345"/>
      <c r="SFU52" s="345"/>
      <c r="SFV52" s="345"/>
      <c r="SFW52" s="345"/>
      <c r="SFX52" s="345"/>
      <c r="SFY52" s="345"/>
      <c r="SFZ52" s="345"/>
      <c r="SGA52" s="345"/>
      <c r="SGB52" s="345"/>
      <c r="SGC52" s="345"/>
      <c r="SGD52" s="345"/>
      <c r="SGE52" s="345"/>
      <c r="SGF52" s="345"/>
      <c r="SGG52" s="345"/>
      <c r="SGH52" s="345"/>
      <c r="SGI52" s="345"/>
      <c r="SGJ52" s="345"/>
      <c r="SGK52" s="345"/>
      <c r="SGL52" s="345"/>
      <c r="SGM52" s="345"/>
      <c r="SGN52" s="345"/>
      <c r="SGO52" s="345"/>
      <c r="SGP52" s="345"/>
      <c r="SGQ52" s="345"/>
      <c r="SGR52" s="345"/>
      <c r="SGS52" s="345"/>
      <c r="SGT52" s="345"/>
      <c r="SGU52" s="345"/>
      <c r="SGV52" s="345"/>
      <c r="SGW52" s="345"/>
      <c r="SGX52" s="345"/>
      <c r="SGY52" s="345"/>
      <c r="SGZ52" s="345"/>
      <c r="SHA52" s="345"/>
      <c r="SHB52" s="345"/>
      <c r="SHC52" s="345"/>
      <c r="SHD52" s="345"/>
      <c r="SHE52" s="345"/>
      <c r="SHF52" s="345"/>
      <c r="SHG52" s="345"/>
      <c r="SHH52" s="345"/>
      <c r="SHI52" s="345"/>
      <c r="SHJ52" s="345"/>
      <c r="SHK52" s="345"/>
      <c r="SHL52" s="345"/>
      <c r="SHM52" s="345"/>
      <c r="SHN52" s="345"/>
      <c r="SHO52" s="345"/>
      <c r="SHP52" s="345"/>
      <c r="SHQ52" s="345"/>
      <c r="SHR52" s="345"/>
      <c r="SHS52" s="345"/>
      <c r="SHT52" s="345"/>
      <c r="SHU52" s="345"/>
      <c r="SHV52" s="345"/>
      <c r="SHW52" s="345"/>
      <c r="SHX52" s="345"/>
      <c r="SHY52" s="345"/>
      <c r="SHZ52" s="345"/>
      <c r="SIA52" s="345"/>
      <c r="SIB52" s="345"/>
      <c r="SIC52" s="345"/>
      <c r="SID52" s="345"/>
      <c r="SIE52" s="345"/>
      <c r="SIF52" s="345"/>
      <c r="SIG52" s="345"/>
      <c r="SIH52" s="345"/>
      <c r="SII52" s="345"/>
      <c r="SIJ52" s="345"/>
      <c r="SIK52" s="345"/>
      <c r="SIL52" s="345"/>
      <c r="SIM52" s="345"/>
      <c r="SIN52" s="345"/>
      <c r="SIO52" s="345"/>
      <c r="SIP52" s="345"/>
      <c r="SIQ52" s="345"/>
      <c r="SIR52" s="345"/>
      <c r="SIS52" s="345"/>
      <c r="SIT52" s="345"/>
      <c r="SIU52" s="345"/>
      <c r="SIV52" s="345"/>
      <c r="SIW52" s="345"/>
      <c r="SIX52" s="345"/>
      <c r="SIY52" s="345"/>
      <c r="SIZ52" s="345"/>
      <c r="SJA52" s="345"/>
      <c r="SJB52" s="345"/>
      <c r="SJC52" s="345"/>
      <c r="SJD52" s="345"/>
      <c r="SJE52" s="345"/>
      <c r="SJF52" s="345"/>
      <c r="SJG52" s="345"/>
      <c r="SJH52" s="345"/>
      <c r="SJI52" s="345"/>
      <c r="SJJ52" s="345"/>
      <c r="SJK52" s="345"/>
      <c r="SJL52" s="345"/>
      <c r="SJM52" s="345"/>
      <c r="SJN52" s="345"/>
      <c r="SJO52" s="345"/>
      <c r="SJP52" s="345"/>
      <c r="SJQ52" s="345"/>
      <c r="SJR52" s="345"/>
      <c r="SJS52" s="345"/>
      <c r="SJT52" s="345"/>
      <c r="SJU52" s="345"/>
      <c r="SJV52" s="345"/>
      <c r="SJW52" s="345"/>
      <c r="SJX52" s="345"/>
      <c r="SJY52" s="345"/>
      <c r="SJZ52" s="345"/>
      <c r="SKA52" s="345"/>
      <c r="SKB52" s="345"/>
      <c r="SKC52" s="345"/>
      <c r="SKD52" s="345"/>
      <c r="SKE52" s="345"/>
      <c r="SKF52" s="345"/>
      <c r="SKG52" s="345"/>
      <c r="SKH52" s="345"/>
      <c r="SKI52" s="345"/>
      <c r="SKJ52" s="345"/>
      <c r="SKK52" s="345"/>
      <c r="SKL52" s="345"/>
      <c r="SKM52" s="345"/>
      <c r="SKN52" s="345"/>
      <c r="SKO52" s="345"/>
      <c r="SKP52" s="345"/>
      <c r="SKQ52" s="345"/>
      <c r="SKR52" s="345"/>
      <c r="SKS52" s="345"/>
      <c r="SKT52" s="345"/>
      <c r="SKU52" s="345"/>
      <c r="SKV52" s="345"/>
      <c r="SKW52" s="345"/>
      <c r="SKX52" s="345"/>
      <c r="SKY52" s="345"/>
      <c r="SKZ52" s="345"/>
      <c r="SLA52" s="345"/>
      <c r="SLB52" s="345"/>
      <c r="SLC52" s="345"/>
      <c r="SLD52" s="345"/>
      <c r="SLE52" s="345"/>
      <c r="SLF52" s="345"/>
      <c r="SLG52" s="345"/>
      <c r="SLH52" s="345"/>
      <c r="SLI52" s="345"/>
      <c r="SLJ52" s="345"/>
      <c r="SLK52" s="345"/>
      <c r="SLL52" s="345"/>
      <c r="SLM52" s="345"/>
      <c r="SLN52" s="345"/>
      <c r="SLO52" s="345"/>
      <c r="SLP52" s="345"/>
      <c r="SLQ52" s="345"/>
      <c r="SLR52" s="345"/>
      <c r="SLS52" s="345"/>
      <c r="SLT52" s="345"/>
      <c r="SLU52" s="345"/>
      <c r="SLV52" s="345"/>
      <c r="SLW52" s="345"/>
      <c r="SLX52" s="345"/>
      <c r="SLY52" s="345"/>
      <c r="SLZ52" s="345"/>
      <c r="SMA52" s="345"/>
      <c r="SMB52" s="345"/>
      <c r="SMC52" s="345"/>
      <c r="SMD52" s="345"/>
      <c r="SME52" s="345"/>
      <c r="SMF52" s="345"/>
      <c r="SMG52" s="345"/>
      <c r="SMH52" s="345"/>
      <c r="SMI52" s="345"/>
      <c r="SMJ52" s="345"/>
      <c r="SMK52" s="345"/>
      <c r="SML52" s="345"/>
      <c r="SMM52" s="345"/>
      <c r="SMN52" s="345"/>
      <c r="SMO52" s="345"/>
      <c r="SMP52" s="345"/>
      <c r="SMQ52" s="345"/>
      <c r="SMR52" s="345"/>
      <c r="SMS52" s="345"/>
      <c r="SMT52" s="345"/>
      <c r="SMU52" s="345"/>
      <c r="SMV52" s="345"/>
      <c r="SMW52" s="345"/>
      <c r="SMX52" s="345"/>
      <c r="SMY52" s="345"/>
      <c r="SMZ52" s="345"/>
      <c r="SNA52" s="345"/>
      <c r="SNB52" s="345"/>
      <c r="SNC52" s="345"/>
      <c r="SND52" s="345"/>
      <c r="SNE52" s="345"/>
      <c r="SNF52" s="345"/>
      <c r="SNG52" s="345"/>
      <c r="SNH52" s="345"/>
      <c r="SNI52" s="345"/>
      <c r="SNJ52" s="345"/>
      <c r="SNK52" s="345"/>
      <c r="SNL52" s="345"/>
      <c r="SNM52" s="345"/>
      <c r="SNN52" s="345"/>
      <c r="SNO52" s="345"/>
      <c r="SNP52" s="345"/>
      <c r="SNQ52" s="345"/>
      <c r="SNR52" s="345"/>
      <c r="SNS52" s="345"/>
      <c r="SNT52" s="345"/>
      <c r="SNU52" s="345"/>
      <c r="SNV52" s="345"/>
      <c r="SNW52" s="345"/>
      <c r="SNX52" s="345"/>
      <c r="SNY52" s="345"/>
      <c r="SNZ52" s="345"/>
      <c r="SOA52" s="345"/>
      <c r="SOB52" s="345"/>
      <c r="SOC52" s="345"/>
      <c r="SOD52" s="345"/>
      <c r="SOE52" s="345"/>
      <c r="SOF52" s="345"/>
      <c r="SOG52" s="345"/>
      <c r="SOH52" s="345"/>
      <c r="SOI52" s="345"/>
      <c r="SOJ52" s="345"/>
      <c r="SOK52" s="345"/>
      <c r="SOL52" s="345"/>
      <c r="SOM52" s="345"/>
      <c r="SON52" s="345"/>
      <c r="SOO52" s="345"/>
      <c r="SOP52" s="345"/>
      <c r="SOQ52" s="345"/>
      <c r="SOR52" s="345"/>
      <c r="SOS52" s="345"/>
      <c r="SOT52" s="345"/>
      <c r="SOU52" s="345"/>
      <c r="SOV52" s="345"/>
      <c r="SOW52" s="345"/>
      <c r="SOX52" s="345"/>
      <c r="SOY52" s="345"/>
      <c r="SOZ52" s="345"/>
      <c r="SPA52" s="345"/>
      <c r="SPB52" s="345"/>
      <c r="SPC52" s="345"/>
      <c r="SPD52" s="345"/>
      <c r="SPE52" s="345"/>
      <c r="SPF52" s="345"/>
      <c r="SPG52" s="345"/>
      <c r="SPH52" s="345"/>
      <c r="SPI52" s="345"/>
      <c r="SPJ52" s="345"/>
      <c r="SPK52" s="345"/>
      <c r="SPL52" s="345"/>
      <c r="SPM52" s="345"/>
      <c r="SPN52" s="345"/>
      <c r="SPO52" s="345"/>
      <c r="SPP52" s="345"/>
      <c r="SPQ52" s="345"/>
      <c r="SPR52" s="345"/>
      <c r="SPS52" s="345"/>
      <c r="SPT52" s="345"/>
      <c r="SPU52" s="345"/>
      <c r="SPV52" s="345"/>
      <c r="SPW52" s="345"/>
      <c r="SPX52" s="345"/>
      <c r="SPY52" s="345"/>
      <c r="SPZ52" s="345"/>
      <c r="SQA52" s="345"/>
      <c r="SQB52" s="345"/>
      <c r="SQC52" s="345"/>
      <c r="SQD52" s="345"/>
      <c r="SQE52" s="345"/>
      <c r="SQF52" s="345"/>
      <c r="SQG52" s="345"/>
      <c r="SQH52" s="345"/>
      <c r="SQI52" s="345"/>
      <c r="SQJ52" s="345"/>
      <c r="SQK52" s="345"/>
      <c r="SQL52" s="345"/>
      <c r="SQM52" s="345"/>
      <c r="SQN52" s="345"/>
      <c r="SQO52" s="345"/>
      <c r="SQP52" s="345"/>
      <c r="SQQ52" s="345"/>
      <c r="SQR52" s="345"/>
      <c r="SQS52" s="345"/>
      <c r="SQT52" s="345"/>
      <c r="SQU52" s="345"/>
      <c r="SQV52" s="345"/>
      <c r="SQW52" s="345"/>
      <c r="SQX52" s="345"/>
      <c r="SQY52" s="345"/>
      <c r="SQZ52" s="345"/>
      <c r="SRA52" s="345"/>
      <c r="SRB52" s="345"/>
      <c r="SRC52" s="345"/>
      <c r="SRD52" s="345"/>
      <c r="SRE52" s="345"/>
      <c r="SRF52" s="345"/>
      <c r="SRG52" s="345"/>
      <c r="SRH52" s="345"/>
      <c r="SRI52" s="345"/>
      <c r="SRJ52" s="345"/>
      <c r="SRK52" s="345"/>
      <c r="SRL52" s="345"/>
      <c r="SRM52" s="345"/>
      <c r="SRN52" s="345"/>
      <c r="SRO52" s="345"/>
      <c r="SRP52" s="345"/>
      <c r="SRQ52" s="345"/>
      <c r="SRR52" s="345"/>
      <c r="SRS52" s="345"/>
      <c r="SRT52" s="345"/>
      <c r="SRU52" s="345"/>
      <c r="SRV52" s="345"/>
      <c r="SRW52" s="345"/>
      <c r="SRX52" s="345"/>
      <c r="SRY52" s="345"/>
      <c r="SRZ52" s="345"/>
      <c r="SSA52" s="345"/>
      <c r="SSB52" s="345"/>
      <c r="SSC52" s="345"/>
      <c r="SSD52" s="345"/>
      <c r="SSE52" s="345"/>
      <c r="SSF52" s="345"/>
      <c r="SSG52" s="345"/>
      <c r="SSH52" s="345"/>
      <c r="SSI52" s="345"/>
      <c r="SSJ52" s="345"/>
      <c r="SSK52" s="345"/>
      <c r="SSL52" s="345"/>
      <c r="SSM52" s="345"/>
      <c r="SSN52" s="345"/>
      <c r="SSO52" s="345"/>
      <c r="SSP52" s="345"/>
      <c r="SSQ52" s="345"/>
      <c r="SSR52" s="345"/>
      <c r="SSS52" s="345"/>
      <c r="SST52" s="345"/>
      <c r="SSU52" s="345"/>
      <c r="SSV52" s="345"/>
      <c r="SSW52" s="345"/>
      <c r="SSX52" s="345"/>
      <c r="SSY52" s="345"/>
      <c r="SSZ52" s="345"/>
      <c r="STA52" s="345"/>
      <c r="STB52" s="345"/>
      <c r="STC52" s="345"/>
      <c r="STD52" s="345"/>
      <c r="STE52" s="345"/>
      <c r="STF52" s="345"/>
      <c r="STG52" s="345"/>
      <c r="STH52" s="345"/>
      <c r="STI52" s="345"/>
      <c r="STJ52" s="345"/>
      <c r="STK52" s="345"/>
      <c r="STL52" s="345"/>
      <c r="STM52" s="345"/>
      <c r="STN52" s="345"/>
      <c r="STO52" s="345"/>
      <c r="STP52" s="345"/>
      <c r="STQ52" s="345"/>
      <c r="STR52" s="345"/>
      <c r="STS52" s="345"/>
      <c r="STT52" s="345"/>
      <c r="STU52" s="345"/>
      <c r="STV52" s="345"/>
      <c r="STW52" s="345"/>
      <c r="STX52" s="345"/>
      <c r="STY52" s="345"/>
      <c r="STZ52" s="345"/>
      <c r="SUA52" s="345"/>
      <c r="SUB52" s="345"/>
      <c r="SUC52" s="345"/>
      <c r="SUD52" s="345"/>
      <c r="SUE52" s="345"/>
      <c r="SUF52" s="345"/>
      <c r="SUG52" s="345"/>
      <c r="SUH52" s="345"/>
      <c r="SUI52" s="345"/>
      <c r="SUJ52" s="345"/>
      <c r="SUK52" s="345"/>
      <c r="SUL52" s="345"/>
      <c r="SUM52" s="345"/>
      <c r="SUN52" s="345"/>
      <c r="SUO52" s="345"/>
      <c r="SUP52" s="345"/>
      <c r="SUQ52" s="345"/>
      <c r="SUR52" s="345"/>
      <c r="SUS52" s="345"/>
      <c r="SUT52" s="345"/>
      <c r="SUU52" s="345"/>
      <c r="SUV52" s="345"/>
      <c r="SUW52" s="345"/>
      <c r="SUX52" s="345"/>
      <c r="SUY52" s="345"/>
      <c r="SUZ52" s="345"/>
      <c r="SVA52" s="345"/>
      <c r="SVB52" s="345"/>
      <c r="SVC52" s="345"/>
      <c r="SVD52" s="345"/>
      <c r="SVE52" s="345"/>
      <c r="SVF52" s="345"/>
      <c r="SVG52" s="345"/>
      <c r="SVH52" s="345"/>
      <c r="SVI52" s="345"/>
      <c r="SVJ52" s="345"/>
      <c r="SVK52" s="345"/>
      <c r="SVL52" s="345"/>
      <c r="SVM52" s="345"/>
      <c r="SVN52" s="345"/>
      <c r="SVO52" s="345"/>
      <c r="SVP52" s="345"/>
      <c r="SVQ52" s="345"/>
      <c r="SVR52" s="345"/>
      <c r="SVS52" s="345"/>
      <c r="SVT52" s="345"/>
      <c r="SVU52" s="345"/>
      <c r="SVV52" s="345"/>
      <c r="SVW52" s="345"/>
      <c r="SVX52" s="345"/>
      <c r="SVY52" s="345"/>
      <c r="SVZ52" s="345"/>
      <c r="SWA52" s="345"/>
      <c r="SWB52" s="345"/>
      <c r="SWC52" s="345"/>
      <c r="SWD52" s="345"/>
      <c r="SWE52" s="345"/>
      <c r="SWF52" s="345"/>
      <c r="SWG52" s="345"/>
      <c r="SWH52" s="345"/>
      <c r="SWI52" s="345"/>
      <c r="SWJ52" s="345"/>
      <c r="SWK52" s="345"/>
      <c r="SWL52" s="345"/>
      <c r="SWM52" s="345"/>
      <c r="SWN52" s="345"/>
      <c r="SWO52" s="345"/>
      <c r="SWP52" s="345"/>
      <c r="SWQ52" s="345"/>
      <c r="SWR52" s="345"/>
      <c r="SWS52" s="345"/>
      <c r="SWT52" s="345"/>
      <c r="SWU52" s="345"/>
      <c r="SWV52" s="345"/>
      <c r="SWW52" s="345"/>
      <c r="SWX52" s="345"/>
      <c r="SWY52" s="345"/>
      <c r="SWZ52" s="345"/>
      <c r="SXA52" s="345"/>
      <c r="SXB52" s="345"/>
      <c r="SXC52" s="345"/>
      <c r="SXD52" s="345"/>
      <c r="SXE52" s="345"/>
      <c r="SXF52" s="345"/>
      <c r="SXG52" s="345"/>
      <c r="SXH52" s="345"/>
      <c r="SXI52" s="345"/>
      <c r="SXJ52" s="345"/>
      <c r="SXK52" s="345"/>
      <c r="SXL52" s="345"/>
      <c r="SXM52" s="345"/>
      <c r="SXN52" s="345"/>
      <c r="SXO52" s="345"/>
      <c r="SXP52" s="345"/>
      <c r="SXQ52" s="345"/>
      <c r="SXR52" s="345"/>
      <c r="SXS52" s="345"/>
      <c r="SXT52" s="345"/>
      <c r="SXU52" s="345"/>
      <c r="SXV52" s="345"/>
      <c r="SXW52" s="345"/>
      <c r="SXX52" s="345"/>
      <c r="SXY52" s="345"/>
      <c r="SXZ52" s="345"/>
      <c r="SYA52" s="345"/>
      <c r="SYB52" s="345"/>
      <c r="SYC52" s="345"/>
      <c r="SYD52" s="345"/>
      <c r="SYE52" s="345"/>
      <c r="SYF52" s="345"/>
      <c r="SYG52" s="345"/>
      <c r="SYH52" s="345"/>
      <c r="SYI52" s="345"/>
      <c r="SYJ52" s="345"/>
      <c r="SYK52" s="345"/>
      <c r="SYL52" s="345"/>
      <c r="SYM52" s="345"/>
      <c r="SYN52" s="345"/>
      <c r="SYO52" s="345"/>
      <c r="SYP52" s="345"/>
      <c r="SYQ52" s="345"/>
      <c r="SYR52" s="345"/>
      <c r="SYS52" s="345"/>
      <c r="SYT52" s="345"/>
      <c r="SYU52" s="345"/>
      <c r="SYV52" s="345"/>
      <c r="SYW52" s="345"/>
      <c r="SYX52" s="345"/>
      <c r="SYY52" s="345"/>
      <c r="SYZ52" s="345"/>
      <c r="SZA52" s="345"/>
      <c r="SZB52" s="345"/>
      <c r="SZC52" s="345"/>
      <c r="SZD52" s="345"/>
      <c r="SZE52" s="345"/>
      <c r="SZF52" s="345"/>
      <c r="SZG52" s="345"/>
      <c r="SZH52" s="345"/>
      <c r="SZI52" s="345"/>
      <c r="SZJ52" s="345"/>
      <c r="SZK52" s="345"/>
      <c r="SZL52" s="345"/>
      <c r="SZM52" s="345"/>
      <c r="SZN52" s="345"/>
      <c r="SZO52" s="345"/>
      <c r="SZP52" s="345"/>
      <c r="SZQ52" s="345"/>
      <c r="SZR52" s="345"/>
      <c r="SZS52" s="345"/>
      <c r="SZT52" s="345"/>
      <c r="SZU52" s="345"/>
      <c r="SZV52" s="345"/>
      <c r="SZW52" s="345"/>
      <c r="SZX52" s="345"/>
      <c r="SZY52" s="345"/>
      <c r="SZZ52" s="345"/>
      <c r="TAA52" s="345"/>
      <c r="TAB52" s="345"/>
      <c r="TAC52" s="345"/>
      <c r="TAD52" s="345"/>
      <c r="TAE52" s="345"/>
      <c r="TAF52" s="345"/>
      <c r="TAG52" s="345"/>
      <c r="TAH52" s="345"/>
      <c r="TAI52" s="345"/>
      <c r="TAJ52" s="345"/>
      <c r="TAK52" s="345"/>
      <c r="TAL52" s="345"/>
      <c r="TAM52" s="345"/>
      <c r="TAN52" s="345"/>
      <c r="TAO52" s="345"/>
      <c r="TAP52" s="345"/>
      <c r="TAQ52" s="345"/>
      <c r="TAR52" s="345"/>
      <c r="TAS52" s="345"/>
      <c r="TAT52" s="345"/>
      <c r="TAU52" s="345"/>
      <c r="TAV52" s="345"/>
      <c r="TAW52" s="345"/>
      <c r="TAX52" s="345"/>
      <c r="TAY52" s="345"/>
      <c r="TAZ52" s="345"/>
      <c r="TBA52" s="345"/>
      <c r="TBB52" s="345"/>
      <c r="TBC52" s="345"/>
      <c r="TBD52" s="345"/>
      <c r="TBE52" s="345"/>
      <c r="TBF52" s="345"/>
      <c r="TBG52" s="345"/>
      <c r="TBH52" s="345"/>
      <c r="TBI52" s="345"/>
      <c r="TBJ52" s="345"/>
      <c r="TBK52" s="345"/>
      <c r="TBL52" s="345"/>
      <c r="TBM52" s="345"/>
      <c r="TBN52" s="345"/>
      <c r="TBO52" s="345"/>
      <c r="TBP52" s="345"/>
      <c r="TBQ52" s="345"/>
      <c r="TBR52" s="345"/>
      <c r="TBS52" s="345"/>
      <c r="TBT52" s="345"/>
      <c r="TBU52" s="345"/>
      <c r="TBV52" s="345"/>
      <c r="TBW52" s="345"/>
      <c r="TBX52" s="345"/>
      <c r="TBY52" s="345"/>
      <c r="TBZ52" s="345"/>
      <c r="TCA52" s="345"/>
      <c r="TCB52" s="345"/>
      <c r="TCC52" s="345"/>
      <c r="TCD52" s="345"/>
      <c r="TCE52" s="345"/>
      <c r="TCF52" s="345"/>
      <c r="TCG52" s="345"/>
      <c r="TCH52" s="345"/>
      <c r="TCI52" s="345"/>
      <c r="TCJ52" s="345"/>
      <c r="TCK52" s="345"/>
      <c r="TCL52" s="345"/>
      <c r="TCM52" s="345"/>
      <c r="TCN52" s="345"/>
      <c r="TCO52" s="345"/>
      <c r="TCP52" s="345"/>
      <c r="TCQ52" s="345"/>
      <c r="TCR52" s="345"/>
      <c r="TCS52" s="345"/>
      <c r="TCT52" s="345"/>
      <c r="TCU52" s="345"/>
      <c r="TCV52" s="345"/>
      <c r="TCW52" s="345"/>
      <c r="TCX52" s="345"/>
      <c r="TCY52" s="345"/>
      <c r="TCZ52" s="345"/>
      <c r="TDA52" s="345"/>
      <c r="TDB52" s="345"/>
      <c r="TDC52" s="345"/>
      <c r="TDD52" s="345"/>
      <c r="TDE52" s="345"/>
      <c r="TDF52" s="345"/>
      <c r="TDG52" s="345"/>
      <c r="TDH52" s="345"/>
      <c r="TDI52" s="345"/>
      <c r="TDJ52" s="345"/>
      <c r="TDK52" s="345"/>
      <c r="TDL52" s="345"/>
      <c r="TDM52" s="345"/>
      <c r="TDN52" s="345"/>
      <c r="TDO52" s="345"/>
      <c r="TDP52" s="345"/>
      <c r="TDQ52" s="345"/>
      <c r="TDR52" s="345"/>
      <c r="TDS52" s="345"/>
      <c r="TDT52" s="345"/>
      <c r="TDU52" s="345"/>
      <c r="TDV52" s="345"/>
      <c r="TDW52" s="345"/>
      <c r="TDX52" s="345"/>
      <c r="TDY52" s="345"/>
      <c r="TDZ52" s="345"/>
      <c r="TEA52" s="345"/>
      <c r="TEB52" s="345"/>
      <c r="TEC52" s="345"/>
      <c r="TED52" s="345"/>
      <c r="TEE52" s="345"/>
      <c r="TEF52" s="345"/>
      <c r="TEG52" s="345"/>
      <c r="TEH52" s="345"/>
      <c r="TEI52" s="345"/>
      <c r="TEJ52" s="345"/>
      <c r="TEK52" s="345"/>
      <c r="TEL52" s="345"/>
      <c r="TEM52" s="345"/>
      <c r="TEN52" s="345"/>
      <c r="TEO52" s="345"/>
      <c r="TEP52" s="345"/>
      <c r="TEQ52" s="345"/>
      <c r="TER52" s="345"/>
      <c r="TES52" s="345"/>
      <c r="TET52" s="345"/>
      <c r="TEU52" s="345"/>
      <c r="TEV52" s="345"/>
      <c r="TEW52" s="345"/>
      <c r="TEX52" s="345"/>
      <c r="TEY52" s="345"/>
      <c r="TEZ52" s="345"/>
      <c r="TFA52" s="345"/>
      <c r="TFB52" s="345"/>
      <c r="TFC52" s="345"/>
      <c r="TFD52" s="345"/>
      <c r="TFE52" s="345"/>
      <c r="TFF52" s="345"/>
      <c r="TFG52" s="345"/>
      <c r="TFH52" s="345"/>
      <c r="TFI52" s="345"/>
      <c r="TFJ52" s="345"/>
      <c r="TFK52" s="345"/>
      <c r="TFL52" s="345"/>
      <c r="TFM52" s="345"/>
      <c r="TFN52" s="345"/>
      <c r="TFO52" s="345"/>
      <c r="TFP52" s="345"/>
      <c r="TFQ52" s="345"/>
      <c r="TFR52" s="345"/>
      <c r="TFS52" s="345"/>
      <c r="TFT52" s="345"/>
      <c r="TFU52" s="345"/>
      <c r="TFV52" s="345"/>
      <c r="TFW52" s="345"/>
      <c r="TFX52" s="345"/>
      <c r="TFY52" s="345"/>
      <c r="TFZ52" s="345"/>
      <c r="TGA52" s="345"/>
      <c r="TGB52" s="345"/>
      <c r="TGC52" s="345"/>
      <c r="TGD52" s="345"/>
      <c r="TGE52" s="345"/>
      <c r="TGF52" s="345"/>
      <c r="TGG52" s="345"/>
      <c r="TGH52" s="345"/>
      <c r="TGI52" s="345"/>
      <c r="TGJ52" s="345"/>
      <c r="TGK52" s="345"/>
      <c r="TGL52" s="345"/>
      <c r="TGM52" s="345"/>
      <c r="TGN52" s="345"/>
      <c r="TGO52" s="345"/>
      <c r="TGP52" s="345"/>
      <c r="TGQ52" s="345"/>
      <c r="TGR52" s="345"/>
      <c r="TGS52" s="345"/>
      <c r="TGT52" s="345"/>
      <c r="TGU52" s="345"/>
      <c r="TGV52" s="345"/>
      <c r="TGW52" s="345"/>
      <c r="TGX52" s="345"/>
      <c r="TGY52" s="345"/>
      <c r="TGZ52" s="345"/>
      <c r="THA52" s="345"/>
      <c r="THB52" s="345"/>
      <c r="THC52" s="345"/>
      <c r="THD52" s="345"/>
      <c r="THE52" s="345"/>
      <c r="THF52" s="345"/>
      <c r="THG52" s="345"/>
      <c r="THH52" s="345"/>
      <c r="THI52" s="345"/>
      <c r="THJ52" s="345"/>
      <c r="THK52" s="345"/>
      <c r="THL52" s="345"/>
      <c r="THM52" s="345"/>
      <c r="THN52" s="345"/>
      <c r="THO52" s="345"/>
      <c r="THP52" s="345"/>
      <c r="THQ52" s="345"/>
      <c r="THR52" s="345"/>
      <c r="THS52" s="345"/>
      <c r="THT52" s="345"/>
      <c r="THU52" s="345"/>
      <c r="THV52" s="345"/>
      <c r="THW52" s="345"/>
      <c r="THX52" s="345"/>
      <c r="THY52" s="345"/>
      <c r="THZ52" s="345"/>
      <c r="TIA52" s="345"/>
      <c r="TIB52" s="345"/>
      <c r="TIC52" s="345"/>
      <c r="TID52" s="345"/>
      <c r="TIE52" s="345"/>
      <c r="TIF52" s="345"/>
      <c r="TIG52" s="345"/>
      <c r="TIH52" s="345"/>
      <c r="TII52" s="345"/>
      <c r="TIJ52" s="345"/>
      <c r="TIK52" s="345"/>
      <c r="TIL52" s="345"/>
      <c r="TIM52" s="345"/>
      <c r="TIN52" s="345"/>
      <c r="TIO52" s="345"/>
      <c r="TIP52" s="345"/>
      <c r="TIQ52" s="345"/>
      <c r="TIR52" s="345"/>
      <c r="TIS52" s="345"/>
      <c r="TIT52" s="345"/>
      <c r="TIU52" s="345"/>
      <c r="TIV52" s="345"/>
      <c r="TIW52" s="345"/>
      <c r="TIX52" s="345"/>
      <c r="TIY52" s="345"/>
      <c r="TIZ52" s="345"/>
      <c r="TJA52" s="345"/>
      <c r="TJB52" s="345"/>
      <c r="TJC52" s="345"/>
      <c r="TJD52" s="345"/>
      <c r="TJE52" s="345"/>
      <c r="TJF52" s="345"/>
      <c r="TJG52" s="345"/>
      <c r="TJH52" s="345"/>
      <c r="TJI52" s="345"/>
      <c r="TJJ52" s="345"/>
      <c r="TJK52" s="345"/>
      <c r="TJL52" s="345"/>
      <c r="TJM52" s="345"/>
      <c r="TJN52" s="345"/>
      <c r="TJO52" s="345"/>
      <c r="TJP52" s="345"/>
      <c r="TJQ52" s="345"/>
      <c r="TJR52" s="345"/>
      <c r="TJS52" s="345"/>
      <c r="TJT52" s="345"/>
      <c r="TJU52" s="345"/>
      <c r="TJV52" s="345"/>
      <c r="TJW52" s="345"/>
      <c r="TJX52" s="345"/>
      <c r="TJY52" s="345"/>
      <c r="TJZ52" s="345"/>
      <c r="TKA52" s="345"/>
      <c r="TKB52" s="345"/>
      <c r="TKC52" s="345"/>
      <c r="TKD52" s="345"/>
      <c r="TKE52" s="345"/>
      <c r="TKF52" s="345"/>
      <c r="TKG52" s="345"/>
      <c r="TKH52" s="345"/>
      <c r="TKI52" s="345"/>
      <c r="TKJ52" s="345"/>
      <c r="TKK52" s="345"/>
      <c r="TKL52" s="345"/>
      <c r="TKM52" s="345"/>
      <c r="TKN52" s="345"/>
      <c r="TKO52" s="345"/>
      <c r="TKP52" s="345"/>
      <c r="TKQ52" s="345"/>
      <c r="TKR52" s="345"/>
      <c r="TKS52" s="345"/>
      <c r="TKT52" s="345"/>
      <c r="TKU52" s="345"/>
      <c r="TKV52" s="345"/>
      <c r="TKW52" s="345"/>
      <c r="TKX52" s="345"/>
      <c r="TKY52" s="345"/>
      <c r="TKZ52" s="345"/>
      <c r="TLA52" s="345"/>
      <c r="TLB52" s="345"/>
      <c r="TLC52" s="345"/>
      <c r="TLD52" s="345"/>
      <c r="TLE52" s="345"/>
      <c r="TLF52" s="345"/>
      <c r="TLG52" s="345"/>
      <c r="TLH52" s="345"/>
      <c r="TLI52" s="345"/>
      <c r="TLJ52" s="345"/>
      <c r="TLK52" s="345"/>
      <c r="TLL52" s="345"/>
      <c r="TLM52" s="345"/>
      <c r="TLN52" s="345"/>
      <c r="TLO52" s="345"/>
      <c r="TLP52" s="345"/>
      <c r="TLQ52" s="345"/>
      <c r="TLR52" s="345"/>
      <c r="TLS52" s="345"/>
      <c r="TLT52" s="345"/>
      <c r="TLU52" s="345"/>
      <c r="TLV52" s="345"/>
      <c r="TLW52" s="345"/>
      <c r="TLX52" s="345"/>
      <c r="TLY52" s="345"/>
      <c r="TLZ52" s="345"/>
      <c r="TMA52" s="345"/>
      <c r="TMB52" s="345"/>
      <c r="TMC52" s="345"/>
      <c r="TMD52" s="345"/>
      <c r="TME52" s="345"/>
      <c r="TMF52" s="345"/>
      <c r="TMG52" s="345"/>
      <c r="TMH52" s="345"/>
      <c r="TMI52" s="345"/>
      <c r="TMJ52" s="345"/>
      <c r="TMK52" s="345"/>
      <c r="TML52" s="345"/>
      <c r="TMM52" s="345"/>
      <c r="TMN52" s="345"/>
      <c r="TMO52" s="345"/>
      <c r="TMP52" s="345"/>
      <c r="TMQ52" s="345"/>
      <c r="TMR52" s="345"/>
      <c r="TMS52" s="345"/>
      <c r="TMT52" s="345"/>
      <c r="TMU52" s="345"/>
      <c r="TMV52" s="345"/>
      <c r="TMW52" s="345"/>
      <c r="TMX52" s="345"/>
      <c r="TMY52" s="345"/>
      <c r="TMZ52" s="345"/>
      <c r="TNA52" s="345"/>
      <c r="TNB52" s="345"/>
      <c r="TNC52" s="345"/>
      <c r="TND52" s="345"/>
      <c r="TNE52" s="345"/>
      <c r="TNF52" s="345"/>
      <c r="TNG52" s="345"/>
      <c r="TNH52" s="345"/>
      <c r="TNI52" s="345"/>
      <c r="TNJ52" s="345"/>
      <c r="TNK52" s="345"/>
      <c r="TNL52" s="345"/>
      <c r="TNM52" s="345"/>
      <c r="TNN52" s="345"/>
      <c r="TNO52" s="345"/>
      <c r="TNP52" s="345"/>
      <c r="TNQ52" s="345"/>
      <c r="TNR52" s="345"/>
      <c r="TNS52" s="345"/>
      <c r="TNT52" s="345"/>
      <c r="TNU52" s="345"/>
      <c r="TNV52" s="345"/>
      <c r="TNW52" s="345"/>
      <c r="TNX52" s="345"/>
      <c r="TNY52" s="345"/>
      <c r="TNZ52" s="345"/>
      <c r="TOA52" s="345"/>
      <c r="TOB52" s="345"/>
      <c r="TOC52" s="345"/>
      <c r="TOD52" s="345"/>
      <c r="TOE52" s="345"/>
      <c r="TOF52" s="345"/>
      <c r="TOG52" s="345"/>
      <c r="TOH52" s="345"/>
      <c r="TOI52" s="345"/>
      <c r="TOJ52" s="345"/>
      <c r="TOK52" s="345"/>
      <c r="TOL52" s="345"/>
      <c r="TOM52" s="345"/>
      <c r="TON52" s="345"/>
      <c r="TOO52" s="345"/>
      <c r="TOP52" s="345"/>
      <c r="TOQ52" s="345"/>
      <c r="TOR52" s="345"/>
      <c r="TOS52" s="345"/>
      <c r="TOT52" s="345"/>
      <c r="TOU52" s="345"/>
      <c r="TOV52" s="345"/>
      <c r="TOW52" s="345"/>
      <c r="TOX52" s="345"/>
      <c r="TOY52" s="345"/>
      <c r="TOZ52" s="345"/>
      <c r="TPA52" s="345"/>
      <c r="TPB52" s="345"/>
      <c r="TPC52" s="345"/>
      <c r="TPD52" s="345"/>
      <c r="TPE52" s="345"/>
      <c r="TPF52" s="345"/>
      <c r="TPG52" s="345"/>
      <c r="TPH52" s="345"/>
      <c r="TPI52" s="345"/>
      <c r="TPJ52" s="345"/>
      <c r="TPK52" s="345"/>
      <c r="TPL52" s="345"/>
      <c r="TPM52" s="345"/>
      <c r="TPN52" s="345"/>
      <c r="TPO52" s="345"/>
      <c r="TPP52" s="345"/>
      <c r="TPQ52" s="345"/>
      <c r="TPR52" s="345"/>
      <c r="TPS52" s="345"/>
      <c r="TPT52" s="345"/>
      <c r="TPU52" s="345"/>
      <c r="TPV52" s="345"/>
      <c r="TPW52" s="345"/>
      <c r="TPX52" s="345"/>
      <c r="TPY52" s="345"/>
      <c r="TPZ52" s="345"/>
      <c r="TQA52" s="345"/>
      <c r="TQB52" s="345"/>
      <c r="TQC52" s="345"/>
      <c r="TQD52" s="345"/>
      <c r="TQE52" s="345"/>
      <c r="TQF52" s="345"/>
      <c r="TQG52" s="345"/>
      <c r="TQH52" s="345"/>
      <c r="TQI52" s="345"/>
      <c r="TQJ52" s="345"/>
      <c r="TQK52" s="345"/>
      <c r="TQL52" s="345"/>
      <c r="TQM52" s="345"/>
      <c r="TQN52" s="345"/>
      <c r="TQO52" s="345"/>
      <c r="TQP52" s="345"/>
      <c r="TQQ52" s="345"/>
      <c r="TQR52" s="345"/>
      <c r="TQS52" s="345"/>
      <c r="TQT52" s="345"/>
      <c r="TQU52" s="345"/>
      <c r="TQV52" s="345"/>
      <c r="TQW52" s="345"/>
      <c r="TQX52" s="345"/>
      <c r="TQY52" s="345"/>
      <c r="TQZ52" s="345"/>
      <c r="TRA52" s="345"/>
      <c r="TRB52" s="345"/>
      <c r="TRC52" s="345"/>
      <c r="TRD52" s="345"/>
      <c r="TRE52" s="345"/>
      <c r="TRF52" s="345"/>
      <c r="TRG52" s="345"/>
      <c r="TRH52" s="345"/>
      <c r="TRI52" s="345"/>
      <c r="TRJ52" s="345"/>
      <c r="TRK52" s="345"/>
      <c r="TRL52" s="345"/>
      <c r="TRM52" s="345"/>
      <c r="TRN52" s="345"/>
      <c r="TRO52" s="345"/>
      <c r="TRP52" s="345"/>
      <c r="TRQ52" s="345"/>
      <c r="TRR52" s="345"/>
      <c r="TRS52" s="345"/>
      <c r="TRT52" s="345"/>
      <c r="TRU52" s="345"/>
      <c r="TRV52" s="345"/>
      <c r="TRW52" s="345"/>
      <c r="TRX52" s="345"/>
      <c r="TRY52" s="345"/>
      <c r="TRZ52" s="345"/>
      <c r="TSA52" s="345"/>
      <c r="TSB52" s="345"/>
      <c r="TSC52" s="345"/>
      <c r="TSD52" s="345"/>
      <c r="TSE52" s="345"/>
      <c r="TSF52" s="345"/>
      <c r="TSG52" s="345"/>
      <c r="TSH52" s="345"/>
      <c r="TSI52" s="345"/>
      <c r="TSJ52" s="345"/>
      <c r="TSK52" s="345"/>
      <c r="TSL52" s="345"/>
      <c r="TSM52" s="345"/>
      <c r="TSN52" s="345"/>
      <c r="TSO52" s="345"/>
      <c r="TSP52" s="345"/>
      <c r="TSQ52" s="345"/>
      <c r="TSR52" s="345"/>
      <c r="TSS52" s="345"/>
      <c r="TST52" s="345"/>
      <c r="TSU52" s="345"/>
      <c r="TSV52" s="345"/>
      <c r="TSW52" s="345"/>
      <c r="TSX52" s="345"/>
      <c r="TSY52" s="345"/>
      <c r="TSZ52" s="345"/>
      <c r="TTA52" s="345"/>
      <c r="TTB52" s="345"/>
      <c r="TTC52" s="345"/>
      <c r="TTD52" s="345"/>
      <c r="TTE52" s="345"/>
      <c r="TTF52" s="345"/>
      <c r="TTG52" s="345"/>
      <c r="TTH52" s="345"/>
      <c r="TTI52" s="345"/>
      <c r="TTJ52" s="345"/>
      <c r="TTK52" s="345"/>
      <c r="TTL52" s="345"/>
      <c r="TTM52" s="345"/>
      <c r="TTN52" s="345"/>
      <c r="TTO52" s="345"/>
      <c r="TTP52" s="345"/>
      <c r="TTQ52" s="345"/>
      <c r="TTR52" s="345"/>
      <c r="TTS52" s="345"/>
      <c r="TTT52" s="345"/>
      <c r="TTU52" s="345"/>
      <c r="TTV52" s="345"/>
      <c r="TTW52" s="345"/>
      <c r="TTX52" s="345"/>
      <c r="TTY52" s="345"/>
      <c r="TTZ52" s="345"/>
      <c r="TUA52" s="345"/>
      <c r="TUB52" s="345"/>
      <c r="TUC52" s="345"/>
      <c r="TUD52" s="345"/>
      <c r="TUE52" s="345"/>
      <c r="TUF52" s="345"/>
      <c r="TUG52" s="345"/>
      <c r="TUH52" s="345"/>
      <c r="TUI52" s="345"/>
      <c r="TUJ52" s="345"/>
      <c r="TUK52" s="345"/>
      <c r="TUL52" s="345"/>
      <c r="TUM52" s="345"/>
      <c r="TUN52" s="345"/>
      <c r="TUO52" s="345"/>
      <c r="TUP52" s="345"/>
      <c r="TUQ52" s="345"/>
      <c r="TUR52" s="345"/>
      <c r="TUS52" s="345"/>
      <c r="TUT52" s="345"/>
      <c r="TUU52" s="345"/>
      <c r="TUV52" s="345"/>
      <c r="TUW52" s="345"/>
      <c r="TUX52" s="345"/>
      <c r="TUY52" s="345"/>
      <c r="TUZ52" s="345"/>
      <c r="TVA52" s="345"/>
      <c r="TVB52" s="345"/>
      <c r="TVC52" s="345"/>
      <c r="TVD52" s="345"/>
      <c r="TVE52" s="345"/>
      <c r="TVF52" s="345"/>
      <c r="TVG52" s="345"/>
      <c r="TVH52" s="345"/>
      <c r="TVI52" s="345"/>
      <c r="TVJ52" s="345"/>
      <c r="TVK52" s="345"/>
      <c r="TVL52" s="345"/>
      <c r="TVM52" s="345"/>
      <c r="TVN52" s="345"/>
      <c r="TVO52" s="345"/>
      <c r="TVP52" s="345"/>
      <c r="TVQ52" s="345"/>
      <c r="TVR52" s="345"/>
      <c r="TVS52" s="345"/>
      <c r="TVT52" s="345"/>
      <c r="TVU52" s="345"/>
      <c r="TVV52" s="345"/>
      <c r="TVW52" s="345"/>
      <c r="TVX52" s="345"/>
      <c r="TVY52" s="345"/>
      <c r="TVZ52" s="345"/>
      <c r="TWA52" s="345"/>
      <c r="TWB52" s="345"/>
      <c r="TWC52" s="345"/>
      <c r="TWD52" s="345"/>
      <c r="TWE52" s="345"/>
      <c r="TWF52" s="345"/>
      <c r="TWG52" s="345"/>
      <c r="TWH52" s="345"/>
      <c r="TWI52" s="345"/>
      <c r="TWJ52" s="345"/>
      <c r="TWK52" s="345"/>
      <c r="TWL52" s="345"/>
      <c r="TWM52" s="345"/>
      <c r="TWN52" s="345"/>
      <c r="TWO52" s="345"/>
      <c r="TWP52" s="345"/>
      <c r="TWQ52" s="345"/>
      <c r="TWR52" s="345"/>
      <c r="TWS52" s="345"/>
      <c r="TWT52" s="345"/>
      <c r="TWU52" s="345"/>
      <c r="TWV52" s="345"/>
      <c r="TWW52" s="345"/>
      <c r="TWX52" s="345"/>
      <c r="TWY52" s="345"/>
      <c r="TWZ52" s="345"/>
      <c r="TXA52" s="345"/>
      <c r="TXB52" s="345"/>
      <c r="TXC52" s="345"/>
      <c r="TXD52" s="345"/>
      <c r="TXE52" s="345"/>
      <c r="TXF52" s="345"/>
      <c r="TXG52" s="345"/>
      <c r="TXH52" s="345"/>
      <c r="TXI52" s="345"/>
      <c r="TXJ52" s="345"/>
      <c r="TXK52" s="345"/>
      <c r="TXL52" s="345"/>
      <c r="TXM52" s="345"/>
      <c r="TXN52" s="345"/>
      <c r="TXO52" s="345"/>
      <c r="TXP52" s="345"/>
      <c r="TXQ52" s="345"/>
      <c r="TXR52" s="345"/>
      <c r="TXS52" s="345"/>
      <c r="TXT52" s="345"/>
      <c r="TXU52" s="345"/>
      <c r="TXV52" s="345"/>
      <c r="TXW52" s="345"/>
      <c r="TXX52" s="345"/>
      <c r="TXY52" s="345"/>
      <c r="TXZ52" s="345"/>
      <c r="TYA52" s="345"/>
      <c r="TYB52" s="345"/>
      <c r="TYC52" s="345"/>
      <c r="TYD52" s="345"/>
      <c r="TYE52" s="345"/>
      <c r="TYF52" s="345"/>
      <c r="TYG52" s="345"/>
      <c r="TYH52" s="345"/>
      <c r="TYI52" s="345"/>
      <c r="TYJ52" s="345"/>
      <c r="TYK52" s="345"/>
      <c r="TYL52" s="345"/>
      <c r="TYM52" s="345"/>
      <c r="TYN52" s="345"/>
      <c r="TYO52" s="345"/>
      <c r="TYP52" s="345"/>
      <c r="TYQ52" s="345"/>
      <c r="TYR52" s="345"/>
      <c r="TYS52" s="345"/>
      <c r="TYT52" s="345"/>
      <c r="TYU52" s="345"/>
      <c r="TYV52" s="345"/>
      <c r="TYW52" s="345"/>
      <c r="TYX52" s="345"/>
      <c r="TYY52" s="345"/>
      <c r="TYZ52" s="345"/>
      <c r="TZA52" s="345"/>
      <c r="TZB52" s="345"/>
      <c r="TZC52" s="345"/>
      <c r="TZD52" s="345"/>
      <c r="TZE52" s="345"/>
      <c r="TZF52" s="345"/>
      <c r="TZG52" s="345"/>
      <c r="TZH52" s="345"/>
      <c r="TZI52" s="345"/>
      <c r="TZJ52" s="345"/>
      <c r="TZK52" s="345"/>
      <c r="TZL52" s="345"/>
      <c r="TZM52" s="345"/>
      <c r="TZN52" s="345"/>
      <c r="TZO52" s="345"/>
      <c r="TZP52" s="345"/>
      <c r="TZQ52" s="345"/>
      <c r="TZR52" s="345"/>
      <c r="TZS52" s="345"/>
      <c r="TZT52" s="345"/>
      <c r="TZU52" s="345"/>
      <c r="TZV52" s="345"/>
      <c r="TZW52" s="345"/>
      <c r="TZX52" s="345"/>
      <c r="TZY52" s="345"/>
      <c r="TZZ52" s="345"/>
      <c r="UAA52" s="345"/>
      <c r="UAB52" s="345"/>
      <c r="UAC52" s="345"/>
      <c r="UAD52" s="345"/>
      <c r="UAE52" s="345"/>
      <c r="UAF52" s="345"/>
      <c r="UAG52" s="345"/>
      <c r="UAH52" s="345"/>
      <c r="UAI52" s="345"/>
      <c r="UAJ52" s="345"/>
      <c r="UAK52" s="345"/>
      <c r="UAL52" s="345"/>
      <c r="UAM52" s="345"/>
      <c r="UAN52" s="345"/>
      <c r="UAO52" s="345"/>
      <c r="UAP52" s="345"/>
      <c r="UAQ52" s="345"/>
      <c r="UAR52" s="345"/>
      <c r="UAS52" s="345"/>
      <c r="UAT52" s="345"/>
      <c r="UAU52" s="345"/>
      <c r="UAV52" s="345"/>
      <c r="UAW52" s="345"/>
      <c r="UAX52" s="345"/>
      <c r="UAY52" s="345"/>
      <c r="UAZ52" s="345"/>
      <c r="UBA52" s="345"/>
      <c r="UBB52" s="345"/>
      <c r="UBC52" s="345"/>
      <c r="UBD52" s="345"/>
      <c r="UBE52" s="345"/>
      <c r="UBF52" s="345"/>
      <c r="UBG52" s="345"/>
      <c r="UBH52" s="345"/>
      <c r="UBI52" s="345"/>
      <c r="UBJ52" s="345"/>
      <c r="UBK52" s="345"/>
      <c r="UBL52" s="345"/>
      <c r="UBM52" s="345"/>
      <c r="UBN52" s="345"/>
      <c r="UBO52" s="345"/>
      <c r="UBP52" s="345"/>
      <c r="UBQ52" s="345"/>
      <c r="UBR52" s="345"/>
      <c r="UBS52" s="345"/>
      <c r="UBT52" s="345"/>
      <c r="UBU52" s="345"/>
      <c r="UBV52" s="345"/>
      <c r="UBW52" s="345"/>
      <c r="UBX52" s="345"/>
      <c r="UBY52" s="345"/>
      <c r="UBZ52" s="345"/>
      <c r="UCA52" s="345"/>
      <c r="UCB52" s="345"/>
      <c r="UCC52" s="345"/>
      <c r="UCD52" s="345"/>
      <c r="UCE52" s="345"/>
      <c r="UCF52" s="345"/>
      <c r="UCG52" s="345"/>
      <c r="UCH52" s="345"/>
      <c r="UCI52" s="345"/>
      <c r="UCJ52" s="345"/>
      <c r="UCK52" s="345"/>
      <c r="UCL52" s="345"/>
      <c r="UCM52" s="345"/>
      <c r="UCN52" s="345"/>
      <c r="UCO52" s="345"/>
      <c r="UCP52" s="345"/>
      <c r="UCQ52" s="345"/>
      <c r="UCR52" s="345"/>
      <c r="UCS52" s="345"/>
      <c r="UCT52" s="345"/>
      <c r="UCU52" s="345"/>
      <c r="UCV52" s="345"/>
      <c r="UCW52" s="345"/>
      <c r="UCX52" s="345"/>
      <c r="UCY52" s="345"/>
      <c r="UCZ52" s="345"/>
      <c r="UDA52" s="345"/>
      <c r="UDB52" s="345"/>
      <c r="UDC52" s="345"/>
      <c r="UDD52" s="345"/>
      <c r="UDE52" s="345"/>
      <c r="UDF52" s="345"/>
      <c r="UDG52" s="345"/>
      <c r="UDH52" s="345"/>
      <c r="UDI52" s="345"/>
      <c r="UDJ52" s="345"/>
      <c r="UDK52" s="345"/>
      <c r="UDL52" s="345"/>
      <c r="UDM52" s="345"/>
      <c r="UDN52" s="345"/>
      <c r="UDO52" s="345"/>
      <c r="UDP52" s="345"/>
      <c r="UDQ52" s="345"/>
      <c r="UDR52" s="345"/>
      <c r="UDS52" s="345"/>
      <c r="UDT52" s="345"/>
      <c r="UDU52" s="345"/>
      <c r="UDV52" s="345"/>
      <c r="UDW52" s="345"/>
      <c r="UDX52" s="345"/>
      <c r="UDY52" s="345"/>
      <c r="UDZ52" s="345"/>
      <c r="UEA52" s="345"/>
      <c r="UEB52" s="345"/>
      <c r="UEC52" s="345"/>
      <c r="UED52" s="345"/>
      <c r="UEE52" s="345"/>
      <c r="UEF52" s="345"/>
      <c r="UEG52" s="345"/>
      <c r="UEH52" s="345"/>
      <c r="UEI52" s="345"/>
      <c r="UEJ52" s="345"/>
      <c r="UEK52" s="345"/>
      <c r="UEL52" s="345"/>
      <c r="UEM52" s="345"/>
      <c r="UEN52" s="345"/>
      <c r="UEO52" s="345"/>
      <c r="UEP52" s="345"/>
      <c r="UEQ52" s="345"/>
      <c r="UER52" s="345"/>
      <c r="UES52" s="345"/>
      <c r="UET52" s="345"/>
      <c r="UEU52" s="345"/>
      <c r="UEV52" s="345"/>
      <c r="UEW52" s="345"/>
      <c r="UEX52" s="345"/>
      <c r="UEY52" s="345"/>
      <c r="UEZ52" s="345"/>
      <c r="UFA52" s="345"/>
      <c r="UFB52" s="345"/>
      <c r="UFC52" s="345"/>
      <c r="UFD52" s="345"/>
      <c r="UFE52" s="345"/>
      <c r="UFF52" s="345"/>
      <c r="UFG52" s="345"/>
      <c r="UFH52" s="345"/>
      <c r="UFI52" s="345"/>
      <c r="UFJ52" s="345"/>
      <c r="UFK52" s="345"/>
      <c r="UFL52" s="345"/>
      <c r="UFM52" s="345"/>
      <c r="UFN52" s="345"/>
      <c r="UFO52" s="345"/>
      <c r="UFP52" s="345"/>
      <c r="UFQ52" s="345"/>
      <c r="UFR52" s="345"/>
      <c r="UFS52" s="345"/>
      <c r="UFT52" s="345"/>
      <c r="UFU52" s="345"/>
      <c r="UFV52" s="345"/>
      <c r="UFW52" s="345"/>
      <c r="UFX52" s="345"/>
      <c r="UFY52" s="345"/>
      <c r="UFZ52" s="345"/>
      <c r="UGA52" s="345"/>
      <c r="UGB52" s="345"/>
      <c r="UGC52" s="345"/>
      <c r="UGD52" s="345"/>
      <c r="UGE52" s="345"/>
      <c r="UGF52" s="345"/>
      <c r="UGG52" s="345"/>
      <c r="UGH52" s="345"/>
      <c r="UGI52" s="345"/>
      <c r="UGJ52" s="345"/>
      <c r="UGK52" s="345"/>
      <c r="UGL52" s="345"/>
      <c r="UGM52" s="345"/>
      <c r="UGN52" s="345"/>
      <c r="UGO52" s="345"/>
      <c r="UGP52" s="345"/>
      <c r="UGQ52" s="345"/>
      <c r="UGR52" s="345"/>
      <c r="UGS52" s="345"/>
      <c r="UGT52" s="345"/>
      <c r="UGU52" s="345"/>
      <c r="UGV52" s="345"/>
      <c r="UGW52" s="345"/>
      <c r="UGX52" s="345"/>
      <c r="UGY52" s="345"/>
      <c r="UGZ52" s="345"/>
      <c r="UHA52" s="345"/>
      <c r="UHB52" s="345"/>
      <c r="UHC52" s="345"/>
      <c r="UHD52" s="345"/>
      <c r="UHE52" s="345"/>
      <c r="UHF52" s="345"/>
      <c r="UHG52" s="345"/>
      <c r="UHH52" s="345"/>
      <c r="UHI52" s="345"/>
      <c r="UHJ52" s="345"/>
      <c r="UHK52" s="345"/>
      <c r="UHL52" s="345"/>
      <c r="UHM52" s="345"/>
      <c r="UHN52" s="345"/>
      <c r="UHO52" s="345"/>
      <c r="UHP52" s="345"/>
      <c r="UHQ52" s="345"/>
      <c r="UHR52" s="345"/>
      <c r="UHS52" s="345"/>
      <c r="UHT52" s="345"/>
      <c r="UHU52" s="345"/>
      <c r="UHV52" s="345"/>
      <c r="UHW52" s="345"/>
      <c r="UHX52" s="345"/>
      <c r="UHY52" s="345"/>
      <c r="UHZ52" s="345"/>
      <c r="UIA52" s="345"/>
      <c r="UIB52" s="345"/>
      <c r="UIC52" s="345"/>
      <c r="UID52" s="345"/>
      <c r="UIE52" s="345"/>
      <c r="UIF52" s="345"/>
      <c r="UIG52" s="345"/>
      <c r="UIH52" s="345"/>
      <c r="UII52" s="345"/>
      <c r="UIJ52" s="345"/>
      <c r="UIK52" s="345"/>
      <c r="UIL52" s="345"/>
      <c r="UIM52" s="345"/>
      <c r="UIN52" s="345"/>
      <c r="UIO52" s="345"/>
      <c r="UIP52" s="345"/>
      <c r="UIQ52" s="345"/>
      <c r="UIR52" s="345"/>
      <c r="UIS52" s="345"/>
      <c r="UIT52" s="345"/>
      <c r="UIU52" s="345"/>
      <c r="UIV52" s="345"/>
      <c r="UIW52" s="345"/>
      <c r="UIX52" s="345"/>
      <c r="UIY52" s="345"/>
      <c r="UIZ52" s="345"/>
      <c r="UJA52" s="345"/>
      <c r="UJB52" s="345"/>
      <c r="UJC52" s="345"/>
      <c r="UJD52" s="345"/>
      <c r="UJE52" s="345"/>
      <c r="UJF52" s="345"/>
      <c r="UJG52" s="345"/>
      <c r="UJH52" s="345"/>
      <c r="UJI52" s="345"/>
      <c r="UJJ52" s="345"/>
      <c r="UJK52" s="345"/>
      <c r="UJL52" s="345"/>
      <c r="UJM52" s="345"/>
      <c r="UJN52" s="345"/>
      <c r="UJO52" s="345"/>
      <c r="UJP52" s="345"/>
      <c r="UJQ52" s="345"/>
      <c r="UJR52" s="345"/>
      <c r="UJS52" s="345"/>
      <c r="UJT52" s="345"/>
      <c r="UJU52" s="345"/>
      <c r="UJV52" s="345"/>
      <c r="UJW52" s="345"/>
      <c r="UJX52" s="345"/>
      <c r="UJY52" s="345"/>
      <c r="UJZ52" s="345"/>
      <c r="UKA52" s="345"/>
      <c r="UKB52" s="345"/>
      <c r="UKC52" s="345"/>
      <c r="UKD52" s="345"/>
      <c r="UKE52" s="345"/>
      <c r="UKF52" s="345"/>
      <c r="UKG52" s="345"/>
      <c r="UKH52" s="345"/>
      <c r="UKI52" s="345"/>
      <c r="UKJ52" s="345"/>
      <c r="UKK52" s="345"/>
      <c r="UKL52" s="345"/>
      <c r="UKM52" s="345"/>
      <c r="UKN52" s="345"/>
      <c r="UKO52" s="345"/>
      <c r="UKP52" s="345"/>
      <c r="UKQ52" s="345"/>
      <c r="UKR52" s="345"/>
      <c r="UKS52" s="345"/>
      <c r="UKT52" s="345"/>
      <c r="UKU52" s="345"/>
      <c r="UKV52" s="345"/>
      <c r="UKW52" s="345"/>
      <c r="UKX52" s="345"/>
      <c r="UKY52" s="345"/>
      <c r="UKZ52" s="345"/>
      <c r="ULA52" s="345"/>
      <c r="ULB52" s="345"/>
      <c r="ULC52" s="345"/>
      <c r="ULD52" s="345"/>
      <c r="ULE52" s="345"/>
      <c r="ULF52" s="345"/>
      <c r="ULG52" s="345"/>
      <c r="ULH52" s="345"/>
      <c r="ULI52" s="345"/>
      <c r="ULJ52" s="345"/>
      <c r="ULK52" s="345"/>
      <c r="ULL52" s="345"/>
      <c r="ULM52" s="345"/>
      <c r="ULN52" s="345"/>
      <c r="ULO52" s="345"/>
      <c r="ULP52" s="345"/>
      <c r="ULQ52" s="345"/>
      <c r="ULR52" s="345"/>
      <c r="ULS52" s="345"/>
      <c r="ULT52" s="345"/>
      <c r="ULU52" s="345"/>
      <c r="ULV52" s="345"/>
      <c r="ULW52" s="345"/>
      <c r="ULX52" s="345"/>
      <c r="ULY52" s="345"/>
      <c r="ULZ52" s="345"/>
      <c r="UMA52" s="345"/>
      <c r="UMB52" s="345"/>
      <c r="UMC52" s="345"/>
      <c r="UMD52" s="345"/>
      <c r="UME52" s="345"/>
      <c r="UMF52" s="345"/>
      <c r="UMG52" s="345"/>
      <c r="UMH52" s="345"/>
      <c r="UMI52" s="345"/>
      <c r="UMJ52" s="345"/>
      <c r="UMK52" s="345"/>
      <c r="UML52" s="345"/>
      <c r="UMM52" s="345"/>
      <c r="UMN52" s="345"/>
      <c r="UMO52" s="345"/>
      <c r="UMP52" s="345"/>
      <c r="UMQ52" s="345"/>
      <c r="UMR52" s="345"/>
      <c r="UMS52" s="345"/>
      <c r="UMT52" s="345"/>
      <c r="UMU52" s="345"/>
      <c r="UMV52" s="345"/>
      <c r="UMW52" s="345"/>
      <c r="UMX52" s="345"/>
      <c r="UMY52" s="345"/>
      <c r="UMZ52" s="345"/>
      <c r="UNA52" s="345"/>
      <c r="UNB52" s="345"/>
      <c r="UNC52" s="345"/>
      <c r="UND52" s="345"/>
      <c r="UNE52" s="345"/>
      <c r="UNF52" s="345"/>
      <c r="UNG52" s="345"/>
      <c r="UNH52" s="345"/>
      <c r="UNI52" s="345"/>
      <c r="UNJ52" s="345"/>
      <c r="UNK52" s="345"/>
      <c r="UNL52" s="345"/>
      <c r="UNM52" s="345"/>
      <c r="UNN52" s="345"/>
      <c r="UNO52" s="345"/>
      <c r="UNP52" s="345"/>
      <c r="UNQ52" s="345"/>
      <c r="UNR52" s="345"/>
      <c r="UNS52" s="345"/>
      <c r="UNT52" s="345"/>
      <c r="UNU52" s="345"/>
      <c r="UNV52" s="345"/>
      <c r="UNW52" s="345"/>
      <c r="UNX52" s="345"/>
      <c r="UNY52" s="345"/>
      <c r="UNZ52" s="345"/>
      <c r="UOA52" s="345"/>
      <c r="UOB52" s="345"/>
      <c r="UOC52" s="345"/>
      <c r="UOD52" s="345"/>
      <c r="UOE52" s="345"/>
      <c r="UOF52" s="345"/>
      <c r="UOG52" s="345"/>
      <c r="UOH52" s="345"/>
      <c r="UOI52" s="345"/>
      <c r="UOJ52" s="345"/>
      <c r="UOK52" s="345"/>
      <c r="UOL52" s="345"/>
      <c r="UOM52" s="345"/>
      <c r="UON52" s="345"/>
      <c r="UOO52" s="345"/>
      <c r="UOP52" s="345"/>
      <c r="UOQ52" s="345"/>
      <c r="UOR52" s="345"/>
      <c r="UOS52" s="345"/>
      <c r="UOT52" s="345"/>
      <c r="UOU52" s="345"/>
      <c r="UOV52" s="345"/>
      <c r="UOW52" s="345"/>
      <c r="UOX52" s="345"/>
      <c r="UOY52" s="345"/>
      <c r="UOZ52" s="345"/>
      <c r="UPA52" s="345"/>
      <c r="UPB52" s="345"/>
      <c r="UPC52" s="345"/>
      <c r="UPD52" s="345"/>
      <c r="UPE52" s="345"/>
      <c r="UPF52" s="345"/>
      <c r="UPG52" s="345"/>
      <c r="UPH52" s="345"/>
      <c r="UPI52" s="345"/>
      <c r="UPJ52" s="345"/>
      <c r="UPK52" s="345"/>
      <c r="UPL52" s="345"/>
      <c r="UPM52" s="345"/>
      <c r="UPN52" s="345"/>
      <c r="UPO52" s="345"/>
      <c r="UPP52" s="345"/>
      <c r="UPQ52" s="345"/>
      <c r="UPR52" s="345"/>
      <c r="UPS52" s="345"/>
      <c r="UPT52" s="345"/>
      <c r="UPU52" s="345"/>
      <c r="UPV52" s="345"/>
      <c r="UPW52" s="345"/>
      <c r="UPX52" s="345"/>
      <c r="UPY52" s="345"/>
      <c r="UPZ52" s="345"/>
      <c r="UQA52" s="345"/>
      <c r="UQB52" s="345"/>
      <c r="UQC52" s="345"/>
      <c r="UQD52" s="345"/>
      <c r="UQE52" s="345"/>
      <c r="UQF52" s="345"/>
      <c r="UQG52" s="345"/>
      <c r="UQH52" s="345"/>
      <c r="UQI52" s="345"/>
      <c r="UQJ52" s="345"/>
      <c r="UQK52" s="345"/>
      <c r="UQL52" s="345"/>
      <c r="UQM52" s="345"/>
      <c r="UQN52" s="345"/>
      <c r="UQO52" s="345"/>
      <c r="UQP52" s="345"/>
      <c r="UQQ52" s="345"/>
      <c r="UQR52" s="345"/>
      <c r="UQS52" s="345"/>
      <c r="UQT52" s="345"/>
      <c r="UQU52" s="345"/>
      <c r="UQV52" s="345"/>
      <c r="UQW52" s="345"/>
      <c r="UQX52" s="345"/>
      <c r="UQY52" s="345"/>
      <c r="UQZ52" s="345"/>
      <c r="URA52" s="345"/>
      <c r="URB52" s="345"/>
      <c r="URC52" s="345"/>
      <c r="URD52" s="345"/>
      <c r="URE52" s="345"/>
      <c r="URF52" s="345"/>
      <c r="URG52" s="345"/>
      <c r="URH52" s="345"/>
      <c r="URI52" s="345"/>
      <c r="URJ52" s="345"/>
      <c r="URK52" s="345"/>
      <c r="URL52" s="345"/>
      <c r="URM52" s="345"/>
      <c r="URN52" s="345"/>
      <c r="URO52" s="345"/>
      <c r="URP52" s="345"/>
      <c r="URQ52" s="345"/>
      <c r="URR52" s="345"/>
      <c r="URS52" s="345"/>
      <c r="URT52" s="345"/>
      <c r="URU52" s="345"/>
      <c r="URV52" s="345"/>
      <c r="URW52" s="345"/>
      <c r="URX52" s="345"/>
      <c r="URY52" s="345"/>
      <c r="URZ52" s="345"/>
      <c r="USA52" s="345"/>
      <c r="USB52" s="345"/>
      <c r="USC52" s="345"/>
      <c r="USD52" s="345"/>
      <c r="USE52" s="345"/>
      <c r="USF52" s="345"/>
      <c r="USG52" s="345"/>
      <c r="USH52" s="345"/>
      <c r="USI52" s="345"/>
      <c r="USJ52" s="345"/>
      <c r="USK52" s="345"/>
      <c r="USL52" s="345"/>
      <c r="USM52" s="345"/>
      <c r="USN52" s="345"/>
      <c r="USO52" s="345"/>
      <c r="USP52" s="345"/>
      <c r="USQ52" s="345"/>
      <c r="USR52" s="345"/>
      <c r="USS52" s="345"/>
      <c r="UST52" s="345"/>
      <c r="USU52" s="345"/>
      <c r="USV52" s="345"/>
      <c r="USW52" s="345"/>
      <c r="USX52" s="345"/>
      <c r="USY52" s="345"/>
      <c r="USZ52" s="345"/>
      <c r="UTA52" s="345"/>
      <c r="UTB52" s="345"/>
      <c r="UTC52" s="345"/>
      <c r="UTD52" s="345"/>
      <c r="UTE52" s="345"/>
      <c r="UTF52" s="345"/>
      <c r="UTG52" s="345"/>
      <c r="UTH52" s="345"/>
      <c r="UTI52" s="345"/>
      <c r="UTJ52" s="345"/>
      <c r="UTK52" s="345"/>
      <c r="UTL52" s="345"/>
      <c r="UTM52" s="345"/>
      <c r="UTN52" s="345"/>
      <c r="UTO52" s="345"/>
      <c r="UTP52" s="345"/>
      <c r="UTQ52" s="345"/>
      <c r="UTR52" s="345"/>
      <c r="UTS52" s="345"/>
      <c r="UTT52" s="345"/>
      <c r="UTU52" s="345"/>
      <c r="UTV52" s="345"/>
      <c r="UTW52" s="345"/>
      <c r="UTX52" s="345"/>
      <c r="UTY52" s="345"/>
      <c r="UTZ52" s="345"/>
      <c r="UUA52" s="345"/>
      <c r="UUB52" s="345"/>
      <c r="UUC52" s="345"/>
      <c r="UUD52" s="345"/>
      <c r="UUE52" s="345"/>
      <c r="UUF52" s="345"/>
      <c r="UUG52" s="345"/>
      <c r="UUH52" s="345"/>
      <c r="UUI52" s="345"/>
      <c r="UUJ52" s="345"/>
      <c r="UUK52" s="345"/>
      <c r="UUL52" s="345"/>
      <c r="UUM52" s="345"/>
      <c r="UUN52" s="345"/>
      <c r="UUO52" s="345"/>
      <c r="UUP52" s="345"/>
      <c r="UUQ52" s="345"/>
      <c r="UUR52" s="345"/>
      <c r="UUS52" s="345"/>
      <c r="UUT52" s="345"/>
      <c r="UUU52" s="345"/>
      <c r="UUV52" s="345"/>
      <c r="UUW52" s="345"/>
      <c r="UUX52" s="345"/>
      <c r="UUY52" s="345"/>
      <c r="UUZ52" s="345"/>
      <c r="UVA52" s="345"/>
      <c r="UVB52" s="345"/>
      <c r="UVC52" s="345"/>
      <c r="UVD52" s="345"/>
      <c r="UVE52" s="345"/>
      <c r="UVF52" s="345"/>
      <c r="UVG52" s="345"/>
      <c r="UVH52" s="345"/>
      <c r="UVI52" s="345"/>
      <c r="UVJ52" s="345"/>
      <c r="UVK52" s="345"/>
      <c r="UVL52" s="345"/>
      <c r="UVM52" s="345"/>
      <c r="UVN52" s="345"/>
      <c r="UVO52" s="345"/>
      <c r="UVP52" s="345"/>
      <c r="UVQ52" s="345"/>
      <c r="UVR52" s="345"/>
      <c r="UVS52" s="345"/>
      <c r="UVT52" s="345"/>
      <c r="UVU52" s="345"/>
      <c r="UVV52" s="345"/>
      <c r="UVW52" s="345"/>
      <c r="UVX52" s="345"/>
      <c r="UVY52" s="345"/>
      <c r="UVZ52" s="345"/>
      <c r="UWA52" s="345"/>
      <c r="UWB52" s="345"/>
      <c r="UWC52" s="345"/>
      <c r="UWD52" s="345"/>
      <c r="UWE52" s="345"/>
      <c r="UWF52" s="345"/>
      <c r="UWG52" s="345"/>
      <c r="UWH52" s="345"/>
      <c r="UWI52" s="345"/>
      <c r="UWJ52" s="345"/>
      <c r="UWK52" s="345"/>
      <c r="UWL52" s="345"/>
      <c r="UWM52" s="345"/>
      <c r="UWN52" s="345"/>
      <c r="UWO52" s="345"/>
      <c r="UWP52" s="345"/>
      <c r="UWQ52" s="345"/>
      <c r="UWR52" s="345"/>
      <c r="UWS52" s="345"/>
      <c r="UWT52" s="345"/>
      <c r="UWU52" s="345"/>
      <c r="UWV52" s="345"/>
      <c r="UWW52" s="345"/>
      <c r="UWX52" s="345"/>
      <c r="UWY52" s="345"/>
      <c r="UWZ52" s="345"/>
      <c r="UXA52" s="345"/>
      <c r="UXB52" s="345"/>
      <c r="UXC52" s="345"/>
      <c r="UXD52" s="345"/>
      <c r="UXE52" s="345"/>
      <c r="UXF52" s="345"/>
      <c r="UXG52" s="345"/>
      <c r="UXH52" s="345"/>
      <c r="UXI52" s="345"/>
      <c r="UXJ52" s="345"/>
      <c r="UXK52" s="345"/>
      <c r="UXL52" s="345"/>
      <c r="UXM52" s="345"/>
      <c r="UXN52" s="345"/>
      <c r="UXO52" s="345"/>
      <c r="UXP52" s="345"/>
      <c r="UXQ52" s="345"/>
      <c r="UXR52" s="345"/>
      <c r="UXS52" s="345"/>
      <c r="UXT52" s="345"/>
      <c r="UXU52" s="345"/>
      <c r="UXV52" s="345"/>
      <c r="UXW52" s="345"/>
      <c r="UXX52" s="345"/>
      <c r="UXY52" s="345"/>
      <c r="UXZ52" s="345"/>
      <c r="UYA52" s="345"/>
      <c r="UYB52" s="345"/>
      <c r="UYC52" s="345"/>
      <c r="UYD52" s="345"/>
      <c r="UYE52" s="345"/>
      <c r="UYF52" s="345"/>
      <c r="UYG52" s="345"/>
      <c r="UYH52" s="345"/>
      <c r="UYI52" s="345"/>
      <c r="UYJ52" s="345"/>
      <c r="UYK52" s="345"/>
      <c r="UYL52" s="345"/>
      <c r="UYM52" s="345"/>
      <c r="UYN52" s="345"/>
      <c r="UYO52" s="345"/>
      <c r="UYP52" s="345"/>
      <c r="UYQ52" s="345"/>
      <c r="UYR52" s="345"/>
      <c r="UYS52" s="345"/>
      <c r="UYT52" s="345"/>
      <c r="UYU52" s="345"/>
      <c r="UYV52" s="345"/>
      <c r="UYW52" s="345"/>
      <c r="UYX52" s="345"/>
      <c r="UYY52" s="345"/>
      <c r="UYZ52" s="345"/>
      <c r="UZA52" s="345"/>
      <c r="UZB52" s="345"/>
      <c r="UZC52" s="345"/>
      <c r="UZD52" s="345"/>
      <c r="UZE52" s="345"/>
      <c r="UZF52" s="345"/>
      <c r="UZG52" s="345"/>
      <c r="UZH52" s="345"/>
      <c r="UZI52" s="345"/>
      <c r="UZJ52" s="345"/>
      <c r="UZK52" s="345"/>
      <c r="UZL52" s="345"/>
      <c r="UZM52" s="345"/>
      <c r="UZN52" s="345"/>
      <c r="UZO52" s="345"/>
      <c r="UZP52" s="345"/>
      <c r="UZQ52" s="345"/>
      <c r="UZR52" s="345"/>
      <c r="UZS52" s="345"/>
      <c r="UZT52" s="345"/>
      <c r="UZU52" s="345"/>
      <c r="UZV52" s="345"/>
      <c r="UZW52" s="345"/>
      <c r="UZX52" s="345"/>
      <c r="UZY52" s="345"/>
      <c r="UZZ52" s="345"/>
      <c r="VAA52" s="345"/>
      <c r="VAB52" s="345"/>
      <c r="VAC52" s="345"/>
      <c r="VAD52" s="345"/>
      <c r="VAE52" s="345"/>
      <c r="VAF52" s="345"/>
      <c r="VAG52" s="345"/>
      <c r="VAH52" s="345"/>
      <c r="VAI52" s="345"/>
      <c r="VAJ52" s="345"/>
      <c r="VAK52" s="345"/>
      <c r="VAL52" s="345"/>
      <c r="VAM52" s="345"/>
      <c r="VAN52" s="345"/>
      <c r="VAO52" s="345"/>
      <c r="VAP52" s="345"/>
      <c r="VAQ52" s="345"/>
      <c r="VAR52" s="345"/>
      <c r="VAS52" s="345"/>
      <c r="VAT52" s="345"/>
      <c r="VAU52" s="345"/>
      <c r="VAV52" s="345"/>
      <c r="VAW52" s="345"/>
      <c r="VAX52" s="345"/>
      <c r="VAY52" s="345"/>
      <c r="VAZ52" s="345"/>
      <c r="VBA52" s="345"/>
      <c r="VBB52" s="345"/>
      <c r="VBC52" s="345"/>
      <c r="VBD52" s="345"/>
      <c r="VBE52" s="345"/>
      <c r="VBF52" s="345"/>
      <c r="VBG52" s="345"/>
      <c r="VBH52" s="345"/>
      <c r="VBI52" s="345"/>
      <c r="VBJ52" s="345"/>
      <c r="VBK52" s="345"/>
      <c r="VBL52" s="345"/>
      <c r="VBM52" s="345"/>
      <c r="VBN52" s="345"/>
      <c r="VBO52" s="345"/>
      <c r="VBP52" s="345"/>
      <c r="VBQ52" s="345"/>
      <c r="VBR52" s="345"/>
      <c r="VBS52" s="345"/>
      <c r="VBT52" s="345"/>
      <c r="VBU52" s="345"/>
      <c r="VBV52" s="345"/>
      <c r="VBW52" s="345"/>
      <c r="VBX52" s="345"/>
      <c r="VBY52" s="345"/>
      <c r="VBZ52" s="345"/>
      <c r="VCA52" s="345"/>
      <c r="VCB52" s="345"/>
      <c r="VCC52" s="345"/>
      <c r="VCD52" s="345"/>
      <c r="VCE52" s="345"/>
      <c r="VCF52" s="345"/>
      <c r="VCG52" s="345"/>
      <c r="VCH52" s="345"/>
      <c r="VCI52" s="345"/>
      <c r="VCJ52" s="345"/>
      <c r="VCK52" s="345"/>
      <c r="VCL52" s="345"/>
      <c r="VCM52" s="345"/>
      <c r="VCN52" s="345"/>
      <c r="VCO52" s="345"/>
      <c r="VCP52" s="345"/>
      <c r="VCQ52" s="345"/>
      <c r="VCR52" s="345"/>
      <c r="VCS52" s="345"/>
      <c r="VCT52" s="345"/>
      <c r="VCU52" s="345"/>
      <c r="VCV52" s="345"/>
      <c r="VCW52" s="345"/>
      <c r="VCX52" s="345"/>
      <c r="VCY52" s="345"/>
      <c r="VCZ52" s="345"/>
      <c r="VDA52" s="345"/>
      <c r="VDB52" s="345"/>
      <c r="VDC52" s="345"/>
      <c r="VDD52" s="345"/>
      <c r="VDE52" s="345"/>
      <c r="VDF52" s="345"/>
      <c r="VDG52" s="345"/>
      <c r="VDH52" s="345"/>
      <c r="VDI52" s="345"/>
      <c r="VDJ52" s="345"/>
      <c r="VDK52" s="345"/>
      <c r="VDL52" s="345"/>
      <c r="VDM52" s="345"/>
      <c r="VDN52" s="345"/>
      <c r="VDO52" s="345"/>
      <c r="VDP52" s="345"/>
      <c r="VDQ52" s="345"/>
      <c r="VDR52" s="345"/>
      <c r="VDS52" s="345"/>
      <c r="VDT52" s="345"/>
      <c r="VDU52" s="345"/>
      <c r="VDV52" s="345"/>
      <c r="VDW52" s="345"/>
      <c r="VDX52" s="345"/>
      <c r="VDY52" s="345"/>
      <c r="VDZ52" s="345"/>
      <c r="VEA52" s="345"/>
      <c r="VEB52" s="345"/>
      <c r="VEC52" s="345"/>
      <c r="VED52" s="345"/>
      <c r="VEE52" s="345"/>
      <c r="VEF52" s="345"/>
      <c r="VEG52" s="345"/>
      <c r="VEH52" s="345"/>
      <c r="VEI52" s="345"/>
      <c r="VEJ52" s="345"/>
      <c r="VEK52" s="345"/>
      <c r="VEL52" s="345"/>
      <c r="VEM52" s="345"/>
      <c r="VEN52" s="345"/>
      <c r="VEO52" s="345"/>
      <c r="VEP52" s="345"/>
      <c r="VEQ52" s="345"/>
      <c r="VER52" s="345"/>
      <c r="VES52" s="345"/>
      <c r="VET52" s="345"/>
      <c r="VEU52" s="345"/>
      <c r="VEV52" s="345"/>
      <c r="VEW52" s="345"/>
      <c r="VEX52" s="345"/>
      <c r="VEY52" s="345"/>
      <c r="VEZ52" s="345"/>
      <c r="VFA52" s="345"/>
      <c r="VFB52" s="345"/>
      <c r="VFC52" s="345"/>
      <c r="VFD52" s="345"/>
      <c r="VFE52" s="345"/>
      <c r="VFF52" s="345"/>
      <c r="VFG52" s="345"/>
      <c r="VFH52" s="345"/>
      <c r="VFI52" s="345"/>
      <c r="VFJ52" s="345"/>
      <c r="VFK52" s="345"/>
      <c r="VFL52" s="345"/>
      <c r="VFM52" s="345"/>
      <c r="VFN52" s="345"/>
      <c r="VFO52" s="345"/>
      <c r="VFP52" s="345"/>
      <c r="VFQ52" s="345"/>
      <c r="VFR52" s="345"/>
      <c r="VFS52" s="345"/>
      <c r="VFT52" s="345"/>
      <c r="VFU52" s="345"/>
      <c r="VFV52" s="345"/>
      <c r="VFW52" s="345"/>
      <c r="VFX52" s="345"/>
      <c r="VFY52" s="345"/>
      <c r="VFZ52" s="345"/>
      <c r="VGA52" s="345"/>
      <c r="VGB52" s="345"/>
      <c r="VGC52" s="345"/>
      <c r="VGD52" s="345"/>
      <c r="VGE52" s="345"/>
      <c r="VGF52" s="345"/>
      <c r="VGG52" s="345"/>
      <c r="VGH52" s="345"/>
      <c r="VGI52" s="345"/>
      <c r="VGJ52" s="345"/>
      <c r="VGK52" s="345"/>
      <c r="VGL52" s="345"/>
      <c r="VGM52" s="345"/>
      <c r="VGN52" s="345"/>
      <c r="VGO52" s="345"/>
      <c r="VGP52" s="345"/>
      <c r="VGQ52" s="345"/>
      <c r="VGR52" s="345"/>
      <c r="VGS52" s="345"/>
      <c r="VGT52" s="345"/>
      <c r="VGU52" s="345"/>
      <c r="VGV52" s="345"/>
      <c r="VGW52" s="345"/>
      <c r="VGX52" s="345"/>
      <c r="VGY52" s="345"/>
      <c r="VGZ52" s="345"/>
      <c r="VHA52" s="345"/>
      <c r="VHB52" s="345"/>
      <c r="VHC52" s="345"/>
      <c r="VHD52" s="345"/>
      <c r="VHE52" s="345"/>
      <c r="VHF52" s="345"/>
      <c r="VHG52" s="345"/>
      <c r="VHH52" s="345"/>
      <c r="VHI52" s="345"/>
      <c r="VHJ52" s="345"/>
      <c r="VHK52" s="345"/>
      <c r="VHL52" s="345"/>
      <c r="VHM52" s="345"/>
      <c r="VHN52" s="345"/>
      <c r="VHO52" s="345"/>
      <c r="VHP52" s="345"/>
      <c r="VHQ52" s="345"/>
      <c r="VHR52" s="345"/>
      <c r="VHS52" s="345"/>
      <c r="VHT52" s="345"/>
      <c r="VHU52" s="345"/>
      <c r="VHV52" s="345"/>
      <c r="VHW52" s="345"/>
      <c r="VHX52" s="345"/>
      <c r="VHY52" s="345"/>
      <c r="VHZ52" s="345"/>
      <c r="VIA52" s="345"/>
      <c r="VIB52" s="345"/>
      <c r="VIC52" s="345"/>
      <c r="VID52" s="345"/>
      <c r="VIE52" s="345"/>
      <c r="VIF52" s="345"/>
      <c r="VIG52" s="345"/>
      <c r="VIH52" s="345"/>
      <c r="VII52" s="345"/>
      <c r="VIJ52" s="345"/>
      <c r="VIK52" s="345"/>
      <c r="VIL52" s="345"/>
      <c r="VIM52" s="345"/>
      <c r="VIN52" s="345"/>
      <c r="VIO52" s="345"/>
      <c r="VIP52" s="345"/>
      <c r="VIQ52" s="345"/>
      <c r="VIR52" s="345"/>
      <c r="VIS52" s="345"/>
      <c r="VIT52" s="345"/>
      <c r="VIU52" s="345"/>
      <c r="VIV52" s="345"/>
      <c r="VIW52" s="345"/>
      <c r="VIX52" s="345"/>
      <c r="VIY52" s="345"/>
      <c r="VIZ52" s="345"/>
      <c r="VJA52" s="345"/>
      <c r="VJB52" s="345"/>
      <c r="VJC52" s="345"/>
      <c r="VJD52" s="345"/>
      <c r="VJE52" s="345"/>
      <c r="VJF52" s="345"/>
      <c r="VJG52" s="345"/>
      <c r="VJH52" s="345"/>
      <c r="VJI52" s="345"/>
      <c r="VJJ52" s="345"/>
      <c r="VJK52" s="345"/>
      <c r="VJL52" s="345"/>
      <c r="VJM52" s="345"/>
      <c r="VJN52" s="345"/>
      <c r="VJO52" s="345"/>
      <c r="VJP52" s="345"/>
      <c r="VJQ52" s="345"/>
      <c r="VJR52" s="345"/>
      <c r="VJS52" s="345"/>
      <c r="VJT52" s="345"/>
      <c r="VJU52" s="345"/>
      <c r="VJV52" s="345"/>
      <c r="VJW52" s="345"/>
      <c r="VJX52" s="345"/>
      <c r="VJY52" s="345"/>
      <c r="VJZ52" s="345"/>
      <c r="VKA52" s="345"/>
      <c r="VKB52" s="345"/>
      <c r="VKC52" s="345"/>
      <c r="VKD52" s="345"/>
      <c r="VKE52" s="345"/>
      <c r="VKF52" s="345"/>
      <c r="VKG52" s="345"/>
      <c r="VKH52" s="345"/>
      <c r="VKI52" s="345"/>
      <c r="VKJ52" s="345"/>
      <c r="VKK52" s="345"/>
      <c r="VKL52" s="345"/>
      <c r="VKM52" s="345"/>
      <c r="VKN52" s="345"/>
      <c r="VKO52" s="345"/>
      <c r="VKP52" s="345"/>
      <c r="VKQ52" s="345"/>
      <c r="VKR52" s="345"/>
      <c r="VKS52" s="345"/>
      <c r="VKT52" s="345"/>
      <c r="VKU52" s="345"/>
      <c r="VKV52" s="345"/>
      <c r="VKW52" s="345"/>
      <c r="VKX52" s="345"/>
      <c r="VKY52" s="345"/>
      <c r="VKZ52" s="345"/>
      <c r="VLA52" s="345"/>
      <c r="VLB52" s="345"/>
      <c r="VLC52" s="345"/>
      <c r="VLD52" s="345"/>
      <c r="VLE52" s="345"/>
      <c r="VLF52" s="345"/>
      <c r="VLG52" s="345"/>
      <c r="VLH52" s="345"/>
      <c r="VLI52" s="345"/>
      <c r="VLJ52" s="345"/>
      <c r="VLK52" s="345"/>
      <c r="VLL52" s="345"/>
      <c r="VLM52" s="345"/>
      <c r="VLN52" s="345"/>
      <c r="VLO52" s="345"/>
      <c r="VLP52" s="345"/>
      <c r="VLQ52" s="345"/>
      <c r="VLR52" s="345"/>
      <c r="VLS52" s="345"/>
      <c r="VLT52" s="345"/>
      <c r="VLU52" s="345"/>
      <c r="VLV52" s="345"/>
      <c r="VLW52" s="345"/>
      <c r="VLX52" s="345"/>
      <c r="VLY52" s="345"/>
      <c r="VLZ52" s="345"/>
      <c r="VMA52" s="345"/>
      <c r="VMB52" s="345"/>
      <c r="VMC52" s="345"/>
      <c r="VMD52" s="345"/>
      <c r="VME52" s="345"/>
      <c r="VMF52" s="345"/>
      <c r="VMG52" s="345"/>
      <c r="VMH52" s="345"/>
      <c r="VMI52" s="345"/>
      <c r="VMJ52" s="345"/>
      <c r="VMK52" s="345"/>
      <c r="VML52" s="345"/>
      <c r="VMM52" s="345"/>
      <c r="VMN52" s="345"/>
      <c r="VMO52" s="345"/>
      <c r="VMP52" s="345"/>
      <c r="VMQ52" s="345"/>
      <c r="VMR52" s="345"/>
      <c r="VMS52" s="345"/>
      <c r="VMT52" s="345"/>
      <c r="VMU52" s="345"/>
      <c r="VMV52" s="345"/>
      <c r="VMW52" s="345"/>
      <c r="VMX52" s="345"/>
      <c r="VMY52" s="345"/>
      <c r="VMZ52" s="345"/>
      <c r="VNA52" s="345"/>
      <c r="VNB52" s="345"/>
      <c r="VNC52" s="345"/>
      <c r="VND52" s="345"/>
      <c r="VNE52" s="345"/>
      <c r="VNF52" s="345"/>
      <c r="VNG52" s="345"/>
      <c r="VNH52" s="345"/>
      <c r="VNI52" s="345"/>
      <c r="VNJ52" s="345"/>
      <c r="VNK52" s="345"/>
      <c r="VNL52" s="345"/>
      <c r="VNM52" s="345"/>
      <c r="VNN52" s="345"/>
      <c r="VNO52" s="345"/>
      <c r="VNP52" s="345"/>
      <c r="VNQ52" s="345"/>
      <c r="VNR52" s="345"/>
      <c r="VNS52" s="345"/>
      <c r="VNT52" s="345"/>
      <c r="VNU52" s="345"/>
      <c r="VNV52" s="345"/>
      <c r="VNW52" s="345"/>
      <c r="VNX52" s="345"/>
      <c r="VNY52" s="345"/>
      <c r="VNZ52" s="345"/>
      <c r="VOA52" s="345"/>
      <c r="VOB52" s="345"/>
      <c r="VOC52" s="345"/>
      <c r="VOD52" s="345"/>
      <c r="VOE52" s="345"/>
      <c r="VOF52" s="345"/>
      <c r="VOG52" s="345"/>
      <c r="VOH52" s="345"/>
      <c r="VOI52" s="345"/>
      <c r="VOJ52" s="345"/>
      <c r="VOK52" s="345"/>
      <c r="VOL52" s="345"/>
      <c r="VOM52" s="345"/>
      <c r="VON52" s="345"/>
      <c r="VOO52" s="345"/>
      <c r="VOP52" s="345"/>
      <c r="VOQ52" s="345"/>
      <c r="VOR52" s="345"/>
      <c r="VOS52" s="345"/>
      <c r="VOT52" s="345"/>
      <c r="VOU52" s="345"/>
      <c r="VOV52" s="345"/>
      <c r="VOW52" s="345"/>
      <c r="VOX52" s="345"/>
      <c r="VOY52" s="345"/>
      <c r="VOZ52" s="345"/>
      <c r="VPA52" s="345"/>
      <c r="VPB52" s="345"/>
      <c r="VPC52" s="345"/>
      <c r="VPD52" s="345"/>
      <c r="VPE52" s="345"/>
      <c r="VPF52" s="345"/>
      <c r="VPG52" s="345"/>
      <c r="VPH52" s="345"/>
      <c r="VPI52" s="345"/>
      <c r="VPJ52" s="345"/>
      <c r="VPK52" s="345"/>
      <c r="VPL52" s="345"/>
      <c r="VPM52" s="345"/>
      <c r="VPN52" s="345"/>
      <c r="VPO52" s="345"/>
      <c r="VPP52" s="345"/>
      <c r="VPQ52" s="345"/>
      <c r="VPR52" s="345"/>
      <c r="VPS52" s="345"/>
      <c r="VPT52" s="345"/>
      <c r="VPU52" s="345"/>
      <c r="VPV52" s="345"/>
      <c r="VPW52" s="345"/>
      <c r="VPX52" s="345"/>
      <c r="VPY52" s="345"/>
      <c r="VPZ52" s="345"/>
      <c r="VQA52" s="345"/>
      <c r="VQB52" s="345"/>
      <c r="VQC52" s="345"/>
      <c r="VQD52" s="345"/>
      <c r="VQE52" s="345"/>
      <c r="VQF52" s="345"/>
      <c r="VQG52" s="345"/>
      <c r="VQH52" s="345"/>
      <c r="VQI52" s="345"/>
      <c r="VQJ52" s="345"/>
      <c r="VQK52" s="345"/>
      <c r="VQL52" s="345"/>
      <c r="VQM52" s="345"/>
      <c r="VQN52" s="345"/>
      <c r="VQO52" s="345"/>
      <c r="VQP52" s="345"/>
      <c r="VQQ52" s="345"/>
      <c r="VQR52" s="345"/>
      <c r="VQS52" s="345"/>
      <c r="VQT52" s="345"/>
      <c r="VQU52" s="345"/>
      <c r="VQV52" s="345"/>
      <c r="VQW52" s="345"/>
      <c r="VQX52" s="345"/>
      <c r="VQY52" s="345"/>
      <c r="VQZ52" s="345"/>
      <c r="VRA52" s="345"/>
      <c r="VRB52" s="345"/>
      <c r="VRC52" s="345"/>
      <c r="VRD52" s="345"/>
      <c r="VRE52" s="345"/>
      <c r="VRF52" s="345"/>
      <c r="VRG52" s="345"/>
      <c r="VRH52" s="345"/>
      <c r="VRI52" s="345"/>
      <c r="VRJ52" s="345"/>
      <c r="VRK52" s="345"/>
      <c r="VRL52" s="345"/>
      <c r="VRM52" s="345"/>
      <c r="VRN52" s="345"/>
      <c r="VRO52" s="345"/>
      <c r="VRP52" s="345"/>
      <c r="VRQ52" s="345"/>
      <c r="VRR52" s="345"/>
      <c r="VRS52" s="345"/>
      <c r="VRT52" s="345"/>
      <c r="VRU52" s="345"/>
      <c r="VRV52" s="345"/>
      <c r="VRW52" s="345"/>
      <c r="VRX52" s="345"/>
      <c r="VRY52" s="345"/>
      <c r="VRZ52" s="345"/>
      <c r="VSA52" s="345"/>
      <c r="VSB52" s="345"/>
      <c r="VSC52" s="345"/>
      <c r="VSD52" s="345"/>
      <c r="VSE52" s="345"/>
      <c r="VSF52" s="345"/>
      <c r="VSG52" s="345"/>
      <c r="VSH52" s="345"/>
      <c r="VSI52" s="345"/>
      <c r="VSJ52" s="345"/>
      <c r="VSK52" s="345"/>
      <c r="VSL52" s="345"/>
      <c r="VSM52" s="345"/>
      <c r="VSN52" s="345"/>
      <c r="VSO52" s="345"/>
      <c r="VSP52" s="345"/>
      <c r="VSQ52" s="345"/>
      <c r="VSR52" s="345"/>
      <c r="VSS52" s="345"/>
      <c r="VST52" s="345"/>
      <c r="VSU52" s="345"/>
      <c r="VSV52" s="345"/>
      <c r="VSW52" s="345"/>
      <c r="VSX52" s="345"/>
      <c r="VSY52" s="345"/>
      <c r="VSZ52" s="345"/>
      <c r="VTA52" s="345"/>
      <c r="VTB52" s="345"/>
      <c r="VTC52" s="345"/>
      <c r="VTD52" s="345"/>
      <c r="VTE52" s="345"/>
      <c r="VTF52" s="345"/>
      <c r="VTG52" s="345"/>
      <c r="VTH52" s="345"/>
      <c r="VTI52" s="345"/>
      <c r="VTJ52" s="345"/>
      <c r="VTK52" s="345"/>
      <c r="VTL52" s="345"/>
      <c r="VTM52" s="345"/>
      <c r="VTN52" s="345"/>
      <c r="VTO52" s="345"/>
      <c r="VTP52" s="345"/>
      <c r="VTQ52" s="345"/>
      <c r="VTR52" s="345"/>
      <c r="VTS52" s="345"/>
      <c r="VTT52" s="345"/>
      <c r="VTU52" s="345"/>
      <c r="VTV52" s="345"/>
      <c r="VTW52" s="345"/>
      <c r="VTX52" s="345"/>
      <c r="VTY52" s="345"/>
      <c r="VTZ52" s="345"/>
      <c r="VUA52" s="345"/>
      <c r="VUB52" s="345"/>
      <c r="VUC52" s="345"/>
      <c r="VUD52" s="345"/>
      <c r="VUE52" s="345"/>
      <c r="VUF52" s="345"/>
      <c r="VUG52" s="345"/>
      <c r="VUH52" s="345"/>
      <c r="VUI52" s="345"/>
      <c r="VUJ52" s="345"/>
      <c r="VUK52" s="345"/>
      <c r="VUL52" s="345"/>
      <c r="VUM52" s="345"/>
      <c r="VUN52" s="345"/>
      <c r="VUO52" s="345"/>
      <c r="VUP52" s="345"/>
      <c r="VUQ52" s="345"/>
      <c r="VUR52" s="345"/>
      <c r="VUS52" s="345"/>
      <c r="VUT52" s="345"/>
      <c r="VUU52" s="345"/>
      <c r="VUV52" s="345"/>
      <c r="VUW52" s="345"/>
      <c r="VUX52" s="345"/>
      <c r="VUY52" s="345"/>
      <c r="VUZ52" s="345"/>
      <c r="VVA52" s="345"/>
      <c r="VVB52" s="345"/>
      <c r="VVC52" s="345"/>
      <c r="VVD52" s="345"/>
      <c r="VVE52" s="345"/>
      <c r="VVF52" s="345"/>
      <c r="VVG52" s="345"/>
      <c r="VVH52" s="345"/>
      <c r="VVI52" s="345"/>
      <c r="VVJ52" s="345"/>
      <c r="VVK52" s="345"/>
      <c r="VVL52" s="345"/>
      <c r="VVM52" s="345"/>
      <c r="VVN52" s="345"/>
      <c r="VVO52" s="345"/>
      <c r="VVP52" s="345"/>
      <c r="VVQ52" s="345"/>
      <c r="VVR52" s="345"/>
      <c r="VVS52" s="345"/>
      <c r="VVT52" s="345"/>
      <c r="VVU52" s="345"/>
      <c r="VVV52" s="345"/>
      <c r="VVW52" s="345"/>
      <c r="VVX52" s="345"/>
      <c r="VVY52" s="345"/>
      <c r="VVZ52" s="345"/>
      <c r="VWA52" s="345"/>
      <c r="VWB52" s="345"/>
      <c r="VWC52" s="345"/>
      <c r="VWD52" s="345"/>
      <c r="VWE52" s="345"/>
      <c r="VWF52" s="345"/>
      <c r="VWG52" s="345"/>
      <c r="VWH52" s="345"/>
      <c r="VWI52" s="345"/>
      <c r="VWJ52" s="345"/>
      <c r="VWK52" s="345"/>
      <c r="VWL52" s="345"/>
      <c r="VWM52" s="345"/>
      <c r="VWN52" s="345"/>
      <c r="VWO52" s="345"/>
      <c r="VWP52" s="345"/>
      <c r="VWQ52" s="345"/>
      <c r="VWR52" s="345"/>
      <c r="VWS52" s="345"/>
      <c r="VWT52" s="345"/>
      <c r="VWU52" s="345"/>
      <c r="VWV52" s="345"/>
      <c r="VWW52" s="345"/>
      <c r="VWX52" s="345"/>
      <c r="VWY52" s="345"/>
      <c r="VWZ52" s="345"/>
      <c r="VXA52" s="345"/>
      <c r="VXB52" s="345"/>
      <c r="VXC52" s="345"/>
      <c r="VXD52" s="345"/>
      <c r="VXE52" s="345"/>
      <c r="VXF52" s="345"/>
      <c r="VXG52" s="345"/>
      <c r="VXH52" s="345"/>
      <c r="VXI52" s="345"/>
      <c r="VXJ52" s="345"/>
      <c r="VXK52" s="345"/>
      <c r="VXL52" s="345"/>
      <c r="VXM52" s="345"/>
      <c r="VXN52" s="345"/>
      <c r="VXO52" s="345"/>
      <c r="VXP52" s="345"/>
      <c r="VXQ52" s="345"/>
      <c r="VXR52" s="345"/>
      <c r="VXS52" s="345"/>
      <c r="VXT52" s="345"/>
      <c r="VXU52" s="345"/>
      <c r="VXV52" s="345"/>
      <c r="VXW52" s="345"/>
      <c r="VXX52" s="345"/>
      <c r="VXY52" s="345"/>
      <c r="VXZ52" s="345"/>
      <c r="VYA52" s="345"/>
      <c r="VYB52" s="345"/>
      <c r="VYC52" s="345"/>
      <c r="VYD52" s="345"/>
      <c r="VYE52" s="345"/>
      <c r="VYF52" s="345"/>
      <c r="VYG52" s="345"/>
      <c r="VYH52" s="345"/>
      <c r="VYI52" s="345"/>
      <c r="VYJ52" s="345"/>
      <c r="VYK52" s="345"/>
      <c r="VYL52" s="345"/>
      <c r="VYM52" s="345"/>
      <c r="VYN52" s="345"/>
      <c r="VYO52" s="345"/>
      <c r="VYP52" s="345"/>
      <c r="VYQ52" s="345"/>
      <c r="VYR52" s="345"/>
      <c r="VYS52" s="345"/>
      <c r="VYT52" s="345"/>
      <c r="VYU52" s="345"/>
      <c r="VYV52" s="345"/>
      <c r="VYW52" s="345"/>
      <c r="VYX52" s="345"/>
      <c r="VYY52" s="345"/>
      <c r="VYZ52" s="345"/>
      <c r="VZA52" s="345"/>
      <c r="VZB52" s="345"/>
      <c r="VZC52" s="345"/>
      <c r="VZD52" s="345"/>
      <c r="VZE52" s="345"/>
      <c r="VZF52" s="345"/>
      <c r="VZG52" s="345"/>
      <c r="VZH52" s="345"/>
      <c r="VZI52" s="345"/>
      <c r="VZJ52" s="345"/>
      <c r="VZK52" s="345"/>
      <c r="VZL52" s="345"/>
      <c r="VZM52" s="345"/>
      <c r="VZN52" s="345"/>
      <c r="VZO52" s="345"/>
      <c r="VZP52" s="345"/>
      <c r="VZQ52" s="345"/>
      <c r="VZR52" s="345"/>
      <c r="VZS52" s="345"/>
      <c r="VZT52" s="345"/>
      <c r="VZU52" s="345"/>
      <c r="VZV52" s="345"/>
      <c r="VZW52" s="345"/>
      <c r="VZX52" s="345"/>
      <c r="VZY52" s="345"/>
      <c r="VZZ52" s="345"/>
      <c r="WAA52" s="345"/>
      <c r="WAB52" s="345"/>
      <c r="WAC52" s="345"/>
      <c r="WAD52" s="345"/>
      <c r="WAE52" s="345"/>
      <c r="WAF52" s="345"/>
      <c r="WAG52" s="345"/>
      <c r="WAH52" s="345"/>
      <c r="WAI52" s="345"/>
      <c r="WAJ52" s="345"/>
      <c r="WAK52" s="345"/>
      <c r="WAL52" s="345"/>
      <c r="WAM52" s="345"/>
      <c r="WAN52" s="345"/>
      <c r="WAO52" s="345"/>
      <c r="WAP52" s="345"/>
      <c r="WAQ52" s="345"/>
      <c r="WAR52" s="345"/>
      <c r="WAS52" s="345"/>
      <c r="WAT52" s="345"/>
      <c r="WAU52" s="345"/>
      <c r="WAV52" s="345"/>
      <c r="WAW52" s="345"/>
      <c r="WAX52" s="345"/>
      <c r="WAY52" s="345"/>
      <c r="WAZ52" s="345"/>
      <c r="WBA52" s="345"/>
      <c r="WBB52" s="345"/>
      <c r="WBC52" s="345"/>
      <c r="WBD52" s="345"/>
      <c r="WBE52" s="345"/>
      <c r="WBF52" s="345"/>
      <c r="WBG52" s="345"/>
      <c r="WBH52" s="345"/>
      <c r="WBI52" s="345"/>
      <c r="WBJ52" s="345"/>
      <c r="WBK52" s="345"/>
      <c r="WBL52" s="345"/>
      <c r="WBM52" s="345"/>
      <c r="WBN52" s="345"/>
      <c r="WBO52" s="345"/>
      <c r="WBP52" s="345"/>
      <c r="WBQ52" s="345"/>
      <c r="WBR52" s="345"/>
      <c r="WBS52" s="345"/>
      <c r="WBT52" s="345"/>
      <c r="WBU52" s="345"/>
      <c r="WBV52" s="345"/>
      <c r="WBW52" s="345"/>
      <c r="WBX52" s="345"/>
      <c r="WBY52" s="345"/>
      <c r="WBZ52" s="345"/>
      <c r="WCA52" s="345"/>
      <c r="WCB52" s="345"/>
      <c r="WCC52" s="345"/>
      <c r="WCD52" s="345"/>
      <c r="WCE52" s="345"/>
      <c r="WCF52" s="345"/>
      <c r="WCG52" s="345"/>
      <c r="WCH52" s="345"/>
      <c r="WCI52" s="345"/>
      <c r="WCJ52" s="345"/>
      <c r="WCK52" s="345"/>
      <c r="WCL52" s="345"/>
      <c r="WCM52" s="345"/>
      <c r="WCN52" s="345"/>
      <c r="WCO52" s="345"/>
      <c r="WCP52" s="345"/>
      <c r="WCQ52" s="345"/>
      <c r="WCR52" s="345"/>
      <c r="WCS52" s="345"/>
      <c r="WCT52" s="345"/>
      <c r="WCU52" s="345"/>
      <c r="WCV52" s="345"/>
      <c r="WCW52" s="345"/>
      <c r="WCX52" s="345"/>
      <c r="WCY52" s="345"/>
      <c r="WCZ52" s="345"/>
      <c r="WDA52" s="345"/>
      <c r="WDB52" s="345"/>
      <c r="WDC52" s="345"/>
      <c r="WDD52" s="345"/>
      <c r="WDE52" s="345"/>
      <c r="WDF52" s="345"/>
      <c r="WDG52" s="345"/>
      <c r="WDH52" s="345"/>
      <c r="WDI52" s="345"/>
      <c r="WDJ52" s="345"/>
      <c r="WDK52" s="345"/>
      <c r="WDL52" s="345"/>
      <c r="WDM52" s="345"/>
      <c r="WDN52" s="345"/>
      <c r="WDO52" s="345"/>
      <c r="WDP52" s="345"/>
      <c r="WDQ52" s="345"/>
      <c r="WDR52" s="345"/>
      <c r="WDS52" s="345"/>
      <c r="WDT52" s="345"/>
      <c r="WDU52" s="345"/>
      <c r="WDV52" s="345"/>
      <c r="WDW52" s="345"/>
      <c r="WDX52" s="345"/>
      <c r="WDY52" s="345"/>
      <c r="WDZ52" s="345"/>
      <c r="WEA52" s="345"/>
      <c r="WEB52" s="345"/>
      <c r="WEC52" s="345"/>
      <c r="WED52" s="345"/>
      <c r="WEE52" s="345"/>
      <c r="WEF52" s="345"/>
      <c r="WEG52" s="345"/>
      <c r="WEH52" s="345"/>
      <c r="WEI52" s="345"/>
      <c r="WEJ52" s="345"/>
      <c r="WEK52" s="345"/>
      <c r="WEL52" s="345"/>
      <c r="WEM52" s="345"/>
      <c r="WEN52" s="345"/>
      <c r="WEO52" s="345"/>
      <c r="WEP52" s="345"/>
      <c r="WEQ52" s="345"/>
      <c r="WER52" s="345"/>
      <c r="WES52" s="345"/>
      <c r="WET52" s="345"/>
      <c r="WEU52" s="345"/>
      <c r="WEV52" s="345"/>
      <c r="WEW52" s="345"/>
      <c r="WEX52" s="345"/>
      <c r="WEY52" s="345"/>
      <c r="WEZ52" s="345"/>
      <c r="WFA52" s="345"/>
      <c r="WFB52" s="345"/>
      <c r="WFC52" s="345"/>
      <c r="WFD52" s="345"/>
      <c r="WFE52" s="345"/>
      <c r="WFF52" s="345"/>
      <c r="WFG52" s="345"/>
      <c r="WFH52" s="345"/>
      <c r="WFI52" s="345"/>
      <c r="WFJ52" s="345"/>
      <c r="WFK52" s="345"/>
      <c r="WFL52" s="345"/>
      <c r="WFM52" s="345"/>
      <c r="WFN52" s="345"/>
      <c r="WFO52" s="345"/>
      <c r="WFP52" s="345"/>
      <c r="WFQ52" s="345"/>
      <c r="WFR52" s="345"/>
      <c r="WFS52" s="345"/>
      <c r="WFT52" s="345"/>
      <c r="WFU52" s="345"/>
      <c r="WFV52" s="345"/>
      <c r="WFW52" s="345"/>
      <c r="WFX52" s="345"/>
      <c r="WFY52" s="345"/>
      <c r="WFZ52" s="345"/>
      <c r="WGA52" s="345"/>
      <c r="WGB52" s="345"/>
      <c r="WGC52" s="345"/>
      <c r="WGD52" s="345"/>
      <c r="WGE52" s="345"/>
      <c r="WGF52" s="345"/>
      <c r="WGG52" s="345"/>
      <c r="WGH52" s="345"/>
      <c r="WGI52" s="345"/>
      <c r="WGJ52" s="345"/>
      <c r="WGK52" s="345"/>
      <c r="WGL52" s="345"/>
      <c r="WGM52" s="345"/>
      <c r="WGN52" s="345"/>
      <c r="WGO52" s="345"/>
      <c r="WGP52" s="345"/>
      <c r="WGQ52" s="345"/>
      <c r="WGR52" s="345"/>
      <c r="WGS52" s="345"/>
      <c r="WGT52" s="345"/>
      <c r="WGU52" s="345"/>
      <c r="WGV52" s="345"/>
      <c r="WGW52" s="345"/>
      <c r="WGX52" s="345"/>
      <c r="WGY52" s="345"/>
      <c r="WGZ52" s="345"/>
      <c r="WHA52" s="345"/>
      <c r="WHB52" s="345"/>
      <c r="WHC52" s="345"/>
      <c r="WHD52" s="345"/>
      <c r="WHE52" s="345"/>
      <c r="WHF52" s="345"/>
      <c r="WHG52" s="345"/>
      <c r="WHH52" s="345"/>
      <c r="WHI52" s="345"/>
      <c r="WHJ52" s="345"/>
      <c r="WHK52" s="345"/>
      <c r="WHL52" s="345"/>
      <c r="WHM52" s="345"/>
      <c r="WHN52" s="345"/>
      <c r="WHO52" s="345"/>
      <c r="WHP52" s="345"/>
      <c r="WHQ52" s="345"/>
      <c r="WHR52" s="345"/>
      <c r="WHS52" s="345"/>
      <c r="WHT52" s="345"/>
      <c r="WHU52" s="345"/>
      <c r="WHV52" s="345"/>
      <c r="WHW52" s="345"/>
      <c r="WHX52" s="345"/>
      <c r="WHY52" s="345"/>
      <c r="WHZ52" s="345"/>
      <c r="WIA52" s="345"/>
      <c r="WIB52" s="345"/>
      <c r="WIC52" s="345"/>
      <c r="WID52" s="345"/>
      <c r="WIE52" s="345"/>
      <c r="WIF52" s="345"/>
      <c r="WIG52" s="345"/>
      <c r="WIH52" s="345"/>
      <c r="WII52" s="345"/>
      <c r="WIJ52" s="345"/>
      <c r="WIK52" s="345"/>
      <c r="WIL52" s="345"/>
      <c r="WIM52" s="345"/>
      <c r="WIN52" s="345"/>
      <c r="WIO52" s="345"/>
      <c r="WIP52" s="345"/>
      <c r="WIQ52" s="345"/>
      <c r="WIR52" s="345"/>
      <c r="WIS52" s="345"/>
      <c r="WIT52" s="345"/>
      <c r="WIU52" s="345"/>
      <c r="WIV52" s="345"/>
      <c r="WIW52" s="345"/>
      <c r="WIX52" s="345"/>
      <c r="WIY52" s="345"/>
      <c r="WIZ52" s="345"/>
      <c r="WJA52" s="345"/>
      <c r="WJB52" s="345"/>
      <c r="WJC52" s="345"/>
      <c r="WJD52" s="345"/>
      <c r="WJE52" s="345"/>
      <c r="WJF52" s="345"/>
      <c r="WJG52" s="345"/>
      <c r="WJH52" s="345"/>
      <c r="WJI52" s="345"/>
      <c r="WJJ52" s="345"/>
      <c r="WJK52" s="345"/>
      <c r="WJL52" s="345"/>
      <c r="WJM52" s="345"/>
      <c r="WJN52" s="345"/>
      <c r="WJO52" s="345"/>
      <c r="WJP52" s="345"/>
      <c r="WJQ52" s="345"/>
      <c r="WJR52" s="345"/>
      <c r="WJS52" s="345"/>
      <c r="WJT52" s="345"/>
      <c r="WJU52" s="345"/>
      <c r="WJV52" s="345"/>
      <c r="WJW52" s="345"/>
      <c r="WJX52" s="345"/>
      <c r="WJY52" s="345"/>
      <c r="WJZ52" s="345"/>
      <c r="WKA52" s="345"/>
      <c r="WKB52" s="345"/>
      <c r="WKC52" s="345"/>
      <c r="WKD52" s="345"/>
      <c r="WKE52" s="345"/>
      <c r="WKF52" s="345"/>
      <c r="WKG52" s="345"/>
      <c r="WKH52" s="345"/>
      <c r="WKI52" s="345"/>
      <c r="WKJ52" s="345"/>
      <c r="WKK52" s="345"/>
      <c r="WKL52" s="345"/>
      <c r="WKM52" s="345"/>
      <c r="WKN52" s="345"/>
      <c r="WKO52" s="345"/>
      <c r="WKP52" s="345"/>
      <c r="WKQ52" s="345"/>
      <c r="WKR52" s="345"/>
      <c r="WKS52" s="345"/>
      <c r="WKT52" s="345"/>
      <c r="WKU52" s="345"/>
      <c r="WKV52" s="345"/>
      <c r="WKW52" s="345"/>
      <c r="WKX52" s="345"/>
      <c r="WKY52" s="345"/>
      <c r="WKZ52" s="345"/>
      <c r="WLA52" s="345"/>
      <c r="WLB52" s="345"/>
      <c r="WLC52" s="345"/>
      <c r="WLD52" s="345"/>
      <c r="WLE52" s="345"/>
      <c r="WLF52" s="345"/>
      <c r="WLG52" s="345"/>
      <c r="WLH52" s="345"/>
      <c r="WLI52" s="345"/>
      <c r="WLJ52" s="345"/>
      <c r="WLK52" s="345"/>
      <c r="WLL52" s="345"/>
      <c r="WLM52" s="345"/>
      <c r="WLN52" s="345"/>
      <c r="WLO52" s="345"/>
      <c r="WLP52" s="345"/>
      <c r="WLQ52" s="345"/>
      <c r="WLR52" s="345"/>
      <c r="WLS52" s="345"/>
      <c r="WLT52" s="345"/>
      <c r="WLU52" s="345"/>
      <c r="WLV52" s="345"/>
      <c r="WLW52" s="345"/>
      <c r="WLX52" s="345"/>
      <c r="WLY52" s="345"/>
      <c r="WLZ52" s="345"/>
      <c r="WMA52" s="345"/>
      <c r="WMB52" s="345"/>
      <c r="WMC52" s="345"/>
      <c r="WMD52" s="345"/>
      <c r="WME52" s="345"/>
      <c r="WMF52" s="345"/>
      <c r="WMG52" s="345"/>
      <c r="WMH52" s="345"/>
      <c r="WMI52" s="345"/>
      <c r="WMJ52" s="345"/>
      <c r="WMK52" s="345"/>
      <c r="WML52" s="345"/>
      <c r="WMM52" s="345"/>
      <c r="WMN52" s="345"/>
      <c r="WMO52" s="345"/>
      <c r="WMP52" s="345"/>
      <c r="WMQ52" s="345"/>
      <c r="WMR52" s="345"/>
      <c r="WMS52" s="345"/>
      <c r="WMT52" s="345"/>
      <c r="WMU52" s="345"/>
      <c r="WMV52" s="345"/>
      <c r="WMW52" s="345"/>
      <c r="WMX52" s="345"/>
      <c r="WMY52" s="345"/>
      <c r="WMZ52" s="345"/>
      <c r="WNA52" s="345"/>
      <c r="WNB52" s="345"/>
      <c r="WNC52" s="345"/>
      <c r="WND52" s="345"/>
      <c r="WNE52" s="345"/>
      <c r="WNF52" s="345"/>
      <c r="WNG52" s="345"/>
      <c r="WNH52" s="345"/>
      <c r="WNI52" s="345"/>
      <c r="WNJ52" s="345"/>
      <c r="WNK52" s="345"/>
      <c r="WNL52" s="345"/>
      <c r="WNM52" s="345"/>
      <c r="WNN52" s="345"/>
      <c r="WNO52" s="345"/>
      <c r="WNP52" s="345"/>
      <c r="WNQ52" s="345"/>
      <c r="WNR52" s="345"/>
      <c r="WNS52" s="345"/>
      <c r="WNT52" s="345"/>
      <c r="WNU52" s="345"/>
      <c r="WNV52" s="345"/>
      <c r="WNW52" s="345"/>
      <c r="WNX52" s="345"/>
      <c r="WNY52" s="345"/>
      <c r="WNZ52" s="345"/>
      <c r="WOA52" s="345"/>
      <c r="WOB52" s="345"/>
      <c r="WOC52" s="345"/>
      <c r="WOD52" s="345"/>
      <c r="WOE52" s="345"/>
      <c r="WOF52" s="345"/>
      <c r="WOG52" s="345"/>
      <c r="WOH52" s="345"/>
      <c r="WOI52" s="345"/>
      <c r="WOJ52" s="345"/>
      <c r="WOK52" s="345"/>
      <c r="WOL52" s="345"/>
      <c r="WOM52" s="345"/>
      <c r="WON52" s="345"/>
      <c r="WOO52" s="345"/>
      <c r="WOP52" s="345"/>
      <c r="WOQ52" s="345"/>
      <c r="WOR52" s="345"/>
      <c r="WOS52" s="345"/>
      <c r="WOT52" s="345"/>
      <c r="WOU52" s="345"/>
      <c r="WOV52" s="345"/>
      <c r="WOW52" s="345"/>
      <c r="WOX52" s="345"/>
      <c r="WOY52" s="345"/>
      <c r="WOZ52" s="345"/>
      <c r="WPA52" s="345"/>
      <c r="WPB52" s="345"/>
      <c r="WPC52" s="345"/>
      <c r="WPD52" s="345"/>
      <c r="WPE52" s="345"/>
      <c r="WPF52" s="345"/>
      <c r="WPG52" s="345"/>
      <c r="WPH52" s="345"/>
      <c r="WPI52" s="345"/>
      <c r="WPJ52" s="345"/>
      <c r="WPK52" s="345"/>
      <c r="WPL52" s="345"/>
      <c r="WPM52" s="345"/>
      <c r="WPN52" s="345"/>
      <c r="WPO52" s="345"/>
      <c r="WPP52" s="345"/>
      <c r="WPQ52" s="345"/>
      <c r="WPR52" s="345"/>
      <c r="WPS52" s="345"/>
      <c r="WPT52" s="345"/>
      <c r="WPU52" s="345"/>
      <c r="WPV52" s="345"/>
      <c r="WPW52" s="345"/>
      <c r="WPX52" s="345"/>
      <c r="WPY52" s="345"/>
      <c r="WPZ52" s="345"/>
      <c r="WQA52" s="345"/>
      <c r="WQB52" s="345"/>
      <c r="WQC52" s="345"/>
      <c r="WQD52" s="345"/>
      <c r="WQE52" s="345"/>
      <c r="WQF52" s="345"/>
      <c r="WQG52" s="345"/>
      <c r="WQH52" s="345"/>
      <c r="WQI52" s="345"/>
      <c r="WQJ52" s="345"/>
      <c r="WQK52" s="345"/>
      <c r="WQL52" s="345"/>
      <c r="WQM52" s="345"/>
      <c r="WQN52" s="345"/>
      <c r="WQO52" s="345"/>
      <c r="WQP52" s="345"/>
      <c r="WQQ52" s="345"/>
      <c r="WQR52" s="345"/>
      <c r="WQS52" s="345"/>
      <c r="WQT52" s="345"/>
      <c r="WQU52" s="345"/>
      <c r="WQV52" s="345"/>
      <c r="WQW52" s="345"/>
      <c r="WQX52" s="345"/>
      <c r="WQY52" s="345"/>
      <c r="WQZ52" s="345"/>
      <c r="WRA52" s="345"/>
      <c r="WRB52" s="345"/>
      <c r="WRC52" s="345"/>
      <c r="WRD52" s="345"/>
      <c r="WRE52" s="345"/>
      <c r="WRF52" s="345"/>
      <c r="WRG52" s="345"/>
      <c r="WRH52" s="345"/>
      <c r="WRI52" s="345"/>
      <c r="WRJ52" s="345"/>
      <c r="WRK52" s="345"/>
      <c r="WRL52" s="345"/>
      <c r="WRM52" s="345"/>
      <c r="WRN52" s="345"/>
      <c r="WRO52" s="345"/>
      <c r="WRP52" s="345"/>
      <c r="WRQ52" s="345"/>
      <c r="WRR52" s="345"/>
      <c r="WRS52" s="345"/>
      <c r="WRT52" s="345"/>
      <c r="WRU52" s="345"/>
      <c r="WRV52" s="345"/>
      <c r="WRW52" s="345"/>
      <c r="WRX52" s="345"/>
      <c r="WRY52" s="345"/>
      <c r="WRZ52" s="345"/>
      <c r="WSA52" s="345"/>
      <c r="WSB52" s="345"/>
      <c r="WSC52" s="345"/>
      <c r="WSD52" s="345"/>
      <c r="WSE52" s="345"/>
      <c r="WSF52" s="345"/>
      <c r="WSG52" s="345"/>
      <c r="WSH52" s="345"/>
      <c r="WSI52" s="345"/>
      <c r="WSJ52" s="345"/>
      <c r="WSK52" s="345"/>
      <c r="WSL52" s="345"/>
      <c r="WSM52" s="345"/>
      <c r="WSN52" s="345"/>
      <c r="WSO52" s="345"/>
      <c r="WSP52" s="345"/>
      <c r="WSQ52" s="345"/>
      <c r="WSR52" s="345"/>
      <c r="WSS52" s="345"/>
      <c r="WST52" s="345"/>
      <c r="WSU52" s="345"/>
      <c r="WSV52" s="345"/>
      <c r="WSW52" s="345"/>
      <c r="WSX52" s="345"/>
      <c r="WSY52" s="345"/>
      <c r="WSZ52" s="345"/>
      <c r="WTA52" s="345"/>
      <c r="WTB52" s="345"/>
      <c r="WTC52" s="345"/>
      <c r="WTD52" s="345"/>
      <c r="WTE52" s="345"/>
      <c r="WTF52" s="345"/>
      <c r="WTG52" s="345"/>
      <c r="WTH52" s="345"/>
      <c r="WTI52" s="345"/>
      <c r="WTJ52" s="345"/>
      <c r="WTK52" s="345"/>
      <c r="WTL52" s="345"/>
      <c r="WTM52" s="345"/>
      <c r="WTN52" s="345"/>
      <c r="WTO52" s="345"/>
      <c r="WTP52" s="345"/>
      <c r="WTQ52" s="345"/>
      <c r="WTR52" s="345"/>
      <c r="WTS52" s="345"/>
      <c r="WTT52" s="345"/>
      <c r="WTU52" s="345"/>
      <c r="WTV52" s="345"/>
      <c r="WTW52" s="345"/>
      <c r="WTX52" s="345"/>
      <c r="WTY52" s="345"/>
      <c r="WTZ52" s="345"/>
      <c r="WUA52" s="345"/>
      <c r="WUB52" s="345"/>
      <c r="WUC52" s="345"/>
      <c r="WUD52" s="345"/>
      <c r="WUE52" s="345"/>
      <c r="WUF52" s="345"/>
      <c r="WUG52" s="345"/>
      <c r="WUH52" s="345"/>
      <c r="WUI52" s="345"/>
      <c r="WUJ52" s="345"/>
      <c r="WUK52" s="345"/>
      <c r="WUL52" s="345"/>
      <c r="WUM52" s="345"/>
      <c r="WUN52" s="345"/>
      <c r="WUO52" s="345"/>
      <c r="WUP52" s="345"/>
      <c r="WUQ52" s="345"/>
      <c r="WUR52" s="345"/>
      <c r="WUS52" s="345"/>
      <c r="WUT52" s="345"/>
      <c r="WUU52" s="345"/>
      <c r="WUV52" s="345"/>
      <c r="WUW52" s="345"/>
      <c r="WUX52" s="345"/>
      <c r="WUY52" s="345"/>
      <c r="WUZ52" s="345"/>
      <c r="WVA52" s="345"/>
      <c r="WVB52" s="345"/>
      <c r="WVC52" s="345"/>
      <c r="WVD52" s="345"/>
      <c r="WVE52" s="345"/>
      <c r="WVF52" s="345"/>
      <c r="WVG52" s="345"/>
      <c r="WVH52" s="345"/>
      <c r="WVI52" s="345"/>
      <c r="WVJ52" s="345"/>
      <c r="WVK52" s="345"/>
      <c r="WVL52" s="345"/>
      <c r="WVM52" s="345"/>
      <c r="WVN52" s="345"/>
      <c r="WVO52" s="345"/>
      <c r="WVP52" s="345"/>
      <c r="WVQ52" s="345"/>
      <c r="WVR52" s="345"/>
      <c r="WVS52" s="345"/>
      <c r="WVT52" s="345"/>
      <c r="WVU52" s="345"/>
      <c r="WVV52" s="345"/>
      <c r="WVW52" s="345"/>
      <c r="WVX52" s="345"/>
      <c r="WVY52" s="345"/>
      <c r="WVZ52" s="345"/>
      <c r="WWA52" s="345"/>
      <c r="WWB52" s="345"/>
      <c r="WWC52" s="345"/>
      <c r="WWD52" s="345"/>
      <c r="WWE52" s="345"/>
      <c r="WWF52" s="345"/>
      <c r="WWG52" s="345"/>
      <c r="WWH52" s="345"/>
      <c r="WWI52" s="345"/>
      <c r="WWJ52" s="345"/>
      <c r="WWK52" s="345"/>
      <c r="WWL52" s="345"/>
      <c r="WWM52" s="345"/>
      <c r="WWN52" s="345"/>
      <c r="WWO52" s="345"/>
      <c r="WWP52" s="345"/>
      <c r="WWQ52" s="345"/>
      <c r="WWR52" s="345"/>
      <c r="WWS52" s="345"/>
      <c r="WWT52" s="345"/>
      <c r="WWU52" s="345"/>
      <c r="WWV52" s="345"/>
      <c r="WWW52" s="345"/>
      <c r="WWX52" s="345"/>
      <c r="WWY52" s="345"/>
      <c r="WWZ52" s="345"/>
      <c r="WXA52" s="345"/>
      <c r="WXB52" s="345"/>
      <c r="WXC52" s="345"/>
      <c r="WXD52" s="345"/>
      <c r="WXE52" s="345"/>
      <c r="WXF52" s="345"/>
      <c r="WXG52" s="345"/>
      <c r="WXH52" s="345"/>
      <c r="WXI52" s="345"/>
      <c r="WXJ52" s="345"/>
      <c r="WXK52" s="345"/>
      <c r="WXL52" s="345"/>
      <c r="WXM52" s="345"/>
      <c r="WXN52" s="345"/>
      <c r="WXO52" s="345"/>
      <c r="WXP52" s="345"/>
      <c r="WXQ52" s="345"/>
      <c r="WXR52" s="345"/>
      <c r="WXS52" s="345"/>
      <c r="WXT52" s="345"/>
      <c r="WXU52" s="345"/>
      <c r="WXV52" s="345"/>
      <c r="WXW52" s="345"/>
      <c r="WXX52" s="345"/>
      <c r="WXY52" s="345"/>
      <c r="WXZ52" s="345"/>
      <c r="WYA52" s="345"/>
      <c r="WYB52" s="345"/>
      <c r="WYC52" s="345"/>
      <c r="WYD52" s="345"/>
      <c r="WYE52" s="345"/>
      <c r="WYF52" s="345"/>
      <c r="WYG52" s="345"/>
      <c r="WYH52" s="345"/>
      <c r="WYI52" s="345"/>
      <c r="WYJ52" s="345"/>
      <c r="WYK52" s="345"/>
      <c r="WYL52" s="345"/>
      <c r="WYM52" s="345"/>
      <c r="WYN52" s="345"/>
      <c r="WYO52" s="345"/>
      <c r="WYP52" s="345"/>
      <c r="WYQ52" s="345"/>
      <c r="WYR52" s="345"/>
      <c r="WYS52" s="345"/>
      <c r="WYT52" s="345"/>
      <c r="WYU52" s="345"/>
      <c r="WYV52" s="345"/>
      <c r="WYW52" s="345"/>
      <c r="WYX52" s="345"/>
      <c r="WYY52" s="345"/>
      <c r="WYZ52" s="345"/>
      <c r="WZA52" s="345"/>
      <c r="WZB52" s="345"/>
      <c r="WZC52" s="345"/>
      <c r="WZD52" s="345"/>
      <c r="WZE52" s="345"/>
      <c r="WZF52" s="345"/>
      <c r="WZG52" s="345"/>
      <c r="WZH52" s="345"/>
      <c r="WZI52" s="345"/>
      <c r="WZJ52" s="345"/>
      <c r="WZK52" s="345"/>
      <c r="WZL52" s="345"/>
      <c r="WZM52" s="345"/>
      <c r="WZN52" s="345"/>
      <c r="WZO52" s="345"/>
      <c r="WZP52" s="345"/>
      <c r="WZQ52" s="345"/>
      <c r="WZR52" s="345"/>
      <c r="WZS52" s="345"/>
      <c r="WZT52" s="345"/>
      <c r="WZU52" s="345"/>
      <c r="WZV52" s="345"/>
      <c r="WZW52" s="345"/>
      <c r="WZX52" s="345"/>
      <c r="WZY52" s="345"/>
      <c r="WZZ52" s="345"/>
      <c r="XAA52" s="345"/>
      <c r="XAB52" s="345"/>
      <c r="XAC52" s="345"/>
      <c r="XAD52" s="345"/>
      <c r="XAE52" s="345"/>
      <c r="XAF52" s="345"/>
      <c r="XAG52" s="345"/>
      <c r="XAH52" s="345"/>
      <c r="XAI52" s="345"/>
      <c r="XAJ52" s="345"/>
      <c r="XAK52" s="345"/>
      <c r="XAL52" s="345"/>
      <c r="XAM52" s="345"/>
      <c r="XAN52" s="345"/>
      <c r="XAO52" s="345"/>
      <c r="XAP52" s="345"/>
      <c r="XAQ52" s="345"/>
      <c r="XAR52" s="345"/>
      <c r="XAS52" s="345"/>
      <c r="XAT52" s="345"/>
      <c r="XAU52" s="345"/>
      <c r="XAV52" s="345"/>
      <c r="XAW52" s="345"/>
      <c r="XAX52" s="345"/>
      <c r="XAY52" s="345"/>
      <c r="XAZ52" s="345"/>
      <c r="XBA52" s="345"/>
      <c r="XBB52" s="345"/>
      <c r="XBC52" s="345"/>
      <c r="XBD52" s="345"/>
      <c r="XBE52" s="345"/>
      <c r="XBF52" s="345"/>
      <c r="XBG52" s="345"/>
      <c r="XBH52" s="345"/>
      <c r="XBI52" s="345"/>
      <c r="XBJ52" s="345"/>
      <c r="XBK52" s="345"/>
      <c r="XBL52" s="345"/>
      <c r="XBM52" s="345"/>
      <c r="XBN52" s="345"/>
      <c r="XBO52" s="345"/>
      <c r="XBP52" s="345"/>
      <c r="XBQ52" s="345"/>
      <c r="XBR52" s="345"/>
      <c r="XBS52" s="345"/>
      <c r="XBT52" s="345"/>
      <c r="XBU52" s="345"/>
      <c r="XBV52" s="345"/>
      <c r="XBW52" s="345"/>
      <c r="XBX52" s="345"/>
      <c r="XBY52" s="345"/>
      <c r="XBZ52" s="345"/>
      <c r="XCA52" s="345"/>
      <c r="XCB52" s="345"/>
      <c r="XCC52" s="345"/>
      <c r="XCD52" s="345"/>
      <c r="XCE52" s="345"/>
      <c r="XCF52" s="345"/>
      <c r="XCG52" s="345"/>
      <c r="XCH52" s="345"/>
      <c r="XCI52" s="345"/>
      <c r="XCJ52" s="345"/>
      <c r="XCK52" s="345"/>
      <c r="XCL52" s="345"/>
      <c r="XCM52" s="345"/>
      <c r="XCN52" s="345"/>
      <c r="XCO52" s="345"/>
      <c r="XCP52" s="345"/>
      <c r="XCQ52" s="345"/>
      <c r="XCR52" s="345"/>
      <c r="XCS52" s="345"/>
      <c r="XCT52" s="345"/>
      <c r="XCU52" s="345"/>
      <c r="XCV52" s="345"/>
      <c r="XCW52" s="345"/>
      <c r="XCX52" s="345"/>
      <c r="XCY52" s="345"/>
      <c r="XCZ52" s="345"/>
      <c r="XDA52" s="345"/>
      <c r="XDB52" s="345"/>
      <c r="XDC52" s="345"/>
      <c r="XDD52" s="345"/>
      <c r="XDE52" s="345"/>
      <c r="XDF52" s="345"/>
      <c r="XDG52" s="345"/>
      <c r="XDH52" s="345"/>
      <c r="XDI52" s="345"/>
      <c r="XDJ52" s="345"/>
      <c r="XDK52" s="345"/>
      <c r="XDL52" s="345"/>
      <c r="XDM52" s="345"/>
      <c r="XDN52" s="345"/>
      <c r="XDO52" s="345"/>
      <c r="XDP52" s="345"/>
      <c r="XDQ52" s="345"/>
      <c r="XDR52" s="345"/>
      <c r="XDS52" s="345"/>
      <c r="XDT52" s="345"/>
      <c r="XDU52" s="345"/>
      <c r="XDV52" s="345"/>
      <c r="XDW52" s="345"/>
      <c r="XDX52" s="345"/>
      <c r="XDY52" s="345"/>
      <c r="XDZ52" s="345"/>
      <c r="XEA52" s="345"/>
      <c r="XEB52" s="345"/>
      <c r="XEC52" s="345"/>
      <c r="XED52" s="345"/>
      <c r="XEE52" s="345"/>
      <c r="XEF52" s="345"/>
      <c r="XEG52" s="345"/>
      <c r="XEH52" s="345"/>
      <c r="XEI52" s="345"/>
      <c r="XEJ52" s="345"/>
      <c r="XEK52" s="345"/>
      <c r="XEL52" s="345"/>
      <c r="XEM52" s="345"/>
      <c r="XEN52" s="345"/>
      <c r="XEO52" s="345"/>
      <c r="XEP52" s="345"/>
      <c r="XEQ52" s="345"/>
      <c r="XER52" s="345"/>
      <c r="XES52" s="345"/>
      <c r="XET52" s="345"/>
      <c r="XEU52" s="345"/>
      <c r="XEV52" s="345"/>
      <c r="XEW52" s="345"/>
      <c r="XEX52" s="345"/>
      <c r="XEY52" s="345"/>
      <c r="XEZ52" s="345"/>
      <c r="XFA52" s="345"/>
      <c r="XFB52" s="345"/>
      <c r="XFC52" s="345"/>
      <c r="XFD52" s="345"/>
    </row>
    <row r="53" spans="2:16384" x14ac:dyDescent="0.2">
      <c r="B53" s="129" t="s">
        <v>321</v>
      </c>
      <c r="C53" s="130"/>
      <c r="D53" s="132"/>
      <c r="E53" s="50"/>
      <c r="F53" s="51"/>
      <c r="G53" s="132"/>
      <c r="H53" s="50"/>
      <c r="I53" s="51"/>
      <c r="J53" s="132"/>
      <c r="K53" s="50"/>
      <c r="L53" s="51"/>
      <c r="M53" s="132"/>
      <c r="N53" s="50"/>
      <c r="O53" s="51"/>
      <c r="P53" s="132"/>
      <c r="Q53" s="50"/>
      <c r="R53" s="51"/>
      <c r="S53" s="132"/>
      <c r="T53" s="50"/>
      <c r="U53" s="51"/>
      <c r="V53" s="132"/>
      <c r="W53" s="50"/>
      <c r="X53" s="51"/>
      <c r="Y53" s="132"/>
      <c r="Z53" s="50"/>
      <c r="AA53" s="51"/>
      <c r="AB53" s="132"/>
      <c r="AC53" s="50"/>
      <c r="AD53" s="51"/>
      <c r="AE53" s="132"/>
      <c r="AF53" s="50"/>
      <c r="AG53" s="51"/>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c r="IU53" s="86"/>
      <c r="IV53" s="86"/>
      <c r="IW53" s="86"/>
      <c r="IX53" s="86"/>
      <c r="IY53" s="86"/>
      <c r="IZ53" s="86"/>
      <c r="JA53" s="86"/>
      <c r="JB53" s="86"/>
      <c r="JC53" s="86"/>
      <c r="JD53" s="86"/>
      <c r="JE53" s="86"/>
      <c r="JF53" s="86"/>
      <c r="JG53" s="86"/>
      <c r="JH53" s="86"/>
      <c r="JI53" s="86"/>
      <c r="JJ53" s="86"/>
      <c r="JK53" s="86"/>
      <c r="JL53" s="86"/>
      <c r="JM53" s="86"/>
      <c r="JN53" s="86"/>
      <c r="JO53" s="86"/>
      <c r="JP53" s="86"/>
      <c r="JQ53" s="86"/>
      <c r="JR53" s="86"/>
      <c r="JS53" s="86"/>
      <c r="JT53" s="86"/>
      <c r="JU53" s="86"/>
      <c r="JV53" s="86"/>
      <c r="JW53" s="86"/>
      <c r="JX53" s="86"/>
      <c r="JY53" s="86"/>
      <c r="JZ53" s="86"/>
      <c r="KA53" s="86"/>
      <c r="KB53" s="86"/>
      <c r="KC53" s="86"/>
      <c r="KD53" s="86"/>
      <c r="KE53" s="86"/>
      <c r="KF53" s="86"/>
      <c r="KG53" s="86"/>
      <c r="KH53" s="86"/>
      <c r="KI53" s="86"/>
      <c r="KJ53" s="86"/>
      <c r="KK53" s="86"/>
      <c r="KL53" s="86"/>
      <c r="KM53" s="86"/>
      <c r="KN53" s="86"/>
      <c r="KO53" s="86"/>
      <c r="KP53" s="86"/>
      <c r="KQ53" s="86"/>
      <c r="KR53" s="86"/>
      <c r="KS53" s="86"/>
      <c r="KT53" s="86"/>
      <c r="KU53" s="86"/>
      <c r="KV53" s="86"/>
      <c r="KW53" s="86"/>
      <c r="KX53" s="86"/>
      <c r="KY53" s="86"/>
      <c r="KZ53" s="86"/>
      <c r="LA53" s="86"/>
      <c r="LB53" s="86"/>
      <c r="LC53" s="86"/>
      <c r="LD53" s="86"/>
      <c r="LE53" s="86"/>
      <c r="LF53" s="86"/>
      <c r="LG53" s="86"/>
      <c r="LH53" s="86"/>
      <c r="LI53" s="86"/>
      <c r="LJ53" s="86"/>
      <c r="LK53" s="86"/>
      <c r="LL53" s="86"/>
      <c r="LM53" s="86"/>
      <c r="LN53" s="86"/>
      <c r="LO53" s="86"/>
      <c r="LP53" s="86"/>
      <c r="LQ53" s="86"/>
      <c r="LR53" s="86"/>
      <c r="LS53" s="86"/>
      <c r="LT53" s="86"/>
      <c r="LU53" s="86"/>
      <c r="LV53" s="86"/>
      <c r="LW53" s="86"/>
      <c r="LX53" s="86"/>
      <c r="LY53" s="86"/>
      <c r="LZ53" s="86"/>
      <c r="MA53" s="86"/>
      <c r="MB53" s="86"/>
      <c r="MC53" s="86"/>
      <c r="MD53" s="86"/>
      <c r="ME53" s="86"/>
      <c r="MF53" s="86"/>
      <c r="MG53" s="86"/>
      <c r="MH53" s="86"/>
      <c r="MI53" s="86"/>
      <c r="MJ53" s="86"/>
      <c r="MK53" s="86"/>
      <c r="ML53" s="86"/>
      <c r="MM53" s="86"/>
      <c r="MN53" s="86"/>
      <c r="MO53" s="86"/>
      <c r="MP53" s="86"/>
      <c r="MQ53" s="86"/>
      <c r="MR53" s="86"/>
      <c r="MS53" s="86"/>
      <c r="MT53" s="86"/>
      <c r="MU53" s="86"/>
      <c r="MV53" s="86"/>
      <c r="MW53" s="86"/>
      <c r="MX53" s="86"/>
      <c r="MY53" s="86"/>
      <c r="MZ53" s="86"/>
      <c r="NA53" s="86"/>
      <c r="NB53" s="86"/>
      <c r="NC53" s="86"/>
      <c r="ND53" s="86"/>
      <c r="NE53" s="86"/>
      <c r="NF53" s="86"/>
      <c r="NG53" s="86"/>
      <c r="NH53" s="86"/>
      <c r="NI53" s="86"/>
      <c r="NJ53" s="86"/>
      <c r="NK53" s="86"/>
      <c r="NL53" s="86"/>
      <c r="NM53" s="86"/>
      <c r="NN53" s="86"/>
      <c r="NO53" s="86"/>
      <c r="NP53" s="86"/>
      <c r="NQ53" s="86"/>
      <c r="NR53" s="86"/>
      <c r="NS53" s="86"/>
      <c r="NT53" s="86"/>
      <c r="NU53" s="86"/>
      <c r="NV53" s="86"/>
      <c r="NW53" s="86"/>
      <c r="NX53" s="86"/>
      <c r="NY53" s="86"/>
      <c r="NZ53" s="86"/>
      <c r="OA53" s="86"/>
      <c r="OB53" s="86"/>
      <c r="OC53" s="86"/>
      <c r="OD53" s="86"/>
      <c r="OE53" s="86"/>
      <c r="OF53" s="86"/>
      <c r="OG53" s="86"/>
      <c r="OH53" s="86"/>
      <c r="OI53" s="86"/>
      <c r="OJ53" s="86"/>
      <c r="OK53" s="86"/>
      <c r="OL53" s="86"/>
      <c r="OM53" s="86"/>
      <c r="ON53" s="86"/>
      <c r="OO53" s="86"/>
      <c r="OP53" s="86"/>
      <c r="OQ53" s="86"/>
      <c r="OR53" s="86"/>
      <c r="OS53" s="86"/>
      <c r="OT53" s="86"/>
      <c r="OU53" s="86"/>
      <c r="OV53" s="86"/>
      <c r="OW53" s="86"/>
      <c r="OX53" s="86"/>
      <c r="OY53" s="86"/>
      <c r="OZ53" s="86"/>
      <c r="PA53" s="86"/>
      <c r="PB53" s="86"/>
      <c r="PC53" s="86"/>
      <c r="PD53" s="86"/>
      <c r="PE53" s="86"/>
      <c r="PF53" s="86"/>
      <c r="PG53" s="86"/>
      <c r="PH53" s="86"/>
      <c r="PI53" s="86"/>
      <c r="PJ53" s="86"/>
      <c r="PK53" s="86"/>
      <c r="PL53" s="86"/>
      <c r="PM53" s="86"/>
      <c r="PN53" s="86"/>
      <c r="PO53" s="86"/>
      <c r="PP53" s="86"/>
      <c r="PQ53" s="86"/>
      <c r="PR53" s="86"/>
      <c r="PS53" s="86"/>
      <c r="PT53" s="86"/>
      <c r="PU53" s="86"/>
      <c r="PV53" s="86"/>
      <c r="PW53" s="86"/>
      <c r="PX53" s="86"/>
      <c r="PY53" s="86"/>
      <c r="PZ53" s="86"/>
      <c r="QA53" s="86"/>
      <c r="QB53" s="86"/>
      <c r="QC53" s="86"/>
      <c r="QD53" s="86"/>
      <c r="QE53" s="86"/>
      <c r="QF53" s="86"/>
      <c r="QG53" s="86"/>
      <c r="QH53" s="86"/>
      <c r="QI53" s="86"/>
      <c r="QJ53" s="86"/>
      <c r="QK53" s="86"/>
      <c r="QL53" s="86"/>
      <c r="QM53" s="86"/>
      <c r="QN53" s="86"/>
      <c r="QO53" s="86"/>
      <c r="QP53" s="86"/>
      <c r="QQ53" s="86"/>
      <c r="QR53" s="86"/>
      <c r="QS53" s="86"/>
      <c r="QT53" s="86"/>
      <c r="QU53" s="86"/>
      <c r="QV53" s="86"/>
      <c r="QW53" s="86"/>
      <c r="QX53" s="86"/>
      <c r="QY53" s="86"/>
      <c r="QZ53" s="86"/>
      <c r="RA53" s="86"/>
      <c r="RB53" s="86"/>
      <c r="RC53" s="86"/>
      <c r="RD53" s="86"/>
      <c r="RE53" s="86"/>
      <c r="RF53" s="86"/>
      <c r="RG53" s="86"/>
      <c r="RH53" s="86"/>
      <c r="RI53" s="86"/>
      <c r="RJ53" s="86"/>
      <c r="RK53" s="86"/>
      <c r="RL53" s="86"/>
      <c r="RM53" s="86"/>
      <c r="RN53" s="86"/>
      <c r="RO53" s="86"/>
      <c r="RP53" s="86"/>
      <c r="RQ53" s="86"/>
      <c r="RR53" s="86"/>
      <c r="RS53" s="86"/>
      <c r="RT53" s="86"/>
      <c r="RU53" s="86"/>
      <c r="RV53" s="86"/>
      <c r="RW53" s="86"/>
      <c r="RX53" s="86"/>
      <c r="RY53" s="86"/>
      <c r="RZ53" s="86"/>
      <c r="SA53" s="86"/>
      <c r="SB53" s="86"/>
      <c r="SC53" s="86"/>
      <c r="SD53" s="86"/>
      <c r="SE53" s="86"/>
      <c r="SF53" s="86"/>
      <c r="SG53" s="86"/>
      <c r="SH53" s="86"/>
      <c r="SI53" s="86"/>
      <c r="SJ53" s="86"/>
      <c r="SK53" s="86"/>
      <c r="SL53" s="86"/>
      <c r="SM53" s="86"/>
      <c r="SN53" s="86"/>
      <c r="SO53" s="86"/>
      <c r="SP53" s="86"/>
      <c r="SQ53" s="86"/>
      <c r="SR53" s="86"/>
      <c r="SS53" s="86"/>
      <c r="ST53" s="86"/>
      <c r="SU53" s="86"/>
      <c r="SV53" s="86"/>
      <c r="SW53" s="86"/>
      <c r="SX53" s="86"/>
      <c r="SY53" s="86"/>
      <c r="SZ53" s="86"/>
      <c r="TA53" s="86"/>
      <c r="TB53" s="86"/>
      <c r="TC53" s="86"/>
      <c r="TD53" s="86"/>
      <c r="TE53" s="86"/>
      <c r="TF53" s="86"/>
      <c r="TG53" s="86"/>
      <c r="TH53" s="86"/>
      <c r="TI53" s="86"/>
      <c r="TJ53" s="86"/>
      <c r="TK53" s="86"/>
      <c r="TL53" s="86"/>
      <c r="TM53" s="86"/>
      <c r="TN53" s="86"/>
      <c r="TO53" s="86"/>
      <c r="TP53" s="86"/>
      <c r="TQ53" s="86"/>
      <c r="TR53" s="86"/>
      <c r="TS53" s="86"/>
      <c r="TT53" s="86"/>
      <c r="TU53" s="86"/>
      <c r="TV53" s="86"/>
      <c r="TW53" s="86"/>
      <c r="TX53" s="86"/>
      <c r="TY53" s="86"/>
      <c r="TZ53" s="86"/>
      <c r="UA53" s="86"/>
      <c r="UB53" s="86"/>
      <c r="UC53" s="86"/>
      <c r="UD53" s="86"/>
      <c r="UE53" s="86"/>
      <c r="UF53" s="86"/>
      <c r="UG53" s="86"/>
      <c r="UH53" s="86"/>
      <c r="UI53" s="86"/>
      <c r="UJ53" s="86"/>
      <c r="UK53" s="86"/>
      <c r="UL53" s="86"/>
      <c r="UM53" s="86"/>
      <c r="UN53" s="86"/>
      <c r="UO53" s="86"/>
      <c r="UP53" s="86"/>
      <c r="UQ53" s="86"/>
      <c r="UR53" s="86"/>
      <c r="US53" s="86"/>
      <c r="UT53" s="86"/>
      <c r="UU53" s="86"/>
      <c r="UV53" s="86"/>
      <c r="UW53" s="86"/>
      <c r="UX53" s="86"/>
      <c r="UY53" s="86"/>
      <c r="UZ53" s="86"/>
      <c r="VA53" s="86"/>
      <c r="VB53" s="86"/>
      <c r="VC53" s="86"/>
      <c r="VD53" s="86"/>
      <c r="VE53" s="86"/>
      <c r="VF53" s="86"/>
      <c r="VG53" s="86"/>
      <c r="VH53" s="86"/>
      <c r="VI53" s="86"/>
      <c r="VJ53" s="86"/>
      <c r="VK53" s="86"/>
      <c r="VL53" s="86"/>
      <c r="VM53" s="86"/>
      <c r="VN53" s="86"/>
      <c r="VO53" s="86"/>
      <c r="VP53" s="86"/>
      <c r="VQ53" s="86"/>
      <c r="VR53" s="86"/>
      <c r="VS53" s="86"/>
      <c r="VT53" s="86"/>
      <c r="VU53" s="86"/>
      <c r="VV53" s="86"/>
      <c r="VW53" s="86"/>
      <c r="VX53" s="86"/>
      <c r="VY53" s="86"/>
      <c r="VZ53" s="86"/>
      <c r="WA53" s="86"/>
      <c r="WB53" s="86"/>
      <c r="WC53" s="86"/>
      <c r="WD53" s="86"/>
      <c r="WE53" s="86"/>
      <c r="WF53" s="86"/>
      <c r="WG53" s="86"/>
      <c r="WH53" s="86"/>
      <c r="WI53" s="86"/>
      <c r="WJ53" s="86"/>
      <c r="WK53" s="86"/>
      <c r="WL53" s="86"/>
      <c r="WM53" s="86"/>
      <c r="WN53" s="86"/>
      <c r="WO53" s="86"/>
      <c r="WP53" s="86"/>
      <c r="WQ53" s="86"/>
      <c r="WR53" s="86"/>
      <c r="WS53" s="86"/>
      <c r="WT53" s="86"/>
      <c r="WU53" s="86"/>
      <c r="WV53" s="86"/>
      <c r="WW53" s="86"/>
      <c r="WX53" s="86"/>
      <c r="WY53" s="86"/>
      <c r="WZ53" s="86"/>
      <c r="XA53" s="86"/>
      <c r="XB53" s="86"/>
      <c r="XC53" s="86"/>
      <c r="XD53" s="86"/>
      <c r="XE53" s="86"/>
      <c r="XF53" s="86"/>
      <c r="XG53" s="86"/>
      <c r="XH53" s="86"/>
      <c r="XI53" s="86"/>
      <c r="XJ53" s="86"/>
      <c r="XK53" s="86"/>
      <c r="XL53" s="86"/>
      <c r="XM53" s="86"/>
      <c r="XN53" s="86"/>
      <c r="XO53" s="86"/>
      <c r="XP53" s="86"/>
      <c r="XQ53" s="86"/>
      <c r="XR53" s="86"/>
      <c r="XS53" s="86"/>
      <c r="XT53" s="86"/>
      <c r="XU53" s="86"/>
      <c r="XV53" s="86"/>
      <c r="XW53" s="86"/>
      <c r="XX53" s="86"/>
      <c r="XY53" s="86"/>
      <c r="XZ53" s="86"/>
      <c r="YA53" s="86"/>
      <c r="YB53" s="86"/>
      <c r="YC53" s="86"/>
      <c r="YD53" s="86"/>
      <c r="YE53" s="86"/>
      <c r="YF53" s="86"/>
      <c r="YG53" s="86"/>
      <c r="YH53" s="86"/>
      <c r="YI53" s="86"/>
      <c r="YJ53" s="86"/>
      <c r="YK53" s="86"/>
      <c r="YL53" s="86"/>
      <c r="YM53" s="86"/>
      <c r="YN53" s="86"/>
      <c r="YO53" s="86"/>
      <c r="YP53" s="86"/>
      <c r="YQ53" s="86"/>
      <c r="YR53" s="86"/>
      <c r="YS53" s="86"/>
      <c r="YT53" s="86"/>
      <c r="YU53" s="86"/>
      <c r="YV53" s="86"/>
      <c r="YW53" s="86"/>
      <c r="YX53" s="86"/>
      <c r="YY53" s="86"/>
      <c r="YZ53" s="86"/>
      <c r="ZA53" s="86"/>
      <c r="ZB53" s="86"/>
      <c r="ZC53" s="86"/>
      <c r="ZD53" s="86"/>
      <c r="ZE53" s="86"/>
      <c r="ZF53" s="86"/>
      <c r="ZG53" s="86"/>
      <c r="ZH53" s="86"/>
      <c r="ZI53" s="86"/>
      <c r="ZJ53" s="86"/>
      <c r="ZK53" s="86"/>
      <c r="ZL53" s="86"/>
      <c r="ZM53" s="86"/>
      <c r="ZN53" s="86"/>
      <c r="ZO53" s="86"/>
      <c r="ZP53" s="86"/>
      <c r="ZQ53" s="86"/>
      <c r="ZR53" s="86"/>
      <c r="ZS53" s="86"/>
      <c r="ZT53" s="86"/>
      <c r="ZU53" s="86"/>
      <c r="ZV53" s="86"/>
      <c r="ZW53" s="86"/>
      <c r="ZX53" s="86"/>
      <c r="ZY53" s="86"/>
      <c r="ZZ53" s="86"/>
      <c r="AAA53" s="86"/>
      <c r="AAB53" s="86"/>
      <c r="AAC53" s="86"/>
      <c r="AAD53" s="86"/>
      <c r="AAE53" s="86"/>
      <c r="AAF53" s="86"/>
      <c r="AAG53" s="86"/>
      <c r="AAH53" s="86"/>
      <c r="AAI53" s="86"/>
      <c r="AAJ53" s="86"/>
      <c r="AAK53" s="86"/>
      <c r="AAL53" s="86"/>
      <c r="AAM53" s="86"/>
      <c r="AAN53" s="86"/>
      <c r="AAO53" s="86"/>
      <c r="AAP53" s="86"/>
      <c r="AAQ53" s="86"/>
      <c r="AAR53" s="86"/>
      <c r="AAS53" s="86"/>
      <c r="AAT53" s="86"/>
      <c r="AAU53" s="86"/>
      <c r="AAV53" s="86"/>
      <c r="AAW53" s="86"/>
      <c r="AAX53" s="86"/>
      <c r="AAY53" s="86"/>
      <c r="AAZ53" s="86"/>
      <c r="ABA53" s="86"/>
      <c r="ABB53" s="86"/>
      <c r="ABC53" s="86"/>
      <c r="ABD53" s="86"/>
      <c r="ABE53" s="86"/>
      <c r="ABF53" s="86"/>
      <c r="ABG53" s="86"/>
      <c r="ABH53" s="86"/>
      <c r="ABI53" s="86"/>
      <c r="ABJ53" s="86"/>
      <c r="ABK53" s="86"/>
      <c r="ABL53" s="86"/>
      <c r="ABM53" s="86"/>
      <c r="ABN53" s="86"/>
      <c r="ABO53" s="86"/>
      <c r="ABP53" s="86"/>
      <c r="ABQ53" s="86"/>
      <c r="ABR53" s="86"/>
      <c r="ABS53" s="86"/>
      <c r="ABT53" s="86"/>
      <c r="ABU53" s="86"/>
      <c r="ABV53" s="86"/>
      <c r="ABW53" s="86"/>
      <c r="ABX53" s="86"/>
      <c r="ABY53" s="86"/>
      <c r="ABZ53" s="86"/>
      <c r="ACA53" s="86"/>
      <c r="ACB53" s="86"/>
      <c r="ACC53" s="86"/>
      <c r="ACD53" s="86"/>
      <c r="ACE53" s="86"/>
      <c r="ACF53" s="86"/>
      <c r="ACG53" s="86"/>
      <c r="ACH53" s="86"/>
      <c r="ACI53" s="86"/>
      <c r="ACJ53" s="86"/>
      <c r="ACK53" s="86"/>
      <c r="ACL53" s="86"/>
      <c r="ACM53" s="86"/>
      <c r="ACN53" s="86"/>
      <c r="ACO53" s="86"/>
      <c r="ACP53" s="86"/>
      <c r="ACQ53" s="86"/>
      <c r="ACR53" s="86"/>
      <c r="ACS53" s="86"/>
      <c r="ACT53" s="86"/>
      <c r="ACU53" s="86"/>
      <c r="ACV53" s="86"/>
      <c r="ACW53" s="86"/>
      <c r="ACX53" s="86"/>
      <c r="ACY53" s="86"/>
      <c r="ACZ53" s="86"/>
      <c r="ADA53" s="86"/>
      <c r="ADB53" s="86"/>
      <c r="ADC53" s="86"/>
      <c r="ADD53" s="86"/>
      <c r="ADE53" s="86"/>
      <c r="ADF53" s="86"/>
      <c r="ADG53" s="86"/>
      <c r="ADH53" s="86"/>
      <c r="ADI53" s="86"/>
      <c r="ADJ53" s="86"/>
      <c r="ADK53" s="86"/>
      <c r="ADL53" s="86"/>
      <c r="ADM53" s="86"/>
      <c r="ADN53" s="86"/>
      <c r="ADO53" s="86"/>
      <c r="ADP53" s="86"/>
      <c r="ADQ53" s="86"/>
      <c r="ADR53" s="86"/>
      <c r="ADS53" s="86"/>
      <c r="ADT53" s="86"/>
      <c r="ADU53" s="86"/>
      <c r="ADV53" s="86"/>
      <c r="ADW53" s="86"/>
      <c r="ADX53" s="86"/>
      <c r="ADY53" s="86"/>
      <c r="ADZ53" s="86"/>
      <c r="AEA53" s="86"/>
      <c r="AEB53" s="86"/>
      <c r="AEC53" s="86"/>
      <c r="AED53" s="86"/>
      <c r="AEE53" s="86"/>
      <c r="AEF53" s="86"/>
      <c r="AEG53" s="86"/>
      <c r="AEH53" s="86"/>
      <c r="AEI53" s="86"/>
      <c r="AEJ53" s="86"/>
      <c r="AEK53" s="86"/>
      <c r="AEL53" s="86"/>
      <c r="AEM53" s="86"/>
      <c r="AEN53" s="86"/>
      <c r="AEO53" s="86"/>
      <c r="AEP53" s="86"/>
      <c r="AEQ53" s="86"/>
      <c r="AER53" s="86"/>
      <c r="AES53" s="86"/>
      <c r="AET53" s="86"/>
      <c r="AEU53" s="86"/>
      <c r="AEV53" s="86"/>
      <c r="AEW53" s="86"/>
      <c r="AEX53" s="86"/>
      <c r="AEY53" s="86"/>
      <c r="AEZ53" s="86"/>
      <c r="AFA53" s="86"/>
      <c r="AFB53" s="86"/>
      <c r="AFC53" s="86"/>
      <c r="AFD53" s="86"/>
      <c r="AFE53" s="86"/>
      <c r="AFF53" s="86"/>
      <c r="AFG53" s="86"/>
      <c r="AFH53" s="86"/>
      <c r="AFI53" s="86"/>
      <c r="AFJ53" s="86"/>
      <c r="AFK53" s="86"/>
      <c r="AFL53" s="86"/>
      <c r="AFM53" s="86"/>
      <c r="AFN53" s="86"/>
      <c r="AFO53" s="86"/>
      <c r="AFP53" s="86"/>
      <c r="AFQ53" s="86"/>
      <c r="AFR53" s="86"/>
      <c r="AFS53" s="86"/>
      <c r="AFT53" s="86"/>
      <c r="AFU53" s="86"/>
      <c r="AFV53" s="86"/>
      <c r="AFW53" s="86"/>
      <c r="AFX53" s="86"/>
      <c r="AFY53" s="86"/>
      <c r="AFZ53" s="86"/>
      <c r="AGA53" s="86"/>
      <c r="AGB53" s="86"/>
      <c r="AGC53" s="86"/>
      <c r="AGD53" s="86"/>
      <c r="AGE53" s="86"/>
      <c r="AGF53" s="86"/>
      <c r="AGG53" s="86"/>
      <c r="AGH53" s="86"/>
      <c r="AGI53" s="86"/>
      <c r="AGJ53" s="86"/>
      <c r="AGK53" s="86"/>
      <c r="AGL53" s="86"/>
      <c r="AGM53" s="86"/>
      <c r="AGN53" s="86"/>
      <c r="AGO53" s="86"/>
      <c r="AGP53" s="86"/>
      <c r="AGQ53" s="86"/>
      <c r="AGR53" s="86"/>
      <c r="AGS53" s="86"/>
      <c r="AGT53" s="86"/>
      <c r="AGU53" s="86"/>
      <c r="AGV53" s="86"/>
      <c r="AGW53" s="86"/>
      <c r="AGX53" s="86"/>
      <c r="AGY53" s="86"/>
      <c r="AGZ53" s="86"/>
      <c r="AHA53" s="86"/>
      <c r="AHB53" s="86"/>
      <c r="AHC53" s="86"/>
      <c r="AHD53" s="86"/>
      <c r="AHE53" s="86"/>
      <c r="AHF53" s="86"/>
      <c r="AHG53" s="86"/>
      <c r="AHH53" s="86"/>
      <c r="AHI53" s="86"/>
      <c r="AHJ53" s="86"/>
      <c r="AHK53" s="86"/>
      <c r="AHL53" s="86"/>
      <c r="AHM53" s="86"/>
      <c r="AHN53" s="86"/>
      <c r="AHO53" s="86"/>
      <c r="AHP53" s="86"/>
      <c r="AHQ53" s="86"/>
      <c r="AHR53" s="86"/>
      <c r="AHS53" s="86"/>
      <c r="AHT53" s="86"/>
      <c r="AHU53" s="86"/>
      <c r="AHV53" s="86"/>
      <c r="AHW53" s="86"/>
      <c r="AHX53" s="86"/>
      <c r="AHY53" s="86"/>
      <c r="AHZ53" s="86"/>
      <c r="AIA53" s="86"/>
      <c r="AIB53" s="86"/>
      <c r="AIC53" s="86"/>
      <c r="AID53" s="86"/>
      <c r="AIE53" s="86"/>
      <c r="AIF53" s="86"/>
      <c r="AIG53" s="86"/>
      <c r="AIH53" s="86"/>
      <c r="AII53" s="86"/>
      <c r="AIJ53" s="86"/>
      <c r="AIK53" s="86"/>
      <c r="AIL53" s="86"/>
      <c r="AIM53" s="86"/>
      <c r="AIN53" s="86"/>
      <c r="AIO53" s="86"/>
      <c r="AIP53" s="86"/>
      <c r="AIQ53" s="86"/>
      <c r="AIR53" s="86"/>
      <c r="AIS53" s="86"/>
      <c r="AIT53" s="86"/>
      <c r="AIU53" s="86"/>
      <c r="AIV53" s="86"/>
      <c r="AIW53" s="86"/>
      <c r="AIX53" s="86"/>
      <c r="AIY53" s="86"/>
      <c r="AIZ53" s="86"/>
      <c r="AJA53" s="86"/>
      <c r="AJB53" s="86"/>
      <c r="AJC53" s="86"/>
      <c r="AJD53" s="86"/>
      <c r="AJE53" s="86"/>
      <c r="AJF53" s="86"/>
      <c r="AJG53" s="86"/>
      <c r="AJH53" s="86"/>
      <c r="AJI53" s="86"/>
      <c r="AJJ53" s="86"/>
      <c r="AJK53" s="86"/>
      <c r="AJL53" s="86"/>
      <c r="AJM53" s="86"/>
      <c r="AJN53" s="86"/>
      <c r="AJO53" s="86"/>
      <c r="AJP53" s="86"/>
      <c r="AJQ53" s="86"/>
      <c r="AJR53" s="86"/>
      <c r="AJS53" s="86"/>
      <c r="AJT53" s="86"/>
      <c r="AJU53" s="86"/>
      <c r="AJV53" s="86"/>
      <c r="AJW53" s="86"/>
      <c r="AJX53" s="86"/>
      <c r="AJY53" s="86"/>
      <c r="AJZ53" s="86"/>
      <c r="AKA53" s="86"/>
      <c r="AKB53" s="86"/>
      <c r="AKC53" s="86"/>
      <c r="AKD53" s="86"/>
      <c r="AKE53" s="86"/>
      <c r="AKF53" s="86"/>
      <c r="AKG53" s="86"/>
      <c r="AKH53" s="86"/>
      <c r="AKI53" s="86"/>
      <c r="AKJ53" s="86"/>
      <c r="AKK53" s="86"/>
      <c r="AKL53" s="86"/>
      <c r="AKM53" s="86"/>
      <c r="AKN53" s="86"/>
      <c r="AKO53" s="86"/>
      <c r="AKP53" s="86"/>
      <c r="AKQ53" s="86"/>
      <c r="AKR53" s="86"/>
      <c r="AKS53" s="86"/>
      <c r="AKT53" s="86"/>
      <c r="AKU53" s="86"/>
      <c r="AKV53" s="86"/>
      <c r="AKW53" s="86"/>
      <c r="AKX53" s="86"/>
      <c r="AKY53" s="86"/>
      <c r="AKZ53" s="86"/>
      <c r="ALA53" s="86"/>
      <c r="ALB53" s="86"/>
      <c r="ALC53" s="86"/>
      <c r="ALD53" s="86"/>
      <c r="ALE53" s="86"/>
      <c r="ALF53" s="86"/>
      <c r="ALG53" s="86"/>
      <c r="ALH53" s="86"/>
      <c r="ALI53" s="86"/>
      <c r="ALJ53" s="86"/>
      <c r="ALK53" s="86"/>
      <c r="ALL53" s="86"/>
      <c r="ALM53" s="86"/>
      <c r="ALN53" s="86"/>
      <c r="ALO53" s="86"/>
      <c r="ALP53" s="86"/>
      <c r="ALQ53" s="86"/>
      <c r="ALR53" s="86"/>
      <c r="ALS53" s="86"/>
      <c r="ALT53" s="86"/>
      <c r="ALU53" s="86"/>
      <c r="ALV53" s="86"/>
      <c r="ALW53" s="86"/>
      <c r="ALX53" s="86"/>
      <c r="ALY53" s="86"/>
      <c r="ALZ53" s="86"/>
      <c r="AMA53" s="86"/>
      <c r="AMB53" s="86"/>
      <c r="AMC53" s="86"/>
      <c r="AMD53" s="86"/>
      <c r="AME53" s="86"/>
      <c r="AMF53" s="86"/>
      <c r="AMG53" s="86"/>
      <c r="AMH53" s="86"/>
      <c r="AMI53" s="86"/>
      <c r="AMJ53" s="86"/>
      <c r="AMK53" s="86"/>
      <c r="AML53" s="86"/>
      <c r="AMM53" s="86"/>
      <c r="AMN53" s="86"/>
      <c r="AMO53" s="86"/>
      <c r="AMP53" s="86"/>
      <c r="AMQ53" s="86"/>
      <c r="AMR53" s="86"/>
      <c r="AMS53" s="86"/>
      <c r="AMT53" s="86"/>
      <c r="AMU53" s="86"/>
      <c r="AMV53" s="86"/>
      <c r="AMW53" s="86"/>
      <c r="AMX53" s="86"/>
      <c r="AMY53" s="86"/>
      <c r="AMZ53" s="86"/>
      <c r="ANA53" s="86"/>
      <c r="ANB53" s="86"/>
      <c r="ANC53" s="86"/>
      <c r="AND53" s="86"/>
      <c r="ANE53" s="86"/>
      <c r="ANF53" s="86"/>
      <c r="ANG53" s="86"/>
      <c r="ANH53" s="86"/>
      <c r="ANI53" s="86"/>
      <c r="ANJ53" s="86"/>
      <c r="ANK53" s="86"/>
      <c r="ANL53" s="86"/>
      <c r="ANM53" s="86"/>
      <c r="ANN53" s="86"/>
      <c r="ANO53" s="86"/>
      <c r="ANP53" s="86"/>
      <c r="ANQ53" s="86"/>
      <c r="ANR53" s="86"/>
      <c r="ANS53" s="86"/>
      <c r="ANT53" s="86"/>
      <c r="ANU53" s="86"/>
      <c r="ANV53" s="86"/>
      <c r="ANW53" s="86"/>
      <c r="ANX53" s="86"/>
      <c r="ANY53" s="86"/>
      <c r="ANZ53" s="86"/>
      <c r="AOA53" s="86"/>
      <c r="AOB53" s="86"/>
      <c r="AOC53" s="86"/>
      <c r="AOD53" s="86"/>
      <c r="AOE53" s="86"/>
      <c r="AOF53" s="86"/>
      <c r="AOG53" s="86"/>
      <c r="AOH53" s="86"/>
      <c r="AOI53" s="86"/>
      <c r="AOJ53" s="86"/>
      <c r="AOK53" s="86"/>
      <c r="AOL53" s="86"/>
      <c r="AOM53" s="86"/>
      <c r="AON53" s="86"/>
      <c r="AOO53" s="86"/>
      <c r="AOP53" s="86"/>
      <c r="AOQ53" s="86"/>
      <c r="AOR53" s="86"/>
      <c r="AOS53" s="86"/>
      <c r="AOT53" s="86"/>
      <c r="AOU53" s="86"/>
      <c r="AOV53" s="86"/>
      <c r="AOW53" s="86"/>
      <c r="AOX53" s="86"/>
      <c r="AOY53" s="86"/>
      <c r="AOZ53" s="86"/>
      <c r="APA53" s="86"/>
      <c r="APB53" s="86"/>
      <c r="APC53" s="86"/>
      <c r="APD53" s="86"/>
      <c r="APE53" s="86"/>
      <c r="APF53" s="86"/>
      <c r="APG53" s="86"/>
      <c r="APH53" s="86"/>
      <c r="API53" s="86"/>
      <c r="APJ53" s="86"/>
      <c r="APK53" s="86"/>
      <c r="APL53" s="86"/>
      <c r="APM53" s="86"/>
      <c r="APN53" s="86"/>
      <c r="APO53" s="86"/>
      <c r="APP53" s="86"/>
      <c r="APQ53" s="86"/>
      <c r="APR53" s="86"/>
      <c r="APS53" s="86"/>
      <c r="APT53" s="86"/>
      <c r="APU53" s="86"/>
      <c r="APV53" s="86"/>
      <c r="APW53" s="86"/>
      <c r="APX53" s="86"/>
      <c r="APY53" s="86"/>
      <c r="APZ53" s="86"/>
      <c r="AQA53" s="86"/>
      <c r="AQB53" s="86"/>
      <c r="AQC53" s="86"/>
      <c r="AQD53" s="86"/>
      <c r="AQE53" s="86"/>
      <c r="AQF53" s="86"/>
      <c r="AQG53" s="86"/>
      <c r="AQH53" s="86"/>
      <c r="AQI53" s="86"/>
      <c r="AQJ53" s="86"/>
      <c r="AQK53" s="86"/>
      <c r="AQL53" s="86"/>
      <c r="AQM53" s="86"/>
      <c r="AQN53" s="86"/>
      <c r="AQO53" s="86"/>
      <c r="AQP53" s="86"/>
      <c r="AQQ53" s="86"/>
      <c r="AQR53" s="86"/>
      <c r="AQS53" s="86"/>
      <c r="AQT53" s="86"/>
      <c r="AQU53" s="86"/>
      <c r="AQV53" s="86"/>
      <c r="AQW53" s="86"/>
      <c r="AQX53" s="86"/>
      <c r="AQY53" s="86"/>
      <c r="AQZ53" s="86"/>
      <c r="ARA53" s="86"/>
      <c r="ARB53" s="86"/>
      <c r="ARC53" s="86"/>
      <c r="ARD53" s="86"/>
      <c r="ARE53" s="86"/>
      <c r="ARF53" s="86"/>
      <c r="ARG53" s="86"/>
      <c r="ARH53" s="86"/>
      <c r="ARI53" s="86"/>
      <c r="ARJ53" s="86"/>
      <c r="ARK53" s="86"/>
      <c r="ARL53" s="86"/>
      <c r="ARM53" s="86"/>
      <c r="ARN53" s="86"/>
      <c r="ARO53" s="86"/>
      <c r="ARP53" s="86"/>
      <c r="ARQ53" s="86"/>
      <c r="ARR53" s="86"/>
      <c r="ARS53" s="86"/>
      <c r="ART53" s="86"/>
      <c r="ARU53" s="86"/>
      <c r="ARV53" s="86"/>
      <c r="ARW53" s="86"/>
      <c r="ARX53" s="86"/>
      <c r="ARY53" s="86"/>
      <c r="ARZ53" s="86"/>
      <c r="ASA53" s="86"/>
      <c r="ASB53" s="86"/>
      <c r="ASC53" s="86"/>
      <c r="ASD53" s="86"/>
      <c r="ASE53" s="86"/>
      <c r="ASF53" s="86"/>
      <c r="ASG53" s="86"/>
      <c r="ASH53" s="86"/>
      <c r="ASI53" s="86"/>
      <c r="ASJ53" s="86"/>
      <c r="ASK53" s="86"/>
      <c r="ASL53" s="86"/>
      <c r="ASM53" s="86"/>
      <c r="ASN53" s="86"/>
      <c r="ASO53" s="86"/>
      <c r="ASP53" s="86"/>
      <c r="ASQ53" s="86"/>
      <c r="ASR53" s="86"/>
      <c r="ASS53" s="86"/>
      <c r="AST53" s="86"/>
      <c r="ASU53" s="86"/>
      <c r="ASV53" s="86"/>
      <c r="ASW53" s="86"/>
      <c r="ASX53" s="86"/>
      <c r="ASY53" s="86"/>
      <c r="ASZ53" s="86"/>
      <c r="ATA53" s="86"/>
      <c r="ATB53" s="86"/>
      <c r="ATC53" s="86"/>
      <c r="ATD53" s="86"/>
      <c r="ATE53" s="86"/>
      <c r="ATF53" s="86"/>
      <c r="ATG53" s="86"/>
      <c r="ATH53" s="86"/>
      <c r="ATI53" s="86"/>
      <c r="ATJ53" s="86"/>
      <c r="ATK53" s="86"/>
      <c r="ATL53" s="86"/>
      <c r="ATM53" s="86"/>
      <c r="ATN53" s="86"/>
      <c r="ATO53" s="86"/>
      <c r="ATP53" s="86"/>
      <c r="ATQ53" s="86"/>
      <c r="ATR53" s="86"/>
      <c r="ATS53" s="86"/>
      <c r="ATT53" s="86"/>
      <c r="ATU53" s="86"/>
      <c r="ATV53" s="86"/>
      <c r="ATW53" s="86"/>
      <c r="ATX53" s="86"/>
      <c r="ATY53" s="86"/>
      <c r="ATZ53" s="86"/>
      <c r="AUA53" s="86"/>
      <c r="AUB53" s="86"/>
      <c r="AUC53" s="86"/>
      <c r="AUD53" s="86"/>
      <c r="AUE53" s="86"/>
      <c r="AUF53" s="86"/>
      <c r="AUG53" s="86"/>
      <c r="AUH53" s="86"/>
      <c r="AUI53" s="86"/>
      <c r="AUJ53" s="86"/>
      <c r="AUK53" s="86"/>
      <c r="AUL53" s="86"/>
      <c r="AUM53" s="86"/>
      <c r="AUN53" s="86"/>
      <c r="AUO53" s="86"/>
      <c r="AUP53" s="86"/>
      <c r="AUQ53" s="86"/>
      <c r="AUR53" s="86"/>
      <c r="AUS53" s="86"/>
      <c r="AUT53" s="86"/>
      <c r="AUU53" s="86"/>
      <c r="AUV53" s="86"/>
      <c r="AUW53" s="86"/>
      <c r="AUX53" s="86"/>
      <c r="AUY53" s="86"/>
      <c r="AUZ53" s="86"/>
      <c r="AVA53" s="86"/>
      <c r="AVB53" s="86"/>
      <c r="AVC53" s="86"/>
      <c r="AVD53" s="86"/>
      <c r="AVE53" s="86"/>
      <c r="AVF53" s="86"/>
      <c r="AVG53" s="86"/>
      <c r="AVH53" s="86"/>
      <c r="AVI53" s="86"/>
      <c r="AVJ53" s="86"/>
      <c r="AVK53" s="86"/>
      <c r="AVL53" s="86"/>
      <c r="AVM53" s="86"/>
      <c r="AVN53" s="86"/>
      <c r="AVO53" s="86"/>
      <c r="AVP53" s="86"/>
      <c r="AVQ53" s="86"/>
      <c r="AVR53" s="86"/>
      <c r="AVS53" s="86"/>
      <c r="AVT53" s="86"/>
      <c r="AVU53" s="86"/>
      <c r="AVV53" s="86"/>
      <c r="AVW53" s="86"/>
      <c r="AVX53" s="86"/>
      <c r="AVY53" s="86"/>
      <c r="AVZ53" s="86"/>
      <c r="AWA53" s="86"/>
      <c r="AWB53" s="86"/>
      <c r="AWC53" s="86"/>
      <c r="AWD53" s="86"/>
      <c r="AWE53" s="86"/>
      <c r="AWF53" s="86"/>
      <c r="AWG53" s="86"/>
      <c r="AWH53" s="86"/>
      <c r="AWI53" s="86"/>
      <c r="AWJ53" s="86"/>
      <c r="AWK53" s="86"/>
      <c r="AWL53" s="86"/>
      <c r="AWM53" s="86"/>
      <c r="AWN53" s="86"/>
      <c r="AWO53" s="86"/>
      <c r="AWP53" s="86"/>
      <c r="AWQ53" s="86"/>
      <c r="AWR53" s="86"/>
      <c r="AWS53" s="86"/>
      <c r="AWT53" s="86"/>
      <c r="AWU53" s="86"/>
      <c r="AWV53" s="86"/>
      <c r="AWW53" s="86"/>
      <c r="AWX53" s="86"/>
      <c r="AWY53" s="86"/>
      <c r="AWZ53" s="86"/>
      <c r="AXA53" s="86"/>
      <c r="AXB53" s="86"/>
      <c r="AXC53" s="86"/>
      <c r="AXD53" s="86"/>
      <c r="AXE53" s="86"/>
      <c r="AXF53" s="86"/>
      <c r="AXG53" s="86"/>
      <c r="AXH53" s="86"/>
      <c r="AXI53" s="86"/>
      <c r="AXJ53" s="86"/>
      <c r="AXK53" s="86"/>
      <c r="AXL53" s="86"/>
      <c r="AXM53" s="86"/>
      <c r="AXN53" s="86"/>
      <c r="AXO53" s="86"/>
      <c r="AXP53" s="86"/>
      <c r="AXQ53" s="86"/>
      <c r="AXR53" s="86"/>
      <c r="AXS53" s="86"/>
      <c r="AXT53" s="86"/>
      <c r="AXU53" s="86"/>
      <c r="AXV53" s="86"/>
      <c r="AXW53" s="86"/>
      <c r="AXX53" s="86"/>
      <c r="AXY53" s="86"/>
      <c r="AXZ53" s="86"/>
      <c r="AYA53" s="86"/>
      <c r="AYB53" s="86"/>
      <c r="AYC53" s="86"/>
      <c r="AYD53" s="86"/>
      <c r="AYE53" s="86"/>
      <c r="AYF53" s="86"/>
      <c r="AYG53" s="86"/>
      <c r="AYH53" s="86"/>
      <c r="AYI53" s="86"/>
      <c r="AYJ53" s="86"/>
      <c r="AYK53" s="86"/>
      <c r="AYL53" s="86"/>
      <c r="AYM53" s="86"/>
      <c r="AYN53" s="86"/>
      <c r="AYO53" s="86"/>
      <c r="AYP53" s="86"/>
      <c r="AYQ53" s="86"/>
      <c r="AYR53" s="86"/>
      <c r="AYS53" s="86"/>
      <c r="AYT53" s="86"/>
      <c r="AYU53" s="86"/>
      <c r="AYV53" s="86"/>
      <c r="AYW53" s="86"/>
      <c r="AYX53" s="86"/>
      <c r="AYY53" s="86"/>
      <c r="AYZ53" s="86"/>
      <c r="AZA53" s="86"/>
      <c r="AZB53" s="86"/>
      <c r="AZC53" s="86"/>
      <c r="AZD53" s="86"/>
      <c r="AZE53" s="86"/>
      <c r="AZF53" s="86"/>
      <c r="AZG53" s="86"/>
      <c r="AZH53" s="86"/>
      <c r="AZI53" s="86"/>
      <c r="AZJ53" s="86"/>
      <c r="AZK53" s="86"/>
      <c r="AZL53" s="86"/>
      <c r="AZM53" s="86"/>
      <c r="AZN53" s="86"/>
      <c r="AZO53" s="86"/>
      <c r="AZP53" s="86"/>
      <c r="AZQ53" s="86"/>
      <c r="AZR53" s="86"/>
      <c r="AZS53" s="86"/>
      <c r="AZT53" s="86"/>
      <c r="AZU53" s="86"/>
      <c r="AZV53" s="86"/>
      <c r="AZW53" s="86"/>
      <c r="AZX53" s="86"/>
      <c r="AZY53" s="86"/>
      <c r="AZZ53" s="86"/>
      <c r="BAA53" s="86"/>
      <c r="BAB53" s="86"/>
      <c r="BAC53" s="86"/>
      <c r="BAD53" s="86"/>
      <c r="BAE53" s="86"/>
      <c r="BAF53" s="86"/>
      <c r="BAG53" s="86"/>
      <c r="BAH53" s="86"/>
      <c r="BAI53" s="86"/>
      <c r="BAJ53" s="86"/>
      <c r="BAK53" s="86"/>
      <c r="BAL53" s="86"/>
      <c r="BAM53" s="86"/>
      <c r="BAN53" s="86"/>
      <c r="BAO53" s="86"/>
      <c r="BAP53" s="86"/>
      <c r="BAQ53" s="86"/>
      <c r="BAR53" s="86"/>
      <c r="BAS53" s="86"/>
      <c r="BAT53" s="86"/>
      <c r="BAU53" s="86"/>
      <c r="BAV53" s="86"/>
      <c r="BAW53" s="86"/>
      <c r="BAX53" s="86"/>
      <c r="BAY53" s="86"/>
      <c r="BAZ53" s="86"/>
      <c r="BBA53" s="86"/>
      <c r="BBB53" s="86"/>
      <c r="BBC53" s="86"/>
      <c r="BBD53" s="86"/>
      <c r="BBE53" s="86"/>
      <c r="BBF53" s="86"/>
      <c r="BBG53" s="86"/>
      <c r="BBH53" s="86"/>
      <c r="BBI53" s="86"/>
      <c r="BBJ53" s="86"/>
      <c r="BBK53" s="86"/>
      <c r="BBL53" s="86"/>
      <c r="BBM53" s="86"/>
      <c r="BBN53" s="86"/>
      <c r="BBO53" s="86"/>
      <c r="BBP53" s="86"/>
      <c r="BBQ53" s="86"/>
      <c r="BBR53" s="86"/>
      <c r="BBS53" s="86"/>
      <c r="BBT53" s="86"/>
      <c r="BBU53" s="86"/>
      <c r="BBV53" s="86"/>
      <c r="BBW53" s="86"/>
      <c r="BBX53" s="86"/>
      <c r="BBY53" s="86"/>
      <c r="BBZ53" s="86"/>
      <c r="BCA53" s="86"/>
      <c r="BCB53" s="86"/>
      <c r="BCC53" s="86"/>
      <c r="BCD53" s="86"/>
      <c r="BCE53" s="86"/>
      <c r="BCF53" s="86"/>
      <c r="BCG53" s="86"/>
      <c r="BCH53" s="86"/>
      <c r="BCI53" s="86"/>
      <c r="BCJ53" s="86"/>
      <c r="BCK53" s="86"/>
      <c r="BCL53" s="86"/>
      <c r="BCM53" s="86"/>
      <c r="BCN53" s="86"/>
      <c r="BCO53" s="86"/>
      <c r="BCP53" s="86"/>
      <c r="BCQ53" s="86"/>
      <c r="BCR53" s="86"/>
      <c r="BCS53" s="86"/>
      <c r="BCT53" s="86"/>
      <c r="BCU53" s="86"/>
      <c r="BCV53" s="86"/>
      <c r="BCW53" s="86"/>
      <c r="BCX53" s="86"/>
      <c r="BCY53" s="86"/>
      <c r="BCZ53" s="86"/>
      <c r="BDA53" s="86"/>
      <c r="BDB53" s="86"/>
      <c r="BDC53" s="86"/>
      <c r="BDD53" s="86"/>
      <c r="BDE53" s="86"/>
      <c r="BDF53" s="86"/>
      <c r="BDG53" s="86"/>
      <c r="BDH53" s="86"/>
      <c r="BDI53" s="86"/>
      <c r="BDJ53" s="86"/>
      <c r="BDK53" s="86"/>
      <c r="BDL53" s="86"/>
      <c r="BDM53" s="86"/>
      <c r="BDN53" s="86"/>
      <c r="BDO53" s="86"/>
      <c r="BDP53" s="86"/>
      <c r="BDQ53" s="86"/>
      <c r="BDR53" s="86"/>
      <c r="BDS53" s="86"/>
      <c r="BDT53" s="86"/>
      <c r="BDU53" s="86"/>
      <c r="BDV53" s="86"/>
      <c r="BDW53" s="86"/>
      <c r="BDX53" s="86"/>
      <c r="BDY53" s="86"/>
      <c r="BDZ53" s="86"/>
      <c r="BEA53" s="86"/>
      <c r="BEB53" s="86"/>
      <c r="BEC53" s="86"/>
      <c r="BED53" s="86"/>
      <c r="BEE53" s="86"/>
      <c r="BEF53" s="86"/>
      <c r="BEG53" s="86"/>
      <c r="BEH53" s="86"/>
      <c r="BEI53" s="86"/>
      <c r="BEJ53" s="86"/>
      <c r="BEK53" s="86"/>
      <c r="BEL53" s="86"/>
      <c r="BEM53" s="86"/>
      <c r="BEN53" s="86"/>
      <c r="BEO53" s="86"/>
      <c r="BEP53" s="86"/>
      <c r="BEQ53" s="86"/>
      <c r="BER53" s="86"/>
      <c r="BES53" s="86"/>
      <c r="BET53" s="86"/>
      <c r="BEU53" s="86"/>
      <c r="BEV53" s="86"/>
      <c r="BEW53" s="86"/>
      <c r="BEX53" s="86"/>
      <c r="BEY53" s="86"/>
      <c r="BEZ53" s="86"/>
      <c r="BFA53" s="86"/>
      <c r="BFB53" s="86"/>
      <c r="BFC53" s="86"/>
      <c r="BFD53" s="86"/>
      <c r="BFE53" s="86"/>
      <c r="BFF53" s="86"/>
      <c r="BFG53" s="86"/>
      <c r="BFH53" s="86"/>
      <c r="BFI53" s="86"/>
      <c r="BFJ53" s="86"/>
      <c r="BFK53" s="86"/>
      <c r="BFL53" s="86"/>
      <c r="BFM53" s="86"/>
      <c r="BFN53" s="86"/>
      <c r="BFO53" s="86"/>
      <c r="BFP53" s="86"/>
      <c r="BFQ53" s="86"/>
      <c r="BFR53" s="86"/>
      <c r="BFS53" s="86"/>
      <c r="BFT53" s="86"/>
      <c r="BFU53" s="86"/>
      <c r="BFV53" s="86"/>
      <c r="BFW53" s="86"/>
      <c r="BFX53" s="86"/>
      <c r="BFY53" s="86"/>
      <c r="BFZ53" s="86"/>
      <c r="BGA53" s="86"/>
      <c r="BGB53" s="86"/>
      <c r="BGC53" s="86"/>
      <c r="BGD53" s="86"/>
      <c r="BGE53" s="86"/>
      <c r="BGF53" s="86"/>
      <c r="BGG53" s="86"/>
      <c r="BGH53" s="86"/>
      <c r="BGI53" s="86"/>
      <c r="BGJ53" s="86"/>
      <c r="BGK53" s="86"/>
      <c r="BGL53" s="86"/>
      <c r="BGM53" s="86"/>
      <c r="BGN53" s="86"/>
      <c r="BGO53" s="86"/>
      <c r="BGP53" s="86"/>
      <c r="BGQ53" s="86"/>
      <c r="BGR53" s="86"/>
      <c r="BGS53" s="86"/>
      <c r="BGT53" s="86"/>
      <c r="BGU53" s="86"/>
      <c r="BGV53" s="86"/>
      <c r="BGW53" s="86"/>
      <c r="BGX53" s="86"/>
      <c r="BGY53" s="86"/>
      <c r="BGZ53" s="86"/>
      <c r="BHA53" s="86"/>
      <c r="BHB53" s="86"/>
      <c r="BHC53" s="86"/>
      <c r="BHD53" s="86"/>
      <c r="BHE53" s="86"/>
      <c r="BHF53" s="86"/>
      <c r="BHG53" s="86"/>
      <c r="BHH53" s="86"/>
      <c r="BHI53" s="86"/>
      <c r="BHJ53" s="86"/>
      <c r="BHK53" s="86"/>
      <c r="BHL53" s="86"/>
      <c r="BHM53" s="86"/>
      <c r="BHN53" s="86"/>
      <c r="BHO53" s="86"/>
      <c r="BHP53" s="86"/>
      <c r="BHQ53" s="86"/>
      <c r="BHR53" s="86"/>
      <c r="BHS53" s="86"/>
      <c r="BHT53" s="86"/>
      <c r="BHU53" s="86"/>
      <c r="BHV53" s="86"/>
      <c r="BHW53" s="86"/>
      <c r="BHX53" s="86"/>
      <c r="BHY53" s="86"/>
      <c r="BHZ53" s="86"/>
      <c r="BIA53" s="86"/>
      <c r="BIB53" s="86"/>
      <c r="BIC53" s="86"/>
      <c r="BID53" s="86"/>
      <c r="BIE53" s="86"/>
      <c r="BIF53" s="86"/>
      <c r="BIG53" s="86"/>
      <c r="BIH53" s="86"/>
      <c r="BII53" s="86"/>
      <c r="BIJ53" s="86"/>
      <c r="BIK53" s="86"/>
      <c r="BIL53" s="86"/>
      <c r="BIM53" s="86"/>
      <c r="BIN53" s="86"/>
      <c r="BIO53" s="86"/>
      <c r="BIP53" s="86"/>
      <c r="BIQ53" s="86"/>
      <c r="BIR53" s="86"/>
      <c r="BIS53" s="86"/>
      <c r="BIT53" s="86"/>
      <c r="BIU53" s="86"/>
      <c r="BIV53" s="86"/>
      <c r="BIW53" s="86"/>
      <c r="BIX53" s="86"/>
      <c r="BIY53" s="86"/>
      <c r="BIZ53" s="86"/>
      <c r="BJA53" s="86"/>
      <c r="BJB53" s="86"/>
      <c r="BJC53" s="86"/>
      <c r="BJD53" s="86"/>
      <c r="BJE53" s="86"/>
      <c r="BJF53" s="86"/>
      <c r="BJG53" s="86"/>
      <c r="BJH53" s="86"/>
      <c r="BJI53" s="86"/>
      <c r="BJJ53" s="86"/>
      <c r="BJK53" s="86"/>
      <c r="BJL53" s="86"/>
      <c r="BJM53" s="86"/>
      <c r="BJN53" s="86"/>
      <c r="BJO53" s="86"/>
      <c r="BJP53" s="86"/>
      <c r="BJQ53" s="86"/>
      <c r="BJR53" s="86"/>
      <c r="BJS53" s="86"/>
      <c r="BJT53" s="86"/>
      <c r="BJU53" s="86"/>
      <c r="BJV53" s="86"/>
      <c r="BJW53" s="86"/>
      <c r="BJX53" s="86"/>
      <c r="BJY53" s="86"/>
      <c r="BJZ53" s="86"/>
      <c r="BKA53" s="86"/>
      <c r="BKB53" s="86"/>
      <c r="BKC53" s="86"/>
      <c r="BKD53" s="86"/>
      <c r="BKE53" s="86"/>
      <c r="BKF53" s="86"/>
      <c r="BKG53" s="86"/>
      <c r="BKH53" s="86"/>
      <c r="BKI53" s="86"/>
      <c r="BKJ53" s="86"/>
      <c r="BKK53" s="86"/>
      <c r="BKL53" s="86"/>
      <c r="BKM53" s="86"/>
      <c r="BKN53" s="86"/>
      <c r="BKO53" s="86"/>
      <c r="BKP53" s="86"/>
      <c r="BKQ53" s="86"/>
      <c r="BKR53" s="86"/>
      <c r="BKS53" s="86"/>
      <c r="BKT53" s="86"/>
      <c r="BKU53" s="86"/>
      <c r="BKV53" s="86"/>
      <c r="BKW53" s="86"/>
      <c r="BKX53" s="86"/>
      <c r="BKY53" s="86"/>
      <c r="BKZ53" s="86"/>
      <c r="BLA53" s="86"/>
      <c r="BLB53" s="86"/>
      <c r="BLC53" s="86"/>
      <c r="BLD53" s="86"/>
      <c r="BLE53" s="86"/>
      <c r="BLF53" s="86"/>
      <c r="BLG53" s="86"/>
      <c r="BLH53" s="86"/>
      <c r="BLI53" s="86"/>
      <c r="BLJ53" s="86"/>
      <c r="BLK53" s="86"/>
      <c r="BLL53" s="86"/>
      <c r="BLM53" s="86"/>
      <c r="BLN53" s="86"/>
      <c r="BLO53" s="86"/>
      <c r="BLP53" s="86"/>
      <c r="BLQ53" s="86"/>
      <c r="BLR53" s="86"/>
      <c r="BLS53" s="86"/>
      <c r="BLT53" s="86"/>
      <c r="BLU53" s="86"/>
      <c r="BLV53" s="86"/>
      <c r="BLW53" s="86"/>
      <c r="BLX53" s="86"/>
      <c r="BLY53" s="86"/>
      <c r="BLZ53" s="86"/>
      <c r="BMA53" s="86"/>
      <c r="BMB53" s="86"/>
      <c r="BMC53" s="86"/>
      <c r="BMD53" s="86"/>
      <c r="BME53" s="86"/>
      <c r="BMF53" s="86"/>
      <c r="BMG53" s="86"/>
      <c r="BMH53" s="86"/>
      <c r="BMI53" s="86"/>
      <c r="BMJ53" s="86"/>
      <c r="BMK53" s="86"/>
      <c r="BML53" s="86"/>
      <c r="BMM53" s="86"/>
      <c r="BMN53" s="86"/>
      <c r="BMO53" s="86"/>
      <c r="BMP53" s="86"/>
      <c r="BMQ53" s="86"/>
      <c r="BMR53" s="86"/>
      <c r="BMS53" s="86"/>
      <c r="BMT53" s="86"/>
      <c r="BMU53" s="86"/>
      <c r="BMV53" s="86"/>
      <c r="BMW53" s="86"/>
      <c r="BMX53" s="86"/>
      <c r="BMY53" s="86"/>
      <c r="BMZ53" s="86"/>
      <c r="BNA53" s="86"/>
      <c r="BNB53" s="86"/>
      <c r="BNC53" s="86"/>
      <c r="BND53" s="86"/>
      <c r="BNE53" s="86"/>
      <c r="BNF53" s="86"/>
      <c r="BNG53" s="86"/>
      <c r="BNH53" s="86"/>
      <c r="BNI53" s="86"/>
      <c r="BNJ53" s="86"/>
      <c r="BNK53" s="86"/>
      <c r="BNL53" s="86"/>
      <c r="BNM53" s="86"/>
      <c r="BNN53" s="86"/>
      <c r="BNO53" s="86"/>
      <c r="BNP53" s="86"/>
      <c r="BNQ53" s="86"/>
      <c r="BNR53" s="86"/>
      <c r="BNS53" s="86"/>
      <c r="BNT53" s="86"/>
      <c r="BNU53" s="86"/>
      <c r="BNV53" s="86"/>
      <c r="BNW53" s="86"/>
      <c r="BNX53" s="86"/>
      <c r="BNY53" s="86"/>
      <c r="BNZ53" s="86"/>
      <c r="BOA53" s="86"/>
      <c r="BOB53" s="86"/>
      <c r="BOC53" s="86"/>
      <c r="BOD53" s="86"/>
      <c r="BOE53" s="86"/>
      <c r="BOF53" s="86"/>
      <c r="BOG53" s="86"/>
      <c r="BOH53" s="86"/>
      <c r="BOI53" s="86"/>
      <c r="BOJ53" s="86"/>
      <c r="BOK53" s="86"/>
      <c r="BOL53" s="86"/>
      <c r="BOM53" s="86"/>
      <c r="BON53" s="86"/>
      <c r="BOO53" s="86"/>
      <c r="BOP53" s="86"/>
      <c r="BOQ53" s="86"/>
      <c r="BOR53" s="86"/>
      <c r="BOS53" s="86"/>
      <c r="BOT53" s="86"/>
      <c r="BOU53" s="86"/>
      <c r="BOV53" s="86"/>
      <c r="BOW53" s="86"/>
      <c r="BOX53" s="86"/>
      <c r="BOY53" s="86"/>
      <c r="BOZ53" s="86"/>
      <c r="BPA53" s="86"/>
      <c r="BPB53" s="86"/>
      <c r="BPC53" s="86"/>
      <c r="BPD53" s="86"/>
      <c r="BPE53" s="86"/>
      <c r="BPF53" s="86"/>
      <c r="BPG53" s="86"/>
      <c r="BPH53" s="86"/>
      <c r="BPI53" s="86"/>
      <c r="BPJ53" s="86"/>
      <c r="BPK53" s="86"/>
      <c r="BPL53" s="86"/>
      <c r="BPM53" s="86"/>
      <c r="BPN53" s="86"/>
      <c r="BPO53" s="86"/>
      <c r="BPP53" s="86"/>
      <c r="BPQ53" s="86"/>
      <c r="BPR53" s="86"/>
      <c r="BPS53" s="86"/>
      <c r="BPT53" s="86"/>
      <c r="BPU53" s="86"/>
      <c r="BPV53" s="86"/>
      <c r="BPW53" s="86"/>
      <c r="BPX53" s="86"/>
      <c r="BPY53" s="86"/>
      <c r="BPZ53" s="86"/>
      <c r="BQA53" s="86"/>
      <c r="BQB53" s="86"/>
      <c r="BQC53" s="86"/>
      <c r="BQD53" s="86"/>
      <c r="BQE53" s="86"/>
      <c r="BQF53" s="86"/>
      <c r="BQG53" s="86"/>
      <c r="BQH53" s="86"/>
      <c r="BQI53" s="86"/>
      <c r="BQJ53" s="86"/>
      <c r="BQK53" s="86"/>
      <c r="BQL53" s="86"/>
      <c r="BQM53" s="86"/>
      <c r="BQN53" s="86"/>
      <c r="BQO53" s="86"/>
      <c r="BQP53" s="86"/>
      <c r="BQQ53" s="86"/>
      <c r="BQR53" s="86"/>
      <c r="BQS53" s="86"/>
      <c r="BQT53" s="86"/>
      <c r="BQU53" s="86"/>
      <c r="BQV53" s="86"/>
      <c r="BQW53" s="86"/>
      <c r="BQX53" s="86"/>
      <c r="BQY53" s="86"/>
      <c r="BQZ53" s="86"/>
      <c r="BRA53" s="86"/>
      <c r="BRB53" s="86"/>
      <c r="BRC53" s="86"/>
      <c r="BRD53" s="86"/>
      <c r="BRE53" s="86"/>
      <c r="BRF53" s="86"/>
      <c r="BRG53" s="86"/>
      <c r="BRH53" s="86"/>
      <c r="BRI53" s="86"/>
      <c r="BRJ53" s="86"/>
      <c r="BRK53" s="86"/>
      <c r="BRL53" s="86"/>
      <c r="BRM53" s="86"/>
      <c r="BRN53" s="86"/>
      <c r="BRO53" s="86"/>
      <c r="BRP53" s="86"/>
      <c r="BRQ53" s="86"/>
      <c r="BRR53" s="86"/>
      <c r="BRS53" s="86"/>
      <c r="BRT53" s="86"/>
      <c r="BRU53" s="86"/>
      <c r="BRV53" s="86"/>
      <c r="BRW53" s="86"/>
      <c r="BRX53" s="86"/>
      <c r="BRY53" s="86"/>
      <c r="BRZ53" s="86"/>
      <c r="BSA53" s="86"/>
      <c r="BSB53" s="86"/>
      <c r="BSC53" s="86"/>
      <c r="BSD53" s="86"/>
      <c r="BSE53" s="86"/>
      <c r="BSF53" s="86"/>
      <c r="BSG53" s="86"/>
      <c r="BSH53" s="86"/>
      <c r="BSI53" s="86"/>
      <c r="BSJ53" s="86"/>
      <c r="BSK53" s="86"/>
      <c r="BSL53" s="86"/>
      <c r="BSM53" s="86"/>
      <c r="BSN53" s="86"/>
      <c r="BSO53" s="86"/>
      <c r="BSP53" s="86"/>
      <c r="BSQ53" s="86"/>
      <c r="BSR53" s="86"/>
      <c r="BSS53" s="86"/>
      <c r="BST53" s="86"/>
      <c r="BSU53" s="86"/>
      <c r="BSV53" s="86"/>
      <c r="BSW53" s="86"/>
      <c r="BSX53" s="86"/>
      <c r="BSY53" s="86"/>
      <c r="BSZ53" s="86"/>
      <c r="BTA53" s="86"/>
      <c r="BTB53" s="86"/>
      <c r="BTC53" s="86"/>
      <c r="BTD53" s="86"/>
      <c r="BTE53" s="86"/>
      <c r="BTF53" s="86"/>
      <c r="BTG53" s="86"/>
      <c r="BTH53" s="86"/>
      <c r="BTI53" s="86"/>
      <c r="BTJ53" s="86"/>
      <c r="BTK53" s="86"/>
      <c r="BTL53" s="86"/>
      <c r="BTM53" s="86"/>
      <c r="BTN53" s="86"/>
      <c r="BTO53" s="86"/>
      <c r="BTP53" s="86"/>
      <c r="BTQ53" s="86"/>
      <c r="BTR53" s="86"/>
      <c r="BTS53" s="86"/>
      <c r="BTT53" s="86"/>
      <c r="BTU53" s="86"/>
      <c r="BTV53" s="86"/>
      <c r="BTW53" s="86"/>
      <c r="BTX53" s="86"/>
      <c r="BTY53" s="86"/>
      <c r="BTZ53" s="86"/>
      <c r="BUA53" s="86"/>
      <c r="BUB53" s="86"/>
      <c r="BUC53" s="86"/>
      <c r="BUD53" s="86"/>
      <c r="BUE53" s="86"/>
      <c r="BUF53" s="86"/>
      <c r="BUG53" s="86"/>
      <c r="BUH53" s="86"/>
      <c r="BUI53" s="86"/>
      <c r="BUJ53" s="86"/>
      <c r="BUK53" s="86"/>
      <c r="BUL53" s="86"/>
      <c r="BUM53" s="86"/>
      <c r="BUN53" s="86"/>
      <c r="BUO53" s="86"/>
      <c r="BUP53" s="86"/>
      <c r="BUQ53" s="86"/>
      <c r="BUR53" s="86"/>
      <c r="BUS53" s="86"/>
      <c r="BUT53" s="86"/>
      <c r="BUU53" s="86"/>
      <c r="BUV53" s="86"/>
      <c r="BUW53" s="86"/>
      <c r="BUX53" s="86"/>
      <c r="BUY53" s="86"/>
      <c r="BUZ53" s="86"/>
      <c r="BVA53" s="86"/>
      <c r="BVB53" s="86"/>
      <c r="BVC53" s="86"/>
      <c r="BVD53" s="86"/>
      <c r="BVE53" s="86"/>
      <c r="BVF53" s="86"/>
      <c r="BVG53" s="86"/>
      <c r="BVH53" s="86"/>
      <c r="BVI53" s="86"/>
      <c r="BVJ53" s="86"/>
      <c r="BVK53" s="86"/>
      <c r="BVL53" s="86"/>
      <c r="BVM53" s="86"/>
      <c r="BVN53" s="86"/>
      <c r="BVO53" s="86"/>
      <c r="BVP53" s="86"/>
      <c r="BVQ53" s="86"/>
      <c r="BVR53" s="86"/>
      <c r="BVS53" s="86"/>
      <c r="BVT53" s="86"/>
      <c r="BVU53" s="86"/>
      <c r="BVV53" s="86"/>
      <c r="BVW53" s="86"/>
      <c r="BVX53" s="86"/>
      <c r="BVY53" s="86"/>
      <c r="BVZ53" s="86"/>
      <c r="BWA53" s="86"/>
      <c r="BWB53" s="86"/>
      <c r="BWC53" s="86"/>
      <c r="BWD53" s="86"/>
      <c r="BWE53" s="86"/>
      <c r="BWF53" s="86"/>
      <c r="BWG53" s="86"/>
      <c r="BWH53" s="86"/>
      <c r="BWI53" s="86"/>
      <c r="BWJ53" s="86"/>
      <c r="BWK53" s="86"/>
      <c r="BWL53" s="86"/>
      <c r="BWM53" s="86"/>
      <c r="BWN53" s="86"/>
      <c r="BWO53" s="86"/>
      <c r="BWP53" s="86"/>
      <c r="BWQ53" s="86"/>
      <c r="BWR53" s="86"/>
      <c r="BWS53" s="86"/>
      <c r="BWT53" s="86"/>
      <c r="BWU53" s="86"/>
      <c r="BWV53" s="86"/>
      <c r="BWW53" s="86"/>
      <c r="BWX53" s="86"/>
      <c r="BWY53" s="86"/>
      <c r="BWZ53" s="86"/>
      <c r="BXA53" s="86"/>
      <c r="BXB53" s="86"/>
      <c r="BXC53" s="86"/>
      <c r="BXD53" s="86"/>
      <c r="BXE53" s="86"/>
      <c r="BXF53" s="86"/>
      <c r="BXG53" s="86"/>
      <c r="BXH53" s="86"/>
      <c r="BXI53" s="86"/>
      <c r="BXJ53" s="86"/>
      <c r="BXK53" s="86"/>
      <c r="BXL53" s="86"/>
      <c r="BXM53" s="86"/>
      <c r="BXN53" s="86"/>
      <c r="BXO53" s="86"/>
      <c r="BXP53" s="86"/>
      <c r="BXQ53" s="86"/>
      <c r="BXR53" s="86"/>
      <c r="BXS53" s="86"/>
      <c r="BXT53" s="86"/>
      <c r="BXU53" s="86"/>
      <c r="BXV53" s="86"/>
      <c r="BXW53" s="86"/>
      <c r="BXX53" s="86"/>
      <c r="BXY53" s="86"/>
      <c r="BXZ53" s="86"/>
      <c r="BYA53" s="86"/>
      <c r="BYB53" s="86"/>
      <c r="BYC53" s="86"/>
      <c r="BYD53" s="86"/>
      <c r="BYE53" s="86"/>
      <c r="BYF53" s="86"/>
      <c r="BYG53" s="86"/>
      <c r="BYH53" s="86"/>
      <c r="BYI53" s="86"/>
      <c r="BYJ53" s="86"/>
      <c r="BYK53" s="86"/>
      <c r="BYL53" s="86"/>
      <c r="BYM53" s="86"/>
      <c r="BYN53" s="86"/>
      <c r="BYO53" s="86"/>
      <c r="BYP53" s="86"/>
      <c r="BYQ53" s="86"/>
      <c r="BYR53" s="86"/>
      <c r="BYS53" s="86"/>
      <c r="BYT53" s="86"/>
      <c r="BYU53" s="86"/>
      <c r="BYV53" s="86"/>
      <c r="BYW53" s="86"/>
      <c r="BYX53" s="86"/>
      <c r="BYY53" s="86"/>
      <c r="BYZ53" s="86"/>
      <c r="BZA53" s="86"/>
      <c r="BZB53" s="86"/>
      <c r="BZC53" s="86"/>
      <c r="BZD53" s="86"/>
      <c r="BZE53" s="86"/>
      <c r="BZF53" s="86"/>
      <c r="BZG53" s="86"/>
      <c r="BZH53" s="86"/>
      <c r="BZI53" s="86"/>
      <c r="BZJ53" s="86"/>
      <c r="BZK53" s="86"/>
      <c r="BZL53" s="86"/>
      <c r="BZM53" s="86"/>
      <c r="BZN53" s="86"/>
      <c r="BZO53" s="86"/>
      <c r="BZP53" s="86"/>
      <c r="BZQ53" s="86"/>
      <c r="BZR53" s="86"/>
      <c r="BZS53" s="86"/>
      <c r="BZT53" s="86"/>
      <c r="BZU53" s="86"/>
      <c r="BZV53" s="86"/>
      <c r="BZW53" s="86"/>
      <c r="BZX53" s="86"/>
      <c r="BZY53" s="86"/>
      <c r="BZZ53" s="86"/>
      <c r="CAA53" s="86"/>
      <c r="CAB53" s="86"/>
      <c r="CAC53" s="86"/>
      <c r="CAD53" s="86"/>
      <c r="CAE53" s="86"/>
      <c r="CAF53" s="86"/>
      <c r="CAG53" s="86"/>
      <c r="CAH53" s="86"/>
      <c r="CAI53" s="86"/>
      <c r="CAJ53" s="86"/>
      <c r="CAK53" s="86"/>
      <c r="CAL53" s="86"/>
      <c r="CAM53" s="86"/>
      <c r="CAN53" s="86"/>
      <c r="CAO53" s="86"/>
      <c r="CAP53" s="86"/>
      <c r="CAQ53" s="86"/>
      <c r="CAR53" s="86"/>
      <c r="CAS53" s="86"/>
      <c r="CAT53" s="86"/>
      <c r="CAU53" s="86"/>
      <c r="CAV53" s="86"/>
      <c r="CAW53" s="86"/>
      <c r="CAX53" s="86"/>
      <c r="CAY53" s="86"/>
      <c r="CAZ53" s="86"/>
      <c r="CBA53" s="86"/>
      <c r="CBB53" s="86"/>
      <c r="CBC53" s="86"/>
      <c r="CBD53" s="86"/>
      <c r="CBE53" s="86"/>
      <c r="CBF53" s="86"/>
      <c r="CBG53" s="86"/>
      <c r="CBH53" s="86"/>
      <c r="CBI53" s="86"/>
      <c r="CBJ53" s="86"/>
      <c r="CBK53" s="86"/>
      <c r="CBL53" s="86"/>
      <c r="CBM53" s="86"/>
      <c r="CBN53" s="86"/>
      <c r="CBO53" s="86"/>
      <c r="CBP53" s="86"/>
      <c r="CBQ53" s="86"/>
      <c r="CBR53" s="86"/>
      <c r="CBS53" s="86"/>
      <c r="CBT53" s="86"/>
      <c r="CBU53" s="86"/>
      <c r="CBV53" s="86"/>
      <c r="CBW53" s="86"/>
      <c r="CBX53" s="86"/>
      <c r="CBY53" s="86"/>
      <c r="CBZ53" s="86"/>
      <c r="CCA53" s="86"/>
      <c r="CCB53" s="86"/>
      <c r="CCC53" s="86"/>
      <c r="CCD53" s="86"/>
      <c r="CCE53" s="86"/>
      <c r="CCF53" s="86"/>
      <c r="CCG53" s="86"/>
      <c r="CCH53" s="86"/>
      <c r="CCI53" s="86"/>
      <c r="CCJ53" s="86"/>
      <c r="CCK53" s="86"/>
      <c r="CCL53" s="86"/>
      <c r="CCM53" s="86"/>
      <c r="CCN53" s="86"/>
      <c r="CCO53" s="86"/>
      <c r="CCP53" s="86"/>
      <c r="CCQ53" s="86"/>
      <c r="CCR53" s="86"/>
      <c r="CCS53" s="86"/>
      <c r="CCT53" s="86"/>
      <c r="CCU53" s="86"/>
      <c r="CCV53" s="86"/>
      <c r="CCW53" s="86"/>
      <c r="CCX53" s="86"/>
      <c r="CCY53" s="86"/>
      <c r="CCZ53" s="86"/>
      <c r="CDA53" s="86"/>
      <c r="CDB53" s="86"/>
      <c r="CDC53" s="86"/>
      <c r="CDD53" s="86"/>
      <c r="CDE53" s="86"/>
      <c r="CDF53" s="86"/>
      <c r="CDG53" s="86"/>
      <c r="CDH53" s="86"/>
      <c r="CDI53" s="86"/>
      <c r="CDJ53" s="86"/>
      <c r="CDK53" s="86"/>
      <c r="CDL53" s="86"/>
      <c r="CDM53" s="86"/>
      <c r="CDN53" s="86"/>
      <c r="CDO53" s="86"/>
      <c r="CDP53" s="86"/>
      <c r="CDQ53" s="86"/>
      <c r="CDR53" s="86"/>
      <c r="CDS53" s="86"/>
      <c r="CDT53" s="86"/>
      <c r="CDU53" s="86"/>
      <c r="CDV53" s="86"/>
      <c r="CDW53" s="86"/>
      <c r="CDX53" s="86"/>
      <c r="CDY53" s="86"/>
      <c r="CDZ53" s="86"/>
      <c r="CEA53" s="86"/>
      <c r="CEB53" s="86"/>
      <c r="CEC53" s="86"/>
      <c r="CED53" s="86"/>
      <c r="CEE53" s="86"/>
      <c r="CEF53" s="86"/>
      <c r="CEG53" s="86"/>
      <c r="CEH53" s="86"/>
      <c r="CEI53" s="86"/>
      <c r="CEJ53" s="86"/>
      <c r="CEK53" s="86"/>
      <c r="CEL53" s="86"/>
      <c r="CEM53" s="86"/>
      <c r="CEN53" s="86"/>
      <c r="CEO53" s="86"/>
      <c r="CEP53" s="86"/>
      <c r="CEQ53" s="86"/>
      <c r="CER53" s="86"/>
      <c r="CES53" s="86"/>
      <c r="CET53" s="86"/>
      <c r="CEU53" s="86"/>
      <c r="CEV53" s="86"/>
      <c r="CEW53" s="86"/>
      <c r="CEX53" s="86"/>
      <c r="CEY53" s="86"/>
      <c r="CEZ53" s="86"/>
      <c r="CFA53" s="86"/>
      <c r="CFB53" s="86"/>
      <c r="CFC53" s="86"/>
      <c r="CFD53" s="86"/>
      <c r="CFE53" s="86"/>
      <c r="CFF53" s="86"/>
      <c r="CFG53" s="86"/>
      <c r="CFH53" s="86"/>
      <c r="CFI53" s="86"/>
      <c r="CFJ53" s="86"/>
      <c r="CFK53" s="86"/>
      <c r="CFL53" s="86"/>
      <c r="CFM53" s="86"/>
      <c r="CFN53" s="86"/>
      <c r="CFO53" s="86"/>
      <c r="CFP53" s="86"/>
      <c r="CFQ53" s="86"/>
      <c r="CFR53" s="86"/>
      <c r="CFS53" s="86"/>
      <c r="CFT53" s="86"/>
      <c r="CFU53" s="86"/>
      <c r="CFV53" s="86"/>
      <c r="CFW53" s="86"/>
      <c r="CFX53" s="86"/>
      <c r="CFY53" s="86"/>
      <c r="CFZ53" s="86"/>
      <c r="CGA53" s="86"/>
      <c r="CGB53" s="86"/>
      <c r="CGC53" s="86"/>
      <c r="CGD53" s="86"/>
      <c r="CGE53" s="86"/>
      <c r="CGF53" s="86"/>
      <c r="CGG53" s="86"/>
      <c r="CGH53" s="86"/>
      <c r="CGI53" s="86"/>
      <c r="CGJ53" s="86"/>
      <c r="CGK53" s="86"/>
      <c r="CGL53" s="86"/>
      <c r="CGM53" s="86"/>
      <c r="CGN53" s="86"/>
      <c r="CGO53" s="86"/>
      <c r="CGP53" s="86"/>
      <c r="CGQ53" s="86"/>
      <c r="CGR53" s="86"/>
      <c r="CGS53" s="86"/>
      <c r="CGT53" s="86"/>
      <c r="CGU53" s="86"/>
      <c r="CGV53" s="86"/>
      <c r="CGW53" s="86"/>
      <c r="CGX53" s="86"/>
      <c r="CGY53" s="86"/>
      <c r="CGZ53" s="86"/>
      <c r="CHA53" s="86"/>
      <c r="CHB53" s="86"/>
      <c r="CHC53" s="86"/>
      <c r="CHD53" s="86"/>
      <c r="CHE53" s="86"/>
      <c r="CHF53" s="86"/>
      <c r="CHG53" s="86"/>
      <c r="CHH53" s="86"/>
      <c r="CHI53" s="86"/>
      <c r="CHJ53" s="86"/>
      <c r="CHK53" s="86"/>
      <c r="CHL53" s="86"/>
      <c r="CHM53" s="86"/>
      <c r="CHN53" s="86"/>
      <c r="CHO53" s="86"/>
      <c r="CHP53" s="86"/>
      <c r="CHQ53" s="86"/>
      <c r="CHR53" s="86"/>
      <c r="CHS53" s="86"/>
      <c r="CHT53" s="86"/>
      <c r="CHU53" s="86"/>
      <c r="CHV53" s="86"/>
      <c r="CHW53" s="86"/>
      <c r="CHX53" s="86"/>
      <c r="CHY53" s="86"/>
      <c r="CHZ53" s="86"/>
      <c r="CIA53" s="86"/>
      <c r="CIB53" s="86"/>
      <c r="CIC53" s="86"/>
      <c r="CID53" s="86"/>
      <c r="CIE53" s="86"/>
      <c r="CIF53" s="86"/>
      <c r="CIG53" s="86"/>
      <c r="CIH53" s="86"/>
      <c r="CII53" s="86"/>
      <c r="CIJ53" s="86"/>
      <c r="CIK53" s="86"/>
      <c r="CIL53" s="86"/>
      <c r="CIM53" s="86"/>
      <c r="CIN53" s="86"/>
      <c r="CIO53" s="86"/>
      <c r="CIP53" s="86"/>
      <c r="CIQ53" s="86"/>
      <c r="CIR53" s="86"/>
      <c r="CIS53" s="86"/>
      <c r="CIT53" s="86"/>
      <c r="CIU53" s="86"/>
      <c r="CIV53" s="86"/>
      <c r="CIW53" s="86"/>
      <c r="CIX53" s="86"/>
      <c r="CIY53" s="86"/>
      <c r="CIZ53" s="86"/>
      <c r="CJA53" s="86"/>
      <c r="CJB53" s="86"/>
      <c r="CJC53" s="86"/>
      <c r="CJD53" s="86"/>
      <c r="CJE53" s="86"/>
      <c r="CJF53" s="86"/>
      <c r="CJG53" s="86"/>
      <c r="CJH53" s="86"/>
      <c r="CJI53" s="86"/>
      <c r="CJJ53" s="86"/>
      <c r="CJK53" s="86"/>
      <c r="CJL53" s="86"/>
      <c r="CJM53" s="86"/>
      <c r="CJN53" s="86"/>
      <c r="CJO53" s="86"/>
      <c r="CJP53" s="86"/>
      <c r="CJQ53" s="86"/>
      <c r="CJR53" s="86"/>
      <c r="CJS53" s="86"/>
      <c r="CJT53" s="86"/>
      <c r="CJU53" s="86"/>
      <c r="CJV53" s="86"/>
      <c r="CJW53" s="86"/>
      <c r="CJX53" s="86"/>
      <c r="CJY53" s="86"/>
      <c r="CJZ53" s="86"/>
      <c r="CKA53" s="86"/>
      <c r="CKB53" s="86"/>
      <c r="CKC53" s="86"/>
      <c r="CKD53" s="86"/>
      <c r="CKE53" s="86"/>
      <c r="CKF53" s="86"/>
      <c r="CKG53" s="86"/>
      <c r="CKH53" s="86"/>
      <c r="CKI53" s="86"/>
      <c r="CKJ53" s="86"/>
      <c r="CKK53" s="86"/>
      <c r="CKL53" s="86"/>
      <c r="CKM53" s="86"/>
      <c r="CKN53" s="86"/>
      <c r="CKO53" s="86"/>
      <c r="CKP53" s="86"/>
      <c r="CKQ53" s="86"/>
      <c r="CKR53" s="86"/>
      <c r="CKS53" s="86"/>
      <c r="CKT53" s="86"/>
      <c r="CKU53" s="86"/>
      <c r="CKV53" s="86"/>
      <c r="CKW53" s="86"/>
      <c r="CKX53" s="86"/>
      <c r="CKY53" s="86"/>
      <c r="CKZ53" s="86"/>
      <c r="CLA53" s="86"/>
      <c r="CLB53" s="86"/>
      <c r="CLC53" s="86"/>
      <c r="CLD53" s="86"/>
      <c r="CLE53" s="86"/>
      <c r="CLF53" s="86"/>
      <c r="CLG53" s="86"/>
      <c r="CLH53" s="86"/>
      <c r="CLI53" s="86"/>
      <c r="CLJ53" s="86"/>
      <c r="CLK53" s="86"/>
      <c r="CLL53" s="86"/>
      <c r="CLM53" s="86"/>
      <c r="CLN53" s="86"/>
      <c r="CLO53" s="86"/>
      <c r="CLP53" s="86"/>
      <c r="CLQ53" s="86"/>
      <c r="CLR53" s="86"/>
      <c r="CLS53" s="86"/>
      <c r="CLT53" s="86"/>
      <c r="CLU53" s="86"/>
      <c r="CLV53" s="86"/>
      <c r="CLW53" s="86"/>
      <c r="CLX53" s="86"/>
      <c r="CLY53" s="86"/>
      <c r="CLZ53" s="86"/>
      <c r="CMA53" s="86"/>
      <c r="CMB53" s="86"/>
      <c r="CMC53" s="86"/>
      <c r="CMD53" s="86"/>
      <c r="CME53" s="86"/>
      <c r="CMF53" s="86"/>
      <c r="CMG53" s="86"/>
      <c r="CMH53" s="86"/>
      <c r="CMI53" s="86"/>
      <c r="CMJ53" s="86"/>
      <c r="CMK53" s="86"/>
      <c r="CML53" s="86"/>
      <c r="CMM53" s="86"/>
      <c r="CMN53" s="86"/>
      <c r="CMO53" s="86"/>
      <c r="CMP53" s="86"/>
      <c r="CMQ53" s="86"/>
      <c r="CMR53" s="86"/>
      <c r="CMS53" s="86"/>
      <c r="CMT53" s="86"/>
      <c r="CMU53" s="86"/>
      <c r="CMV53" s="86"/>
      <c r="CMW53" s="86"/>
      <c r="CMX53" s="86"/>
      <c r="CMY53" s="86"/>
      <c r="CMZ53" s="86"/>
      <c r="CNA53" s="86"/>
      <c r="CNB53" s="86"/>
      <c r="CNC53" s="86"/>
      <c r="CND53" s="86"/>
      <c r="CNE53" s="86"/>
      <c r="CNF53" s="86"/>
      <c r="CNG53" s="86"/>
      <c r="CNH53" s="86"/>
      <c r="CNI53" s="86"/>
      <c r="CNJ53" s="86"/>
      <c r="CNK53" s="86"/>
      <c r="CNL53" s="86"/>
      <c r="CNM53" s="86"/>
      <c r="CNN53" s="86"/>
      <c r="CNO53" s="86"/>
      <c r="CNP53" s="86"/>
      <c r="CNQ53" s="86"/>
      <c r="CNR53" s="86"/>
      <c r="CNS53" s="86"/>
      <c r="CNT53" s="86"/>
      <c r="CNU53" s="86"/>
      <c r="CNV53" s="86"/>
      <c r="CNW53" s="86"/>
      <c r="CNX53" s="86"/>
      <c r="CNY53" s="86"/>
      <c r="CNZ53" s="86"/>
      <c r="COA53" s="86"/>
      <c r="COB53" s="86"/>
      <c r="COC53" s="86"/>
      <c r="COD53" s="86"/>
      <c r="COE53" s="86"/>
      <c r="COF53" s="86"/>
      <c r="COG53" s="86"/>
      <c r="COH53" s="86"/>
      <c r="COI53" s="86"/>
      <c r="COJ53" s="86"/>
      <c r="COK53" s="86"/>
      <c r="COL53" s="86"/>
      <c r="COM53" s="86"/>
      <c r="CON53" s="86"/>
      <c r="COO53" s="86"/>
      <c r="COP53" s="86"/>
      <c r="COQ53" s="86"/>
      <c r="COR53" s="86"/>
      <c r="COS53" s="86"/>
      <c r="COT53" s="86"/>
      <c r="COU53" s="86"/>
      <c r="COV53" s="86"/>
      <c r="COW53" s="86"/>
      <c r="COX53" s="86"/>
      <c r="COY53" s="86"/>
      <c r="COZ53" s="86"/>
      <c r="CPA53" s="86"/>
      <c r="CPB53" s="86"/>
      <c r="CPC53" s="86"/>
      <c r="CPD53" s="86"/>
      <c r="CPE53" s="86"/>
      <c r="CPF53" s="86"/>
      <c r="CPG53" s="86"/>
      <c r="CPH53" s="86"/>
      <c r="CPI53" s="86"/>
      <c r="CPJ53" s="86"/>
      <c r="CPK53" s="86"/>
      <c r="CPL53" s="86"/>
      <c r="CPM53" s="86"/>
      <c r="CPN53" s="86"/>
      <c r="CPO53" s="86"/>
      <c r="CPP53" s="86"/>
      <c r="CPQ53" s="86"/>
      <c r="CPR53" s="86"/>
      <c r="CPS53" s="86"/>
      <c r="CPT53" s="86"/>
      <c r="CPU53" s="86"/>
      <c r="CPV53" s="86"/>
      <c r="CPW53" s="86"/>
      <c r="CPX53" s="86"/>
      <c r="CPY53" s="86"/>
      <c r="CPZ53" s="86"/>
      <c r="CQA53" s="86"/>
      <c r="CQB53" s="86"/>
      <c r="CQC53" s="86"/>
      <c r="CQD53" s="86"/>
      <c r="CQE53" s="86"/>
      <c r="CQF53" s="86"/>
      <c r="CQG53" s="86"/>
      <c r="CQH53" s="86"/>
      <c r="CQI53" s="86"/>
      <c r="CQJ53" s="86"/>
      <c r="CQK53" s="86"/>
      <c r="CQL53" s="86"/>
      <c r="CQM53" s="86"/>
      <c r="CQN53" s="86"/>
      <c r="CQO53" s="86"/>
      <c r="CQP53" s="86"/>
      <c r="CQQ53" s="86"/>
      <c r="CQR53" s="86"/>
      <c r="CQS53" s="86"/>
      <c r="CQT53" s="86"/>
      <c r="CQU53" s="86"/>
      <c r="CQV53" s="86"/>
      <c r="CQW53" s="86"/>
      <c r="CQX53" s="86"/>
      <c r="CQY53" s="86"/>
      <c r="CQZ53" s="86"/>
      <c r="CRA53" s="86"/>
      <c r="CRB53" s="86"/>
      <c r="CRC53" s="86"/>
      <c r="CRD53" s="86"/>
      <c r="CRE53" s="86"/>
      <c r="CRF53" s="86"/>
      <c r="CRG53" s="86"/>
      <c r="CRH53" s="86"/>
      <c r="CRI53" s="86"/>
      <c r="CRJ53" s="86"/>
      <c r="CRK53" s="86"/>
      <c r="CRL53" s="86"/>
      <c r="CRM53" s="86"/>
      <c r="CRN53" s="86"/>
      <c r="CRO53" s="86"/>
      <c r="CRP53" s="86"/>
      <c r="CRQ53" s="86"/>
      <c r="CRR53" s="86"/>
      <c r="CRS53" s="86"/>
      <c r="CRT53" s="86"/>
      <c r="CRU53" s="86"/>
      <c r="CRV53" s="86"/>
      <c r="CRW53" s="86"/>
      <c r="CRX53" s="86"/>
      <c r="CRY53" s="86"/>
      <c r="CRZ53" s="86"/>
      <c r="CSA53" s="86"/>
      <c r="CSB53" s="86"/>
      <c r="CSC53" s="86"/>
      <c r="CSD53" s="86"/>
      <c r="CSE53" s="86"/>
      <c r="CSF53" s="86"/>
      <c r="CSG53" s="86"/>
      <c r="CSH53" s="86"/>
      <c r="CSI53" s="86"/>
      <c r="CSJ53" s="86"/>
      <c r="CSK53" s="86"/>
      <c r="CSL53" s="86"/>
      <c r="CSM53" s="86"/>
      <c r="CSN53" s="86"/>
      <c r="CSO53" s="86"/>
      <c r="CSP53" s="86"/>
      <c r="CSQ53" s="86"/>
      <c r="CSR53" s="86"/>
      <c r="CSS53" s="86"/>
      <c r="CST53" s="86"/>
      <c r="CSU53" s="86"/>
      <c r="CSV53" s="86"/>
      <c r="CSW53" s="86"/>
      <c r="CSX53" s="86"/>
      <c r="CSY53" s="86"/>
      <c r="CSZ53" s="86"/>
      <c r="CTA53" s="86"/>
      <c r="CTB53" s="86"/>
      <c r="CTC53" s="86"/>
      <c r="CTD53" s="86"/>
      <c r="CTE53" s="86"/>
      <c r="CTF53" s="86"/>
      <c r="CTG53" s="86"/>
      <c r="CTH53" s="86"/>
      <c r="CTI53" s="86"/>
      <c r="CTJ53" s="86"/>
      <c r="CTK53" s="86"/>
      <c r="CTL53" s="86"/>
      <c r="CTM53" s="86"/>
      <c r="CTN53" s="86"/>
      <c r="CTO53" s="86"/>
      <c r="CTP53" s="86"/>
      <c r="CTQ53" s="86"/>
      <c r="CTR53" s="86"/>
      <c r="CTS53" s="86"/>
      <c r="CTT53" s="86"/>
      <c r="CTU53" s="86"/>
      <c r="CTV53" s="86"/>
      <c r="CTW53" s="86"/>
      <c r="CTX53" s="86"/>
      <c r="CTY53" s="86"/>
      <c r="CTZ53" s="86"/>
      <c r="CUA53" s="86"/>
      <c r="CUB53" s="86"/>
      <c r="CUC53" s="86"/>
      <c r="CUD53" s="86"/>
      <c r="CUE53" s="86"/>
      <c r="CUF53" s="86"/>
      <c r="CUG53" s="86"/>
      <c r="CUH53" s="86"/>
      <c r="CUI53" s="86"/>
      <c r="CUJ53" s="86"/>
      <c r="CUK53" s="86"/>
      <c r="CUL53" s="86"/>
      <c r="CUM53" s="86"/>
      <c r="CUN53" s="86"/>
      <c r="CUO53" s="86"/>
      <c r="CUP53" s="86"/>
      <c r="CUQ53" s="86"/>
      <c r="CUR53" s="86"/>
      <c r="CUS53" s="86"/>
      <c r="CUT53" s="86"/>
      <c r="CUU53" s="86"/>
      <c r="CUV53" s="86"/>
      <c r="CUW53" s="86"/>
      <c r="CUX53" s="86"/>
      <c r="CUY53" s="86"/>
      <c r="CUZ53" s="86"/>
      <c r="CVA53" s="86"/>
      <c r="CVB53" s="86"/>
      <c r="CVC53" s="86"/>
      <c r="CVD53" s="86"/>
      <c r="CVE53" s="86"/>
      <c r="CVF53" s="86"/>
      <c r="CVG53" s="86"/>
      <c r="CVH53" s="86"/>
      <c r="CVI53" s="86"/>
      <c r="CVJ53" s="86"/>
      <c r="CVK53" s="86"/>
      <c r="CVL53" s="86"/>
      <c r="CVM53" s="86"/>
      <c r="CVN53" s="86"/>
      <c r="CVO53" s="86"/>
      <c r="CVP53" s="86"/>
      <c r="CVQ53" s="86"/>
      <c r="CVR53" s="86"/>
      <c r="CVS53" s="86"/>
      <c r="CVT53" s="86"/>
      <c r="CVU53" s="86"/>
      <c r="CVV53" s="86"/>
      <c r="CVW53" s="86"/>
      <c r="CVX53" s="86"/>
      <c r="CVY53" s="86"/>
      <c r="CVZ53" s="86"/>
      <c r="CWA53" s="86"/>
      <c r="CWB53" s="86"/>
      <c r="CWC53" s="86"/>
      <c r="CWD53" s="86"/>
      <c r="CWE53" s="86"/>
      <c r="CWF53" s="86"/>
      <c r="CWG53" s="86"/>
      <c r="CWH53" s="86"/>
      <c r="CWI53" s="86"/>
      <c r="CWJ53" s="86"/>
      <c r="CWK53" s="86"/>
      <c r="CWL53" s="86"/>
      <c r="CWM53" s="86"/>
      <c r="CWN53" s="86"/>
      <c r="CWO53" s="86"/>
      <c r="CWP53" s="86"/>
      <c r="CWQ53" s="86"/>
      <c r="CWR53" s="86"/>
      <c r="CWS53" s="86"/>
      <c r="CWT53" s="86"/>
      <c r="CWU53" s="86"/>
      <c r="CWV53" s="86"/>
      <c r="CWW53" s="86"/>
      <c r="CWX53" s="86"/>
      <c r="CWY53" s="86"/>
      <c r="CWZ53" s="86"/>
      <c r="CXA53" s="86"/>
      <c r="CXB53" s="86"/>
      <c r="CXC53" s="86"/>
      <c r="CXD53" s="86"/>
      <c r="CXE53" s="86"/>
      <c r="CXF53" s="86"/>
      <c r="CXG53" s="86"/>
      <c r="CXH53" s="86"/>
      <c r="CXI53" s="86"/>
      <c r="CXJ53" s="86"/>
      <c r="CXK53" s="86"/>
      <c r="CXL53" s="86"/>
      <c r="CXM53" s="86"/>
      <c r="CXN53" s="86"/>
      <c r="CXO53" s="86"/>
      <c r="CXP53" s="86"/>
      <c r="CXQ53" s="86"/>
      <c r="CXR53" s="86"/>
      <c r="CXS53" s="86"/>
      <c r="CXT53" s="86"/>
      <c r="CXU53" s="86"/>
      <c r="CXV53" s="86"/>
      <c r="CXW53" s="86"/>
      <c r="CXX53" s="86"/>
      <c r="CXY53" s="86"/>
      <c r="CXZ53" s="86"/>
      <c r="CYA53" s="86"/>
      <c r="CYB53" s="86"/>
      <c r="CYC53" s="86"/>
      <c r="CYD53" s="86"/>
      <c r="CYE53" s="86"/>
      <c r="CYF53" s="86"/>
      <c r="CYG53" s="86"/>
      <c r="CYH53" s="86"/>
      <c r="CYI53" s="86"/>
      <c r="CYJ53" s="86"/>
      <c r="CYK53" s="86"/>
      <c r="CYL53" s="86"/>
      <c r="CYM53" s="86"/>
      <c r="CYN53" s="86"/>
      <c r="CYO53" s="86"/>
      <c r="CYP53" s="86"/>
      <c r="CYQ53" s="86"/>
      <c r="CYR53" s="86"/>
      <c r="CYS53" s="86"/>
      <c r="CYT53" s="86"/>
      <c r="CYU53" s="86"/>
      <c r="CYV53" s="86"/>
      <c r="CYW53" s="86"/>
      <c r="CYX53" s="86"/>
      <c r="CYY53" s="86"/>
      <c r="CYZ53" s="86"/>
      <c r="CZA53" s="86"/>
      <c r="CZB53" s="86"/>
      <c r="CZC53" s="86"/>
      <c r="CZD53" s="86"/>
      <c r="CZE53" s="86"/>
      <c r="CZF53" s="86"/>
      <c r="CZG53" s="86"/>
      <c r="CZH53" s="86"/>
      <c r="CZI53" s="86"/>
      <c r="CZJ53" s="86"/>
      <c r="CZK53" s="86"/>
      <c r="CZL53" s="86"/>
      <c r="CZM53" s="86"/>
      <c r="CZN53" s="86"/>
      <c r="CZO53" s="86"/>
      <c r="CZP53" s="86"/>
      <c r="CZQ53" s="86"/>
      <c r="CZR53" s="86"/>
      <c r="CZS53" s="86"/>
      <c r="CZT53" s="86"/>
      <c r="CZU53" s="86"/>
      <c r="CZV53" s="86"/>
      <c r="CZW53" s="86"/>
      <c r="CZX53" s="86"/>
      <c r="CZY53" s="86"/>
      <c r="CZZ53" s="86"/>
      <c r="DAA53" s="86"/>
      <c r="DAB53" s="86"/>
      <c r="DAC53" s="86"/>
      <c r="DAD53" s="86"/>
      <c r="DAE53" s="86"/>
      <c r="DAF53" s="86"/>
      <c r="DAG53" s="86"/>
      <c r="DAH53" s="86"/>
      <c r="DAI53" s="86"/>
      <c r="DAJ53" s="86"/>
      <c r="DAK53" s="86"/>
      <c r="DAL53" s="86"/>
      <c r="DAM53" s="86"/>
      <c r="DAN53" s="86"/>
      <c r="DAO53" s="86"/>
      <c r="DAP53" s="86"/>
      <c r="DAQ53" s="86"/>
      <c r="DAR53" s="86"/>
      <c r="DAS53" s="86"/>
      <c r="DAT53" s="86"/>
      <c r="DAU53" s="86"/>
      <c r="DAV53" s="86"/>
      <c r="DAW53" s="86"/>
      <c r="DAX53" s="86"/>
      <c r="DAY53" s="86"/>
      <c r="DAZ53" s="86"/>
      <c r="DBA53" s="86"/>
      <c r="DBB53" s="86"/>
      <c r="DBC53" s="86"/>
      <c r="DBD53" s="86"/>
      <c r="DBE53" s="86"/>
      <c r="DBF53" s="86"/>
      <c r="DBG53" s="86"/>
      <c r="DBH53" s="86"/>
      <c r="DBI53" s="86"/>
      <c r="DBJ53" s="86"/>
      <c r="DBK53" s="86"/>
      <c r="DBL53" s="86"/>
      <c r="DBM53" s="86"/>
      <c r="DBN53" s="86"/>
      <c r="DBO53" s="86"/>
      <c r="DBP53" s="86"/>
      <c r="DBQ53" s="86"/>
      <c r="DBR53" s="86"/>
      <c r="DBS53" s="86"/>
      <c r="DBT53" s="86"/>
      <c r="DBU53" s="86"/>
      <c r="DBV53" s="86"/>
      <c r="DBW53" s="86"/>
      <c r="DBX53" s="86"/>
      <c r="DBY53" s="86"/>
      <c r="DBZ53" s="86"/>
      <c r="DCA53" s="86"/>
      <c r="DCB53" s="86"/>
      <c r="DCC53" s="86"/>
      <c r="DCD53" s="86"/>
      <c r="DCE53" s="86"/>
      <c r="DCF53" s="86"/>
      <c r="DCG53" s="86"/>
      <c r="DCH53" s="86"/>
      <c r="DCI53" s="86"/>
      <c r="DCJ53" s="86"/>
      <c r="DCK53" s="86"/>
      <c r="DCL53" s="86"/>
      <c r="DCM53" s="86"/>
      <c r="DCN53" s="86"/>
      <c r="DCO53" s="86"/>
      <c r="DCP53" s="86"/>
      <c r="DCQ53" s="86"/>
      <c r="DCR53" s="86"/>
      <c r="DCS53" s="86"/>
      <c r="DCT53" s="86"/>
      <c r="DCU53" s="86"/>
      <c r="DCV53" s="86"/>
      <c r="DCW53" s="86"/>
      <c r="DCX53" s="86"/>
      <c r="DCY53" s="86"/>
      <c r="DCZ53" s="86"/>
      <c r="DDA53" s="86"/>
      <c r="DDB53" s="86"/>
      <c r="DDC53" s="86"/>
      <c r="DDD53" s="86"/>
      <c r="DDE53" s="86"/>
      <c r="DDF53" s="86"/>
      <c r="DDG53" s="86"/>
      <c r="DDH53" s="86"/>
      <c r="DDI53" s="86"/>
      <c r="DDJ53" s="86"/>
      <c r="DDK53" s="86"/>
      <c r="DDL53" s="86"/>
      <c r="DDM53" s="86"/>
      <c r="DDN53" s="86"/>
      <c r="DDO53" s="86"/>
      <c r="DDP53" s="86"/>
      <c r="DDQ53" s="86"/>
      <c r="DDR53" s="86"/>
      <c r="DDS53" s="86"/>
      <c r="DDT53" s="86"/>
      <c r="DDU53" s="86"/>
      <c r="DDV53" s="86"/>
      <c r="DDW53" s="86"/>
      <c r="DDX53" s="86"/>
      <c r="DDY53" s="86"/>
      <c r="DDZ53" s="86"/>
      <c r="DEA53" s="86"/>
      <c r="DEB53" s="86"/>
      <c r="DEC53" s="86"/>
      <c r="DED53" s="86"/>
      <c r="DEE53" s="86"/>
      <c r="DEF53" s="86"/>
      <c r="DEG53" s="86"/>
      <c r="DEH53" s="86"/>
      <c r="DEI53" s="86"/>
      <c r="DEJ53" s="86"/>
      <c r="DEK53" s="86"/>
      <c r="DEL53" s="86"/>
      <c r="DEM53" s="86"/>
      <c r="DEN53" s="86"/>
      <c r="DEO53" s="86"/>
      <c r="DEP53" s="86"/>
      <c r="DEQ53" s="86"/>
      <c r="DER53" s="86"/>
      <c r="DES53" s="86"/>
      <c r="DET53" s="86"/>
      <c r="DEU53" s="86"/>
      <c r="DEV53" s="86"/>
      <c r="DEW53" s="86"/>
      <c r="DEX53" s="86"/>
      <c r="DEY53" s="86"/>
      <c r="DEZ53" s="86"/>
      <c r="DFA53" s="86"/>
      <c r="DFB53" s="86"/>
      <c r="DFC53" s="86"/>
      <c r="DFD53" s="86"/>
      <c r="DFE53" s="86"/>
      <c r="DFF53" s="86"/>
      <c r="DFG53" s="86"/>
      <c r="DFH53" s="86"/>
      <c r="DFI53" s="86"/>
      <c r="DFJ53" s="86"/>
      <c r="DFK53" s="86"/>
      <c r="DFL53" s="86"/>
      <c r="DFM53" s="86"/>
      <c r="DFN53" s="86"/>
      <c r="DFO53" s="86"/>
      <c r="DFP53" s="86"/>
      <c r="DFQ53" s="86"/>
      <c r="DFR53" s="86"/>
      <c r="DFS53" s="86"/>
      <c r="DFT53" s="86"/>
      <c r="DFU53" s="86"/>
      <c r="DFV53" s="86"/>
      <c r="DFW53" s="86"/>
      <c r="DFX53" s="86"/>
      <c r="DFY53" s="86"/>
      <c r="DFZ53" s="86"/>
      <c r="DGA53" s="86"/>
      <c r="DGB53" s="86"/>
      <c r="DGC53" s="86"/>
      <c r="DGD53" s="86"/>
      <c r="DGE53" s="86"/>
      <c r="DGF53" s="86"/>
      <c r="DGG53" s="86"/>
      <c r="DGH53" s="86"/>
      <c r="DGI53" s="86"/>
      <c r="DGJ53" s="86"/>
      <c r="DGK53" s="86"/>
      <c r="DGL53" s="86"/>
      <c r="DGM53" s="86"/>
      <c r="DGN53" s="86"/>
      <c r="DGO53" s="86"/>
      <c r="DGP53" s="86"/>
      <c r="DGQ53" s="86"/>
      <c r="DGR53" s="86"/>
      <c r="DGS53" s="86"/>
      <c r="DGT53" s="86"/>
      <c r="DGU53" s="86"/>
      <c r="DGV53" s="86"/>
      <c r="DGW53" s="86"/>
      <c r="DGX53" s="86"/>
      <c r="DGY53" s="86"/>
      <c r="DGZ53" s="86"/>
      <c r="DHA53" s="86"/>
      <c r="DHB53" s="86"/>
      <c r="DHC53" s="86"/>
      <c r="DHD53" s="86"/>
      <c r="DHE53" s="86"/>
      <c r="DHF53" s="86"/>
      <c r="DHG53" s="86"/>
      <c r="DHH53" s="86"/>
      <c r="DHI53" s="86"/>
      <c r="DHJ53" s="86"/>
      <c r="DHK53" s="86"/>
      <c r="DHL53" s="86"/>
      <c r="DHM53" s="86"/>
      <c r="DHN53" s="86"/>
      <c r="DHO53" s="86"/>
      <c r="DHP53" s="86"/>
      <c r="DHQ53" s="86"/>
      <c r="DHR53" s="86"/>
      <c r="DHS53" s="86"/>
      <c r="DHT53" s="86"/>
      <c r="DHU53" s="86"/>
      <c r="DHV53" s="86"/>
      <c r="DHW53" s="86"/>
      <c r="DHX53" s="86"/>
      <c r="DHY53" s="86"/>
      <c r="DHZ53" s="86"/>
      <c r="DIA53" s="86"/>
      <c r="DIB53" s="86"/>
      <c r="DIC53" s="86"/>
      <c r="DID53" s="86"/>
      <c r="DIE53" s="86"/>
      <c r="DIF53" s="86"/>
      <c r="DIG53" s="86"/>
      <c r="DIH53" s="86"/>
      <c r="DII53" s="86"/>
      <c r="DIJ53" s="86"/>
      <c r="DIK53" s="86"/>
      <c r="DIL53" s="86"/>
      <c r="DIM53" s="86"/>
      <c r="DIN53" s="86"/>
      <c r="DIO53" s="86"/>
      <c r="DIP53" s="86"/>
      <c r="DIQ53" s="86"/>
      <c r="DIR53" s="86"/>
      <c r="DIS53" s="86"/>
      <c r="DIT53" s="86"/>
      <c r="DIU53" s="86"/>
      <c r="DIV53" s="86"/>
      <c r="DIW53" s="86"/>
      <c r="DIX53" s="86"/>
      <c r="DIY53" s="86"/>
      <c r="DIZ53" s="86"/>
      <c r="DJA53" s="86"/>
      <c r="DJB53" s="86"/>
      <c r="DJC53" s="86"/>
      <c r="DJD53" s="86"/>
      <c r="DJE53" s="86"/>
      <c r="DJF53" s="86"/>
      <c r="DJG53" s="86"/>
      <c r="DJH53" s="86"/>
      <c r="DJI53" s="86"/>
      <c r="DJJ53" s="86"/>
      <c r="DJK53" s="86"/>
      <c r="DJL53" s="86"/>
      <c r="DJM53" s="86"/>
      <c r="DJN53" s="86"/>
      <c r="DJO53" s="86"/>
      <c r="DJP53" s="86"/>
      <c r="DJQ53" s="86"/>
      <c r="DJR53" s="86"/>
      <c r="DJS53" s="86"/>
      <c r="DJT53" s="86"/>
      <c r="DJU53" s="86"/>
      <c r="DJV53" s="86"/>
      <c r="DJW53" s="86"/>
      <c r="DJX53" s="86"/>
      <c r="DJY53" s="86"/>
      <c r="DJZ53" s="86"/>
      <c r="DKA53" s="86"/>
      <c r="DKB53" s="86"/>
      <c r="DKC53" s="86"/>
      <c r="DKD53" s="86"/>
      <c r="DKE53" s="86"/>
      <c r="DKF53" s="86"/>
      <c r="DKG53" s="86"/>
      <c r="DKH53" s="86"/>
      <c r="DKI53" s="86"/>
      <c r="DKJ53" s="86"/>
      <c r="DKK53" s="86"/>
      <c r="DKL53" s="86"/>
      <c r="DKM53" s="86"/>
      <c r="DKN53" s="86"/>
      <c r="DKO53" s="86"/>
      <c r="DKP53" s="86"/>
      <c r="DKQ53" s="86"/>
      <c r="DKR53" s="86"/>
      <c r="DKS53" s="86"/>
      <c r="DKT53" s="86"/>
      <c r="DKU53" s="86"/>
      <c r="DKV53" s="86"/>
      <c r="DKW53" s="86"/>
      <c r="DKX53" s="86"/>
      <c r="DKY53" s="86"/>
      <c r="DKZ53" s="86"/>
      <c r="DLA53" s="86"/>
      <c r="DLB53" s="86"/>
      <c r="DLC53" s="86"/>
      <c r="DLD53" s="86"/>
      <c r="DLE53" s="86"/>
      <c r="DLF53" s="86"/>
      <c r="DLG53" s="86"/>
      <c r="DLH53" s="86"/>
      <c r="DLI53" s="86"/>
      <c r="DLJ53" s="86"/>
      <c r="DLK53" s="86"/>
      <c r="DLL53" s="86"/>
      <c r="DLM53" s="86"/>
      <c r="DLN53" s="86"/>
      <c r="DLO53" s="86"/>
      <c r="DLP53" s="86"/>
      <c r="DLQ53" s="86"/>
      <c r="DLR53" s="86"/>
      <c r="DLS53" s="86"/>
      <c r="DLT53" s="86"/>
      <c r="DLU53" s="86"/>
      <c r="DLV53" s="86"/>
      <c r="DLW53" s="86"/>
      <c r="DLX53" s="86"/>
      <c r="DLY53" s="86"/>
      <c r="DLZ53" s="86"/>
      <c r="DMA53" s="86"/>
      <c r="DMB53" s="86"/>
      <c r="DMC53" s="86"/>
      <c r="DMD53" s="86"/>
      <c r="DME53" s="86"/>
      <c r="DMF53" s="86"/>
      <c r="DMG53" s="86"/>
      <c r="DMH53" s="86"/>
      <c r="DMI53" s="86"/>
      <c r="DMJ53" s="86"/>
      <c r="DMK53" s="86"/>
      <c r="DML53" s="86"/>
      <c r="DMM53" s="86"/>
      <c r="DMN53" s="86"/>
      <c r="DMO53" s="86"/>
      <c r="DMP53" s="86"/>
      <c r="DMQ53" s="86"/>
      <c r="DMR53" s="86"/>
      <c r="DMS53" s="86"/>
      <c r="DMT53" s="86"/>
      <c r="DMU53" s="86"/>
      <c r="DMV53" s="86"/>
      <c r="DMW53" s="86"/>
      <c r="DMX53" s="86"/>
      <c r="DMY53" s="86"/>
      <c r="DMZ53" s="86"/>
      <c r="DNA53" s="86"/>
      <c r="DNB53" s="86"/>
      <c r="DNC53" s="86"/>
      <c r="DND53" s="86"/>
      <c r="DNE53" s="86"/>
      <c r="DNF53" s="86"/>
      <c r="DNG53" s="86"/>
      <c r="DNH53" s="86"/>
      <c r="DNI53" s="86"/>
      <c r="DNJ53" s="86"/>
      <c r="DNK53" s="86"/>
      <c r="DNL53" s="86"/>
      <c r="DNM53" s="86"/>
      <c r="DNN53" s="86"/>
      <c r="DNO53" s="86"/>
      <c r="DNP53" s="86"/>
      <c r="DNQ53" s="86"/>
      <c r="DNR53" s="86"/>
      <c r="DNS53" s="86"/>
      <c r="DNT53" s="86"/>
      <c r="DNU53" s="86"/>
      <c r="DNV53" s="86"/>
      <c r="DNW53" s="86"/>
      <c r="DNX53" s="86"/>
      <c r="DNY53" s="86"/>
      <c r="DNZ53" s="86"/>
      <c r="DOA53" s="86"/>
      <c r="DOB53" s="86"/>
      <c r="DOC53" s="86"/>
      <c r="DOD53" s="86"/>
      <c r="DOE53" s="86"/>
      <c r="DOF53" s="86"/>
      <c r="DOG53" s="86"/>
      <c r="DOH53" s="86"/>
      <c r="DOI53" s="86"/>
      <c r="DOJ53" s="86"/>
      <c r="DOK53" s="86"/>
      <c r="DOL53" s="86"/>
      <c r="DOM53" s="86"/>
      <c r="DON53" s="86"/>
      <c r="DOO53" s="86"/>
      <c r="DOP53" s="86"/>
      <c r="DOQ53" s="86"/>
      <c r="DOR53" s="86"/>
      <c r="DOS53" s="86"/>
      <c r="DOT53" s="86"/>
      <c r="DOU53" s="86"/>
      <c r="DOV53" s="86"/>
      <c r="DOW53" s="86"/>
      <c r="DOX53" s="86"/>
      <c r="DOY53" s="86"/>
      <c r="DOZ53" s="86"/>
      <c r="DPA53" s="86"/>
      <c r="DPB53" s="86"/>
      <c r="DPC53" s="86"/>
      <c r="DPD53" s="86"/>
      <c r="DPE53" s="86"/>
      <c r="DPF53" s="86"/>
      <c r="DPG53" s="86"/>
      <c r="DPH53" s="86"/>
      <c r="DPI53" s="86"/>
      <c r="DPJ53" s="86"/>
      <c r="DPK53" s="86"/>
      <c r="DPL53" s="86"/>
      <c r="DPM53" s="86"/>
      <c r="DPN53" s="86"/>
      <c r="DPO53" s="86"/>
      <c r="DPP53" s="86"/>
      <c r="DPQ53" s="86"/>
      <c r="DPR53" s="86"/>
      <c r="DPS53" s="86"/>
      <c r="DPT53" s="86"/>
      <c r="DPU53" s="86"/>
      <c r="DPV53" s="86"/>
      <c r="DPW53" s="86"/>
      <c r="DPX53" s="86"/>
      <c r="DPY53" s="86"/>
      <c r="DPZ53" s="86"/>
      <c r="DQA53" s="86"/>
      <c r="DQB53" s="86"/>
      <c r="DQC53" s="86"/>
      <c r="DQD53" s="86"/>
      <c r="DQE53" s="86"/>
      <c r="DQF53" s="86"/>
      <c r="DQG53" s="86"/>
      <c r="DQH53" s="86"/>
      <c r="DQI53" s="86"/>
      <c r="DQJ53" s="86"/>
      <c r="DQK53" s="86"/>
      <c r="DQL53" s="86"/>
      <c r="DQM53" s="86"/>
      <c r="DQN53" s="86"/>
      <c r="DQO53" s="86"/>
      <c r="DQP53" s="86"/>
      <c r="DQQ53" s="86"/>
      <c r="DQR53" s="86"/>
      <c r="DQS53" s="86"/>
      <c r="DQT53" s="86"/>
      <c r="DQU53" s="86"/>
      <c r="DQV53" s="86"/>
      <c r="DQW53" s="86"/>
      <c r="DQX53" s="86"/>
      <c r="DQY53" s="86"/>
      <c r="DQZ53" s="86"/>
      <c r="DRA53" s="86"/>
      <c r="DRB53" s="86"/>
      <c r="DRC53" s="86"/>
      <c r="DRD53" s="86"/>
      <c r="DRE53" s="86"/>
      <c r="DRF53" s="86"/>
      <c r="DRG53" s="86"/>
      <c r="DRH53" s="86"/>
      <c r="DRI53" s="86"/>
      <c r="DRJ53" s="86"/>
      <c r="DRK53" s="86"/>
      <c r="DRL53" s="86"/>
      <c r="DRM53" s="86"/>
      <c r="DRN53" s="86"/>
      <c r="DRO53" s="86"/>
      <c r="DRP53" s="86"/>
      <c r="DRQ53" s="86"/>
      <c r="DRR53" s="86"/>
      <c r="DRS53" s="86"/>
      <c r="DRT53" s="86"/>
      <c r="DRU53" s="86"/>
      <c r="DRV53" s="86"/>
      <c r="DRW53" s="86"/>
      <c r="DRX53" s="86"/>
      <c r="DRY53" s="86"/>
      <c r="DRZ53" s="86"/>
      <c r="DSA53" s="86"/>
      <c r="DSB53" s="86"/>
      <c r="DSC53" s="86"/>
      <c r="DSD53" s="86"/>
      <c r="DSE53" s="86"/>
      <c r="DSF53" s="86"/>
      <c r="DSG53" s="86"/>
      <c r="DSH53" s="86"/>
      <c r="DSI53" s="86"/>
      <c r="DSJ53" s="86"/>
      <c r="DSK53" s="86"/>
      <c r="DSL53" s="86"/>
      <c r="DSM53" s="86"/>
      <c r="DSN53" s="86"/>
      <c r="DSO53" s="86"/>
      <c r="DSP53" s="86"/>
      <c r="DSQ53" s="86"/>
      <c r="DSR53" s="86"/>
      <c r="DSS53" s="86"/>
      <c r="DST53" s="86"/>
      <c r="DSU53" s="86"/>
      <c r="DSV53" s="86"/>
      <c r="DSW53" s="86"/>
      <c r="DSX53" s="86"/>
      <c r="DSY53" s="86"/>
      <c r="DSZ53" s="86"/>
      <c r="DTA53" s="86"/>
      <c r="DTB53" s="86"/>
      <c r="DTC53" s="86"/>
      <c r="DTD53" s="86"/>
      <c r="DTE53" s="86"/>
      <c r="DTF53" s="86"/>
      <c r="DTG53" s="86"/>
      <c r="DTH53" s="86"/>
      <c r="DTI53" s="86"/>
      <c r="DTJ53" s="86"/>
      <c r="DTK53" s="86"/>
      <c r="DTL53" s="86"/>
      <c r="DTM53" s="86"/>
      <c r="DTN53" s="86"/>
      <c r="DTO53" s="86"/>
      <c r="DTP53" s="86"/>
      <c r="DTQ53" s="86"/>
      <c r="DTR53" s="86"/>
      <c r="DTS53" s="86"/>
      <c r="DTT53" s="86"/>
      <c r="DTU53" s="86"/>
      <c r="DTV53" s="86"/>
      <c r="DTW53" s="86"/>
      <c r="DTX53" s="86"/>
      <c r="DTY53" s="86"/>
      <c r="DTZ53" s="86"/>
      <c r="DUA53" s="86"/>
      <c r="DUB53" s="86"/>
      <c r="DUC53" s="86"/>
      <c r="DUD53" s="86"/>
      <c r="DUE53" s="86"/>
      <c r="DUF53" s="86"/>
      <c r="DUG53" s="86"/>
      <c r="DUH53" s="86"/>
      <c r="DUI53" s="86"/>
      <c r="DUJ53" s="86"/>
      <c r="DUK53" s="86"/>
      <c r="DUL53" s="86"/>
      <c r="DUM53" s="86"/>
      <c r="DUN53" s="86"/>
      <c r="DUO53" s="86"/>
      <c r="DUP53" s="86"/>
      <c r="DUQ53" s="86"/>
      <c r="DUR53" s="86"/>
      <c r="DUS53" s="86"/>
      <c r="DUT53" s="86"/>
      <c r="DUU53" s="86"/>
      <c r="DUV53" s="86"/>
      <c r="DUW53" s="86"/>
      <c r="DUX53" s="86"/>
      <c r="DUY53" s="86"/>
      <c r="DUZ53" s="86"/>
      <c r="DVA53" s="86"/>
      <c r="DVB53" s="86"/>
      <c r="DVC53" s="86"/>
      <c r="DVD53" s="86"/>
      <c r="DVE53" s="86"/>
      <c r="DVF53" s="86"/>
      <c r="DVG53" s="86"/>
      <c r="DVH53" s="86"/>
      <c r="DVI53" s="86"/>
      <c r="DVJ53" s="86"/>
      <c r="DVK53" s="86"/>
      <c r="DVL53" s="86"/>
      <c r="DVM53" s="86"/>
      <c r="DVN53" s="86"/>
      <c r="DVO53" s="86"/>
      <c r="DVP53" s="86"/>
      <c r="DVQ53" s="86"/>
      <c r="DVR53" s="86"/>
      <c r="DVS53" s="86"/>
      <c r="DVT53" s="86"/>
      <c r="DVU53" s="86"/>
      <c r="DVV53" s="86"/>
      <c r="DVW53" s="86"/>
      <c r="DVX53" s="86"/>
      <c r="DVY53" s="86"/>
      <c r="DVZ53" s="86"/>
      <c r="DWA53" s="86"/>
      <c r="DWB53" s="86"/>
      <c r="DWC53" s="86"/>
      <c r="DWD53" s="86"/>
      <c r="DWE53" s="86"/>
      <c r="DWF53" s="86"/>
      <c r="DWG53" s="86"/>
      <c r="DWH53" s="86"/>
      <c r="DWI53" s="86"/>
      <c r="DWJ53" s="86"/>
      <c r="DWK53" s="86"/>
      <c r="DWL53" s="86"/>
      <c r="DWM53" s="86"/>
      <c r="DWN53" s="86"/>
      <c r="DWO53" s="86"/>
      <c r="DWP53" s="86"/>
      <c r="DWQ53" s="86"/>
      <c r="DWR53" s="86"/>
      <c r="DWS53" s="86"/>
      <c r="DWT53" s="86"/>
      <c r="DWU53" s="86"/>
      <c r="DWV53" s="86"/>
      <c r="DWW53" s="86"/>
      <c r="DWX53" s="86"/>
      <c r="DWY53" s="86"/>
      <c r="DWZ53" s="86"/>
      <c r="DXA53" s="86"/>
      <c r="DXB53" s="86"/>
      <c r="DXC53" s="86"/>
      <c r="DXD53" s="86"/>
      <c r="DXE53" s="86"/>
      <c r="DXF53" s="86"/>
      <c r="DXG53" s="86"/>
      <c r="DXH53" s="86"/>
      <c r="DXI53" s="86"/>
      <c r="DXJ53" s="86"/>
      <c r="DXK53" s="86"/>
      <c r="DXL53" s="86"/>
      <c r="DXM53" s="86"/>
      <c r="DXN53" s="86"/>
      <c r="DXO53" s="86"/>
      <c r="DXP53" s="86"/>
      <c r="DXQ53" s="86"/>
      <c r="DXR53" s="86"/>
      <c r="DXS53" s="86"/>
      <c r="DXT53" s="86"/>
      <c r="DXU53" s="86"/>
      <c r="DXV53" s="86"/>
      <c r="DXW53" s="86"/>
      <c r="DXX53" s="86"/>
      <c r="DXY53" s="86"/>
      <c r="DXZ53" s="86"/>
      <c r="DYA53" s="86"/>
      <c r="DYB53" s="86"/>
      <c r="DYC53" s="86"/>
      <c r="DYD53" s="86"/>
      <c r="DYE53" s="86"/>
      <c r="DYF53" s="86"/>
      <c r="DYG53" s="86"/>
      <c r="DYH53" s="86"/>
      <c r="DYI53" s="86"/>
      <c r="DYJ53" s="86"/>
      <c r="DYK53" s="86"/>
      <c r="DYL53" s="86"/>
      <c r="DYM53" s="86"/>
      <c r="DYN53" s="86"/>
      <c r="DYO53" s="86"/>
      <c r="DYP53" s="86"/>
      <c r="DYQ53" s="86"/>
      <c r="DYR53" s="86"/>
      <c r="DYS53" s="86"/>
      <c r="DYT53" s="86"/>
      <c r="DYU53" s="86"/>
      <c r="DYV53" s="86"/>
      <c r="DYW53" s="86"/>
      <c r="DYX53" s="86"/>
      <c r="DYY53" s="86"/>
      <c r="DYZ53" s="86"/>
      <c r="DZA53" s="86"/>
      <c r="DZB53" s="86"/>
      <c r="DZC53" s="86"/>
      <c r="DZD53" s="86"/>
      <c r="DZE53" s="86"/>
      <c r="DZF53" s="86"/>
      <c r="DZG53" s="86"/>
      <c r="DZH53" s="86"/>
      <c r="DZI53" s="86"/>
      <c r="DZJ53" s="86"/>
      <c r="DZK53" s="86"/>
      <c r="DZL53" s="86"/>
      <c r="DZM53" s="86"/>
      <c r="DZN53" s="86"/>
      <c r="DZO53" s="86"/>
      <c r="DZP53" s="86"/>
      <c r="DZQ53" s="86"/>
      <c r="DZR53" s="86"/>
      <c r="DZS53" s="86"/>
      <c r="DZT53" s="86"/>
      <c r="DZU53" s="86"/>
      <c r="DZV53" s="86"/>
      <c r="DZW53" s="86"/>
      <c r="DZX53" s="86"/>
      <c r="DZY53" s="86"/>
      <c r="DZZ53" s="86"/>
      <c r="EAA53" s="86"/>
      <c r="EAB53" s="86"/>
      <c r="EAC53" s="86"/>
      <c r="EAD53" s="86"/>
      <c r="EAE53" s="86"/>
      <c r="EAF53" s="86"/>
      <c r="EAG53" s="86"/>
      <c r="EAH53" s="86"/>
      <c r="EAI53" s="86"/>
      <c r="EAJ53" s="86"/>
      <c r="EAK53" s="86"/>
      <c r="EAL53" s="86"/>
      <c r="EAM53" s="86"/>
      <c r="EAN53" s="86"/>
      <c r="EAO53" s="86"/>
      <c r="EAP53" s="86"/>
      <c r="EAQ53" s="86"/>
      <c r="EAR53" s="86"/>
      <c r="EAS53" s="86"/>
      <c r="EAT53" s="86"/>
      <c r="EAU53" s="86"/>
      <c r="EAV53" s="86"/>
      <c r="EAW53" s="86"/>
      <c r="EAX53" s="86"/>
      <c r="EAY53" s="86"/>
      <c r="EAZ53" s="86"/>
      <c r="EBA53" s="86"/>
      <c r="EBB53" s="86"/>
      <c r="EBC53" s="86"/>
      <c r="EBD53" s="86"/>
      <c r="EBE53" s="86"/>
      <c r="EBF53" s="86"/>
      <c r="EBG53" s="86"/>
      <c r="EBH53" s="86"/>
      <c r="EBI53" s="86"/>
      <c r="EBJ53" s="86"/>
      <c r="EBK53" s="86"/>
      <c r="EBL53" s="86"/>
      <c r="EBM53" s="86"/>
      <c r="EBN53" s="86"/>
      <c r="EBO53" s="86"/>
      <c r="EBP53" s="86"/>
      <c r="EBQ53" s="86"/>
      <c r="EBR53" s="86"/>
      <c r="EBS53" s="86"/>
      <c r="EBT53" s="86"/>
      <c r="EBU53" s="86"/>
      <c r="EBV53" s="86"/>
      <c r="EBW53" s="86"/>
      <c r="EBX53" s="86"/>
      <c r="EBY53" s="86"/>
      <c r="EBZ53" s="86"/>
      <c r="ECA53" s="86"/>
      <c r="ECB53" s="86"/>
      <c r="ECC53" s="86"/>
      <c r="ECD53" s="86"/>
      <c r="ECE53" s="86"/>
      <c r="ECF53" s="86"/>
      <c r="ECG53" s="86"/>
      <c r="ECH53" s="86"/>
      <c r="ECI53" s="86"/>
      <c r="ECJ53" s="86"/>
      <c r="ECK53" s="86"/>
      <c r="ECL53" s="86"/>
      <c r="ECM53" s="86"/>
      <c r="ECN53" s="86"/>
      <c r="ECO53" s="86"/>
      <c r="ECP53" s="86"/>
      <c r="ECQ53" s="86"/>
      <c r="ECR53" s="86"/>
      <c r="ECS53" s="86"/>
      <c r="ECT53" s="86"/>
      <c r="ECU53" s="86"/>
      <c r="ECV53" s="86"/>
      <c r="ECW53" s="86"/>
      <c r="ECX53" s="86"/>
      <c r="ECY53" s="86"/>
      <c r="ECZ53" s="86"/>
      <c r="EDA53" s="86"/>
      <c r="EDB53" s="86"/>
      <c r="EDC53" s="86"/>
      <c r="EDD53" s="86"/>
      <c r="EDE53" s="86"/>
      <c r="EDF53" s="86"/>
      <c r="EDG53" s="86"/>
      <c r="EDH53" s="86"/>
      <c r="EDI53" s="86"/>
      <c r="EDJ53" s="86"/>
      <c r="EDK53" s="86"/>
      <c r="EDL53" s="86"/>
      <c r="EDM53" s="86"/>
      <c r="EDN53" s="86"/>
      <c r="EDO53" s="86"/>
      <c r="EDP53" s="86"/>
      <c r="EDQ53" s="86"/>
      <c r="EDR53" s="86"/>
      <c r="EDS53" s="86"/>
      <c r="EDT53" s="86"/>
      <c r="EDU53" s="86"/>
      <c r="EDV53" s="86"/>
      <c r="EDW53" s="86"/>
      <c r="EDX53" s="86"/>
      <c r="EDY53" s="86"/>
      <c r="EDZ53" s="86"/>
      <c r="EEA53" s="86"/>
      <c r="EEB53" s="86"/>
      <c r="EEC53" s="86"/>
      <c r="EED53" s="86"/>
      <c r="EEE53" s="86"/>
      <c r="EEF53" s="86"/>
      <c r="EEG53" s="86"/>
      <c r="EEH53" s="86"/>
      <c r="EEI53" s="86"/>
      <c r="EEJ53" s="86"/>
      <c r="EEK53" s="86"/>
      <c r="EEL53" s="86"/>
      <c r="EEM53" s="86"/>
      <c r="EEN53" s="86"/>
      <c r="EEO53" s="86"/>
      <c r="EEP53" s="86"/>
      <c r="EEQ53" s="86"/>
      <c r="EER53" s="86"/>
      <c r="EES53" s="86"/>
      <c r="EET53" s="86"/>
      <c r="EEU53" s="86"/>
      <c r="EEV53" s="86"/>
      <c r="EEW53" s="86"/>
      <c r="EEX53" s="86"/>
      <c r="EEY53" s="86"/>
      <c r="EEZ53" s="86"/>
      <c r="EFA53" s="86"/>
      <c r="EFB53" s="86"/>
      <c r="EFC53" s="86"/>
      <c r="EFD53" s="86"/>
      <c r="EFE53" s="86"/>
      <c r="EFF53" s="86"/>
      <c r="EFG53" s="86"/>
      <c r="EFH53" s="86"/>
      <c r="EFI53" s="86"/>
      <c r="EFJ53" s="86"/>
      <c r="EFK53" s="86"/>
      <c r="EFL53" s="86"/>
      <c r="EFM53" s="86"/>
      <c r="EFN53" s="86"/>
      <c r="EFO53" s="86"/>
      <c r="EFP53" s="86"/>
      <c r="EFQ53" s="86"/>
      <c r="EFR53" s="86"/>
      <c r="EFS53" s="86"/>
      <c r="EFT53" s="86"/>
      <c r="EFU53" s="86"/>
      <c r="EFV53" s="86"/>
      <c r="EFW53" s="86"/>
      <c r="EFX53" s="86"/>
      <c r="EFY53" s="86"/>
      <c r="EFZ53" s="86"/>
      <c r="EGA53" s="86"/>
      <c r="EGB53" s="86"/>
      <c r="EGC53" s="86"/>
      <c r="EGD53" s="86"/>
      <c r="EGE53" s="86"/>
      <c r="EGF53" s="86"/>
      <c r="EGG53" s="86"/>
      <c r="EGH53" s="86"/>
      <c r="EGI53" s="86"/>
      <c r="EGJ53" s="86"/>
      <c r="EGK53" s="86"/>
      <c r="EGL53" s="86"/>
      <c r="EGM53" s="86"/>
      <c r="EGN53" s="86"/>
      <c r="EGO53" s="86"/>
      <c r="EGP53" s="86"/>
      <c r="EGQ53" s="86"/>
      <c r="EGR53" s="86"/>
      <c r="EGS53" s="86"/>
      <c r="EGT53" s="86"/>
      <c r="EGU53" s="86"/>
      <c r="EGV53" s="86"/>
      <c r="EGW53" s="86"/>
      <c r="EGX53" s="86"/>
      <c r="EGY53" s="86"/>
      <c r="EGZ53" s="86"/>
      <c r="EHA53" s="86"/>
      <c r="EHB53" s="86"/>
      <c r="EHC53" s="86"/>
      <c r="EHD53" s="86"/>
      <c r="EHE53" s="86"/>
      <c r="EHF53" s="86"/>
      <c r="EHG53" s="86"/>
      <c r="EHH53" s="86"/>
      <c r="EHI53" s="86"/>
      <c r="EHJ53" s="86"/>
      <c r="EHK53" s="86"/>
      <c r="EHL53" s="86"/>
      <c r="EHM53" s="86"/>
      <c r="EHN53" s="86"/>
      <c r="EHO53" s="86"/>
      <c r="EHP53" s="86"/>
      <c r="EHQ53" s="86"/>
      <c r="EHR53" s="86"/>
      <c r="EHS53" s="86"/>
      <c r="EHT53" s="86"/>
      <c r="EHU53" s="86"/>
      <c r="EHV53" s="86"/>
      <c r="EHW53" s="86"/>
      <c r="EHX53" s="86"/>
      <c r="EHY53" s="86"/>
      <c r="EHZ53" s="86"/>
      <c r="EIA53" s="86"/>
      <c r="EIB53" s="86"/>
      <c r="EIC53" s="86"/>
      <c r="EID53" s="86"/>
      <c r="EIE53" s="86"/>
      <c r="EIF53" s="86"/>
      <c r="EIG53" s="86"/>
      <c r="EIH53" s="86"/>
      <c r="EII53" s="86"/>
      <c r="EIJ53" s="86"/>
      <c r="EIK53" s="86"/>
      <c r="EIL53" s="86"/>
      <c r="EIM53" s="86"/>
      <c r="EIN53" s="86"/>
      <c r="EIO53" s="86"/>
      <c r="EIP53" s="86"/>
      <c r="EIQ53" s="86"/>
      <c r="EIR53" s="86"/>
      <c r="EIS53" s="86"/>
      <c r="EIT53" s="86"/>
      <c r="EIU53" s="86"/>
      <c r="EIV53" s="86"/>
      <c r="EIW53" s="86"/>
      <c r="EIX53" s="86"/>
      <c r="EIY53" s="86"/>
      <c r="EIZ53" s="86"/>
      <c r="EJA53" s="86"/>
      <c r="EJB53" s="86"/>
      <c r="EJC53" s="86"/>
      <c r="EJD53" s="86"/>
      <c r="EJE53" s="86"/>
      <c r="EJF53" s="86"/>
      <c r="EJG53" s="86"/>
      <c r="EJH53" s="86"/>
      <c r="EJI53" s="86"/>
      <c r="EJJ53" s="86"/>
      <c r="EJK53" s="86"/>
      <c r="EJL53" s="86"/>
      <c r="EJM53" s="86"/>
      <c r="EJN53" s="86"/>
      <c r="EJO53" s="86"/>
      <c r="EJP53" s="86"/>
      <c r="EJQ53" s="86"/>
      <c r="EJR53" s="86"/>
      <c r="EJS53" s="86"/>
      <c r="EJT53" s="86"/>
      <c r="EJU53" s="86"/>
      <c r="EJV53" s="86"/>
      <c r="EJW53" s="86"/>
      <c r="EJX53" s="86"/>
      <c r="EJY53" s="86"/>
      <c r="EJZ53" s="86"/>
      <c r="EKA53" s="86"/>
      <c r="EKB53" s="86"/>
      <c r="EKC53" s="86"/>
      <c r="EKD53" s="86"/>
      <c r="EKE53" s="86"/>
      <c r="EKF53" s="86"/>
      <c r="EKG53" s="86"/>
      <c r="EKH53" s="86"/>
      <c r="EKI53" s="86"/>
      <c r="EKJ53" s="86"/>
      <c r="EKK53" s="86"/>
      <c r="EKL53" s="86"/>
      <c r="EKM53" s="86"/>
      <c r="EKN53" s="86"/>
      <c r="EKO53" s="86"/>
      <c r="EKP53" s="86"/>
      <c r="EKQ53" s="86"/>
      <c r="EKR53" s="86"/>
      <c r="EKS53" s="86"/>
      <c r="EKT53" s="86"/>
      <c r="EKU53" s="86"/>
      <c r="EKV53" s="86"/>
      <c r="EKW53" s="86"/>
      <c r="EKX53" s="86"/>
      <c r="EKY53" s="86"/>
      <c r="EKZ53" s="86"/>
      <c r="ELA53" s="86"/>
      <c r="ELB53" s="86"/>
      <c r="ELC53" s="86"/>
      <c r="ELD53" s="86"/>
      <c r="ELE53" s="86"/>
      <c r="ELF53" s="86"/>
      <c r="ELG53" s="86"/>
      <c r="ELH53" s="86"/>
      <c r="ELI53" s="86"/>
      <c r="ELJ53" s="86"/>
      <c r="ELK53" s="86"/>
      <c r="ELL53" s="86"/>
      <c r="ELM53" s="86"/>
      <c r="ELN53" s="86"/>
      <c r="ELO53" s="86"/>
      <c r="ELP53" s="86"/>
      <c r="ELQ53" s="86"/>
      <c r="ELR53" s="86"/>
      <c r="ELS53" s="86"/>
      <c r="ELT53" s="86"/>
      <c r="ELU53" s="86"/>
      <c r="ELV53" s="86"/>
      <c r="ELW53" s="86"/>
      <c r="ELX53" s="86"/>
      <c r="ELY53" s="86"/>
      <c r="ELZ53" s="86"/>
      <c r="EMA53" s="86"/>
      <c r="EMB53" s="86"/>
      <c r="EMC53" s="86"/>
      <c r="EMD53" s="86"/>
      <c r="EME53" s="86"/>
      <c r="EMF53" s="86"/>
      <c r="EMG53" s="86"/>
      <c r="EMH53" s="86"/>
      <c r="EMI53" s="86"/>
      <c r="EMJ53" s="86"/>
      <c r="EMK53" s="86"/>
      <c r="EML53" s="86"/>
      <c r="EMM53" s="86"/>
      <c r="EMN53" s="86"/>
      <c r="EMO53" s="86"/>
      <c r="EMP53" s="86"/>
      <c r="EMQ53" s="86"/>
      <c r="EMR53" s="86"/>
      <c r="EMS53" s="86"/>
      <c r="EMT53" s="86"/>
      <c r="EMU53" s="86"/>
      <c r="EMV53" s="86"/>
      <c r="EMW53" s="86"/>
      <c r="EMX53" s="86"/>
      <c r="EMY53" s="86"/>
      <c r="EMZ53" s="86"/>
      <c r="ENA53" s="86"/>
      <c r="ENB53" s="86"/>
      <c r="ENC53" s="86"/>
      <c r="END53" s="86"/>
      <c r="ENE53" s="86"/>
      <c r="ENF53" s="86"/>
      <c r="ENG53" s="86"/>
      <c r="ENH53" s="86"/>
      <c r="ENI53" s="86"/>
      <c r="ENJ53" s="86"/>
      <c r="ENK53" s="86"/>
      <c r="ENL53" s="86"/>
      <c r="ENM53" s="86"/>
      <c r="ENN53" s="86"/>
      <c r="ENO53" s="86"/>
      <c r="ENP53" s="86"/>
      <c r="ENQ53" s="86"/>
      <c r="ENR53" s="86"/>
      <c r="ENS53" s="86"/>
      <c r="ENT53" s="86"/>
      <c r="ENU53" s="86"/>
      <c r="ENV53" s="86"/>
      <c r="ENW53" s="86"/>
      <c r="ENX53" s="86"/>
      <c r="ENY53" s="86"/>
      <c r="ENZ53" s="86"/>
      <c r="EOA53" s="86"/>
      <c r="EOB53" s="86"/>
      <c r="EOC53" s="86"/>
      <c r="EOD53" s="86"/>
      <c r="EOE53" s="86"/>
      <c r="EOF53" s="86"/>
      <c r="EOG53" s="86"/>
      <c r="EOH53" s="86"/>
      <c r="EOI53" s="86"/>
      <c r="EOJ53" s="86"/>
      <c r="EOK53" s="86"/>
      <c r="EOL53" s="86"/>
      <c r="EOM53" s="86"/>
      <c r="EON53" s="86"/>
      <c r="EOO53" s="86"/>
      <c r="EOP53" s="86"/>
      <c r="EOQ53" s="86"/>
      <c r="EOR53" s="86"/>
      <c r="EOS53" s="86"/>
      <c r="EOT53" s="86"/>
      <c r="EOU53" s="86"/>
      <c r="EOV53" s="86"/>
      <c r="EOW53" s="86"/>
      <c r="EOX53" s="86"/>
      <c r="EOY53" s="86"/>
      <c r="EOZ53" s="86"/>
      <c r="EPA53" s="86"/>
      <c r="EPB53" s="86"/>
      <c r="EPC53" s="86"/>
      <c r="EPD53" s="86"/>
      <c r="EPE53" s="86"/>
      <c r="EPF53" s="86"/>
      <c r="EPG53" s="86"/>
      <c r="EPH53" s="86"/>
      <c r="EPI53" s="86"/>
      <c r="EPJ53" s="86"/>
      <c r="EPK53" s="86"/>
      <c r="EPL53" s="86"/>
      <c r="EPM53" s="86"/>
      <c r="EPN53" s="86"/>
      <c r="EPO53" s="86"/>
      <c r="EPP53" s="86"/>
      <c r="EPQ53" s="86"/>
      <c r="EPR53" s="86"/>
      <c r="EPS53" s="86"/>
      <c r="EPT53" s="86"/>
      <c r="EPU53" s="86"/>
      <c r="EPV53" s="86"/>
      <c r="EPW53" s="86"/>
      <c r="EPX53" s="86"/>
      <c r="EPY53" s="86"/>
      <c r="EPZ53" s="86"/>
      <c r="EQA53" s="86"/>
      <c r="EQB53" s="86"/>
      <c r="EQC53" s="86"/>
      <c r="EQD53" s="86"/>
      <c r="EQE53" s="86"/>
      <c r="EQF53" s="86"/>
      <c r="EQG53" s="86"/>
      <c r="EQH53" s="86"/>
      <c r="EQI53" s="86"/>
      <c r="EQJ53" s="86"/>
      <c r="EQK53" s="86"/>
      <c r="EQL53" s="86"/>
      <c r="EQM53" s="86"/>
      <c r="EQN53" s="86"/>
      <c r="EQO53" s="86"/>
      <c r="EQP53" s="86"/>
      <c r="EQQ53" s="86"/>
      <c r="EQR53" s="86"/>
      <c r="EQS53" s="86"/>
      <c r="EQT53" s="86"/>
      <c r="EQU53" s="86"/>
      <c r="EQV53" s="86"/>
      <c r="EQW53" s="86"/>
      <c r="EQX53" s="86"/>
      <c r="EQY53" s="86"/>
      <c r="EQZ53" s="86"/>
      <c r="ERA53" s="86"/>
      <c r="ERB53" s="86"/>
      <c r="ERC53" s="86"/>
      <c r="ERD53" s="86"/>
      <c r="ERE53" s="86"/>
      <c r="ERF53" s="86"/>
      <c r="ERG53" s="86"/>
      <c r="ERH53" s="86"/>
      <c r="ERI53" s="86"/>
      <c r="ERJ53" s="86"/>
      <c r="ERK53" s="86"/>
      <c r="ERL53" s="86"/>
      <c r="ERM53" s="86"/>
      <c r="ERN53" s="86"/>
      <c r="ERO53" s="86"/>
      <c r="ERP53" s="86"/>
      <c r="ERQ53" s="86"/>
      <c r="ERR53" s="86"/>
      <c r="ERS53" s="86"/>
      <c r="ERT53" s="86"/>
      <c r="ERU53" s="86"/>
      <c r="ERV53" s="86"/>
      <c r="ERW53" s="86"/>
      <c r="ERX53" s="86"/>
      <c r="ERY53" s="86"/>
      <c r="ERZ53" s="86"/>
      <c r="ESA53" s="86"/>
      <c r="ESB53" s="86"/>
      <c r="ESC53" s="86"/>
      <c r="ESD53" s="86"/>
      <c r="ESE53" s="86"/>
      <c r="ESF53" s="86"/>
      <c r="ESG53" s="86"/>
      <c r="ESH53" s="86"/>
      <c r="ESI53" s="86"/>
      <c r="ESJ53" s="86"/>
      <c r="ESK53" s="86"/>
      <c r="ESL53" s="86"/>
      <c r="ESM53" s="86"/>
      <c r="ESN53" s="86"/>
      <c r="ESO53" s="86"/>
      <c r="ESP53" s="86"/>
      <c r="ESQ53" s="86"/>
      <c r="ESR53" s="86"/>
      <c r="ESS53" s="86"/>
      <c r="EST53" s="86"/>
      <c r="ESU53" s="86"/>
      <c r="ESV53" s="86"/>
      <c r="ESW53" s="86"/>
      <c r="ESX53" s="86"/>
      <c r="ESY53" s="86"/>
      <c r="ESZ53" s="86"/>
      <c r="ETA53" s="86"/>
      <c r="ETB53" s="86"/>
      <c r="ETC53" s="86"/>
      <c r="ETD53" s="86"/>
      <c r="ETE53" s="86"/>
      <c r="ETF53" s="86"/>
      <c r="ETG53" s="86"/>
      <c r="ETH53" s="86"/>
      <c r="ETI53" s="86"/>
      <c r="ETJ53" s="86"/>
      <c r="ETK53" s="86"/>
      <c r="ETL53" s="86"/>
      <c r="ETM53" s="86"/>
      <c r="ETN53" s="86"/>
      <c r="ETO53" s="86"/>
      <c r="ETP53" s="86"/>
      <c r="ETQ53" s="86"/>
      <c r="ETR53" s="86"/>
      <c r="ETS53" s="86"/>
      <c r="ETT53" s="86"/>
      <c r="ETU53" s="86"/>
      <c r="ETV53" s="86"/>
      <c r="ETW53" s="86"/>
      <c r="ETX53" s="86"/>
      <c r="ETY53" s="86"/>
      <c r="ETZ53" s="86"/>
      <c r="EUA53" s="86"/>
      <c r="EUB53" s="86"/>
      <c r="EUC53" s="86"/>
      <c r="EUD53" s="86"/>
      <c r="EUE53" s="86"/>
      <c r="EUF53" s="86"/>
      <c r="EUG53" s="86"/>
      <c r="EUH53" s="86"/>
      <c r="EUI53" s="86"/>
      <c r="EUJ53" s="86"/>
      <c r="EUK53" s="86"/>
      <c r="EUL53" s="86"/>
      <c r="EUM53" s="86"/>
      <c r="EUN53" s="86"/>
      <c r="EUO53" s="86"/>
      <c r="EUP53" s="86"/>
      <c r="EUQ53" s="86"/>
      <c r="EUR53" s="86"/>
      <c r="EUS53" s="86"/>
      <c r="EUT53" s="86"/>
      <c r="EUU53" s="86"/>
      <c r="EUV53" s="86"/>
      <c r="EUW53" s="86"/>
      <c r="EUX53" s="86"/>
      <c r="EUY53" s="86"/>
      <c r="EUZ53" s="86"/>
      <c r="EVA53" s="86"/>
      <c r="EVB53" s="86"/>
      <c r="EVC53" s="86"/>
      <c r="EVD53" s="86"/>
      <c r="EVE53" s="86"/>
      <c r="EVF53" s="86"/>
      <c r="EVG53" s="86"/>
      <c r="EVH53" s="86"/>
      <c r="EVI53" s="86"/>
      <c r="EVJ53" s="86"/>
      <c r="EVK53" s="86"/>
      <c r="EVL53" s="86"/>
      <c r="EVM53" s="86"/>
      <c r="EVN53" s="86"/>
      <c r="EVO53" s="86"/>
      <c r="EVP53" s="86"/>
      <c r="EVQ53" s="86"/>
      <c r="EVR53" s="86"/>
      <c r="EVS53" s="86"/>
      <c r="EVT53" s="86"/>
      <c r="EVU53" s="86"/>
      <c r="EVV53" s="86"/>
      <c r="EVW53" s="86"/>
      <c r="EVX53" s="86"/>
      <c r="EVY53" s="86"/>
      <c r="EVZ53" s="86"/>
      <c r="EWA53" s="86"/>
      <c r="EWB53" s="86"/>
      <c r="EWC53" s="86"/>
      <c r="EWD53" s="86"/>
      <c r="EWE53" s="86"/>
      <c r="EWF53" s="86"/>
      <c r="EWG53" s="86"/>
      <c r="EWH53" s="86"/>
      <c r="EWI53" s="86"/>
      <c r="EWJ53" s="86"/>
      <c r="EWK53" s="86"/>
      <c r="EWL53" s="86"/>
      <c r="EWM53" s="86"/>
      <c r="EWN53" s="86"/>
      <c r="EWO53" s="86"/>
      <c r="EWP53" s="86"/>
      <c r="EWQ53" s="86"/>
      <c r="EWR53" s="86"/>
      <c r="EWS53" s="86"/>
      <c r="EWT53" s="86"/>
      <c r="EWU53" s="86"/>
      <c r="EWV53" s="86"/>
      <c r="EWW53" s="86"/>
      <c r="EWX53" s="86"/>
      <c r="EWY53" s="86"/>
      <c r="EWZ53" s="86"/>
      <c r="EXA53" s="86"/>
      <c r="EXB53" s="86"/>
      <c r="EXC53" s="86"/>
      <c r="EXD53" s="86"/>
      <c r="EXE53" s="86"/>
      <c r="EXF53" s="86"/>
      <c r="EXG53" s="86"/>
      <c r="EXH53" s="86"/>
      <c r="EXI53" s="86"/>
      <c r="EXJ53" s="86"/>
      <c r="EXK53" s="86"/>
      <c r="EXL53" s="86"/>
      <c r="EXM53" s="86"/>
      <c r="EXN53" s="86"/>
      <c r="EXO53" s="86"/>
      <c r="EXP53" s="86"/>
      <c r="EXQ53" s="86"/>
      <c r="EXR53" s="86"/>
      <c r="EXS53" s="86"/>
      <c r="EXT53" s="86"/>
      <c r="EXU53" s="86"/>
      <c r="EXV53" s="86"/>
      <c r="EXW53" s="86"/>
      <c r="EXX53" s="86"/>
      <c r="EXY53" s="86"/>
      <c r="EXZ53" s="86"/>
      <c r="EYA53" s="86"/>
      <c r="EYB53" s="86"/>
      <c r="EYC53" s="86"/>
      <c r="EYD53" s="86"/>
      <c r="EYE53" s="86"/>
      <c r="EYF53" s="86"/>
      <c r="EYG53" s="86"/>
      <c r="EYH53" s="86"/>
      <c r="EYI53" s="86"/>
      <c r="EYJ53" s="86"/>
      <c r="EYK53" s="86"/>
      <c r="EYL53" s="86"/>
      <c r="EYM53" s="86"/>
      <c r="EYN53" s="86"/>
      <c r="EYO53" s="86"/>
      <c r="EYP53" s="86"/>
      <c r="EYQ53" s="86"/>
      <c r="EYR53" s="86"/>
      <c r="EYS53" s="86"/>
      <c r="EYT53" s="86"/>
      <c r="EYU53" s="86"/>
      <c r="EYV53" s="86"/>
      <c r="EYW53" s="86"/>
      <c r="EYX53" s="86"/>
      <c r="EYY53" s="86"/>
      <c r="EYZ53" s="86"/>
      <c r="EZA53" s="86"/>
      <c r="EZB53" s="86"/>
      <c r="EZC53" s="86"/>
      <c r="EZD53" s="86"/>
      <c r="EZE53" s="86"/>
      <c r="EZF53" s="86"/>
      <c r="EZG53" s="86"/>
      <c r="EZH53" s="86"/>
      <c r="EZI53" s="86"/>
      <c r="EZJ53" s="86"/>
      <c r="EZK53" s="86"/>
      <c r="EZL53" s="86"/>
      <c r="EZM53" s="86"/>
      <c r="EZN53" s="86"/>
      <c r="EZO53" s="86"/>
      <c r="EZP53" s="86"/>
      <c r="EZQ53" s="86"/>
      <c r="EZR53" s="86"/>
      <c r="EZS53" s="86"/>
      <c r="EZT53" s="86"/>
      <c r="EZU53" s="86"/>
      <c r="EZV53" s="86"/>
      <c r="EZW53" s="86"/>
      <c r="EZX53" s="86"/>
      <c r="EZY53" s="86"/>
      <c r="EZZ53" s="86"/>
      <c r="FAA53" s="86"/>
      <c r="FAB53" s="86"/>
      <c r="FAC53" s="86"/>
      <c r="FAD53" s="86"/>
      <c r="FAE53" s="86"/>
      <c r="FAF53" s="86"/>
      <c r="FAG53" s="86"/>
      <c r="FAH53" s="86"/>
      <c r="FAI53" s="86"/>
      <c r="FAJ53" s="86"/>
      <c r="FAK53" s="86"/>
      <c r="FAL53" s="86"/>
      <c r="FAM53" s="86"/>
      <c r="FAN53" s="86"/>
      <c r="FAO53" s="86"/>
      <c r="FAP53" s="86"/>
      <c r="FAQ53" s="86"/>
      <c r="FAR53" s="86"/>
      <c r="FAS53" s="86"/>
      <c r="FAT53" s="86"/>
      <c r="FAU53" s="86"/>
      <c r="FAV53" s="86"/>
      <c r="FAW53" s="86"/>
      <c r="FAX53" s="86"/>
      <c r="FAY53" s="86"/>
      <c r="FAZ53" s="86"/>
      <c r="FBA53" s="86"/>
      <c r="FBB53" s="86"/>
      <c r="FBC53" s="86"/>
      <c r="FBD53" s="86"/>
      <c r="FBE53" s="86"/>
      <c r="FBF53" s="86"/>
      <c r="FBG53" s="86"/>
      <c r="FBH53" s="86"/>
      <c r="FBI53" s="86"/>
      <c r="FBJ53" s="86"/>
      <c r="FBK53" s="86"/>
      <c r="FBL53" s="86"/>
      <c r="FBM53" s="86"/>
      <c r="FBN53" s="86"/>
      <c r="FBO53" s="86"/>
      <c r="FBP53" s="86"/>
      <c r="FBQ53" s="86"/>
      <c r="FBR53" s="86"/>
      <c r="FBS53" s="86"/>
      <c r="FBT53" s="86"/>
      <c r="FBU53" s="86"/>
      <c r="FBV53" s="86"/>
      <c r="FBW53" s="86"/>
      <c r="FBX53" s="86"/>
      <c r="FBY53" s="86"/>
      <c r="FBZ53" s="86"/>
      <c r="FCA53" s="86"/>
      <c r="FCB53" s="86"/>
      <c r="FCC53" s="86"/>
      <c r="FCD53" s="86"/>
      <c r="FCE53" s="86"/>
      <c r="FCF53" s="86"/>
      <c r="FCG53" s="86"/>
      <c r="FCH53" s="86"/>
      <c r="FCI53" s="86"/>
      <c r="FCJ53" s="86"/>
      <c r="FCK53" s="86"/>
      <c r="FCL53" s="86"/>
      <c r="FCM53" s="86"/>
      <c r="FCN53" s="86"/>
      <c r="FCO53" s="86"/>
      <c r="FCP53" s="86"/>
      <c r="FCQ53" s="86"/>
      <c r="FCR53" s="86"/>
      <c r="FCS53" s="86"/>
      <c r="FCT53" s="86"/>
      <c r="FCU53" s="86"/>
      <c r="FCV53" s="86"/>
      <c r="FCW53" s="86"/>
      <c r="FCX53" s="86"/>
      <c r="FCY53" s="86"/>
      <c r="FCZ53" s="86"/>
      <c r="FDA53" s="86"/>
      <c r="FDB53" s="86"/>
      <c r="FDC53" s="86"/>
      <c r="FDD53" s="86"/>
      <c r="FDE53" s="86"/>
      <c r="FDF53" s="86"/>
      <c r="FDG53" s="86"/>
      <c r="FDH53" s="86"/>
      <c r="FDI53" s="86"/>
      <c r="FDJ53" s="86"/>
      <c r="FDK53" s="86"/>
      <c r="FDL53" s="86"/>
      <c r="FDM53" s="86"/>
      <c r="FDN53" s="86"/>
      <c r="FDO53" s="86"/>
      <c r="FDP53" s="86"/>
      <c r="FDQ53" s="86"/>
      <c r="FDR53" s="86"/>
      <c r="FDS53" s="86"/>
      <c r="FDT53" s="86"/>
      <c r="FDU53" s="86"/>
      <c r="FDV53" s="86"/>
      <c r="FDW53" s="86"/>
      <c r="FDX53" s="86"/>
      <c r="FDY53" s="86"/>
      <c r="FDZ53" s="86"/>
      <c r="FEA53" s="86"/>
      <c r="FEB53" s="86"/>
      <c r="FEC53" s="86"/>
      <c r="FED53" s="86"/>
      <c r="FEE53" s="86"/>
      <c r="FEF53" s="86"/>
      <c r="FEG53" s="86"/>
      <c r="FEH53" s="86"/>
      <c r="FEI53" s="86"/>
      <c r="FEJ53" s="86"/>
      <c r="FEK53" s="86"/>
      <c r="FEL53" s="86"/>
      <c r="FEM53" s="86"/>
      <c r="FEN53" s="86"/>
      <c r="FEO53" s="86"/>
      <c r="FEP53" s="86"/>
      <c r="FEQ53" s="86"/>
      <c r="FER53" s="86"/>
      <c r="FES53" s="86"/>
      <c r="FET53" s="86"/>
      <c r="FEU53" s="86"/>
      <c r="FEV53" s="86"/>
      <c r="FEW53" s="86"/>
      <c r="FEX53" s="86"/>
      <c r="FEY53" s="86"/>
      <c r="FEZ53" s="86"/>
      <c r="FFA53" s="86"/>
      <c r="FFB53" s="86"/>
      <c r="FFC53" s="86"/>
      <c r="FFD53" s="86"/>
      <c r="FFE53" s="86"/>
      <c r="FFF53" s="86"/>
      <c r="FFG53" s="86"/>
      <c r="FFH53" s="86"/>
      <c r="FFI53" s="86"/>
      <c r="FFJ53" s="86"/>
      <c r="FFK53" s="86"/>
      <c r="FFL53" s="86"/>
      <c r="FFM53" s="86"/>
      <c r="FFN53" s="86"/>
      <c r="FFO53" s="86"/>
      <c r="FFP53" s="86"/>
      <c r="FFQ53" s="86"/>
      <c r="FFR53" s="86"/>
      <c r="FFS53" s="86"/>
      <c r="FFT53" s="86"/>
      <c r="FFU53" s="86"/>
      <c r="FFV53" s="86"/>
      <c r="FFW53" s="86"/>
      <c r="FFX53" s="86"/>
      <c r="FFY53" s="86"/>
      <c r="FFZ53" s="86"/>
      <c r="FGA53" s="86"/>
      <c r="FGB53" s="86"/>
      <c r="FGC53" s="86"/>
      <c r="FGD53" s="86"/>
      <c r="FGE53" s="86"/>
      <c r="FGF53" s="86"/>
      <c r="FGG53" s="86"/>
      <c r="FGH53" s="86"/>
      <c r="FGI53" s="86"/>
      <c r="FGJ53" s="86"/>
      <c r="FGK53" s="86"/>
      <c r="FGL53" s="86"/>
      <c r="FGM53" s="86"/>
      <c r="FGN53" s="86"/>
      <c r="FGO53" s="86"/>
      <c r="FGP53" s="86"/>
      <c r="FGQ53" s="86"/>
      <c r="FGR53" s="86"/>
      <c r="FGS53" s="86"/>
      <c r="FGT53" s="86"/>
      <c r="FGU53" s="86"/>
      <c r="FGV53" s="86"/>
      <c r="FGW53" s="86"/>
      <c r="FGX53" s="86"/>
      <c r="FGY53" s="86"/>
      <c r="FGZ53" s="86"/>
      <c r="FHA53" s="86"/>
      <c r="FHB53" s="86"/>
      <c r="FHC53" s="86"/>
      <c r="FHD53" s="86"/>
      <c r="FHE53" s="86"/>
      <c r="FHF53" s="86"/>
      <c r="FHG53" s="86"/>
      <c r="FHH53" s="86"/>
      <c r="FHI53" s="86"/>
      <c r="FHJ53" s="86"/>
      <c r="FHK53" s="86"/>
      <c r="FHL53" s="86"/>
      <c r="FHM53" s="86"/>
      <c r="FHN53" s="86"/>
      <c r="FHO53" s="86"/>
      <c r="FHP53" s="86"/>
      <c r="FHQ53" s="86"/>
      <c r="FHR53" s="86"/>
      <c r="FHS53" s="86"/>
      <c r="FHT53" s="86"/>
      <c r="FHU53" s="86"/>
      <c r="FHV53" s="86"/>
      <c r="FHW53" s="86"/>
      <c r="FHX53" s="86"/>
      <c r="FHY53" s="86"/>
      <c r="FHZ53" s="86"/>
      <c r="FIA53" s="86"/>
      <c r="FIB53" s="86"/>
      <c r="FIC53" s="86"/>
      <c r="FID53" s="86"/>
      <c r="FIE53" s="86"/>
      <c r="FIF53" s="86"/>
      <c r="FIG53" s="86"/>
      <c r="FIH53" s="86"/>
      <c r="FII53" s="86"/>
      <c r="FIJ53" s="86"/>
      <c r="FIK53" s="86"/>
      <c r="FIL53" s="86"/>
      <c r="FIM53" s="86"/>
      <c r="FIN53" s="86"/>
      <c r="FIO53" s="86"/>
      <c r="FIP53" s="86"/>
      <c r="FIQ53" s="86"/>
      <c r="FIR53" s="86"/>
      <c r="FIS53" s="86"/>
      <c r="FIT53" s="86"/>
      <c r="FIU53" s="86"/>
      <c r="FIV53" s="86"/>
      <c r="FIW53" s="86"/>
      <c r="FIX53" s="86"/>
      <c r="FIY53" s="86"/>
      <c r="FIZ53" s="86"/>
      <c r="FJA53" s="86"/>
      <c r="FJB53" s="86"/>
      <c r="FJC53" s="86"/>
      <c r="FJD53" s="86"/>
      <c r="FJE53" s="86"/>
      <c r="FJF53" s="86"/>
      <c r="FJG53" s="86"/>
      <c r="FJH53" s="86"/>
      <c r="FJI53" s="86"/>
      <c r="FJJ53" s="86"/>
      <c r="FJK53" s="86"/>
      <c r="FJL53" s="86"/>
      <c r="FJM53" s="86"/>
      <c r="FJN53" s="86"/>
      <c r="FJO53" s="86"/>
      <c r="FJP53" s="86"/>
      <c r="FJQ53" s="86"/>
      <c r="FJR53" s="86"/>
      <c r="FJS53" s="86"/>
      <c r="FJT53" s="86"/>
      <c r="FJU53" s="86"/>
      <c r="FJV53" s="86"/>
      <c r="FJW53" s="86"/>
      <c r="FJX53" s="86"/>
      <c r="FJY53" s="86"/>
      <c r="FJZ53" s="86"/>
      <c r="FKA53" s="86"/>
      <c r="FKB53" s="86"/>
      <c r="FKC53" s="86"/>
      <c r="FKD53" s="86"/>
      <c r="FKE53" s="86"/>
      <c r="FKF53" s="86"/>
      <c r="FKG53" s="86"/>
      <c r="FKH53" s="86"/>
      <c r="FKI53" s="86"/>
      <c r="FKJ53" s="86"/>
      <c r="FKK53" s="86"/>
      <c r="FKL53" s="86"/>
      <c r="FKM53" s="86"/>
      <c r="FKN53" s="86"/>
      <c r="FKO53" s="86"/>
      <c r="FKP53" s="86"/>
      <c r="FKQ53" s="86"/>
      <c r="FKR53" s="86"/>
      <c r="FKS53" s="86"/>
      <c r="FKT53" s="86"/>
      <c r="FKU53" s="86"/>
      <c r="FKV53" s="86"/>
      <c r="FKW53" s="86"/>
      <c r="FKX53" s="86"/>
      <c r="FKY53" s="86"/>
      <c r="FKZ53" s="86"/>
      <c r="FLA53" s="86"/>
      <c r="FLB53" s="86"/>
      <c r="FLC53" s="86"/>
      <c r="FLD53" s="86"/>
      <c r="FLE53" s="86"/>
      <c r="FLF53" s="86"/>
      <c r="FLG53" s="86"/>
      <c r="FLH53" s="86"/>
      <c r="FLI53" s="86"/>
      <c r="FLJ53" s="86"/>
      <c r="FLK53" s="86"/>
      <c r="FLL53" s="86"/>
      <c r="FLM53" s="86"/>
      <c r="FLN53" s="86"/>
      <c r="FLO53" s="86"/>
      <c r="FLP53" s="86"/>
      <c r="FLQ53" s="86"/>
      <c r="FLR53" s="86"/>
      <c r="FLS53" s="86"/>
      <c r="FLT53" s="86"/>
      <c r="FLU53" s="86"/>
      <c r="FLV53" s="86"/>
      <c r="FLW53" s="86"/>
      <c r="FLX53" s="86"/>
      <c r="FLY53" s="86"/>
      <c r="FLZ53" s="86"/>
      <c r="FMA53" s="86"/>
      <c r="FMB53" s="86"/>
      <c r="FMC53" s="86"/>
      <c r="FMD53" s="86"/>
      <c r="FME53" s="86"/>
      <c r="FMF53" s="86"/>
      <c r="FMG53" s="86"/>
      <c r="FMH53" s="86"/>
      <c r="FMI53" s="86"/>
      <c r="FMJ53" s="86"/>
      <c r="FMK53" s="86"/>
      <c r="FML53" s="86"/>
      <c r="FMM53" s="86"/>
      <c r="FMN53" s="86"/>
      <c r="FMO53" s="86"/>
      <c r="FMP53" s="86"/>
      <c r="FMQ53" s="86"/>
      <c r="FMR53" s="86"/>
      <c r="FMS53" s="86"/>
      <c r="FMT53" s="86"/>
      <c r="FMU53" s="86"/>
      <c r="FMV53" s="86"/>
      <c r="FMW53" s="86"/>
      <c r="FMX53" s="86"/>
      <c r="FMY53" s="86"/>
      <c r="FMZ53" s="86"/>
      <c r="FNA53" s="86"/>
      <c r="FNB53" s="86"/>
      <c r="FNC53" s="86"/>
      <c r="FND53" s="86"/>
      <c r="FNE53" s="86"/>
      <c r="FNF53" s="86"/>
      <c r="FNG53" s="86"/>
      <c r="FNH53" s="86"/>
      <c r="FNI53" s="86"/>
      <c r="FNJ53" s="86"/>
      <c r="FNK53" s="86"/>
      <c r="FNL53" s="86"/>
      <c r="FNM53" s="86"/>
      <c r="FNN53" s="86"/>
      <c r="FNO53" s="86"/>
      <c r="FNP53" s="86"/>
      <c r="FNQ53" s="86"/>
      <c r="FNR53" s="86"/>
      <c r="FNS53" s="86"/>
      <c r="FNT53" s="86"/>
      <c r="FNU53" s="86"/>
      <c r="FNV53" s="86"/>
      <c r="FNW53" s="86"/>
      <c r="FNX53" s="86"/>
      <c r="FNY53" s="86"/>
      <c r="FNZ53" s="86"/>
      <c r="FOA53" s="86"/>
      <c r="FOB53" s="86"/>
      <c r="FOC53" s="86"/>
      <c r="FOD53" s="86"/>
      <c r="FOE53" s="86"/>
      <c r="FOF53" s="86"/>
      <c r="FOG53" s="86"/>
      <c r="FOH53" s="86"/>
      <c r="FOI53" s="86"/>
      <c r="FOJ53" s="86"/>
      <c r="FOK53" s="86"/>
      <c r="FOL53" s="86"/>
      <c r="FOM53" s="86"/>
      <c r="FON53" s="86"/>
      <c r="FOO53" s="86"/>
      <c r="FOP53" s="86"/>
      <c r="FOQ53" s="86"/>
      <c r="FOR53" s="86"/>
      <c r="FOS53" s="86"/>
      <c r="FOT53" s="86"/>
      <c r="FOU53" s="86"/>
      <c r="FOV53" s="86"/>
      <c r="FOW53" s="86"/>
      <c r="FOX53" s="86"/>
      <c r="FOY53" s="86"/>
      <c r="FOZ53" s="86"/>
      <c r="FPA53" s="86"/>
      <c r="FPB53" s="86"/>
      <c r="FPC53" s="86"/>
      <c r="FPD53" s="86"/>
      <c r="FPE53" s="86"/>
      <c r="FPF53" s="86"/>
      <c r="FPG53" s="86"/>
      <c r="FPH53" s="86"/>
      <c r="FPI53" s="86"/>
      <c r="FPJ53" s="86"/>
      <c r="FPK53" s="86"/>
      <c r="FPL53" s="86"/>
      <c r="FPM53" s="86"/>
      <c r="FPN53" s="86"/>
      <c r="FPO53" s="86"/>
      <c r="FPP53" s="86"/>
      <c r="FPQ53" s="86"/>
      <c r="FPR53" s="86"/>
      <c r="FPS53" s="86"/>
      <c r="FPT53" s="86"/>
      <c r="FPU53" s="86"/>
      <c r="FPV53" s="86"/>
      <c r="FPW53" s="86"/>
      <c r="FPX53" s="86"/>
      <c r="FPY53" s="86"/>
      <c r="FPZ53" s="86"/>
      <c r="FQA53" s="86"/>
      <c r="FQB53" s="86"/>
      <c r="FQC53" s="86"/>
      <c r="FQD53" s="86"/>
      <c r="FQE53" s="86"/>
      <c r="FQF53" s="86"/>
      <c r="FQG53" s="86"/>
      <c r="FQH53" s="86"/>
      <c r="FQI53" s="86"/>
      <c r="FQJ53" s="86"/>
      <c r="FQK53" s="86"/>
      <c r="FQL53" s="86"/>
      <c r="FQM53" s="86"/>
      <c r="FQN53" s="86"/>
      <c r="FQO53" s="86"/>
      <c r="FQP53" s="86"/>
      <c r="FQQ53" s="86"/>
      <c r="FQR53" s="86"/>
      <c r="FQS53" s="86"/>
      <c r="FQT53" s="86"/>
      <c r="FQU53" s="86"/>
      <c r="FQV53" s="86"/>
      <c r="FQW53" s="86"/>
      <c r="FQX53" s="86"/>
      <c r="FQY53" s="86"/>
      <c r="FQZ53" s="86"/>
      <c r="FRA53" s="86"/>
      <c r="FRB53" s="86"/>
      <c r="FRC53" s="86"/>
      <c r="FRD53" s="86"/>
      <c r="FRE53" s="86"/>
      <c r="FRF53" s="86"/>
      <c r="FRG53" s="86"/>
      <c r="FRH53" s="86"/>
      <c r="FRI53" s="86"/>
      <c r="FRJ53" s="86"/>
      <c r="FRK53" s="86"/>
      <c r="FRL53" s="86"/>
      <c r="FRM53" s="86"/>
      <c r="FRN53" s="86"/>
      <c r="FRO53" s="86"/>
      <c r="FRP53" s="86"/>
      <c r="FRQ53" s="86"/>
      <c r="FRR53" s="86"/>
      <c r="FRS53" s="86"/>
      <c r="FRT53" s="86"/>
      <c r="FRU53" s="86"/>
      <c r="FRV53" s="86"/>
      <c r="FRW53" s="86"/>
      <c r="FRX53" s="86"/>
      <c r="FRY53" s="86"/>
      <c r="FRZ53" s="86"/>
      <c r="FSA53" s="86"/>
      <c r="FSB53" s="86"/>
      <c r="FSC53" s="86"/>
      <c r="FSD53" s="86"/>
      <c r="FSE53" s="86"/>
      <c r="FSF53" s="86"/>
      <c r="FSG53" s="86"/>
      <c r="FSH53" s="86"/>
      <c r="FSI53" s="86"/>
      <c r="FSJ53" s="86"/>
      <c r="FSK53" s="86"/>
      <c r="FSL53" s="86"/>
      <c r="FSM53" s="86"/>
      <c r="FSN53" s="86"/>
      <c r="FSO53" s="86"/>
      <c r="FSP53" s="86"/>
      <c r="FSQ53" s="86"/>
      <c r="FSR53" s="86"/>
      <c r="FSS53" s="86"/>
      <c r="FST53" s="86"/>
      <c r="FSU53" s="86"/>
      <c r="FSV53" s="86"/>
      <c r="FSW53" s="86"/>
      <c r="FSX53" s="86"/>
      <c r="FSY53" s="86"/>
      <c r="FSZ53" s="86"/>
      <c r="FTA53" s="86"/>
      <c r="FTB53" s="86"/>
      <c r="FTC53" s="86"/>
      <c r="FTD53" s="86"/>
      <c r="FTE53" s="86"/>
      <c r="FTF53" s="86"/>
      <c r="FTG53" s="86"/>
      <c r="FTH53" s="86"/>
      <c r="FTI53" s="86"/>
      <c r="FTJ53" s="86"/>
      <c r="FTK53" s="86"/>
      <c r="FTL53" s="86"/>
      <c r="FTM53" s="86"/>
      <c r="FTN53" s="86"/>
      <c r="FTO53" s="86"/>
      <c r="FTP53" s="86"/>
      <c r="FTQ53" s="86"/>
      <c r="FTR53" s="86"/>
      <c r="FTS53" s="86"/>
      <c r="FTT53" s="86"/>
      <c r="FTU53" s="86"/>
      <c r="FTV53" s="86"/>
      <c r="FTW53" s="86"/>
      <c r="FTX53" s="86"/>
      <c r="FTY53" s="86"/>
      <c r="FTZ53" s="86"/>
      <c r="FUA53" s="86"/>
      <c r="FUB53" s="86"/>
      <c r="FUC53" s="86"/>
      <c r="FUD53" s="86"/>
      <c r="FUE53" s="86"/>
      <c r="FUF53" s="86"/>
      <c r="FUG53" s="86"/>
      <c r="FUH53" s="86"/>
      <c r="FUI53" s="86"/>
      <c r="FUJ53" s="86"/>
      <c r="FUK53" s="86"/>
      <c r="FUL53" s="86"/>
      <c r="FUM53" s="86"/>
      <c r="FUN53" s="86"/>
      <c r="FUO53" s="86"/>
      <c r="FUP53" s="86"/>
      <c r="FUQ53" s="86"/>
      <c r="FUR53" s="86"/>
      <c r="FUS53" s="86"/>
      <c r="FUT53" s="86"/>
      <c r="FUU53" s="86"/>
      <c r="FUV53" s="86"/>
      <c r="FUW53" s="86"/>
      <c r="FUX53" s="86"/>
      <c r="FUY53" s="86"/>
      <c r="FUZ53" s="86"/>
      <c r="FVA53" s="86"/>
      <c r="FVB53" s="86"/>
      <c r="FVC53" s="86"/>
      <c r="FVD53" s="86"/>
      <c r="FVE53" s="86"/>
      <c r="FVF53" s="86"/>
      <c r="FVG53" s="86"/>
      <c r="FVH53" s="86"/>
      <c r="FVI53" s="86"/>
      <c r="FVJ53" s="86"/>
      <c r="FVK53" s="86"/>
      <c r="FVL53" s="86"/>
      <c r="FVM53" s="86"/>
      <c r="FVN53" s="86"/>
      <c r="FVO53" s="86"/>
      <c r="FVP53" s="86"/>
      <c r="FVQ53" s="86"/>
      <c r="FVR53" s="86"/>
      <c r="FVS53" s="86"/>
      <c r="FVT53" s="86"/>
      <c r="FVU53" s="86"/>
      <c r="FVV53" s="86"/>
      <c r="FVW53" s="86"/>
      <c r="FVX53" s="86"/>
      <c r="FVY53" s="86"/>
      <c r="FVZ53" s="86"/>
      <c r="FWA53" s="86"/>
      <c r="FWB53" s="86"/>
      <c r="FWC53" s="86"/>
      <c r="FWD53" s="86"/>
      <c r="FWE53" s="86"/>
      <c r="FWF53" s="86"/>
      <c r="FWG53" s="86"/>
      <c r="FWH53" s="86"/>
      <c r="FWI53" s="86"/>
      <c r="FWJ53" s="86"/>
      <c r="FWK53" s="86"/>
      <c r="FWL53" s="86"/>
      <c r="FWM53" s="86"/>
      <c r="FWN53" s="86"/>
      <c r="FWO53" s="86"/>
      <c r="FWP53" s="86"/>
      <c r="FWQ53" s="86"/>
      <c r="FWR53" s="86"/>
      <c r="FWS53" s="86"/>
      <c r="FWT53" s="86"/>
      <c r="FWU53" s="86"/>
      <c r="FWV53" s="86"/>
      <c r="FWW53" s="86"/>
      <c r="FWX53" s="86"/>
      <c r="FWY53" s="86"/>
      <c r="FWZ53" s="86"/>
      <c r="FXA53" s="86"/>
      <c r="FXB53" s="86"/>
      <c r="FXC53" s="86"/>
      <c r="FXD53" s="86"/>
      <c r="FXE53" s="86"/>
      <c r="FXF53" s="86"/>
      <c r="FXG53" s="86"/>
      <c r="FXH53" s="86"/>
      <c r="FXI53" s="86"/>
      <c r="FXJ53" s="86"/>
      <c r="FXK53" s="86"/>
      <c r="FXL53" s="86"/>
      <c r="FXM53" s="86"/>
      <c r="FXN53" s="86"/>
      <c r="FXO53" s="86"/>
      <c r="FXP53" s="86"/>
      <c r="FXQ53" s="86"/>
      <c r="FXR53" s="86"/>
      <c r="FXS53" s="86"/>
      <c r="FXT53" s="86"/>
      <c r="FXU53" s="86"/>
      <c r="FXV53" s="86"/>
      <c r="FXW53" s="86"/>
      <c r="FXX53" s="86"/>
      <c r="FXY53" s="86"/>
      <c r="FXZ53" s="86"/>
      <c r="FYA53" s="86"/>
      <c r="FYB53" s="86"/>
      <c r="FYC53" s="86"/>
      <c r="FYD53" s="86"/>
      <c r="FYE53" s="86"/>
      <c r="FYF53" s="86"/>
      <c r="FYG53" s="86"/>
      <c r="FYH53" s="86"/>
      <c r="FYI53" s="86"/>
      <c r="FYJ53" s="86"/>
      <c r="FYK53" s="86"/>
      <c r="FYL53" s="86"/>
      <c r="FYM53" s="86"/>
      <c r="FYN53" s="86"/>
      <c r="FYO53" s="86"/>
      <c r="FYP53" s="86"/>
      <c r="FYQ53" s="86"/>
      <c r="FYR53" s="86"/>
      <c r="FYS53" s="86"/>
      <c r="FYT53" s="86"/>
      <c r="FYU53" s="86"/>
      <c r="FYV53" s="86"/>
      <c r="FYW53" s="86"/>
      <c r="FYX53" s="86"/>
      <c r="FYY53" s="86"/>
      <c r="FYZ53" s="86"/>
      <c r="FZA53" s="86"/>
      <c r="FZB53" s="86"/>
      <c r="FZC53" s="86"/>
      <c r="FZD53" s="86"/>
      <c r="FZE53" s="86"/>
      <c r="FZF53" s="86"/>
      <c r="FZG53" s="86"/>
      <c r="FZH53" s="86"/>
      <c r="FZI53" s="86"/>
      <c r="FZJ53" s="86"/>
      <c r="FZK53" s="86"/>
      <c r="FZL53" s="86"/>
      <c r="FZM53" s="86"/>
      <c r="FZN53" s="86"/>
      <c r="FZO53" s="86"/>
      <c r="FZP53" s="86"/>
      <c r="FZQ53" s="86"/>
      <c r="FZR53" s="86"/>
      <c r="FZS53" s="86"/>
      <c r="FZT53" s="86"/>
      <c r="FZU53" s="86"/>
      <c r="FZV53" s="86"/>
      <c r="FZW53" s="86"/>
      <c r="FZX53" s="86"/>
      <c r="FZY53" s="86"/>
      <c r="FZZ53" s="86"/>
      <c r="GAA53" s="86"/>
      <c r="GAB53" s="86"/>
      <c r="GAC53" s="86"/>
      <c r="GAD53" s="86"/>
      <c r="GAE53" s="86"/>
      <c r="GAF53" s="86"/>
      <c r="GAG53" s="86"/>
      <c r="GAH53" s="86"/>
      <c r="GAI53" s="86"/>
      <c r="GAJ53" s="86"/>
      <c r="GAK53" s="86"/>
      <c r="GAL53" s="86"/>
      <c r="GAM53" s="86"/>
      <c r="GAN53" s="86"/>
      <c r="GAO53" s="86"/>
      <c r="GAP53" s="86"/>
      <c r="GAQ53" s="86"/>
      <c r="GAR53" s="86"/>
      <c r="GAS53" s="86"/>
      <c r="GAT53" s="86"/>
      <c r="GAU53" s="86"/>
      <c r="GAV53" s="86"/>
      <c r="GAW53" s="86"/>
      <c r="GAX53" s="86"/>
      <c r="GAY53" s="86"/>
      <c r="GAZ53" s="86"/>
      <c r="GBA53" s="86"/>
      <c r="GBB53" s="86"/>
      <c r="GBC53" s="86"/>
      <c r="GBD53" s="86"/>
      <c r="GBE53" s="86"/>
      <c r="GBF53" s="86"/>
      <c r="GBG53" s="86"/>
      <c r="GBH53" s="86"/>
      <c r="GBI53" s="86"/>
      <c r="GBJ53" s="86"/>
      <c r="GBK53" s="86"/>
      <c r="GBL53" s="86"/>
      <c r="GBM53" s="86"/>
      <c r="GBN53" s="86"/>
      <c r="GBO53" s="86"/>
      <c r="GBP53" s="86"/>
      <c r="GBQ53" s="86"/>
      <c r="GBR53" s="86"/>
      <c r="GBS53" s="86"/>
      <c r="GBT53" s="86"/>
      <c r="GBU53" s="86"/>
      <c r="GBV53" s="86"/>
      <c r="GBW53" s="86"/>
      <c r="GBX53" s="86"/>
      <c r="GBY53" s="86"/>
      <c r="GBZ53" s="86"/>
      <c r="GCA53" s="86"/>
      <c r="GCB53" s="86"/>
      <c r="GCC53" s="86"/>
      <c r="GCD53" s="86"/>
      <c r="GCE53" s="86"/>
      <c r="GCF53" s="86"/>
      <c r="GCG53" s="86"/>
      <c r="GCH53" s="86"/>
      <c r="GCI53" s="86"/>
      <c r="GCJ53" s="86"/>
      <c r="GCK53" s="86"/>
      <c r="GCL53" s="86"/>
      <c r="GCM53" s="86"/>
      <c r="GCN53" s="86"/>
      <c r="GCO53" s="86"/>
      <c r="GCP53" s="86"/>
      <c r="GCQ53" s="86"/>
      <c r="GCR53" s="86"/>
      <c r="GCS53" s="86"/>
      <c r="GCT53" s="86"/>
      <c r="GCU53" s="86"/>
      <c r="GCV53" s="86"/>
      <c r="GCW53" s="86"/>
      <c r="GCX53" s="86"/>
      <c r="GCY53" s="86"/>
      <c r="GCZ53" s="86"/>
      <c r="GDA53" s="86"/>
      <c r="GDB53" s="86"/>
      <c r="GDC53" s="86"/>
      <c r="GDD53" s="86"/>
      <c r="GDE53" s="86"/>
      <c r="GDF53" s="86"/>
      <c r="GDG53" s="86"/>
      <c r="GDH53" s="86"/>
      <c r="GDI53" s="86"/>
      <c r="GDJ53" s="86"/>
      <c r="GDK53" s="86"/>
      <c r="GDL53" s="86"/>
      <c r="GDM53" s="86"/>
      <c r="GDN53" s="86"/>
      <c r="GDO53" s="86"/>
      <c r="GDP53" s="86"/>
      <c r="GDQ53" s="86"/>
      <c r="GDR53" s="86"/>
      <c r="GDS53" s="86"/>
      <c r="GDT53" s="86"/>
      <c r="GDU53" s="86"/>
      <c r="GDV53" s="86"/>
      <c r="GDW53" s="86"/>
      <c r="GDX53" s="86"/>
      <c r="GDY53" s="86"/>
      <c r="GDZ53" s="86"/>
      <c r="GEA53" s="86"/>
      <c r="GEB53" s="86"/>
      <c r="GEC53" s="86"/>
      <c r="GED53" s="86"/>
      <c r="GEE53" s="86"/>
      <c r="GEF53" s="86"/>
      <c r="GEG53" s="86"/>
      <c r="GEH53" s="86"/>
      <c r="GEI53" s="86"/>
      <c r="GEJ53" s="86"/>
      <c r="GEK53" s="86"/>
      <c r="GEL53" s="86"/>
      <c r="GEM53" s="86"/>
      <c r="GEN53" s="86"/>
      <c r="GEO53" s="86"/>
      <c r="GEP53" s="86"/>
      <c r="GEQ53" s="86"/>
      <c r="GER53" s="86"/>
      <c r="GES53" s="86"/>
      <c r="GET53" s="86"/>
      <c r="GEU53" s="86"/>
      <c r="GEV53" s="86"/>
      <c r="GEW53" s="86"/>
      <c r="GEX53" s="86"/>
      <c r="GEY53" s="86"/>
      <c r="GEZ53" s="86"/>
      <c r="GFA53" s="86"/>
      <c r="GFB53" s="86"/>
      <c r="GFC53" s="86"/>
      <c r="GFD53" s="86"/>
      <c r="GFE53" s="86"/>
      <c r="GFF53" s="86"/>
      <c r="GFG53" s="86"/>
      <c r="GFH53" s="86"/>
      <c r="GFI53" s="86"/>
      <c r="GFJ53" s="86"/>
      <c r="GFK53" s="86"/>
      <c r="GFL53" s="86"/>
      <c r="GFM53" s="86"/>
      <c r="GFN53" s="86"/>
      <c r="GFO53" s="86"/>
      <c r="GFP53" s="86"/>
      <c r="GFQ53" s="86"/>
      <c r="GFR53" s="86"/>
      <c r="GFS53" s="86"/>
      <c r="GFT53" s="86"/>
      <c r="GFU53" s="86"/>
      <c r="GFV53" s="86"/>
      <c r="GFW53" s="86"/>
      <c r="GFX53" s="86"/>
      <c r="GFY53" s="86"/>
      <c r="GFZ53" s="86"/>
      <c r="GGA53" s="86"/>
      <c r="GGB53" s="86"/>
      <c r="GGC53" s="86"/>
      <c r="GGD53" s="86"/>
      <c r="GGE53" s="86"/>
      <c r="GGF53" s="86"/>
      <c r="GGG53" s="86"/>
      <c r="GGH53" s="86"/>
      <c r="GGI53" s="86"/>
      <c r="GGJ53" s="86"/>
      <c r="GGK53" s="86"/>
      <c r="GGL53" s="86"/>
      <c r="GGM53" s="86"/>
      <c r="GGN53" s="86"/>
      <c r="GGO53" s="86"/>
      <c r="GGP53" s="86"/>
      <c r="GGQ53" s="86"/>
      <c r="GGR53" s="86"/>
      <c r="GGS53" s="86"/>
      <c r="GGT53" s="86"/>
      <c r="GGU53" s="86"/>
      <c r="GGV53" s="86"/>
      <c r="GGW53" s="86"/>
      <c r="GGX53" s="86"/>
      <c r="GGY53" s="86"/>
      <c r="GGZ53" s="86"/>
      <c r="GHA53" s="86"/>
      <c r="GHB53" s="86"/>
      <c r="GHC53" s="86"/>
      <c r="GHD53" s="86"/>
      <c r="GHE53" s="86"/>
      <c r="GHF53" s="86"/>
      <c r="GHG53" s="86"/>
      <c r="GHH53" s="86"/>
      <c r="GHI53" s="86"/>
      <c r="GHJ53" s="86"/>
      <c r="GHK53" s="86"/>
      <c r="GHL53" s="86"/>
      <c r="GHM53" s="86"/>
      <c r="GHN53" s="86"/>
      <c r="GHO53" s="86"/>
      <c r="GHP53" s="86"/>
      <c r="GHQ53" s="86"/>
      <c r="GHR53" s="86"/>
      <c r="GHS53" s="86"/>
      <c r="GHT53" s="86"/>
      <c r="GHU53" s="86"/>
      <c r="GHV53" s="86"/>
      <c r="GHW53" s="86"/>
      <c r="GHX53" s="86"/>
      <c r="GHY53" s="86"/>
      <c r="GHZ53" s="86"/>
      <c r="GIA53" s="86"/>
      <c r="GIB53" s="86"/>
      <c r="GIC53" s="86"/>
      <c r="GID53" s="86"/>
      <c r="GIE53" s="86"/>
      <c r="GIF53" s="86"/>
      <c r="GIG53" s="86"/>
      <c r="GIH53" s="86"/>
      <c r="GII53" s="86"/>
      <c r="GIJ53" s="86"/>
      <c r="GIK53" s="86"/>
      <c r="GIL53" s="86"/>
      <c r="GIM53" s="86"/>
      <c r="GIN53" s="86"/>
      <c r="GIO53" s="86"/>
      <c r="GIP53" s="86"/>
      <c r="GIQ53" s="86"/>
      <c r="GIR53" s="86"/>
      <c r="GIS53" s="86"/>
      <c r="GIT53" s="86"/>
      <c r="GIU53" s="86"/>
      <c r="GIV53" s="86"/>
      <c r="GIW53" s="86"/>
      <c r="GIX53" s="86"/>
      <c r="GIY53" s="86"/>
      <c r="GIZ53" s="86"/>
      <c r="GJA53" s="86"/>
      <c r="GJB53" s="86"/>
      <c r="GJC53" s="86"/>
      <c r="GJD53" s="86"/>
      <c r="GJE53" s="86"/>
      <c r="GJF53" s="86"/>
      <c r="GJG53" s="86"/>
      <c r="GJH53" s="86"/>
      <c r="GJI53" s="86"/>
      <c r="GJJ53" s="86"/>
      <c r="GJK53" s="86"/>
      <c r="GJL53" s="86"/>
      <c r="GJM53" s="86"/>
      <c r="GJN53" s="86"/>
      <c r="GJO53" s="86"/>
      <c r="GJP53" s="86"/>
      <c r="GJQ53" s="86"/>
      <c r="GJR53" s="86"/>
      <c r="GJS53" s="86"/>
      <c r="GJT53" s="86"/>
      <c r="GJU53" s="86"/>
      <c r="GJV53" s="86"/>
      <c r="GJW53" s="86"/>
      <c r="GJX53" s="86"/>
      <c r="GJY53" s="86"/>
      <c r="GJZ53" s="86"/>
      <c r="GKA53" s="86"/>
      <c r="GKB53" s="86"/>
      <c r="GKC53" s="86"/>
      <c r="GKD53" s="86"/>
      <c r="GKE53" s="86"/>
      <c r="GKF53" s="86"/>
      <c r="GKG53" s="86"/>
      <c r="GKH53" s="86"/>
      <c r="GKI53" s="86"/>
      <c r="GKJ53" s="86"/>
      <c r="GKK53" s="86"/>
      <c r="GKL53" s="86"/>
      <c r="GKM53" s="86"/>
      <c r="GKN53" s="86"/>
      <c r="GKO53" s="86"/>
      <c r="GKP53" s="86"/>
      <c r="GKQ53" s="86"/>
      <c r="GKR53" s="86"/>
      <c r="GKS53" s="86"/>
      <c r="GKT53" s="86"/>
      <c r="GKU53" s="86"/>
      <c r="GKV53" s="86"/>
      <c r="GKW53" s="86"/>
      <c r="GKX53" s="86"/>
      <c r="GKY53" s="86"/>
      <c r="GKZ53" s="86"/>
      <c r="GLA53" s="86"/>
      <c r="GLB53" s="86"/>
      <c r="GLC53" s="86"/>
      <c r="GLD53" s="86"/>
      <c r="GLE53" s="86"/>
      <c r="GLF53" s="86"/>
      <c r="GLG53" s="86"/>
      <c r="GLH53" s="86"/>
      <c r="GLI53" s="86"/>
      <c r="GLJ53" s="86"/>
      <c r="GLK53" s="86"/>
      <c r="GLL53" s="86"/>
      <c r="GLM53" s="86"/>
      <c r="GLN53" s="86"/>
      <c r="GLO53" s="86"/>
      <c r="GLP53" s="86"/>
      <c r="GLQ53" s="86"/>
      <c r="GLR53" s="86"/>
      <c r="GLS53" s="86"/>
      <c r="GLT53" s="86"/>
      <c r="GLU53" s="86"/>
      <c r="GLV53" s="86"/>
      <c r="GLW53" s="86"/>
      <c r="GLX53" s="86"/>
      <c r="GLY53" s="86"/>
      <c r="GLZ53" s="86"/>
      <c r="GMA53" s="86"/>
      <c r="GMB53" s="86"/>
      <c r="GMC53" s="86"/>
      <c r="GMD53" s="86"/>
      <c r="GME53" s="86"/>
      <c r="GMF53" s="86"/>
      <c r="GMG53" s="86"/>
      <c r="GMH53" s="86"/>
      <c r="GMI53" s="86"/>
      <c r="GMJ53" s="86"/>
      <c r="GMK53" s="86"/>
      <c r="GML53" s="86"/>
      <c r="GMM53" s="86"/>
      <c r="GMN53" s="86"/>
      <c r="GMO53" s="86"/>
      <c r="GMP53" s="86"/>
      <c r="GMQ53" s="86"/>
      <c r="GMR53" s="86"/>
      <c r="GMS53" s="86"/>
      <c r="GMT53" s="86"/>
      <c r="GMU53" s="86"/>
      <c r="GMV53" s="86"/>
      <c r="GMW53" s="86"/>
      <c r="GMX53" s="86"/>
      <c r="GMY53" s="86"/>
      <c r="GMZ53" s="86"/>
      <c r="GNA53" s="86"/>
      <c r="GNB53" s="86"/>
      <c r="GNC53" s="86"/>
      <c r="GND53" s="86"/>
      <c r="GNE53" s="86"/>
      <c r="GNF53" s="86"/>
      <c r="GNG53" s="86"/>
      <c r="GNH53" s="86"/>
      <c r="GNI53" s="86"/>
      <c r="GNJ53" s="86"/>
      <c r="GNK53" s="86"/>
      <c r="GNL53" s="86"/>
      <c r="GNM53" s="86"/>
      <c r="GNN53" s="86"/>
      <c r="GNO53" s="86"/>
      <c r="GNP53" s="86"/>
      <c r="GNQ53" s="86"/>
      <c r="GNR53" s="86"/>
      <c r="GNS53" s="86"/>
      <c r="GNT53" s="86"/>
      <c r="GNU53" s="86"/>
      <c r="GNV53" s="86"/>
      <c r="GNW53" s="86"/>
      <c r="GNX53" s="86"/>
      <c r="GNY53" s="86"/>
      <c r="GNZ53" s="86"/>
      <c r="GOA53" s="86"/>
      <c r="GOB53" s="86"/>
      <c r="GOC53" s="86"/>
      <c r="GOD53" s="86"/>
      <c r="GOE53" s="86"/>
      <c r="GOF53" s="86"/>
      <c r="GOG53" s="86"/>
      <c r="GOH53" s="86"/>
      <c r="GOI53" s="86"/>
      <c r="GOJ53" s="86"/>
      <c r="GOK53" s="86"/>
      <c r="GOL53" s="86"/>
      <c r="GOM53" s="86"/>
      <c r="GON53" s="86"/>
      <c r="GOO53" s="86"/>
      <c r="GOP53" s="86"/>
      <c r="GOQ53" s="86"/>
      <c r="GOR53" s="86"/>
      <c r="GOS53" s="86"/>
      <c r="GOT53" s="86"/>
      <c r="GOU53" s="86"/>
      <c r="GOV53" s="86"/>
      <c r="GOW53" s="86"/>
      <c r="GOX53" s="86"/>
      <c r="GOY53" s="86"/>
      <c r="GOZ53" s="86"/>
      <c r="GPA53" s="86"/>
      <c r="GPB53" s="86"/>
      <c r="GPC53" s="86"/>
      <c r="GPD53" s="86"/>
      <c r="GPE53" s="86"/>
      <c r="GPF53" s="86"/>
      <c r="GPG53" s="86"/>
      <c r="GPH53" s="86"/>
      <c r="GPI53" s="86"/>
      <c r="GPJ53" s="86"/>
      <c r="GPK53" s="86"/>
      <c r="GPL53" s="86"/>
      <c r="GPM53" s="86"/>
      <c r="GPN53" s="86"/>
      <c r="GPO53" s="86"/>
      <c r="GPP53" s="86"/>
      <c r="GPQ53" s="86"/>
      <c r="GPR53" s="86"/>
      <c r="GPS53" s="86"/>
      <c r="GPT53" s="86"/>
      <c r="GPU53" s="86"/>
      <c r="GPV53" s="86"/>
      <c r="GPW53" s="86"/>
      <c r="GPX53" s="86"/>
      <c r="GPY53" s="86"/>
      <c r="GPZ53" s="86"/>
      <c r="GQA53" s="86"/>
      <c r="GQB53" s="86"/>
      <c r="GQC53" s="86"/>
      <c r="GQD53" s="86"/>
      <c r="GQE53" s="86"/>
      <c r="GQF53" s="86"/>
      <c r="GQG53" s="86"/>
      <c r="GQH53" s="86"/>
      <c r="GQI53" s="86"/>
      <c r="GQJ53" s="86"/>
      <c r="GQK53" s="86"/>
      <c r="GQL53" s="86"/>
      <c r="GQM53" s="86"/>
      <c r="GQN53" s="86"/>
      <c r="GQO53" s="86"/>
      <c r="GQP53" s="86"/>
      <c r="GQQ53" s="86"/>
      <c r="GQR53" s="86"/>
      <c r="GQS53" s="86"/>
      <c r="GQT53" s="86"/>
      <c r="GQU53" s="86"/>
      <c r="GQV53" s="86"/>
      <c r="GQW53" s="86"/>
      <c r="GQX53" s="86"/>
      <c r="GQY53" s="86"/>
      <c r="GQZ53" s="86"/>
      <c r="GRA53" s="86"/>
      <c r="GRB53" s="86"/>
      <c r="GRC53" s="86"/>
      <c r="GRD53" s="86"/>
      <c r="GRE53" s="86"/>
      <c r="GRF53" s="86"/>
      <c r="GRG53" s="86"/>
      <c r="GRH53" s="86"/>
      <c r="GRI53" s="86"/>
      <c r="GRJ53" s="86"/>
      <c r="GRK53" s="86"/>
      <c r="GRL53" s="86"/>
      <c r="GRM53" s="86"/>
      <c r="GRN53" s="86"/>
      <c r="GRO53" s="86"/>
      <c r="GRP53" s="86"/>
      <c r="GRQ53" s="86"/>
      <c r="GRR53" s="86"/>
      <c r="GRS53" s="86"/>
      <c r="GRT53" s="86"/>
      <c r="GRU53" s="86"/>
      <c r="GRV53" s="86"/>
      <c r="GRW53" s="86"/>
      <c r="GRX53" s="86"/>
      <c r="GRY53" s="86"/>
      <c r="GRZ53" s="86"/>
      <c r="GSA53" s="86"/>
      <c r="GSB53" s="86"/>
      <c r="GSC53" s="86"/>
      <c r="GSD53" s="86"/>
      <c r="GSE53" s="86"/>
      <c r="GSF53" s="86"/>
      <c r="GSG53" s="86"/>
      <c r="GSH53" s="86"/>
      <c r="GSI53" s="86"/>
      <c r="GSJ53" s="86"/>
      <c r="GSK53" s="86"/>
      <c r="GSL53" s="86"/>
      <c r="GSM53" s="86"/>
      <c r="GSN53" s="86"/>
      <c r="GSO53" s="86"/>
      <c r="GSP53" s="86"/>
      <c r="GSQ53" s="86"/>
      <c r="GSR53" s="86"/>
      <c r="GSS53" s="86"/>
      <c r="GST53" s="86"/>
      <c r="GSU53" s="86"/>
      <c r="GSV53" s="86"/>
      <c r="GSW53" s="86"/>
      <c r="GSX53" s="86"/>
      <c r="GSY53" s="86"/>
      <c r="GSZ53" s="86"/>
      <c r="GTA53" s="86"/>
      <c r="GTB53" s="86"/>
      <c r="GTC53" s="86"/>
      <c r="GTD53" s="86"/>
      <c r="GTE53" s="86"/>
      <c r="GTF53" s="86"/>
      <c r="GTG53" s="86"/>
      <c r="GTH53" s="86"/>
      <c r="GTI53" s="86"/>
      <c r="GTJ53" s="86"/>
      <c r="GTK53" s="86"/>
      <c r="GTL53" s="86"/>
      <c r="GTM53" s="86"/>
      <c r="GTN53" s="86"/>
      <c r="GTO53" s="86"/>
      <c r="GTP53" s="86"/>
      <c r="GTQ53" s="86"/>
      <c r="GTR53" s="86"/>
      <c r="GTS53" s="86"/>
      <c r="GTT53" s="86"/>
      <c r="GTU53" s="86"/>
      <c r="GTV53" s="86"/>
      <c r="GTW53" s="86"/>
      <c r="GTX53" s="86"/>
      <c r="GTY53" s="86"/>
      <c r="GTZ53" s="86"/>
      <c r="GUA53" s="86"/>
      <c r="GUB53" s="86"/>
      <c r="GUC53" s="86"/>
      <c r="GUD53" s="86"/>
      <c r="GUE53" s="86"/>
      <c r="GUF53" s="86"/>
      <c r="GUG53" s="86"/>
      <c r="GUH53" s="86"/>
      <c r="GUI53" s="86"/>
      <c r="GUJ53" s="86"/>
      <c r="GUK53" s="86"/>
      <c r="GUL53" s="86"/>
      <c r="GUM53" s="86"/>
      <c r="GUN53" s="86"/>
      <c r="GUO53" s="86"/>
      <c r="GUP53" s="86"/>
      <c r="GUQ53" s="86"/>
      <c r="GUR53" s="86"/>
      <c r="GUS53" s="86"/>
      <c r="GUT53" s="86"/>
      <c r="GUU53" s="86"/>
      <c r="GUV53" s="86"/>
      <c r="GUW53" s="86"/>
      <c r="GUX53" s="86"/>
      <c r="GUY53" s="86"/>
      <c r="GUZ53" s="86"/>
      <c r="GVA53" s="86"/>
      <c r="GVB53" s="86"/>
      <c r="GVC53" s="86"/>
      <c r="GVD53" s="86"/>
      <c r="GVE53" s="86"/>
      <c r="GVF53" s="86"/>
      <c r="GVG53" s="86"/>
      <c r="GVH53" s="86"/>
      <c r="GVI53" s="86"/>
      <c r="GVJ53" s="86"/>
      <c r="GVK53" s="86"/>
      <c r="GVL53" s="86"/>
      <c r="GVM53" s="86"/>
      <c r="GVN53" s="86"/>
      <c r="GVO53" s="86"/>
      <c r="GVP53" s="86"/>
      <c r="GVQ53" s="86"/>
      <c r="GVR53" s="86"/>
      <c r="GVS53" s="86"/>
      <c r="GVT53" s="86"/>
      <c r="GVU53" s="86"/>
      <c r="GVV53" s="86"/>
      <c r="GVW53" s="86"/>
      <c r="GVX53" s="86"/>
      <c r="GVY53" s="86"/>
      <c r="GVZ53" s="86"/>
      <c r="GWA53" s="86"/>
      <c r="GWB53" s="86"/>
      <c r="GWC53" s="86"/>
      <c r="GWD53" s="86"/>
      <c r="GWE53" s="86"/>
      <c r="GWF53" s="86"/>
      <c r="GWG53" s="86"/>
      <c r="GWH53" s="86"/>
      <c r="GWI53" s="86"/>
      <c r="GWJ53" s="86"/>
      <c r="GWK53" s="86"/>
      <c r="GWL53" s="86"/>
      <c r="GWM53" s="86"/>
      <c r="GWN53" s="86"/>
      <c r="GWO53" s="86"/>
      <c r="GWP53" s="86"/>
      <c r="GWQ53" s="86"/>
      <c r="GWR53" s="86"/>
      <c r="GWS53" s="86"/>
      <c r="GWT53" s="86"/>
      <c r="GWU53" s="86"/>
      <c r="GWV53" s="86"/>
      <c r="GWW53" s="86"/>
      <c r="GWX53" s="86"/>
      <c r="GWY53" s="86"/>
      <c r="GWZ53" s="86"/>
      <c r="GXA53" s="86"/>
      <c r="GXB53" s="86"/>
      <c r="GXC53" s="86"/>
      <c r="GXD53" s="86"/>
      <c r="GXE53" s="86"/>
      <c r="GXF53" s="86"/>
      <c r="GXG53" s="86"/>
      <c r="GXH53" s="86"/>
      <c r="GXI53" s="86"/>
      <c r="GXJ53" s="86"/>
      <c r="GXK53" s="86"/>
      <c r="GXL53" s="86"/>
      <c r="GXM53" s="86"/>
      <c r="GXN53" s="86"/>
      <c r="GXO53" s="86"/>
      <c r="GXP53" s="86"/>
      <c r="GXQ53" s="86"/>
      <c r="GXR53" s="86"/>
      <c r="GXS53" s="86"/>
      <c r="GXT53" s="86"/>
      <c r="GXU53" s="86"/>
      <c r="GXV53" s="86"/>
      <c r="GXW53" s="86"/>
      <c r="GXX53" s="86"/>
      <c r="GXY53" s="86"/>
      <c r="GXZ53" s="86"/>
      <c r="GYA53" s="86"/>
      <c r="GYB53" s="86"/>
      <c r="GYC53" s="86"/>
      <c r="GYD53" s="86"/>
      <c r="GYE53" s="86"/>
      <c r="GYF53" s="86"/>
      <c r="GYG53" s="86"/>
      <c r="GYH53" s="86"/>
      <c r="GYI53" s="86"/>
      <c r="GYJ53" s="86"/>
      <c r="GYK53" s="86"/>
      <c r="GYL53" s="86"/>
      <c r="GYM53" s="86"/>
      <c r="GYN53" s="86"/>
      <c r="GYO53" s="86"/>
      <c r="GYP53" s="86"/>
      <c r="GYQ53" s="86"/>
      <c r="GYR53" s="86"/>
      <c r="GYS53" s="86"/>
      <c r="GYT53" s="86"/>
      <c r="GYU53" s="86"/>
      <c r="GYV53" s="86"/>
      <c r="GYW53" s="86"/>
      <c r="GYX53" s="86"/>
      <c r="GYY53" s="86"/>
      <c r="GYZ53" s="86"/>
      <c r="GZA53" s="86"/>
      <c r="GZB53" s="86"/>
      <c r="GZC53" s="86"/>
      <c r="GZD53" s="86"/>
      <c r="GZE53" s="86"/>
      <c r="GZF53" s="86"/>
      <c r="GZG53" s="86"/>
      <c r="GZH53" s="86"/>
      <c r="GZI53" s="86"/>
      <c r="GZJ53" s="86"/>
      <c r="GZK53" s="86"/>
      <c r="GZL53" s="86"/>
      <c r="GZM53" s="86"/>
      <c r="GZN53" s="86"/>
      <c r="GZO53" s="86"/>
      <c r="GZP53" s="86"/>
      <c r="GZQ53" s="86"/>
      <c r="GZR53" s="86"/>
      <c r="GZS53" s="86"/>
      <c r="GZT53" s="86"/>
      <c r="GZU53" s="86"/>
      <c r="GZV53" s="86"/>
      <c r="GZW53" s="86"/>
      <c r="GZX53" s="86"/>
      <c r="GZY53" s="86"/>
      <c r="GZZ53" s="86"/>
      <c r="HAA53" s="86"/>
      <c r="HAB53" s="86"/>
      <c r="HAC53" s="86"/>
      <c r="HAD53" s="86"/>
      <c r="HAE53" s="86"/>
      <c r="HAF53" s="86"/>
      <c r="HAG53" s="86"/>
      <c r="HAH53" s="86"/>
      <c r="HAI53" s="86"/>
      <c r="HAJ53" s="86"/>
      <c r="HAK53" s="86"/>
      <c r="HAL53" s="86"/>
      <c r="HAM53" s="86"/>
      <c r="HAN53" s="86"/>
      <c r="HAO53" s="86"/>
      <c r="HAP53" s="86"/>
      <c r="HAQ53" s="86"/>
      <c r="HAR53" s="86"/>
      <c r="HAS53" s="86"/>
      <c r="HAT53" s="86"/>
      <c r="HAU53" s="86"/>
      <c r="HAV53" s="86"/>
      <c r="HAW53" s="86"/>
      <c r="HAX53" s="86"/>
      <c r="HAY53" s="86"/>
      <c r="HAZ53" s="86"/>
      <c r="HBA53" s="86"/>
      <c r="HBB53" s="86"/>
      <c r="HBC53" s="86"/>
      <c r="HBD53" s="86"/>
      <c r="HBE53" s="86"/>
      <c r="HBF53" s="86"/>
      <c r="HBG53" s="86"/>
      <c r="HBH53" s="86"/>
      <c r="HBI53" s="86"/>
      <c r="HBJ53" s="86"/>
      <c r="HBK53" s="86"/>
      <c r="HBL53" s="86"/>
      <c r="HBM53" s="86"/>
      <c r="HBN53" s="86"/>
      <c r="HBO53" s="86"/>
      <c r="HBP53" s="86"/>
      <c r="HBQ53" s="86"/>
      <c r="HBR53" s="86"/>
      <c r="HBS53" s="86"/>
      <c r="HBT53" s="86"/>
      <c r="HBU53" s="86"/>
      <c r="HBV53" s="86"/>
      <c r="HBW53" s="86"/>
      <c r="HBX53" s="86"/>
      <c r="HBY53" s="86"/>
      <c r="HBZ53" s="86"/>
      <c r="HCA53" s="86"/>
      <c r="HCB53" s="86"/>
      <c r="HCC53" s="86"/>
      <c r="HCD53" s="86"/>
      <c r="HCE53" s="86"/>
      <c r="HCF53" s="86"/>
      <c r="HCG53" s="86"/>
      <c r="HCH53" s="86"/>
      <c r="HCI53" s="86"/>
      <c r="HCJ53" s="86"/>
      <c r="HCK53" s="86"/>
      <c r="HCL53" s="86"/>
      <c r="HCM53" s="86"/>
      <c r="HCN53" s="86"/>
      <c r="HCO53" s="86"/>
      <c r="HCP53" s="86"/>
      <c r="HCQ53" s="86"/>
      <c r="HCR53" s="86"/>
      <c r="HCS53" s="86"/>
      <c r="HCT53" s="86"/>
      <c r="HCU53" s="86"/>
      <c r="HCV53" s="86"/>
      <c r="HCW53" s="86"/>
      <c r="HCX53" s="86"/>
      <c r="HCY53" s="86"/>
      <c r="HCZ53" s="86"/>
      <c r="HDA53" s="86"/>
      <c r="HDB53" s="86"/>
      <c r="HDC53" s="86"/>
      <c r="HDD53" s="86"/>
      <c r="HDE53" s="86"/>
      <c r="HDF53" s="86"/>
      <c r="HDG53" s="86"/>
      <c r="HDH53" s="86"/>
      <c r="HDI53" s="86"/>
      <c r="HDJ53" s="86"/>
      <c r="HDK53" s="86"/>
      <c r="HDL53" s="86"/>
      <c r="HDM53" s="86"/>
      <c r="HDN53" s="86"/>
      <c r="HDO53" s="86"/>
      <c r="HDP53" s="86"/>
      <c r="HDQ53" s="86"/>
      <c r="HDR53" s="86"/>
      <c r="HDS53" s="86"/>
      <c r="HDT53" s="86"/>
      <c r="HDU53" s="86"/>
      <c r="HDV53" s="86"/>
      <c r="HDW53" s="86"/>
      <c r="HDX53" s="86"/>
      <c r="HDY53" s="86"/>
      <c r="HDZ53" s="86"/>
      <c r="HEA53" s="86"/>
      <c r="HEB53" s="86"/>
      <c r="HEC53" s="86"/>
      <c r="HED53" s="86"/>
      <c r="HEE53" s="86"/>
      <c r="HEF53" s="86"/>
      <c r="HEG53" s="86"/>
      <c r="HEH53" s="86"/>
      <c r="HEI53" s="86"/>
      <c r="HEJ53" s="86"/>
      <c r="HEK53" s="86"/>
      <c r="HEL53" s="86"/>
      <c r="HEM53" s="86"/>
      <c r="HEN53" s="86"/>
      <c r="HEO53" s="86"/>
      <c r="HEP53" s="86"/>
      <c r="HEQ53" s="86"/>
      <c r="HER53" s="86"/>
      <c r="HES53" s="86"/>
      <c r="HET53" s="86"/>
      <c r="HEU53" s="86"/>
      <c r="HEV53" s="86"/>
      <c r="HEW53" s="86"/>
      <c r="HEX53" s="86"/>
      <c r="HEY53" s="86"/>
      <c r="HEZ53" s="86"/>
      <c r="HFA53" s="86"/>
      <c r="HFB53" s="86"/>
      <c r="HFC53" s="86"/>
      <c r="HFD53" s="86"/>
      <c r="HFE53" s="86"/>
      <c r="HFF53" s="86"/>
      <c r="HFG53" s="86"/>
      <c r="HFH53" s="86"/>
      <c r="HFI53" s="86"/>
      <c r="HFJ53" s="86"/>
      <c r="HFK53" s="86"/>
      <c r="HFL53" s="86"/>
      <c r="HFM53" s="86"/>
      <c r="HFN53" s="86"/>
      <c r="HFO53" s="86"/>
      <c r="HFP53" s="86"/>
      <c r="HFQ53" s="86"/>
      <c r="HFR53" s="86"/>
      <c r="HFS53" s="86"/>
      <c r="HFT53" s="86"/>
      <c r="HFU53" s="86"/>
      <c r="HFV53" s="86"/>
      <c r="HFW53" s="86"/>
      <c r="HFX53" s="86"/>
      <c r="HFY53" s="86"/>
      <c r="HFZ53" s="86"/>
      <c r="HGA53" s="86"/>
      <c r="HGB53" s="86"/>
      <c r="HGC53" s="86"/>
      <c r="HGD53" s="86"/>
      <c r="HGE53" s="86"/>
      <c r="HGF53" s="86"/>
      <c r="HGG53" s="86"/>
      <c r="HGH53" s="86"/>
      <c r="HGI53" s="86"/>
      <c r="HGJ53" s="86"/>
      <c r="HGK53" s="86"/>
      <c r="HGL53" s="86"/>
      <c r="HGM53" s="86"/>
      <c r="HGN53" s="86"/>
      <c r="HGO53" s="86"/>
      <c r="HGP53" s="86"/>
      <c r="HGQ53" s="86"/>
      <c r="HGR53" s="86"/>
      <c r="HGS53" s="86"/>
      <c r="HGT53" s="86"/>
      <c r="HGU53" s="86"/>
      <c r="HGV53" s="86"/>
      <c r="HGW53" s="86"/>
      <c r="HGX53" s="86"/>
      <c r="HGY53" s="86"/>
      <c r="HGZ53" s="86"/>
      <c r="HHA53" s="86"/>
      <c r="HHB53" s="86"/>
      <c r="HHC53" s="86"/>
      <c r="HHD53" s="86"/>
      <c r="HHE53" s="86"/>
      <c r="HHF53" s="86"/>
      <c r="HHG53" s="86"/>
      <c r="HHH53" s="86"/>
      <c r="HHI53" s="86"/>
      <c r="HHJ53" s="86"/>
      <c r="HHK53" s="86"/>
      <c r="HHL53" s="86"/>
      <c r="HHM53" s="86"/>
      <c r="HHN53" s="86"/>
      <c r="HHO53" s="86"/>
      <c r="HHP53" s="86"/>
      <c r="HHQ53" s="86"/>
      <c r="HHR53" s="86"/>
      <c r="HHS53" s="86"/>
      <c r="HHT53" s="86"/>
      <c r="HHU53" s="86"/>
      <c r="HHV53" s="86"/>
      <c r="HHW53" s="86"/>
      <c r="HHX53" s="86"/>
      <c r="HHY53" s="86"/>
      <c r="HHZ53" s="86"/>
      <c r="HIA53" s="86"/>
      <c r="HIB53" s="86"/>
      <c r="HIC53" s="86"/>
      <c r="HID53" s="86"/>
      <c r="HIE53" s="86"/>
      <c r="HIF53" s="86"/>
      <c r="HIG53" s="86"/>
      <c r="HIH53" s="86"/>
      <c r="HII53" s="86"/>
      <c r="HIJ53" s="86"/>
      <c r="HIK53" s="86"/>
      <c r="HIL53" s="86"/>
      <c r="HIM53" s="86"/>
      <c r="HIN53" s="86"/>
      <c r="HIO53" s="86"/>
      <c r="HIP53" s="86"/>
      <c r="HIQ53" s="86"/>
      <c r="HIR53" s="86"/>
      <c r="HIS53" s="86"/>
      <c r="HIT53" s="86"/>
      <c r="HIU53" s="86"/>
      <c r="HIV53" s="86"/>
      <c r="HIW53" s="86"/>
      <c r="HIX53" s="86"/>
      <c r="HIY53" s="86"/>
      <c r="HIZ53" s="86"/>
      <c r="HJA53" s="86"/>
      <c r="HJB53" s="86"/>
      <c r="HJC53" s="86"/>
      <c r="HJD53" s="86"/>
      <c r="HJE53" s="86"/>
      <c r="HJF53" s="86"/>
      <c r="HJG53" s="86"/>
      <c r="HJH53" s="86"/>
      <c r="HJI53" s="86"/>
      <c r="HJJ53" s="86"/>
      <c r="HJK53" s="86"/>
      <c r="HJL53" s="86"/>
      <c r="HJM53" s="86"/>
      <c r="HJN53" s="86"/>
      <c r="HJO53" s="86"/>
      <c r="HJP53" s="86"/>
      <c r="HJQ53" s="86"/>
      <c r="HJR53" s="86"/>
      <c r="HJS53" s="86"/>
      <c r="HJT53" s="86"/>
      <c r="HJU53" s="86"/>
      <c r="HJV53" s="86"/>
      <c r="HJW53" s="86"/>
      <c r="HJX53" s="86"/>
      <c r="HJY53" s="86"/>
      <c r="HJZ53" s="86"/>
      <c r="HKA53" s="86"/>
      <c r="HKB53" s="86"/>
      <c r="HKC53" s="86"/>
      <c r="HKD53" s="86"/>
      <c r="HKE53" s="86"/>
      <c r="HKF53" s="86"/>
      <c r="HKG53" s="86"/>
      <c r="HKH53" s="86"/>
      <c r="HKI53" s="86"/>
      <c r="HKJ53" s="86"/>
      <c r="HKK53" s="86"/>
      <c r="HKL53" s="86"/>
      <c r="HKM53" s="86"/>
      <c r="HKN53" s="86"/>
      <c r="HKO53" s="86"/>
      <c r="HKP53" s="86"/>
      <c r="HKQ53" s="86"/>
      <c r="HKR53" s="86"/>
      <c r="HKS53" s="86"/>
      <c r="HKT53" s="86"/>
      <c r="HKU53" s="86"/>
      <c r="HKV53" s="86"/>
      <c r="HKW53" s="86"/>
      <c r="HKX53" s="86"/>
      <c r="HKY53" s="86"/>
      <c r="HKZ53" s="86"/>
      <c r="HLA53" s="86"/>
      <c r="HLB53" s="86"/>
      <c r="HLC53" s="86"/>
      <c r="HLD53" s="86"/>
      <c r="HLE53" s="86"/>
      <c r="HLF53" s="86"/>
      <c r="HLG53" s="86"/>
      <c r="HLH53" s="86"/>
      <c r="HLI53" s="86"/>
      <c r="HLJ53" s="86"/>
      <c r="HLK53" s="86"/>
      <c r="HLL53" s="86"/>
      <c r="HLM53" s="86"/>
      <c r="HLN53" s="86"/>
      <c r="HLO53" s="86"/>
      <c r="HLP53" s="86"/>
      <c r="HLQ53" s="86"/>
      <c r="HLR53" s="86"/>
      <c r="HLS53" s="86"/>
      <c r="HLT53" s="86"/>
      <c r="HLU53" s="86"/>
      <c r="HLV53" s="86"/>
      <c r="HLW53" s="86"/>
      <c r="HLX53" s="86"/>
      <c r="HLY53" s="86"/>
      <c r="HLZ53" s="86"/>
      <c r="HMA53" s="86"/>
      <c r="HMB53" s="86"/>
      <c r="HMC53" s="86"/>
      <c r="HMD53" s="86"/>
      <c r="HME53" s="86"/>
      <c r="HMF53" s="86"/>
      <c r="HMG53" s="86"/>
      <c r="HMH53" s="86"/>
      <c r="HMI53" s="86"/>
      <c r="HMJ53" s="86"/>
      <c r="HMK53" s="86"/>
      <c r="HML53" s="86"/>
      <c r="HMM53" s="86"/>
      <c r="HMN53" s="86"/>
      <c r="HMO53" s="86"/>
      <c r="HMP53" s="86"/>
      <c r="HMQ53" s="86"/>
      <c r="HMR53" s="86"/>
      <c r="HMS53" s="86"/>
      <c r="HMT53" s="86"/>
      <c r="HMU53" s="86"/>
      <c r="HMV53" s="86"/>
      <c r="HMW53" s="86"/>
      <c r="HMX53" s="86"/>
      <c r="HMY53" s="86"/>
      <c r="HMZ53" s="86"/>
      <c r="HNA53" s="86"/>
      <c r="HNB53" s="86"/>
      <c r="HNC53" s="86"/>
      <c r="HND53" s="86"/>
      <c r="HNE53" s="86"/>
      <c r="HNF53" s="86"/>
      <c r="HNG53" s="86"/>
      <c r="HNH53" s="86"/>
      <c r="HNI53" s="86"/>
      <c r="HNJ53" s="86"/>
      <c r="HNK53" s="86"/>
      <c r="HNL53" s="86"/>
      <c r="HNM53" s="86"/>
      <c r="HNN53" s="86"/>
      <c r="HNO53" s="86"/>
      <c r="HNP53" s="86"/>
      <c r="HNQ53" s="86"/>
      <c r="HNR53" s="86"/>
      <c r="HNS53" s="86"/>
      <c r="HNT53" s="86"/>
      <c r="HNU53" s="86"/>
      <c r="HNV53" s="86"/>
      <c r="HNW53" s="86"/>
      <c r="HNX53" s="86"/>
      <c r="HNY53" s="86"/>
      <c r="HNZ53" s="86"/>
      <c r="HOA53" s="86"/>
      <c r="HOB53" s="86"/>
      <c r="HOC53" s="86"/>
      <c r="HOD53" s="86"/>
      <c r="HOE53" s="86"/>
      <c r="HOF53" s="86"/>
      <c r="HOG53" s="86"/>
      <c r="HOH53" s="86"/>
      <c r="HOI53" s="86"/>
      <c r="HOJ53" s="86"/>
      <c r="HOK53" s="86"/>
      <c r="HOL53" s="86"/>
      <c r="HOM53" s="86"/>
      <c r="HON53" s="86"/>
      <c r="HOO53" s="86"/>
      <c r="HOP53" s="86"/>
      <c r="HOQ53" s="86"/>
      <c r="HOR53" s="86"/>
      <c r="HOS53" s="86"/>
      <c r="HOT53" s="86"/>
      <c r="HOU53" s="86"/>
      <c r="HOV53" s="86"/>
      <c r="HOW53" s="86"/>
      <c r="HOX53" s="86"/>
      <c r="HOY53" s="86"/>
      <c r="HOZ53" s="86"/>
      <c r="HPA53" s="86"/>
      <c r="HPB53" s="86"/>
      <c r="HPC53" s="86"/>
      <c r="HPD53" s="86"/>
      <c r="HPE53" s="86"/>
      <c r="HPF53" s="86"/>
      <c r="HPG53" s="86"/>
      <c r="HPH53" s="86"/>
      <c r="HPI53" s="86"/>
      <c r="HPJ53" s="86"/>
      <c r="HPK53" s="86"/>
      <c r="HPL53" s="86"/>
      <c r="HPM53" s="86"/>
      <c r="HPN53" s="86"/>
      <c r="HPO53" s="86"/>
      <c r="HPP53" s="86"/>
      <c r="HPQ53" s="86"/>
      <c r="HPR53" s="86"/>
      <c r="HPS53" s="86"/>
      <c r="HPT53" s="86"/>
      <c r="HPU53" s="86"/>
      <c r="HPV53" s="86"/>
      <c r="HPW53" s="86"/>
      <c r="HPX53" s="86"/>
      <c r="HPY53" s="86"/>
      <c r="HPZ53" s="86"/>
      <c r="HQA53" s="86"/>
      <c r="HQB53" s="86"/>
      <c r="HQC53" s="86"/>
      <c r="HQD53" s="86"/>
      <c r="HQE53" s="86"/>
      <c r="HQF53" s="86"/>
      <c r="HQG53" s="86"/>
      <c r="HQH53" s="86"/>
      <c r="HQI53" s="86"/>
      <c r="HQJ53" s="86"/>
      <c r="HQK53" s="86"/>
      <c r="HQL53" s="86"/>
      <c r="HQM53" s="86"/>
      <c r="HQN53" s="86"/>
      <c r="HQO53" s="86"/>
      <c r="HQP53" s="86"/>
      <c r="HQQ53" s="86"/>
      <c r="HQR53" s="86"/>
      <c r="HQS53" s="86"/>
      <c r="HQT53" s="86"/>
      <c r="HQU53" s="86"/>
      <c r="HQV53" s="86"/>
      <c r="HQW53" s="86"/>
      <c r="HQX53" s="86"/>
      <c r="HQY53" s="86"/>
      <c r="HQZ53" s="86"/>
      <c r="HRA53" s="86"/>
      <c r="HRB53" s="86"/>
      <c r="HRC53" s="86"/>
      <c r="HRD53" s="86"/>
      <c r="HRE53" s="86"/>
      <c r="HRF53" s="86"/>
      <c r="HRG53" s="86"/>
      <c r="HRH53" s="86"/>
      <c r="HRI53" s="86"/>
      <c r="HRJ53" s="86"/>
      <c r="HRK53" s="86"/>
      <c r="HRL53" s="86"/>
      <c r="HRM53" s="86"/>
      <c r="HRN53" s="86"/>
      <c r="HRO53" s="86"/>
      <c r="HRP53" s="86"/>
      <c r="HRQ53" s="86"/>
      <c r="HRR53" s="86"/>
      <c r="HRS53" s="86"/>
      <c r="HRT53" s="86"/>
      <c r="HRU53" s="86"/>
      <c r="HRV53" s="86"/>
      <c r="HRW53" s="86"/>
      <c r="HRX53" s="86"/>
      <c r="HRY53" s="86"/>
      <c r="HRZ53" s="86"/>
      <c r="HSA53" s="86"/>
      <c r="HSB53" s="86"/>
      <c r="HSC53" s="86"/>
      <c r="HSD53" s="86"/>
      <c r="HSE53" s="86"/>
      <c r="HSF53" s="86"/>
      <c r="HSG53" s="86"/>
      <c r="HSH53" s="86"/>
      <c r="HSI53" s="86"/>
      <c r="HSJ53" s="86"/>
      <c r="HSK53" s="86"/>
      <c r="HSL53" s="86"/>
      <c r="HSM53" s="86"/>
      <c r="HSN53" s="86"/>
      <c r="HSO53" s="86"/>
      <c r="HSP53" s="86"/>
      <c r="HSQ53" s="86"/>
      <c r="HSR53" s="86"/>
      <c r="HSS53" s="86"/>
      <c r="HST53" s="86"/>
      <c r="HSU53" s="86"/>
      <c r="HSV53" s="86"/>
      <c r="HSW53" s="86"/>
      <c r="HSX53" s="86"/>
      <c r="HSY53" s="86"/>
      <c r="HSZ53" s="86"/>
      <c r="HTA53" s="86"/>
      <c r="HTB53" s="86"/>
      <c r="HTC53" s="86"/>
      <c r="HTD53" s="86"/>
      <c r="HTE53" s="86"/>
      <c r="HTF53" s="86"/>
      <c r="HTG53" s="86"/>
      <c r="HTH53" s="86"/>
      <c r="HTI53" s="86"/>
      <c r="HTJ53" s="86"/>
      <c r="HTK53" s="86"/>
      <c r="HTL53" s="86"/>
      <c r="HTM53" s="86"/>
      <c r="HTN53" s="86"/>
      <c r="HTO53" s="86"/>
      <c r="HTP53" s="86"/>
      <c r="HTQ53" s="86"/>
      <c r="HTR53" s="86"/>
      <c r="HTS53" s="86"/>
      <c r="HTT53" s="86"/>
      <c r="HTU53" s="86"/>
      <c r="HTV53" s="86"/>
      <c r="HTW53" s="86"/>
      <c r="HTX53" s="86"/>
      <c r="HTY53" s="86"/>
      <c r="HTZ53" s="86"/>
      <c r="HUA53" s="86"/>
      <c r="HUB53" s="86"/>
      <c r="HUC53" s="86"/>
      <c r="HUD53" s="86"/>
      <c r="HUE53" s="86"/>
      <c r="HUF53" s="86"/>
      <c r="HUG53" s="86"/>
      <c r="HUH53" s="86"/>
      <c r="HUI53" s="86"/>
      <c r="HUJ53" s="86"/>
      <c r="HUK53" s="86"/>
      <c r="HUL53" s="86"/>
      <c r="HUM53" s="86"/>
      <c r="HUN53" s="86"/>
      <c r="HUO53" s="86"/>
      <c r="HUP53" s="86"/>
      <c r="HUQ53" s="86"/>
      <c r="HUR53" s="86"/>
      <c r="HUS53" s="86"/>
      <c r="HUT53" s="86"/>
      <c r="HUU53" s="86"/>
      <c r="HUV53" s="86"/>
      <c r="HUW53" s="86"/>
      <c r="HUX53" s="86"/>
      <c r="HUY53" s="86"/>
      <c r="HUZ53" s="86"/>
      <c r="HVA53" s="86"/>
      <c r="HVB53" s="86"/>
      <c r="HVC53" s="86"/>
      <c r="HVD53" s="86"/>
      <c r="HVE53" s="86"/>
      <c r="HVF53" s="86"/>
      <c r="HVG53" s="86"/>
      <c r="HVH53" s="86"/>
      <c r="HVI53" s="86"/>
      <c r="HVJ53" s="86"/>
      <c r="HVK53" s="86"/>
      <c r="HVL53" s="86"/>
      <c r="HVM53" s="86"/>
      <c r="HVN53" s="86"/>
      <c r="HVO53" s="86"/>
      <c r="HVP53" s="86"/>
      <c r="HVQ53" s="86"/>
      <c r="HVR53" s="86"/>
      <c r="HVS53" s="86"/>
      <c r="HVT53" s="86"/>
      <c r="HVU53" s="86"/>
      <c r="HVV53" s="86"/>
      <c r="HVW53" s="86"/>
      <c r="HVX53" s="86"/>
      <c r="HVY53" s="86"/>
      <c r="HVZ53" s="86"/>
      <c r="HWA53" s="86"/>
      <c r="HWB53" s="86"/>
      <c r="HWC53" s="86"/>
      <c r="HWD53" s="86"/>
      <c r="HWE53" s="86"/>
      <c r="HWF53" s="86"/>
      <c r="HWG53" s="86"/>
      <c r="HWH53" s="86"/>
      <c r="HWI53" s="86"/>
      <c r="HWJ53" s="86"/>
      <c r="HWK53" s="86"/>
      <c r="HWL53" s="86"/>
      <c r="HWM53" s="86"/>
      <c r="HWN53" s="86"/>
      <c r="HWO53" s="86"/>
      <c r="HWP53" s="86"/>
      <c r="HWQ53" s="86"/>
      <c r="HWR53" s="86"/>
      <c r="HWS53" s="86"/>
      <c r="HWT53" s="86"/>
      <c r="HWU53" s="86"/>
      <c r="HWV53" s="86"/>
      <c r="HWW53" s="86"/>
      <c r="HWX53" s="86"/>
      <c r="HWY53" s="86"/>
      <c r="HWZ53" s="86"/>
      <c r="HXA53" s="86"/>
      <c r="HXB53" s="86"/>
      <c r="HXC53" s="86"/>
      <c r="HXD53" s="86"/>
      <c r="HXE53" s="86"/>
      <c r="HXF53" s="86"/>
      <c r="HXG53" s="86"/>
      <c r="HXH53" s="86"/>
      <c r="HXI53" s="86"/>
      <c r="HXJ53" s="86"/>
      <c r="HXK53" s="86"/>
      <c r="HXL53" s="86"/>
      <c r="HXM53" s="86"/>
      <c r="HXN53" s="86"/>
      <c r="HXO53" s="86"/>
      <c r="HXP53" s="86"/>
      <c r="HXQ53" s="86"/>
      <c r="HXR53" s="86"/>
      <c r="HXS53" s="86"/>
      <c r="HXT53" s="86"/>
      <c r="HXU53" s="86"/>
      <c r="HXV53" s="86"/>
      <c r="HXW53" s="86"/>
      <c r="HXX53" s="86"/>
      <c r="HXY53" s="86"/>
      <c r="HXZ53" s="86"/>
      <c r="HYA53" s="86"/>
      <c r="HYB53" s="86"/>
      <c r="HYC53" s="86"/>
      <c r="HYD53" s="86"/>
      <c r="HYE53" s="86"/>
      <c r="HYF53" s="86"/>
      <c r="HYG53" s="86"/>
      <c r="HYH53" s="86"/>
      <c r="HYI53" s="86"/>
      <c r="HYJ53" s="86"/>
      <c r="HYK53" s="86"/>
      <c r="HYL53" s="86"/>
      <c r="HYM53" s="86"/>
      <c r="HYN53" s="86"/>
      <c r="HYO53" s="86"/>
      <c r="HYP53" s="86"/>
      <c r="HYQ53" s="86"/>
      <c r="HYR53" s="86"/>
      <c r="HYS53" s="86"/>
      <c r="HYT53" s="86"/>
      <c r="HYU53" s="86"/>
      <c r="HYV53" s="86"/>
      <c r="HYW53" s="86"/>
      <c r="HYX53" s="86"/>
      <c r="HYY53" s="86"/>
      <c r="HYZ53" s="86"/>
      <c r="HZA53" s="86"/>
      <c r="HZB53" s="86"/>
      <c r="HZC53" s="86"/>
      <c r="HZD53" s="86"/>
      <c r="HZE53" s="86"/>
      <c r="HZF53" s="86"/>
      <c r="HZG53" s="86"/>
      <c r="HZH53" s="86"/>
      <c r="HZI53" s="86"/>
      <c r="HZJ53" s="86"/>
      <c r="HZK53" s="86"/>
      <c r="HZL53" s="86"/>
      <c r="HZM53" s="86"/>
      <c r="HZN53" s="86"/>
      <c r="HZO53" s="86"/>
      <c r="HZP53" s="86"/>
      <c r="HZQ53" s="86"/>
      <c r="HZR53" s="86"/>
      <c r="HZS53" s="86"/>
      <c r="HZT53" s="86"/>
      <c r="HZU53" s="86"/>
      <c r="HZV53" s="86"/>
      <c r="HZW53" s="86"/>
      <c r="HZX53" s="86"/>
      <c r="HZY53" s="86"/>
      <c r="HZZ53" s="86"/>
      <c r="IAA53" s="86"/>
      <c r="IAB53" s="86"/>
      <c r="IAC53" s="86"/>
      <c r="IAD53" s="86"/>
      <c r="IAE53" s="86"/>
      <c r="IAF53" s="86"/>
      <c r="IAG53" s="86"/>
      <c r="IAH53" s="86"/>
      <c r="IAI53" s="86"/>
      <c r="IAJ53" s="86"/>
      <c r="IAK53" s="86"/>
      <c r="IAL53" s="86"/>
      <c r="IAM53" s="86"/>
      <c r="IAN53" s="86"/>
      <c r="IAO53" s="86"/>
      <c r="IAP53" s="86"/>
      <c r="IAQ53" s="86"/>
      <c r="IAR53" s="86"/>
      <c r="IAS53" s="86"/>
      <c r="IAT53" s="86"/>
      <c r="IAU53" s="86"/>
      <c r="IAV53" s="86"/>
      <c r="IAW53" s="86"/>
      <c r="IAX53" s="86"/>
      <c r="IAY53" s="86"/>
      <c r="IAZ53" s="86"/>
      <c r="IBA53" s="86"/>
      <c r="IBB53" s="86"/>
      <c r="IBC53" s="86"/>
      <c r="IBD53" s="86"/>
      <c r="IBE53" s="86"/>
      <c r="IBF53" s="86"/>
      <c r="IBG53" s="86"/>
      <c r="IBH53" s="86"/>
      <c r="IBI53" s="86"/>
      <c r="IBJ53" s="86"/>
      <c r="IBK53" s="86"/>
      <c r="IBL53" s="86"/>
      <c r="IBM53" s="86"/>
      <c r="IBN53" s="86"/>
      <c r="IBO53" s="86"/>
      <c r="IBP53" s="86"/>
      <c r="IBQ53" s="86"/>
      <c r="IBR53" s="86"/>
      <c r="IBS53" s="86"/>
      <c r="IBT53" s="86"/>
      <c r="IBU53" s="86"/>
      <c r="IBV53" s="86"/>
      <c r="IBW53" s="86"/>
      <c r="IBX53" s="86"/>
      <c r="IBY53" s="86"/>
      <c r="IBZ53" s="86"/>
      <c r="ICA53" s="86"/>
      <c r="ICB53" s="86"/>
      <c r="ICC53" s="86"/>
      <c r="ICD53" s="86"/>
      <c r="ICE53" s="86"/>
      <c r="ICF53" s="86"/>
      <c r="ICG53" s="86"/>
      <c r="ICH53" s="86"/>
      <c r="ICI53" s="86"/>
      <c r="ICJ53" s="86"/>
      <c r="ICK53" s="86"/>
      <c r="ICL53" s="86"/>
      <c r="ICM53" s="86"/>
      <c r="ICN53" s="86"/>
      <c r="ICO53" s="86"/>
      <c r="ICP53" s="86"/>
      <c r="ICQ53" s="86"/>
      <c r="ICR53" s="86"/>
      <c r="ICS53" s="86"/>
      <c r="ICT53" s="86"/>
      <c r="ICU53" s="86"/>
      <c r="ICV53" s="86"/>
      <c r="ICW53" s="86"/>
      <c r="ICX53" s="86"/>
      <c r="ICY53" s="86"/>
      <c r="ICZ53" s="86"/>
      <c r="IDA53" s="86"/>
      <c r="IDB53" s="86"/>
      <c r="IDC53" s="86"/>
      <c r="IDD53" s="86"/>
      <c r="IDE53" s="86"/>
      <c r="IDF53" s="86"/>
      <c r="IDG53" s="86"/>
      <c r="IDH53" s="86"/>
      <c r="IDI53" s="86"/>
      <c r="IDJ53" s="86"/>
      <c r="IDK53" s="86"/>
      <c r="IDL53" s="86"/>
      <c r="IDM53" s="86"/>
      <c r="IDN53" s="86"/>
      <c r="IDO53" s="86"/>
      <c r="IDP53" s="86"/>
      <c r="IDQ53" s="86"/>
      <c r="IDR53" s="86"/>
      <c r="IDS53" s="86"/>
      <c r="IDT53" s="86"/>
      <c r="IDU53" s="86"/>
      <c r="IDV53" s="86"/>
      <c r="IDW53" s="86"/>
      <c r="IDX53" s="86"/>
      <c r="IDY53" s="86"/>
      <c r="IDZ53" s="86"/>
      <c r="IEA53" s="86"/>
      <c r="IEB53" s="86"/>
      <c r="IEC53" s="86"/>
      <c r="IED53" s="86"/>
      <c r="IEE53" s="86"/>
      <c r="IEF53" s="86"/>
      <c r="IEG53" s="86"/>
      <c r="IEH53" s="86"/>
      <c r="IEI53" s="86"/>
      <c r="IEJ53" s="86"/>
      <c r="IEK53" s="86"/>
      <c r="IEL53" s="86"/>
      <c r="IEM53" s="86"/>
      <c r="IEN53" s="86"/>
      <c r="IEO53" s="86"/>
      <c r="IEP53" s="86"/>
      <c r="IEQ53" s="86"/>
      <c r="IER53" s="86"/>
      <c r="IES53" s="86"/>
      <c r="IET53" s="86"/>
      <c r="IEU53" s="86"/>
      <c r="IEV53" s="86"/>
      <c r="IEW53" s="86"/>
      <c r="IEX53" s="86"/>
      <c r="IEY53" s="86"/>
      <c r="IEZ53" s="86"/>
      <c r="IFA53" s="86"/>
      <c r="IFB53" s="86"/>
      <c r="IFC53" s="86"/>
      <c r="IFD53" s="86"/>
      <c r="IFE53" s="86"/>
      <c r="IFF53" s="86"/>
      <c r="IFG53" s="86"/>
      <c r="IFH53" s="86"/>
      <c r="IFI53" s="86"/>
      <c r="IFJ53" s="86"/>
      <c r="IFK53" s="86"/>
      <c r="IFL53" s="86"/>
      <c r="IFM53" s="86"/>
      <c r="IFN53" s="86"/>
      <c r="IFO53" s="86"/>
      <c r="IFP53" s="86"/>
      <c r="IFQ53" s="86"/>
      <c r="IFR53" s="86"/>
      <c r="IFS53" s="86"/>
      <c r="IFT53" s="86"/>
      <c r="IFU53" s="86"/>
      <c r="IFV53" s="86"/>
      <c r="IFW53" s="86"/>
      <c r="IFX53" s="86"/>
      <c r="IFY53" s="86"/>
      <c r="IFZ53" s="86"/>
      <c r="IGA53" s="86"/>
      <c r="IGB53" s="86"/>
      <c r="IGC53" s="86"/>
      <c r="IGD53" s="86"/>
      <c r="IGE53" s="86"/>
      <c r="IGF53" s="86"/>
      <c r="IGG53" s="86"/>
      <c r="IGH53" s="86"/>
      <c r="IGI53" s="86"/>
      <c r="IGJ53" s="86"/>
      <c r="IGK53" s="86"/>
      <c r="IGL53" s="86"/>
      <c r="IGM53" s="86"/>
      <c r="IGN53" s="86"/>
      <c r="IGO53" s="86"/>
      <c r="IGP53" s="86"/>
      <c r="IGQ53" s="86"/>
      <c r="IGR53" s="86"/>
      <c r="IGS53" s="86"/>
      <c r="IGT53" s="86"/>
      <c r="IGU53" s="86"/>
      <c r="IGV53" s="86"/>
      <c r="IGW53" s="86"/>
      <c r="IGX53" s="86"/>
      <c r="IGY53" s="86"/>
      <c r="IGZ53" s="86"/>
      <c r="IHA53" s="86"/>
      <c r="IHB53" s="86"/>
      <c r="IHC53" s="86"/>
      <c r="IHD53" s="86"/>
      <c r="IHE53" s="86"/>
      <c r="IHF53" s="86"/>
      <c r="IHG53" s="86"/>
      <c r="IHH53" s="86"/>
      <c r="IHI53" s="86"/>
      <c r="IHJ53" s="86"/>
      <c r="IHK53" s="86"/>
      <c r="IHL53" s="86"/>
      <c r="IHM53" s="86"/>
      <c r="IHN53" s="86"/>
      <c r="IHO53" s="86"/>
      <c r="IHP53" s="86"/>
      <c r="IHQ53" s="86"/>
      <c r="IHR53" s="86"/>
      <c r="IHS53" s="86"/>
      <c r="IHT53" s="86"/>
      <c r="IHU53" s="86"/>
      <c r="IHV53" s="86"/>
      <c r="IHW53" s="86"/>
      <c r="IHX53" s="86"/>
      <c r="IHY53" s="86"/>
      <c r="IHZ53" s="86"/>
      <c r="IIA53" s="86"/>
      <c r="IIB53" s="86"/>
      <c r="IIC53" s="86"/>
      <c r="IID53" s="86"/>
      <c r="IIE53" s="86"/>
      <c r="IIF53" s="86"/>
      <c r="IIG53" s="86"/>
      <c r="IIH53" s="86"/>
      <c r="III53" s="86"/>
      <c r="IIJ53" s="86"/>
      <c r="IIK53" s="86"/>
      <c r="IIL53" s="86"/>
      <c r="IIM53" s="86"/>
      <c r="IIN53" s="86"/>
      <c r="IIO53" s="86"/>
      <c r="IIP53" s="86"/>
      <c r="IIQ53" s="86"/>
      <c r="IIR53" s="86"/>
      <c r="IIS53" s="86"/>
      <c r="IIT53" s="86"/>
      <c r="IIU53" s="86"/>
      <c r="IIV53" s="86"/>
      <c r="IIW53" s="86"/>
      <c r="IIX53" s="86"/>
      <c r="IIY53" s="86"/>
      <c r="IIZ53" s="86"/>
      <c r="IJA53" s="86"/>
      <c r="IJB53" s="86"/>
      <c r="IJC53" s="86"/>
      <c r="IJD53" s="86"/>
      <c r="IJE53" s="86"/>
      <c r="IJF53" s="86"/>
      <c r="IJG53" s="86"/>
      <c r="IJH53" s="86"/>
      <c r="IJI53" s="86"/>
      <c r="IJJ53" s="86"/>
      <c r="IJK53" s="86"/>
      <c r="IJL53" s="86"/>
      <c r="IJM53" s="86"/>
      <c r="IJN53" s="86"/>
      <c r="IJO53" s="86"/>
      <c r="IJP53" s="86"/>
      <c r="IJQ53" s="86"/>
      <c r="IJR53" s="86"/>
      <c r="IJS53" s="86"/>
      <c r="IJT53" s="86"/>
      <c r="IJU53" s="86"/>
      <c r="IJV53" s="86"/>
      <c r="IJW53" s="86"/>
      <c r="IJX53" s="86"/>
      <c r="IJY53" s="86"/>
      <c r="IJZ53" s="86"/>
      <c r="IKA53" s="86"/>
      <c r="IKB53" s="86"/>
      <c r="IKC53" s="86"/>
      <c r="IKD53" s="86"/>
      <c r="IKE53" s="86"/>
      <c r="IKF53" s="86"/>
      <c r="IKG53" s="86"/>
      <c r="IKH53" s="86"/>
      <c r="IKI53" s="86"/>
      <c r="IKJ53" s="86"/>
      <c r="IKK53" s="86"/>
      <c r="IKL53" s="86"/>
      <c r="IKM53" s="86"/>
      <c r="IKN53" s="86"/>
      <c r="IKO53" s="86"/>
      <c r="IKP53" s="86"/>
      <c r="IKQ53" s="86"/>
      <c r="IKR53" s="86"/>
      <c r="IKS53" s="86"/>
      <c r="IKT53" s="86"/>
      <c r="IKU53" s="86"/>
      <c r="IKV53" s="86"/>
      <c r="IKW53" s="86"/>
      <c r="IKX53" s="86"/>
      <c r="IKY53" s="86"/>
      <c r="IKZ53" s="86"/>
      <c r="ILA53" s="86"/>
      <c r="ILB53" s="86"/>
      <c r="ILC53" s="86"/>
      <c r="ILD53" s="86"/>
      <c r="ILE53" s="86"/>
      <c r="ILF53" s="86"/>
      <c r="ILG53" s="86"/>
      <c r="ILH53" s="86"/>
      <c r="ILI53" s="86"/>
      <c r="ILJ53" s="86"/>
      <c r="ILK53" s="86"/>
      <c r="ILL53" s="86"/>
      <c r="ILM53" s="86"/>
      <c r="ILN53" s="86"/>
      <c r="ILO53" s="86"/>
      <c r="ILP53" s="86"/>
      <c r="ILQ53" s="86"/>
      <c r="ILR53" s="86"/>
      <c r="ILS53" s="86"/>
      <c r="ILT53" s="86"/>
      <c r="ILU53" s="86"/>
      <c r="ILV53" s="86"/>
      <c r="ILW53" s="86"/>
      <c r="ILX53" s="86"/>
      <c r="ILY53" s="86"/>
      <c r="ILZ53" s="86"/>
      <c r="IMA53" s="86"/>
      <c r="IMB53" s="86"/>
      <c r="IMC53" s="86"/>
      <c r="IMD53" s="86"/>
      <c r="IME53" s="86"/>
      <c r="IMF53" s="86"/>
      <c r="IMG53" s="86"/>
      <c r="IMH53" s="86"/>
      <c r="IMI53" s="86"/>
      <c r="IMJ53" s="86"/>
      <c r="IMK53" s="86"/>
      <c r="IML53" s="86"/>
      <c r="IMM53" s="86"/>
      <c r="IMN53" s="86"/>
      <c r="IMO53" s="86"/>
      <c r="IMP53" s="86"/>
      <c r="IMQ53" s="86"/>
      <c r="IMR53" s="86"/>
      <c r="IMS53" s="86"/>
      <c r="IMT53" s="86"/>
      <c r="IMU53" s="86"/>
      <c r="IMV53" s="86"/>
      <c r="IMW53" s="86"/>
      <c r="IMX53" s="86"/>
      <c r="IMY53" s="86"/>
      <c r="IMZ53" s="86"/>
      <c r="INA53" s="86"/>
      <c r="INB53" s="86"/>
      <c r="INC53" s="86"/>
      <c r="IND53" s="86"/>
      <c r="INE53" s="86"/>
      <c r="INF53" s="86"/>
      <c r="ING53" s="86"/>
      <c r="INH53" s="86"/>
      <c r="INI53" s="86"/>
      <c r="INJ53" s="86"/>
      <c r="INK53" s="86"/>
      <c r="INL53" s="86"/>
      <c r="INM53" s="86"/>
      <c r="INN53" s="86"/>
      <c r="INO53" s="86"/>
      <c r="INP53" s="86"/>
      <c r="INQ53" s="86"/>
      <c r="INR53" s="86"/>
      <c r="INS53" s="86"/>
      <c r="INT53" s="86"/>
      <c r="INU53" s="86"/>
      <c r="INV53" s="86"/>
      <c r="INW53" s="86"/>
      <c r="INX53" s="86"/>
      <c r="INY53" s="86"/>
      <c r="INZ53" s="86"/>
      <c r="IOA53" s="86"/>
      <c r="IOB53" s="86"/>
      <c r="IOC53" s="86"/>
      <c r="IOD53" s="86"/>
      <c r="IOE53" s="86"/>
      <c r="IOF53" s="86"/>
      <c r="IOG53" s="86"/>
      <c r="IOH53" s="86"/>
      <c r="IOI53" s="86"/>
      <c r="IOJ53" s="86"/>
      <c r="IOK53" s="86"/>
      <c r="IOL53" s="86"/>
      <c r="IOM53" s="86"/>
      <c r="ION53" s="86"/>
      <c r="IOO53" s="86"/>
      <c r="IOP53" s="86"/>
      <c r="IOQ53" s="86"/>
      <c r="IOR53" s="86"/>
      <c r="IOS53" s="86"/>
      <c r="IOT53" s="86"/>
      <c r="IOU53" s="86"/>
      <c r="IOV53" s="86"/>
      <c r="IOW53" s="86"/>
      <c r="IOX53" s="86"/>
      <c r="IOY53" s="86"/>
      <c r="IOZ53" s="86"/>
      <c r="IPA53" s="86"/>
      <c r="IPB53" s="86"/>
      <c r="IPC53" s="86"/>
      <c r="IPD53" s="86"/>
      <c r="IPE53" s="86"/>
      <c r="IPF53" s="86"/>
      <c r="IPG53" s="86"/>
      <c r="IPH53" s="86"/>
      <c r="IPI53" s="86"/>
      <c r="IPJ53" s="86"/>
      <c r="IPK53" s="86"/>
      <c r="IPL53" s="86"/>
      <c r="IPM53" s="86"/>
      <c r="IPN53" s="86"/>
      <c r="IPO53" s="86"/>
      <c r="IPP53" s="86"/>
      <c r="IPQ53" s="86"/>
      <c r="IPR53" s="86"/>
      <c r="IPS53" s="86"/>
      <c r="IPT53" s="86"/>
      <c r="IPU53" s="86"/>
      <c r="IPV53" s="86"/>
      <c r="IPW53" s="86"/>
      <c r="IPX53" s="86"/>
      <c r="IPY53" s="86"/>
      <c r="IPZ53" s="86"/>
      <c r="IQA53" s="86"/>
      <c r="IQB53" s="86"/>
      <c r="IQC53" s="86"/>
      <c r="IQD53" s="86"/>
      <c r="IQE53" s="86"/>
      <c r="IQF53" s="86"/>
      <c r="IQG53" s="86"/>
      <c r="IQH53" s="86"/>
      <c r="IQI53" s="86"/>
      <c r="IQJ53" s="86"/>
      <c r="IQK53" s="86"/>
      <c r="IQL53" s="86"/>
      <c r="IQM53" s="86"/>
      <c r="IQN53" s="86"/>
      <c r="IQO53" s="86"/>
      <c r="IQP53" s="86"/>
      <c r="IQQ53" s="86"/>
      <c r="IQR53" s="86"/>
      <c r="IQS53" s="86"/>
      <c r="IQT53" s="86"/>
      <c r="IQU53" s="86"/>
      <c r="IQV53" s="86"/>
      <c r="IQW53" s="86"/>
      <c r="IQX53" s="86"/>
      <c r="IQY53" s="86"/>
      <c r="IQZ53" s="86"/>
      <c r="IRA53" s="86"/>
      <c r="IRB53" s="86"/>
      <c r="IRC53" s="86"/>
      <c r="IRD53" s="86"/>
      <c r="IRE53" s="86"/>
      <c r="IRF53" s="86"/>
      <c r="IRG53" s="86"/>
      <c r="IRH53" s="86"/>
      <c r="IRI53" s="86"/>
      <c r="IRJ53" s="86"/>
      <c r="IRK53" s="86"/>
      <c r="IRL53" s="86"/>
      <c r="IRM53" s="86"/>
      <c r="IRN53" s="86"/>
      <c r="IRO53" s="86"/>
      <c r="IRP53" s="86"/>
      <c r="IRQ53" s="86"/>
      <c r="IRR53" s="86"/>
      <c r="IRS53" s="86"/>
      <c r="IRT53" s="86"/>
      <c r="IRU53" s="86"/>
      <c r="IRV53" s="86"/>
      <c r="IRW53" s="86"/>
      <c r="IRX53" s="86"/>
      <c r="IRY53" s="86"/>
      <c r="IRZ53" s="86"/>
      <c r="ISA53" s="86"/>
      <c r="ISB53" s="86"/>
      <c r="ISC53" s="86"/>
      <c r="ISD53" s="86"/>
      <c r="ISE53" s="86"/>
      <c r="ISF53" s="86"/>
      <c r="ISG53" s="86"/>
      <c r="ISH53" s="86"/>
      <c r="ISI53" s="86"/>
      <c r="ISJ53" s="86"/>
      <c r="ISK53" s="86"/>
      <c r="ISL53" s="86"/>
      <c r="ISM53" s="86"/>
      <c r="ISN53" s="86"/>
      <c r="ISO53" s="86"/>
      <c r="ISP53" s="86"/>
      <c r="ISQ53" s="86"/>
      <c r="ISR53" s="86"/>
      <c r="ISS53" s="86"/>
      <c r="IST53" s="86"/>
      <c r="ISU53" s="86"/>
      <c r="ISV53" s="86"/>
      <c r="ISW53" s="86"/>
      <c r="ISX53" s="86"/>
      <c r="ISY53" s="86"/>
      <c r="ISZ53" s="86"/>
      <c r="ITA53" s="86"/>
      <c r="ITB53" s="86"/>
      <c r="ITC53" s="86"/>
      <c r="ITD53" s="86"/>
      <c r="ITE53" s="86"/>
      <c r="ITF53" s="86"/>
      <c r="ITG53" s="86"/>
      <c r="ITH53" s="86"/>
      <c r="ITI53" s="86"/>
      <c r="ITJ53" s="86"/>
      <c r="ITK53" s="86"/>
      <c r="ITL53" s="86"/>
      <c r="ITM53" s="86"/>
      <c r="ITN53" s="86"/>
      <c r="ITO53" s="86"/>
      <c r="ITP53" s="86"/>
      <c r="ITQ53" s="86"/>
      <c r="ITR53" s="86"/>
      <c r="ITS53" s="86"/>
      <c r="ITT53" s="86"/>
      <c r="ITU53" s="86"/>
      <c r="ITV53" s="86"/>
      <c r="ITW53" s="86"/>
      <c r="ITX53" s="86"/>
      <c r="ITY53" s="86"/>
      <c r="ITZ53" s="86"/>
      <c r="IUA53" s="86"/>
      <c r="IUB53" s="86"/>
      <c r="IUC53" s="86"/>
      <c r="IUD53" s="86"/>
      <c r="IUE53" s="86"/>
      <c r="IUF53" s="86"/>
      <c r="IUG53" s="86"/>
      <c r="IUH53" s="86"/>
      <c r="IUI53" s="86"/>
      <c r="IUJ53" s="86"/>
      <c r="IUK53" s="86"/>
      <c r="IUL53" s="86"/>
      <c r="IUM53" s="86"/>
      <c r="IUN53" s="86"/>
      <c r="IUO53" s="86"/>
      <c r="IUP53" s="86"/>
      <c r="IUQ53" s="86"/>
      <c r="IUR53" s="86"/>
      <c r="IUS53" s="86"/>
      <c r="IUT53" s="86"/>
      <c r="IUU53" s="86"/>
      <c r="IUV53" s="86"/>
      <c r="IUW53" s="86"/>
      <c r="IUX53" s="86"/>
      <c r="IUY53" s="86"/>
      <c r="IUZ53" s="86"/>
      <c r="IVA53" s="86"/>
      <c r="IVB53" s="86"/>
      <c r="IVC53" s="86"/>
      <c r="IVD53" s="86"/>
      <c r="IVE53" s="86"/>
      <c r="IVF53" s="86"/>
      <c r="IVG53" s="86"/>
      <c r="IVH53" s="86"/>
      <c r="IVI53" s="86"/>
      <c r="IVJ53" s="86"/>
      <c r="IVK53" s="86"/>
      <c r="IVL53" s="86"/>
      <c r="IVM53" s="86"/>
      <c r="IVN53" s="86"/>
      <c r="IVO53" s="86"/>
      <c r="IVP53" s="86"/>
      <c r="IVQ53" s="86"/>
      <c r="IVR53" s="86"/>
      <c r="IVS53" s="86"/>
      <c r="IVT53" s="86"/>
      <c r="IVU53" s="86"/>
      <c r="IVV53" s="86"/>
      <c r="IVW53" s="86"/>
      <c r="IVX53" s="86"/>
      <c r="IVY53" s="86"/>
      <c r="IVZ53" s="86"/>
      <c r="IWA53" s="86"/>
      <c r="IWB53" s="86"/>
      <c r="IWC53" s="86"/>
      <c r="IWD53" s="86"/>
      <c r="IWE53" s="86"/>
      <c r="IWF53" s="86"/>
      <c r="IWG53" s="86"/>
      <c r="IWH53" s="86"/>
      <c r="IWI53" s="86"/>
      <c r="IWJ53" s="86"/>
      <c r="IWK53" s="86"/>
      <c r="IWL53" s="86"/>
      <c r="IWM53" s="86"/>
      <c r="IWN53" s="86"/>
      <c r="IWO53" s="86"/>
      <c r="IWP53" s="86"/>
      <c r="IWQ53" s="86"/>
      <c r="IWR53" s="86"/>
      <c r="IWS53" s="86"/>
      <c r="IWT53" s="86"/>
      <c r="IWU53" s="86"/>
      <c r="IWV53" s="86"/>
      <c r="IWW53" s="86"/>
      <c r="IWX53" s="86"/>
      <c r="IWY53" s="86"/>
      <c r="IWZ53" s="86"/>
      <c r="IXA53" s="86"/>
      <c r="IXB53" s="86"/>
      <c r="IXC53" s="86"/>
      <c r="IXD53" s="86"/>
      <c r="IXE53" s="86"/>
      <c r="IXF53" s="86"/>
      <c r="IXG53" s="86"/>
      <c r="IXH53" s="86"/>
      <c r="IXI53" s="86"/>
      <c r="IXJ53" s="86"/>
      <c r="IXK53" s="86"/>
      <c r="IXL53" s="86"/>
      <c r="IXM53" s="86"/>
      <c r="IXN53" s="86"/>
      <c r="IXO53" s="86"/>
      <c r="IXP53" s="86"/>
      <c r="IXQ53" s="86"/>
      <c r="IXR53" s="86"/>
      <c r="IXS53" s="86"/>
      <c r="IXT53" s="86"/>
      <c r="IXU53" s="86"/>
      <c r="IXV53" s="86"/>
      <c r="IXW53" s="86"/>
      <c r="IXX53" s="86"/>
      <c r="IXY53" s="86"/>
      <c r="IXZ53" s="86"/>
      <c r="IYA53" s="86"/>
      <c r="IYB53" s="86"/>
      <c r="IYC53" s="86"/>
      <c r="IYD53" s="86"/>
      <c r="IYE53" s="86"/>
      <c r="IYF53" s="86"/>
      <c r="IYG53" s="86"/>
      <c r="IYH53" s="86"/>
      <c r="IYI53" s="86"/>
      <c r="IYJ53" s="86"/>
      <c r="IYK53" s="86"/>
      <c r="IYL53" s="86"/>
      <c r="IYM53" s="86"/>
      <c r="IYN53" s="86"/>
      <c r="IYO53" s="86"/>
      <c r="IYP53" s="86"/>
      <c r="IYQ53" s="86"/>
      <c r="IYR53" s="86"/>
      <c r="IYS53" s="86"/>
      <c r="IYT53" s="86"/>
      <c r="IYU53" s="86"/>
      <c r="IYV53" s="86"/>
      <c r="IYW53" s="86"/>
      <c r="IYX53" s="86"/>
      <c r="IYY53" s="86"/>
      <c r="IYZ53" s="86"/>
      <c r="IZA53" s="86"/>
      <c r="IZB53" s="86"/>
      <c r="IZC53" s="86"/>
      <c r="IZD53" s="86"/>
      <c r="IZE53" s="86"/>
      <c r="IZF53" s="86"/>
      <c r="IZG53" s="86"/>
      <c r="IZH53" s="86"/>
      <c r="IZI53" s="86"/>
      <c r="IZJ53" s="86"/>
      <c r="IZK53" s="86"/>
      <c r="IZL53" s="86"/>
      <c r="IZM53" s="86"/>
      <c r="IZN53" s="86"/>
      <c r="IZO53" s="86"/>
      <c r="IZP53" s="86"/>
      <c r="IZQ53" s="86"/>
      <c r="IZR53" s="86"/>
      <c r="IZS53" s="86"/>
      <c r="IZT53" s="86"/>
      <c r="IZU53" s="86"/>
      <c r="IZV53" s="86"/>
      <c r="IZW53" s="86"/>
      <c r="IZX53" s="86"/>
      <c r="IZY53" s="86"/>
      <c r="IZZ53" s="86"/>
      <c r="JAA53" s="86"/>
      <c r="JAB53" s="86"/>
      <c r="JAC53" s="86"/>
      <c r="JAD53" s="86"/>
      <c r="JAE53" s="86"/>
      <c r="JAF53" s="86"/>
      <c r="JAG53" s="86"/>
      <c r="JAH53" s="86"/>
      <c r="JAI53" s="86"/>
      <c r="JAJ53" s="86"/>
      <c r="JAK53" s="86"/>
      <c r="JAL53" s="86"/>
      <c r="JAM53" s="86"/>
      <c r="JAN53" s="86"/>
      <c r="JAO53" s="86"/>
      <c r="JAP53" s="86"/>
      <c r="JAQ53" s="86"/>
      <c r="JAR53" s="86"/>
      <c r="JAS53" s="86"/>
      <c r="JAT53" s="86"/>
      <c r="JAU53" s="86"/>
      <c r="JAV53" s="86"/>
      <c r="JAW53" s="86"/>
      <c r="JAX53" s="86"/>
      <c r="JAY53" s="86"/>
      <c r="JAZ53" s="86"/>
      <c r="JBA53" s="86"/>
      <c r="JBB53" s="86"/>
      <c r="JBC53" s="86"/>
      <c r="JBD53" s="86"/>
      <c r="JBE53" s="86"/>
      <c r="JBF53" s="86"/>
      <c r="JBG53" s="86"/>
      <c r="JBH53" s="86"/>
      <c r="JBI53" s="86"/>
      <c r="JBJ53" s="86"/>
      <c r="JBK53" s="86"/>
      <c r="JBL53" s="86"/>
      <c r="JBM53" s="86"/>
      <c r="JBN53" s="86"/>
      <c r="JBO53" s="86"/>
      <c r="JBP53" s="86"/>
      <c r="JBQ53" s="86"/>
      <c r="JBR53" s="86"/>
      <c r="JBS53" s="86"/>
      <c r="JBT53" s="86"/>
      <c r="JBU53" s="86"/>
      <c r="JBV53" s="86"/>
      <c r="JBW53" s="86"/>
      <c r="JBX53" s="86"/>
      <c r="JBY53" s="86"/>
      <c r="JBZ53" s="86"/>
      <c r="JCA53" s="86"/>
      <c r="JCB53" s="86"/>
      <c r="JCC53" s="86"/>
      <c r="JCD53" s="86"/>
      <c r="JCE53" s="86"/>
      <c r="JCF53" s="86"/>
      <c r="JCG53" s="86"/>
      <c r="JCH53" s="86"/>
      <c r="JCI53" s="86"/>
      <c r="JCJ53" s="86"/>
      <c r="JCK53" s="86"/>
      <c r="JCL53" s="86"/>
      <c r="JCM53" s="86"/>
      <c r="JCN53" s="86"/>
      <c r="JCO53" s="86"/>
      <c r="JCP53" s="86"/>
      <c r="JCQ53" s="86"/>
      <c r="JCR53" s="86"/>
      <c r="JCS53" s="86"/>
      <c r="JCT53" s="86"/>
      <c r="JCU53" s="86"/>
      <c r="JCV53" s="86"/>
      <c r="JCW53" s="86"/>
      <c r="JCX53" s="86"/>
      <c r="JCY53" s="86"/>
      <c r="JCZ53" s="86"/>
      <c r="JDA53" s="86"/>
      <c r="JDB53" s="86"/>
      <c r="JDC53" s="86"/>
      <c r="JDD53" s="86"/>
      <c r="JDE53" s="86"/>
      <c r="JDF53" s="86"/>
      <c r="JDG53" s="86"/>
      <c r="JDH53" s="86"/>
      <c r="JDI53" s="86"/>
      <c r="JDJ53" s="86"/>
      <c r="JDK53" s="86"/>
      <c r="JDL53" s="86"/>
      <c r="JDM53" s="86"/>
      <c r="JDN53" s="86"/>
      <c r="JDO53" s="86"/>
      <c r="JDP53" s="86"/>
      <c r="JDQ53" s="86"/>
      <c r="JDR53" s="86"/>
      <c r="JDS53" s="86"/>
      <c r="JDT53" s="86"/>
      <c r="JDU53" s="86"/>
      <c r="JDV53" s="86"/>
      <c r="JDW53" s="86"/>
      <c r="JDX53" s="86"/>
      <c r="JDY53" s="86"/>
      <c r="JDZ53" s="86"/>
      <c r="JEA53" s="86"/>
      <c r="JEB53" s="86"/>
      <c r="JEC53" s="86"/>
      <c r="JED53" s="86"/>
      <c r="JEE53" s="86"/>
      <c r="JEF53" s="86"/>
      <c r="JEG53" s="86"/>
      <c r="JEH53" s="86"/>
      <c r="JEI53" s="86"/>
      <c r="JEJ53" s="86"/>
      <c r="JEK53" s="86"/>
      <c r="JEL53" s="86"/>
      <c r="JEM53" s="86"/>
      <c r="JEN53" s="86"/>
      <c r="JEO53" s="86"/>
      <c r="JEP53" s="86"/>
      <c r="JEQ53" s="86"/>
      <c r="JER53" s="86"/>
      <c r="JES53" s="86"/>
      <c r="JET53" s="86"/>
      <c r="JEU53" s="86"/>
      <c r="JEV53" s="86"/>
      <c r="JEW53" s="86"/>
      <c r="JEX53" s="86"/>
      <c r="JEY53" s="86"/>
      <c r="JEZ53" s="86"/>
      <c r="JFA53" s="86"/>
      <c r="JFB53" s="86"/>
      <c r="JFC53" s="86"/>
      <c r="JFD53" s="86"/>
      <c r="JFE53" s="86"/>
      <c r="JFF53" s="86"/>
      <c r="JFG53" s="86"/>
      <c r="JFH53" s="86"/>
      <c r="JFI53" s="86"/>
      <c r="JFJ53" s="86"/>
      <c r="JFK53" s="86"/>
      <c r="JFL53" s="86"/>
      <c r="JFM53" s="86"/>
      <c r="JFN53" s="86"/>
      <c r="JFO53" s="86"/>
      <c r="JFP53" s="86"/>
      <c r="JFQ53" s="86"/>
      <c r="JFR53" s="86"/>
      <c r="JFS53" s="86"/>
      <c r="JFT53" s="86"/>
      <c r="JFU53" s="86"/>
      <c r="JFV53" s="86"/>
      <c r="JFW53" s="86"/>
      <c r="JFX53" s="86"/>
      <c r="JFY53" s="86"/>
      <c r="JFZ53" s="86"/>
      <c r="JGA53" s="86"/>
      <c r="JGB53" s="86"/>
      <c r="JGC53" s="86"/>
      <c r="JGD53" s="86"/>
      <c r="JGE53" s="86"/>
      <c r="JGF53" s="86"/>
      <c r="JGG53" s="86"/>
      <c r="JGH53" s="86"/>
      <c r="JGI53" s="86"/>
      <c r="JGJ53" s="86"/>
      <c r="JGK53" s="86"/>
      <c r="JGL53" s="86"/>
      <c r="JGM53" s="86"/>
      <c r="JGN53" s="86"/>
      <c r="JGO53" s="86"/>
      <c r="JGP53" s="86"/>
      <c r="JGQ53" s="86"/>
      <c r="JGR53" s="86"/>
      <c r="JGS53" s="86"/>
      <c r="JGT53" s="86"/>
      <c r="JGU53" s="86"/>
      <c r="JGV53" s="86"/>
      <c r="JGW53" s="86"/>
      <c r="JGX53" s="86"/>
      <c r="JGY53" s="86"/>
      <c r="JGZ53" s="86"/>
      <c r="JHA53" s="86"/>
      <c r="JHB53" s="86"/>
      <c r="JHC53" s="86"/>
      <c r="JHD53" s="86"/>
      <c r="JHE53" s="86"/>
      <c r="JHF53" s="86"/>
      <c r="JHG53" s="86"/>
      <c r="JHH53" s="86"/>
      <c r="JHI53" s="86"/>
      <c r="JHJ53" s="86"/>
      <c r="JHK53" s="86"/>
      <c r="JHL53" s="86"/>
      <c r="JHM53" s="86"/>
      <c r="JHN53" s="86"/>
      <c r="JHO53" s="86"/>
      <c r="JHP53" s="86"/>
      <c r="JHQ53" s="86"/>
      <c r="JHR53" s="86"/>
      <c r="JHS53" s="86"/>
      <c r="JHT53" s="86"/>
      <c r="JHU53" s="86"/>
      <c r="JHV53" s="86"/>
      <c r="JHW53" s="86"/>
      <c r="JHX53" s="86"/>
      <c r="JHY53" s="86"/>
      <c r="JHZ53" s="86"/>
      <c r="JIA53" s="86"/>
      <c r="JIB53" s="86"/>
      <c r="JIC53" s="86"/>
      <c r="JID53" s="86"/>
      <c r="JIE53" s="86"/>
      <c r="JIF53" s="86"/>
      <c r="JIG53" s="86"/>
      <c r="JIH53" s="86"/>
      <c r="JII53" s="86"/>
      <c r="JIJ53" s="86"/>
      <c r="JIK53" s="86"/>
      <c r="JIL53" s="86"/>
      <c r="JIM53" s="86"/>
      <c r="JIN53" s="86"/>
      <c r="JIO53" s="86"/>
      <c r="JIP53" s="86"/>
      <c r="JIQ53" s="86"/>
      <c r="JIR53" s="86"/>
      <c r="JIS53" s="86"/>
      <c r="JIT53" s="86"/>
      <c r="JIU53" s="86"/>
      <c r="JIV53" s="86"/>
      <c r="JIW53" s="86"/>
      <c r="JIX53" s="86"/>
      <c r="JIY53" s="86"/>
      <c r="JIZ53" s="86"/>
      <c r="JJA53" s="86"/>
      <c r="JJB53" s="86"/>
      <c r="JJC53" s="86"/>
      <c r="JJD53" s="86"/>
      <c r="JJE53" s="86"/>
      <c r="JJF53" s="86"/>
      <c r="JJG53" s="86"/>
      <c r="JJH53" s="86"/>
      <c r="JJI53" s="86"/>
      <c r="JJJ53" s="86"/>
      <c r="JJK53" s="86"/>
      <c r="JJL53" s="86"/>
      <c r="JJM53" s="86"/>
      <c r="JJN53" s="86"/>
      <c r="JJO53" s="86"/>
      <c r="JJP53" s="86"/>
      <c r="JJQ53" s="86"/>
      <c r="JJR53" s="86"/>
      <c r="JJS53" s="86"/>
      <c r="JJT53" s="86"/>
      <c r="JJU53" s="86"/>
      <c r="JJV53" s="86"/>
      <c r="JJW53" s="86"/>
      <c r="JJX53" s="86"/>
      <c r="JJY53" s="86"/>
      <c r="JJZ53" s="86"/>
      <c r="JKA53" s="86"/>
      <c r="JKB53" s="86"/>
      <c r="JKC53" s="86"/>
      <c r="JKD53" s="86"/>
      <c r="JKE53" s="86"/>
      <c r="JKF53" s="86"/>
      <c r="JKG53" s="86"/>
      <c r="JKH53" s="86"/>
      <c r="JKI53" s="86"/>
      <c r="JKJ53" s="86"/>
      <c r="JKK53" s="86"/>
      <c r="JKL53" s="86"/>
      <c r="JKM53" s="86"/>
      <c r="JKN53" s="86"/>
      <c r="JKO53" s="86"/>
      <c r="JKP53" s="86"/>
      <c r="JKQ53" s="86"/>
      <c r="JKR53" s="86"/>
      <c r="JKS53" s="86"/>
      <c r="JKT53" s="86"/>
      <c r="JKU53" s="86"/>
      <c r="JKV53" s="86"/>
      <c r="JKW53" s="86"/>
      <c r="JKX53" s="86"/>
      <c r="JKY53" s="86"/>
      <c r="JKZ53" s="86"/>
      <c r="JLA53" s="86"/>
      <c r="JLB53" s="86"/>
      <c r="JLC53" s="86"/>
      <c r="JLD53" s="86"/>
      <c r="JLE53" s="86"/>
      <c r="JLF53" s="86"/>
      <c r="JLG53" s="86"/>
      <c r="JLH53" s="86"/>
      <c r="JLI53" s="86"/>
      <c r="JLJ53" s="86"/>
      <c r="JLK53" s="86"/>
      <c r="JLL53" s="86"/>
      <c r="JLM53" s="86"/>
      <c r="JLN53" s="86"/>
      <c r="JLO53" s="86"/>
      <c r="JLP53" s="86"/>
      <c r="JLQ53" s="86"/>
      <c r="JLR53" s="86"/>
      <c r="JLS53" s="86"/>
      <c r="JLT53" s="86"/>
      <c r="JLU53" s="86"/>
      <c r="JLV53" s="86"/>
      <c r="JLW53" s="86"/>
      <c r="JLX53" s="86"/>
      <c r="JLY53" s="86"/>
      <c r="JLZ53" s="86"/>
      <c r="JMA53" s="86"/>
      <c r="JMB53" s="86"/>
      <c r="JMC53" s="86"/>
      <c r="JMD53" s="86"/>
      <c r="JME53" s="86"/>
      <c r="JMF53" s="86"/>
      <c r="JMG53" s="86"/>
      <c r="JMH53" s="86"/>
      <c r="JMI53" s="86"/>
      <c r="JMJ53" s="86"/>
      <c r="JMK53" s="86"/>
      <c r="JML53" s="86"/>
      <c r="JMM53" s="86"/>
      <c r="JMN53" s="86"/>
      <c r="JMO53" s="86"/>
      <c r="JMP53" s="86"/>
      <c r="JMQ53" s="86"/>
      <c r="JMR53" s="86"/>
      <c r="JMS53" s="86"/>
      <c r="JMT53" s="86"/>
      <c r="JMU53" s="86"/>
      <c r="JMV53" s="86"/>
      <c r="JMW53" s="86"/>
      <c r="JMX53" s="86"/>
      <c r="JMY53" s="86"/>
      <c r="JMZ53" s="86"/>
      <c r="JNA53" s="86"/>
      <c r="JNB53" s="86"/>
      <c r="JNC53" s="86"/>
      <c r="JND53" s="86"/>
      <c r="JNE53" s="86"/>
      <c r="JNF53" s="86"/>
      <c r="JNG53" s="86"/>
      <c r="JNH53" s="86"/>
      <c r="JNI53" s="86"/>
      <c r="JNJ53" s="86"/>
      <c r="JNK53" s="86"/>
      <c r="JNL53" s="86"/>
      <c r="JNM53" s="86"/>
      <c r="JNN53" s="86"/>
      <c r="JNO53" s="86"/>
      <c r="JNP53" s="86"/>
      <c r="JNQ53" s="86"/>
      <c r="JNR53" s="86"/>
      <c r="JNS53" s="86"/>
      <c r="JNT53" s="86"/>
      <c r="JNU53" s="86"/>
      <c r="JNV53" s="86"/>
      <c r="JNW53" s="86"/>
      <c r="JNX53" s="86"/>
      <c r="JNY53" s="86"/>
      <c r="JNZ53" s="86"/>
      <c r="JOA53" s="86"/>
      <c r="JOB53" s="86"/>
      <c r="JOC53" s="86"/>
      <c r="JOD53" s="86"/>
      <c r="JOE53" s="86"/>
      <c r="JOF53" s="86"/>
      <c r="JOG53" s="86"/>
      <c r="JOH53" s="86"/>
      <c r="JOI53" s="86"/>
      <c r="JOJ53" s="86"/>
      <c r="JOK53" s="86"/>
      <c r="JOL53" s="86"/>
      <c r="JOM53" s="86"/>
      <c r="JON53" s="86"/>
      <c r="JOO53" s="86"/>
      <c r="JOP53" s="86"/>
      <c r="JOQ53" s="86"/>
      <c r="JOR53" s="86"/>
      <c r="JOS53" s="86"/>
      <c r="JOT53" s="86"/>
      <c r="JOU53" s="86"/>
      <c r="JOV53" s="86"/>
      <c r="JOW53" s="86"/>
      <c r="JOX53" s="86"/>
      <c r="JOY53" s="86"/>
      <c r="JOZ53" s="86"/>
      <c r="JPA53" s="86"/>
      <c r="JPB53" s="86"/>
      <c r="JPC53" s="86"/>
      <c r="JPD53" s="86"/>
      <c r="JPE53" s="86"/>
      <c r="JPF53" s="86"/>
      <c r="JPG53" s="86"/>
      <c r="JPH53" s="86"/>
      <c r="JPI53" s="86"/>
      <c r="JPJ53" s="86"/>
      <c r="JPK53" s="86"/>
      <c r="JPL53" s="86"/>
      <c r="JPM53" s="86"/>
      <c r="JPN53" s="86"/>
      <c r="JPO53" s="86"/>
      <c r="JPP53" s="86"/>
      <c r="JPQ53" s="86"/>
      <c r="JPR53" s="86"/>
      <c r="JPS53" s="86"/>
      <c r="JPT53" s="86"/>
      <c r="JPU53" s="86"/>
      <c r="JPV53" s="86"/>
      <c r="JPW53" s="86"/>
      <c r="JPX53" s="86"/>
      <c r="JPY53" s="86"/>
      <c r="JPZ53" s="86"/>
      <c r="JQA53" s="86"/>
      <c r="JQB53" s="86"/>
      <c r="JQC53" s="86"/>
      <c r="JQD53" s="86"/>
      <c r="JQE53" s="86"/>
      <c r="JQF53" s="86"/>
      <c r="JQG53" s="86"/>
      <c r="JQH53" s="86"/>
      <c r="JQI53" s="86"/>
      <c r="JQJ53" s="86"/>
      <c r="JQK53" s="86"/>
      <c r="JQL53" s="86"/>
      <c r="JQM53" s="86"/>
      <c r="JQN53" s="86"/>
      <c r="JQO53" s="86"/>
      <c r="JQP53" s="86"/>
      <c r="JQQ53" s="86"/>
      <c r="JQR53" s="86"/>
      <c r="JQS53" s="86"/>
      <c r="JQT53" s="86"/>
      <c r="JQU53" s="86"/>
      <c r="JQV53" s="86"/>
      <c r="JQW53" s="86"/>
      <c r="JQX53" s="86"/>
      <c r="JQY53" s="86"/>
      <c r="JQZ53" s="86"/>
      <c r="JRA53" s="86"/>
      <c r="JRB53" s="86"/>
      <c r="JRC53" s="86"/>
      <c r="JRD53" s="86"/>
      <c r="JRE53" s="86"/>
      <c r="JRF53" s="86"/>
      <c r="JRG53" s="86"/>
      <c r="JRH53" s="86"/>
      <c r="JRI53" s="86"/>
      <c r="JRJ53" s="86"/>
      <c r="JRK53" s="86"/>
      <c r="JRL53" s="86"/>
      <c r="JRM53" s="86"/>
      <c r="JRN53" s="86"/>
      <c r="JRO53" s="86"/>
      <c r="JRP53" s="86"/>
      <c r="JRQ53" s="86"/>
      <c r="JRR53" s="86"/>
      <c r="JRS53" s="86"/>
      <c r="JRT53" s="86"/>
      <c r="JRU53" s="86"/>
      <c r="JRV53" s="86"/>
      <c r="JRW53" s="86"/>
      <c r="JRX53" s="86"/>
      <c r="JRY53" s="86"/>
      <c r="JRZ53" s="86"/>
      <c r="JSA53" s="86"/>
      <c r="JSB53" s="86"/>
      <c r="JSC53" s="86"/>
      <c r="JSD53" s="86"/>
      <c r="JSE53" s="86"/>
      <c r="JSF53" s="86"/>
      <c r="JSG53" s="86"/>
      <c r="JSH53" s="86"/>
      <c r="JSI53" s="86"/>
      <c r="JSJ53" s="86"/>
      <c r="JSK53" s="86"/>
      <c r="JSL53" s="86"/>
      <c r="JSM53" s="86"/>
      <c r="JSN53" s="86"/>
      <c r="JSO53" s="86"/>
      <c r="JSP53" s="86"/>
      <c r="JSQ53" s="86"/>
      <c r="JSR53" s="86"/>
      <c r="JSS53" s="86"/>
      <c r="JST53" s="86"/>
      <c r="JSU53" s="86"/>
      <c r="JSV53" s="86"/>
      <c r="JSW53" s="86"/>
      <c r="JSX53" s="86"/>
      <c r="JSY53" s="86"/>
      <c r="JSZ53" s="86"/>
      <c r="JTA53" s="86"/>
      <c r="JTB53" s="86"/>
      <c r="JTC53" s="86"/>
      <c r="JTD53" s="86"/>
      <c r="JTE53" s="86"/>
      <c r="JTF53" s="86"/>
      <c r="JTG53" s="86"/>
      <c r="JTH53" s="86"/>
      <c r="JTI53" s="86"/>
      <c r="JTJ53" s="86"/>
      <c r="JTK53" s="86"/>
      <c r="JTL53" s="86"/>
      <c r="JTM53" s="86"/>
      <c r="JTN53" s="86"/>
      <c r="JTO53" s="86"/>
      <c r="JTP53" s="86"/>
      <c r="JTQ53" s="86"/>
      <c r="JTR53" s="86"/>
      <c r="JTS53" s="86"/>
      <c r="JTT53" s="86"/>
      <c r="JTU53" s="86"/>
      <c r="JTV53" s="86"/>
      <c r="JTW53" s="86"/>
      <c r="JTX53" s="86"/>
      <c r="JTY53" s="86"/>
      <c r="JTZ53" s="86"/>
      <c r="JUA53" s="86"/>
      <c r="JUB53" s="86"/>
      <c r="JUC53" s="86"/>
      <c r="JUD53" s="86"/>
      <c r="JUE53" s="86"/>
      <c r="JUF53" s="86"/>
      <c r="JUG53" s="86"/>
      <c r="JUH53" s="86"/>
      <c r="JUI53" s="86"/>
      <c r="JUJ53" s="86"/>
      <c r="JUK53" s="86"/>
      <c r="JUL53" s="86"/>
      <c r="JUM53" s="86"/>
      <c r="JUN53" s="86"/>
      <c r="JUO53" s="86"/>
      <c r="JUP53" s="86"/>
      <c r="JUQ53" s="86"/>
      <c r="JUR53" s="86"/>
      <c r="JUS53" s="86"/>
      <c r="JUT53" s="86"/>
      <c r="JUU53" s="86"/>
      <c r="JUV53" s="86"/>
      <c r="JUW53" s="86"/>
      <c r="JUX53" s="86"/>
      <c r="JUY53" s="86"/>
      <c r="JUZ53" s="86"/>
      <c r="JVA53" s="86"/>
      <c r="JVB53" s="86"/>
      <c r="JVC53" s="86"/>
      <c r="JVD53" s="86"/>
      <c r="JVE53" s="86"/>
      <c r="JVF53" s="86"/>
      <c r="JVG53" s="86"/>
      <c r="JVH53" s="86"/>
      <c r="JVI53" s="86"/>
      <c r="JVJ53" s="86"/>
      <c r="JVK53" s="86"/>
      <c r="JVL53" s="86"/>
      <c r="JVM53" s="86"/>
      <c r="JVN53" s="86"/>
      <c r="JVO53" s="86"/>
      <c r="JVP53" s="86"/>
      <c r="JVQ53" s="86"/>
      <c r="JVR53" s="86"/>
      <c r="JVS53" s="86"/>
      <c r="JVT53" s="86"/>
      <c r="JVU53" s="86"/>
      <c r="JVV53" s="86"/>
      <c r="JVW53" s="86"/>
      <c r="JVX53" s="86"/>
      <c r="JVY53" s="86"/>
      <c r="JVZ53" s="86"/>
      <c r="JWA53" s="86"/>
      <c r="JWB53" s="86"/>
      <c r="JWC53" s="86"/>
      <c r="JWD53" s="86"/>
      <c r="JWE53" s="86"/>
      <c r="JWF53" s="86"/>
      <c r="JWG53" s="86"/>
      <c r="JWH53" s="86"/>
      <c r="JWI53" s="86"/>
      <c r="JWJ53" s="86"/>
      <c r="JWK53" s="86"/>
      <c r="JWL53" s="86"/>
      <c r="JWM53" s="86"/>
      <c r="JWN53" s="86"/>
      <c r="JWO53" s="86"/>
      <c r="JWP53" s="86"/>
      <c r="JWQ53" s="86"/>
      <c r="JWR53" s="86"/>
      <c r="JWS53" s="86"/>
      <c r="JWT53" s="86"/>
      <c r="JWU53" s="86"/>
      <c r="JWV53" s="86"/>
      <c r="JWW53" s="86"/>
      <c r="JWX53" s="86"/>
      <c r="JWY53" s="86"/>
      <c r="JWZ53" s="86"/>
      <c r="JXA53" s="86"/>
      <c r="JXB53" s="86"/>
      <c r="JXC53" s="86"/>
      <c r="JXD53" s="86"/>
      <c r="JXE53" s="86"/>
      <c r="JXF53" s="86"/>
      <c r="JXG53" s="86"/>
      <c r="JXH53" s="86"/>
      <c r="JXI53" s="86"/>
      <c r="JXJ53" s="86"/>
      <c r="JXK53" s="86"/>
      <c r="JXL53" s="86"/>
      <c r="JXM53" s="86"/>
      <c r="JXN53" s="86"/>
      <c r="JXO53" s="86"/>
      <c r="JXP53" s="86"/>
      <c r="JXQ53" s="86"/>
      <c r="JXR53" s="86"/>
      <c r="JXS53" s="86"/>
      <c r="JXT53" s="86"/>
      <c r="JXU53" s="86"/>
      <c r="JXV53" s="86"/>
      <c r="JXW53" s="86"/>
      <c r="JXX53" s="86"/>
      <c r="JXY53" s="86"/>
      <c r="JXZ53" s="86"/>
      <c r="JYA53" s="86"/>
      <c r="JYB53" s="86"/>
      <c r="JYC53" s="86"/>
      <c r="JYD53" s="86"/>
      <c r="JYE53" s="86"/>
      <c r="JYF53" s="86"/>
      <c r="JYG53" s="86"/>
      <c r="JYH53" s="86"/>
      <c r="JYI53" s="86"/>
      <c r="JYJ53" s="86"/>
      <c r="JYK53" s="86"/>
      <c r="JYL53" s="86"/>
      <c r="JYM53" s="86"/>
      <c r="JYN53" s="86"/>
      <c r="JYO53" s="86"/>
      <c r="JYP53" s="86"/>
      <c r="JYQ53" s="86"/>
      <c r="JYR53" s="86"/>
      <c r="JYS53" s="86"/>
      <c r="JYT53" s="86"/>
      <c r="JYU53" s="86"/>
      <c r="JYV53" s="86"/>
      <c r="JYW53" s="86"/>
      <c r="JYX53" s="86"/>
      <c r="JYY53" s="86"/>
      <c r="JYZ53" s="86"/>
      <c r="JZA53" s="86"/>
      <c r="JZB53" s="86"/>
      <c r="JZC53" s="86"/>
      <c r="JZD53" s="86"/>
      <c r="JZE53" s="86"/>
      <c r="JZF53" s="86"/>
      <c r="JZG53" s="86"/>
      <c r="JZH53" s="86"/>
      <c r="JZI53" s="86"/>
      <c r="JZJ53" s="86"/>
      <c r="JZK53" s="86"/>
      <c r="JZL53" s="86"/>
      <c r="JZM53" s="86"/>
      <c r="JZN53" s="86"/>
      <c r="JZO53" s="86"/>
      <c r="JZP53" s="86"/>
      <c r="JZQ53" s="86"/>
      <c r="JZR53" s="86"/>
      <c r="JZS53" s="86"/>
      <c r="JZT53" s="86"/>
      <c r="JZU53" s="86"/>
      <c r="JZV53" s="86"/>
      <c r="JZW53" s="86"/>
      <c r="JZX53" s="86"/>
      <c r="JZY53" s="86"/>
      <c r="JZZ53" s="86"/>
      <c r="KAA53" s="86"/>
      <c r="KAB53" s="86"/>
      <c r="KAC53" s="86"/>
      <c r="KAD53" s="86"/>
      <c r="KAE53" s="86"/>
      <c r="KAF53" s="86"/>
      <c r="KAG53" s="86"/>
      <c r="KAH53" s="86"/>
      <c r="KAI53" s="86"/>
      <c r="KAJ53" s="86"/>
      <c r="KAK53" s="86"/>
      <c r="KAL53" s="86"/>
      <c r="KAM53" s="86"/>
      <c r="KAN53" s="86"/>
      <c r="KAO53" s="86"/>
      <c r="KAP53" s="86"/>
      <c r="KAQ53" s="86"/>
      <c r="KAR53" s="86"/>
      <c r="KAS53" s="86"/>
      <c r="KAT53" s="86"/>
      <c r="KAU53" s="86"/>
      <c r="KAV53" s="86"/>
      <c r="KAW53" s="86"/>
      <c r="KAX53" s="86"/>
      <c r="KAY53" s="86"/>
      <c r="KAZ53" s="86"/>
      <c r="KBA53" s="86"/>
      <c r="KBB53" s="86"/>
      <c r="KBC53" s="86"/>
      <c r="KBD53" s="86"/>
      <c r="KBE53" s="86"/>
      <c r="KBF53" s="86"/>
      <c r="KBG53" s="86"/>
      <c r="KBH53" s="86"/>
      <c r="KBI53" s="86"/>
      <c r="KBJ53" s="86"/>
      <c r="KBK53" s="86"/>
      <c r="KBL53" s="86"/>
      <c r="KBM53" s="86"/>
      <c r="KBN53" s="86"/>
      <c r="KBO53" s="86"/>
      <c r="KBP53" s="86"/>
      <c r="KBQ53" s="86"/>
      <c r="KBR53" s="86"/>
      <c r="KBS53" s="86"/>
      <c r="KBT53" s="86"/>
      <c r="KBU53" s="86"/>
      <c r="KBV53" s="86"/>
      <c r="KBW53" s="86"/>
      <c r="KBX53" s="86"/>
      <c r="KBY53" s="86"/>
      <c r="KBZ53" s="86"/>
      <c r="KCA53" s="86"/>
      <c r="KCB53" s="86"/>
      <c r="KCC53" s="86"/>
      <c r="KCD53" s="86"/>
      <c r="KCE53" s="86"/>
      <c r="KCF53" s="86"/>
      <c r="KCG53" s="86"/>
      <c r="KCH53" s="86"/>
      <c r="KCI53" s="86"/>
      <c r="KCJ53" s="86"/>
      <c r="KCK53" s="86"/>
      <c r="KCL53" s="86"/>
      <c r="KCM53" s="86"/>
      <c r="KCN53" s="86"/>
      <c r="KCO53" s="86"/>
      <c r="KCP53" s="86"/>
      <c r="KCQ53" s="86"/>
      <c r="KCR53" s="86"/>
      <c r="KCS53" s="86"/>
      <c r="KCT53" s="86"/>
      <c r="KCU53" s="86"/>
      <c r="KCV53" s="86"/>
      <c r="KCW53" s="86"/>
      <c r="KCX53" s="86"/>
      <c r="KCY53" s="86"/>
      <c r="KCZ53" s="86"/>
      <c r="KDA53" s="86"/>
      <c r="KDB53" s="86"/>
      <c r="KDC53" s="86"/>
      <c r="KDD53" s="86"/>
      <c r="KDE53" s="86"/>
      <c r="KDF53" s="86"/>
      <c r="KDG53" s="86"/>
      <c r="KDH53" s="86"/>
      <c r="KDI53" s="86"/>
      <c r="KDJ53" s="86"/>
      <c r="KDK53" s="86"/>
      <c r="KDL53" s="86"/>
      <c r="KDM53" s="86"/>
      <c r="KDN53" s="86"/>
      <c r="KDO53" s="86"/>
      <c r="KDP53" s="86"/>
      <c r="KDQ53" s="86"/>
      <c r="KDR53" s="86"/>
      <c r="KDS53" s="86"/>
      <c r="KDT53" s="86"/>
      <c r="KDU53" s="86"/>
      <c r="KDV53" s="86"/>
      <c r="KDW53" s="86"/>
      <c r="KDX53" s="86"/>
      <c r="KDY53" s="86"/>
      <c r="KDZ53" s="86"/>
      <c r="KEA53" s="86"/>
      <c r="KEB53" s="86"/>
      <c r="KEC53" s="86"/>
      <c r="KED53" s="86"/>
      <c r="KEE53" s="86"/>
      <c r="KEF53" s="86"/>
      <c r="KEG53" s="86"/>
      <c r="KEH53" s="86"/>
      <c r="KEI53" s="86"/>
      <c r="KEJ53" s="86"/>
      <c r="KEK53" s="86"/>
      <c r="KEL53" s="86"/>
      <c r="KEM53" s="86"/>
      <c r="KEN53" s="86"/>
      <c r="KEO53" s="86"/>
      <c r="KEP53" s="86"/>
      <c r="KEQ53" s="86"/>
      <c r="KER53" s="86"/>
      <c r="KES53" s="86"/>
      <c r="KET53" s="86"/>
      <c r="KEU53" s="86"/>
      <c r="KEV53" s="86"/>
      <c r="KEW53" s="86"/>
      <c r="KEX53" s="86"/>
      <c r="KEY53" s="86"/>
      <c r="KEZ53" s="86"/>
      <c r="KFA53" s="86"/>
      <c r="KFB53" s="86"/>
      <c r="KFC53" s="86"/>
      <c r="KFD53" s="86"/>
      <c r="KFE53" s="86"/>
      <c r="KFF53" s="86"/>
      <c r="KFG53" s="86"/>
      <c r="KFH53" s="86"/>
      <c r="KFI53" s="86"/>
      <c r="KFJ53" s="86"/>
      <c r="KFK53" s="86"/>
      <c r="KFL53" s="86"/>
      <c r="KFM53" s="86"/>
      <c r="KFN53" s="86"/>
      <c r="KFO53" s="86"/>
      <c r="KFP53" s="86"/>
      <c r="KFQ53" s="86"/>
      <c r="KFR53" s="86"/>
      <c r="KFS53" s="86"/>
      <c r="KFT53" s="86"/>
      <c r="KFU53" s="86"/>
      <c r="KFV53" s="86"/>
      <c r="KFW53" s="86"/>
      <c r="KFX53" s="86"/>
      <c r="KFY53" s="86"/>
      <c r="KFZ53" s="86"/>
      <c r="KGA53" s="86"/>
      <c r="KGB53" s="86"/>
      <c r="KGC53" s="86"/>
      <c r="KGD53" s="86"/>
      <c r="KGE53" s="86"/>
      <c r="KGF53" s="86"/>
      <c r="KGG53" s="86"/>
      <c r="KGH53" s="86"/>
      <c r="KGI53" s="86"/>
      <c r="KGJ53" s="86"/>
      <c r="KGK53" s="86"/>
      <c r="KGL53" s="86"/>
      <c r="KGM53" s="86"/>
      <c r="KGN53" s="86"/>
      <c r="KGO53" s="86"/>
      <c r="KGP53" s="86"/>
      <c r="KGQ53" s="86"/>
      <c r="KGR53" s="86"/>
      <c r="KGS53" s="86"/>
      <c r="KGT53" s="86"/>
      <c r="KGU53" s="86"/>
      <c r="KGV53" s="86"/>
      <c r="KGW53" s="86"/>
      <c r="KGX53" s="86"/>
      <c r="KGY53" s="86"/>
      <c r="KGZ53" s="86"/>
      <c r="KHA53" s="86"/>
      <c r="KHB53" s="86"/>
      <c r="KHC53" s="86"/>
      <c r="KHD53" s="86"/>
      <c r="KHE53" s="86"/>
      <c r="KHF53" s="86"/>
      <c r="KHG53" s="86"/>
      <c r="KHH53" s="86"/>
      <c r="KHI53" s="86"/>
      <c r="KHJ53" s="86"/>
      <c r="KHK53" s="86"/>
      <c r="KHL53" s="86"/>
      <c r="KHM53" s="86"/>
      <c r="KHN53" s="86"/>
      <c r="KHO53" s="86"/>
      <c r="KHP53" s="86"/>
      <c r="KHQ53" s="86"/>
      <c r="KHR53" s="86"/>
      <c r="KHS53" s="86"/>
      <c r="KHT53" s="86"/>
      <c r="KHU53" s="86"/>
      <c r="KHV53" s="86"/>
      <c r="KHW53" s="86"/>
      <c r="KHX53" s="86"/>
      <c r="KHY53" s="86"/>
      <c r="KHZ53" s="86"/>
      <c r="KIA53" s="86"/>
      <c r="KIB53" s="86"/>
      <c r="KIC53" s="86"/>
      <c r="KID53" s="86"/>
      <c r="KIE53" s="86"/>
      <c r="KIF53" s="86"/>
      <c r="KIG53" s="86"/>
      <c r="KIH53" s="86"/>
      <c r="KII53" s="86"/>
      <c r="KIJ53" s="86"/>
      <c r="KIK53" s="86"/>
      <c r="KIL53" s="86"/>
      <c r="KIM53" s="86"/>
      <c r="KIN53" s="86"/>
      <c r="KIO53" s="86"/>
      <c r="KIP53" s="86"/>
      <c r="KIQ53" s="86"/>
      <c r="KIR53" s="86"/>
      <c r="KIS53" s="86"/>
      <c r="KIT53" s="86"/>
      <c r="KIU53" s="86"/>
      <c r="KIV53" s="86"/>
      <c r="KIW53" s="86"/>
      <c r="KIX53" s="86"/>
      <c r="KIY53" s="86"/>
      <c r="KIZ53" s="86"/>
      <c r="KJA53" s="86"/>
      <c r="KJB53" s="86"/>
      <c r="KJC53" s="86"/>
      <c r="KJD53" s="86"/>
      <c r="KJE53" s="86"/>
      <c r="KJF53" s="86"/>
      <c r="KJG53" s="86"/>
      <c r="KJH53" s="86"/>
      <c r="KJI53" s="86"/>
      <c r="KJJ53" s="86"/>
      <c r="KJK53" s="86"/>
      <c r="KJL53" s="86"/>
      <c r="KJM53" s="86"/>
      <c r="KJN53" s="86"/>
      <c r="KJO53" s="86"/>
      <c r="KJP53" s="86"/>
      <c r="KJQ53" s="86"/>
      <c r="KJR53" s="86"/>
      <c r="KJS53" s="86"/>
      <c r="KJT53" s="86"/>
      <c r="KJU53" s="86"/>
      <c r="KJV53" s="86"/>
      <c r="KJW53" s="86"/>
      <c r="KJX53" s="86"/>
      <c r="KJY53" s="86"/>
      <c r="KJZ53" s="86"/>
      <c r="KKA53" s="86"/>
      <c r="KKB53" s="86"/>
      <c r="KKC53" s="86"/>
      <c r="KKD53" s="86"/>
      <c r="KKE53" s="86"/>
      <c r="KKF53" s="86"/>
      <c r="KKG53" s="86"/>
      <c r="KKH53" s="86"/>
      <c r="KKI53" s="86"/>
      <c r="KKJ53" s="86"/>
      <c r="KKK53" s="86"/>
      <c r="KKL53" s="86"/>
      <c r="KKM53" s="86"/>
      <c r="KKN53" s="86"/>
      <c r="KKO53" s="86"/>
      <c r="KKP53" s="86"/>
      <c r="KKQ53" s="86"/>
      <c r="KKR53" s="86"/>
      <c r="KKS53" s="86"/>
      <c r="KKT53" s="86"/>
      <c r="KKU53" s="86"/>
      <c r="KKV53" s="86"/>
      <c r="KKW53" s="86"/>
      <c r="KKX53" s="86"/>
      <c r="KKY53" s="86"/>
      <c r="KKZ53" s="86"/>
      <c r="KLA53" s="86"/>
      <c r="KLB53" s="86"/>
      <c r="KLC53" s="86"/>
      <c r="KLD53" s="86"/>
      <c r="KLE53" s="86"/>
      <c r="KLF53" s="86"/>
      <c r="KLG53" s="86"/>
      <c r="KLH53" s="86"/>
      <c r="KLI53" s="86"/>
      <c r="KLJ53" s="86"/>
      <c r="KLK53" s="86"/>
      <c r="KLL53" s="86"/>
      <c r="KLM53" s="86"/>
      <c r="KLN53" s="86"/>
      <c r="KLO53" s="86"/>
      <c r="KLP53" s="86"/>
      <c r="KLQ53" s="86"/>
      <c r="KLR53" s="86"/>
      <c r="KLS53" s="86"/>
      <c r="KLT53" s="86"/>
      <c r="KLU53" s="86"/>
      <c r="KLV53" s="86"/>
      <c r="KLW53" s="86"/>
      <c r="KLX53" s="86"/>
      <c r="KLY53" s="86"/>
      <c r="KLZ53" s="86"/>
      <c r="KMA53" s="86"/>
      <c r="KMB53" s="86"/>
      <c r="KMC53" s="86"/>
      <c r="KMD53" s="86"/>
      <c r="KME53" s="86"/>
      <c r="KMF53" s="86"/>
      <c r="KMG53" s="86"/>
      <c r="KMH53" s="86"/>
      <c r="KMI53" s="86"/>
      <c r="KMJ53" s="86"/>
      <c r="KMK53" s="86"/>
      <c r="KML53" s="86"/>
      <c r="KMM53" s="86"/>
      <c r="KMN53" s="86"/>
      <c r="KMO53" s="86"/>
      <c r="KMP53" s="86"/>
      <c r="KMQ53" s="86"/>
      <c r="KMR53" s="86"/>
      <c r="KMS53" s="86"/>
      <c r="KMT53" s="86"/>
      <c r="KMU53" s="86"/>
      <c r="KMV53" s="86"/>
      <c r="KMW53" s="86"/>
      <c r="KMX53" s="86"/>
      <c r="KMY53" s="86"/>
      <c r="KMZ53" s="86"/>
      <c r="KNA53" s="86"/>
      <c r="KNB53" s="86"/>
      <c r="KNC53" s="86"/>
      <c r="KND53" s="86"/>
      <c r="KNE53" s="86"/>
      <c r="KNF53" s="86"/>
      <c r="KNG53" s="86"/>
      <c r="KNH53" s="86"/>
      <c r="KNI53" s="86"/>
      <c r="KNJ53" s="86"/>
      <c r="KNK53" s="86"/>
      <c r="KNL53" s="86"/>
      <c r="KNM53" s="86"/>
      <c r="KNN53" s="86"/>
      <c r="KNO53" s="86"/>
      <c r="KNP53" s="86"/>
      <c r="KNQ53" s="86"/>
      <c r="KNR53" s="86"/>
      <c r="KNS53" s="86"/>
      <c r="KNT53" s="86"/>
      <c r="KNU53" s="86"/>
      <c r="KNV53" s="86"/>
      <c r="KNW53" s="86"/>
      <c r="KNX53" s="86"/>
      <c r="KNY53" s="86"/>
      <c r="KNZ53" s="86"/>
      <c r="KOA53" s="86"/>
      <c r="KOB53" s="86"/>
      <c r="KOC53" s="86"/>
      <c r="KOD53" s="86"/>
      <c r="KOE53" s="86"/>
      <c r="KOF53" s="86"/>
      <c r="KOG53" s="86"/>
      <c r="KOH53" s="86"/>
      <c r="KOI53" s="86"/>
      <c r="KOJ53" s="86"/>
      <c r="KOK53" s="86"/>
      <c r="KOL53" s="86"/>
      <c r="KOM53" s="86"/>
      <c r="KON53" s="86"/>
      <c r="KOO53" s="86"/>
      <c r="KOP53" s="86"/>
      <c r="KOQ53" s="86"/>
      <c r="KOR53" s="86"/>
      <c r="KOS53" s="86"/>
      <c r="KOT53" s="86"/>
      <c r="KOU53" s="86"/>
      <c r="KOV53" s="86"/>
      <c r="KOW53" s="86"/>
      <c r="KOX53" s="86"/>
      <c r="KOY53" s="86"/>
      <c r="KOZ53" s="86"/>
      <c r="KPA53" s="86"/>
      <c r="KPB53" s="86"/>
      <c r="KPC53" s="86"/>
      <c r="KPD53" s="86"/>
      <c r="KPE53" s="86"/>
      <c r="KPF53" s="86"/>
      <c r="KPG53" s="86"/>
      <c r="KPH53" s="86"/>
      <c r="KPI53" s="86"/>
      <c r="KPJ53" s="86"/>
      <c r="KPK53" s="86"/>
      <c r="KPL53" s="86"/>
      <c r="KPM53" s="86"/>
      <c r="KPN53" s="86"/>
      <c r="KPO53" s="86"/>
      <c r="KPP53" s="86"/>
      <c r="KPQ53" s="86"/>
      <c r="KPR53" s="86"/>
      <c r="KPS53" s="86"/>
      <c r="KPT53" s="86"/>
      <c r="KPU53" s="86"/>
      <c r="KPV53" s="86"/>
      <c r="KPW53" s="86"/>
      <c r="KPX53" s="86"/>
      <c r="KPY53" s="86"/>
      <c r="KPZ53" s="86"/>
      <c r="KQA53" s="86"/>
      <c r="KQB53" s="86"/>
      <c r="KQC53" s="86"/>
      <c r="KQD53" s="86"/>
      <c r="KQE53" s="86"/>
      <c r="KQF53" s="86"/>
      <c r="KQG53" s="86"/>
      <c r="KQH53" s="86"/>
      <c r="KQI53" s="86"/>
      <c r="KQJ53" s="86"/>
      <c r="KQK53" s="86"/>
      <c r="KQL53" s="86"/>
      <c r="KQM53" s="86"/>
      <c r="KQN53" s="86"/>
      <c r="KQO53" s="86"/>
      <c r="KQP53" s="86"/>
      <c r="KQQ53" s="86"/>
      <c r="KQR53" s="86"/>
      <c r="KQS53" s="86"/>
      <c r="KQT53" s="86"/>
      <c r="KQU53" s="86"/>
      <c r="KQV53" s="86"/>
      <c r="KQW53" s="86"/>
      <c r="KQX53" s="86"/>
      <c r="KQY53" s="86"/>
      <c r="KQZ53" s="86"/>
      <c r="KRA53" s="86"/>
      <c r="KRB53" s="86"/>
      <c r="KRC53" s="86"/>
      <c r="KRD53" s="86"/>
      <c r="KRE53" s="86"/>
      <c r="KRF53" s="86"/>
      <c r="KRG53" s="86"/>
      <c r="KRH53" s="86"/>
      <c r="KRI53" s="86"/>
      <c r="KRJ53" s="86"/>
      <c r="KRK53" s="86"/>
      <c r="KRL53" s="86"/>
      <c r="KRM53" s="86"/>
      <c r="KRN53" s="86"/>
      <c r="KRO53" s="86"/>
      <c r="KRP53" s="86"/>
      <c r="KRQ53" s="86"/>
      <c r="KRR53" s="86"/>
      <c r="KRS53" s="86"/>
      <c r="KRT53" s="86"/>
      <c r="KRU53" s="86"/>
      <c r="KRV53" s="86"/>
      <c r="KRW53" s="86"/>
      <c r="KRX53" s="86"/>
      <c r="KRY53" s="86"/>
      <c r="KRZ53" s="86"/>
      <c r="KSA53" s="86"/>
      <c r="KSB53" s="86"/>
      <c r="KSC53" s="86"/>
      <c r="KSD53" s="86"/>
      <c r="KSE53" s="86"/>
      <c r="KSF53" s="86"/>
      <c r="KSG53" s="86"/>
      <c r="KSH53" s="86"/>
      <c r="KSI53" s="86"/>
      <c r="KSJ53" s="86"/>
      <c r="KSK53" s="86"/>
      <c r="KSL53" s="86"/>
      <c r="KSM53" s="86"/>
      <c r="KSN53" s="86"/>
      <c r="KSO53" s="86"/>
      <c r="KSP53" s="86"/>
      <c r="KSQ53" s="86"/>
      <c r="KSR53" s="86"/>
      <c r="KSS53" s="86"/>
      <c r="KST53" s="86"/>
      <c r="KSU53" s="86"/>
      <c r="KSV53" s="86"/>
      <c r="KSW53" s="86"/>
      <c r="KSX53" s="86"/>
      <c r="KSY53" s="86"/>
      <c r="KSZ53" s="86"/>
      <c r="KTA53" s="86"/>
      <c r="KTB53" s="86"/>
      <c r="KTC53" s="86"/>
      <c r="KTD53" s="86"/>
      <c r="KTE53" s="86"/>
      <c r="KTF53" s="86"/>
      <c r="KTG53" s="86"/>
      <c r="KTH53" s="86"/>
      <c r="KTI53" s="86"/>
      <c r="KTJ53" s="86"/>
      <c r="KTK53" s="86"/>
      <c r="KTL53" s="86"/>
      <c r="KTM53" s="86"/>
      <c r="KTN53" s="86"/>
      <c r="KTO53" s="86"/>
      <c r="KTP53" s="86"/>
      <c r="KTQ53" s="86"/>
      <c r="KTR53" s="86"/>
      <c r="KTS53" s="86"/>
      <c r="KTT53" s="86"/>
      <c r="KTU53" s="86"/>
      <c r="KTV53" s="86"/>
      <c r="KTW53" s="86"/>
      <c r="KTX53" s="86"/>
      <c r="KTY53" s="86"/>
      <c r="KTZ53" s="86"/>
      <c r="KUA53" s="86"/>
      <c r="KUB53" s="86"/>
      <c r="KUC53" s="86"/>
      <c r="KUD53" s="86"/>
      <c r="KUE53" s="86"/>
      <c r="KUF53" s="86"/>
      <c r="KUG53" s="86"/>
      <c r="KUH53" s="86"/>
      <c r="KUI53" s="86"/>
      <c r="KUJ53" s="86"/>
      <c r="KUK53" s="86"/>
      <c r="KUL53" s="86"/>
      <c r="KUM53" s="86"/>
      <c r="KUN53" s="86"/>
      <c r="KUO53" s="86"/>
      <c r="KUP53" s="86"/>
      <c r="KUQ53" s="86"/>
      <c r="KUR53" s="86"/>
      <c r="KUS53" s="86"/>
      <c r="KUT53" s="86"/>
      <c r="KUU53" s="86"/>
      <c r="KUV53" s="86"/>
      <c r="KUW53" s="86"/>
      <c r="KUX53" s="86"/>
      <c r="KUY53" s="86"/>
      <c r="KUZ53" s="86"/>
      <c r="KVA53" s="86"/>
      <c r="KVB53" s="86"/>
      <c r="KVC53" s="86"/>
      <c r="KVD53" s="86"/>
      <c r="KVE53" s="86"/>
      <c r="KVF53" s="86"/>
      <c r="KVG53" s="86"/>
      <c r="KVH53" s="86"/>
      <c r="KVI53" s="86"/>
      <c r="KVJ53" s="86"/>
      <c r="KVK53" s="86"/>
      <c r="KVL53" s="86"/>
      <c r="KVM53" s="86"/>
      <c r="KVN53" s="86"/>
      <c r="KVO53" s="86"/>
      <c r="KVP53" s="86"/>
      <c r="KVQ53" s="86"/>
      <c r="KVR53" s="86"/>
      <c r="KVS53" s="86"/>
      <c r="KVT53" s="86"/>
      <c r="KVU53" s="86"/>
      <c r="KVV53" s="86"/>
      <c r="KVW53" s="86"/>
      <c r="KVX53" s="86"/>
      <c r="KVY53" s="86"/>
      <c r="KVZ53" s="86"/>
      <c r="KWA53" s="86"/>
      <c r="KWB53" s="86"/>
      <c r="KWC53" s="86"/>
      <c r="KWD53" s="86"/>
      <c r="KWE53" s="86"/>
      <c r="KWF53" s="86"/>
      <c r="KWG53" s="86"/>
      <c r="KWH53" s="86"/>
      <c r="KWI53" s="86"/>
      <c r="KWJ53" s="86"/>
      <c r="KWK53" s="86"/>
      <c r="KWL53" s="86"/>
      <c r="KWM53" s="86"/>
      <c r="KWN53" s="86"/>
      <c r="KWO53" s="86"/>
      <c r="KWP53" s="86"/>
      <c r="KWQ53" s="86"/>
      <c r="KWR53" s="86"/>
      <c r="KWS53" s="86"/>
      <c r="KWT53" s="86"/>
      <c r="KWU53" s="86"/>
      <c r="KWV53" s="86"/>
      <c r="KWW53" s="86"/>
      <c r="KWX53" s="86"/>
      <c r="KWY53" s="86"/>
      <c r="KWZ53" s="86"/>
      <c r="KXA53" s="86"/>
      <c r="KXB53" s="86"/>
      <c r="KXC53" s="86"/>
      <c r="KXD53" s="86"/>
      <c r="KXE53" s="86"/>
      <c r="KXF53" s="86"/>
      <c r="KXG53" s="86"/>
      <c r="KXH53" s="86"/>
      <c r="KXI53" s="86"/>
      <c r="KXJ53" s="86"/>
      <c r="KXK53" s="86"/>
      <c r="KXL53" s="86"/>
      <c r="KXM53" s="86"/>
      <c r="KXN53" s="86"/>
      <c r="KXO53" s="86"/>
      <c r="KXP53" s="86"/>
      <c r="KXQ53" s="86"/>
      <c r="KXR53" s="86"/>
      <c r="KXS53" s="86"/>
      <c r="KXT53" s="86"/>
      <c r="KXU53" s="86"/>
      <c r="KXV53" s="86"/>
      <c r="KXW53" s="86"/>
      <c r="KXX53" s="86"/>
      <c r="KXY53" s="86"/>
      <c r="KXZ53" s="86"/>
      <c r="KYA53" s="86"/>
      <c r="KYB53" s="86"/>
      <c r="KYC53" s="86"/>
      <c r="KYD53" s="86"/>
      <c r="KYE53" s="86"/>
      <c r="KYF53" s="86"/>
      <c r="KYG53" s="86"/>
      <c r="KYH53" s="86"/>
      <c r="KYI53" s="86"/>
      <c r="KYJ53" s="86"/>
      <c r="KYK53" s="86"/>
      <c r="KYL53" s="86"/>
      <c r="KYM53" s="86"/>
      <c r="KYN53" s="86"/>
      <c r="KYO53" s="86"/>
      <c r="KYP53" s="86"/>
      <c r="KYQ53" s="86"/>
      <c r="KYR53" s="86"/>
      <c r="KYS53" s="86"/>
      <c r="KYT53" s="86"/>
      <c r="KYU53" s="86"/>
      <c r="KYV53" s="86"/>
      <c r="KYW53" s="86"/>
      <c r="KYX53" s="86"/>
      <c r="KYY53" s="86"/>
      <c r="KYZ53" s="86"/>
      <c r="KZA53" s="86"/>
      <c r="KZB53" s="86"/>
      <c r="KZC53" s="86"/>
      <c r="KZD53" s="86"/>
      <c r="KZE53" s="86"/>
      <c r="KZF53" s="86"/>
      <c r="KZG53" s="86"/>
      <c r="KZH53" s="86"/>
      <c r="KZI53" s="86"/>
      <c r="KZJ53" s="86"/>
      <c r="KZK53" s="86"/>
      <c r="KZL53" s="86"/>
      <c r="KZM53" s="86"/>
      <c r="KZN53" s="86"/>
      <c r="KZO53" s="86"/>
      <c r="KZP53" s="86"/>
      <c r="KZQ53" s="86"/>
      <c r="KZR53" s="86"/>
      <c r="KZS53" s="86"/>
      <c r="KZT53" s="86"/>
      <c r="KZU53" s="86"/>
      <c r="KZV53" s="86"/>
      <c r="KZW53" s="86"/>
      <c r="KZX53" s="86"/>
      <c r="KZY53" s="86"/>
      <c r="KZZ53" s="86"/>
      <c r="LAA53" s="86"/>
      <c r="LAB53" s="86"/>
      <c r="LAC53" s="86"/>
      <c r="LAD53" s="86"/>
      <c r="LAE53" s="86"/>
      <c r="LAF53" s="86"/>
      <c r="LAG53" s="86"/>
      <c r="LAH53" s="86"/>
      <c r="LAI53" s="86"/>
      <c r="LAJ53" s="86"/>
      <c r="LAK53" s="86"/>
      <c r="LAL53" s="86"/>
      <c r="LAM53" s="86"/>
      <c r="LAN53" s="86"/>
      <c r="LAO53" s="86"/>
      <c r="LAP53" s="86"/>
      <c r="LAQ53" s="86"/>
      <c r="LAR53" s="86"/>
      <c r="LAS53" s="86"/>
      <c r="LAT53" s="86"/>
      <c r="LAU53" s="86"/>
      <c r="LAV53" s="86"/>
      <c r="LAW53" s="86"/>
      <c r="LAX53" s="86"/>
      <c r="LAY53" s="86"/>
      <c r="LAZ53" s="86"/>
      <c r="LBA53" s="86"/>
      <c r="LBB53" s="86"/>
      <c r="LBC53" s="86"/>
      <c r="LBD53" s="86"/>
      <c r="LBE53" s="86"/>
      <c r="LBF53" s="86"/>
      <c r="LBG53" s="86"/>
      <c r="LBH53" s="86"/>
      <c r="LBI53" s="86"/>
      <c r="LBJ53" s="86"/>
      <c r="LBK53" s="86"/>
      <c r="LBL53" s="86"/>
      <c r="LBM53" s="86"/>
      <c r="LBN53" s="86"/>
      <c r="LBO53" s="86"/>
      <c r="LBP53" s="86"/>
      <c r="LBQ53" s="86"/>
      <c r="LBR53" s="86"/>
      <c r="LBS53" s="86"/>
      <c r="LBT53" s="86"/>
      <c r="LBU53" s="86"/>
      <c r="LBV53" s="86"/>
      <c r="LBW53" s="86"/>
      <c r="LBX53" s="86"/>
      <c r="LBY53" s="86"/>
      <c r="LBZ53" s="86"/>
      <c r="LCA53" s="86"/>
      <c r="LCB53" s="86"/>
      <c r="LCC53" s="86"/>
      <c r="LCD53" s="86"/>
      <c r="LCE53" s="86"/>
      <c r="LCF53" s="86"/>
      <c r="LCG53" s="86"/>
      <c r="LCH53" s="86"/>
      <c r="LCI53" s="86"/>
      <c r="LCJ53" s="86"/>
      <c r="LCK53" s="86"/>
      <c r="LCL53" s="86"/>
      <c r="LCM53" s="86"/>
      <c r="LCN53" s="86"/>
      <c r="LCO53" s="86"/>
      <c r="LCP53" s="86"/>
      <c r="LCQ53" s="86"/>
      <c r="LCR53" s="86"/>
      <c r="LCS53" s="86"/>
      <c r="LCT53" s="86"/>
      <c r="LCU53" s="86"/>
      <c r="LCV53" s="86"/>
      <c r="LCW53" s="86"/>
      <c r="LCX53" s="86"/>
      <c r="LCY53" s="86"/>
      <c r="LCZ53" s="86"/>
      <c r="LDA53" s="86"/>
      <c r="LDB53" s="86"/>
      <c r="LDC53" s="86"/>
      <c r="LDD53" s="86"/>
      <c r="LDE53" s="86"/>
      <c r="LDF53" s="86"/>
      <c r="LDG53" s="86"/>
      <c r="LDH53" s="86"/>
      <c r="LDI53" s="86"/>
      <c r="LDJ53" s="86"/>
      <c r="LDK53" s="86"/>
      <c r="LDL53" s="86"/>
      <c r="LDM53" s="86"/>
      <c r="LDN53" s="86"/>
      <c r="LDO53" s="86"/>
      <c r="LDP53" s="86"/>
      <c r="LDQ53" s="86"/>
      <c r="LDR53" s="86"/>
      <c r="LDS53" s="86"/>
      <c r="LDT53" s="86"/>
      <c r="LDU53" s="86"/>
      <c r="LDV53" s="86"/>
      <c r="LDW53" s="86"/>
      <c r="LDX53" s="86"/>
      <c r="LDY53" s="86"/>
      <c r="LDZ53" s="86"/>
      <c r="LEA53" s="86"/>
      <c r="LEB53" s="86"/>
      <c r="LEC53" s="86"/>
      <c r="LED53" s="86"/>
      <c r="LEE53" s="86"/>
      <c r="LEF53" s="86"/>
      <c r="LEG53" s="86"/>
      <c r="LEH53" s="86"/>
      <c r="LEI53" s="86"/>
      <c r="LEJ53" s="86"/>
      <c r="LEK53" s="86"/>
      <c r="LEL53" s="86"/>
      <c r="LEM53" s="86"/>
      <c r="LEN53" s="86"/>
      <c r="LEO53" s="86"/>
      <c r="LEP53" s="86"/>
      <c r="LEQ53" s="86"/>
      <c r="LER53" s="86"/>
      <c r="LES53" s="86"/>
      <c r="LET53" s="86"/>
      <c r="LEU53" s="86"/>
      <c r="LEV53" s="86"/>
      <c r="LEW53" s="86"/>
      <c r="LEX53" s="86"/>
      <c r="LEY53" s="86"/>
      <c r="LEZ53" s="86"/>
      <c r="LFA53" s="86"/>
      <c r="LFB53" s="86"/>
      <c r="LFC53" s="86"/>
      <c r="LFD53" s="86"/>
      <c r="LFE53" s="86"/>
      <c r="LFF53" s="86"/>
      <c r="LFG53" s="86"/>
      <c r="LFH53" s="86"/>
      <c r="LFI53" s="86"/>
      <c r="LFJ53" s="86"/>
      <c r="LFK53" s="86"/>
      <c r="LFL53" s="86"/>
      <c r="LFM53" s="86"/>
      <c r="LFN53" s="86"/>
      <c r="LFO53" s="86"/>
      <c r="LFP53" s="86"/>
      <c r="LFQ53" s="86"/>
      <c r="LFR53" s="86"/>
      <c r="LFS53" s="86"/>
      <c r="LFT53" s="86"/>
      <c r="LFU53" s="86"/>
      <c r="LFV53" s="86"/>
      <c r="LFW53" s="86"/>
      <c r="LFX53" s="86"/>
      <c r="LFY53" s="86"/>
      <c r="LFZ53" s="86"/>
      <c r="LGA53" s="86"/>
      <c r="LGB53" s="86"/>
      <c r="LGC53" s="86"/>
      <c r="LGD53" s="86"/>
      <c r="LGE53" s="86"/>
      <c r="LGF53" s="86"/>
      <c r="LGG53" s="86"/>
      <c r="LGH53" s="86"/>
      <c r="LGI53" s="86"/>
      <c r="LGJ53" s="86"/>
      <c r="LGK53" s="86"/>
      <c r="LGL53" s="86"/>
      <c r="LGM53" s="86"/>
      <c r="LGN53" s="86"/>
      <c r="LGO53" s="86"/>
      <c r="LGP53" s="86"/>
      <c r="LGQ53" s="86"/>
      <c r="LGR53" s="86"/>
      <c r="LGS53" s="86"/>
      <c r="LGT53" s="86"/>
      <c r="LGU53" s="86"/>
      <c r="LGV53" s="86"/>
      <c r="LGW53" s="86"/>
      <c r="LGX53" s="86"/>
      <c r="LGY53" s="86"/>
      <c r="LGZ53" s="86"/>
      <c r="LHA53" s="86"/>
      <c r="LHB53" s="86"/>
      <c r="LHC53" s="86"/>
      <c r="LHD53" s="86"/>
      <c r="LHE53" s="86"/>
      <c r="LHF53" s="86"/>
      <c r="LHG53" s="86"/>
      <c r="LHH53" s="86"/>
      <c r="LHI53" s="86"/>
      <c r="LHJ53" s="86"/>
      <c r="LHK53" s="86"/>
      <c r="LHL53" s="86"/>
      <c r="LHM53" s="86"/>
      <c r="LHN53" s="86"/>
      <c r="LHO53" s="86"/>
      <c r="LHP53" s="86"/>
      <c r="LHQ53" s="86"/>
      <c r="LHR53" s="86"/>
      <c r="LHS53" s="86"/>
      <c r="LHT53" s="86"/>
      <c r="LHU53" s="86"/>
      <c r="LHV53" s="86"/>
      <c r="LHW53" s="86"/>
      <c r="LHX53" s="86"/>
      <c r="LHY53" s="86"/>
      <c r="LHZ53" s="86"/>
      <c r="LIA53" s="86"/>
      <c r="LIB53" s="86"/>
      <c r="LIC53" s="86"/>
      <c r="LID53" s="86"/>
      <c r="LIE53" s="86"/>
      <c r="LIF53" s="86"/>
      <c r="LIG53" s="86"/>
      <c r="LIH53" s="86"/>
      <c r="LII53" s="86"/>
      <c r="LIJ53" s="86"/>
      <c r="LIK53" s="86"/>
      <c r="LIL53" s="86"/>
      <c r="LIM53" s="86"/>
      <c r="LIN53" s="86"/>
      <c r="LIO53" s="86"/>
      <c r="LIP53" s="86"/>
      <c r="LIQ53" s="86"/>
      <c r="LIR53" s="86"/>
      <c r="LIS53" s="86"/>
      <c r="LIT53" s="86"/>
      <c r="LIU53" s="86"/>
      <c r="LIV53" s="86"/>
      <c r="LIW53" s="86"/>
      <c r="LIX53" s="86"/>
      <c r="LIY53" s="86"/>
      <c r="LIZ53" s="86"/>
      <c r="LJA53" s="86"/>
      <c r="LJB53" s="86"/>
      <c r="LJC53" s="86"/>
      <c r="LJD53" s="86"/>
      <c r="LJE53" s="86"/>
      <c r="LJF53" s="86"/>
      <c r="LJG53" s="86"/>
      <c r="LJH53" s="86"/>
      <c r="LJI53" s="86"/>
      <c r="LJJ53" s="86"/>
      <c r="LJK53" s="86"/>
      <c r="LJL53" s="86"/>
      <c r="LJM53" s="86"/>
      <c r="LJN53" s="86"/>
      <c r="LJO53" s="86"/>
      <c r="LJP53" s="86"/>
      <c r="LJQ53" s="86"/>
      <c r="LJR53" s="86"/>
      <c r="LJS53" s="86"/>
      <c r="LJT53" s="86"/>
      <c r="LJU53" s="86"/>
      <c r="LJV53" s="86"/>
      <c r="LJW53" s="86"/>
      <c r="LJX53" s="86"/>
      <c r="LJY53" s="86"/>
      <c r="LJZ53" s="86"/>
      <c r="LKA53" s="86"/>
      <c r="LKB53" s="86"/>
      <c r="LKC53" s="86"/>
      <c r="LKD53" s="86"/>
      <c r="LKE53" s="86"/>
      <c r="LKF53" s="86"/>
      <c r="LKG53" s="86"/>
      <c r="LKH53" s="86"/>
      <c r="LKI53" s="86"/>
      <c r="LKJ53" s="86"/>
      <c r="LKK53" s="86"/>
      <c r="LKL53" s="86"/>
      <c r="LKM53" s="86"/>
      <c r="LKN53" s="86"/>
      <c r="LKO53" s="86"/>
      <c r="LKP53" s="86"/>
      <c r="LKQ53" s="86"/>
      <c r="LKR53" s="86"/>
      <c r="LKS53" s="86"/>
      <c r="LKT53" s="86"/>
      <c r="LKU53" s="86"/>
      <c r="LKV53" s="86"/>
      <c r="LKW53" s="86"/>
      <c r="LKX53" s="86"/>
      <c r="LKY53" s="86"/>
      <c r="LKZ53" s="86"/>
      <c r="LLA53" s="86"/>
      <c r="LLB53" s="86"/>
      <c r="LLC53" s="86"/>
      <c r="LLD53" s="86"/>
      <c r="LLE53" s="86"/>
      <c r="LLF53" s="86"/>
      <c r="LLG53" s="86"/>
      <c r="LLH53" s="86"/>
      <c r="LLI53" s="86"/>
      <c r="LLJ53" s="86"/>
      <c r="LLK53" s="86"/>
      <c r="LLL53" s="86"/>
      <c r="LLM53" s="86"/>
      <c r="LLN53" s="86"/>
      <c r="LLO53" s="86"/>
      <c r="LLP53" s="86"/>
      <c r="LLQ53" s="86"/>
      <c r="LLR53" s="86"/>
      <c r="LLS53" s="86"/>
      <c r="LLT53" s="86"/>
      <c r="LLU53" s="86"/>
      <c r="LLV53" s="86"/>
      <c r="LLW53" s="86"/>
      <c r="LLX53" s="86"/>
      <c r="LLY53" s="86"/>
      <c r="LLZ53" s="86"/>
      <c r="LMA53" s="86"/>
      <c r="LMB53" s="86"/>
      <c r="LMC53" s="86"/>
      <c r="LMD53" s="86"/>
      <c r="LME53" s="86"/>
      <c r="LMF53" s="86"/>
      <c r="LMG53" s="86"/>
      <c r="LMH53" s="86"/>
      <c r="LMI53" s="86"/>
      <c r="LMJ53" s="86"/>
      <c r="LMK53" s="86"/>
      <c r="LML53" s="86"/>
      <c r="LMM53" s="86"/>
      <c r="LMN53" s="86"/>
      <c r="LMO53" s="86"/>
      <c r="LMP53" s="86"/>
      <c r="LMQ53" s="86"/>
      <c r="LMR53" s="86"/>
      <c r="LMS53" s="86"/>
      <c r="LMT53" s="86"/>
      <c r="LMU53" s="86"/>
      <c r="LMV53" s="86"/>
      <c r="LMW53" s="86"/>
      <c r="LMX53" s="86"/>
      <c r="LMY53" s="86"/>
      <c r="LMZ53" s="86"/>
      <c r="LNA53" s="86"/>
      <c r="LNB53" s="86"/>
      <c r="LNC53" s="86"/>
      <c r="LND53" s="86"/>
      <c r="LNE53" s="86"/>
      <c r="LNF53" s="86"/>
      <c r="LNG53" s="86"/>
      <c r="LNH53" s="86"/>
      <c r="LNI53" s="86"/>
      <c r="LNJ53" s="86"/>
      <c r="LNK53" s="86"/>
      <c r="LNL53" s="86"/>
      <c r="LNM53" s="86"/>
      <c r="LNN53" s="86"/>
      <c r="LNO53" s="86"/>
      <c r="LNP53" s="86"/>
      <c r="LNQ53" s="86"/>
      <c r="LNR53" s="86"/>
      <c r="LNS53" s="86"/>
      <c r="LNT53" s="86"/>
      <c r="LNU53" s="86"/>
      <c r="LNV53" s="86"/>
      <c r="LNW53" s="86"/>
      <c r="LNX53" s="86"/>
      <c r="LNY53" s="86"/>
      <c r="LNZ53" s="86"/>
      <c r="LOA53" s="86"/>
      <c r="LOB53" s="86"/>
      <c r="LOC53" s="86"/>
      <c r="LOD53" s="86"/>
      <c r="LOE53" s="86"/>
      <c r="LOF53" s="86"/>
      <c r="LOG53" s="86"/>
      <c r="LOH53" s="86"/>
      <c r="LOI53" s="86"/>
      <c r="LOJ53" s="86"/>
      <c r="LOK53" s="86"/>
      <c r="LOL53" s="86"/>
      <c r="LOM53" s="86"/>
      <c r="LON53" s="86"/>
      <c r="LOO53" s="86"/>
      <c r="LOP53" s="86"/>
      <c r="LOQ53" s="86"/>
      <c r="LOR53" s="86"/>
      <c r="LOS53" s="86"/>
      <c r="LOT53" s="86"/>
      <c r="LOU53" s="86"/>
      <c r="LOV53" s="86"/>
      <c r="LOW53" s="86"/>
      <c r="LOX53" s="86"/>
      <c r="LOY53" s="86"/>
      <c r="LOZ53" s="86"/>
      <c r="LPA53" s="86"/>
      <c r="LPB53" s="86"/>
      <c r="LPC53" s="86"/>
      <c r="LPD53" s="86"/>
      <c r="LPE53" s="86"/>
      <c r="LPF53" s="86"/>
      <c r="LPG53" s="86"/>
      <c r="LPH53" s="86"/>
      <c r="LPI53" s="86"/>
      <c r="LPJ53" s="86"/>
      <c r="LPK53" s="86"/>
      <c r="LPL53" s="86"/>
      <c r="LPM53" s="86"/>
      <c r="LPN53" s="86"/>
      <c r="LPO53" s="86"/>
      <c r="LPP53" s="86"/>
      <c r="LPQ53" s="86"/>
      <c r="LPR53" s="86"/>
      <c r="LPS53" s="86"/>
      <c r="LPT53" s="86"/>
      <c r="LPU53" s="86"/>
      <c r="LPV53" s="86"/>
      <c r="LPW53" s="86"/>
      <c r="LPX53" s="86"/>
      <c r="LPY53" s="86"/>
      <c r="LPZ53" s="86"/>
      <c r="LQA53" s="86"/>
      <c r="LQB53" s="86"/>
      <c r="LQC53" s="86"/>
      <c r="LQD53" s="86"/>
      <c r="LQE53" s="86"/>
      <c r="LQF53" s="86"/>
      <c r="LQG53" s="86"/>
      <c r="LQH53" s="86"/>
      <c r="LQI53" s="86"/>
      <c r="LQJ53" s="86"/>
      <c r="LQK53" s="86"/>
      <c r="LQL53" s="86"/>
      <c r="LQM53" s="86"/>
      <c r="LQN53" s="86"/>
      <c r="LQO53" s="86"/>
      <c r="LQP53" s="86"/>
      <c r="LQQ53" s="86"/>
      <c r="LQR53" s="86"/>
      <c r="LQS53" s="86"/>
      <c r="LQT53" s="86"/>
      <c r="LQU53" s="86"/>
      <c r="LQV53" s="86"/>
      <c r="LQW53" s="86"/>
      <c r="LQX53" s="86"/>
      <c r="LQY53" s="86"/>
      <c r="LQZ53" s="86"/>
      <c r="LRA53" s="86"/>
      <c r="LRB53" s="86"/>
      <c r="LRC53" s="86"/>
      <c r="LRD53" s="86"/>
      <c r="LRE53" s="86"/>
      <c r="LRF53" s="86"/>
      <c r="LRG53" s="86"/>
      <c r="LRH53" s="86"/>
      <c r="LRI53" s="86"/>
      <c r="LRJ53" s="86"/>
      <c r="LRK53" s="86"/>
      <c r="LRL53" s="86"/>
      <c r="LRM53" s="86"/>
      <c r="LRN53" s="86"/>
      <c r="LRO53" s="86"/>
      <c r="LRP53" s="86"/>
      <c r="LRQ53" s="86"/>
      <c r="LRR53" s="86"/>
      <c r="LRS53" s="86"/>
      <c r="LRT53" s="86"/>
      <c r="LRU53" s="86"/>
      <c r="LRV53" s="86"/>
      <c r="LRW53" s="86"/>
      <c r="LRX53" s="86"/>
      <c r="LRY53" s="86"/>
      <c r="LRZ53" s="86"/>
      <c r="LSA53" s="86"/>
      <c r="LSB53" s="86"/>
      <c r="LSC53" s="86"/>
      <c r="LSD53" s="86"/>
      <c r="LSE53" s="86"/>
      <c r="LSF53" s="86"/>
      <c r="LSG53" s="86"/>
      <c r="LSH53" s="86"/>
      <c r="LSI53" s="86"/>
      <c r="LSJ53" s="86"/>
      <c r="LSK53" s="86"/>
      <c r="LSL53" s="86"/>
      <c r="LSM53" s="86"/>
      <c r="LSN53" s="86"/>
      <c r="LSO53" s="86"/>
      <c r="LSP53" s="86"/>
      <c r="LSQ53" s="86"/>
      <c r="LSR53" s="86"/>
      <c r="LSS53" s="86"/>
      <c r="LST53" s="86"/>
      <c r="LSU53" s="86"/>
      <c r="LSV53" s="86"/>
      <c r="LSW53" s="86"/>
      <c r="LSX53" s="86"/>
      <c r="LSY53" s="86"/>
      <c r="LSZ53" s="86"/>
      <c r="LTA53" s="86"/>
      <c r="LTB53" s="86"/>
      <c r="LTC53" s="86"/>
      <c r="LTD53" s="86"/>
      <c r="LTE53" s="86"/>
      <c r="LTF53" s="86"/>
      <c r="LTG53" s="86"/>
      <c r="LTH53" s="86"/>
      <c r="LTI53" s="86"/>
      <c r="LTJ53" s="86"/>
      <c r="LTK53" s="86"/>
      <c r="LTL53" s="86"/>
      <c r="LTM53" s="86"/>
      <c r="LTN53" s="86"/>
      <c r="LTO53" s="86"/>
      <c r="LTP53" s="86"/>
      <c r="LTQ53" s="86"/>
      <c r="LTR53" s="86"/>
      <c r="LTS53" s="86"/>
      <c r="LTT53" s="86"/>
      <c r="LTU53" s="86"/>
      <c r="LTV53" s="86"/>
      <c r="LTW53" s="86"/>
      <c r="LTX53" s="86"/>
      <c r="LTY53" s="86"/>
      <c r="LTZ53" s="86"/>
      <c r="LUA53" s="86"/>
      <c r="LUB53" s="86"/>
      <c r="LUC53" s="86"/>
      <c r="LUD53" s="86"/>
      <c r="LUE53" s="86"/>
      <c r="LUF53" s="86"/>
      <c r="LUG53" s="86"/>
      <c r="LUH53" s="86"/>
      <c r="LUI53" s="86"/>
      <c r="LUJ53" s="86"/>
      <c r="LUK53" s="86"/>
      <c r="LUL53" s="86"/>
      <c r="LUM53" s="86"/>
      <c r="LUN53" s="86"/>
      <c r="LUO53" s="86"/>
      <c r="LUP53" s="86"/>
      <c r="LUQ53" s="86"/>
      <c r="LUR53" s="86"/>
      <c r="LUS53" s="86"/>
      <c r="LUT53" s="86"/>
      <c r="LUU53" s="86"/>
      <c r="LUV53" s="86"/>
      <c r="LUW53" s="86"/>
      <c r="LUX53" s="86"/>
      <c r="LUY53" s="86"/>
      <c r="LUZ53" s="86"/>
      <c r="LVA53" s="86"/>
      <c r="LVB53" s="86"/>
      <c r="LVC53" s="86"/>
      <c r="LVD53" s="86"/>
      <c r="LVE53" s="86"/>
      <c r="LVF53" s="86"/>
      <c r="LVG53" s="86"/>
      <c r="LVH53" s="86"/>
      <c r="LVI53" s="86"/>
      <c r="LVJ53" s="86"/>
      <c r="LVK53" s="86"/>
      <c r="LVL53" s="86"/>
      <c r="LVM53" s="86"/>
      <c r="LVN53" s="86"/>
      <c r="LVO53" s="86"/>
      <c r="LVP53" s="86"/>
      <c r="LVQ53" s="86"/>
      <c r="LVR53" s="86"/>
      <c r="LVS53" s="86"/>
      <c r="LVT53" s="86"/>
      <c r="LVU53" s="86"/>
      <c r="LVV53" s="86"/>
      <c r="LVW53" s="86"/>
      <c r="LVX53" s="86"/>
      <c r="LVY53" s="86"/>
      <c r="LVZ53" s="86"/>
      <c r="LWA53" s="86"/>
      <c r="LWB53" s="86"/>
      <c r="LWC53" s="86"/>
      <c r="LWD53" s="86"/>
      <c r="LWE53" s="86"/>
      <c r="LWF53" s="86"/>
      <c r="LWG53" s="86"/>
      <c r="LWH53" s="86"/>
      <c r="LWI53" s="86"/>
      <c r="LWJ53" s="86"/>
      <c r="LWK53" s="86"/>
      <c r="LWL53" s="86"/>
      <c r="LWM53" s="86"/>
      <c r="LWN53" s="86"/>
      <c r="LWO53" s="86"/>
      <c r="LWP53" s="86"/>
      <c r="LWQ53" s="86"/>
      <c r="LWR53" s="86"/>
      <c r="LWS53" s="86"/>
      <c r="LWT53" s="86"/>
      <c r="LWU53" s="86"/>
      <c r="LWV53" s="86"/>
      <c r="LWW53" s="86"/>
      <c r="LWX53" s="86"/>
      <c r="LWY53" s="86"/>
      <c r="LWZ53" s="86"/>
      <c r="LXA53" s="86"/>
      <c r="LXB53" s="86"/>
      <c r="LXC53" s="86"/>
      <c r="LXD53" s="86"/>
      <c r="LXE53" s="86"/>
      <c r="LXF53" s="86"/>
      <c r="LXG53" s="86"/>
      <c r="LXH53" s="86"/>
      <c r="LXI53" s="86"/>
      <c r="LXJ53" s="86"/>
      <c r="LXK53" s="86"/>
      <c r="LXL53" s="86"/>
      <c r="LXM53" s="86"/>
      <c r="LXN53" s="86"/>
      <c r="LXO53" s="86"/>
      <c r="LXP53" s="86"/>
      <c r="LXQ53" s="86"/>
      <c r="LXR53" s="86"/>
      <c r="LXS53" s="86"/>
      <c r="LXT53" s="86"/>
      <c r="LXU53" s="86"/>
      <c r="LXV53" s="86"/>
      <c r="LXW53" s="86"/>
      <c r="LXX53" s="86"/>
      <c r="LXY53" s="86"/>
      <c r="LXZ53" s="86"/>
      <c r="LYA53" s="86"/>
      <c r="LYB53" s="86"/>
      <c r="LYC53" s="86"/>
      <c r="LYD53" s="86"/>
      <c r="LYE53" s="86"/>
      <c r="LYF53" s="86"/>
      <c r="LYG53" s="86"/>
      <c r="LYH53" s="86"/>
      <c r="LYI53" s="86"/>
      <c r="LYJ53" s="86"/>
      <c r="LYK53" s="86"/>
      <c r="LYL53" s="86"/>
      <c r="LYM53" s="86"/>
      <c r="LYN53" s="86"/>
      <c r="LYO53" s="86"/>
      <c r="LYP53" s="86"/>
      <c r="LYQ53" s="86"/>
      <c r="LYR53" s="86"/>
      <c r="LYS53" s="86"/>
      <c r="LYT53" s="86"/>
      <c r="LYU53" s="86"/>
      <c r="LYV53" s="86"/>
      <c r="LYW53" s="86"/>
      <c r="LYX53" s="86"/>
      <c r="LYY53" s="86"/>
      <c r="LYZ53" s="86"/>
      <c r="LZA53" s="86"/>
      <c r="LZB53" s="86"/>
      <c r="LZC53" s="86"/>
      <c r="LZD53" s="86"/>
      <c r="LZE53" s="86"/>
      <c r="LZF53" s="86"/>
      <c r="LZG53" s="86"/>
      <c r="LZH53" s="86"/>
      <c r="LZI53" s="86"/>
      <c r="LZJ53" s="86"/>
      <c r="LZK53" s="86"/>
      <c r="LZL53" s="86"/>
      <c r="LZM53" s="86"/>
      <c r="LZN53" s="86"/>
      <c r="LZO53" s="86"/>
      <c r="LZP53" s="86"/>
      <c r="LZQ53" s="86"/>
      <c r="LZR53" s="86"/>
      <c r="LZS53" s="86"/>
      <c r="LZT53" s="86"/>
      <c r="LZU53" s="86"/>
      <c r="LZV53" s="86"/>
      <c r="LZW53" s="86"/>
      <c r="LZX53" s="86"/>
      <c r="LZY53" s="86"/>
      <c r="LZZ53" s="86"/>
      <c r="MAA53" s="86"/>
      <c r="MAB53" s="86"/>
      <c r="MAC53" s="86"/>
      <c r="MAD53" s="86"/>
      <c r="MAE53" s="86"/>
      <c r="MAF53" s="86"/>
      <c r="MAG53" s="86"/>
      <c r="MAH53" s="86"/>
      <c r="MAI53" s="86"/>
      <c r="MAJ53" s="86"/>
      <c r="MAK53" s="86"/>
      <c r="MAL53" s="86"/>
      <c r="MAM53" s="86"/>
      <c r="MAN53" s="86"/>
      <c r="MAO53" s="86"/>
      <c r="MAP53" s="86"/>
      <c r="MAQ53" s="86"/>
      <c r="MAR53" s="86"/>
      <c r="MAS53" s="86"/>
      <c r="MAT53" s="86"/>
      <c r="MAU53" s="86"/>
      <c r="MAV53" s="86"/>
      <c r="MAW53" s="86"/>
      <c r="MAX53" s="86"/>
      <c r="MAY53" s="86"/>
      <c r="MAZ53" s="86"/>
      <c r="MBA53" s="86"/>
      <c r="MBB53" s="86"/>
      <c r="MBC53" s="86"/>
      <c r="MBD53" s="86"/>
      <c r="MBE53" s="86"/>
      <c r="MBF53" s="86"/>
      <c r="MBG53" s="86"/>
      <c r="MBH53" s="86"/>
      <c r="MBI53" s="86"/>
      <c r="MBJ53" s="86"/>
      <c r="MBK53" s="86"/>
      <c r="MBL53" s="86"/>
      <c r="MBM53" s="86"/>
      <c r="MBN53" s="86"/>
      <c r="MBO53" s="86"/>
      <c r="MBP53" s="86"/>
      <c r="MBQ53" s="86"/>
      <c r="MBR53" s="86"/>
      <c r="MBS53" s="86"/>
      <c r="MBT53" s="86"/>
      <c r="MBU53" s="86"/>
      <c r="MBV53" s="86"/>
      <c r="MBW53" s="86"/>
      <c r="MBX53" s="86"/>
      <c r="MBY53" s="86"/>
      <c r="MBZ53" s="86"/>
      <c r="MCA53" s="86"/>
      <c r="MCB53" s="86"/>
      <c r="MCC53" s="86"/>
      <c r="MCD53" s="86"/>
      <c r="MCE53" s="86"/>
      <c r="MCF53" s="86"/>
      <c r="MCG53" s="86"/>
      <c r="MCH53" s="86"/>
      <c r="MCI53" s="86"/>
      <c r="MCJ53" s="86"/>
      <c r="MCK53" s="86"/>
      <c r="MCL53" s="86"/>
      <c r="MCM53" s="86"/>
      <c r="MCN53" s="86"/>
      <c r="MCO53" s="86"/>
      <c r="MCP53" s="86"/>
      <c r="MCQ53" s="86"/>
      <c r="MCR53" s="86"/>
      <c r="MCS53" s="86"/>
      <c r="MCT53" s="86"/>
      <c r="MCU53" s="86"/>
      <c r="MCV53" s="86"/>
      <c r="MCW53" s="86"/>
      <c r="MCX53" s="86"/>
      <c r="MCY53" s="86"/>
      <c r="MCZ53" s="86"/>
      <c r="MDA53" s="86"/>
      <c r="MDB53" s="86"/>
      <c r="MDC53" s="86"/>
      <c r="MDD53" s="86"/>
      <c r="MDE53" s="86"/>
      <c r="MDF53" s="86"/>
      <c r="MDG53" s="86"/>
      <c r="MDH53" s="86"/>
      <c r="MDI53" s="86"/>
      <c r="MDJ53" s="86"/>
      <c r="MDK53" s="86"/>
      <c r="MDL53" s="86"/>
      <c r="MDM53" s="86"/>
      <c r="MDN53" s="86"/>
      <c r="MDO53" s="86"/>
      <c r="MDP53" s="86"/>
      <c r="MDQ53" s="86"/>
      <c r="MDR53" s="86"/>
      <c r="MDS53" s="86"/>
      <c r="MDT53" s="86"/>
      <c r="MDU53" s="86"/>
      <c r="MDV53" s="86"/>
      <c r="MDW53" s="86"/>
      <c r="MDX53" s="86"/>
      <c r="MDY53" s="86"/>
      <c r="MDZ53" s="86"/>
      <c r="MEA53" s="86"/>
      <c r="MEB53" s="86"/>
      <c r="MEC53" s="86"/>
      <c r="MED53" s="86"/>
      <c r="MEE53" s="86"/>
      <c r="MEF53" s="86"/>
      <c r="MEG53" s="86"/>
      <c r="MEH53" s="86"/>
      <c r="MEI53" s="86"/>
      <c r="MEJ53" s="86"/>
      <c r="MEK53" s="86"/>
      <c r="MEL53" s="86"/>
      <c r="MEM53" s="86"/>
      <c r="MEN53" s="86"/>
      <c r="MEO53" s="86"/>
      <c r="MEP53" s="86"/>
      <c r="MEQ53" s="86"/>
      <c r="MER53" s="86"/>
      <c r="MES53" s="86"/>
      <c r="MET53" s="86"/>
      <c r="MEU53" s="86"/>
      <c r="MEV53" s="86"/>
      <c r="MEW53" s="86"/>
      <c r="MEX53" s="86"/>
      <c r="MEY53" s="86"/>
      <c r="MEZ53" s="86"/>
      <c r="MFA53" s="86"/>
      <c r="MFB53" s="86"/>
      <c r="MFC53" s="86"/>
      <c r="MFD53" s="86"/>
      <c r="MFE53" s="86"/>
      <c r="MFF53" s="86"/>
      <c r="MFG53" s="86"/>
      <c r="MFH53" s="86"/>
      <c r="MFI53" s="86"/>
      <c r="MFJ53" s="86"/>
      <c r="MFK53" s="86"/>
      <c r="MFL53" s="86"/>
      <c r="MFM53" s="86"/>
      <c r="MFN53" s="86"/>
      <c r="MFO53" s="86"/>
      <c r="MFP53" s="86"/>
      <c r="MFQ53" s="86"/>
      <c r="MFR53" s="86"/>
      <c r="MFS53" s="86"/>
      <c r="MFT53" s="86"/>
      <c r="MFU53" s="86"/>
      <c r="MFV53" s="86"/>
      <c r="MFW53" s="86"/>
      <c r="MFX53" s="86"/>
      <c r="MFY53" s="86"/>
      <c r="MFZ53" s="86"/>
      <c r="MGA53" s="86"/>
      <c r="MGB53" s="86"/>
      <c r="MGC53" s="86"/>
      <c r="MGD53" s="86"/>
      <c r="MGE53" s="86"/>
      <c r="MGF53" s="86"/>
      <c r="MGG53" s="86"/>
      <c r="MGH53" s="86"/>
      <c r="MGI53" s="86"/>
      <c r="MGJ53" s="86"/>
      <c r="MGK53" s="86"/>
      <c r="MGL53" s="86"/>
      <c r="MGM53" s="86"/>
      <c r="MGN53" s="86"/>
      <c r="MGO53" s="86"/>
      <c r="MGP53" s="86"/>
      <c r="MGQ53" s="86"/>
      <c r="MGR53" s="86"/>
      <c r="MGS53" s="86"/>
      <c r="MGT53" s="86"/>
      <c r="MGU53" s="86"/>
      <c r="MGV53" s="86"/>
      <c r="MGW53" s="86"/>
      <c r="MGX53" s="86"/>
      <c r="MGY53" s="86"/>
      <c r="MGZ53" s="86"/>
      <c r="MHA53" s="86"/>
      <c r="MHB53" s="86"/>
      <c r="MHC53" s="86"/>
      <c r="MHD53" s="86"/>
      <c r="MHE53" s="86"/>
      <c r="MHF53" s="86"/>
      <c r="MHG53" s="86"/>
      <c r="MHH53" s="86"/>
      <c r="MHI53" s="86"/>
      <c r="MHJ53" s="86"/>
      <c r="MHK53" s="86"/>
      <c r="MHL53" s="86"/>
      <c r="MHM53" s="86"/>
      <c r="MHN53" s="86"/>
      <c r="MHO53" s="86"/>
      <c r="MHP53" s="86"/>
      <c r="MHQ53" s="86"/>
      <c r="MHR53" s="86"/>
      <c r="MHS53" s="86"/>
      <c r="MHT53" s="86"/>
      <c r="MHU53" s="86"/>
      <c r="MHV53" s="86"/>
      <c r="MHW53" s="86"/>
      <c r="MHX53" s="86"/>
      <c r="MHY53" s="86"/>
      <c r="MHZ53" s="86"/>
      <c r="MIA53" s="86"/>
      <c r="MIB53" s="86"/>
      <c r="MIC53" s="86"/>
      <c r="MID53" s="86"/>
      <c r="MIE53" s="86"/>
      <c r="MIF53" s="86"/>
      <c r="MIG53" s="86"/>
      <c r="MIH53" s="86"/>
      <c r="MII53" s="86"/>
      <c r="MIJ53" s="86"/>
      <c r="MIK53" s="86"/>
      <c r="MIL53" s="86"/>
      <c r="MIM53" s="86"/>
      <c r="MIN53" s="86"/>
      <c r="MIO53" s="86"/>
      <c r="MIP53" s="86"/>
      <c r="MIQ53" s="86"/>
      <c r="MIR53" s="86"/>
      <c r="MIS53" s="86"/>
      <c r="MIT53" s="86"/>
      <c r="MIU53" s="86"/>
      <c r="MIV53" s="86"/>
      <c r="MIW53" s="86"/>
      <c r="MIX53" s="86"/>
      <c r="MIY53" s="86"/>
      <c r="MIZ53" s="86"/>
      <c r="MJA53" s="86"/>
      <c r="MJB53" s="86"/>
      <c r="MJC53" s="86"/>
      <c r="MJD53" s="86"/>
      <c r="MJE53" s="86"/>
      <c r="MJF53" s="86"/>
      <c r="MJG53" s="86"/>
      <c r="MJH53" s="86"/>
      <c r="MJI53" s="86"/>
      <c r="MJJ53" s="86"/>
      <c r="MJK53" s="86"/>
      <c r="MJL53" s="86"/>
      <c r="MJM53" s="86"/>
      <c r="MJN53" s="86"/>
      <c r="MJO53" s="86"/>
      <c r="MJP53" s="86"/>
      <c r="MJQ53" s="86"/>
      <c r="MJR53" s="86"/>
      <c r="MJS53" s="86"/>
      <c r="MJT53" s="86"/>
      <c r="MJU53" s="86"/>
      <c r="MJV53" s="86"/>
      <c r="MJW53" s="86"/>
      <c r="MJX53" s="86"/>
      <c r="MJY53" s="86"/>
      <c r="MJZ53" s="86"/>
      <c r="MKA53" s="86"/>
      <c r="MKB53" s="86"/>
      <c r="MKC53" s="86"/>
      <c r="MKD53" s="86"/>
      <c r="MKE53" s="86"/>
      <c r="MKF53" s="86"/>
      <c r="MKG53" s="86"/>
      <c r="MKH53" s="86"/>
      <c r="MKI53" s="86"/>
      <c r="MKJ53" s="86"/>
      <c r="MKK53" s="86"/>
      <c r="MKL53" s="86"/>
      <c r="MKM53" s="86"/>
      <c r="MKN53" s="86"/>
      <c r="MKO53" s="86"/>
      <c r="MKP53" s="86"/>
      <c r="MKQ53" s="86"/>
      <c r="MKR53" s="86"/>
      <c r="MKS53" s="86"/>
      <c r="MKT53" s="86"/>
      <c r="MKU53" s="86"/>
      <c r="MKV53" s="86"/>
      <c r="MKW53" s="86"/>
      <c r="MKX53" s="86"/>
      <c r="MKY53" s="86"/>
      <c r="MKZ53" s="86"/>
      <c r="MLA53" s="86"/>
      <c r="MLB53" s="86"/>
      <c r="MLC53" s="86"/>
      <c r="MLD53" s="86"/>
      <c r="MLE53" s="86"/>
      <c r="MLF53" s="86"/>
      <c r="MLG53" s="86"/>
      <c r="MLH53" s="86"/>
      <c r="MLI53" s="86"/>
      <c r="MLJ53" s="86"/>
      <c r="MLK53" s="86"/>
      <c r="MLL53" s="86"/>
      <c r="MLM53" s="86"/>
      <c r="MLN53" s="86"/>
      <c r="MLO53" s="86"/>
      <c r="MLP53" s="86"/>
      <c r="MLQ53" s="86"/>
      <c r="MLR53" s="86"/>
      <c r="MLS53" s="86"/>
      <c r="MLT53" s="86"/>
      <c r="MLU53" s="86"/>
      <c r="MLV53" s="86"/>
      <c r="MLW53" s="86"/>
      <c r="MLX53" s="86"/>
      <c r="MLY53" s="86"/>
      <c r="MLZ53" s="86"/>
      <c r="MMA53" s="86"/>
      <c r="MMB53" s="86"/>
      <c r="MMC53" s="86"/>
      <c r="MMD53" s="86"/>
      <c r="MME53" s="86"/>
      <c r="MMF53" s="86"/>
      <c r="MMG53" s="86"/>
      <c r="MMH53" s="86"/>
      <c r="MMI53" s="86"/>
      <c r="MMJ53" s="86"/>
      <c r="MMK53" s="86"/>
      <c r="MML53" s="86"/>
      <c r="MMM53" s="86"/>
      <c r="MMN53" s="86"/>
      <c r="MMO53" s="86"/>
      <c r="MMP53" s="86"/>
      <c r="MMQ53" s="86"/>
      <c r="MMR53" s="86"/>
      <c r="MMS53" s="86"/>
      <c r="MMT53" s="86"/>
      <c r="MMU53" s="86"/>
      <c r="MMV53" s="86"/>
      <c r="MMW53" s="86"/>
      <c r="MMX53" s="86"/>
      <c r="MMY53" s="86"/>
      <c r="MMZ53" s="86"/>
      <c r="MNA53" s="86"/>
      <c r="MNB53" s="86"/>
      <c r="MNC53" s="86"/>
      <c r="MND53" s="86"/>
      <c r="MNE53" s="86"/>
      <c r="MNF53" s="86"/>
      <c r="MNG53" s="86"/>
      <c r="MNH53" s="86"/>
      <c r="MNI53" s="86"/>
      <c r="MNJ53" s="86"/>
      <c r="MNK53" s="86"/>
      <c r="MNL53" s="86"/>
      <c r="MNM53" s="86"/>
      <c r="MNN53" s="86"/>
      <c r="MNO53" s="86"/>
      <c r="MNP53" s="86"/>
      <c r="MNQ53" s="86"/>
      <c r="MNR53" s="86"/>
      <c r="MNS53" s="86"/>
      <c r="MNT53" s="86"/>
      <c r="MNU53" s="86"/>
      <c r="MNV53" s="86"/>
      <c r="MNW53" s="86"/>
      <c r="MNX53" s="86"/>
      <c r="MNY53" s="86"/>
      <c r="MNZ53" s="86"/>
      <c r="MOA53" s="86"/>
      <c r="MOB53" s="86"/>
      <c r="MOC53" s="86"/>
      <c r="MOD53" s="86"/>
      <c r="MOE53" s="86"/>
      <c r="MOF53" s="86"/>
      <c r="MOG53" s="86"/>
      <c r="MOH53" s="86"/>
      <c r="MOI53" s="86"/>
      <c r="MOJ53" s="86"/>
      <c r="MOK53" s="86"/>
      <c r="MOL53" s="86"/>
      <c r="MOM53" s="86"/>
      <c r="MON53" s="86"/>
      <c r="MOO53" s="86"/>
      <c r="MOP53" s="86"/>
      <c r="MOQ53" s="86"/>
      <c r="MOR53" s="86"/>
      <c r="MOS53" s="86"/>
      <c r="MOT53" s="86"/>
      <c r="MOU53" s="86"/>
      <c r="MOV53" s="86"/>
      <c r="MOW53" s="86"/>
      <c r="MOX53" s="86"/>
      <c r="MOY53" s="86"/>
      <c r="MOZ53" s="86"/>
      <c r="MPA53" s="86"/>
      <c r="MPB53" s="86"/>
      <c r="MPC53" s="86"/>
      <c r="MPD53" s="86"/>
      <c r="MPE53" s="86"/>
      <c r="MPF53" s="86"/>
      <c r="MPG53" s="86"/>
      <c r="MPH53" s="86"/>
      <c r="MPI53" s="86"/>
      <c r="MPJ53" s="86"/>
      <c r="MPK53" s="86"/>
      <c r="MPL53" s="86"/>
      <c r="MPM53" s="86"/>
      <c r="MPN53" s="86"/>
      <c r="MPO53" s="86"/>
      <c r="MPP53" s="86"/>
      <c r="MPQ53" s="86"/>
      <c r="MPR53" s="86"/>
      <c r="MPS53" s="86"/>
      <c r="MPT53" s="86"/>
      <c r="MPU53" s="86"/>
      <c r="MPV53" s="86"/>
      <c r="MPW53" s="86"/>
      <c r="MPX53" s="86"/>
      <c r="MPY53" s="86"/>
      <c r="MPZ53" s="86"/>
      <c r="MQA53" s="86"/>
      <c r="MQB53" s="86"/>
      <c r="MQC53" s="86"/>
      <c r="MQD53" s="86"/>
      <c r="MQE53" s="86"/>
      <c r="MQF53" s="86"/>
      <c r="MQG53" s="86"/>
      <c r="MQH53" s="86"/>
      <c r="MQI53" s="86"/>
      <c r="MQJ53" s="86"/>
      <c r="MQK53" s="86"/>
      <c r="MQL53" s="86"/>
      <c r="MQM53" s="86"/>
      <c r="MQN53" s="86"/>
      <c r="MQO53" s="86"/>
      <c r="MQP53" s="86"/>
      <c r="MQQ53" s="86"/>
      <c r="MQR53" s="86"/>
      <c r="MQS53" s="86"/>
      <c r="MQT53" s="86"/>
      <c r="MQU53" s="86"/>
      <c r="MQV53" s="86"/>
      <c r="MQW53" s="86"/>
      <c r="MQX53" s="86"/>
      <c r="MQY53" s="86"/>
      <c r="MQZ53" s="86"/>
      <c r="MRA53" s="86"/>
      <c r="MRB53" s="86"/>
      <c r="MRC53" s="86"/>
      <c r="MRD53" s="86"/>
      <c r="MRE53" s="86"/>
      <c r="MRF53" s="86"/>
      <c r="MRG53" s="86"/>
      <c r="MRH53" s="86"/>
      <c r="MRI53" s="86"/>
      <c r="MRJ53" s="86"/>
      <c r="MRK53" s="86"/>
      <c r="MRL53" s="86"/>
      <c r="MRM53" s="86"/>
      <c r="MRN53" s="86"/>
      <c r="MRO53" s="86"/>
      <c r="MRP53" s="86"/>
      <c r="MRQ53" s="86"/>
      <c r="MRR53" s="86"/>
      <c r="MRS53" s="86"/>
      <c r="MRT53" s="86"/>
      <c r="MRU53" s="86"/>
      <c r="MRV53" s="86"/>
      <c r="MRW53" s="86"/>
      <c r="MRX53" s="86"/>
      <c r="MRY53" s="86"/>
      <c r="MRZ53" s="86"/>
      <c r="MSA53" s="86"/>
      <c r="MSB53" s="86"/>
      <c r="MSC53" s="86"/>
      <c r="MSD53" s="86"/>
      <c r="MSE53" s="86"/>
      <c r="MSF53" s="86"/>
      <c r="MSG53" s="86"/>
      <c r="MSH53" s="86"/>
      <c r="MSI53" s="86"/>
      <c r="MSJ53" s="86"/>
      <c r="MSK53" s="86"/>
      <c r="MSL53" s="86"/>
      <c r="MSM53" s="86"/>
      <c r="MSN53" s="86"/>
      <c r="MSO53" s="86"/>
      <c r="MSP53" s="86"/>
      <c r="MSQ53" s="86"/>
      <c r="MSR53" s="86"/>
      <c r="MSS53" s="86"/>
      <c r="MST53" s="86"/>
      <c r="MSU53" s="86"/>
      <c r="MSV53" s="86"/>
      <c r="MSW53" s="86"/>
      <c r="MSX53" s="86"/>
      <c r="MSY53" s="86"/>
      <c r="MSZ53" s="86"/>
      <c r="MTA53" s="86"/>
      <c r="MTB53" s="86"/>
      <c r="MTC53" s="86"/>
      <c r="MTD53" s="86"/>
      <c r="MTE53" s="86"/>
      <c r="MTF53" s="86"/>
      <c r="MTG53" s="86"/>
      <c r="MTH53" s="86"/>
      <c r="MTI53" s="86"/>
      <c r="MTJ53" s="86"/>
      <c r="MTK53" s="86"/>
      <c r="MTL53" s="86"/>
      <c r="MTM53" s="86"/>
      <c r="MTN53" s="86"/>
      <c r="MTO53" s="86"/>
      <c r="MTP53" s="86"/>
      <c r="MTQ53" s="86"/>
      <c r="MTR53" s="86"/>
      <c r="MTS53" s="86"/>
      <c r="MTT53" s="86"/>
      <c r="MTU53" s="86"/>
      <c r="MTV53" s="86"/>
      <c r="MTW53" s="86"/>
      <c r="MTX53" s="86"/>
      <c r="MTY53" s="86"/>
      <c r="MTZ53" s="86"/>
      <c r="MUA53" s="86"/>
      <c r="MUB53" s="86"/>
      <c r="MUC53" s="86"/>
      <c r="MUD53" s="86"/>
      <c r="MUE53" s="86"/>
      <c r="MUF53" s="86"/>
      <c r="MUG53" s="86"/>
      <c r="MUH53" s="86"/>
      <c r="MUI53" s="86"/>
      <c r="MUJ53" s="86"/>
      <c r="MUK53" s="86"/>
      <c r="MUL53" s="86"/>
      <c r="MUM53" s="86"/>
      <c r="MUN53" s="86"/>
      <c r="MUO53" s="86"/>
      <c r="MUP53" s="86"/>
      <c r="MUQ53" s="86"/>
      <c r="MUR53" s="86"/>
      <c r="MUS53" s="86"/>
      <c r="MUT53" s="86"/>
      <c r="MUU53" s="86"/>
      <c r="MUV53" s="86"/>
      <c r="MUW53" s="86"/>
      <c r="MUX53" s="86"/>
      <c r="MUY53" s="86"/>
      <c r="MUZ53" s="86"/>
      <c r="MVA53" s="86"/>
      <c r="MVB53" s="86"/>
      <c r="MVC53" s="86"/>
      <c r="MVD53" s="86"/>
      <c r="MVE53" s="86"/>
      <c r="MVF53" s="86"/>
      <c r="MVG53" s="86"/>
      <c r="MVH53" s="86"/>
      <c r="MVI53" s="86"/>
      <c r="MVJ53" s="86"/>
      <c r="MVK53" s="86"/>
      <c r="MVL53" s="86"/>
      <c r="MVM53" s="86"/>
      <c r="MVN53" s="86"/>
      <c r="MVO53" s="86"/>
      <c r="MVP53" s="86"/>
      <c r="MVQ53" s="86"/>
      <c r="MVR53" s="86"/>
      <c r="MVS53" s="86"/>
      <c r="MVT53" s="86"/>
      <c r="MVU53" s="86"/>
      <c r="MVV53" s="86"/>
      <c r="MVW53" s="86"/>
      <c r="MVX53" s="86"/>
      <c r="MVY53" s="86"/>
      <c r="MVZ53" s="86"/>
      <c r="MWA53" s="86"/>
      <c r="MWB53" s="86"/>
      <c r="MWC53" s="86"/>
      <c r="MWD53" s="86"/>
      <c r="MWE53" s="86"/>
      <c r="MWF53" s="86"/>
      <c r="MWG53" s="86"/>
      <c r="MWH53" s="86"/>
      <c r="MWI53" s="86"/>
      <c r="MWJ53" s="86"/>
      <c r="MWK53" s="86"/>
      <c r="MWL53" s="86"/>
      <c r="MWM53" s="86"/>
      <c r="MWN53" s="86"/>
      <c r="MWO53" s="86"/>
      <c r="MWP53" s="86"/>
      <c r="MWQ53" s="86"/>
      <c r="MWR53" s="86"/>
      <c r="MWS53" s="86"/>
      <c r="MWT53" s="86"/>
      <c r="MWU53" s="86"/>
      <c r="MWV53" s="86"/>
      <c r="MWW53" s="86"/>
      <c r="MWX53" s="86"/>
      <c r="MWY53" s="86"/>
      <c r="MWZ53" s="86"/>
      <c r="MXA53" s="86"/>
      <c r="MXB53" s="86"/>
      <c r="MXC53" s="86"/>
      <c r="MXD53" s="86"/>
      <c r="MXE53" s="86"/>
      <c r="MXF53" s="86"/>
      <c r="MXG53" s="86"/>
      <c r="MXH53" s="86"/>
      <c r="MXI53" s="86"/>
      <c r="MXJ53" s="86"/>
      <c r="MXK53" s="86"/>
      <c r="MXL53" s="86"/>
      <c r="MXM53" s="86"/>
      <c r="MXN53" s="86"/>
      <c r="MXO53" s="86"/>
      <c r="MXP53" s="86"/>
      <c r="MXQ53" s="86"/>
      <c r="MXR53" s="86"/>
      <c r="MXS53" s="86"/>
      <c r="MXT53" s="86"/>
      <c r="MXU53" s="86"/>
      <c r="MXV53" s="86"/>
      <c r="MXW53" s="86"/>
      <c r="MXX53" s="86"/>
      <c r="MXY53" s="86"/>
      <c r="MXZ53" s="86"/>
      <c r="MYA53" s="86"/>
      <c r="MYB53" s="86"/>
      <c r="MYC53" s="86"/>
      <c r="MYD53" s="86"/>
      <c r="MYE53" s="86"/>
      <c r="MYF53" s="86"/>
      <c r="MYG53" s="86"/>
      <c r="MYH53" s="86"/>
      <c r="MYI53" s="86"/>
      <c r="MYJ53" s="86"/>
      <c r="MYK53" s="86"/>
      <c r="MYL53" s="86"/>
      <c r="MYM53" s="86"/>
      <c r="MYN53" s="86"/>
      <c r="MYO53" s="86"/>
      <c r="MYP53" s="86"/>
      <c r="MYQ53" s="86"/>
      <c r="MYR53" s="86"/>
      <c r="MYS53" s="86"/>
      <c r="MYT53" s="86"/>
      <c r="MYU53" s="86"/>
      <c r="MYV53" s="86"/>
      <c r="MYW53" s="86"/>
      <c r="MYX53" s="86"/>
      <c r="MYY53" s="86"/>
      <c r="MYZ53" s="86"/>
      <c r="MZA53" s="86"/>
      <c r="MZB53" s="86"/>
      <c r="MZC53" s="86"/>
      <c r="MZD53" s="86"/>
      <c r="MZE53" s="86"/>
      <c r="MZF53" s="86"/>
      <c r="MZG53" s="86"/>
      <c r="MZH53" s="86"/>
      <c r="MZI53" s="86"/>
      <c r="MZJ53" s="86"/>
      <c r="MZK53" s="86"/>
      <c r="MZL53" s="86"/>
      <c r="MZM53" s="86"/>
      <c r="MZN53" s="86"/>
      <c r="MZO53" s="86"/>
      <c r="MZP53" s="86"/>
      <c r="MZQ53" s="86"/>
      <c r="MZR53" s="86"/>
      <c r="MZS53" s="86"/>
      <c r="MZT53" s="86"/>
      <c r="MZU53" s="86"/>
      <c r="MZV53" s="86"/>
      <c r="MZW53" s="86"/>
      <c r="MZX53" s="86"/>
      <c r="MZY53" s="86"/>
      <c r="MZZ53" s="86"/>
      <c r="NAA53" s="86"/>
      <c r="NAB53" s="86"/>
      <c r="NAC53" s="86"/>
      <c r="NAD53" s="86"/>
      <c r="NAE53" s="86"/>
      <c r="NAF53" s="86"/>
      <c r="NAG53" s="86"/>
      <c r="NAH53" s="86"/>
      <c r="NAI53" s="86"/>
      <c r="NAJ53" s="86"/>
      <c r="NAK53" s="86"/>
      <c r="NAL53" s="86"/>
      <c r="NAM53" s="86"/>
      <c r="NAN53" s="86"/>
      <c r="NAO53" s="86"/>
      <c r="NAP53" s="86"/>
      <c r="NAQ53" s="86"/>
      <c r="NAR53" s="86"/>
      <c r="NAS53" s="86"/>
      <c r="NAT53" s="86"/>
      <c r="NAU53" s="86"/>
      <c r="NAV53" s="86"/>
      <c r="NAW53" s="86"/>
      <c r="NAX53" s="86"/>
      <c r="NAY53" s="86"/>
      <c r="NAZ53" s="86"/>
      <c r="NBA53" s="86"/>
      <c r="NBB53" s="86"/>
      <c r="NBC53" s="86"/>
      <c r="NBD53" s="86"/>
      <c r="NBE53" s="86"/>
      <c r="NBF53" s="86"/>
      <c r="NBG53" s="86"/>
      <c r="NBH53" s="86"/>
      <c r="NBI53" s="86"/>
      <c r="NBJ53" s="86"/>
      <c r="NBK53" s="86"/>
      <c r="NBL53" s="86"/>
      <c r="NBM53" s="86"/>
      <c r="NBN53" s="86"/>
      <c r="NBO53" s="86"/>
      <c r="NBP53" s="86"/>
      <c r="NBQ53" s="86"/>
      <c r="NBR53" s="86"/>
      <c r="NBS53" s="86"/>
      <c r="NBT53" s="86"/>
      <c r="NBU53" s="86"/>
      <c r="NBV53" s="86"/>
      <c r="NBW53" s="86"/>
      <c r="NBX53" s="86"/>
      <c r="NBY53" s="86"/>
      <c r="NBZ53" s="86"/>
      <c r="NCA53" s="86"/>
      <c r="NCB53" s="86"/>
      <c r="NCC53" s="86"/>
      <c r="NCD53" s="86"/>
      <c r="NCE53" s="86"/>
      <c r="NCF53" s="86"/>
      <c r="NCG53" s="86"/>
      <c r="NCH53" s="86"/>
      <c r="NCI53" s="86"/>
      <c r="NCJ53" s="86"/>
      <c r="NCK53" s="86"/>
      <c r="NCL53" s="86"/>
      <c r="NCM53" s="86"/>
      <c r="NCN53" s="86"/>
      <c r="NCO53" s="86"/>
      <c r="NCP53" s="86"/>
      <c r="NCQ53" s="86"/>
      <c r="NCR53" s="86"/>
      <c r="NCS53" s="86"/>
      <c r="NCT53" s="86"/>
      <c r="NCU53" s="86"/>
      <c r="NCV53" s="86"/>
      <c r="NCW53" s="86"/>
      <c r="NCX53" s="86"/>
      <c r="NCY53" s="86"/>
      <c r="NCZ53" s="86"/>
      <c r="NDA53" s="86"/>
      <c r="NDB53" s="86"/>
      <c r="NDC53" s="86"/>
      <c r="NDD53" s="86"/>
      <c r="NDE53" s="86"/>
      <c r="NDF53" s="86"/>
      <c r="NDG53" s="86"/>
      <c r="NDH53" s="86"/>
      <c r="NDI53" s="86"/>
      <c r="NDJ53" s="86"/>
      <c r="NDK53" s="86"/>
      <c r="NDL53" s="86"/>
      <c r="NDM53" s="86"/>
      <c r="NDN53" s="86"/>
      <c r="NDO53" s="86"/>
      <c r="NDP53" s="86"/>
      <c r="NDQ53" s="86"/>
      <c r="NDR53" s="86"/>
      <c r="NDS53" s="86"/>
      <c r="NDT53" s="86"/>
      <c r="NDU53" s="86"/>
      <c r="NDV53" s="86"/>
      <c r="NDW53" s="86"/>
      <c r="NDX53" s="86"/>
      <c r="NDY53" s="86"/>
      <c r="NDZ53" s="86"/>
      <c r="NEA53" s="86"/>
      <c r="NEB53" s="86"/>
      <c r="NEC53" s="86"/>
      <c r="NED53" s="86"/>
      <c r="NEE53" s="86"/>
      <c r="NEF53" s="86"/>
      <c r="NEG53" s="86"/>
      <c r="NEH53" s="86"/>
      <c r="NEI53" s="86"/>
      <c r="NEJ53" s="86"/>
      <c r="NEK53" s="86"/>
      <c r="NEL53" s="86"/>
      <c r="NEM53" s="86"/>
      <c r="NEN53" s="86"/>
      <c r="NEO53" s="86"/>
      <c r="NEP53" s="86"/>
      <c r="NEQ53" s="86"/>
      <c r="NER53" s="86"/>
      <c r="NES53" s="86"/>
      <c r="NET53" s="86"/>
      <c r="NEU53" s="86"/>
      <c r="NEV53" s="86"/>
      <c r="NEW53" s="86"/>
      <c r="NEX53" s="86"/>
      <c r="NEY53" s="86"/>
      <c r="NEZ53" s="86"/>
      <c r="NFA53" s="86"/>
      <c r="NFB53" s="86"/>
      <c r="NFC53" s="86"/>
      <c r="NFD53" s="86"/>
      <c r="NFE53" s="86"/>
      <c r="NFF53" s="86"/>
      <c r="NFG53" s="86"/>
      <c r="NFH53" s="86"/>
      <c r="NFI53" s="86"/>
      <c r="NFJ53" s="86"/>
      <c r="NFK53" s="86"/>
      <c r="NFL53" s="86"/>
      <c r="NFM53" s="86"/>
      <c r="NFN53" s="86"/>
      <c r="NFO53" s="86"/>
      <c r="NFP53" s="86"/>
      <c r="NFQ53" s="86"/>
      <c r="NFR53" s="86"/>
      <c r="NFS53" s="86"/>
      <c r="NFT53" s="86"/>
      <c r="NFU53" s="86"/>
      <c r="NFV53" s="86"/>
      <c r="NFW53" s="86"/>
      <c r="NFX53" s="86"/>
      <c r="NFY53" s="86"/>
      <c r="NFZ53" s="86"/>
      <c r="NGA53" s="86"/>
      <c r="NGB53" s="86"/>
      <c r="NGC53" s="86"/>
      <c r="NGD53" s="86"/>
      <c r="NGE53" s="86"/>
      <c r="NGF53" s="86"/>
      <c r="NGG53" s="86"/>
      <c r="NGH53" s="86"/>
      <c r="NGI53" s="86"/>
      <c r="NGJ53" s="86"/>
      <c r="NGK53" s="86"/>
      <c r="NGL53" s="86"/>
      <c r="NGM53" s="86"/>
      <c r="NGN53" s="86"/>
      <c r="NGO53" s="86"/>
      <c r="NGP53" s="86"/>
      <c r="NGQ53" s="86"/>
      <c r="NGR53" s="86"/>
      <c r="NGS53" s="86"/>
      <c r="NGT53" s="86"/>
      <c r="NGU53" s="86"/>
      <c r="NGV53" s="86"/>
      <c r="NGW53" s="86"/>
      <c r="NGX53" s="86"/>
      <c r="NGY53" s="86"/>
      <c r="NGZ53" s="86"/>
      <c r="NHA53" s="86"/>
      <c r="NHB53" s="86"/>
      <c r="NHC53" s="86"/>
      <c r="NHD53" s="86"/>
      <c r="NHE53" s="86"/>
      <c r="NHF53" s="86"/>
      <c r="NHG53" s="86"/>
      <c r="NHH53" s="86"/>
      <c r="NHI53" s="86"/>
      <c r="NHJ53" s="86"/>
      <c r="NHK53" s="86"/>
      <c r="NHL53" s="86"/>
      <c r="NHM53" s="86"/>
      <c r="NHN53" s="86"/>
      <c r="NHO53" s="86"/>
      <c r="NHP53" s="86"/>
      <c r="NHQ53" s="86"/>
      <c r="NHR53" s="86"/>
      <c r="NHS53" s="86"/>
      <c r="NHT53" s="86"/>
      <c r="NHU53" s="86"/>
      <c r="NHV53" s="86"/>
      <c r="NHW53" s="86"/>
      <c r="NHX53" s="86"/>
      <c r="NHY53" s="86"/>
      <c r="NHZ53" s="86"/>
      <c r="NIA53" s="86"/>
      <c r="NIB53" s="86"/>
      <c r="NIC53" s="86"/>
      <c r="NID53" s="86"/>
      <c r="NIE53" s="86"/>
      <c r="NIF53" s="86"/>
      <c r="NIG53" s="86"/>
      <c r="NIH53" s="86"/>
      <c r="NII53" s="86"/>
      <c r="NIJ53" s="86"/>
      <c r="NIK53" s="86"/>
      <c r="NIL53" s="86"/>
      <c r="NIM53" s="86"/>
      <c r="NIN53" s="86"/>
      <c r="NIO53" s="86"/>
      <c r="NIP53" s="86"/>
      <c r="NIQ53" s="86"/>
      <c r="NIR53" s="86"/>
      <c r="NIS53" s="86"/>
      <c r="NIT53" s="86"/>
      <c r="NIU53" s="86"/>
      <c r="NIV53" s="86"/>
      <c r="NIW53" s="86"/>
      <c r="NIX53" s="86"/>
      <c r="NIY53" s="86"/>
      <c r="NIZ53" s="86"/>
      <c r="NJA53" s="86"/>
      <c r="NJB53" s="86"/>
      <c r="NJC53" s="86"/>
      <c r="NJD53" s="86"/>
      <c r="NJE53" s="86"/>
      <c r="NJF53" s="86"/>
      <c r="NJG53" s="86"/>
      <c r="NJH53" s="86"/>
      <c r="NJI53" s="86"/>
      <c r="NJJ53" s="86"/>
      <c r="NJK53" s="86"/>
      <c r="NJL53" s="86"/>
      <c r="NJM53" s="86"/>
      <c r="NJN53" s="86"/>
      <c r="NJO53" s="86"/>
      <c r="NJP53" s="86"/>
      <c r="NJQ53" s="86"/>
      <c r="NJR53" s="86"/>
      <c r="NJS53" s="86"/>
      <c r="NJT53" s="86"/>
      <c r="NJU53" s="86"/>
      <c r="NJV53" s="86"/>
      <c r="NJW53" s="86"/>
      <c r="NJX53" s="86"/>
      <c r="NJY53" s="86"/>
      <c r="NJZ53" s="86"/>
      <c r="NKA53" s="86"/>
      <c r="NKB53" s="86"/>
      <c r="NKC53" s="86"/>
      <c r="NKD53" s="86"/>
      <c r="NKE53" s="86"/>
      <c r="NKF53" s="86"/>
      <c r="NKG53" s="86"/>
      <c r="NKH53" s="86"/>
      <c r="NKI53" s="86"/>
      <c r="NKJ53" s="86"/>
      <c r="NKK53" s="86"/>
      <c r="NKL53" s="86"/>
      <c r="NKM53" s="86"/>
      <c r="NKN53" s="86"/>
      <c r="NKO53" s="86"/>
      <c r="NKP53" s="86"/>
      <c r="NKQ53" s="86"/>
      <c r="NKR53" s="86"/>
      <c r="NKS53" s="86"/>
      <c r="NKT53" s="86"/>
      <c r="NKU53" s="86"/>
      <c r="NKV53" s="86"/>
      <c r="NKW53" s="86"/>
      <c r="NKX53" s="86"/>
      <c r="NKY53" s="86"/>
      <c r="NKZ53" s="86"/>
      <c r="NLA53" s="86"/>
      <c r="NLB53" s="86"/>
      <c r="NLC53" s="86"/>
      <c r="NLD53" s="86"/>
      <c r="NLE53" s="86"/>
      <c r="NLF53" s="86"/>
      <c r="NLG53" s="86"/>
      <c r="NLH53" s="86"/>
      <c r="NLI53" s="86"/>
      <c r="NLJ53" s="86"/>
      <c r="NLK53" s="86"/>
      <c r="NLL53" s="86"/>
      <c r="NLM53" s="86"/>
      <c r="NLN53" s="86"/>
      <c r="NLO53" s="86"/>
      <c r="NLP53" s="86"/>
      <c r="NLQ53" s="86"/>
      <c r="NLR53" s="86"/>
      <c r="NLS53" s="86"/>
      <c r="NLT53" s="86"/>
      <c r="NLU53" s="86"/>
      <c r="NLV53" s="86"/>
      <c r="NLW53" s="86"/>
      <c r="NLX53" s="86"/>
      <c r="NLY53" s="86"/>
      <c r="NLZ53" s="86"/>
      <c r="NMA53" s="86"/>
      <c r="NMB53" s="86"/>
      <c r="NMC53" s="86"/>
      <c r="NMD53" s="86"/>
      <c r="NME53" s="86"/>
      <c r="NMF53" s="86"/>
      <c r="NMG53" s="86"/>
      <c r="NMH53" s="86"/>
      <c r="NMI53" s="86"/>
      <c r="NMJ53" s="86"/>
      <c r="NMK53" s="86"/>
      <c r="NML53" s="86"/>
      <c r="NMM53" s="86"/>
      <c r="NMN53" s="86"/>
      <c r="NMO53" s="86"/>
      <c r="NMP53" s="86"/>
      <c r="NMQ53" s="86"/>
      <c r="NMR53" s="86"/>
      <c r="NMS53" s="86"/>
      <c r="NMT53" s="86"/>
      <c r="NMU53" s="86"/>
      <c r="NMV53" s="86"/>
      <c r="NMW53" s="86"/>
      <c r="NMX53" s="86"/>
      <c r="NMY53" s="86"/>
      <c r="NMZ53" s="86"/>
      <c r="NNA53" s="86"/>
      <c r="NNB53" s="86"/>
      <c r="NNC53" s="86"/>
      <c r="NND53" s="86"/>
      <c r="NNE53" s="86"/>
      <c r="NNF53" s="86"/>
      <c r="NNG53" s="86"/>
      <c r="NNH53" s="86"/>
      <c r="NNI53" s="86"/>
      <c r="NNJ53" s="86"/>
      <c r="NNK53" s="86"/>
      <c r="NNL53" s="86"/>
      <c r="NNM53" s="86"/>
      <c r="NNN53" s="86"/>
      <c r="NNO53" s="86"/>
      <c r="NNP53" s="86"/>
      <c r="NNQ53" s="86"/>
      <c r="NNR53" s="86"/>
      <c r="NNS53" s="86"/>
      <c r="NNT53" s="86"/>
      <c r="NNU53" s="86"/>
      <c r="NNV53" s="86"/>
      <c r="NNW53" s="86"/>
      <c r="NNX53" s="86"/>
      <c r="NNY53" s="86"/>
      <c r="NNZ53" s="86"/>
      <c r="NOA53" s="86"/>
      <c r="NOB53" s="86"/>
      <c r="NOC53" s="86"/>
      <c r="NOD53" s="86"/>
      <c r="NOE53" s="86"/>
      <c r="NOF53" s="86"/>
      <c r="NOG53" s="86"/>
      <c r="NOH53" s="86"/>
      <c r="NOI53" s="86"/>
      <c r="NOJ53" s="86"/>
      <c r="NOK53" s="86"/>
      <c r="NOL53" s="86"/>
      <c r="NOM53" s="86"/>
      <c r="NON53" s="86"/>
      <c r="NOO53" s="86"/>
      <c r="NOP53" s="86"/>
      <c r="NOQ53" s="86"/>
      <c r="NOR53" s="86"/>
      <c r="NOS53" s="86"/>
      <c r="NOT53" s="86"/>
      <c r="NOU53" s="86"/>
      <c r="NOV53" s="86"/>
      <c r="NOW53" s="86"/>
      <c r="NOX53" s="86"/>
      <c r="NOY53" s="86"/>
      <c r="NOZ53" s="86"/>
      <c r="NPA53" s="86"/>
      <c r="NPB53" s="86"/>
      <c r="NPC53" s="86"/>
      <c r="NPD53" s="86"/>
      <c r="NPE53" s="86"/>
      <c r="NPF53" s="86"/>
      <c r="NPG53" s="86"/>
      <c r="NPH53" s="86"/>
      <c r="NPI53" s="86"/>
      <c r="NPJ53" s="86"/>
      <c r="NPK53" s="86"/>
      <c r="NPL53" s="86"/>
      <c r="NPM53" s="86"/>
      <c r="NPN53" s="86"/>
      <c r="NPO53" s="86"/>
      <c r="NPP53" s="86"/>
      <c r="NPQ53" s="86"/>
      <c r="NPR53" s="86"/>
      <c r="NPS53" s="86"/>
      <c r="NPT53" s="86"/>
      <c r="NPU53" s="86"/>
      <c r="NPV53" s="86"/>
      <c r="NPW53" s="86"/>
      <c r="NPX53" s="86"/>
      <c r="NPY53" s="86"/>
      <c r="NPZ53" s="86"/>
      <c r="NQA53" s="86"/>
      <c r="NQB53" s="86"/>
      <c r="NQC53" s="86"/>
      <c r="NQD53" s="86"/>
      <c r="NQE53" s="86"/>
      <c r="NQF53" s="86"/>
      <c r="NQG53" s="86"/>
      <c r="NQH53" s="86"/>
      <c r="NQI53" s="86"/>
      <c r="NQJ53" s="86"/>
      <c r="NQK53" s="86"/>
      <c r="NQL53" s="86"/>
      <c r="NQM53" s="86"/>
      <c r="NQN53" s="86"/>
      <c r="NQO53" s="86"/>
      <c r="NQP53" s="86"/>
      <c r="NQQ53" s="86"/>
      <c r="NQR53" s="86"/>
      <c r="NQS53" s="86"/>
      <c r="NQT53" s="86"/>
      <c r="NQU53" s="86"/>
      <c r="NQV53" s="86"/>
      <c r="NQW53" s="86"/>
      <c r="NQX53" s="86"/>
      <c r="NQY53" s="86"/>
      <c r="NQZ53" s="86"/>
      <c r="NRA53" s="86"/>
      <c r="NRB53" s="86"/>
      <c r="NRC53" s="86"/>
      <c r="NRD53" s="86"/>
      <c r="NRE53" s="86"/>
      <c r="NRF53" s="86"/>
      <c r="NRG53" s="86"/>
      <c r="NRH53" s="86"/>
      <c r="NRI53" s="86"/>
      <c r="NRJ53" s="86"/>
      <c r="NRK53" s="86"/>
      <c r="NRL53" s="86"/>
      <c r="NRM53" s="86"/>
      <c r="NRN53" s="86"/>
      <c r="NRO53" s="86"/>
      <c r="NRP53" s="86"/>
      <c r="NRQ53" s="86"/>
      <c r="NRR53" s="86"/>
      <c r="NRS53" s="86"/>
      <c r="NRT53" s="86"/>
      <c r="NRU53" s="86"/>
      <c r="NRV53" s="86"/>
      <c r="NRW53" s="86"/>
      <c r="NRX53" s="86"/>
      <c r="NRY53" s="86"/>
      <c r="NRZ53" s="86"/>
      <c r="NSA53" s="86"/>
      <c r="NSB53" s="86"/>
      <c r="NSC53" s="86"/>
      <c r="NSD53" s="86"/>
      <c r="NSE53" s="86"/>
      <c r="NSF53" s="86"/>
      <c r="NSG53" s="86"/>
      <c r="NSH53" s="86"/>
      <c r="NSI53" s="86"/>
      <c r="NSJ53" s="86"/>
      <c r="NSK53" s="86"/>
      <c r="NSL53" s="86"/>
      <c r="NSM53" s="86"/>
      <c r="NSN53" s="86"/>
      <c r="NSO53" s="86"/>
      <c r="NSP53" s="86"/>
      <c r="NSQ53" s="86"/>
      <c r="NSR53" s="86"/>
      <c r="NSS53" s="86"/>
      <c r="NST53" s="86"/>
      <c r="NSU53" s="86"/>
      <c r="NSV53" s="86"/>
      <c r="NSW53" s="86"/>
      <c r="NSX53" s="86"/>
      <c r="NSY53" s="86"/>
      <c r="NSZ53" s="86"/>
      <c r="NTA53" s="86"/>
      <c r="NTB53" s="86"/>
      <c r="NTC53" s="86"/>
      <c r="NTD53" s="86"/>
      <c r="NTE53" s="86"/>
      <c r="NTF53" s="86"/>
      <c r="NTG53" s="86"/>
      <c r="NTH53" s="86"/>
      <c r="NTI53" s="86"/>
      <c r="NTJ53" s="86"/>
      <c r="NTK53" s="86"/>
      <c r="NTL53" s="86"/>
      <c r="NTM53" s="86"/>
      <c r="NTN53" s="86"/>
      <c r="NTO53" s="86"/>
      <c r="NTP53" s="86"/>
      <c r="NTQ53" s="86"/>
      <c r="NTR53" s="86"/>
      <c r="NTS53" s="86"/>
      <c r="NTT53" s="86"/>
      <c r="NTU53" s="86"/>
      <c r="NTV53" s="86"/>
      <c r="NTW53" s="86"/>
      <c r="NTX53" s="86"/>
      <c r="NTY53" s="86"/>
      <c r="NTZ53" s="86"/>
      <c r="NUA53" s="86"/>
      <c r="NUB53" s="86"/>
      <c r="NUC53" s="86"/>
      <c r="NUD53" s="86"/>
      <c r="NUE53" s="86"/>
      <c r="NUF53" s="86"/>
      <c r="NUG53" s="86"/>
      <c r="NUH53" s="86"/>
      <c r="NUI53" s="86"/>
      <c r="NUJ53" s="86"/>
      <c r="NUK53" s="86"/>
      <c r="NUL53" s="86"/>
      <c r="NUM53" s="86"/>
      <c r="NUN53" s="86"/>
      <c r="NUO53" s="86"/>
      <c r="NUP53" s="86"/>
      <c r="NUQ53" s="86"/>
      <c r="NUR53" s="86"/>
      <c r="NUS53" s="86"/>
      <c r="NUT53" s="86"/>
      <c r="NUU53" s="86"/>
      <c r="NUV53" s="86"/>
      <c r="NUW53" s="86"/>
      <c r="NUX53" s="86"/>
      <c r="NUY53" s="86"/>
      <c r="NUZ53" s="86"/>
      <c r="NVA53" s="86"/>
      <c r="NVB53" s="86"/>
      <c r="NVC53" s="86"/>
      <c r="NVD53" s="86"/>
      <c r="NVE53" s="86"/>
      <c r="NVF53" s="86"/>
      <c r="NVG53" s="86"/>
      <c r="NVH53" s="86"/>
      <c r="NVI53" s="86"/>
      <c r="NVJ53" s="86"/>
      <c r="NVK53" s="86"/>
      <c r="NVL53" s="86"/>
      <c r="NVM53" s="86"/>
      <c r="NVN53" s="86"/>
      <c r="NVO53" s="86"/>
      <c r="NVP53" s="86"/>
      <c r="NVQ53" s="86"/>
      <c r="NVR53" s="86"/>
      <c r="NVS53" s="86"/>
      <c r="NVT53" s="86"/>
      <c r="NVU53" s="86"/>
      <c r="NVV53" s="86"/>
      <c r="NVW53" s="86"/>
      <c r="NVX53" s="86"/>
      <c r="NVY53" s="86"/>
      <c r="NVZ53" s="86"/>
      <c r="NWA53" s="86"/>
      <c r="NWB53" s="86"/>
      <c r="NWC53" s="86"/>
      <c r="NWD53" s="86"/>
      <c r="NWE53" s="86"/>
      <c r="NWF53" s="86"/>
      <c r="NWG53" s="86"/>
      <c r="NWH53" s="86"/>
      <c r="NWI53" s="86"/>
      <c r="NWJ53" s="86"/>
      <c r="NWK53" s="86"/>
      <c r="NWL53" s="86"/>
      <c r="NWM53" s="86"/>
      <c r="NWN53" s="86"/>
      <c r="NWO53" s="86"/>
      <c r="NWP53" s="86"/>
      <c r="NWQ53" s="86"/>
      <c r="NWR53" s="86"/>
      <c r="NWS53" s="86"/>
      <c r="NWT53" s="86"/>
      <c r="NWU53" s="86"/>
      <c r="NWV53" s="86"/>
      <c r="NWW53" s="86"/>
      <c r="NWX53" s="86"/>
      <c r="NWY53" s="86"/>
      <c r="NWZ53" s="86"/>
      <c r="NXA53" s="86"/>
      <c r="NXB53" s="86"/>
      <c r="NXC53" s="86"/>
      <c r="NXD53" s="86"/>
      <c r="NXE53" s="86"/>
      <c r="NXF53" s="86"/>
      <c r="NXG53" s="86"/>
      <c r="NXH53" s="86"/>
      <c r="NXI53" s="86"/>
      <c r="NXJ53" s="86"/>
      <c r="NXK53" s="86"/>
      <c r="NXL53" s="86"/>
      <c r="NXM53" s="86"/>
      <c r="NXN53" s="86"/>
      <c r="NXO53" s="86"/>
      <c r="NXP53" s="86"/>
      <c r="NXQ53" s="86"/>
      <c r="NXR53" s="86"/>
      <c r="NXS53" s="86"/>
      <c r="NXT53" s="86"/>
      <c r="NXU53" s="86"/>
      <c r="NXV53" s="86"/>
      <c r="NXW53" s="86"/>
      <c r="NXX53" s="86"/>
      <c r="NXY53" s="86"/>
      <c r="NXZ53" s="86"/>
      <c r="NYA53" s="86"/>
      <c r="NYB53" s="86"/>
      <c r="NYC53" s="86"/>
      <c r="NYD53" s="86"/>
      <c r="NYE53" s="86"/>
      <c r="NYF53" s="86"/>
      <c r="NYG53" s="86"/>
      <c r="NYH53" s="86"/>
      <c r="NYI53" s="86"/>
      <c r="NYJ53" s="86"/>
      <c r="NYK53" s="86"/>
      <c r="NYL53" s="86"/>
      <c r="NYM53" s="86"/>
      <c r="NYN53" s="86"/>
      <c r="NYO53" s="86"/>
      <c r="NYP53" s="86"/>
      <c r="NYQ53" s="86"/>
      <c r="NYR53" s="86"/>
      <c r="NYS53" s="86"/>
      <c r="NYT53" s="86"/>
      <c r="NYU53" s="86"/>
      <c r="NYV53" s="86"/>
      <c r="NYW53" s="86"/>
      <c r="NYX53" s="86"/>
      <c r="NYY53" s="86"/>
      <c r="NYZ53" s="86"/>
      <c r="NZA53" s="86"/>
      <c r="NZB53" s="86"/>
      <c r="NZC53" s="86"/>
      <c r="NZD53" s="86"/>
      <c r="NZE53" s="86"/>
      <c r="NZF53" s="86"/>
      <c r="NZG53" s="86"/>
      <c r="NZH53" s="86"/>
      <c r="NZI53" s="86"/>
      <c r="NZJ53" s="86"/>
      <c r="NZK53" s="86"/>
      <c r="NZL53" s="86"/>
      <c r="NZM53" s="86"/>
      <c r="NZN53" s="86"/>
      <c r="NZO53" s="86"/>
      <c r="NZP53" s="86"/>
      <c r="NZQ53" s="86"/>
      <c r="NZR53" s="86"/>
      <c r="NZS53" s="86"/>
      <c r="NZT53" s="86"/>
      <c r="NZU53" s="86"/>
      <c r="NZV53" s="86"/>
      <c r="NZW53" s="86"/>
      <c r="NZX53" s="86"/>
      <c r="NZY53" s="86"/>
      <c r="NZZ53" s="86"/>
      <c r="OAA53" s="86"/>
      <c r="OAB53" s="86"/>
      <c r="OAC53" s="86"/>
      <c r="OAD53" s="86"/>
      <c r="OAE53" s="86"/>
      <c r="OAF53" s="86"/>
      <c r="OAG53" s="86"/>
      <c r="OAH53" s="86"/>
      <c r="OAI53" s="86"/>
      <c r="OAJ53" s="86"/>
      <c r="OAK53" s="86"/>
      <c r="OAL53" s="86"/>
      <c r="OAM53" s="86"/>
      <c r="OAN53" s="86"/>
      <c r="OAO53" s="86"/>
      <c r="OAP53" s="86"/>
      <c r="OAQ53" s="86"/>
      <c r="OAR53" s="86"/>
      <c r="OAS53" s="86"/>
      <c r="OAT53" s="86"/>
      <c r="OAU53" s="86"/>
      <c r="OAV53" s="86"/>
      <c r="OAW53" s="86"/>
      <c r="OAX53" s="86"/>
      <c r="OAY53" s="86"/>
      <c r="OAZ53" s="86"/>
      <c r="OBA53" s="86"/>
      <c r="OBB53" s="86"/>
      <c r="OBC53" s="86"/>
      <c r="OBD53" s="86"/>
      <c r="OBE53" s="86"/>
      <c r="OBF53" s="86"/>
      <c r="OBG53" s="86"/>
      <c r="OBH53" s="86"/>
      <c r="OBI53" s="86"/>
      <c r="OBJ53" s="86"/>
      <c r="OBK53" s="86"/>
      <c r="OBL53" s="86"/>
      <c r="OBM53" s="86"/>
      <c r="OBN53" s="86"/>
      <c r="OBO53" s="86"/>
      <c r="OBP53" s="86"/>
      <c r="OBQ53" s="86"/>
      <c r="OBR53" s="86"/>
      <c r="OBS53" s="86"/>
      <c r="OBT53" s="86"/>
      <c r="OBU53" s="86"/>
      <c r="OBV53" s="86"/>
      <c r="OBW53" s="86"/>
      <c r="OBX53" s="86"/>
      <c r="OBY53" s="86"/>
      <c r="OBZ53" s="86"/>
      <c r="OCA53" s="86"/>
      <c r="OCB53" s="86"/>
      <c r="OCC53" s="86"/>
      <c r="OCD53" s="86"/>
      <c r="OCE53" s="86"/>
      <c r="OCF53" s="86"/>
      <c r="OCG53" s="86"/>
      <c r="OCH53" s="86"/>
      <c r="OCI53" s="86"/>
      <c r="OCJ53" s="86"/>
      <c r="OCK53" s="86"/>
      <c r="OCL53" s="86"/>
      <c r="OCM53" s="86"/>
      <c r="OCN53" s="86"/>
      <c r="OCO53" s="86"/>
      <c r="OCP53" s="86"/>
      <c r="OCQ53" s="86"/>
      <c r="OCR53" s="86"/>
      <c r="OCS53" s="86"/>
      <c r="OCT53" s="86"/>
      <c r="OCU53" s="86"/>
      <c r="OCV53" s="86"/>
      <c r="OCW53" s="86"/>
      <c r="OCX53" s="86"/>
      <c r="OCY53" s="86"/>
      <c r="OCZ53" s="86"/>
      <c r="ODA53" s="86"/>
      <c r="ODB53" s="86"/>
      <c r="ODC53" s="86"/>
      <c r="ODD53" s="86"/>
      <c r="ODE53" s="86"/>
      <c r="ODF53" s="86"/>
      <c r="ODG53" s="86"/>
      <c r="ODH53" s="86"/>
      <c r="ODI53" s="86"/>
      <c r="ODJ53" s="86"/>
      <c r="ODK53" s="86"/>
      <c r="ODL53" s="86"/>
      <c r="ODM53" s="86"/>
      <c r="ODN53" s="86"/>
      <c r="ODO53" s="86"/>
      <c r="ODP53" s="86"/>
      <c r="ODQ53" s="86"/>
      <c r="ODR53" s="86"/>
      <c r="ODS53" s="86"/>
      <c r="ODT53" s="86"/>
      <c r="ODU53" s="86"/>
      <c r="ODV53" s="86"/>
      <c r="ODW53" s="86"/>
      <c r="ODX53" s="86"/>
      <c r="ODY53" s="86"/>
      <c r="ODZ53" s="86"/>
      <c r="OEA53" s="86"/>
      <c r="OEB53" s="86"/>
      <c r="OEC53" s="86"/>
      <c r="OED53" s="86"/>
      <c r="OEE53" s="86"/>
      <c r="OEF53" s="86"/>
      <c r="OEG53" s="86"/>
      <c r="OEH53" s="86"/>
      <c r="OEI53" s="86"/>
      <c r="OEJ53" s="86"/>
      <c r="OEK53" s="86"/>
      <c r="OEL53" s="86"/>
      <c r="OEM53" s="86"/>
      <c r="OEN53" s="86"/>
      <c r="OEO53" s="86"/>
      <c r="OEP53" s="86"/>
      <c r="OEQ53" s="86"/>
      <c r="OER53" s="86"/>
      <c r="OES53" s="86"/>
      <c r="OET53" s="86"/>
      <c r="OEU53" s="86"/>
      <c r="OEV53" s="86"/>
      <c r="OEW53" s="86"/>
      <c r="OEX53" s="86"/>
      <c r="OEY53" s="86"/>
      <c r="OEZ53" s="86"/>
      <c r="OFA53" s="86"/>
      <c r="OFB53" s="86"/>
      <c r="OFC53" s="86"/>
      <c r="OFD53" s="86"/>
      <c r="OFE53" s="86"/>
      <c r="OFF53" s="86"/>
      <c r="OFG53" s="86"/>
      <c r="OFH53" s="86"/>
      <c r="OFI53" s="86"/>
      <c r="OFJ53" s="86"/>
      <c r="OFK53" s="86"/>
      <c r="OFL53" s="86"/>
      <c r="OFM53" s="86"/>
      <c r="OFN53" s="86"/>
      <c r="OFO53" s="86"/>
      <c r="OFP53" s="86"/>
      <c r="OFQ53" s="86"/>
      <c r="OFR53" s="86"/>
      <c r="OFS53" s="86"/>
      <c r="OFT53" s="86"/>
      <c r="OFU53" s="86"/>
      <c r="OFV53" s="86"/>
      <c r="OFW53" s="86"/>
      <c r="OFX53" s="86"/>
      <c r="OFY53" s="86"/>
      <c r="OFZ53" s="86"/>
      <c r="OGA53" s="86"/>
      <c r="OGB53" s="86"/>
      <c r="OGC53" s="86"/>
      <c r="OGD53" s="86"/>
      <c r="OGE53" s="86"/>
      <c r="OGF53" s="86"/>
      <c r="OGG53" s="86"/>
      <c r="OGH53" s="86"/>
      <c r="OGI53" s="86"/>
      <c r="OGJ53" s="86"/>
      <c r="OGK53" s="86"/>
      <c r="OGL53" s="86"/>
      <c r="OGM53" s="86"/>
      <c r="OGN53" s="86"/>
      <c r="OGO53" s="86"/>
      <c r="OGP53" s="86"/>
      <c r="OGQ53" s="86"/>
      <c r="OGR53" s="86"/>
      <c r="OGS53" s="86"/>
      <c r="OGT53" s="86"/>
      <c r="OGU53" s="86"/>
      <c r="OGV53" s="86"/>
      <c r="OGW53" s="86"/>
      <c r="OGX53" s="86"/>
      <c r="OGY53" s="86"/>
      <c r="OGZ53" s="86"/>
      <c r="OHA53" s="86"/>
      <c r="OHB53" s="86"/>
      <c r="OHC53" s="86"/>
      <c r="OHD53" s="86"/>
      <c r="OHE53" s="86"/>
      <c r="OHF53" s="86"/>
      <c r="OHG53" s="86"/>
      <c r="OHH53" s="86"/>
      <c r="OHI53" s="86"/>
      <c r="OHJ53" s="86"/>
      <c r="OHK53" s="86"/>
      <c r="OHL53" s="86"/>
      <c r="OHM53" s="86"/>
      <c r="OHN53" s="86"/>
      <c r="OHO53" s="86"/>
      <c r="OHP53" s="86"/>
      <c r="OHQ53" s="86"/>
      <c r="OHR53" s="86"/>
      <c r="OHS53" s="86"/>
      <c r="OHT53" s="86"/>
      <c r="OHU53" s="86"/>
      <c r="OHV53" s="86"/>
      <c r="OHW53" s="86"/>
      <c r="OHX53" s="86"/>
      <c r="OHY53" s="86"/>
      <c r="OHZ53" s="86"/>
      <c r="OIA53" s="86"/>
      <c r="OIB53" s="86"/>
      <c r="OIC53" s="86"/>
      <c r="OID53" s="86"/>
      <c r="OIE53" s="86"/>
      <c r="OIF53" s="86"/>
      <c r="OIG53" s="86"/>
      <c r="OIH53" s="86"/>
      <c r="OII53" s="86"/>
      <c r="OIJ53" s="86"/>
      <c r="OIK53" s="86"/>
      <c r="OIL53" s="86"/>
      <c r="OIM53" s="86"/>
      <c r="OIN53" s="86"/>
      <c r="OIO53" s="86"/>
      <c r="OIP53" s="86"/>
      <c r="OIQ53" s="86"/>
      <c r="OIR53" s="86"/>
      <c r="OIS53" s="86"/>
      <c r="OIT53" s="86"/>
      <c r="OIU53" s="86"/>
      <c r="OIV53" s="86"/>
      <c r="OIW53" s="86"/>
      <c r="OIX53" s="86"/>
      <c r="OIY53" s="86"/>
      <c r="OIZ53" s="86"/>
      <c r="OJA53" s="86"/>
      <c r="OJB53" s="86"/>
      <c r="OJC53" s="86"/>
      <c r="OJD53" s="86"/>
      <c r="OJE53" s="86"/>
      <c r="OJF53" s="86"/>
      <c r="OJG53" s="86"/>
      <c r="OJH53" s="86"/>
      <c r="OJI53" s="86"/>
      <c r="OJJ53" s="86"/>
      <c r="OJK53" s="86"/>
      <c r="OJL53" s="86"/>
      <c r="OJM53" s="86"/>
      <c r="OJN53" s="86"/>
      <c r="OJO53" s="86"/>
      <c r="OJP53" s="86"/>
      <c r="OJQ53" s="86"/>
      <c r="OJR53" s="86"/>
      <c r="OJS53" s="86"/>
      <c r="OJT53" s="86"/>
      <c r="OJU53" s="86"/>
      <c r="OJV53" s="86"/>
      <c r="OJW53" s="86"/>
      <c r="OJX53" s="86"/>
      <c r="OJY53" s="86"/>
      <c r="OJZ53" s="86"/>
      <c r="OKA53" s="86"/>
      <c r="OKB53" s="86"/>
      <c r="OKC53" s="86"/>
      <c r="OKD53" s="86"/>
      <c r="OKE53" s="86"/>
      <c r="OKF53" s="86"/>
      <c r="OKG53" s="86"/>
      <c r="OKH53" s="86"/>
      <c r="OKI53" s="86"/>
      <c r="OKJ53" s="86"/>
      <c r="OKK53" s="86"/>
      <c r="OKL53" s="86"/>
      <c r="OKM53" s="86"/>
      <c r="OKN53" s="86"/>
      <c r="OKO53" s="86"/>
      <c r="OKP53" s="86"/>
      <c r="OKQ53" s="86"/>
      <c r="OKR53" s="86"/>
      <c r="OKS53" s="86"/>
      <c r="OKT53" s="86"/>
      <c r="OKU53" s="86"/>
      <c r="OKV53" s="86"/>
      <c r="OKW53" s="86"/>
      <c r="OKX53" s="86"/>
      <c r="OKY53" s="86"/>
      <c r="OKZ53" s="86"/>
      <c r="OLA53" s="86"/>
      <c r="OLB53" s="86"/>
      <c r="OLC53" s="86"/>
      <c r="OLD53" s="86"/>
      <c r="OLE53" s="86"/>
      <c r="OLF53" s="86"/>
      <c r="OLG53" s="86"/>
      <c r="OLH53" s="86"/>
      <c r="OLI53" s="86"/>
      <c r="OLJ53" s="86"/>
      <c r="OLK53" s="86"/>
      <c r="OLL53" s="86"/>
      <c r="OLM53" s="86"/>
      <c r="OLN53" s="86"/>
      <c r="OLO53" s="86"/>
      <c r="OLP53" s="86"/>
      <c r="OLQ53" s="86"/>
      <c r="OLR53" s="86"/>
      <c r="OLS53" s="86"/>
      <c r="OLT53" s="86"/>
      <c r="OLU53" s="86"/>
      <c r="OLV53" s="86"/>
      <c r="OLW53" s="86"/>
      <c r="OLX53" s="86"/>
      <c r="OLY53" s="86"/>
      <c r="OLZ53" s="86"/>
      <c r="OMA53" s="86"/>
      <c r="OMB53" s="86"/>
      <c r="OMC53" s="86"/>
      <c r="OMD53" s="86"/>
      <c r="OME53" s="86"/>
      <c r="OMF53" s="86"/>
      <c r="OMG53" s="86"/>
      <c r="OMH53" s="86"/>
      <c r="OMI53" s="86"/>
      <c r="OMJ53" s="86"/>
      <c r="OMK53" s="86"/>
      <c r="OML53" s="86"/>
      <c r="OMM53" s="86"/>
      <c r="OMN53" s="86"/>
      <c r="OMO53" s="86"/>
      <c r="OMP53" s="86"/>
      <c r="OMQ53" s="86"/>
      <c r="OMR53" s="86"/>
      <c r="OMS53" s="86"/>
      <c r="OMT53" s="86"/>
      <c r="OMU53" s="86"/>
      <c r="OMV53" s="86"/>
      <c r="OMW53" s="86"/>
      <c r="OMX53" s="86"/>
      <c r="OMY53" s="86"/>
      <c r="OMZ53" s="86"/>
      <c r="ONA53" s="86"/>
      <c r="ONB53" s="86"/>
      <c r="ONC53" s="86"/>
      <c r="OND53" s="86"/>
      <c r="ONE53" s="86"/>
      <c r="ONF53" s="86"/>
      <c r="ONG53" s="86"/>
      <c r="ONH53" s="86"/>
      <c r="ONI53" s="86"/>
      <c r="ONJ53" s="86"/>
      <c r="ONK53" s="86"/>
      <c r="ONL53" s="86"/>
      <c r="ONM53" s="86"/>
      <c r="ONN53" s="86"/>
      <c r="ONO53" s="86"/>
      <c r="ONP53" s="86"/>
      <c r="ONQ53" s="86"/>
      <c r="ONR53" s="86"/>
      <c r="ONS53" s="86"/>
      <c r="ONT53" s="86"/>
      <c r="ONU53" s="86"/>
      <c r="ONV53" s="86"/>
      <c r="ONW53" s="86"/>
      <c r="ONX53" s="86"/>
      <c r="ONY53" s="86"/>
      <c r="ONZ53" s="86"/>
      <c r="OOA53" s="86"/>
      <c r="OOB53" s="86"/>
      <c r="OOC53" s="86"/>
      <c r="OOD53" s="86"/>
      <c r="OOE53" s="86"/>
      <c r="OOF53" s="86"/>
      <c r="OOG53" s="86"/>
      <c r="OOH53" s="86"/>
      <c r="OOI53" s="86"/>
      <c r="OOJ53" s="86"/>
      <c r="OOK53" s="86"/>
      <c r="OOL53" s="86"/>
      <c r="OOM53" s="86"/>
      <c r="OON53" s="86"/>
      <c r="OOO53" s="86"/>
      <c r="OOP53" s="86"/>
      <c r="OOQ53" s="86"/>
      <c r="OOR53" s="86"/>
      <c r="OOS53" s="86"/>
      <c r="OOT53" s="86"/>
      <c r="OOU53" s="86"/>
      <c r="OOV53" s="86"/>
      <c r="OOW53" s="86"/>
      <c r="OOX53" s="86"/>
      <c r="OOY53" s="86"/>
      <c r="OOZ53" s="86"/>
      <c r="OPA53" s="86"/>
      <c r="OPB53" s="86"/>
      <c r="OPC53" s="86"/>
      <c r="OPD53" s="86"/>
      <c r="OPE53" s="86"/>
      <c r="OPF53" s="86"/>
      <c r="OPG53" s="86"/>
      <c r="OPH53" s="86"/>
      <c r="OPI53" s="86"/>
      <c r="OPJ53" s="86"/>
      <c r="OPK53" s="86"/>
      <c r="OPL53" s="86"/>
      <c r="OPM53" s="86"/>
      <c r="OPN53" s="86"/>
      <c r="OPO53" s="86"/>
      <c r="OPP53" s="86"/>
      <c r="OPQ53" s="86"/>
      <c r="OPR53" s="86"/>
      <c r="OPS53" s="86"/>
      <c r="OPT53" s="86"/>
      <c r="OPU53" s="86"/>
      <c r="OPV53" s="86"/>
      <c r="OPW53" s="86"/>
      <c r="OPX53" s="86"/>
      <c r="OPY53" s="86"/>
      <c r="OPZ53" s="86"/>
      <c r="OQA53" s="86"/>
      <c r="OQB53" s="86"/>
      <c r="OQC53" s="86"/>
      <c r="OQD53" s="86"/>
      <c r="OQE53" s="86"/>
      <c r="OQF53" s="86"/>
      <c r="OQG53" s="86"/>
      <c r="OQH53" s="86"/>
      <c r="OQI53" s="86"/>
      <c r="OQJ53" s="86"/>
      <c r="OQK53" s="86"/>
      <c r="OQL53" s="86"/>
      <c r="OQM53" s="86"/>
      <c r="OQN53" s="86"/>
      <c r="OQO53" s="86"/>
      <c r="OQP53" s="86"/>
      <c r="OQQ53" s="86"/>
      <c r="OQR53" s="86"/>
      <c r="OQS53" s="86"/>
      <c r="OQT53" s="86"/>
      <c r="OQU53" s="86"/>
      <c r="OQV53" s="86"/>
      <c r="OQW53" s="86"/>
      <c r="OQX53" s="86"/>
      <c r="OQY53" s="86"/>
      <c r="OQZ53" s="86"/>
      <c r="ORA53" s="86"/>
      <c r="ORB53" s="86"/>
      <c r="ORC53" s="86"/>
      <c r="ORD53" s="86"/>
      <c r="ORE53" s="86"/>
      <c r="ORF53" s="86"/>
      <c r="ORG53" s="86"/>
      <c r="ORH53" s="86"/>
      <c r="ORI53" s="86"/>
      <c r="ORJ53" s="86"/>
      <c r="ORK53" s="86"/>
      <c r="ORL53" s="86"/>
      <c r="ORM53" s="86"/>
      <c r="ORN53" s="86"/>
      <c r="ORO53" s="86"/>
      <c r="ORP53" s="86"/>
      <c r="ORQ53" s="86"/>
      <c r="ORR53" s="86"/>
      <c r="ORS53" s="86"/>
      <c r="ORT53" s="86"/>
      <c r="ORU53" s="86"/>
      <c r="ORV53" s="86"/>
      <c r="ORW53" s="86"/>
      <c r="ORX53" s="86"/>
      <c r="ORY53" s="86"/>
      <c r="ORZ53" s="86"/>
      <c r="OSA53" s="86"/>
      <c r="OSB53" s="86"/>
      <c r="OSC53" s="86"/>
      <c r="OSD53" s="86"/>
      <c r="OSE53" s="86"/>
      <c r="OSF53" s="86"/>
      <c r="OSG53" s="86"/>
      <c r="OSH53" s="86"/>
      <c r="OSI53" s="86"/>
      <c r="OSJ53" s="86"/>
      <c r="OSK53" s="86"/>
      <c r="OSL53" s="86"/>
      <c r="OSM53" s="86"/>
      <c r="OSN53" s="86"/>
      <c r="OSO53" s="86"/>
      <c r="OSP53" s="86"/>
      <c r="OSQ53" s="86"/>
      <c r="OSR53" s="86"/>
      <c r="OSS53" s="86"/>
      <c r="OST53" s="86"/>
      <c r="OSU53" s="86"/>
      <c r="OSV53" s="86"/>
      <c r="OSW53" s="86"/>
      <c r="OSX53" s="86"/>
      <c r="OSY53" s="86"/>
      <c r="OSZ53" s="86"/>
      <c r="OTA53" s="86"/>
      <c r="OTB53" s="86"/>
      <c r="OTC53" s="86"/>
      <c r="OTD53" s="86"/>
      <c r="OTE53" s="86"/>
      <c r="OTF53" s="86"/>
      <c r="OTG53" s="86"/>
      <c r="OTH53" s="86"/>
      <c r="OTI53" s="86"/>
      <c r="OTJ53" s="86"/>
      <c r="OTK53" s="86"/>
      <c r="OTL53" s="86"/>
      <c r="OTM53" s="86"/>
      <c r="OTN53" s="86"/>
      <c r="OTO53" s="86"/>
      <c r="OTP53" s="86"/>
      <c r="OTQ53" s="86"/>
      <c r="OTR53" s="86"/>
      <c r="OTS53" s="86"/>
      <c r="OTT53" s="86"/>
      <c r="OTU53" s="86"/>
      <c r="OTV53" s="86"/>
      <c r="OTW53" s="86"/>
      <c r="OTX53" s="86"/>
      <c r="OTY53" s="86"/>
      <c r="OTZ53" s="86"/>
      <c r="OUA53" s="86"/>
      <c r="OUB53" s="86"/>
      <c r="OUC53" s="86"/>
      <c r="OUD53" s="86"/>
      <c r="OUE53" s="86"/>
      <c r="OUF53" s="86"/>
      <c r="OUG53" s="86"/>
      <c r="OUH53" s="86"/>
      <c r="OUI53" s="86"/>
      <c r="OUJ53" s="86"/>
      <c r="OUK53" s="86"/>
      <c r="OUL53" s="86"/>
      <c r="OUM53" s="86"/>
      <c r="OUN53" s="86"/>
      <c r="OUO53" s="86"/>
      <c r="OUP53" s="86"/>
      <c r="OUQ53" s="86"/>
      <c r="OUR53" s="86"/>
      <c r="OUS53" s="86"/>
      <c r="OUT53" s="86"/>
      <c r="OUU53" s="86"/>
      <c r="OUV53" s="86"/>
      <c r="OUW53" s="86"/>
      <c r="OUX53" s="86"/>
      <c r="OUY53" s="86"/>
      <c r="OUZ53" s="86"/>
      <c r="OVA53" s="86"/>
      <c r="OVB53" s="86"/>
      <c r="OVC53" s="86"/>
      <c r="OVD53" s="86"/>
      <c r="OVE53" s="86"/>
      <c r="OVF53" s="86"/>
      <c r="OVG53" s="86"/>
      <c r="OVH53" s="86"/>
      <c r="OVI53" s="86"/>
      <c r="OVJ53" s="86"/>
      <c r="OVK53" s="86"/>
      <c r="OVL53" s="86"/>
      <c r="OVM53" s="86"/>
      <c r="OVN53" s="86"/>
      <c r="OVO53" s="86"/>
      <c r="OVP53" s="86"/>
      <c r="OVQ53" s="86"/>
      <c r="OVR53" s="86"/>
      <c r="OVS53" s="86"/>
      <c r="OVT53" s="86"/>
      <c r="OVU53" s="86"/>
      <c r="OVV53" s="86"/>
      <c r="OVW53" s="86"/>
      <c r="OVX53" s="86"/>
      <c r="OVY53" s="86"/>
      <c r="OVZ53" s="86"/>
      <c r="OWA53" s="86"/>
      <c r="OWB53" s="86"/>
      <c r="OWC53" s="86"/>
      <c r="OWD53" s="86"/>
      <c r="OWE53" s="86"/>
      <c r="OWF53" s="86"/>
      <c r="OWG53" s="86"/>
      <c r="OWH53" s="86"/>
      <c r="OWI53" s="86"/>
      <c r="OWJ53" s="86"/>
      <c r="OWK53" s="86"/>
      <c r="OWL53" s="86"/>
      <c r="OWM53" s="86"/>
      <c r="OWN53" s="86"/>
      <c r="OWO53" s="86"/>
      <c r="OWP53" s="86"/>
      <c r="OWQ53" s="86"/>
      <c r="OWR53" s="86"/>
      <c r="OWS53" s="86"/>
      <c r="OWT53" s="86"/>
      <c r="OWU53" s="86"/>
      <c r="OWV53" s="86"/>
      <c r="OWW53" s="86"/>
      <c r="OWX53" s="86"/>
      <c r="OWY53" s="86"/>
      <c r="OWZ53" s="86"/>
      <c r="OXA53" s="86"/>
      <c r="OXB53" s="86"/>
      <c r="OXC53" s="86"/>
      <c r="OXD53" s="86"/>
      <c r="OXE53" s="86"/>
      <c r="OXF53" s="86"/>
      <c r="OXG53" s="86"/>
      <c r="OXH53" s="86"/>
      <c r="OXI53" s="86"/>
      <c r="OXJ53" s="86"/>
      <c r="OXK53" s="86"/>
      <c r="OXL53" s="86"/>
      <c r="OXM53" s="86"/>
      <c r="OXN53" s="86"/>
      <c r="OXO53" s="86"/>
      <c r="OXP53" s="86"/>
      <c r="OXQ53" s="86"/>
      <c r="OXR53" s="86"/>
      <c r="OXS53" s="86"/>
      <c r="OXT53" s="86"/>
      <c r="OXU53" s="86"/>
      <c r="OXV53" s="86"/>
      <c r="OXW53" s="86"/>
      <c r="OXX53" s="86"/>
      <c r="OXY53" s="86"/>
      <c r="OXZ53" s="86"/>
      <c r="OYA53" s="86"/>
      <c r="OYB53" s="86"/>
      <c r="OYC53" s="86"/>
      <c r="OYD53" s="86"/>
      <c r="OYE53" s="86"/>
      <c r="OYF53" s="86"/>
      <c r="OYG53" s="86"/>
      <c r="OYH53" s="86"/>
      <c r="OYI53" s="86"/>
      <c r="OYJ53" s="86"/>
      <c r="OYK53" s="86"/>
      <c r="OYL53" s="86"/>
      <c r="OYM53" s="86"/>
      <c r="OYN53" s="86"/>
      <c r="OYO53" s="86"/>
      <c r="OYP53" s="86"/>
      <c r="OYQ53" s="86"/>
      <c r="OYR53" s="86"/>
      <c r="OYS53" s="86"/>
      <c r="OYT53" s="86"/>
      <c r="OYU53" s="86"/>
      <c r="OYV53" s="86"/>
      <c r="OYW53" s="86"/>
      <c r="OYX53" s="86"/>
      <c r="OYY53" s="86"/>
      <c r="OYZ53" s="86"/>
      <c r="OZA53" s="86"/>
      <c r="OZB53" s="86"/>
      <c r="OZC53" s="86"/>
      <c r="OZD53" s="86"/>
      <c r="OZE53" s="86"/>
      <c r="OZF53" s="86"/>
      <c r="OZG53" s="86"/>
      <c r="OZH53" s="86"/>
      <c r="OZI53" s="86"/>
      <c r="OZJ53" s="86"/>
      <c r="OZK53" s="86"/>
      <c r="OZL53" s="86"/>
      <c r="OZM53" s="86"/>
      <c r="OZN53" s="86"/>
      <c r="OZO53" s="86"/>
      <c r="OZP53" s="86"/>
      <c r="OZQ53" s="86"/>
      <c r="OZR53" s="86"/>
      <c r="OZS53" s="86"/>
      <c r="OZT53" s="86"/>
      <c r="OZU53" s="86"/>
      <c r="OZV53" s="86"/>
      <c r="OZW53" s="86"/>
      <c r="OZX53" s="86"/>
      <c r="OZY53" s="86"/>
      <c r="OZZ53" s="86"/>
      <c r="PAA53" s="86"/>
      <c r="PAB53" s="86"/>
      <c r="PAC53" s="86"/>
      <c r="PAD53" s="86"/>
      <c r="PAE53" s="86"/>
      <c r="PAF53" s="86"/>
      <c r="PAG53" s="86"/>
      <c r="PAH53" s="86"/>
      <c r="PAI53" s="86"/>
      <c r="PAJ53" s="86"/>
      <c r="PAK53" s="86"/>
      <c r="PAL53" s="86"/>
      <c r="PAM53" s="86"/>
      <c r="PAN53" s="86"/>
      <c r="PAO53" s="86"/>
      <c r="PAP53" s="86"/>
      <c r="PAQ53" s="86"/>
      <c r="PAR53" s="86"/>
      <c r="PAS53" s="86"/>
      <c r="PAT53" s="86"/>
      <c r="PAU53" s="86"/>
      <c r="PAV53" s="86"/>
      <c r="PAW53" s="86"/>
      <c r="PAX53" s="86"/>
      <c r="PAY53" s="86"/>
      <c r="PAZ53" s="86"/>
      <c r="PBA53" s="86"/>
      <c r="PBB53" s="86"/>
      <c r="PBC53" s="86"/>
      <c r="PBD53" s="86"/>
      <c r="PBE53" s="86"/>
      <c r="PBF53" s="86"/>
      <c r="PBG53" s="86"/>
      <c r="PBH53" s="86"/>
      <c r="PBI53" s="86"/>
      <c r="PBJ53" s="86"/>
      <c r="PBK53" s="86"/>
      <c r="PBL53" s="86"/>
      <c r="PBM53" s="86"/>
      <c r="PBN53" s="86"/>
      <c r="PBO53" s="86"/>
      <c r="PBP53" s="86"/>
      <c r="PBQ53" s="86"/>
      <c r="PBR53" s="86"/>
      <c r="PBS53" s="86"/>
      <c r="PBT53" s="86"/>
      <c r="PBU53" s="86"/>
      <c r="PBV53" s="86"/>
      <c r="PBW53" s="86"/>
      <c r="PBX53" s="86"/>
      <c r="PBY53" s="86"/>
      <c r="PBZ53" s="86"/>
      <c r="PCA53" s="86"/>
      <c r="PCB53" s="86"/>
      <c r="PCC53" s="86"/>
      <c r="PCD53" s="86"/>
      <c r="PCE53" s="86"/>
      <c r="PCF53" s="86"/>
      <c r="PCG53" s="86"/>
      <c r="PCH53" s="86"/>
      <c r="PCI53" s="86"/>
      <c r="PCJ53" s="86"/>
      <c r="PCK53" s="86"/>
      <c r="PCL53" s="86"/>
      <c r="PCM53" s="86"/>
      <c r="PCN53" s="86"/>
      <c r="PCO53" s="86"/>
      <c r="PCP53" s="86"/>
      <c r="PCQ53" s="86"/>
      <c r="PCR53" s="86"/>
      <c r="PCS53" s="86"/>
      <c r="PCT53" s="86"/>
      <c r="PCU53" s="86"/>
      <c r="PCV53" s="86"/>
      <c r="PCW53" s="86"/>
      <c r="PCX53" s="86"/>
      <c r="PCY53" s="86"/>
      <c r="PCZ53" s="86"/>
      <c r="PDA53" s="86"/>
      <c r="PDB53" s="86"/>
      <c r="PDC53" s="86"/>
      <c r="PDD53" s="86"/>
      <c r="PDE53" s="86"/>
      <c r="PDF53" s="86"/>
      <c r="PDG53" s="86"/>
      <c r="PDH53" s="86"/>
      <c r="PDI53" s="86"/>
      <c r="PDJ53" s="86"/>
      <c r="PDK53" s="86"/>
      <c r="PDL53" s="86"/>
      <c r="PDM53" s="86"/>
      <c r="PDN53" s="86"/>
      <c r="PDO53" s="86"/>
      <c r="PDP53" s="86"/>
      <c r="PDQ53" s="86"/>
      <c r="PDR53" s="86"/>
      <c r="PDS53" s="86"/>
      <c r="PDT53" s="86"/>
      <c r="PDU53" s="86"/>
      <c r="PDV53" s="86"/>
      <c r="PDW53" s="86"/>
      <c r="PDX53" s="86"/>
      <c r="PDY53" s="86"/>
      <c r="PDZ53" s="86"/>
      <c r="PEA53" s="86"/>
      <c r="PEB53" s="86"/>
      <c r="PEC53" s="86"/>
      <c r="PED53" s="86"/>
      <c r="PEE53" s="86"/>
      <c r="PEF53" s="86"/>
      <c r="PEG53" s="86"/>
      <c r="PEH53" s="86"/>
      <c r="PEI53" s="86"/>
      <c r="PEJ53" s="86"/>
      <c r="PEK53" s="86"/>
      <c r="PEL53" s="86"/>
      <c r="PEM53" s="86"/>
      <c r="PEN53" s="86"/>
      <c r="PEO53" s="86"/>
      <c r="PEP53" s="86"/>
      <c r="PEQ53" s="86"/>
      <c r="PER53" s="86"/>
      <c r="PES53" s="86"/>
      <c r="PET53" s="86"/>
      <c r="PEU53" s="86"/>
      <c r="PEV53" s="86"/>
      <c r="PEW53" s="86"/>
      <c r="PEX53" s="86"/>
      <c r="PEY53" s="86"/>
      <c r="PEZ53" s="86"/>
      <c r="PFA53" s="86"/>
      <c r="PFB53" s="86"/>
      <c r="PFC53" s="86"/>
      <c r="PFD53" s="86"/>
      <c r="PFE53" s="86"/>
      <c r="PFF53" s="86"/>
      <c r="PFG53" s="86"/>
      <c r="PFH53" s="86"/>
      <c r="PFI53" s="86"/>
      <c r="PFJ53" s="86"/>
      <c r="PFK53" s="86"/>
      <c r="PFL53" s="86"/>
      <c r="PFM53" s="86"/>
      <c r="PFN53" s="86"/>
      <c r="PFO53" s="86"/>
      <c r="PFP53" s="86"/>
      <c r="PFQ53" s="86"/>
      <c r="PFR53" s="86"/>
      <c r="PFS53" s="86"/>
      <c r="PFT53" s="86"/>
      <c r="PFU53" s="86"/>
      <c r="PFV53" s="86"/>
      <c r="PFW53" s="86"/>
      <c r="PFX53" s="86"/>
      <c r="PFY53" s="86"/>
      <c r="PFZ53" s="86"/>
      <c r="PGA53" s="86"/>
      <c r="PGB53" s="86"/>
      <c r="PGC53" s="86"/>
      <c r="PGD53" s="86"/>
      <c r="PGE53" s="86"/>
      <c r="PGF53" s="86"/>
      <c r="PGG53" s="86"/>
      <c r="PGH53" s="86"/>
      <c r="PGI53" s="86"/>
      <c r="PGJ53" s="86"/>
      <c r="PGK53" s="86"/>
      <c r="PGL53" s="86"/>
      <c r="PGM53" s="86"/>
      <c r="PGN53" s="86"/>
      <c r="PGO53" s="86"/>
      <c r="PGP53" s="86"/>
      <c r="PGQ53" s="86"/>
      <c r="PGR53" s="86"/>
      <c r="PGS53" s="86"/>
      <c r="PGT53" s="86"/>
      <c r="PGU53" s="86"/>
      <c r="PGV53" s="86"/>
      <c r="PGW53" s="86"/>
      <c r="PGX53" s="86"/>
      <c r="PGY53" s="86"/>
      <c r="PGZ53" s="86"/>
      <c r="PHA53" s="86"/>
      <c r="PHB53" s="86"/>
      <c r="PHC53" s="86"/>
      <c r="PHD53" s="86"/>
      <c r="PHE53" s="86"/>
      <c r="PHF53" s="86"/>
      <c r="PHG53" s="86"/>
      <c r="PHH53" s="86"/>
      <c r="PHI53" s="86"/>
      <c r="PHJ53" s="86"/>
      <c r="PHK53" s="86"/>
      <c r="PHL53" s="86"/>
      <c r="PHM53" s="86"/>
      <c r="PHN53" s="86"/>
      <c r="PHO53" s="86"/>
      <c r="PHP53" s="86"/>
      <c r="PHQ53" s="86"/>
      <c r="PHR53" s="86"/>
      <c r="PHS53" s="86"/>
      <c r="PHT53" s="86"/>
      <c r="PHU53" s="86"/>
      <c r="PHV53" s="86"/>
      <c r="PHW53" s="86"/>
      <c r="PHX53" s="86"/>
      <c r="PHY53" s="86"/>
      <c r="PHZ53" s="86"/>
      <c r="PIA53" s="86"/>
      <c r="PIB53" s="86"/>
      <c r="PIC53" s="86"/>
      <c r="PID53" s="86"/>
      <c r="PIE53" s="86"/>
      <c r="PIF53" s="86"/>
      <c r="PIG53" s="86"/>
      <c r="PIH53" s="86"/>
      <c r="PII53" s="86"/>
      <c r="PIJ53" s="86"/>
      <c r="PIK53" s="86"/>
      <c r="PIL53" s="86"/>
      <c r="PIM53" s="86"/>
      <c r="PIN53" s="86"/>
      <c r="PIO53" s="86"/>
      <c r="PIP53" s="86"/>
      <c r="PIQ53" s="86"/>
      <c r="PIR53" s="86"/>
      <c r="PIS53" s="86"/>
      <c r="PIT53" s="86"/>
      <c r="PIU53" s="86"/>
      <c r="PIV53" s="86"/>
      <c r="PIW53" s="86"/>
      <c r="PIX53" s="86"/>
      <c r="PIY53" s="86"/>
      <c r="PIZ53" s="86"/>
      <c r="PJA53" s="86"/>
      <c r="PJB53" s="86"/>
      <c r="PJC53" s="86"/>
      <c r="PJD53" s="86"/>
      <c r="PJE53" s="86"/>
      <c r="PJF53" s="86"/>
      <c r="PJG53" s="86"/>
      <c r="PJH53" s="86"/>
      <c r="PJI53" s="86"/>
      <c r="PJJ53" s="86"/>
      <c r="PJK53" s="86"/>
      <c r="PJL53" s="86"/>
      <c r="PJM53" s="86"/>
      <c r="PJN53" s="86"/>
      <c r="PJO53" s="86"/>
      <c r="PJP53" s="86"/>
      <c r="PJQ53" s="86"/>
      <c r="PJR53" s="86"/>
      <c r="PJS53" s="86"/>
      <c r="PJT53" s="86"/>
      <c r="PJU53" s="86"/>
      <c r="PJV53" s="86"/>
      <c r="PJW53" s="86"/>
      <c r="PJX53" s="86"/>
      <c r="PJY53" s="86"/>
      <c r="PJZ53" s="86"/>
      <c r="PKA53" s="86"/>
      <c r="PKB53" s="86"/>
      <c r="PKC53" s="86"/>
      <c r="PKD53" s="86"/>
      <c r="PKE53" s="86"/>
      <c r="PKF53" s="86"/>
      <c r="PKG53" s="86"/>
      <c r="PKH53" s="86"/>
      <c r="PKI53" s="86"/>
      <c r="PKJ53" s="86"/>
      <c r="PKK53" s="86"/>
      <c r="PKL53" s="86"/>
      <c r="PKM53" s="86"/>
      <c r="PKN53" s="86"/>
      <c r="PKO53" s="86"/>
      <c r="PKP53" s="86"/>
      <c r="PKQ53" s="86"/>
      <c r="PKR53" s="86"/>
      <c r="PKS53" s="86"/>
      <c r="PKT53" s="86"/>
      <c r="PKU53" s="86"/>
      <c r="PKV53" s="86"/>
      <c r="PKW53" s="86"/>
      <c r="PKX53" s="86"/>
      <c r="PKY53" s="86"/>
      <c r="PKZ53" s="86"/>
      <c r="PLA53" s="86"/>
      <c r="PLB53" s="86"/>
      <c r="PLC53" s="86"/>
      <c r="PLD53" s="86"/>
      <c r="PLE53" s="86"/>
      <c r="PLF53" s="86"/>
      <c r="PLG53" s="86"/>
      <c r="PLH53" s="86"/>
      <c r="PLI53" s="86"/>
      <c r="PLJ53" s="86"/>
      <c r="PLK53" s="86"/>
      <c r="PLL53" s="86"/>
      <c r="PLM53" s="86"/>
      <c r="PLN53" s="86"/>
      <c r="PLO53" s="86"/>
      <c r="PLP53" s="86"/>
      <c r="PLQ53" s="86"/>
      <c r="PLR53" s="86"/>
      <c r="PLS53" s="86"/>
      <c r="PLT53" s="86"/>
      <c r="PLU53" s="86"/>
      <c r="PLV53" s="86"/>
      <c r="PLW53" s="86"/>
      <c r="PLX53" s="86"/>
      <c r="PLY53" s="86"/>
      <c r="PLZ53" s="86"/>
      <c r="PMA53" s="86"/>
      <c r="PMB53" s="86"/>
      <c r="PMC53" s="86"/>
      <c r="PMD53" s="86"/>
      <c r="PME53" s="86"/>
      <c r="PMF53" s="86"/>
      <c r="PMG53" s="86"/>
      <c r="PMH53" s="86"/>
      <c r="PMI53" s="86"/>
      <c r="PMJ53" s="86"/>
      <c r="PMK53" s="86"/>
      <c r="PML53" s="86"/>
      <c r="PMM53" s="86"/>
      <c r="PMN53" s="86"/>
      <c r="PMO53" s="86"/>
      <c r="PMP53" s="86"/>
      <c r="PMQ53" s="86"/>
      <c r="PMR53" s="86"/>
      <c r="PMS53" s="86"/>
      <c r="PMT53" s="86"/>
      <c r="PMU53" s="86"/>
      <c r="PMV53" s="86"/>
      <c r="PMW53" s="86"/>
      <c r="PMX53" s="86"/>
      <c r="PMY53" s="86"/>
      <c r="PMZ53" s="86"/>
      <c r="PNA53" s="86"/>
      <c r="PNB53" s="86"/>
      <c r="PNC53" s="86"/>
      <c r="PND53" s="86"/>
      <c r="PNE53" s="86"/>
      <c r="PNF53" s="86"/>
      <c r="PNG53" s="86"/>
      <c r="PNH53" s="86"/>
      <c r="PNI53" s="86"/>
      <c r="PNJ53" s="86"/>
      <c r="PNK53" s="86"/>
      <c r="PNL53" s="86"/>
      <c r="PNM53" s="86"/>
      <c r="PNN53" s="86"/>
      <c r="PNO53" s="86"/>
      <c r="PNP53" s="86"/>
      <c r="PNQ53" s="86"/>
      <c r="PNR53" s="86"/>
      <c r="PNS53" s="86"/>
      <c r="PNT53" s="86"/>
      <c r="PNU53" s="86"/>
      <c r="PNV53" s="86"/>
      <c r="PNW53" s="86"/>
      <c r="PNX53" s="86"/>
      <c r="PNY53" s="86"/>
      <c r="PNZ53" s="86"/>
      <c r="POA53" s="86"/>
      <c r="POB53" s="86"/>
      <c r="POC53" s="86"/>
      <c r="POD53" s="86"/>
      <c r="POE53" s="86"/>
      <c r="POF53" s="86"/>
      <c r="POG53" s="86"/>
      <c r="POH53" s="86"/>
      <c r="POI53" s="86"/>
      <c r="POJ53" s="86"/>
      <c r="POK53" s="86"/>
      <c r="POL53" s="86"/>
      <c r="POM53" s="86"/>
      <c r="PON53" s="86"/>
      <c r="POO53" s="86"/>
      <c r="POP53" s="86"/>
      <c r="POQ53" s="86"/>
      <c r="POR53" s="86"/>
      <c r="POS53" s="86"/>
      <c r="POT53" s="86"/>
      <c r="POU53" s="86"/>
      <c r="POV53" s="86"/>
      <c r="POW53" s="86"/>
      <c r="POX53" s="86"/>
      <c r="POY53" s="86"/>
      <c r="POZ53" s="86"/>
      <c r="PPA53" s="86"/>
      <c r="PPB53" s="86"/>
      <c r="PPC53" s="86"/>
      <c r="PPD53" s="86"/>
      <c r="PPE53" s="86"/>
      <c r="PPF53" s="86"/>
      <c r="PPG53" s="86"/>
      <c r="PPH53" s="86"/>
      <c r="PPI53" s="86"/>
      <c r="PPJ53" s="86"/>
      <c r="PPK53" s="86"/>
      <c r="PPL53" s="86"/>
      <c r="PPM53" s="86"/>
      <c r="PPN53" s="86"/>
      <c r="PPO53" s="86"/>
      <c r="PPP53" s="86"/>
      <c r="PPQ53" s="86"/>
      <c r="PPR53" s="86"/>
      <c r="PPS53" s="86"/>
      <c r="PPT53" s="86"/>
      <c r="PPU53" s="86"/>
      <c r="PPV53" s="86"/>
      <c r="PPW53" s="86"/>
      <c r="PPX53" s="86"/>
      <c r="PPY53" s="86"/>
      <c r="PPZ53" s="86"/>
      <c r="PQA53" s="86"/>
      <c r="PQB53" s="86"/>
      <c r="PQC53" s="86"/>
      <c r="PQD53" s="86"/>
      <c r="PQE53" s="86"/>
      <c r="PQF53" s="86"/>
      <c r="PQG53" s="86"/>
      <c r="PQH53" s="86"/>
      <c r="PQI53" s="86"/>
      <c r="PQJ53" s="86"/>
      <c r="PQK53" s="86"/>
      <c r="PQL53" s="86"/>
      <c r="PQM53" s="86"/>
      <c r="PQN53" s="86"/>
      <c r="PQO53" s="86"/>
      <c r="PQP53" s="86"/>
      <c r="PQQ53" s="86"/>
      <c r="PQR53" s="86"/>
      <c r="PQS53" s="86"/>
      <c r="PQT53" s="86"/>
      <c r="PQU53" s="86"/>
      <c r="PQV53" s="86"/>
      <c r="PQW53" s="86"/>
      <c r="PQX53" s="86"/>
      <c r="PQY53" s="86"/>
      <c r="PQZ53" s="86"/>
      <c r="PRA53" s="86"/>
      <c r="PRB53" s="86"/>
      <c r="PRC53" s="86"/>
      <c r="PRD53" s="86"/>
      <c r="PRE53" s="86"/>
      <c r="PRF53" s="86"/>
      <c r="PRG53" s="86"/>
      <c r="PRH53" s="86"/>
      <c r="PRI53" s="86"/>
      <c r="PRJ53" s="86"/>
      <c r="PRK53" s="86"/>
      <c r="PRL53" s="86"/>
      <c r="PRM53" s="86"/>
      <c r="PRN53" s="86"/>
      <c r="PRO53" s="86"/>
      <c r="PRP53" s="86"/>
      <c r="PRQ53" s="86"/>
      <c r="PRR53" s="86"/>
      <c r="PRS53" s="86"/>
      <c r="PRT53" s="86"/>
      <c r="PRU53" s="86"/>
      <c r="PRV53" s="86"/>
      <c r="PRW53" s="86"/>
      <c r="PRX53" s="86"/>
      <c r="PRY53" s="86"/>
      <c r="PRZ53" s="86"/>
      <c r="PSA53" s="86"/>
      <c r="PSB53" s="86"/>
      <c r="PSC53" s="86"/>
      <c r="PSD53" s="86"/>
      <c r="PSE53" s="86"/>
      <c r="PSF53" s="86"/>
      <c r="PSG53" s="86"/>
      <c r="PSH53" s="86"/>
      <c r="PSI53" s="86"/>
      <c r="PSJ53" s="86"/>
      <c r="PSK53" s="86"/>
      <c r="PSL53" s="86"/>
      <c r="PSM53" s="86"/>
      <c r="PSN53" s="86"/>
      <c r="PSO53" s="86"/>
      <c r="PSP53" s="86"/>
      <c r="PSQ53" s="86"/>
      <c r="PSR53" s="86"/>
      <c r="PSS53" s="86"/>
      <c r="PST53" s="86"/>
      <c r="PSU53" s="86"/>
      <c r="PSV53" s="86"/>
      <c r="PSW53" s="86"/>
      <c r="PSX53" s="86"/>
      <c r="PSY53" s="86"/>
      <c r="PSZ53" s="86"/>
      <c r="PTA53" s="86"/>
      <c r="PTB53" s="86"/>
      <c r="PTC53" s="86"/>
      <c r="PTD53" s="86"/>
      <c r="PTE53" s="86"/>
      <c r="PTF53" s="86"/>
      <c r="PTG53" s="86"/>
      <c r="PTH53" s="86"/>
      <c r="PTI53" s="86"/>
      <c r="PTJ53" s="86"/>
      <c r="PTK53" s="86"/>
      <c r="PTL53" s="86"/>
      <c r="PTM53" s="86"/>
      <c r="PTN53" s="86"/>
      <c r="PTO53" s="86"/>
      <c r="PTP53" s="86"/>
      <c r="PTQ53" s="86"/>
      <c r="PTR53" s="86"/>
      <c r="PTS53" s="86"/>
      <c r="PTT53" s="86"/>
      <c r="PTU53" s="86"/>
      <c r="PTV53" s="86"/>
      <c r="PTW53" s="86"/>
      <c r="PTX53" s="86"/>
      <c r="PTY53" s="86"/>
      <c r="PTZ53" s="86"/>
      <c r="PUA53" s="86"/>
      <c r="PUB53" s="86"/>
      <c r="PUC53" s="86"/>
      <c r="PUD53" s="86"/>
      <c r="PUE53" s="86"/>
      <c r="PUF53" s="86"/>
      <c r="PUG53" s="86"/>
      <c r="PUH53" s="86"/>
      <c r="PUI53" s="86"/>
      <c r="PUJ53" s="86"/>
      <c r="PUK53" s="86"/>
      <c r="PUL53" s="86"/>
      <c r="PUM53" s="86"/>
      <c r="PUN53" s="86"/>
      <c r="PUO53" s="86"/>
      <c r="PUP53" s="86"/>
      <c r="PUQ53" s="86"/>
      <c r="PUR53" s="86"/>
      <c r="PUS53" s="86"/>
      <c r="PUT53" s="86"/>
      <c r="PUU53" s="86"/>
      <c r="PUV53" s="86"/>
      <c r="PUW53" s="86"/>
      <c r="PUX53" s="86"/>
      <c r="PUY53" s="86"/>
      <c r="PUZ53" s="86"/>
      <c r="PVA53" s="86"/>
      <c r="PVB53" s="86"/>
      <c r="PVC53" s="86"/>
      <c r="PVD53" s="86"/>
      <c r="PVE53" s="86"/>
      <c r="PVF53" s="86"/>
      <c r="PVG53" s="86"/>
      <c r="PVH53" s="86"/>
      <c r="PVI53" s="86"/>
      <c r="PVJ53" s="86"/>
      <c r="PVK53" s="86"/>
      <c r="PVL53" s="86"/>
      <c r="PVM53" s="86"/>
      <c r="PVN53" s="86"/>
      <c r="PVO53" s="86"/>
      <c r="PVP53" s="86"/>
      <c r="PVQ53" s="86"/>
      <c r="PVR53" s="86"/>
      <c r="PVS53" s="86"/>
      <c r="PVT53" s="86"/>
      <c r="PVU53" s="86"/>
      <c r="PVV53" s="86"/>
      <c r="PVW53" s="86"/>
      <c r="PVX53" s="86"/>
      <c r="PVY53" s="86"/>
      <c r="PVZ53" s="86"/>
      <c r="PWA53" s="86"/>
      <c r="PWB53" s="86"/>
      <c r="PWC53" s="86"/>
      <c r="PWD53" s="86"/>
      <c r="PWE53" s="86"/>
      <c r="PWF53" s="86"/>
      <c r="PWG53" s="86"/>
      <c r="PWH53" s="86"/>
      <c r="PWI53" s="86"/>
      <c r="PWJ53" s="86"/>
      <c r="PWK53" s="86"/>
      <c r="PWL53" s="86"/>
      <c r="PWM53" s="86"/>
      <c r="PWN53" s="86"/>
      <c r="PWO53" s="86"/>
      <c r="PWP53" s="86"/>
      <c r="PWQ53" s="86"/>
      <c r="PWR53" s="86"/>
      <c r="PWS53" s="86"/>
      <c r="PWT53" s="86"/>
      <c r="PWU53" s="86"/>
      <c r="PWV53" s="86"/>
      <c r="PWW53" s="86"/>
      <c r="PWX53" s="86"/>
      <c r="PWY53" s="86"/>
      <c r="PWZ53" s="86"/>
      <c r="PXA53" s="86"/>
      <c r="PXB53" s="86"/>
      <c r="PXC53" s="86"/>
      <c r="PXD53" s="86"/>
      <c r="PXE53" s="86"/>
      <c r="PXF53" s="86"/>
      <c r="PXG53" s="86"/>
      <c r="PXH53" s="86"/>
      <c r="PXI53" s="86"/>
      <c r="PXJ53" s="86"/>
      <c r="PXK53" s="86"/>
      <c r="PXL53" s="86"/>
      <c r="PXM53" s="86"/>
      <c r="PXN53" s="86"/>
      <c r="PXO53" s="86"/>
      <c r="PXP53" s="86"/>
      <c r="PXQ53" s="86"/>
      <c r="PXR53" s="86"/>
      <c r="PXS53" s="86"/>
      <c r="PXT53" s="86"/>
      <c r="PXU53" s="86"/>
      <c r="PXV53" s="86"/>
      <c r="PXW53" s="86"/>
      <c r="PXX53" s="86"/>
      <c r="PXY53" s="86"/>
      <c r="PXZ53" s="86"/>
      <c r="PYA53" s="86"/>
      <c r="PYB53" s="86"/>
      <c r="PYC53" s="86"/>
      <c r="PYD53" s="86"/>
      <c r="PYE53" s="86"/>
      <c r="PYF53" s="86"/>
      <c r="PYG53" s="86"/>
      <c r="PYH53" s="86"/>
      <c r="PYI53" s="86"/>
      <c r="PYJ53" s="86"/>
      <c r="PYK53" s="86"/>
      <c r="PYL53" s="86"/>
      <c r="PYM53" s="86"/>
      <c r="PYN53" s="86"/>
      <c r="PYO53" s="86"/>
      <c r="PYP53" s="86"/>
      <c r="PYQ53" s="86"/>
      <c r="PYR53" s="86"/>
      <c r="PYS53" s="86"/>
      <c r="PYT53" s="86"/>
      <c r="PYU53" s="86"/>
      <c r="PYV53" s="86"/>
      <c r="PYW53" s="86"/>
      <c r="PYX53" s="86"/>
      <c r="PYY53" s="86"/>
      <c r="PYZ53" s="86"/>
      <c r="PZA53" s="86"/>
      <c r="PZB53" s="86"/>
      <c r="PZC53" s="86"/>
      <c r="PZD53" s="86"/>
      <c r="PZE53" s="86"/>
      <c r="PZF53" s="86"/>
      <c r="PZG53" s="86"/>
      <c r="PZH53" s="86"/>
      <c r="PZI53" s="86"/>
      <c r="PZJ53" s="86"/>
      <c r="PZK53" s="86"/>
      <c r="PZL53" s="86"/>
      <c r="PZM53" s="86"/>
      <c r="PZN53" s="86"/>
      <c r="PZO53" s="86"/>
      <c r="PZP53" s="86"/>
      <c r="PZQ53" s="86"/>
      <c r="PZR53" s="86"/>
      <c r="PZS53" s="86"/>
      <c r="PZT53" s="86"/>
      <c r="PZU53" s="86"/>
      <c r="PZV53" s="86"/>
      <c r="PZW53" s="86"/>
      <c r="PZX53" s="86"/>
      <c r="PZY53" s="86"/>
      <c r="PZZ53" s="86"/>
      <c r="QAA53" s="86"/>
      <c r="QAB53" s="86"/>
      <c r="QAC53" s="86"/>
      <c r="QAD53" s="86"/>
      <c r="QAE53" s="86"/>
      <c r="QAF53" s="86"/>
      <c r="QAG53" s="86"/>
      <c r="QAH53" s="86"/>
      <c r="QAI53" s="86"/>
      <c r="QAJ53" s="86"/>
      <c r="QAK53" s="86"/>
      <c r="QAL53" s="86"/>
      <c r="QAM53" s="86"/>
      <c r="QAN53" s="86"/>
      <c r="QAO53" s="86"/>
      <c r="QAP53" s="86"/>
      <c r="QAQ53" s="86"/>
      <c r="QAR53" s="86"/>
      <c r="QAS53" s="86"/>
      <c r="QAT53" s="86"/>
      <c r="QAU53" s="86"/>
      <c r="QAV53" s="86"/>
      <c r="QAW53" s="86"/>
      <c r="QAX53" s="86"/>
      <c r="QAY53" s="86"/>
      <c r="QAZ53" s="86"/>
      <c r="QBA53" s="86"/>
      <c r="QBB53" s="86"/>
      <c r="QBC53" s="86"/>
      <c r="QBD53" s="86"/>
      <c r="QBE53" s="86"/>
      <c r="QBF53" s="86"/>
      <c r="QBG53" s="86"/>
      <c r="QBH53" s="86"/>
      <c r="QBI53" s="86"/>
      <c r="QBJ53" s="86"/>
      <c r="QBK53" s="86"/>
      <c r="QBL53" s="86"/>
      <c r="QBM53" s="86"/>
      <c r="QBN53" s="86"/>
      <c r="QBO53" s="86"/>
      <c r="QBP53" s="86"/>
      <c r="QBQ53" s="86"/>
      <c r="QBR53" s="86"/>
      <c r="QBS53" s="86"/>
      <c r="QBT53" s="86"/>
      <c r="QBU53" s="86"/>
      <c r="QBV53" s="86"/>
      <c r="QBW53" s="86"/>
      <c r="QBX53" s="86"/>
      <c r="QBY53" s="86"/>
      <c r="QBZ53" s="86"/>
      <c r="QCA53" s="86"/>
      <c r="QCB53" s="86"/>
      <c r="QCC53" s="86"/>
      <c r="QCD53" s="86"/>
      <c r="QCE53" s="86"/>
      <c r="QCF53" s="86"/>
      <c r="QCG53" s="86"/>
      <c r="QCH53" s="86"/>
      <c r="QCI53" s="86"/>
      <c r="QCJ53" s="86"/>
      <c r="QCK53" s="86"/>
      <c r="QCL53" s="86"/>
      <c r="QCM53" s="86"/>
      <c r="QCN53" s="86"/>
      <c r="QCO53" s="86"/>
      <c r="QCP53" s="86"/>
      <c r="QCQ53" s="86"/>
      <c r="QCR53" s="86"/>
      <c r="QCS53" s="86"/>
      <c r="QCT53" s="86"/>
      <c r="QCU53" s="86"/>
      <c r="QCV53" s="86"/>
      <c r="QCW53" s="86"/>
      <c r="QCX53" s="86"/>
      <c r="QCY53" s="86"/>
      <c r="QCZ53" s="86"/>
      <c r="QDA53" s="86"/>
      <c r="QDB53" s="86"/>
      <c r="QDC53" s="86"/>
      <c r="QDD53" s="86"/>
      <c r="QDE53" s="86"/>
      <c r="QDF53" s="86"/>
      <c r="QDG53" s="86"/>
      <c r="QDH53" s="86"/>
      <c r="QDI53" s="86"/>
      <c r="QDJ53" s="86"/>
      <c r="QDK53" s="86"/>
      <c r="QDL53" s="86"/>
      <c r="QDM53" s="86"/>
      <c r="QDN53" s="86"/>
      <c r="QDO53" s="86"/>
      <c r="QDP53" s="86"/>
      <c r="QDQ53" s="86"/>
      <c r="QDR53" s="86"/>
      <c r="QDS53" s="86"/>
      <c r="QDT53" s="86"/>
      <c r="QDU53" s="86"/>
      <c r="QDV53" s="86"/>
      <c r="QDW53" s="86"/>
      <c r="QDX53" s="86"/>
      <c r="QDY53" s="86"/>
      <c r="QDZ53" s="86"/>
      <c r="QEA53" s="86"/>
      <c r="QEB53" s="86"/>
      <c r="QEC53" s="86"/>
      <c r="QED53" s="86"/>
      <c r="QEE53" s="86"/>
      <c r="QEF53" s="86"/>
      <c r="QEG53" s="86"/>
      <c r="QEH53" s="86"/>
      <c r="QEI53" s="86"/>
      <c r="QEJ53" s="86"/>
      <c r="QEK53" s="86"/>
      <c r="QEL53" s="86"/>
      <c r="QEM53" s="86"/>
      <c r="QEN53" s="86"/>
      <c r="QEO53" s="86"/>
      <c r="QEP53" s="86"/>
      <c r="QEQ53" s="86"/>
      <c r="QER53" s="86"/>
      <c r="QES53" s="86"/>
      <c r="QET53" s="86"/>
      <c r="QEU53" s="86"/>
      <c r="QEV53" s="86"/>
      <c r="QEW53" s="86"/>
      <c r="QEX53" s="86"/>
      <c r="QEY53" s="86"/>
      <c r="QEZ53" s="86"/>
      <c r="QFA53" s="86"/>
      <c r="QFB53" s="86"/>
      <c r="QFC53" s="86"/>
      <c r="QFD53" s="86"/>
      <c r="QFE53" s="86"/>
      <c r="QFF53" s="86"/>
      <c r="QFG53" s="86"/>
      <c r="QFH53" s="86"/>
      <c r="QFI53" s="86"/>
      <c r="QFJ53" s="86"/>
      <c r="QFK53" s="86"/>
      <c r="QFL53" s="86"/>
      <c r="QFM53" s="86"/>
      <c r="QFN53" s="86"/>
      <c r="QFO53" s="86"/>
      <c r="QFP53" s="86"/>
      <c r="QFQ53" s="86"/>
      <c r="QFR53" s="86"/>
      <c r="QFS53" s="86"/>
      <c r="QFT53" s="86"/>
      <c r="QFU53" s="86"/>
      <c r="QFV53" s="86"/>
      <c r="QFW53" s="86"/>
      <c r="QFX53" s="86"/>
      <c r="QFY53" s="86"/>
      <c r="QFZ53" s="86"/>
      <c r="QGA53" s="86"/>
      <c r="QGB53" s="86"/>
      <c r="QGC53" s="86"/>
      <c r="QGD53" s="86"/>
      <c r="QGE53" s="86"/>
      <c r="QGF53" s="86"/>
      <c r="QGG53" s="86"/>
      <c r="QGH53" s="86"/>
      <c r="QGI53" s="86"/>
      <c r="QGJ53" s="86"/>
      <c r="QGK53" s="86"/>
      <c r="QGL53" s="86"/>
      <c r="QGM53" s="86"/>
      <c r="QGN53" s="86"/>
      <c r="QGO53" s="86"/>
      <c r="QGP53" s="86"/>
      <c r="QGQ53" s="86"/>
      <c r="QGR53" s="86"/>
      <c r="QGS53" s="86"/>
      <c r="QGT53" s="86"/>
      <c r="QGU53" s="86"/>
      <c r="QGV53" s="86"/>
      <c r="QGW53" s="86"/>
      <c r="QGX53" s="86"/>
      <c r="QGY53" s="86"/>
      <c r="QGZ53" s="86"/>
      <c r="QHA53" s="86"/>
      <c r="QHB53" s="86"/>
      <c r="QHC53" s="86"/>
      <c r="QHD53" s="86"/>
      <c r="QHE53" s="86"/>
      <c r="QHF53" s="86"/>
      <c r="QHG53" s="86"/>
      <c r="QHH53" s="86"/>
      <c r="QHI53" s="86"/>
      <c r="QHJ53" s="86"/>
      <c r="QHK53" s="86"/>
      <c r="QHL53" s="86"/>
      <c r="QHM53" s="86"/>
      <c r="QHN53" s="86"/>
      <c r="QHO53" s="86"/>
      <c r="QHP53" s="86"/>
      <c r="QHQ53" s="86"/>
      <c r="QHR53" s="86"/>
      <c r="QHS53" s="86"/>
      <c r="QHT53" s="86"/>
      <c r="QHU53" s="86"/>
      <c r="QHV53" s="86"/>
      <c r="QHW53" s="86"/>
      <c r="QHX53" s="86"/>
      <c r="QHY53" s="86"/>
      <c r="QHZ53" s="86"/>
      <c r="QIA53" s="86"/>
      <c r="QIB53" s="86"/>
      <c r="QIC53" s="86"/>
      <c r="QID53" s="86"/>
      <c r="QIE53" s="86"/>
      <c r="QIF53" s="86"/>
      <c r="QIG53" s="86"/>
      <c r="QIH53" s="86"/>
      <c r="QII53" s="86"/>
      <c r="QIJ53" s="86"/>
      <c r="QIK53" s="86"/>
      <c r="QIL53" s="86"/>
      <c r="QIM53" s="86"/>
      <c r="QIN53" s="86"/>
      <c r="QIO53" s="86"/>
      <c r="QIP53" s="86"/>
      <c r="QIQ53" s="86"/>
      <c r="QIR53" s="86"/>
      <c r="QIS53" s="86"/>
      <c r="QIT53" s="86"/>
      <c r="QIU53" s="86"/>
      <c r="QIV53" s="86"/>
      <c r="QIW53" s="86"/>
      <c r="QIX53" s="86"/>
      <c r="QIY53" s="86"/>
      <c r="QIZ53" s="86"/>
      <c r="QJA53" s="86"/>
      <c r="QJB53" s="86"/>
      <c r="QJC53" s="86"/>
      <c r="QJD53" s="86"/>
      <c r="QJE53" s="86"/>
      <c r="QJF53" s="86"/>
      <c r="QJG53" s="86"/>
      <c r="QJH53" s="86"/>
      <c r="QJI53" s="86"/>
      <c r="QJJ53" s="86"/>
      <c r="QJK53" s="86"/>
      <c r="QJL53" s="86"/>
      <c r="QJM53" s="86"/>
      <c r="QJN53" s="86"/>
      <c r="QJO53" s="86"/>
      <c r="QJP53" s="86"/>
      <c r="QJQ53" s="86"/>
      <c r="QJR53" s="86"/>
      <c r="QJS53" s="86"/>
      <c r="QJT53" s="86"/>
      <c r="QJU53" s="86"/>
      <c r="QJV53" s="86"/>
      <c r="QJW53" s="86"/>
      <c r="QJX53" s="86"/>
      <c r="QJY53" s="86"/>
      <c r="QJZ53" s="86"/>
      <c r="QKA53" s="86"/>
      <c r="QKB53" s="86"/>
      <c r="QKC53" s="86"/>
      <c r="QKD53" s="86"/>
      <c r="QKE53" s="86"/>
      <c r="QKF53" s="86"/>
      <c r="QKG53" s="86"/>
      <c r="QKH53" s="86"/>
      <c r="QKI53" s="86"/>
      <c r="QKJ53" s="86"/>
      <c r="QKK53" s="86"/>
      <c r="QKL53" s="86"/>
      <c r="QKM53" s="86"/>
      <c r="QKN53" s="86"/>
      <c r="QKO53" s="86"/>
      <c r="QKP53" s="86"/>
      <c r="QKQ53" s="86"/>
      <c r="QKR53" s="86"/>
      <c r="QKS53" s="86"/>
      <c r="QKT53" s="86"/>
      <c r="QKU53" s="86"/>
      <c r="QKV53" s="86"/>
      <c r="QKW53" s="86"/>
      <c r="QKX53" s="86"/>
      <c r="QKY53" s="86"/>
      <c r="QKZ53" s="86"/>
      <c r="QLA53" s="86"/>
      <c r="QLB53" s="86"/>
      <c r="QLC53" s="86"/>
      <c r="QLD53" s="86"/>
      <c r="QLE53" s="86"/>
      <c r="QLF53" s="86"/>
      <c r="QLG53" s="86"/>
      <c r="QLH53" s="86"/>
      <c r="QLI53" s="86"/>
      <c r="QLJ53" s="86"/>
      <c r="QLK53" s="86"/>
      <c r="QLL53" s="86"/>
      <c r="QLM53" s="86"/>
      <c r="QLN53" s="86"/>
      <c r="QLO53" s="86"/>
      <c r="QLP53" s="86"/>
      <c r="QLQ53" s="86"/>
      <c r="QLR53" s="86"/>
      <c r="QLS53" s="86"/>
      <c r="QLT53" s="86"/>
      <c r="QLU53" s="86"/>
      <c r="QLV53" s="86"/>
      <c r="QLW53" s="86"/>
      <c r="QLX53" s="86"/>
      <c r="QLY53" s="86"/>
      <c r="QLZ53" s="86"/>
      <c r="QMA53" s="86"/>
      <c r="QMB53" s="86"/>
      <c r="QMC53" s="86"/>
      <c r="QMD53" s="86"/>
      <c r="QME53" s="86"/>
      <c r="QMF53" s="86"/>
      <c r="QMG53" s="86"/>
      <c r="QMH53" s="86"/>
      <c r="QMI53" s="86"/>
      <c r="QMJ53" s="86"/>
      <c r="QMK53" s="86"/>
      <c r="QML53" s="86"/>
      <c r="QMM53" s="86"/>
      <c r="QMN53" s="86"/>
      <c r="QMO53" s="86"/>
      <c r="QMP53" s="86"/>
      <c r="QMQ53" s="86"/>
      <c r="QMR53" s="86"/>
      <c r="QMS53" s="86"/>
      <c r="QMT53" s="86"/>
      <c r="QMU53" s="86"/>
      <c r="QMV53" s="86"/>
      <c r="QMW53" s="86"/>
      <c r="QMX53" s="86"/>
      <c r="QMY53" s="86"/>
      <c r="QMZ53" s="86"/>
      <c r="QNA53" s="86"/>
      <c r="QNB53" s="86"/>
      <c r="QNC53" s="86"/>
      <c r="QND53" s="86"/>
      <c r="QNE53" s="86"/>
      <c r="QNF53" s="86"/>
      <c r="QNG53" s="86"/>
      <c r="QNH53" s="86"/>
      <c r="QNI53" s="86"/>
      <c r="QNJ53" s="86"/>
      <c r="QNK53" s="86"/>
      <c r="QNL53" s="86"/>
      <c r="QNM53" s="86"/>
      <c r="QNN53" s="86"/>
      <c r="QNO53" s="86"/>
      <c r="QNP53" s="86"/>
      <c r="QNQ53" s="86"/>
      <c r="QNR53" s="86"/>
      <c r="QNS53" s="86"/>
      <c r="QNT53" s="86"/>
      <c r="QNU53" s="86"/>
      <c r="QNV53" s="86"/>
      <c r="QNW53" s="86"/>
      <c r="QNX53" s="86"/>
      <c r="QNY53" s="86"/>
      <c r="QNZ53" s="86"/>
      <c r="QOA53" s="86"/>
      <c r="QOB53" s="86"/>
      <c r="QOC53" s="86"/>
      <c r="QOD53" s="86"/>
      <c r="QOE53" s="86"/>
      <c r="QOF53" s="86"/>
      <c r="QOG53" s="86"/>
      <c r="QOH53" s="86"/>
      <c r="QOI53" s="86"/>
      <c r="QOJ53" s="86"/>
      <c r="QOK53" s="86"/>
      <c r="QOL53" s="86"/>
      <c r="QOM53" s="86"/>
      <c r="QON53" s="86"/>
      <c r="QOO53" s="86"/>
      <c r="QOP53" s="86"/>
      <c r="QOQ53" s="86"/>
      <c r="QOR53" s="86"/>
      <c r="QOS53" s="86"/>
      <c r="QOT53" s="86"/>
      <c r="QOU53" s="86"/>
      <c r="QOV53" s="86"/>
      <c r="QOW53" s="86"/>
      <c r="QOX53" s="86"/>
      <c r="QOY53" s="86"/>
      <c r="QOZ53" s="86"/>
      <c r="QPA53" s="86"/>
      <c r="QPB53" s="86"/>
      <c r="QPC53" s="86"/>
      <c r="QPD53" s="86"/>
      <c r="QPE53" s="86"/>
      <c r="QPF53" s="86"/>
      <c r="QPG53" s="86"/>
      <c r="QPH53" s="86"/>
      <c r="QPI53" s="86"/>
      <c r="QPJ53" s="86"/>
      <c r="QPK53" s="86"/>
      <c r="QPL53" s="86"/>
      <c r="QPM53" s="86"/>
      <c r="QPN53" s="86"/>
      <c r="QPO53" s="86"/>
      <c r="QPP53" s="86"/>
      <c r="QPQ53" s="86"/>
      <c r="QPR53" s="86"/>
      <c r="QPS53" s="86"/>
      <c r="QPT53" s="86"/>
      <c r="QPU53" s="86"/>
      <c r="QPV53" s="86"/>
      <c r="QPW53" s="86"/>
      <c r="QPX53" s="86"/>
      <c r="QPY53" s="86"/>
      <c r="QPZ53" s="86"/>
      <c r="QQA53" s="86"/>
      <c r="QQB53" s="86"/>
      <c r="QQC53" s="86"/>
      <c r="QQD53" s="86"/>
      <c r="QQE53" s="86"/>
      <c r="QQF53" s="86"/>
      <c r="QQG53" s="86"/>
      <c r="QQH53" s="86"/>
      <c r="QQI53" s="86"/>
      <c r="QQJ53" s="86"/>
      <c r="QQK53" s="86"/>
      <c r="QQL53" s="86"/>
      <c r="QQM53" s="86"/>
      <c r="QQN53" s="86"/>
      <c r="QQO53" s="86"/>
      <c r="QQP53" s="86"/>
      <c r="QQQ53" s="86"/>
      <c r="QQR53" s="86"/>
      <c r="QQS53" s="86"/>
      <c r="QQT53" s="86"/>
      <c r="QQU53" s="86"/>
      <c r="QQV53" s="86"/>
      <c r="QQW53" s="86"/>
      <c r="QQX53" s="86"/>
      <c r="QQY53" s="86"/>
      <c r="QQZ53" s="86"/>
      <c r="QRA53" s="86"/>
      <c r="QRB53" s="86"/>
      <c r="QRC53" s="86"/>
      <c r="QRD53" s="86"/>
      <c r="QRE53" s="86"/>
      <c r="QRF53" s="86"/>
      <c r="QRG53" s="86"/>
      <c r="QRH53" s="86"/>
      <c r="QRI53" s="86"/>
      <c r="QRJ53" s="86"/>
      <c r="QRK53" s="86"/>
      <c r="QRL53" s="86"/>
      <c r="QRM53" s="86"/>
      <c r="QRN53" s="86"/>
      <c r="QRO53" s="86"/>
      <c r="QRP53" s="86"/>
      <c r="QRQ53" s="86"/>
      <c r="QRR53" s="86"/>
      <c r="QRS53" s="86"/>
      <c r="QRT53" s="86"/>
      <c r="QRU53" s="86"/>
      <c r="QRV53" s="86"/>
      <c r="QRW53" s="86"/>
      <c r="QRX53" s="86"/>
      <c r="QRY53" s="86"/>
      <c r="QRZ53" s="86"/>
      <c r="QSA53" s="86"/>
      <c r="QSB53" s="86"/>
      <c r="QSC53" s="86"/>
      <c r="QSD53" s="86"/>
      <c r="QSE53" s="86"/>
      <c r="QSF53" s="86"/>
      <c r="QSG53" s="86"/>
      <c r="QSH53" s="86"/>
      <c r="QSI53" s="86"/>
      <c r="QSJ53" s="86"/>
      <c r="QSK53" s="86"/>
      <c r="QSL53" s="86"/>
      <c r="QSM53" s="86"/>
      <c r="QSN53" s="86"/>
      <c r="QSO53" s="86"/>
      <c r="QSP53" s="86"/>
      <c r="QSQ53" s="86"/>
      <c r="QSR53" s="86"/>
      <c r="QSS53" s="86"/>
      <c r="QST53" s="86"/>
      <c r="QSU53" s="86"/>
      <c r="QSV53" s="86"/>
      <c r="QSW53" s="86"/>
      <c r="QSX53" s="86"/>
      <c r="QSY53" s="86"/>
      <c r="QSZ53" s="86"/>
      <c r="QTA53" s="86"/>
      <c r="QTB53" s="86"/>
      <c r="QTC53" s="86"/>
      <c r="QTD53" s="86"/>
      <c r="QTE53" s="86"/>
      <c r="QTF53" s="86"/>
      <c r="QTG53" s="86"/>
      <c r="QTH53" s="86"/>
      <c r="QTI53" s="86"/>
      <c r="QTJ53" s="86"/>
      <c r="QTK53" s="86"/>
      <c r="QTL53" s="86"/>
      <c r="QTM53" s="86"/>
      <c r="QTN53" s="86"/>
      <c r="QTO53" s="86"/>
      <c r="QTP53" s="86"/>
      <c r="QTQ53" s="86"/>
      <c r="QTR53" s="86"/>
      <c r="QTS53" s="86"/>
      <c r="QTT53" s="86"/>
      <c r="QTU53" s="86"/>
      <c r="QTV53" s="86"/>
      <c r="QTW53" s="86"/>
      <c r="QTX53" s="86"/>
      <c r="QTY53" s="86"/>
      <c r="QTZ53" s="86"/>
      <c r="QUA53" s="86"/>
      <c r="QUB53" s="86"/>
      <c r="QUC53" s="86"/>
      <c r="QUD53" s="86"/>
      <c r="QUE53" s="86"/>
      <c r="QUF53" s="86"/>
      <c r="QUG53" s="86"/>
      <c r="QUH53" s="86"/>
      <c r="QUI53" s="86"/>
      <c r="QUJ53" s="86"/>
      <c r="QUK53" s="86"/>
      <c r="QUL53" s="86"/>
      <c r="QUM53" s="86"/>
      <c r="QUN53" s="86"/>
      <c r="QUO53" s="86"/>
      <c r="QUP53" s="86"/>
      <c r="QUQ53" s="86"/>
      <c r="QUR53" s="86"/>
      <c r="QUS53" s="86"/>
      <c r="QUT53" s="86"/>
      <c r="QUU53" s="86"/>
      <c r="QUV53" s="86"/>
      <c r="QUW53" s="86"/>
      <c r="QUX53" s="86"/>
      <c r="QUY53" s="86"/>
      <c r="QUZ53" s="86"/>
      <c r="QVA53" s="86"/>
      <c r="QVB53" s="86"/>
      <c r="QVC53" s="86"/>
      <c r="QVD53" s="86"/>
      <c r="QVE53" s="86"/>
      <c r="QVF53" s="86"/>
      <c r="QVG53" s="86"/>
      <c r="QVH53" s="86"/>
      <c r="QVI53" s="86"/>
      <c r="QVJ53" s="86"/>
      <c r="QVK53" s="86"/>
      <c r="QVL53" s="86"/>
      <c r="QVM53" s="86"/>
      <c r="QVN53" s="86"/>
      <c r="QVO53" s="86"/>
      <c r="QVP53" s="86"/>
      <c r="QVQ53" s="86"/>
      <c r="QVR53" s="86"/>
      <c r="QVS53" s="86"/>
      <c r="QVT53" s="86"/>
      <c r="QVU53" s="86"/>
      <c r="QVV53" s="86"/>
      <c r="QVW53" s="86"/>
      <c r="QVX53" s="86"/>
      <c r="QVY53" s="86"/>
      <c r="QVZ53" s="86"/>
      <c r="QWA53" s="86"/>
      <c r="QWB53" s="86"/>
      <c r="QWC53" s="86"/>
      <c r="QWD53" s="86"/>
      <c r="QWE53" s="86"/>
      <c r="QWF53" s="86"/>
      <c r="QWG53" s="86"/>
      <c r="QWH53" s="86"/>
      <c r="QWI53" s="86"/>
      <c r="QWJ53" s="86"/>
      <c r="QWK53" s="86"/>
      <c r="QWL53" s="86"/>
      <c r="QWM53" s="86"/>
      <c r="QWN53" s="86"/>
      <c r="QWO53" s="86"/>
      <c r="QWP53" s="86"/>
      <c r="QWQ53" s="86"/>
      <c r="QWR53" s="86"/>
      <c r="QWS53" s="86"/>
      <c r="QWT53" s="86"/>
      <c r="QWU53" s="86"/>
      <c r="QWV53" s="86"/>
      <c r="QWW53" s="86"/>
      <c r="QWX53" s="86"/>
      <c r="QWY53" s="86"/>
      <c r="QWZ53" s="86"/>
      <c r="QXA53" s="86"/>
      <c r="QXB53" s="86"/>
      <c r="QXC53" s="86"/>
      <c r="QXD53" s="86"/>
      <c r="QXE53" s="86"/>
      <c r="QXF53" s="86"/>
      <c r="QXG53" s="86"/>
      <c r="QXH53" s="86"/>
      <c r="QXI53" s="86"/>
      <c r="QXJ53" s="86"/>
      <c r="QXK53" s="86"/>
      <c r="QXL53" s="86"/>
      <c r="QXM53" s="86"/>
      <c r="QXN53" s="86"/>
      <c r="QXO53" s="86"/>
      <c r="QXP53" s="86"/>
      <c r="QXQ53" s="86"/>
      <c r="QXR53" s="86"/>
      <c r="QXS53" s="86"/>
      <c r="QXT53" s="86"/>
      <c r="QXU53" s="86"/>
      <c r="QXV53" s="86"/>
      <c r="QXW53" s="86"/>
      <c r="QXX53" s="86"/>
      <c r="QXY53" s="86"/>
      <c r="QXZ53" s="86"/>
      <c r="QYA53" s="86"/>
      <c r="QYB53" s="86"/>
      <c r="QYC53" s="86"/>
      <c r="QYD53" s="86"/>
      <c r="QYE53" s="86"/>
      <c r="QYF53" s="86"/>
      <c r="QYG53" s="86"/>
      <c r="QYH53" s="86"/>
      <c r="QYI53" s="86"/>
      <c r="QYJ53" s="86"/>
      <c r="QYK53" s="86"/>
      <c r="QYL53" s="86"/>
      <c r="QYM53" s="86"/>
      <c r="QYN53" s="86"/>
      <c r="QYO53" s="86"/>
      <c r="QYP53" s="86"/>
      <c r="QYQ53" s="86"/>
      <c r="QYR53" s="86"/>
      <c r="QYS53" s="86"/>
      <c r="QYT53" s="86"/>
      <c r="QYU53" s="86"/>
      <c r="QYV53" s="86"/>
      <c r="QYW53" s="86"/>
      <c r="QYX53" s="86"/>
      <c r="QYY53" s="86"/>
      <c r="QYZ53" s="86"/>
      <c r="QZA53" s="86"/>
      <c r="QZB53" s="86"/>
      <c r="QZC53" s="86"/>
      <c r="QZD53" s="86"/>
      <c r="QZE53" s="86"/>
      <c r="QZF53" s="86"/>
      <c r="QZG53" s="86"/>
      <c r="QZH53" s="86"/>
      <c r="QZI53" s="86"/>
      <c r="QZJ53" s="86"/>
      <c r="QZK53" s="86"/>
      <c r="QZL53" s="86"/>
      <c r="QZM53" s="86"/>
      <c r="QZN53" s="86"/>
      <c r="QZO53" s="86"/>
      <c r="QZP53" s="86"/>
      <c r="QZQ53" s="86"/>
      <c r="QZR53" s="86"/>
      <c r="QZS53" s="86"/>
      <c r="QZT53" s="86"/>
      <c r="QZU53" s="86"/>
      <c r="QZV53" s="86"/>
      <c r="QZW53" s="86"/>
      <c r="QZX53" s="86"/>
      <c r="QZY53" s="86"/>
      <c r="QZZ53" s="86"/>
      <c r="RAA53" s="86"/>
      <c r="RAB53" s="86"/>
      <c r="RAC53" s="86"/>
      <c r="RAD53" s="86"/>
      <c r="RAE53" s="86"/>
      <c r="RAF53" s="86"/>
      <c r="RAG53" s="86"/>
      <c r="RAH53" s="86"/>
      <c r="RAI53" s="86"/>
      <c r="RAJ53" s="86"/>
      <c r="RAK53" s="86"/>
      <c r="RAL53" s="86"/>
      <c r="RAM53" s="86"/>
      <c r="RAN53" s="86"/>
      <c r="RAO53" s="86"/>
      <c r="RAP53" s="86"/>
      <c r="RAQ53" s="86"/>
      <c r="RAR53" s="86"/>
      <c r="RAS53" s="86"/>
      <c r="RAT53" s="86"/>
      <c r="RAU53" s="86"/>
      <c r="RAV53" s="86"/>
      <c r="RAW53" s="86"/>
      <c r="RAX53" s="86"/>
      <c r="RAY53" s="86"/>
      <c r="RAZ53" s="86"/>
      <c r="RBA53" s="86"/>
      <c r="RBB53" s="86"/>
      <c r="RBC53" s="86"/>
      <c r="RBD53" s="86"/>
      <c r="RBE53" s="86"/>
      <c r="RBF53" s="86"/>
      <c r="RBG53" s="86"/>
      <c r="RBH53" s="86"/>
      <c r="RBI53" s="86"/>
      <c r="RBJ53" s="86"/>
      <c r="RBK53" s="86"/>
      <c r="RBL53" s="86"/>
      <c r="RBM53" s="86"/>
      <c r="RBN53" s="86"/>
      <c r="RBO53" s="86"/>
      <c r="RBP53" s="86"/>
      <c r="RBQ53" s="86"/>
      <c r="RBR53" s="86"/>
      <c r="RBS53" s="86"/>
      <c r="RBT53" s="86"/>
      <c r="RBU53" s="86"/>
      <c r="RBV53" s="86"/>
      <c r="RBW53" s="86"/>
      <c r="RBX53" s="86"/>
      <c r="RBY53" s="86"/>
      <c r="RBZ53" s="86"/>
      <c r="RCA53" s="86"/>
      <c r="RCB53" s="86"/>
      <c r="RCC53" s="86"/>
      <c r="RCD53" s="86"/>
      <c r="RCE53" s="86"/>
      <c r="RCF53" s="86"/>
      <c r="RCG53" s="86"/>
      <c r="RCH53" s="86"/>
      <c r="RCI53" s="86"/>
      <c r="RCJ53" s="86"/>
      <c r="RCK53" s="86"/>
      <c r="RCL53" s="86"/>
      <c r="RCM53" s="86"/>
      <c r="RCN53" s="86"/>
      <c r="RCO53" s="86"/>
      <c r="RCP53" s="86"/>
      <c r="RCQ53" s="86"/>
      <c r="RCR53" s="86"/>
      <c r="RCS53" s="86"/>
      <c r="RCT53" s="86"/>
      <c r="RCU53" s="86"/>
      <c r="RCV53" s="86"/>
      <c r="RCW53" s="86"/>
      <c r="RCX53" s="86"/>
      <c r="RCY53" s="86"/>
      <c r="RCZ53" s="86"/>
      <c r="RDA53" s="86"/>
      <c r="RDB53" s="86"/>
      <c r="RDC53" s="86"/>
      <c r="RDD53" s="86"/>
      <c r="RDE53" s="86"/>
      <c r="RDF53" s="86"/>
      <c r="RDG53" s="86"/>
      <c r="RDH53" s="86"/>
      <c r="RDI53" s="86"/>
      <c r="RDJ53" s="86"/>
      <c r="RDK53" s="86"/>
      <c r="RDL53" s="86"/>
      <c r="RDM53" s="86"/>
      <c r="RDN53" s="86"/>
      <c r="RDO53" s="86"/>
      <c r="RDP53" s="86"/>
      <c r="RDQ53" s="86"/>
      <c r="RDR53" s="86"/>
      <c r="RDS53" s="86"/>
      <c r="RDT53" s="86"/>
      <c r="RDU53" s="86"/>
      <c r="RDV53" s="86"/>
      <c r="RDW53" s="86"/>
      <c r="RDX53" s="86"/>
      <c r="RDY53" s="86"/>
      <c r="RDZ53" s="86"/>
      <c r="REA53" s="86"/>
      <c r="REB53" s="86"/>
      <c r="REC53" s="86"/>
      <c r="RED53" s="86"/>
      <c r="REE53" s="86"/>
      <c r="REF53" s="86"/>
      <c r="REG53" s="86"/>
      <c r="REH53" s="86"/>
      <c r="REI53" s="86"/>
      <c r="REJ53" s="86"/>
      <c r="REK53" s="86"/>
      <c r="REL53" s="86"/>
      <c r="REM53" s="86"/>
      <c r="REN53" s="86"/>
      <c r="REO53" s="86"/>
      <c r="REP53" s="86"/>
      <c r="REQ53" s="86"/>
      <c r="RER53" s="86"/>
      <c r="RES53" s="86"/>
      <c r="RET53" s="86"/>
      <c r="REU53" s="86"/>
      <c r="REV53" s="86"/>
      <c r="REW53" s="86"/>
      <c r="REX53" s="86"/>
      <c r="REY53" s="86"/>
      <c r="REZ53" s="86"/>
      <c r="RFA53" s="86"/>
      <c r="RFB53" s="86"/>
      <c r="RFC53" s="86"/>
      <c r="RFD53" s="86"/>
      <c r="RFE53" s="86"/>
      <c r="RFF53" s="86"/>
      <c r="RFG53" s="86"/>
      <c r="RFH53" s="86"/>
      <c r="RFI53" s="86"/>
      <c r="RFJ53" s="86"/>
      <c r="RFK53" s="86"/>
      <c r="RFL53" s="86"/>
      <c r="RFM53" s="86"/>
      <c r="RFN53" s="86"/>
      <c r="RFO53" s="86"/>
      <c r="RFP53" s="86"/>
      <c r="RFQ53" s="86"/>
      <c r="RFR53" s="86"/>
      <c r="RFS53" s="86"/>
      <c r="RFT53" s="86"/>
      <c r="RFU53" s="86"/>
      <c r="RFV53" s="86"/>
      <c r="RFW53" s="86"/>
      <c r="RFX53" s="86"/>
      <c r="RFY53" s="86"/>
      <c r="RFZ53" s="86"/>
      <c r="RGA53" s="86"/>
      <c r="RGB53" s="86"/>
      <c r="RGC53" s="86"/>
      <c r="RGD53" s="86"/>
      <c r="RGE53" s="86"/>
      <c r="RGF53" s="86"/>
      <c r="RGG53" s="86"/>
      <c r="RGH53" s="86"/>
      <c r="RGI53" s="86"/>
      <c r="RGJ53" s="86"/>
      <c r="RGK53" s="86"/>
      <c r="RGL53" s="86"/>
      <c r="RGM53" s="86"/>
      <c r="RGN53" s="86"/>
      <c r="RGO53" s="86"/>
      <c r="RGP53" s="86"/>
      <c r="RGQ53" s="86"/>
      <c r="RGR53" s="86"/>
      <c r="RGS53" s="86"/>
      <c r="RGT53" s="86"/>
      <c r="RGU53" s="86"/>
      <c r="RGV53" s="86"/>
      <c r="RGW53" s="86"/>
      <c r="RGX53" s="86"/>
      <c r="RGY53" s="86"/>
      <c r="RGZ53" s="86"/>
      <c r="RHA53" s="86"/>
      <c r="RHB53" s="86"/>
      <c r="RHC53" s="86"/>
      <c r="RHD53" s="86"/>
      <c r="RHE53" s="86"/>
      <c r="RHF53" s="86"/>
      <c r="RHG53" s="86"/>
      <c r="RHH53" s="86"/>
      <c r="RHI53" s="86"/>
      <c r="RHJ53" s="86"/>
      <c r="RHK53" s="86"/>
      <c r="RHL53" s="86"/>
      <c r="RHM53" s="86"/>
      <c r="RHN53" s="86"/>
      <c r="RHO53" s="86"/>
      <c r="RHP53" s="86"/>
      <c r="RHQ53" s="86"/>
      <c r="RHR53" s="86"/>
      <c r="RHS53" s="86"/>
      <c r="RHT53" s="86"/>
      <c r="RHU53" s="86"/>
      <c r="RHV53" s="86"/>
      <c r="RHW53" s="86"/>
      <c r="RHX53" s="86"/>
      <c r="RHY53" s="86"/>
      <c r="RHZ53" s="86"/>
      <c r="RIA53" s="86"/>
      <c r="RIB53" s="86"/>
      <c r="RIC53" s="86"/>
      <c r="RID53" s="86"/>
      <c r="RIE53" s="86"/>
      <c r="RIF53" s="86"/>
      <c r="RIG53" s="86"/>
      <c r="RIH53" s="86"/>
      <c r="RII53" s="86"/>
      <c r="RIJ53" s="86"/>
      <c r="RIK53" s="86"/>
      <c r="RIL53" s="86"/>
      <c r="RIM53" s="86"/>
      <c r="RIN53" s="86"/>
      <c r="RIO53" s="86"/>
      <c r="RIP53" s="86"/>
      <c r="RIQ53" s="86"/>
      <c r="RIR53" s="86"/>
      <c r="RIS53" s="86"/>
      <c r="RIT53" s="86"/>
      <c r="RIU53" s="86"/>
      <c r="RIV53" s="86"/>
      <c r="RIW53" s="86"/>
      <c r="RIX53" s="86"/>
      <c r="RIY53" s="86"/>
      <c r="RIZ53" s="86"/>
      <c r="RJA53" s="86"/>
      <c r="RJB53" s="86"/>
      <c r="RJC53" s="86"/>
      <c r="RJD53" s="86"/>
      <c r="RJE53" s="86"/>
      <c r="RJF53" s="86"/>
      <c r="RJG53" s="86"/>
      <c r="RJH53" s="86"/>
      <c r="RJI53" s="86"/>
      <c r="RJJ53" s="86"/>
      <c r="RJK53" s="86"/>
      <c r="RJL53" s="86"/>
      <c r="RJM53" s="86"/>
      <c r="RJN53" s="86"/>
      <c r="RJO53" s="86"/>
      <c r="RJP53" s="86"/>
      <c r="RJQ53" s="86"/>
      <c r="RJR53" s="86"/>
      <c r="RJS53" s="86"/>
      <c r="RJT53" s="86"/>
      <c r="RJU53" s="86"/>
      <c r="RJV53" s="86"/>
      <c r="RJW53" s="86"/>
      <c r="RJX53" s="86"/>
      <c r="RJY53" s="86"/>
      <c r="RJZ53" s="86"/>
      <c r="RKA53" s="86"/>
      <c r="RKB53" s="86"/>
      <c r="RKC53" s="86"/>
      <c r="RKD53" s="86"/>
      <c r="RKE53" s="86"/>
      <c r="RKF53" s="86"/>
      <c r="RKG53" s="86"/>
      <c r="RKH53" s="86"/>
      <c r="RKI53" s="86"/>
      <c r="RKJ53" s="86"/>
      <c r="RKK53" s="86"/>
      <c r="RKL53" s="86"/>
      <c r="RKM53" s="86"/>
      <c r="RKN53" s="86"/>
      <c r="RKO53" s="86"/>
      <c r="RKP53" s="86"/>
      <c r="RKQ53" s="86"/>
      <c r="RKR53" s="86"/>
      <c r="RKS53" s="86"/>
      <c r="RKT53" s="86"/>
      <c r="RKU53" s="86"/>
      <c r="RKV53" s="86"/>
      <c r="RKW53" s="86"/>
      <c r="RKX53" s="86"/>
      <c r="RKY53" s="86"/>
      <c r="RKZ53" s="86"/>
      <c r="RLA53" s="86"/>
      <c r="RLB53" s="86"/>
      <c r="RLC53" s="86"/>
      <c r="RLD53" s="86"/>
      <c r="RLE53" s="86"/>
      <c r="RLF53" s="86"/>
      <c r="RLG53" s="86"/>
      <c r="RLH53" s="86"/>
      <c r="RLI53" s="86"/>
      <c r="RLJ53" s="86"/>
      <c r="RLK53" s="86"/>
      <c r="RLL53" s="86"/>
      <c r="RLM53" s="86"/>
      <c r="RLN53" s="86"/>
      <c r="RLO53" s="86"/>
      <c r="RLP53" s="86"/>
      <c r="RLQ53" s="86"/>
      <c r="RLR53" s="86"/>
      <c r="RLS53" s="86"/>
      <c r="RLT53" s="86"/>
      <c r="RLU53" s="86"/>
      <c r="RLV53" s="86"/>
      <c r="RLW53" s="86"/>
      <c r="RLX53" s="86"/>
      <c r="RLY53" s="86"/>
      <c r="RLZ53" s="86"/>
      <c r="RMA53" s="86"/>
      <c r="RMB53" s="86"/>
      <c r="RMC53" s="86"/>
      <c r="RMD53" s="86"/>
      <c r="RME53" s="86"/>
      <c r="RMF53" s="86"/>
      <c r="RMG53" s="86"/>
      <c r="RMH53" s="86"/>
      <c r="RMI53" s="86"/>
      <c r="RMJ53" s="86"/>
      <c r="RMK53" s="86"/>
      <c r="RML53" s="86"/>
      <c r="RMM53" s="86"/>
      <c r="RMN53" s="86"/>
      <c r="RMO53" s="86"/>
      <c r="RMP53" s="86"/>
      <c r="RMQ53" s="86"/>
      <c r="RMR53" s="86"/>
      <c r="RMS53" s="86"/>
      <c r="RMT53" s="86"/>
      <c r="RMU53" s="86"/>
      <c r="RMV53" s="86"/>
      <c r="RMW53" s="86"/>
      <c r="RMX53" s="86"/>
      <c r="RMY53" s="86"/>
      <c r="RMZ53" s="86"/>
      <c r="RNA53" s="86"/>
      <c r="RNB53" s="86"/>
      <c r="RNC53" s="86"/>
      <c r="RND53" s="86"/>
      <c r="RNE53" s="86"/>
      <c r="RNF53" s="86"/>
      <c r="RNG53" s="86"/>
      <c r="RNH53" s="86"/>
      <c r="RNI53" s="86"/>
      <c r="RNJ53" s="86"/>
      <c r="RNK53" s="86"/>
      <c r="RNL53" s="86"/>
      <c r="RNM53" s="86"/>
      <c r="RNN53" s="86"/>
      <c r="RNO53" s="86"/>
      <c r="RNP53" s="86"/>
      <c r="RNQ53" s="86"/>
      <c r="RNR53" s="86"/>
      <c r="RNS53" s="86"/>
      <c r="RNT53" s="86"/>
      <c r="RNU53" s="86"/>
      <c r="RNV53" s="86"/>
      <c r="RNW53" s="86"/>
      <c r="RNX53" s="86"/>
      <c r="RNY53" s="86"/>
      <c r="RNZ53" s="86"/>
      <c r="ROA53" s="86"/>
      <c r="ROB53" s="86"/>
      <c r="ROC53" s="86"/>
      <c r="ROD53" s="86"/>
      <c r="ROE53" s="86"/>
      <c r="ROF53" s="86"/>
      <c r="ROG53" s="86"/>
      <c r="ROH53" s="86"/>
      <c r="ROI53" s="86"/>
      <c r="ROJ53" s="86"/>
      <c r="ROK53" s="86"/>
      <c r="ROL53" s="86"/>
      <c r="ROM53" s="86"/>
      <c r="RON53" s="86"/>
      <c r="ROO53" s="86"/>
      <c r="ROP53" s="86"/>
      <c r="ROQ53" s="86"/>
      <c r="ROR53" s="86"/>
      <c r="ROS53" s="86"/>
      <c r="ROT53" s="86"/>
      <c r="ROU53" s="86"/>
      <c r="ROV53" s="86"/>
      <c r="ROW53" s="86"/>
      <c r="ROX53" s="86"/>
      <c r="ROY53" s="86"/>
      <c r="ROZ53" s="86"/>
      <c r="RPA53" s="86"/>
      <c r="RPB53" s="86"/>
      <c r="RPC53" s="86"/>
      <c r="RPD53" s="86"/>
      <c r="RPE53" s="86"/>
      <c r="RPF53" s="86"/>
      <c r="RPG53" s="86"/>
      <c r="RPH53" s="86"/>
      <c r="RPI53" s="86"/>
      <c r="RPJ53" s="86"/>
      <c r="RPK53" s="86"/>
      <c r="RPL53" s="86"/>
      <c r="RPM53" s="86"/>
      <c r="RPN53" s="86"/>
      <c r="RPO53" s="86"/>
      <c r="RPP53" s="86"/>
      <c r="RPQ53" s="86"/>
      <c r="RPR53" s="86"/>
      <c r="RPS53" s="86"/>
      <c r="RPT53" s="86"/>
      <c r="RPU53" s="86"/>
      <c r="RPV53" s="86"/>
      <c r="RPW53" s="86"/>
      <c r="RPX53" s="86"/>
      <c r="RPY53" s="86"/>
      <c r="RPZ53" s="86"/>
      <c r="RQA53" s="86"/>
      <c r="RQB53" s="86"/>
      <c r="RQC53" s="86"/>
      <c r="RQD53" s="86"/>
      <c r="RQE53" s="86"/>
      <c r="RQF53" s="86"/>
      <c r="RQG53" s="86"/>
      <c r="RQH53" s="86"/>
      <c r="RQI53" s="86"/>
      <c r="RQJ53" s="86"/>
      <c r="RQK53" s="86"/>
      <c r="RQL53" s="86"/>
      <c r="RQM53" s="86"/>
      <c r="RQN53" s="86"/>
      <c r="RQO53" s="86"/>
      <c r="RQP53" s="86"/>
      <c r="RQQ53" s="86"/>
      <c r="RQR53" s="86"/>
      <c r="RQS53" s="86"/>
      <c r="RQT53" s="86"/>
      <c r="RQU53" s="86"/>
      <c r="RQV53" s="86"/>
      <c r="RQW53" s="86"/>
      <c r="RQX53" s="86"/>
      <c r="RQY53" s="86"/>
      <c r="RQZ53" s="86"/>
      <c r="RRA53" s="86"/>
      <c r="RRB53" s="86"/>
      <c r="RRC53" s="86"/>
      <c r="RRD53" s="86"/>
      <c r="RRE53" s="86"/>
      <c r="RRF53" s="86"/>
      <c r="RRG53" s="86"/>
      <c r="RRH53" s="86"/>
      <c r="RRI53" s="86"/>
      <c r="RRJ53" s="86"/>
      <c r="RRK53" s="86"/>
      <c r="RRL53" s="86"/>
      <c r="RRM53" s="86"/>
      <c r="RRN53" s="86"/>
      <c r="RRO53" s="86"/>
      <c r="RRP53" s="86"/>
      <c r="RRQ53" s="86"/>
      <c r="RRR53" s="86"/>
      <c r="RRS53" s="86"/>
      <c r="RRT53" s="86"/>
      <c r="RRU53" s="86"/>
      <c r="RRV53" s="86"/>
      <c r="RRW53" s="86"/>
      <c r="RRX53" s="86"/>
      <c r="RRY53" s="86"/>
      <c r="RRZ53" s="86"/>
      <c r="RSA53" s="86"/>
      <c r="RSB53" s="86"/>
      <c r="RSC53" s="86"/>
      <c r="RSD53" s="86"/>
      <c r="RSE53" s="86"/>
      <c r="RSF53" s="86"/>
      <c r="RSG53" s="86"/>
      <c r="RSH53" s="86"/>
      <c r="RSI53" s="86"/>
      <c r="RSJ53" s="86"/>
      <c r="RSK53" s="86"/>
      <c r="RSL53" s="86"/>
      <c r="RSM53" s="86"/>
      <c r="RSN53" s="86"/>
      <c r="RSO53" s="86"/>
      <c r="RSP53" s="86"/>
      <c r="RSQ53" s="86"/>
      <c r="RSR53" s="86"/>
      <c r="RSS53" s="86"/>
      <c r="RST53" s="86"/>
      <c r="RSU53" s="86"/>
      <c r="RSV53" s="86"/>
      <c r="RSW53" s="86"/>
      <c r="RSX53" s="86"/>
      <c r="RSY53" s="86"/>
      <c r="RSZ53" s="86"/>
      <c r="RTA53" s="86"/>
      <c r="RTB53" s="86"/>
      <c r="RTC53" s="86"/>
      <c r="RTD53" s="86"/>
      <c r="RTE53" s="86"/>
      <c r="RTF53" s="86"/>
      <c r="RTG53" s="86"/>
      <c r="RTH53" s="86"/>
      <c r="RTI53" s="86"/>
      <c r="RTJ53" s="86"/>
      <c r="RTK53" s="86"/>
      <c r="RTL53" s="86"/>
      <c r="RTM53" s="86"/>
      <c r="RTN53" s="86"/>
      <c r="RTO53" s="86"/>
      <c r="RTP53" s="86"/>
      <c r="RTQ53" s="86"/>
      <c r="RTR53" s="86"/>
      <c r="RTS53" s="86"/>
      <c r="RTT53" s="86"/>
      <c r="RTU53" s="86"/>
      <c r="RTV53" s="86"/>
      <c r="RTW53" s="86"/>
      <c r="RTX53" s="86"/>
      <c r="RTY53" s="86"/>
      <c r="RTZ53" s="86"/>
      <c r="RUA53" s="86"/>
      <c r="RUB53" s="86"/>
      <c r="RUC53" s="86"/>
      <c r="RUD53" s="86"/>
      <c r="RUE53" s="86"/>
      <c r="RUF53" s="86"/>
      <c r="RUG53" s="86"/>
      <c r="RUH53" s="86"/>
      <c r="RUI53" s="86"/>
      <c r="RUJ53" s="86"/>
      <c r="RUK53" s="86"/>
      <c r="RUL53" s="86"/>
      <c r="RUM53" s="86"/>
      <c r="RUN53" s="86"/>
      <c r="RUO53" s="86"/>
      <c r="RUP53" s="86"/>
      <c r="RUQ53" s="86"/>
      <c r="RUR53" s="86"/>
      <c r="RUS53" s="86"/>
      <c r="RUT53" s="86"/>
      <c r="RUU53" s="86"/>
      <c r="RUV53" s="86"/>
      <c r="RUW53" s="86"/>
      <c r="RUX53" s="86"/>
      <c r="RUY53" s="86"/>
      <c r="RUZ53" s="86"/>
      <c r="RVA53" s="86"/>
      <c r="RVB53" s="86"/>
      <c r="RVC53" s="86"/>
      <c r="RVD53" s="86"/>
      <c r="RVE53" s="86"/>
      <c r="RVF53" s="86"/>
      <c r="RVG53" s="86"/>
      <c r="RVH53" s="86"/>
      <c r="RVI53" s="86"/>
      <c r="RVJ53" s="86"/>
      <c r="RVK53" s="86"/>
      <c r="RVL53" s="86"/>
      <c r="RVM53" s="86"/>
      <c r="RVN53" s="86"/>
      <c r="RVO53" s="86"/>
      <c r="RVP53" s="86"/>
      <c r="RVQ53" s="86"/>
      <c r="RVR53" s="86"/>
      <c r="RVS53" s="86"/>
      <c r="RVT53" s="86"/>
      <c r="RVU53" s="86"/>
      <c r="RVV53" s="86"/>
      <c r="RVW53" s="86"/>
      <c r="RVX53" s="86"/>
      <c r="RVY53" s="86"/>
      <c r="RVZ53" s="86"/>
      <c r="RWA53" s="86"/>
      <c r="RWB53" s="86"/>
      <c r="RWC53" s="86"/>
      <c r="RWD53" s="86"/>
      <c r="RWE53" s="86"/>
      <c r="RWF53" s="86"/>
      <c r="RWG53" s="86"/>
      <c r="RWH53" s="86"/>
      <c r="RWI53" s="86"/>
      <c r="RWJ53" s="86"/>
      <c r="RWK53" s="86"/>
      <c r="RWL53" s="86"/>
      <c r="RWM53" s="86"/>
      <c r="RWN53" s="86"/>
      <c r="RWO53" s="86"/>
      <c r="RWP53" s="86"/>
      <c r="RWQ53" s="86"/>
      <c r="RWR53" s="86"/>
      <c r="RWS53" s="86"/>
      <c r="RWT53" s="86"/>
      <c r="RWU53" s="86"/>
      <c r="RWV53" s="86"/>
      <c r="RWW53" s="86"/>
      <c r="RWX53" s="86"/>
      <c r="RWY53" s="86"/>
      <c r="RWZ53" s="86"/>
      <c r="RXA53" s="86"/>
      <c r="RXB53" s="86"/>
      <c r="RXC53" s="86"/>
      <c r="RXD53" s="86"/>
      <c r="RXE53" s="86"/>
      <c r="RXF53" s="86"/>
      <c r="RXG53" s="86"/>
      <c r="RXH53" s="86"/>
      <c r="RXI53" s="86"/>
      <c r="RXJ53" s="86"/>
      <c r="RXK53" s="86"/>
      <c r="RXL53" s="86"/>
      <c r="RXM53" s="86"/>
      <c r="RXN53" s="86"/>
      <c r="RXO53" s="86"/>
      <c r="RXP53" s="86"/>
      <c r="RXQ53" s="86"/>
      <c r="RXR53" s="86"/>
      <c r="RXS53" s="86"/>
      <c r="RXT53" s="86"/>
      <c r="RXU53" s="86"/>
      <c r="RXV53" s="86"/>
      <c r="RXW53" s="86"/>
      <c r="RXX53" s="86"/>
      <c r="RXY53" s="86"/>
      <c r="RXZ53" s="86"/>
      <c r="RYA53" s="86"/>
      <c r="RYB53" s="86"/>
      <c r="RYC53" s="86"/>
      <c r="RYD53" s="86"/>
      <c r="RYE53" s="86"/>
      <c r="RYF53" s="86"/>
      <c r="RYG53" s="86"/>
      <c r="RYH53" s="86"/>
      <c r="RYI53" s="86"/>
      <c r="RYJ53" s="86"/>
      <c r="RYK53" s="86"/>
      <c r="RYL53" s="86"/>
      <c r="RYM53" s="86"/>
      <c r="RYN53" s="86"/>
      <c r="RYO53" s="86"/>
      <c r="RYP53" s="86"/>
      <c r="RYQ53" s="86"/>
      <c r="RYR53" s="86"/>
      <c r="RYS53" s="86"/>
      <c r="RYT53" s="86"/>
      <c r="RYU53" s="86"/>
      <c r="RYV53" s="86"/>
      <c r="RYW53" s="86"/>
      <c r="RYX53" s="86"/>
      <c r="RYY53" s="86"/>
      <c r="RYZ53" s="86"/>
      <c r="RZA53" s="86"/>
      <c r="RZB53" s="86"/>
      <c r="RZC53" s="86"/>
      <c r="RZD53" s="86"/>
      <c r="RZE53" s="86"/>
      <c r="RZF53" s="86"/>
      <c r="RZG53" s="86"/>
      <c r="RZH53" s="86"/>
      <c r="RZI53" s="86"/>
      <c r="RZJ53" s="86"/>
      <c r="RZK53" s="86"/>
      <c r="RZL53" s="86"/>
      <c r="RZM53" s="86"/>
      <c r="RZN53" s="86"/>
      <c r="RZO53" s="86"/>
      <c r="RZP53" s="86"/>
      <c r="RZQ53" s="86"/>
      <c r="RZR53" s="86"/>
      <c r="RZS53" s="86"/>
      <c r="RZT53" s="86"/>
      <c r="RZU53" s="86"/>
      <c r="RZV53" s="86"/>
      <c r="RZW53" s="86"/>
      <c r="RZX53" s="86"/>
      <c r="RZY53" s="86"/>
      <c r="RZZ53" s="86"/>
      <c r="SAA53" s="86"/>
      <c r="SAB53" s="86"/>
      <c r="SAC53" s="86"/>
      <c r="SAD53" s="86"/>
      <c r="SAE53" s="86"/>
      <c r="SAF53" s="86"/>
      <c r="SAG53" s="86"/>
      <c r="SAH53" s="86"/>
      <c r="SAI53" s="86"/>
      <c r="SAJ53" s="86"/>
      <c r="SAK53" s="86"/>
      <c r="SAL53" s="86"/>
      <c r="SAM53" s="86"/>
      <c r="SAN53" s="86"/>
      <c r="SAO53" s="86"/>
      <c r="SAP53" s="86"/>
      <c r="SAQ53" s="86"/>
      <c r="SAR53" s="86"/>
      <c r="SAS53" s="86"/>
      <c r="SAT53" s="86"/>
      <c r="SAU53" s="86"/>
      <c r="SAV53" s="86"/>
      <c r="SAW53" s="86"/>
      <c r="SAX53" s="86"/>
      <c r="SAY53" s="86"/>
      <c r="SAZ53" s="86"/>
      <c r="SBA53" s="86"/>
      <c r="SBB53" s="86"/>
      <c r="SBC53" s="86"/>
      <c r="SBD53" s="86"/>
      <c r="SBE53" s="86"/>
      <c r="SBF53" s="86"/>
      <c r="SBG53" s="86"/>
      <c r="SBH53" s="86"/>
      <c r="SBI53" s="86"/>
      <c r="SBJ53" s="86"/>
      <c r="SBK53" s="86"/>
      <c r="SBL53" s="86"/>
      <c r="SBM53" s="86"/>
      <c r="SBN53" s="86"/>
      <c r="SBO53" s="86"/>
      <c r="SBP53" s="86"/>
      <c r="SBQ53" s="86"/>
      <c r="SBR53" s="86"/>
      <c r="SBS53" s="86"/>
      <c r="SBT53" s="86"/>
      <c r="SBU53" s="86"/>
      <c r="SBV53" s="86"/>
      <c r="SBW53" s="86"/>
      <c r="SBX53" s="86"/>
      <c r="SBY53" s="86"/>
      <c r="SBZ53" s="86"/>
      <c r="SCA53" s="86"/>
      <c r="SCB53" s="86"/>
      <c r="SCC53" s="86"/>
      <c r="SCD53" s="86"/>
      <c r="SCE53" s="86"/>
      <c r="SCF53" s="86"/>
      <c r="SCG53" s="86"/>
      <c r="SCH53" s="86"/>
      <c r="SCI53" s="86"/>
      <c r="SCJ53" s="86"/>
      <c r="SCK53" s="86"/>
      <c r="SCL53" s="86"/>
      <c r="SCM53" s="86"/>
      <c r="SCN53" s="86"/>
      <c r="SCO53" s="86"/>
      <c r="SCP53" s="86"/>
      <c r="SCQ53" s="86"/>
      <c r="SCR53" s="86"/>
      <c r="SCS53" s="86"/>
      <c r="SCT53" s="86"/>
      <c r="SCU53" s="86"/>
      <c r="SCV53" s="86"/>
      <c r="SCW53" s="86"/>
      <c r="SCX53" s="86"/>
      <c r="SCY53" s="86"/>
      <c r="SCZ53" s="86"/>
      <c r="SDA53" s="86"/>
      <c r="SDB53" s="86"/>
      <c r="SDC53" s="86"/>
      <c r="SDD53" s="86"/>
      <c r="SDE53" s="86"/>
      <c r="SDF53" s="86"/>
      <c r="SDG53" s="86"/>
      <c r="SDH53" s="86"/>
      <c r="SDI53" s="86"/>
      <c r="SDJ53" s="86"/>
      <c r="SDK53" s="86"/>
      <c r="SDL53" s="86"/>
      <c r="SDM53" s="86"/>
      <c r="SDN53" s="86"/>
      <c r="SDO53" s="86"/>
      <c r="SDP53" s="86"/>
      <c r="SDQ53" s="86"/>
      <c r="SDR53" s="86"/>
      <c r="SDS53" s="86"/>
      <c r="SDT53" s="86"/>
      <c r="SDU53" s="86"/>
      <c r="SDV53" s="86"/>
      <c r="SDW53" s="86"/>
      <c r="SDX53" s="86"/>
      <c r="SDY53" s="86"/>
      <c r="SDZ53" s="86"/>
      <c r="SEA53" s="86"/>
      <c r="SEB53" s="86"/>
      <c r="SEC53" s="86"/>
      <c r="SED53" s="86"/>
      <c r="SEE53" s="86"/>
      <c r="SEF53" s="86"/>
      <c r="SEG53" s="86"/>
      <c r="SEH53" s="86"/>
      <c r="SEI53" s="86"/>
      <c r="SEJ53" s="86"/>
      <c r="SEK53" s="86"/>
      <c r="SEL53" s="86"/>
      <c r="SEM53" s="86"/>
      <c r="SEN53" s="86"/>
      <c r="SEO53" s="86"/>
      <c r="SEP53" s="86"/>
      <c r="SEQ53" s="86"/>
      <c r="SER53" s="86"/>
      <c r="SES53" s="86"/>
      <c r="SET53" s="86"/>
      <c r="SEU53" s="86"/>
      <c r="SEV53" s="86"/>
      <c r="SEW53" s="86"/>
      <c r="SEX53" s="86"/>
      <c r="SEY53" s="86"/>
      <c r="SEZ53" s="86"/>
      <c r="SFA53" s="86"/>
      <c r="SFB53" s="86"/>
      <c r="SFC53" s="86"/>
      <c r="SFD53" s="86"/>
      <c r="SFE53" s="86"/>
      <c r="SFF53" s="86"/>
      <c r="SFG53" s="86"/>
      <c r="SFH53" s="86"/>
      <c r="SFI53" s="86"/>
      <c r="SFJ53" s="86"/>
      <c r="SFK53" s="86"/>
      <c r="SFL53" s="86"/>
      <c r="SFM53" s="86"/>
      <c r="SFN53" s="86"/>
      <c r="SFO53" s="86"/>
      <c r="SFP53" s="86"/>
      <c r="SFQ53" s="86"/>
      <c r="SFR53" s="86"/>
      <c r="SFS53" s="86"/>
      <c r="SFT53" s="86"/>
      <c r="SFU53" s="86"/>
      <c r="SFV53" s="86"/>
      <c r="SFW53" s="86"/>
      <c r="SFX53" s="86"/>
      <c r="SFY53" s="86"/>
      <c r="SFZ53" s="86"/>
      <c r="SGA53" s="86"/>
      <c r="SGB53" s="86"/>
      <c r="SGC53" s="86"/>
      <c r="SGD53" s="86"/>
      <c r="SGE53" s="86"/>
      <c r="SGF53" s="86"/>
      <c r="SGG53" s="86"/>
      <c r="SGH53" s="86"/>
      <c r="SGI53" s="86"/>
      <c r="SGJ53" s="86"/>
      <c r="SGK53" s="86"/>
      <c r="SGL53" s="86"/>
      <c r="SGM53" s="86"/>
      <c r="SGN53" s="86"/>
      <c r="SGO53" s="86"/>
      <c r="SGP53" s="86"/>
      <c r="SGQ53" s="86"/>
      <c r="SGR53" s="86"/>
      <c r="SGS53" s="86"/>
      <c r="SGT53" s="86"/>
      <c r="SGU53" s="86"/>
      <c r="SGV53" s="86"/>
      <c r="SGW53" s="86"/>
      <c r="SGX53" s="86"/>
      <c r="SGY53" s="86"/>
      <c r="SGZ53" s="86"/>
      <c r="SHA53" s="86"/>
      <c r="SHB53" s="86"/>
      <c r="SHC53" s="86"/>
      <c r="SHD53" s="86"/>
      <c r="SHE53" s="86"/>
      <c r="SHF53" s="86"/>
      <c r="SHG53" s="86"/>
      <c r="SHH53" s="86"/>
      <c r="SHI53" s="86"/>
      <c r="SHJ53" s="86"/>
      <c r="SHK53" s="86"/>
      <c r="SHL53" s="86"/>
      <c r="SHM53" s="86"/>
      <c r="SHN53" s="86"/>
      <c r="SHO53" s="86"/>
      <c r="SHP53" s="86"/>
      <c r="SHQ53" s="86"/>
      <c r="SHR53" s="86"/>
      <c r="SHS53" s="86"/>
      <c r="SHT53" s="86"/>
      <c r="SHU53" s="86"/>
      <c r="SHV53" s="86"/>
      <c r="SHW53" s="86"/>
      <c r="SHX53" s="86"/>
      <c r="SHY53" s="86"/>
      <c r="SHZ53" s="86"/>
      <c r="SIA53" s="86"/>
      <c r="SIB53" s="86"/>
      <c r="SIC53" s="86"/>
      <c r="SID53" s="86"/>
      <c r="SIE53" s="86"/>
      <c r="SIF53" s="86"/>
      <c r="SIG53" s="86"/>
      <c r="SIH53" s="86"/>
      <c r="SII53" s="86"/>
      <c r="SIJ53" s="86"/>
      <c r="SIK53" s="86"/>
      <c r="SIL53" s="86"/>
      <c r="SIM53" s="86"/>
      <c r="SIN53" s="86"/>
      <c r="SIO53" s="86"/>
      <c r="SIP53" s="86"/>
      <c r="SIQ53" s="86"/>
      <c r="SIR53" s="86"/>
      <c r="SIS53" s="86"/>
      <c r="SIT53" s="86"/>
      <c r="SIU53" s="86"/>
      <c r="SIV53" s="86"/>
      <c r="SIW53" s="86"/>
      <c r="SIX53" s="86"/>
      <c r="SIY53" s="86"/>
      <c r="SIZ53" s="86"/>
      <c r="SJA53" s="86"/>
      <c r="SJB53" s="86"/>
      <c r="SJC53" s="86"/>
      <c r="SJD53" s="86"/>
      <c r="SJE53" s="86"/>
      <c r="SJF53" s="86"/>
      <c r="SJG53" s="86"/>
      <c r="SJH53" s="86"/>
      <c r="SJI53" s="86"/>
      <c r="SJJ53" s="86"/>
      <c r="SJK53" s="86"/>
      <c r="SJL53" s="86"/>
      <c r="SJM53" s="86"/>
      <c r="SJN53" s="86"/>
      <c r="SJO53" s="86"/>
      <c r="SJP53" s="86"/>
      <c r="SJQ53" s="86"/>
      <c r="SJR53" s="86"/>
      <c r="SJS53" s="86"/>
      <c r="SJT53" s="86"/>
      <c r="SJU53" s="86"/>
      <c r="SJV53" s="86"/>
      <c r="SJW53" s="86"/>
      <c r="SJX53" s="86"/>
      <c r="SJY53" s="86"/>
      <c r="SJZ53" s="86"/>
      <c r="SKA53" s="86"/>
      <c r="SKB53" s="86"/>
      <c r="SKC53" s="86"/>
      <c r="SKD53" s="86"/>
      <c r="SKE53" s="86"/>
      <c r="SKF53" s="86"/>
      <c r="SKG53" s="86"/>
      <c r="SKH53" s="86"/>
      <c r="SKI53" s="86"/>
      <c r="SKJ53" s="86"/>
      <c r="SKK53" s="86"/>
      <c r="SKL53" s="86"/>
      <c r="SKM53" s="86"/>
      <c r="SKN53" s="86"/>
      <c r="SKO53" s="86"/>
      <c r="SKP53" s="86"/>
      <c r="SKQ53" s="86"/>
      <c r="SKR53" s="86"/>
      <c r="SKS53" s="86"/>
      <c r="SKT53" s="86"/>
      <c r="SKU53" s="86"/>
      <c r="SKV53" s="86"/>
      <c r="SKW53" s="86"/>
      <c r="SKX53" s="86"/>
      <c r="SKY53" s="86"/>
      <c r="SKZ53" s="86"/>
      <c r="SLA53" s="86"/>
      <c r="SLB53" s="86"/>
      <c r="SLC53" s="86"/>
      <c r="SLD53" s="86"/>
      <c r="SLE53" s="86"/>
      <c r="SLF53" s="86"/>
      <c r="SLG53" s="86"/>
      <c r="SLH53" s="86"/>
      <c r="SLI53" s="86"/>
      <c r="SLJ53" s="86"/>
      <c r="SLK53" s="86"/>
      <c r="SLL53" s="86"/>
      <c r="SLM53" s="86"/>
      <c r="SLN53" s="86"/>
      <c r="SLO53" s="86"/>
      <c r="SLP53" s="86"/>
      <c r="SLQ53" s="86"/>
      <c r="SLR53" s="86"/>
      <c r="SLS53" s="86"/>
      <c r="SLT53" s="86"/>
      <c r="SLU53" s="86"/>
      <c r="SLV53" s="86"/>
      <c r="SLW53" s="86"/>
      <c r="SLX53" s="86"/>
      <c r="SLY53" s="86"/>
      <c r="SLZ53" s="86"/>
      <c r="SMA53" s="86"/>
      <c r="SMB53" s="86"/>
      <c r="SMC53" s="86"/>
      <c r="SMD53" s="86"/>
      <c r="SME53" s="86"/>
      <c r="SMF53" s="86"/>
      <c r="SMG53" s="86"/>
      <c r="SMH53" s="86"/>
      <c r="SMI53" s="86"/>
      <c r="SMJ53" s="86"/>
      <c r="SMK53" s="86"/>
      <c r="SML53" s="86"/>
      <c r="SMM53" s="86"/>
      <c r="SMN53" s="86"/>
      <c r="SMO53" s="86"/>
      <c r="SMP53" s="86"/>
      <c r="SMQ53" s="86"/>
      <c r="SMR53" s="86"/>
      <c r="SMS53" s="86"/>
      <c r="SMT53" s="86"/>
      <c r="SMU53" s="86"/>
      <c r="SMV53" s="86"/>
      <c r="SMW53" s="86"/>
      <c r="SMX53" s="86"/>
      <c r="SMY53" s="86"/>
      <c r="SMZ53" s="86"/>
      <c r="SNA53" s="86"/>
      <c r="SNB53" s="86"/>
      <c r="SNC53" s="86"/>
      <c r="SND53" s="86"/>
      <c r="SNE53" s="86"/>
      <c r="SNF53" s="86"/>
      <c r="SNG53" s="86"/>
      <c r="SNH53" s="86"/>
      <c r="SNI53" s="86"/>
      <c r="SNJ53" s="86"/>
      <c r="SNK53" s="86"/>
      <c r="SNL53" s="86"/>
      <c r="SNM53" s="86"/>
      <c r="SNN53" s="86"/>
      <c r="SNO53" s="86"/>
      <c r="SNP53" s="86"/>
      <c r="SNQ53" s="86"/>
      <c r="SNR53" s="86"/>
      <c r="SNS53" s="86"/>
      <c r="SNT53" s="86"/>
      <c r="SNU53" s="86"/>
      <c r="SNV53" s="86"/>
      <c r="SNW53" s="86"/>
      <c r="SNX53" s="86"/>
      <c r="SNY53" s="86"/>
      <c r="SNZ53" s="86"/>
      <c r="SOA53" s="86"/>
      <c r="SOB53" s="86"/>
      <c r="SOC53" s="86"/>
      <c r="SOD53" s="86"/>
      <c r="SOE53" s="86"/>
      <c r="SOF53" s="86"/>
      <c r="SOG53" s="86"/>
      <c r="SOH53" s="86"/>
      <c r="SOI53" s="86"/>
      <c r="SOJ53" s="86"/>
      <c r="SOK53" s="86"/>
      <c r="SOL53" s="86"/>
      <c r="SOM53" s="86"/>
      <c r="SON53" s="86"/>
      <c r="SOO53" s="86"/>
      <c r="SOP53" s="86"/>
      <c r="SOQ53" s="86"/>
      <c r="SOR53" s="86"/>
      <c r="SOS53" s="86"/>
      <c r="SOT53" s="86"/>
      <c r="SOU53" s="86"/>
      <c r="SOV53" s="86"/>
      <c r="SOW53" s="86"/>
      <c r="SOX53" s="86"/>
      <c r="SOY53" s="86"/>
      <c r="SOZ53" s="86"/>
      <c r="SPA53" s="86"/>
      <c r="SPB53" s="86"/>
      <c r="SPC53" s="86"/>
      <c r="SPD53" s="86"/>
      <c r="SPE53" s="86"/>
      <c r="SPF53" s="86"/>
      <c r="SPG53" s="86"/>
      <c r="SPH53" s="86"/>
      <c r="SPI53" s="86"/>
      <c r="SPJ53" s="86"/>
      <c r="SPK53" s="86"/>
      <c r="SPL53" s="86"/>
      <c r="SPM53" s="86"/>
      <c r="SPN53" s="86"/>
      <c r="SPO53" s="86"/>
      <c r="SPP53" s="86"/>
      <c r="SPQ53" s="86"/>
      <c r="SPR53" s="86"/>
      <c r="SPS53" s="86"/>
      <c r="SPT53" s="86"/>
      <c r="SPU53" s="86"/>
      <c r="SPV53" s="86"/>
      <c r="SPW53" s="86"/>
      <c r="SPX53" s="86"/>
      <c r="SPY53" s="86"/>
      <c r="SPZ53" s="86"/>
      <c r="SQA53" s="86"/>
      <c r="SQB53" s="86"/>
      <c r="SQC53" s="86"/>
      <c r="SQD53" s="86"/>
      <c r="SQE53" s="86"/>
      <c r="SQF53" s="86"/>
      <c r="SQG53" s="86"/>
      <c r="SQH53" s="86"/>
      <c r="SQI53" s="86"/>
      <c r="SQJ53" s="86"/>
      <c r="SQK53" s="86"/>
      <c r="SQL53" s="86"/>
      <c r="SQM53" s="86"/>
      <c r="SQN53" s="86"/>
      <c r="SQO53" s="86"/>
      <c r="SQP53" s="86"/>
      <c r="SQQ53" s="86"/>
      <c r="SQR53" s="86"/>
      <c r="SQS53" s="86"/>
      <c r="SQT53" s="86"/>
      <c r="SQU53" s="86"/>
      <c r="SQV53" s="86"/>
      <c r="SQW53" s="86"/>
      <c r="SQX53" s="86"/>
      <c r="SQY53" s="86"/>
      <c r="SQZ53" s="86"/>
      <c r="SRA53" s="86"/>
      <c r="SRB53" s="86"/>
      <c r="SRC53" s="86"/>
      <c r="SRD53" s="86"/>
      <c r="SRE53" s="86"/>
      <c r="SRF53" s="86"/>
      <c r="SRG53" s="86"/>
      <c r="SRH53" s="86"/>
      <c r="SRI53" s="86"/>
      <c r="SRJ53" s="86"/>
      <c r="SRK53" s="86"/>
      <c r="SRL53" s="86"/>
      <c r="SRM53" s="86"/>
      <c r="SRN53" s="86"/>
      <c r="SRO53" s="86"/>
      <c r="SRP53" s="86"/>
      <c r="SRQ53" s="86"/>
      <c r="SRR53" s="86"/>
      <c r="SRS53" s="86"/>
      <c r="SRT53" s="86"/>
      <c r="SRU53" s="86"/>
      <c r="SRV53" s="86"/>
      <c r="SRW53" s="86"/>
      <c r="SRX53" s="86"/>
      <c r="SRY53" s="86"/>
      <c r="SRZ53" s="86"/>
      <c r="SSA53" s="86"/>
      <c r="SSB53" s="86"/>
      <c r="SSC53" s="86"/>
      <c r="SSD53" s="86"/>
      <c r="SSE53" s="86"/>
      <c r="SSF53" s="86"/>
      <c r="SSG53" s="86"/>
      <c r="SSH53" s="86"/>
      <c r="SSI53" s="86"/>
      <c r="SSJ53" s="86"/>
      <c r="SSK53" s="86"/>
      <c r="SSL53" s="86"/>
      <c r="SSM53" s="86"/>
      <c r="SSN53" s="86"/>
      <c r="SSO53" s="86"/>
      <c r="SSP53" s="86"/>
      <c r="SSQ53" s="86"/>
      <c r="SSR53" s="86"/>
      <c r="SSS53" s="86"/>
      <c r="SST53" s="86"/>
      <c r="SSU53" s="86"/>
      <c r="SSV53" s="86"/>
      <c r="SSW53" s="86"/>
      <c r="SSX53" s="86"/>
      <c r="SSY53" s="86"/>
      <c r="SSZ53" s="86"/>
      <c r="STA53" s="86"/>
      <c r="STB53" s="86"/>
      <c r="STC53" s="86"/>
      <c r="STD53" s="86"/>
      <c r="STE53" s="86"/>
      <c r="STF53" s="86"/>
      <c r="STG53" s="86"/>
      <c r="STH53" s="86"/>
      <c r="STI53" s="86"/>
      <c r="STJ53" s="86"/>
      <c r="STK53" s="86"/>
      <c r="STL53" s="86"/>
      <c r="STM53" s="86"/>
      <c r="STN53" s="86"/>
      <c r="STO53" s="86"/>
      <c r="STP53" s="86"/>
      <c r="STQ53" s="86"/>
      <c r="STR53" s="86"/>
      <c r="STS53" s="86"/>
      <c r="STT53" s="86"/>
      <c r="STU53" s="86"/>
      <c r="STV53" s="86"/>
      <c r="STW53" s="86"/>
      <c r="STX53" s="86"/>
      <c r="STY53" s="86"/>
      <c r="STZ53" s="86"/>
      <c r="SUA53" s="86"/>
      <c r="SUB53" s="86"/>
      <c r="SUC53" s="86"/>
      <c r="SUD53" s="86"/>
      <c r="SUE53" s="86"/>
      <c r="SUF53" s="86"/>
      <c r="SUG53" s="86"/>
      <c r="SUH53" s="86"/>
      <c r="SUI53" s="86"/>
      <c r="SUJ53" s="86"/>
      <c r="SUK53" s="86"/>
      <c r="SUL53" s="86"/>
      <c r="SUM53" s="86"/>
      <c r="SUN53" s="86"/>
      <c r="SUO53" s="86"/>
      <c r="SUP53" s="86"/>
      <c r="SUQ53" s="86"/>
      <c r="SUR53" s="86"/>
      <c r="SUS53" s="86"/>
      <c r="SUT53" s="86"/>
      <c r="SUU53" s="86"/>
      <c r="SUV53" s="86"/>
      <c r="SUW53" s="86"/>
      <c r="SUX53" s="86"/>
      <c r="SUY53" s="86"/>
      <c r="SUZ53" s="86"/>
      <c r="SVA53" s="86"/>
      <c r="SVB53" s="86"/>
      <c r="SVC53" s="86"/>
      <c r="SVD53" s="86"/>
      <c r="SVE53" s="86"/>
      <c r="SVF53" s="86"/>
      <c r="SVG53" s="86"/>
      <c r="SVH53" s="86"/>
      <c r="SVI53" s="86"/>
      <c r="SVJ53" s="86"/>
      <c r="SVK53" s="86"/>
      <c r="SVL53" s="86"/>
      <c r="SVM53" s="86"/>
      <c r="SVN53" s="86"/>
      <c r="SVO53" s="86"/>
      <c r="SVP53" s="86"/>
      <c r="SVQ53" s="86"/>
      <c r="SVR53" s="86"/>
      <c r="SVS53" s="86"/>
      <c r="SVT53" s="86"/>
      <c r="SVU53" s="86"/>
      <c r="SVV53" s="86"/>
      <c r="SVW53" s="86"/>
      <c r="SVX53" s="86"/>
      <c r="SVY53" s="86"/>
      <c r="SVZ53" s="86"/>
      <c r="SWA53" s="86"/>
      <c r="SWB53" s="86"/>
      <c r="SWC53" s="86"/>
      <c r="SWD53" s="86"/>
      <c r="SWE53" s="86"/>
      <c r="SWF53" s="86"/>
      <c r="SWG53" s="86"/>
      <c r="SWH53" s="86"/>
      <c r="SWI53" s="86"/>
      <c r="SWJ53" s="86"/>
      <c r="SWK53" s="86"/>
      <c r="SWL53" s="86"/>
      <c r="SWM53" s="86"/>
      <c r="SWN53" s="86"/>
      <c r="SWO53" s="86"/>
      <c r="SWP53" s="86"/>
      <c r="SWQ53" s="86"/>
      <c r="SWR53" s="86"/>
      <c r="SWS53" s="86"/>
      <c r="SWT53" s="86"/>
      <c r="SWU53" s="86"/>
      <c r="SWV53" s="86"/>
      <c r="SWW53" s="86"/>
      <c r="SWX53" s="86"/>
      <c r="SWY53" s="86"/>
      <c r="SWZ53" s="86"/>
      <c r="SXA53" s="86"/>
      <c r="SXB53" s="86"/>
      <c r="SXC53" s="86"/>
      <c r="SXD53" s="86"/>
      <c r="SXE53" s="86"/>
      <c r="SXF53" s="86"/>
      <c r="SXG53" s="86"/>
      <c r="SXH53" s="86"/>
      <c r="SXI53" s="86"/>
      <c r="SXJ53" s="86"/>
      <c r="SXK53" s="86"/>
      <c r="SXL53" s="86"/>
      <c r="SXM53" s="86"/>
      <c r="SXN53" s="86"/>
      <c r="SXO53" s="86"/>
      <c r="SXP53" s="86"/>
      <c r="SXQ53" s="86"/>
      <c r="SXR53" s="86"/>
      <c r="SXS53" s="86"/>
      <c r="SXT53" s="86"/>
      <c r="SXU53" s="86"/>
      <c r="SXV53" s="86"/>
      <c r="SXW53" s="86"/>
      <c r="SXX53" s="86"/>
      <c r="SXY53" s="86"/>
      <c r="SXZ53" s="86"/>
      <c r="SYA53" s="86"/>
      <c r="SYB53" s="86"/>
      <c r="SYC53" s="86"/>
      <c r="SYD53" s="86"/>
      <c r="SYE53" s="86"/>
      <c r="SYF53" s="86"/>
      <c r="SYG53" s="86"/>
      <c r="SYH53" s="86"/>
      <c r="SYI53" s="86"/>
      <c r="SYJ53" s="86"/>
      <c r="SYK53" s="86"/>
      <c r="SYL53" s="86"/>
      <c r="SYM53" s="86"/>
      <c r="SYN53" s="86"/>
      <c r="SYO53" s="86"/>
      <c r="SYP53" s="86"/>
      <c r="SYQ53" s="86"/>
      <c r="SYR53" s="86"/>
      <c r="SYS53" s="86"/>
      <c r="SYT53" s="86"/>
      <c r="SYU53" s="86"/>
      <c r="SYV53" s="86"/>
      <c r="SYW53" s="86"/>
      <c r="SYX53" s="86"/>
      <c r="SYY53" s="86"/>
      <c r="SYZ53" s="86"/>
      <c r="SZA53" s="86"/>
      <c r="SZB53" s="86"/>
      <c r="SZC53" s="86"/>
      <c r="SZD53" s="86"/>
      <c r="SZE53" s="86"/>
      <c r="SZF53" s="86"/>
      <c r="SZG53" s="86"/>
      <c r="SZH53" s="86"/>
      <c r="SZI53" s="86"/>
      <c r="SZJ53" s="86"/>
      <c r="SZK53" s="86"/>
      <c r="SZL53" s="86"/>
      <c r="SZM53" s="86"/>
      <c r="SZN53" s="86"/>
      <c r="SZO53" s="86"/>
      <c r="SZP53" s="86"/>
      <c r="SZQ53" s="86"/>
      <c r="SZR53" s="86"/>
      <c r="SZS53" s="86"/>
      <c r="SZT53" s="86"/>
      <c r="SZU53" s="86"/>
      <c r="SZV53" s="86"/>
      <c r="SZW53" s="86"/>
      <c r="SZX53" s="86"/>
      <c r="SZY53" s="86"/>
      <c r="SZZ53" s="86"/>
      <c r="TAA53" s="86"/>
      <c r="TAB53" s="86"/>
      <c r="TAC53" s="86"/>
      <c r="TAD53" s="86"/>
      <c r="TAE53" s="86"/>
      <c r="TAF53" s="86"/>
      <c r="TAG53" s="86"/>
      <c r="TAH53" s="86"/>
      <c r="TAI53" s="86"/>
      <c r="TAJ53" s="86"/>
      <c r="TAK53" s="86"/>
      <c r="TAL53" s="86"/>
      <c r="TAM53" s="86"/>
      <c r="TAN53" s="86"/>
      <c r="TAO53" s="86"/>
      <c r="TAP53" s="86"/>
      <c r="TAQ53" s="86"/>
      <c r="TAR53" s="86"/>
      <c r="TAS53" s="86"/>
      <c r="TAT53" s="86"/>
      <c r="TAU53" s="86"/>
      <c r="TAV53" s="86"/>
      <c r="TAW53" s="86"/>
      <c r="TAX53" s="86"/>
      <c r="TAY53" s="86"/>
      <c r="TAZ53" s="86"/>
      <c r="TBA53" s="86"/>
      <c r="TBB53" s="86"/>
      <c r="TBC53" s="86"/>
      <c r="TBD53" s="86"/>
      <c r="TBE53" s="86"/>
      <c r="TBF53" s="86"/>
      <c r="TBG53" s="86"/>
      <c r="TBH53" s="86"/>
      <c r="TBI53" s="86"/>
      <c r="TBJ53" s="86"/>
      <c r="TBK53" s="86"/>
      <c r="TBL53" s="86"/>
      <c r="TBM53" s="86"/>
      <c r="TBN53" s="86"/>
      <c r="TBO53" s="86"/>
      <c r="TBP53" s="86"/>
      <c r="TBQ53" s="86"/>
      <c r="TBR53" s="86"/>
      <c r="TBS53" s="86"/>
      <c r="TBT53" s="86"/>
      <c r="TBU53" s="86"/>
      <c r="TBV53" s="86"/>
      <c r="TBW53" s="86"/>
      <c r="TBX53" s="86"/>
      <c r="TBY53" s="86"/>
      <c r="TBZ53" s="86"/>
      <c r="TCA53" s="86"/>
      <c r="TCB53" s="86"/>
      <c r="TCC53" s="86"/>
      <c r="TCD53" s="86"/>
      <c r="TCE53" s="86"/>
      <c r="TCF53" s="86"/>
      <c r="TCG53" s="86"/>
      <c r="TCH53" s="86"/>
      <c r="TCI53" s="86"/>
      <c r="TCJ53" s="86"/>
      <c r="TCK53" s="86"/>
      <c r="TCL53" s="86"/>
      <c r="TCM53" s="86"/>
      <c r="TCN53" s="86"/>
      <c r="TCO53" s="86"/>
      <c r="TCP53" s="86"/>
      <c r="TCQ53" s="86"/>
      <c r="TCR53" s="86"/>
      <c r="TCS53" s="86"/>
      <c r="TCT53" s="86"/>
      <c r="TCU53" s="86"/>
      <c r="TCV53" s="86"/>
      <c r="TCW53" s="86"/>
      <c r="TCX53" s="86"/>
      <c r="TCY53" s="86"/>
      <c r="TCZ53" s="86"/>
      <c r="TDA53" s="86"/>
      <c r="TDB53" s="86"/>
      <c r="TDC53" s="86"/>
      <c r="TDD53" s="86"/>
      <c r="TDE53" s="86"/>
      <c r="TDF53" s="86"/>
      <c r="TDG53" s="86"/>
      <c r="TDH53" s="86"/>
      <c r="TDI53" s="86"/>
      <c r="TDJ53" s="86"/>
      <c r="TDK53" s="86"/>
      <c r="TDL53" s="86"/>
      <c r="TDM53" s="86"/>
      <c r="TDN53" s="86"/>
      <c r="TDO53" s="86"/>
      <c r="TDP53" s="86"/>
      <c r="TDQ53" s="86"/>
      <c r="TDR53" s="86"/>
      <c r="TDS53" s="86"/>
      <c r="TDT53" s="86"/>
      <c r="TDU53" s="86"/>
      <c r="TDV53" s="86"/>
      <c r="TDW53" s="86"/>
      <c r="TDX53" s="86"/>
      <c r="TDY53" s="86"/>
      <c r="TDZ53" s="86"/>
      <c r="TEA53" s="86"/>
      <c r="TEB53" s="86"/>
      <c r="TEC53" s="86"/>
      <c r="TED53" s="86"/>
      <c r="TEE53" s="86"/>
      <c r="TEF53" s="86"/>
      <c r="TEG53" s="86"/>
      <c r="TEH53" s="86"/>
      <c r="TEI53" s="86"/>
      <c r="TEJ53" s="86"/>
      <c r="TEK53" s="86"/>
      <c r="TEL53" s="86"/>
      <c r="TEM53" s="86"/>
      <c r="TEN53" s="86"/>
      <c r="TEO53" s="86"/>
      <c r="TEP53" s="86"/>
      <c r="TEQ53" s="86"/>
      <c r="TER53" s="86"/>
      <c r="TES53" s="86"/>
      <c r="TET53" s="86"/>
      <c r="TEU53" s="86"/>
      <c r="TEV53" s="86"/>
      <c r="TEW53" s="86"/>
      <c r="TEX53" s="86"/>
      <c r="TEY53" s="86"/>
      <c r="TEZ53" s="86"/>
      <c r="TFA53" s="86"/>
      <c r="TFB53" s="86"/>
      <c r="TFC53" s="86"/>
      <c r="TFD53" s="86"/>
      <c r="TFE53" s="86"/>
      <c r="TFF53" s="86"/>
      <c r="TFG53" s="86"/>
      <c r="TFH53" s="86"/>
      <c r="TFI53" s="86"/>
      <c r="TFJ53" s="86"/>
      <c r="TFK53" s="86"/>
      <c r="TFL53" s="86"/>
      <c r="TFM53" s="86"/>
      <c r="TFN53" s="86"/>
      <c r="TFO53" s="86"/>
      <c r="TFP53" s="86"/>
      <c r="TFQ53" s="86"/>
      <c r="TFR53" s="86"/>
      <c r="TFS53" s="86"/>
      <c r="TFT53" s="86"/>
      <c r="TFU53" s="86"/>
      <c r="TFV53" s="86"/>
      <c r="TFW53" s="86"/>
      <c r="TFX53" s="86"/>
      <c r="TFY53" s="86"/>
      <c r="TFZ53" s="86"/>
      <c r="TGA53" s="86"/>
      <c r="TGB53" s="86"/>
      <c r="TGC53" s="86"/>
      <c r="TGD53" s="86"/>
      <c r="TGE53" s="86"/>
      <c r="TGF53" s="86"/>
      <c r="TGG53" s="86"/>
      <c r="TGH53" s="86"/>
      <c r="TGI53" s="86"/>
      <c r="TGJ53" s="86"/>
      <c r="TGK53" s="86"/>
      <c r="TGL53" s="86"/>
      <c r="TGM53" s="86"/>
      <c r="TGN53" s="86"/>
      <c r="TGO53" s="86"/>
      <c r="TGP53" s="86"/>
      <c r="TGQ53" s="86"/>
      <c r="TGR53" s="86"/>
      <c r="TGS53" s="86"/>
      <c r="TGT53" s="86"/>
      <c r="TGU53" s="86"/>
      <c r="TGV53" s="86"/>
      <c r="TGW53" s="86"/>
      <c r="TGX53" s="86"/>
      <c r="TGY53" s="86"/>
      <c r="TGZ53" s="86"/>
      <c r="THA53" s="86"/>
      <c r="THB53" s="86"/>
      <c r="THC53" s="86"/>
      <c r="THD53" s="86"/>
      <c r="THE53" s="86"/>
      <c r="THF53" s="86"/>
      <c r="THG53" s="86"/>
      <c r="THH53" s="86"/>
      <c r="THI53" s="86"/>
      <c r="THJ53" s="86"/>
      <c r="THK53" s="86"/>
      <c r="THL53" s="86"/>
      <c r="THM53" s="86"/>
      <c r="THN53" s="86"/>
      <c r="THO53" s="86"/>
      <c r="THP53" s="86"/>
      <c r="THQ53" s="86"/>
      <c r="THR53" s="86"/>
      <c r="THS53" s="86"/>
      <c r="THT53" s="86"/>
      <c r="THU53" s="86"/>
      <c r="THV53" s="86"/>
      <c r="THW53" s="86"/>
      <c r="THX53" s="86"/>
      <c r="THY53" s="86"/>
      <c r="THZ53" s="86"/>
      <c r="TIA53" s="86"/>
      <c r="TIB53" s="86"/>
      <c r="TIC53" s="86"/>
      <c r="TID53" s="86"/>
      <c r="TIE53" s="86"/>
      <c r="TIF53" s="86"/>
      <c r="TIG53" s="86"/>
      <c r="TIH53" s="86"/>
      <c r="TII53" s="86"/>
      <c r="TIJ53" s="86"/>
      <c r="TIK53" s="86"/>
      <c r="TIL53" s="86"/>
      <c r="TIM53" s="86"/>
      <c r="TIN53" s="86"/>
      <c r="TIO53" s="86"/>
      <c r="TIP53" s="86"/>
      <c r="TIQ53" s="86"/>
      <c r="TIR53" s="86"/>
      <c r="TIS53" s="86"/>
      <c r="TIT53" s="86"/>
      <c r="TIU53" s="86"/>
      <c r="TIV53" s="86"/>
      <c r="TIW53" s="86"/>
      <c r="TIX53" s="86"/>
      <c r="TIY53" s="86"/>
      <c r="TIZ53" s="86"/>
      <c r="TJA53" s="86"/>
      <c r="TJB53" s="86"/>
      <c r="TJC53" s="86"/>
      <c r="TJD53" s="86"/>
      <c r="TJE53" s="86"/>
      <c r="TJF53" s="86"/>
      <c r="TJG53" s="86"/>
      <c r="TJH53" s="86"/>
      <c r="TJI53" s="86"/>
      <c r="TJJ53" s="86"/>
      <c r="TJK53" s="86"/>
      <c r="TJL53" s="86"/>
      <c r="TJM53" s="86"/>
      <c r="TJN53" s="86"/>
      <c r="TJO53" s="86"/>
      <c r="TJP53" s="86"/>
      <c r="TJQ53" s="86"/>
      <c r="TJR53" s="86"/>
      <c r="TJS53" s="86"/>
      <c r="TJT53" s="86"/>
      <c r="TJU53" s="86"/>
      <c r="TJV53" s="86"/>
      <c r="TJW53" s="86"/>
      <c r="TJX53" s="86"/>
      <c r="TJY53" s="86"/>
      <c r="TJZ53" s="86"/>
      <c r="TKA53" s="86"/>
      <c r="TKB53" s="86"/>
      <c r="TKC53" s="86"/>
      <c r="TKD53" s="86"/>
      <c r="TKE53" s="86"/>
      <c r="TKF53" s="86"/>
      <c r="TKG53" s="86"/>
      <c r="TKH53" s="86"/>
      <c r="TKI53" s="86"/>
      <c r="TKJ53" s="86"/>
      <c r="TKK53" s="86"/>
      <c r="TKL53" s="86"/>
      <c r="TKM53" s="86"/>
      <c r="TKN53" s="86"/>
      <c r="TKO53" s="86"/>
      <c r="TKP53" s="86"/>
      <c r="TKQ53" s="86"/>
      <c r="TKR53" s="86"/>
      <c r="TKS53" s="86"/>
      <c r="TKT53" s="86"/>
      <c r="TKU53" s="86"/>
      <c r="TKV53" s="86"/>
      <c r="TKW53" s="86"/>
      <c r="TKX53" s="86"/>
      <c r="TKY53" s="86"/>
      <c r="TKZ53" s="86"/>
      <c r="TLA53" s="86"/>
      <c r="TLB53" s="86"/>
      <c r="TLC53" s="86"/>
      <c r="TLD53" s="86"/>
      <c r="TLE53" s="86"/>
      <c r="TLF53" s="86"/>
      <c r="TLG53" s="86"/>
      <c r="TLH53" s="86"/>
      <c r="TLI53" s="86"/>
      <c r="TLJ53" s="86"/>
      <c r="TLK53" s="86"/>
      <c r="TLL53" s="86"/>
      <c r="TLM53" s="86"/>
      <c r="TLN53" s="86"/>
      <c r="TLO53" s="86"/>
      <c r="TLP53" s="86"/>
      <c r="TLQ53" s="86"/>
      <c r="TLR53" s="86"/>
      <c r="TLS53" s="86"/>
      <c r="TLT53" s="86"/>
      <c r="TLU53" s="86"/>
      <c r="TLV53" s="86"/>
      <c r="TLW53" s="86"/>
      <c r="TLX53" s="86"/>
      <c r="TLY53" s="86"/>
      <c r="TLZ53" s="86"/>
      <c r="TMA53" s="86"/>
      <c r="TMB53" s="86"/>
      <c r="TMC53" s="86"/>
      <c r="TMD53" s="86"/>
      <c r="TME53" s="86"/>
      <c r="TMF53" s="86"/>
      <c r="TMG53" s="86"/>
      <c r="TMH53" s="86"/>
      <c r="TMI53" s="86"/>
      <c r="TMJ53" s="86"/>
      <c r="TMK53" s="86"/>
      <c r="TML53" s="86"/>
      <c r="TMM53" s="86"/>
      <c r="TMN53" s="86"/>
      <c r="TMO53" s="86"/>
      <c r="TMP53" s="86"/>
      <c r="TMQ53" s="86"/>
      <c r="TMR53" s="86"/>
      <c r="TMS53" s="86"/>
      <c r="TMT53" s="86"/>
      <c r="TMU53" s="86"/>
      <c r="TMV53" s="86"/>
      <c r="TMW53" s="86"/>
      <c r="TMX53" s="86"/>
      <c r="TMY53" s="86"/>
      <c r="TMZ53" s="86"/>
      <c r="TNA53" s="86"/>
      <c r="TNB53" s="86"/>
      <c r="TNC53" s="86"/>
      <c r="TND53" s="86"/>
      <c r="TNE53" s="86"/>
      <c r="TNF53" s="86"/>
      <c r="TNG53" s="86"/>
      <c r="TNH53" s="86"/>
      <c r="TNI53" s="86"/>
      <c r="TNJ53" s="86"/>
      <c r="TNK53" s="86"/>
      <c r="TNL53" s="86"/>
      <c r="TNM53" s="86"/>
      <c r="TNN53" s="86"/>
      <c r="TNO53" s="86"/>
      <c r="TNP53" s="86"/>
      <c r="TNQ53" s="86"/>
      <c r="TNR53" s="86"/>
      <c r="TNS53" s="86"/>
      <c r="TNT53" s="86"/>
      <c r="TNU53" s="86"/>
      <c r="TNV53" s="86"/>
      <c r="TNW53" s="86"/>
      <c r="TNX53" s="86"/>
      <c r="TNY53" s="86"/>
      <c r="TNZ53" s="86"/>
      <c r="TOA53" s="86"/>
      <c r="TOB53" s="86"/>
      <c r="TOC53" s="86"/>
      <c r="TOD53" s="86"/>
      <c r="TOE53" s="86"/>
      <c r="TOF53" s="86"/>
      <c r="TOG53" s="86"/>
      <c r="TOH53" s="86"/>
      <c r="TOI53" s="86"/>
      <c r="TOJ53" s="86"/>
      <c r="TOK53" s="86"/>
      <c r="TOL53" s="86"/>
      <c r="TOM53" s="86"/>
      <c r="TON53" s="86"/>
      <c r="TOO53" s="86"/>
      <c r="TOP53" s="86"/>
      <c r="TOQ53" s="86"/>
      <c r="TOR53" s="86"/>
      <c r="TOS53" s="86"/>
      <c r="TOT53" s="86"/>
      <c r="TOU53" s="86"/>
      <c r="TOV53" s="86"/>
      <c r="TOW53" s="86"/>
      <c r="TOX53" s="86"/>
      <c r="TOY53" s="86"/>
      <c r="TOZ53" s="86"/>
      <c r="TPA53" s="86"/>
      <c r="TPB53" s="86"/>
      <c r="TPC53" s="86"/>
      <c r="TPD53" s="86"/>
      <c r="TPE53" s="86"/>
      <c r="TPF53" s="86"/>
      <c r="TPG53" s="86"/>
      <c r="TPH53" s="86"/>
      <c r="TPI53" s="86"/>
      <c r="TPJ53" s="86"/>
      <c r="TPK53" s="86"/>
      <c r="TPL53" s="86"/>
      <c r="TPM53" s="86"/>
      <c r="TPN53" s="86"/>
      <c r="TPO53" s="86"/>
      <c r="TPP53" s="86"/>
      <c r="TPQ53" s="86"/>
      <c r="TPR53" s="86"/>
      <c r="TPS53" s="86"/>
      <c r="TPT53" s="86"/>
      <c r="TPU53" s="86"/>
      <c r="TPV53" s="86"/>
      <c r="TPW53" s="86"/>
      <c r="TPX53" s="86"/>
      <c r="TPY53" s="86"/>
      <c r="TPZ53" s="86"/>
      <c r="TQA53" s="86"/>
      <c r="TQB53" s="86"/>
      <c r="TQC53" s="86"/>
      <c r="TQD53" s="86"/>
      <c r="TQE53" s="86"/>
      <c r="TQF53" s="86"/>
      <c r="TQG53" s="86"/>
      <c r="TQH53" s="86"/>
      <c r="TQI53" s="86"/>
      <c r="TQJ53" s="86"/>
      <c r="TQK53" s="86"/>
      <c r="TQL53" s="86"/>
      <c r="TQM53" s="86"/>
      <c r="TQN53" s="86"/>
      <c r="TQO53" s="86"/>
      <c r="TQP53" s="86"/>
      <c r="TQQ53" s="86"/>
      <c r="TQR53" s="86"/>
      <c r="TQS53" s="86"/>
      <c r="TQT53" s="86"/>
      <c r="TQU53" s="86"/>
      <c r="TQV53" s="86"/>
      <c r="TQW53" s="86"/>
      <c r="TQX53" s="86"/>
      <c r="TQY53" s="86"/>
      <c r="TQZ53" s="86"/>
      <c r="TRA53" s="86"/>
      <c r="TRB53" s="86"/>
      <c r="TRC53" s="86"/>
      <c r="TRD53" s="86"/>
      <c r="TRE53" s="86"/>
      <c r="TRF53" s="86"/>
      <c r="TRG53" s="86"/>
      <c r="TRH53" s="86"/>
      <c r="TRI53" s="86"/>
      <c r="TRJ53" s="86"/>
      <c r="TRK53" s="86"/>
      <c r="TRL53" s="86"/>
      <c r="TRM53" s="86"/>
      <c r="TRN53" s="86"/>
      <c r="TRO53" s="86"/>
      <c r="TRP53" s="86"/>
      <c r="TRQ53" s="86"/>
      <c r="TRR53" s="86"/>
      <c r="TRS53" s="86"/>
      <c r="TRT53" s="86"/>
      <c r="TRU53" s="86"/>
      <c r="TRV53" s="86"/>
      <c r="TRW53" s="86"/>
      <c r="TRX53" s="86"/>
      <c r="TRY53" s="86"/>
      <c r="TRZ53" s="86"/>
      <c r="TSA53" s="86"/>
      <c r="TSB53" s="86"/>
      <c r="TSC53" s="86"/>
      <c r="TSD53" s="86"/>
      <c r="TSE53" s="86"/>
      <c r="TSF53" s="86"/>
      <c r="TSG53" s="86"/>
      <c r="TSH53" s="86"/>
      <c r="TSI53" s="86"/>
      <c r="TSJ53" s="86"/>
      <c r="TSK53" s="86"/>
      <c r="TSL53" s="86"/>
      <c r="TSM53" s="86"/>
      <c r="TSN53" s="86"/>
      <c r="TSO53" s="86"/>
      <c r="TSP53" s="86"/>
      <c r="TSQ53" s="86"/>
      <c r="TSR53" s="86"/>
      <c r="TSS53" s="86"/>
      <c r="TST53" s="86"/>
      <c r="TSU53" s="86"/>
      <c r="TSV53" s="86"/>
      <c r="TSW53" s="86"/>
      <c r="TSX53" s="86"/>
      <c r="TSY53" s="86"/>
      <c r="TSZ53" s="86"/>
      <c r="TTA53" s="86"/>
      <c r="TTB53" s="86"/>
      <c r="TTC53" s="86"/>
      <c r="TTD53" s="86"/>
      <c r="TTE53" s="86"/>
      <c r="TTF53" s="86"/>
      <c r="TTG53" s="86"/>
      <c r="TTH53" s="86"/>
      <c r="TTI53" s="86"/>
      <c r="TTJ53" s="86"/>
      <c r="TTK53" s="86"/>
      <c r="TTL53" s="86"/>
      <c r="TTM53" s="86"/>
      <c r="TTN53" s="86"/>
      <c r="TTO53" s="86"/>
      <c r="TTP53" s="86"/>
      <c r="TTQ53" s="86"/>
      <c r="TTR53" s="86"/>
      <c r="TTS53" s="86"/>
      <c r="TTT53" s="86"/>
      <c r="TTU53" s="86"/>
      <c r="TTV53" s="86"/>
      <c r="TTW53" s="86"/>
      <c r="TTX53" s="86"/>
      <c r="TTY53" s="86"/>
      <c r="TTZ53" s="86"/>
      <c r="TUA53" s="86"/>
      <c r="TUB53" s="86"/>
      <c r="TUC53" s="86"/>
      <c r="TUD53" s="86"/>
      <c r="TUE53" s="86"/>
      <c r="TUF53" s="86"/>
      <c r="TUG53" s="86"/>
      <c r="TUH53" s="86"/>
      <c r="TUI53" s="86"/>
      <c r="TUJ53" s="86"/>
      <c r="TUK53" s="86"/>
      <c r="TUL53" s="86"/>
      <c r="TUM53" s="86"/>
      <c r="TUN53" s="86"/>
      <c r="TUO53" s="86"/>
      <c r="TUP53" s="86"/>
      <c r="TUQ53" s="86"/>
      <c r="TUR53" s="86"/>
      <c r="TUS53" s="86"/>
      <c r="TUT53" s="86"/>
      <c r="TUU53" s="86"/>
      <c r="TUV53" s="86"/>
      <c r="TUW53" s="86"/>
      <c r="TUX53" s="86"/>
      <c r="TUY53" s="86"/>
      <c r="TUZ53" s="86"/>
      <c r="TVA53" s="86"/>
      <c r="TVB53" s="86"/>
      <c r="TVC53" s="86"/>
      <c r="TVD53" s="86"/>
      <c r="TVE53" s="86"/>
      <c r="TVF53" s="86"/>
      <c r="TVG53" s="86"/>
      <c r="TVH53" s="86"/>
      <c r="TVI53" s="86"/>
      <c r="TVJ53" s="86"/>
      <c r="TVK53" s="86"/>
      <c r="TVL53" s="86"/>
      <c r="TVM53" s="86"/>
      <c r="TVN53" s="86"/>
      <c r="TVO53" s="86"/>
      <c r="TVP53" s="86"/>
      <c r="TVQ53" s="86"/>
      <c r="TVR53" s="86"/>
      <c r="TVS53" s="86"/>
      <c r="TVT53" s="86"/>
      <c r="TVU53" s="86"/>
      <c r="TVV53" s="86"/>
      <c r="TVW53" s="86"/>
      <c r="TVX53" s="86"/>
      <c r="TVY53" s="86"/>
      <c r="TVZ53" s="86"/>
      <c r="TWA53" s="86"/>
      <c r="TWB53" s="86"/>
      <c r="TWC53" s="86"/>
      <c r="TWD53" s="86"/>
      <c r="TWE53" s="86"/>
      <c r="TWF53" s="86"/>
      <c r="TWG53" s="86"/>
      <c r="TWH53" s="86"/>
      <c r="TWI53" s="86"/>
      <c r="TWJ53" s="86"/>
      <c r="TWK53" s="86"/>
      <c r="TWL53" s="86"/>
      <c r="TWM53" s="86"/>
      <c r="TWN53" s="86"/>
      <c r="TWO53" s="86"/>
      <c r="TWP53" s="86"/>
      <c r="TWQ53" s="86"/>
      <c r="TWR53" s="86"/>
      <c r="TWS53" s="86"/>
      <c r="TWT53" s="86"/>
      <c r="TWU53" s="86"/>
      <c r="TWV53" s="86"/>
      <c r="TWW53" s="86"/>
      <c r="TWX53" s="86"/>
      <c r="TWY53" s="86"/>
      <c r="TWZ53" s="86"/>
      <c r="TXA53" s="86"/>
      <c r="TXB53" s="86"/>
      <c r="TXC53" s="86"/>
      <c r="TXD53" s="86"/>
      <c r="TXE53" s="86"/>
      <c r="TXF53" s="86"/>
      <c r="TXG53" s="86"/>
      <c r="TXH53" s="86"/>
      <c r="TXI53" s="86"/>
      <c r="TXJ53" s="86"/>
      <c r="TXK53" s="86"/>
      <c r="TXL53" s="86"/>
      <c r="TXM53" s="86"/>
      <c r="TXN53" s="86"/>
      <c r="TXO53" s="86"/>
      <c r="TXP53" s="86"/>
      <c r="TXQ53" s="86"/>
      <c r="TXR53" s="86"/>
      <c r="TXS53" s="86"/>
      <c r="TXT53" s="86"/>
      <c r="TXU53" s="86"/>
      <c r="TXV53" s="86"/>
      <c r="TXW53" s="86"/>
      <c r="TXX53" s="86"/>
      <c r="TXY53" s="86"/>
      <c r="TXZ53" s="86"/>
      <c r="TYA53" s="86"/>
      <c r="TYB53" s="86"/>
      <c r="TYC53" s="86"/>
      <c r="TYD53" s="86"/>
      <c r="TYE53" s="86"/>
      <c r="TYF53" s="86"/>
      <c r="TYG53" s="86"/>
      <c r="TYH53" s="86"/>
      <c r="TYI53" s="86"/>
      <c r="TYJ53" s="86"/>
      <c r="TYK53" s="86"/>
      <c r="TYL53" s="86"/>
      <c r="TYM53" s="86"/>
      <c r="TYN53" s="86"/>
      <c r="TYO53" s="86"/>
      <c r="TYP53" s="86"/>
      <c r="TYQ53" s="86"/>
      <c r="TYR53" s="86"/>
      <c r="TYS53" s="86"/>
      <c r="TYT53" s="86"/>
      <c r="TYU53" s="86"/>
      <c r="TYV53" s="86"/>
      <c r="TYW53" s="86"/>
      <c r="TYX53" s="86"/>
      <c r="TYY53" s="86"/>
      <c r="TYZ53" s="86"/>
      <c r="TZA53" s="86"/>
      <c r="TZB53" s="86"/>
      <c r="TZC53" s="86"/>
      <c r="TZD53" s="86"/>
      <c r="TZE53" s="86"/>
      <c r="TZF53" s="86"/>
      <c r="TZG53" s="86"/>
      <c r="TZH53" s="86"/>
      <c r="TZI53" s="86"/>
      <c r="TZJ53" s="86"/>
      <c r="TZK53" s="86"/>
      <c r="TZL53" s="86"/>
      <c r="TZM53" s="86"/>
      <c r="TZN53" s="86"/>
      <c r="TZO53" s="86"/>
      <c r="TZP53" s="86"/>
      <c r="TZQ53" s="86"/>
      <c r="TZR53" s="86"/>
      <c r="TZS53" s="86"/>
      <c r="TZT53" s="86"/>
      <c r="TZU53" s="86"/>
      <c r="TZV53" s="86"/>
      <c r="TZW53" s="86"/>
      <c r="TZX53" s="86"/>
      <c r="TZY53" s="86"/>
      <c r="TZZ53" s="86"/>
      <c r="UAA53" s="86"/>
      <c r="UAB53" s="86"/>
      <c r="UAC53" s="86"/>
      <c r="UAD53" s="86"/>
      <c r="UAE53" s="86"/>
      <c r="UAF53" s="86"/>
      <c r="UAG53" s="86"/>
      <c r="UAH53" s="86"/>
      <c r="UAI53" s="86"/>
      <c r="UAJ53" s="86"/>
      <c r="UAK53" s="86"/>
      <c r="UAL53" s="86"/>
      <c r="UAM53" s="86"/>
      <c r="UAN53" s="86"/>
      <c r="UAO53" s="86"/>
      <c r="UAP53" s="86"/>
      <c r="UAQ53" s="86"/>
      <c r="UAR53" s="86"/>
      <c r="UAS53" s="86"/>
      <c r="UAT53" s="86"/>
      <c r="UAU53" s="86"/>
      <c r="UAV53" s="86"/>
      <c r="UAW53" s="86"/>
      <c r="UAX53" s="86"/>
      <c r="UAY53" s="86"/>
      <c r="UAZ53" s="86"/>
      <c r="UBA53" s="86"/>
      <c r="UBB53" s="86"/>
      <c r="UBC53" s="86"/>
      <c r="UBD53" s="86"/>
      <c r="UBE53" s="86"/>
      <c r="UBF53" s="86"/>
      <c r="UBG53" s="86"/>
      <c r="UBH53" s="86"/>
      <c r="UBI53" s="86"/>
      <c r="UBJ53" s="86"/>
      <c r="UBK53" s="86"/>
      <c r="UBL53" s="86"/>
      <c r="UBM53" s="86"/>
      <c r="UBN53" s="86"/>
      <c r="UBO53" s="86"/>
      <c r="UBP53" s="86"/>
      <c r="UBQ53" s="86"/>
      <c r="UBR53" s="86"/>
      <c r="UBS53" s="86"/>
      <c r="UBT53" s="86"/>
      <c r="UBU53" s="86"/>
      <c r="UBV53" s="86"/>
      <c r="UBW53" s="86"/>
      <c r="UBX53" s="86"/>
      <c r="UBY53" s="86"/>
      <c r="UBZ53" s="86"/>
      <c r="UCA53" s="86"/>
      <c r="UCB53" s="86"/>
      <c r="UCC53" s="86"/>
      <c r="UCD53" s="86"/>
      <c r="UCE53" s="86"/>
      <c r="UCF53" s="86"/>
      <c r="UCG53" s="86"/>
      <c r="UCH53" s="86"/>
      <c r="UCI53" s="86"/>
      <c r="UCJ53" s="86"/>
      <c r="UCK53" s="86"/>
      <c r="UCL53" s="86"/>
      <c r="UCM53" s="86"/>
      <c r="UCN53" s="86"/>
      <c r="UCO53" s="86"/>
      <c r="UCP53" s="86"/>
      <c r="UCQ53" s="86"/>
      <c r="UCR53" s="86"/>
      <c r="UCS53" s="86"/>
      <c r="UCT53" s="86"/>
      <c r="UCU53" s="86"/>
      <c r="UCV53" s="86"/>
      <c r="UCW53" s="86"/>
      <c r="UCX53" s="86"/>
      <c r="UCY53" s="86"/>
      <c r="UCZ53" s="86"/>
      <c r="UDA53" s="86"/>
      <c r="UDB53" s="86"/>
      <c r="UDC53" s="86"/>
      <c r="UDD53" s="86"/>
      <c r="UDE53" s="86"/>
      <c r="UDF53" s="86"/>
      <c r="UDG53" s="86"/>
      <c r="UDH53" s="86"/>
      <c r="UDI53" s="86"/>
      <c r="UDJ53" s="86"/>
      <c r="UDK53" s="86"/>
      <c r="UDL53" s="86"/>
      <c r="UDM53" s="86"/>
      <c r="UDN53" s="86"/>
      <c r="UDO53" s="86"/>
      <c r="UDP53" s="86"/>
      <c r="UDQ53" s="86"/>
      <c r="UDR53" s="86"/>
      <c r="UDS53" s="86"/>
      <c r="UDT53" s="86"/>
      <c r="UDU53" s="86"/>
      <c r="UDV53" s="86"/>
      <c r="UDW53" s="86"/>
      <c r="UDX53" s="86"/>
      <c r="UDY53" s="86"/>
      <c r="UDZ53" s="86"/>
      <c r="UEA53" s="86"/>
      <c r="UEB53" s="86"/>
      <c r="UEC53" s="86"/>
      <c r="UED53" s="86"/>
      <c r="UEE53" s="86"/>
      <c r="UEF53" s="86"/>
      <c r="UEG53" s="86"/>
      <c r="UEH53" s="86"/>
      <c r="UEI53" s="86"/>
      <c r="UEJ53" s="86"/>
      <c r="UEK53" s="86"/>
      <c r="UEL53" s="86"/>
      <c r="UEM53" s="86"/>
      <c r="UEN53" s="86"/>
      <c r="UEO53" s="86"/>
      <c r="UEP53" s="86"/>
      <c r="UEQ53" s="86"/>
      <c r="UER53" s="86"/>
      <c r="UES53" s="86"/>
      <c r="UET53" s="86"/>
      <c r="UEU53" s="86"/>
      <c r="UEV53" s="86"/>
      <c r="UEW53" s="86"/>
      <c r="UEX53" s="86"/>
      <c r="UEY53" s="86"/>
      <c r="UEZ53" s="86"/>
      <c r="UFA53" s="86"/>
      <c r="UFB53" s="86"/>
      <c r="UFC53" s="86"/>
      <c r="UFD53" s="86"/>
      <c r="UFE53" s="86"/>
      <c r="UFF53" s="86"/>
      <c r="UFG53" s="86"/>
      <c r="UFH53" s="86"/>
      <c r="UFI53" s="86"/>
      <c r="UFJ53" s="86"/>
      <c r="UFK53" s="86"/>
      <c r="UFL53" s="86"/>
      <c r="UFM53" s="86"/>
      <c r="UFN53" s="86"/>
      <c r="UFO53" s="86"/>
      <c r="UFP53" s="86"/>
      <c r="UFQ53" s="86"/>
      <c r="UFR53" s="86"/>
      <c r="UFS53" s="86"/>
      <c r="UFT53" s="86"/>
      <c r="UFU53" s="86"/>
      <c r="UFV53" s="86"/>
      <c r="UFW53" s="86"/>
      <c r="UFX53" s="86"/>
      <c r="UFY53" s="86"/>
      <c r="UFZ53" s="86"/>
      <c r="UGA53" s="86"/>
      <c r="UGB53" s="86"/>
      <c r="UGC53" s="86"/>
      <c r="UGD53" s="86"/>
      <c r="UGE53" s="86"/>
      <c r="UGF53" s="86"/>
      <c r="UGG53" s="86"/>
      <c r="UGH53" s="86"/>
      <c r="UGI53" s="86"/>
      <c r="UGJ53" s="86"/>
      <c r="UGK53" s="86"/>
      <c r="UGL53" s="86"/>
      <c r="UGM53" s="86"/>
      <c r="UGN53" s="86"/>
      <c r="UGO53" s="86"/>
      <c r="UGP53" s="86"/>
      <c r="UGQ53" s="86"/>
      <c r="UGR53" s="86"/>
      <c r="UGS53" s="86"/>
      <c r="UGT53" s="86"/>
      <c r="UGU53" s="86"/>
      <c r="UGV53" s="86"/>
      <c r="UGW53" s="86"/>
      <c r="UGX53" s="86"/>
      <c r="UGY53" s="86"/>
      <c r="UGZ53" s="86"/>
      <c r="UHA53" s="86"/>
      <c r="UHB53" s="86"/>
      <c r="UHC53" s="86"/>
      <c r="UHD53" s="86"/>
      <c r="UHE53" s="86"/>
      <c r="UHF53" s="86"/>
      <c r="UHG53" s="86"/>
      <c r="UHH53" s="86"/>
      <c r="UHI53" s="86"/>
      <c r="UHJ53" s="86"/>
      <c r="UHK53" s="86"/>
      <c r="UHL53" s="86"/>
      <c r="UHM53" s="86"/>
      <c r="UHN53" s="86"/>
      <c r="UHO53" s="86"/>
      <c r="UHP53" s="86"/>
      <c r="UHQ53" s="86"/>
      <c r="UHR53" s="86"/>
      <c r="UHS53" s="86"/>
      <c r="UHT53" s="86"/>
      <c r="UHU53" s="86"/>
      <c r="UHV53" s="86"/>
      <c r="UHW53" s="86"/>
      <c r="UHX53" s="86"/>
      <c r="UHY53" s="86"/>
      <c r="UHZ53" s="86"/>
      <c r="UIA53" s="86"/>
      <c r="UIB53" s="86"/>
      <c r="UIC53" s="86"/>
      <c r="UID53" s="86"/>
      <c r="UIE53" s="86"/>
      <c r="UIF53" s="86"/>
      <c r="UIG53" s="86"/>
      <c r="UIH53" s="86"/>
      <c r="UII53" s="86"/>
      <c r="UIJ53" s="86"/>
      <c r="UIK53" s="86"/>
      <c r="UIL53" s="86"/>
      <c r="UIM53" s="86"/>
      <c r="UIN53" s="86"/>
      <c r="UIO53" s="86"/>
      <c r="UIP53" s="86"/>
      <c r="UIQ53" s="86"/>
      <c r="UIR53" s="86"/>
      <c r="UIS53" s="86"/>
      <c r="UIT53" s="86"/>
      <c r="UIU53" s="86"/>
      <c r="UIV53" s="86"/>
      <c r="UIW53" s="86"/>
      <c r="UIX53" s="86"/>
      <c r="UIY53" s="86"/>
      <c r="UIZ53" s="86"/>
      <c r="UJA53" s="86"/>
      <c r="UJB53" s="86"/>
      <c r="UJC53" s="86"/>
      <c r="UJD53" s="86"/>
      <c r="UJE53" s="86"/>
      <c r="UJF53" s="86"/>
      <c r="UJG53" s="86"/>
      <c r="UJH53" s="86"/>
      <c r="UJI53" s="86"/>
      <c r="UJJ53" s="86"/>
      <c r="UJK53" s="86"/>
      <c r="UJL53" s="86"/>
      <c r="UJM53" s="86"/>
      <c r="UJN53" s="86"/>
      <c r="UJO53" s="86"/>
      <c r="UJP53" s="86"/>
      <c r="UJQ53" s="86"/>
      <c r="UJR53" s="86"/>
      <c r="UJS53" s="86"/>
      <c r="UJT53" s="86"/>
      <c r="UJU53" s="86"/>
      <c r="UJV53" s="86"/>
      <c r="UJW53" s="86"/>
      <c r="UJX53" s="86"/>
      <c r="UJY53" s="86"/>
      <c r="UJZ53" s="86"/>
      <c r="UKA53" s="86"/>
      <c r="UKB53" s="86"/>
      <c r="UKC53" s="86"/>
      <c r="UKD53" s="86"/>
      <c r="UKE53" s="86"/>
      <c r="UKF53" s="86"/>
      <c r="UKG53" s="86"/>
      <c r="UKH53" s="86"/>
      <c r="UKI53" s="86"/>
      <c r="UKJ53" s="86"/>
      <c r="UKK53" s="86"/>
      <c r="UKL53" s="86"/>
      <c r="UKM53" s="86"/>
      <c r="UKN53" s="86"/>
      <c r="UKO53" s="86"/>
      <c r="UKP53" s="86"/>
      <c r="UKQ53" s="86"/>
      <c r="UKR53" s="86"/>
      <c r="UKS53" s="86"/>
      <c r="UKT53" s="86"/>
      <c r="UKU53" s="86"/>
      <c r="UKV53" s="86"/>
      <c r="UKW53" s="86"/>
      <c r="UKX53" s="86"/>
      <c r="UKY53" s="86"/>
      <c r="UKZ53" s="86"/>
      <c r="ULA53" s="86"/>
      <c r="ULB53" s="86"/>
      <c r="ULC53" s="86"/>
      <c r="ULD53" s="86"/>
      <c r="ULE53" s="86"/>
      <c r="ULF53" s="86"/>
      <c r="ULG53" s="86"/>
      <c r="ULH53" s="86"/>
      <c r="ULI53" s="86"/>
      <c r="ULJ53" s="86"/>
      <c r="ULK53" s="86"/>
      <c r="ULL53" s="86"/>
      <c r="ULM53" s="86"/>
      <c r="ULN53" s="86"/>
      <c r="ULO53" s="86"/>
      <c r="ULP53" s="86"/>
      <c r="ULQ53" s="86"/>
      <c r="ULR53" s="86"/>
      <c r="ULS53" s="86"/>
      <c r="ULT53" s="86"/>
      <c r="ULU53" s="86"/>
      <c r="ULV53" s="86"/>
      <c r="ULW53" s="86"/>
      <c r="ULX53" s="86"/>
      <c r="ULY53" s="86"/>
      <c r="ULZ53" s="86"/>
      <c r="UMA53" s="86"/>
      <c r="UMB53" s="86"/>
      <c r="UMC53" s="86"/>
      <c r="UMD53" s="86"/>
      <c r="UME53" s="86"/>
      <c r="UMF53" s="86"/>
      <c r="UMG53" s="86"/>
      <c r="UMH53" s="86"/>
      <c r="UMI53" s="86"/>
      <c r="UMJ53" s="86"/>
      <c r="UMK53" s="86"/>
      <c r="UML53" s="86"/>
      <c r="UMM53" s="86"/>
      <c r="UMN53" s="86"/>
      <c r="UMO53" s="86"/>
      <c r="UMP53" s="86"/>
      <c r="UMQ53" s="86"/>
      <c r="UMR53" s="86"/>
      <c r="UMS53" s="86"/>
      <c r="UMT53" s="86"/>
      <c r="UMU53" s="86"/>
      <c r="UMV53" s="86"/>
      <c r="UMW53" s="86"/>
      <c r="UMX53" s="86"/>
      <c r="UMY53" s="86"/>
      <c r="UMZ53" s="86"/>
      <c r="UNA53" s="86"/>
      <c r="UNB53" s="86"/>
      <c r="UNC53" s="86"/>
      <c r="UND53" s="86"/>
      <c r="UNE53" s="86"/>
      <c r="UNF53" s="86"/>
      <c r="UNG53" s="86"/>
      <c r="UNH53" s="86"/>
      <c r="UNI53" s="86"/>
      <c r="UNJ53" s="86"/>
      <c r="UNK53" s="86"/>
      <c r="UNL53" s="86"/>
      <c r="UNM53" s="86"/>
      <c r="UNN53" s="86"/>
      <c r="UNO53" s="86"/>
      <c r="UNP53" s="86"/>
      <c r="UNQ53" s="86"/>
      <c r="UNR53" s="86"/>
      <c r="UNS53" s="86"/>
      <c r="UNT53" s="86"/>
      <c r="UNU53" s="86"/>
      <c r="UNV53" s="86"/>
      <c r="UNW53" s="86"/>
      <c r="UNX53" s="86"/>
      <c r="UNY53" s="86"/>
      <c r="UNZ53" s="86"/>
      <c r="UOA53" s="86"/>
      <c r="UOB53" s="86"/>
      <c r="UOC53" s="86"/>
      <c r="UOD53" s="86"/>
      <c r="UOE53" s="86"/>
      <c r="UOF53" s="86"/>
      <c r="UOG53" s="86"/>
      <c r="UOH53" s="86"/>
      <c r="UOI53" s="86"/>
      <c r="UOJ53" s="86"/>
      <c r="UOK53" s="86"/>
      <c r="UOL53" s="86"/>
      <c r="UOM53" s="86"/>
      <c r="UON53" s="86"/>
      <c r="UOO53" s="86"/>
      <c r="UOP53" s="86"/>
      <c r="UOQ53" s="86"/>
      <c r="UOR53" s="86"/>
      <c r="UOS53" s="86"/>
      <c r="UOT53" s="86"/>
      <c r="UOU53" s="86"/>
      <c r="UOV53" s="86"/>
      <c r="UOW53" s="86"/>
      <c r="UOX53" s="86"/>
      <c r="UOY53" s="86"/>
      <c r="UOZ53" s="86"/>
      <c r="UPA53" s="86"/>
      <c r="UPB53" s="86"/>
      <c r="UPC53" s="86"/>
      <c r="UPD53" s="86"/>
      <c r="UPE53" s="86"/>
      <c r="UPF53" s="86"/>
      <c r="UPG53" s="86"/>
      <c r="UPH53" s="86"/>
      <c r="UPI53" s="86"/>
      <c r="UPJ53" s="86"/>
      <c r="UPK53" s="86"/>
      <c r="UPL53" s="86"/>
      <c r="UPM53" s="86"/>
      <c r="UPN53" s="86"/>
      <c r="UPO53" s="86"/>
      <c r="UPP53" s="86"/>
      <c r="UPQ53" s="86"/>
      <c r="UPR53" s="86"/>
      <c r="UPS53" s="86"/>
      <c r="UPT53" s="86"/>
      <c r="UPU53" s="86"/>
      <c r="UPV53" s="86"/>
      <c r="UPW53" s="86"/>
      <c r="UPX53" s="86"/>
      <c r="UPY53" s="86"/>
      <c r="UPZ53" s="86"/>
      <c r="UQA53" s="86"/>
      <c r="UQB53" s="86"/>
      <c r="UQC53" s="86"/>
      <c r="UQD53" s="86"/>
      <c r="UQE53" s="86"/>
      <c r="UQF53" s="86"/>
      <c r="UQG53" s="86"/>
      <c r="UQH53" s="86"/>
      <c r="UQI53" s="86"/>
      <c r="UQJ53" s="86"/>
      <c r="UQK53" s="86"/>
      <c r="UQL53" s="86"/>
      <c r="UQM53" s="86"/>
      <c r="UQN53" s="86"/>
      <c r="UQO53" s="86"/>
      <c r="UQP53" s="86"/>
      <c r="UQQ53" s="86"/>
      <c r="UQR53" s="86"/>
      <c r="UQS53" s="86"/>
      <c r="UQT53" s="86"/>
      <c r="UQU53" s="86"/>
      <c r="UQV53" s="86"/>
      <c r="UQW53" s="86"/>
      <c r="UQX53" s="86"/>
      <c r="UQY53" s="86"/>
      <c r="UQZ53" s="86"/>
      <c r="URA53" s="86"/>
      <c r="URB53" s="86"/>
      <c r="URC53" s="86"/>
      <c r="URD53" s="86"/>
      <c r="URE53" s="86"/>
      <c r="URF53" s="86"/>
      <c r="URG53" s="86"/>
      <c r="URH53" s="86"/>
      <c r="URI53" s="86"/>
      <c r="URJ53" s="86"/>
      <c r="URK53" s="86"/>
      <c r="URL53" s="86"/>
      <c r="URM53" s="86"/>
      <c r="URN53" s="86"/>
      <c r="URO53" s="86"/>
      <c r="URP53" s="86"/>
      <c r="URQ53" s="86"/>
      <c r="URR53" s="86"/>
      <c r="URS53" s="86"/>
      <c r="URT53" s="86"/>
      <c r="URU53" s="86"/>
      <c r="URV53" s="86"/>
      <c r="URW53" s="86"/>
      <c r="URX53" s="86"/>
      <c r="URY53" s="86"/>
      <c r="URZ53" s="86"/>
      <c r="USA53" s="86"/>
      <c r="USB53" s="86"/>
      <c r="USC53" s="86"/>
      <c r="USD53" s="86"/>
      <c r="USE53" s="86"/>
      <c r="USF53" s="86"/>
      <c r="USG53" s="86"/>
      <c r="USH53" s="86"/>
      <c r="USI53" s="86"/>
      <c r="USJ53" s="86"/>
      <c r="USK53" s="86"/>
      <c r="USL53" s="86"/>
      <c r="USM53" s="86"/>
      <c r="USN53" s="86"/>
      <c r="USO53" s="86"/>
      <c r="USP53" s="86"/>
      <c r="USQ53" s="86"/>
      <c r="USR53" s="86"/>
      <c r="USS53" s="86"/>
      <c r="UST53" s="86"/>
      <c r="USU53" s="86"/>
      <c r="USV53" s="86"/>
      <c r="USW53" s="86"/>
      <c r="USX53" s="86"/>
      <c r="USY53" s="86"/>
      <c r="USZ53" s="86"/>
      <c r="UTA53" s="86"/>
      <c r="UTB53" s="86"/>
      <c r="UTC53" s="86"/>
      <c r="UTD53" s="86"/>
      <c r="UTE53" s="86"/>
      <c r="UTF53" s="86"/>
      <c r="UTG53" s="86"/>
      <c r="UTH53" s="86"/>
      <c r="UTI53" s="86"/>
      <c r="UTJ53" s="86"/>
      <c r="UTK53" s="86"/>
      <c r="UTL53" s="86"/>
      <c r="UTM53" s="86"/>
      <c r="UTN53" s="86"/>
      <c r="UTO53" s="86"/>
      <c r="UTP53" s="86"/>
      <c r="UTQ53" s="86"/>
      <c r="UTR53" s="86"/>
      <c r="UTS53" s="86"/>
      <c r="UTT53" s="86"/>
      <c r="UTU53" s="86"/>
      <c r="UTV53" s="86"/>
      <c r="UTW53" s="86"/>
      <c r="UTX53" s="86"/>
      <c r="UTY53" s="86"/>
      <c r="UTZ53" s="86"/>
      <c r="UUA53" s="86"/>
      <c r="UUB53" s="86"/>
      <c r="UUC53" s="86"/>
      <c r="UUD53" s="86"/>
      <c r="UUE53" s="86"/>
      <c r="UUF53" s="86"/>
      <c r="UUG53" s="86"/>
      <c r="UUH53" s="86"/>
      <c r="UUI53" s="86"/>
      <c r="UUJ53" s="86"/>
      <c r="UUK53" s="86"/>
      <c r="UUL53" s="86"/>
      <c r="UUM53" s="86"/>
      <c r="UUN53" s="86"/>
      <c r="UUO53" s="86"/>
      <c r="UUP53" s="86"/>
      <c r="UUQ53" s="86"/>
      <c r="UUR53" s="86"/>
      <c r="UUS53" s="86"/>
      <c r="UUT53" s="86"/>
      <c r="UUU53" s="86"/>
      <c r="UUV53" s="86"/>
      <c r="UUW53" s="86"/>
      <c r="UUX53" s="86"/>
      <c r="UUY53" s="86"/>
      <c r="UUZ53" s="86"/>
      <c r="UVA53" s="86"/>
      <c r="UVB53" s="86"/>
      <c r="UVC53" s="86"/>
      <c r="UVD53" s="86"/>
      <c r="UVE53" s="86"/>
      <c r="UVF53" s="86"/>
      <c r="UVG53" s="86"/>
      <c r="UVH53" s="86"/>
      <c r="UVI53" s="86"/>
      <c r="UVJ53" s="86"/>
      <c r="UVK53" s="86"/>
      <c r="UVL53" s="86"/>
      <c r="UVM53" s="86"/>
      <c r="UVN53" s="86"/>
      <c r="UVO53" s="86"/>
      <c r="UVP53" s="86"/>
      <c r="UVQ53" s="86"/>
      <c r="UVR53" s="86"/>
      <c r="UVS53" s="86"/>
      <c r="UVT53" s="86"/>
      <c r="UVU53" s="86"/>
      <c r="UVV53" s="86"/>
      <c r="UVW53" s="86"/>
      <c r="UVX53" s="86"/>
      <c r="UVY53" s="86"/>
      <c r="UVZ53" s="86"/>
      <c r="UWA53" s="86"/>
      <c r="UWB53" s="86"/>
      <c r="UWC53" s="86"/>
      <c r="UWD53" s="86"/>
      <c r="UWE53" s="86"/>
      <c r="UWF53" s="86"/>
      <c r="UWG53" s="86"/>
      <c r="UWH53" s="86"/>
      <c r="UWI53" s="86"/>
      <c r="UWJ53" s="86"/>
      <c r="UWK53" s="86"/>
      <c r="UWL53" s="86"/>
      <c r="UWM53" s="86"/>
      <c r="UWN53" s="86"/>
      <c r="UWO53" s="86"/>
      <c r="UWP53" s="86"/>
      <c r="UWQ53" s="86"/>
      <c r="UWR53" s="86"/>
      <c r="UWS53" s="86"/>
      <c r="UWT53" s="86"/>
      <c r="UWU53" s="86"/>
      <c r="UWV53" s="86"/>
      <c r="UWW53" s="86"/>
      <c r="UWX53" s="86"/>
      <c r="UWY53" s="86"/>
      <c r="UWZ53" s="86"/>
      <c r="UXA53" s="86"/>
      <c r="UXB53" s="86"/>
      <c r="UXC53" s="86"/>
      <c r="UXD53" s="86"/>
      <c r="UXE53" s="86"/>
      <c r="UXF53" s="86"/>
      <c r="UXG53" s="86"/>
      <c r="UXH53" s="86"/>
      <c r="UXI53" s="86"/>
      <c r="UXJ53" s="86"/>
      <c r="UXK53" s="86"/>
      <c r="UXL53" s="86"/>
      <c r="UXM53" s="86"/>
      <c r="UXN53" s="86"/>
      <c r="UXO53" s="86"/>
      <c r="UXP53" s="86"/>
      <c r="UXQ53" s="86"/>
      <c r="UXR53" s="86"/>
      <c r="UXS53" s="86"/>
      <c r="UXT53" s="86"/>
      <c r="UXU53" s="86"/>
      <c r="UXV53" s="86"/>
      <c r="UXW53" s="86"/>
      <c r="UXX53" s="86"/>
      <c r="UXY53" s="86"/>
      <c r="UXZ53" s="86"/>
      <c r="UYA53" s="86"/>
      <c r="UYB53" s="86"/>
      <c r="UYC53" s="86"/>
      <c r="UYD53" s="86"/>
      <c r="UYE53" s="86"/>
      <c r="UYF53" s="86"/>
      <c r="UYG53" s="86"/>
      <c r="UYH53" s="86"/>
      <c r="UYI53" s="86"/>
      <c r="UYJ53" s="86"/>
      <c r="UYK53" s="86"/>
      <c r="UYL53" s="86"/>
      <c r="UYM53" s="86"/>
      <c r="UYN53" s="86"/>
      <c r="UYO53" s="86"/>
      <c r="UYP53" s="86"/>
      <c r="UYQ53" s="86"/>
      <c r="UYR53" s="86"/>
      <c r="UYS53" s="86"/>
      <c r="UYT53" s="86"/>
      <c r="UYU53" s="86"/>
      <c r="UYV53" s="86"/>
      <c r="UYW53" s="86"/>
      <c r="UYX53" s="86"/>
      <c r="UYY53" s="86"/>
      <c r="UYZ53" s="86"/>
      <c r="UZA53" s="86"/>
      <c r="UZB53" s="86"/>
      <c r="UZC53" s="86"/>
      <c r="UZD53" s="86"/>
      <c r="UZE53" s="86"/>
      <c r="UZF53" s="86"/>
      <c r="UZG53" s="86"/>
      <c r="UZH53" s="86"/>
      <c r="UZI53" s="86"/>
      <c r="UZJ53" s="86"/>
      <c r="UZK53" s="86"/>
      <c r="UZL53" s="86"/>
      <c r="UZM53" s="86"/>
      <c r="UZN53" s="86"/>
      <c r="UZO53" s="86"/>
      <c r="UZP53" s="86"/>
      <c r="UZQ53" s="86"/>
      <c r="UZR53" s="86"/>
      <c r="UZS53" s="86"/>
      <c r="UZT53" s="86"/>
      <c r="UZU53" s="86"/>
      <c r="UZV53" s="86"/>
      <c r="UZW53" s="86"/>
      <c r="UZX53" s="86"/>
      <c r="UZY53" s="86"/>
      <c r="UZZ53" s="86"/>
      <c r="VAA53" s="86"/>
      <c r="VAB53" s="86"/>
      <c r="VAC53" s="86"/>
      <c r="VAD53" s="86"/>
      <c r="VAE53" s="86"/>
      <c r="VAF53" s="86"/>
      <c r="VAG53" s="86"/>
      <c r="VAH53" s="86"/>
      <c r="VAI53" s="86"/>
      <c r="VAJ53" s="86"/>
      <c r="VAK53" s="86"/>
      <c r="VAL53" s="86"/>
      <c r="VAM53" s="86"/>
      <c r="VAN53" s="86"/>
      <c r="VAO53" s="86"/>
      <c r="VAP53" s="86"/>
      <c r="VAQ53" s="86"/>
      <c r="VAR53" s="86"/>
      <c r="VAS53" s="86"/>
      <c r="VAT53" s="86"/>
      <c r="VAU53" s="86"/>
      <c r="VAV53" s="86"/>
      <c r="VAW53" s="86"/>
      <c r="VAX53" s="86"/>
      <c r="VAY53" s="86"/>
      <c r="VAZ53" s="86"/>
      <c r="VBA53" s="86"/>
      <c r="VBB53" s="86"/>
      <c r="VBC53" s="86"/>
      <c r="VBD53" s="86"/>
      <c r="VBE53" s="86"/>
      <c r="VBF53" s="86"/>
      <c r="VBG53" s="86"/>
      <c r="VBH53" s="86"/>
      <c r="VBI53" s="86"/>
      <c r="VBJ53" s="86"/>
      <c r="VBK53" s="86"/>
      <c r="VBL53" s="86"/>
      <c r="VBM53" s="86"/>
      <c r="VBN53" s="86"/>
      <c r="VBO53" s="86"/>
      <c r="VBP53" s="86"/>
      <c r="VBQ53" s="86"/>
      <c r="VBR53" s="86"/>
      <c r="VBS53" s="86"/>
      <c r="VBT53" s="86"/>
      <c r="VBU53" s="86"/>
      <c r="VBV53" s="86"/>
      <c r="VBW53" s="86"/>
      <c r="VBX53" s="86"/>
      <c r="VBY53" s="86"/>
      <c r="VBZ53" s="86"/>
      <c r="VCA53" s="86"/>
      <c r="VCB53" s="86"/>
      <c r="VCC53" s="86"/>
      <c r="VCD53" s="86"/>
      <c r="VCE53" s="86"/>
      <c r="VCF53" s="86"/>
      <c r="VCG53" s="86"/>
      <c r="VCH53" s="86"/>
      <c r="VCI53" s="86"/>
      <c r="VCJ53" s="86"/>
      <c r="VCK53" s="86"/>
      <c r="VCL53" s="86"/>
      <c r="VCM53" s="86"/>
      <c r="VCN53" s="86"/>
      <c r="VCO53" s="86"/>
      <c r="VCP53" s="86"/>
      <c r="VCQ53" s="86"/>
      <c r="VCR53" s="86"/>
      <c r="VCS53" s="86"/>
      <c r="VCT53" s="86"/>
      <c r="VCU53" s="86"/>
      <c r="VCV53" s="86"/>
      <c r="VCW53" s="86"/>
      <c r="VCX53" s="86"/>
      <c r="VCY53" s="86"/>
      <c r="VCZ53" s="86"/>
      <c r="VDA53" s="86"/>
      <c r="VDB53" s="86"/>
      <c r="VDC53" s="86"/>
      <c r="VDD53" s="86"/>
      <c r="VDE53" s="86"/>
      <c r="VDF53" s="86"/>
      <c r="VDG53" s="86"/>
      <c r="VDH53" s="86"/>
      <c r="VDI53" s="86"/>
      <c r="VDJ53" s="86"/>
      <c r="VDK53" s="86"/>
      <c r="VDL53" s="86"/>
      <c r="VDM53" s="86"/>
      <c r="VDN53" s="86"/>
      <c r="VDO53" s="86"/>
      <c r="VDP53" s="86"/>
      <c r="VDQ53" s="86"/>
      <c r="VDR53" s="86"/>
      <c r="VDS53" s="86"/>
      <c r="VDT53" s="86"/>
      <c r="VDU53" s="86"/>
      <c r="VDV53" s="86"/>
      <c r="VDW53" s="86"/>
      <c r="VDX53" s="86"/>
      <c r="VDY53" s="86"/>
      <c r="VDZ53" s="86"/>
      <c r="VEA53" s="86"/>
      <c r="VEB53" s="86"/>
      <c r="VEC53" s="86"/>
      <c r="VED53" s="86"/>
      <c r="VEE53" s="86"/>
      <c r="VEF53" s="86"/>
      <c r="VEG53" s="86"/>
      <c r="VEH53" s="86"/>
      <c r="VEI53" s="86"/>
      <c r="VEJ53" s="86"/>
      <c r="VEK53" s="86"/>
      <c r="VEL53" s="86"/>
      <c r="VEM53" s="86"/>
      <c r="VEN53" s="86"/>
      <c r="VEO53" s="86"/>
      <c r="VEP53" s="86"/>
      <c r="VEQ53" s="86"/>
      <c r="VER53" s="86"/>
      <c r="VES53" s="86"/>
      <c r="VET53" s="86"/>
      <c r="VEU53" s="86"/>
      <c r="VEV53" s="86"/>
      <c r="VEW53" s="86"/>
      <c r="VEX53" s="86"/>
      <c r="VEY53" s="86"/>
      <c r="VEZ53" s="86"/>
      <c r="VFA53" s="86"/>
      <c r="VFB53" s="86"/>
      <c r="VFC53" s="86"/>
      <c r="VFD53" s="86"/>
      <c r="VFE53" s="86"/>
      <c r="VFF53" s="86"/>
      <c r="VFG53" s="86"/>
      <c r="VFH53" s="86"/>
      <c r="VFI53" s="86"/>
      <c r="VFJ53" s="86"/>
      <c r="VFK53" s="86"/>
      <c r="VFL53" s="86"/>
      <c r="VFM53" s="86"/>
      <c r="VFN53" s="86"/>
      <c r="VFO53" s="86"/>
      <c r="VFP53" s="86"/>
      <c r="VFQ53" s="86"/>
      <c r="VFR53" s="86"/>
      <c r="VFS53" s="86"/>
      <c r="VFT53" s="86"/>
      <c r="VFU53" s="86"/>
      <c r="VFV53" s="86"/>
      <c r="VFW53" s="86"/>
      <c r="VFX53" s="86"/>
      <c r="VFY53" s="86"/>
      <c r="VFZ53" s="86"/>
      <c r="VGA53" s="86"/>
      <c r="VGB53" s="86"/>
      <c r="VGC53" s="86"/>
      <c r="VGD53" s="86"/>
      <c r="VGE53" s="86"/>
      <c r="VGF53" s="86"/>
      <c r="VGG53" s="86"/>
      <c r="VGH53" s="86"/>
      <c r="VGI53" s="86"/>
      <c r="VGJ53" s="86"/>
      <c r="VGK53" s="86"/>
      <c r="VGL53" s="86"/>
      <c r="VGM53" s="86"/>
      <c r="VGN53" s="86"/>
      <c r="VGO53" s="86"/>
      <c r="VGP53" s="86"/>
      <c r="VGQ53" s="86"/>
      <c r="VGR53" s="86"/>
      <c r="VGS53" s="86"/>
      <c r="VGT53" s="86"/>
      <c r="VGU53" s="86"/>
      <c r="VGV53" s="86"/>
      <c r="VGW53" s="86"/>
      <c r="VGX53" s="86"/>
      <c r="VGY53" s="86"/>
      <c r="VGZ53" s="86"/>
      <c r="VHA53" s="86"/>
      <c r="VHB53" s="86"/>
      <c r="VHC53" s="86"/>
      <c r="VHD53" s="86"/>
      <c r="VHE53" s="86"/>
      <c r="VHF53" s="86"/>
      <c r="VHG53" s="86"/>
      <c r="VHH53" s="86"/>
      <c r="VHI53" s="86"/>
      <c r="VHJ53" s="86"/>
      <c r="VHK53" s="86"/>
      <c r="VHL53" s="86"/>
      <c r="VHM53" s="86"/>
      <c r="VHN53" s="86"/>
      <c r="VHO53" s="86"/>
      <c r="VHP53" s="86"/>
      <c r="VHQ53" s="86"/>
      <c r="VHR53" s="86"/>
      <c r="VHS53" s="86"/>
      <c r="VHT53" s="86"/>
      <c r="VHU53" s="86"/>
      <c r="VHV53" s="86"/>
      <c r="VHW53" s="86"/>
      <c r="VHX53" s="86"/>
      <c r="VHY53" s="86"/>
      <c r="VHZ53" s="86"/>
      <c r="VIA53" s="86"/>
      <c r="VIB53" s="86"/>
      <c r="VIC53" s="86"/>
      <c r="VID53" s="86"/>
      <c r="VIE53" s="86"/>
      <c r="VIF53" s="86"/>
      <c r="VIG53" s="86"/>
      <c r="VIH53" s="86"/>
      <c r="VII53" s="86"/>
      <c r="VIJ53" s="86"/>
      <c r="VIK53" s="86"/>
      <c r="VIL53" s="86"/>
      <c r="VIM53" s="86"/>
      <c r="VIN53" s="86"/>
      <c r="VIO53" s="86"/>
      <c r="VIP53" s="86"/>
      <c r="VIQ53" s="86"/>
      <c r="VIR53" s="86"/>
      <c r="VIS53" s="86"/>
      <c r="VIT53" s="86"/>
      <c r="VIU53" s="86"/>
      <c r="VIV53" s="86"/>
      <c r="VIW53" s="86"/>
      <c r="VIX53" s="86"/>
      <c r="VIY53" s="86"/>
      <c r="VIZ53" s="86"/>
      <c r="VJA53" s="86"/>
      <c r="VJB53" s="86"/>
      <c r="VJC53" s="86"/>
      <c r="VJD53" s="86"/>
      <c r="VJE53" s="86"/>
      <c r="VJF53" s="86"/>
      <c r="VJG53" s="86"/>
      <c r="VJH53" s="86"/>
      <c r="VJI53" s="86"/>
      <c r="VJJ53" s="86"/>
      <c r="VJK53" s="86"/>
      <c r="VJL53" s="86"/>
      <c r="VJM53" s="86"/>
      <c r="VJN53" s="86"/>
      <c r="VJO53" s="86"/>
      <c r="VJP53" s="86"/>
      <c r="VJQ53" s="86"/>
      <c r="VJR53" s="86"/>
      <c r="VJS53" s="86"/>
      <c r="VJT53" s="86"/>
      <c r="VJU53" s="86"/>
      <c r="VJV53" s="86"/>
      <c r="VJW53" s="86"/>
      <c r="VJX53" s="86"/>
      <c r="VJY53" s="86"/>
      <c r="VJZ53" s="86"/>
      <c r="VKA53" s="86"/>
      <c r="VKB53" s="86"/>
      <c r="VKC53" s="86"/>
      <c r="VKD53" s="86"/>
      <c r="VKE53" s="86"/>
      <c r="VKF53" s="86"/>
      <c r="VKG53" s="86"/>
      <c r="VKH53" s="86"/>
      <c r="VKI53" s="86"/>
      <c r="VKJ53" s="86"/>
      <c r="VKK53" s="86"/>
      <c r="VKL53" s="86"/>
      <c r="VKM53" s="86"/>
      <c r="VKN53" s="86"/>
      <c r="VKO53" s="86"/>
      <c r="VKP53" s="86"/>
      <c r="VKQ53" s="86"/>
      <c r="VKR53" s="86"/>
      <c r="VKS53" s="86"/>
      <c r="VKT53" s="86"/>
      <c r="VKU53" s="86"/>
      <c r="VKV53" s="86"/>
      <c r="VKW53" s="86"/>
      <c r="VKX53" s="86"/>
      <c r="VKY53" s="86"/>
      <c r="VKZ53" s="86"/>
      <c r="VLA53" s="86"/>
      <c r="VLB53" s="86"/>
      <c r="VLC53" s="86"/>
      <c r="VLD53" s="86"/>
      <c r="VLE53" s="86"/>
      <c r="VLF53" s="86"/>
      <c r="VLG53" s="86"/>
      <c r="VLH53" s="86"/>
      <c r="VLI53" s="86"/>
      <c r="VLJ53" s="86"/>
      <c r="VLK53" s="86"/>
      <c r="VLL53" s="86"/>
      <c r="VLM53" s="86"/>
      <c r="VLN53" s="86"/>
      <c r="VLO53" s="86"/>
      <c r="VLP53" s="86"/>
      <c r="VLQ53" s="86"/>
      <c r="VLR53" s="86"/>
      <c r="VLS53" s="86"/>
      <c r="VLT53" s="86"/>
      <c r="VLU53" s="86"/>
      <c r="VLV53" s="86"/>
      <c r="VLW53" s="86"/>
      <c r="VLX53" s="86"/>
      <c r="VLY53" s="86"/>
      <c r="VLZ53" s="86"/>
      <c r="VMA53" s="86"/>
      <c r="VMB53" s="86"/>
      <c r="VMC53" s="86"/>
      <c r="VMD53" s="86"/>
      <c r="VME53" s="86"/>
      <c r="VMF53" s="86"/>
      <c r="VMG53" s="86"/>
      <c r="VMH53" s="86"/>
      <c r="VMI53" s="86"/>
      <c r="VMJ53" s="86"/>
      <c r="VMK53" s="86"/>
      <c r="VML53" s="86"/>
      <c r="VMM53" s="86"/>
      <c r="VMN53" s="86"/>
      <c r="VMO53" s="86"/>
      <c r="VMP53" s="86"/>
      <c r="VMQ53" s="86"/>
      <c r="VMR53" s="86"/>
      <c r="VMS53" s="86"/>
      <c r="VMT53" s="86"/>
      <c r="VMU53" s="86"/>
      <c r="VMV53" s="86"/>
      <c r="VMW53" s="86"/>
      <c r="VMX53" s="86"/>
      <c r="VMY53" s="86"/>
      <c r="VMZ53" s="86"/>
      <c r="VNA53" s="86"/>
      <c r="VNB53" s="86"/>
      <c r="VNC53" s="86"/>
      <c r="VND53" s="86"/>
      <c r="VNE53" s="86"/>
      <c r="VNF53" s="86"/>
      <c r="VNG53" s="86"/>
      <c r="VNH53" s="86"/>
      <c r="VNI53" s="86"/>
      <c r="VNJ53" s="86"/>
      <c r="VNK53" s="86"/>
      <c r="VNL53" s="86"/>
      <c r="VNM53" s="86"/>
      <c r="VNN53" s="86"/>
      <c r="VNO53" s="86"/>
      <c r="VNP53" s="86"/>
      <c r="VNQ53" s="86"/>
      <c r="VNR53" s="86"/>
      <c r="VNS53" s="86"/>
      <c r="VNT53" s="86"/>
      <c r="VNU53" s="86"/>
      <c r="VNV53" s="86"/>
      <c r="VNW53" s="86"/>
      <c r="VNX53" s="86"/>
      <c r="VNY53" s="86"/>
      <c r="VNZ53" s="86"/>
      <c r="VOA53" s="86"/>
      <c r="VOB53" s="86"/>
      <c r="VOC53" s="86"/>
      <c r="VOD53" s="86"/>
      <c r="VOE53" s="86"/>
      <c r="VOF53" s="86"/>
      <c r="VOG53" s="86"/>
      <c r="VOH53" s="86"/>
      <c r="VOI53" s="86"/>
      <c r="VOJ53" s="86"/>
      <c r="VOK53" s="86"/>
      <c r="VOL53" s="86"/>
      <c r="VOM53" s="86"/>
      <c r="VON53" s="86"/>
      <c r="VOO53" s="86"/>
      <c r="VOP53" s="86"/>
      <c r="VOQ53" s="86"/>
      <c r="VOR53" s="86"/>
      <c r="VOS53" s="86"/>
      <c r="VOT53" s="86"/>
      <c r="VOU53" s="86"/>
      <c r="VOV53" s="86"/>
      <c r="VOW53" s="86"/>
      <c r="VOX53" s="86"/>
      <c r="VOY53" s="86"/>
      <c r="VOZ53" s="86"/>
      <c r="VPA53" s="86"/>
      <c r="VPB53" s="86"/>
      <c r="VPC53" s="86"/>
      <c r="VPD53" s="86"/>
      <c r="VPE53" s="86"/>
      <c r="VPF53" s="86"/>
      <c r="VPG53" s="86"/>
      <c r="VPH53" s="86"/>
      <c r="VPI53" s="86"/>
      <c r="VPJ53" s="86"/>
      <c r="VPK53" s="86"/>
      <c r="VPL53" s="86"/>
      <c r="VPM53" s="86"/>
      <c r="VPN53" s="86"/>
      <c r="VPO53" s="86"/>
      <c r="VPP53" s="86"/>
      <c r="VPQ53" s="86"/>
      <c r="VPR53" s="86"/>
      <c r="VPS53" s="86"/>
      <c r="VPT53" s="86"/>
      <c r="VPU53" s="86"/>
      <c r="VPV53" s="86"/>
      <c r="VPW53" s="86"/>
      <c r="VPX53" s="86"/>
      <c r="VPY53" s="86"/>
      <c r="VPZ53" s="86"/>
      <c r="VQA53" s="86"/>
      <c r="VQB53" s="86"/>
      <c r="VQC53" s="86"/>
      <c r="VQD53" s="86"/>
      <c r="VQE53" s="86"/>
      <c r="VQF53" s="86"/>
      <c r="VQG53" s="86"/>
      <c r="VQH53" s="86"/>
      <c r="VQI53" s="86"/>
      <c r="VQJ53" s="86"/>
      <c r="VQK53" s="86"/>
      <c r="VQL53" s="86"/>
      <c r="VQM53" s="86"/>
      <c r="VQN53" s="86"/>
      <c r="VQO53" s="86"/>
      <c r="VQP53" s="86"/>
      <c r="VQQ53" s="86"/>
      <c r="VQR53" s="86"/>
      <c r="VQS53" s="86"/>
      <c r="VQT53" s="86"/>
      <c r="VQU53" s="86"/>
      <c r="VQV53" s="86"/>
      <c r="VQW53" s="86"/>
      <c r="VQX53" s="86"/>
      <c r="VQY53" s="86"/>
      <c r="VQZ53" s="86"/>
      <c r="VRA53" s="86"/>
      <c r="VRB53" s="86"/>
      <c r="VRC53" s="86"/>
      <c r="VRD53" s="86"/>
      <c r="VRE53" s="86"/>
      <c r="VRF53" s="86"/>
      <c r="VRG53" s="86"/>
      <c r="VRH53" s="86"/>
      <c r="VRI53" s="86"/>
      <c r="VRJ53" s="86"/>
      <c r="VRK53" s="86"/>
      <c r="VRL53" s="86"/>
      <c r="VRM53" s="86"/>
      <c r="VRN53" s="86"/>
      <c r="VRO53" s="86"/>
      <c r="VRP53" s="86"/>
      <c r="VRQ53" s="86"/>
      <c r="VRR53" s="86"/>
      <c r="VRS53" s="86"/>
      <c r="VRT53" s="86"/>
      <c r="VRU53" s="86"/>
      <c r="VRV53" s="86"/>
      <c r="VRW53" s="86"/>
      <c r="VRX53" s="86"/>
      <c r="VRY53" s="86"/>
      <c r="VRZ53" s="86"/>
      <c r="VSA53" s="86"/>
      <c r="VSB53" s="86"/>
      <c r="VSC53" s="86"/>
      <c r="VSD53" s="86"/>
      <c r="VSE53" s="86"/>
      <c r="VSF53" s="86"/>
      <c r="VSG53" s="86"/>
      <c r="VSH53" s="86"/>
      <c r="VSI53" s="86"/>
      <c r="VSJ53" s="86"/>
      <c r="VSK53" s="86"/>
      <c r="VSL53" s="86"/>
      <c r="VSM53" s="86"/>
      <c r="VSN53" s="86"/>
      <c r="VSO53" s="86"/>
      <c r="VSP53" s="86"/>
      <c r="VSQ53" s="86"/>
      <c r="VSR53" s="86"/>
      <c r="VSS53" s="86"/>
      <c r="VST53" s="86"/>
      <c r="VSU53" s="86"/>
      <c r="VSV53" s="86"/>
      <c r="VSW53" s="86"/>
      <c r="VSX53" s="86"/>
      <c r="VSY53" s="86"/>
      <c r="VSZ53" s="86"/>
      <c r="VTA53" s="86"/>
      <c r="VTB53" s="86"/>
      <c r="VTC53" s="86"/>
      <c r="VTD53" s="86"/>
      <c r="VTE53" s="86"/>
      <c r="VTF53" s="86"/>
      <c r="VTG53" s="86"/>
      <c r="VTH53" s="86"/>
      <c r="VTI53" s="86"/>
      <c r="VTJ53" s="86"/>
      <c r="VTK53" s="86"/>
      <c r="VTL53" s="86"/>
      <c r="VTM53" s="86"/>
      <c r="VTN53" s="86"/>
      <c r="VTO53" s="86"/>
      <c r="VTP53" s="86"/>
      <c r="VTQ53" s="86"/>
      <c r="VTR53" s="86"/>
      <c r="VTS53" s="86"/>
      <c r="VTT53" s="86"/>
      <c r="VTU53" s="86"/>
      <c r="VTV53" s="86"/>
      <c r="VTW53" s="86"/>
      <c r="VTX53" s="86"/>
      <c r="VTY53" s="86"/>
      <c r="VTZ53" s="86"/>
      <c r="VUA53" s="86"/>
      <c r="VUB53" s="86"/>
      <c r="VUC53" s="86"/>
      <c r="VUD53" s="86"/>
      <c r="VUE53" s="86"/>
      <c r="VUF53" s="86"/>
      <c r="VUG53" s="86"/>
      <c r="VUH53" s="86"/>
      <c r="VUI53" s="86"/>
      <c r="VUJ53" s="86"/>
      <c r="VUK53" s="86"/>
      <c r="VUL53" s="86"/>
      <c r="VUM53" s="86"/>
      <c r="VUN53" s="86"/>
      <c r="VUO53" s="86"/>
      <c r="VUP53" s="86"/>
      <c r="VUQ53" s="86"/>
      <c r="VUR53" s="86"/>
      <c r="VUS53" s="86"/>
      <c r="VUT53" s="86"/>
      <c r="VUU53" s="86"/>
      <c r="VUV53" s="86"/>
      <c r="VUW53" s="86"/>
      <c r="VUX53" s="86"/>
      <c r="VUY53" s="86"/>
      <c r="VUZ53" s="86"/>
      <c r="VVA53" s="86"/>
      <c r="VVB53" s="86"/>
      <c r="VVC53" s="86"/>
      <c r="VVD53" s="86"/>
      <c r="VVE53" s="86"/>
      <c r="VVF53" s="86"/>
      <c r="VVG53" s="86"/>
      <c r="VVH53" s="86"/>
      <c r="VVI53" s="86"/>
      <c r="VVJ53" s="86"/>
      <c r="VVK53" s="86"/>
      <c r="VVL53" s="86"/>
      <c r="VVM53" s="86"/>
      <c r="VVN53" s="86"/>
      <c r="VVO53" s="86"/>
      <c r="VVP53" s="86"/>
      <c r="VVQ53" s="86"/>
      <c r="VVR53" s="86"/>
      <c r="VVS53" s="86"/>
      <c r="VVT53" s="86"/>
      <c r="VVU53" s="86"/>
      <c r="VVV53" s="86"/>
      <c r="VVW53" s="86"/>
      <c r="VVX53" s="86"/>
      <c r="VVY53" s="86"/>
      <c r="VVZ53" s="86"/>
      <c r="VWA53" s="86"/>
      <c r="VWB53" s="86"/>
      <c r="VWC53" s="86"/>
      <c r="VWD53" s="86"/>
      <c r="VWE53" s="86"/>
      <c r="VWF53" s="86"/>
      <c r="VWG53" s="86"/>
      <c r="VWH53" s="86"/>
      <c r="VWI53" s="86"/>
      <c r="VWJ53" s="86"/>
      <c r="VWK53" s="86"/>
      <c r="VWL53" s="86"/>
      <c r="VWM53" s="86"/>
      <c r="VWN53" s="86"/>
      <c r="VWO53" s="86"/>
      <c r="VWP53" s="86"/>
      <c r="VWQ53" s="86"/>
      <c r="VWR53" s="86"/>
      <c r="VWS53" s="86"/>
      <c r="VWT53" s="86"/>
      <c r="VWU53" s="86"/>
      <c r="VWV53" s="86"/>
      <c r="VWW53" s="86"/>
      <c r="VWX53" s="86"/>
      <c r="VWY53" s="86"/>
      <c r="VWZ53" s="86"/>
      <c r="VXA53" s="86"/>
      <c r="VXB53" s="86"/>
      <c r="VXC53" s="86"/>
      <c r="VXD53" s="86"/>
      <c r="VXE53" s="86"/>
      <c r="VXF53" s="86"/>
      <c r="VXG53" s="86"/>
      <c r="VXH53" s="86"/>
      <c r="VXI53" s="86"/>
      <c r="VXJ53" s="86"/>
      <c r="VXK53" s="86"/>
      <c r="VXL53" s="86"/>
      <c r="VXM53" s="86"/>
      <c r="VXN53" s="86"/>
      <c r="VXO53" s="86"/>
      <c r="VXP53" s="86"/>
      <c r="VXQ53" s="86"/>
      <c r="VXR53" s="86"/>
      <c r="VXS53" s="86"/>
      <c r="VXT53" s="86"/>
      <c r="VXU53" s="86"/>
      <c r="VXV53" s="86"/>
      <c r="VXW53" s="86"/>
      <c r="VXX53" s="86"/>
      <c r="VXY53" s="86"/>
      <c r="VXZ53" s="86"/>
      <c r="VYA53" s="86"/>
      <c r="VYB53" s="86"/>
      <c r="VYC53" s="86"/>
      <c r="VYD53" s="86"/>
      <c r="VYE53" s="86"/>
      <c r="VYF53" s="86"/>
      <c r="VYG53" s="86"/>
      <c r="VYH53" s="86"/>
      <c r="VYI53" s="86"/>
      <c r="VYJ53" s="86"/>
      <c r="VYK53" s="86"/>
      <c r="VYL53" s="86"/>
      <c r="VYM53" s="86"/>
      <c r="VYN53" s="86"/>
      <c r="VYO53" s="86"/>
      <c r="VYP53" s="86"/>
      <c r="VYQ53" s="86"/>
      <c r="VYR53" s="86"/>
      <c r="VYS53" s="86"/>
      <c r="VYT53" s="86"/>
      <c r="VYU53" s="86"/>
      <c r="VYV53" s="86"/>
      <c r="VYW53" s="86"/>
      <c r="VYX53" s="86"/>
      <c r="VYY53" s="86"/>
      <c r="VYZ53" s="86"/>
      <c r="VZA53" s="86"/>
      <c r="VZB53" s="86"/>
      <c r="VZC53" s="86"/>
      <c r="VZD53" s="86"/>
      <c r="VZE53" s="86"/>
      <c r="VZF53" s="86"/>
      <c r="VZG53" s="86"/>
      <c r="VZH53" s="86"/>
      <c r="VZI53" s="86"/>
      <c r="VZJ53" s="86"/>
      <c r="VZK53" s="86"/>
      <c r="VZL53" s="86"/>
      <c r="VZM53" s="86"/>
      <c r="VZN53" s="86"/>
      <c r="VZO53" s="86"/>
      <c r="VZP53" s="86"/>
      <c r="VZQ53" s="86"/>
      <c r="VZR53" s="86"/>
      <c r="VZS53" s="86"/>
      <c r="VZT53" s="86"/>
      <c r="VZU53" s="86"/>
      <c r="VZV53" s="86"/>
      <c r="VZW53" s="86"/>
      <c r="VZX53" s="86"/>
      <c r="VZY53" s="86"/>
      <c r="VZZ53" s="86"/>
      <c r="WAA53" s="86"/>
      <c r="WAB53" s="86"/>
      <c r="WAC53" s="86"/>
      <c r="WAD53" s="86"/>
      <c r="WAE53" s="86"/>
      <c r="WAF53" s="86"/>
      <c r="WAG53" s="86"/>
      <c r="WAH53" s="86"/>
      <c r="WAI53" s="86"/>
      <c r="WAJ53" s="86"/>
      <c r="WAK53" s="86"/>
      <c r="WAL53" s="86"/>
      <c r="WAM53" s="86"/>
      <c r="WAN53" s="86"/>
      <c r="WAO53" s="86"/>
      <c r="WAP53" s="86"/>
      <c r="WAQ53" s="86"/>
      <c r="WAR53" s="86"/>
      <c r="WAS53" s="86"/>
      <c r="WAT53" s="86"/>
      <c r="WAU53" s="86"/>
      <c r="WAV53" s="86"/>
      <c r="WAW53" s="86"/>
      <c r="WAX53" s="86"/>
      <c r="WAY53" s="86"/>
      <c r="WAZ53" s="86"/>
      <c r="WBA53" s="86"/>
      <c r="WBB53" s="86"/>
      <c r="WBC53" s="86"/>
      <c r="WBD53" s="86"/>
      <c r="WBE53" s="86"/>
      <c r="WBF53" s="86"/>
      <c r="WBG53" s="86"/>
      <c r="WBH53" s="86"/>
      <c r="WBI53" s="86"/>
      <c r="WBJ53" s="86"/>
      <c r="WBK53" s="86"/>
      <c r="WBL53" s="86"/>
      <c r="WBM53" s="86"/>
      <c r="WBN53" s="86"/>
      <c r="WBO53" s="86"/>
      <c r="WBP53" s="86"/>
      <c r="WBQ53" s="86"/>
      <c r="WBR53" s="86"/>
      <c r="WBS53" s="86"/>
      <c r="WBT53" s="86"/>
      <c r="WBU53" s="86"/>
      <c r="WBV53" s="86"/>
      <c r="WBW53" s="86"/>
      <c r="WBX53" s="86"/>
      <c r="WBY53" s="86"/>
      <c r="WBZ53" s="86"/>
      <c r="WCA53" s="86"/>
      <c r="WCB53" s="86"/>
      <c r="WCC53" s="86"/>
      <c r="WCD53" s="86"/>
      <c r="WCE53" s="86"/>
      <c r="WCF53" s="86"/>
      <c r="WCG53" s="86"/>
      <c r="WCH53" s="86"/>
      <c r="WCI53" s="86"/>
      <c r="WCJ53" s="86"/>
      <c r="WCK53" s="86"/>
      <c r="WCL53" s="86"/>
      <c r="WCM53" s="86"/>
      <c r="WCN53" s="86"/>
      <c r="WCO53" s="86"/>
      <c r="WCP53" s="86"/>
      <c r="WCQ53" s="86"/>
      <c r="WCR53" s="86"/>
      <c r="WCS53" s="86"/>
      <c r="WCT53" s="86"/>
      <c r="WCU53" s="86"/>
      <c r="WCV53" s="86"/>
      <c r="WCW53" s="86"/>
      <c r="WCX53" s="86"/>
      <c r="WCY53" s="86"/>
      <c r="WCZ53" s="86"/>
      <c r="WDA53" s="86"/>
      <c r="WDB53" s="86"/>
      <c r="WDC53" s="86"/>
      <c r="WDD53" s="86"/>
      <c r="WDE53" s="86"/>
      <c r="WDF53" s="86"/>
      <c r="WDG53" s="86"/>
      <c r="WDH53" s="86"/>
      <c r="WDI53" s="86"/>
      <c r="WDJ53" s="86"/>
      <c r="WDK53" s="86"/>
      <c r="WDL53" s="86"/>
      <c r="WDM53" s="86"/>
      <c r="WDN53" s="86"/>
      <c r="WDO53" s="86"/>
      <c r="WDP53" s="86"/>
      <c r="WDQ53" s="86"/>
      <c r="WDR53" s="86"/>
      <c r="WDS53" s="86"/>
      <c r="WDT53" s="86"/>
      <c r="WDU53" s="86"/>
      <c r="WDV53" s="86"/>
      <c r="WDW53" s="86"/>
      <c r="WDX53" s="86"/>
      <c r="WDY53" s="86"/>
      <c r="WDZ53" s="86"/>
      <c r="WEA53" s="86"/>
      <c r="WEB53" s="86"/>
      <c r="WEC53" s="86"/>
      <c r="WED53" s="86"/>
      <c r="WEE53" s="86"/>
      <c r="WEF53" s="86"/>
      <c r="WEG53" s="86"/>
      <c r="WEH53" s="86"/>
      <c r="WEI53" s="86"/>
      <c r="WEJ53" s="86"/>
      <c r="WEK53" s="86"/>
      <c r="WEL53" s="86"/>
      <c r="WEM53" s="86"/>
      <c r="WEN53" s="86"/>
      <c r="WEO53" s="86"/>
      <c r="WEP53" s="86"/>
      <c r="WEQ53" s="86"/>
      <c r="WER53" s="86"/>
      <c r="WES53" s="86"/>
      <c r="WET53" s="86"/>
      <c r="WEU53" s="86"/>
      <c r="WEV53" s="86"/>
      <c r="WEW53" s="86"/>
      <c r="WEX53" s="86"/>
      <c r="WEY53" s="86"/>
      <c r="WEZ53" s="86"/>
      <c r="WFA53" s="86"/>
      <c r="WFB53" s="86"/>
      <c r="WFC53" s="86"/>
      <c r="WFD53" s="86"/>
      <c r="WFE53" s="86"/>
      <c r="WFF53" s="86"/>
      <c r="WFG53" s="86"/>
      <c r="WFH53" s="86"/>
      <c r="WFI53" s="86"/>
      <c r="WFJ53" s="86"/>
      <c r="WFK53" s="86"/>
      <c r="WFL53" s="86"/>
      <c r="WFM53" s="86"/>
      <c r="WFN53" s="86"/>
      <c r="WFO53" s="86"/>
      <c r="WFP53" s="86"/>
      <c r="WFQ53" s="86"/>
      <c r="WFR53" s="86"/>
      <c r="WFS53" s="86"/>
      <c r="WFT53" s="86"/>
      <c r="WFU53" s="86"/>
      <c r="WFV53" s="86"/>
      <c r="WFW53" s="86"/>
      <c r="WFX53" s="86"/>
      <c r="WFY53" s="86"/>
      <c r="WFZ53" s="86"/>
      <c r="WGA53" s="86"/>
      <c r="WGB53" s="86"/>
      <c r="WGC53" s="86"/>
      <c r="WGD53" s="86"/>
      <c r="WGE53" s="86"/>
      <c r="WGF53" s="86"/>
      <c r="WGG53" s="86"/>
      <c r="WGH53" s="86"/>
      <c r="WGI53" s="86"/>
      <c r="WGJ53" s="86"/>
      <c r="WGK53" s="86"/>
      <c r="WGL53" s="86"/>
      <c r="WGM53" s="86"/>
      <c r="WGN53" s="86"/>
      <c r="WGO53" s="86"/>
      <c r="WGP53" s="86"/>
      <c r="WGQ53" s="86"/>
      <c r="WGR53" s="86"/>
      <c r="WGS53" s="86"/>
      <c r="WGT53" s="86"/>
      <c r="WGU53" s="86"/>
      <c r="WGV53" s="86"/>
      <c r="WGW53" s="86"/>
      <c r="WGX53" s="86"/>
      <c r="WGY53" s="86"/>
      <c r="WGZ53" s="86"/>
      <c r="WHA53" s="86"/>
      <c r="WHB53" s="86"/>
      <c r="WHC53" s="86"/>
      <c r="WHD53" s="86"/>
      <c r="WHE53" s="86"/>
      <c r="WHF53" s="86"/>
      <c r="WHG53" s="86"/>
      <c r="WHH53" s="86"/>
      <c r="WHI53" s="86"/>
      <c r="WHJ53" s="86"/>
      <c r="WHK53" s="86"/>
      <c r="WHL53" s="86"/>
      <c r="WHM53" s="86"/>
      <c r="WHN53" s="86"/>
      <c r="WHO53" s="86"/>
      <c r="WHP53" s="86"/>
      <c r="WHQ53" s="86"/>
      <c r="WHR53" s="86"/>
      <c r="WHS53" s="86"/>
      <c r="WHT53" s="86"/>
      <c r="WHU53" s="86"/>
      <c r="WHV53" s="86"/>
      <c r="WHW53" s="86"/>
      <c r="WHX53" s="86"/>
      <c r="WHY53" s="86"/>
      <c r="WHZ53" s="86"/>
      <c r="WIA53" s="86"/>
      <c r="WIB53" s="86"/>
      <c r="WIC53" s="86"/>
      <c r="WID53" s="86"/>
      <c r="WIE53" s="86"/>
      <c r="WIF53" s="86"/>
      <c r="WIG53" s="86"/>
      <c r="WIH53" s="86"/>
      <c r="WII53" s="86"/>
      <c r="WIJ53" s="86"/>
      <c r="WIK53" s="86"/>
      <c r="WIL53" s="86"/>
      <c r="WIM53" s="86"/>
      <c r="WIN53" s="86"/>
      <c r="WIO53" s="86"/>
      <c r="WIP53" s="86"/>
      <c r="WIQ53" s="86"/>
      <c r="WIR53" s="86"/>
      <c r="WIS53" s="86"/>
      <c r="WIT53" s="86"/>
      <c r="WIU53" s="86"/>
      <c r="WIV53" s="86"/>
      <c r="WIW53" s="86"/>
      <c r="WIX53" s="86"/>
      <c r="WIY53" s="86"/>
      <c r="WIZ53" s="86"/>
      <c r="WJA53" s="86"/>
      <c r="WJB53" s="86"/>
      <c r="WJC53" s="86"/>
      <c r="WJD53" s="86"/>
      <c r="WJE53" s="86"/>
      <c r="WJF53" s="86"/>
      <c r="WJG53" s="86"/>
      <c r="WJH53" s="86"/>
      <c r="WJI53" s="86"/>
      <c r="WJJ53" s="86"/>
      <c r="WJK53" s="86"/>
      <c r="WJL53" s="86"/>
      <c r="WJM53" s="86"/>
      <c r="WJN53" s="86"/>
      <c r="WJO53" s="86"/>
      <c r="WJP53" s="86"/>
      <c r="WJQ53" s="86"/>
      <c r="WJR53" s="86"/>
      <c r="WJS53" s="86"/>
      <c r="WJT53" s="86"/>
      <c r="WJU53" s="86"/>
      <c r="WJV53" s="86"/>
      <c r="WJW53" s="86"/>
      <c r="WJX53" s="86"/>
      <c r="WJY53" s="86"/>
      <c r="WJZ53" s="86"/>
      <c r="WKA53" s="86"/>
      <c r="WKB53" s="86"/>
      <c r="WKC53" s="86"/>
      <c r="WKD53" s="86"/>
      <c r="WKE53" s="86"/>
      <c r="WKF53" s="86"/>
      <c r="WKG53" s="86"/>
      <c r="WKH53" s="86"/>
      <c r="WKI53" s="86"/>
      <c r="WKJ53" s="86"/>
      <c r="WKK53" s="86"/>
      <c r="WKL53" s="86"/>
      <c r="WKM53" s="86"/>
      <c r="WKN53" s="86"/>
      <c r="WKO53" s="86"/>
      <c r="WKP53" s="86"/>
      <c r="WKQ53" s="86"/>
      <c r="WKR53" s="86"/>
      <c r="WKS53" s="86"/>
      <c r="WKT53" s="86"/>
      <c r="WKU53" s="86"/>
      <c r="WKV53" s="86"/>
      <c r="WKW53" s="86"/>
      <c r="WKX53" s="86"/>
      <c r="WKY53" s="86"/>
      <c r="WKZ53" s="86"/>
      <c r="WLA53" s="86"/>
      <c r="WLB53" s="86"/>
      <c r="WLC53" s="86"/>
      <c r="WLD53" s="86"/>
      <c r="WLE53" s="86"/>
      <c r="WLF53" s="86"/>
      <c r="WLG53" s="86"/>
      <c r="WLH53" s="86"/>
      <c r="WLI53" s="86"/>
      <c r="WLJ53" s="86"/>
      <c r="WLK53" s="86"/>
      <c r="WLL53" s="86"/>
      <c r="WLM53" s="86"/>
      <c r="WLN53" s="86"/>
      <c r="WLO53" s="86"/>
      <c r="WLP53" s="86"/>
      <c r="WLQ53" s="86"/>
      <c r="WLR53" s="86"/>
      <c r="WLS53" s="86"/>
      <c r="WLT53" s="86"/>
      <c r="WLU53" s="86"/>
      <c r="WLV53" s="86"/>
      <c r="WLW53" s="86"/>
      <c r="WLX53" s="86"/>
      <c r="WLY53" s="86"/>
      <c r="WLZ53" s="86"/>
      <c r="WMA53" s="86"/>
      <c r="WMB53" s="86"/>
      <c r="WMC53" s="86"/>
      <c r="WMD53" s="86"/>
      <c r="WME53" s="86"/>
      <c r="WMF53" s="86"/>
      <c r="WMG53" s="86"/>
      <c r="WMH53" s="86"/>
      <c r="WMI53" s="86"/>
      <c r="WMJ53" s="86"/>
      <c r="WMK53" s="86"/>
      <c r="WML53" s="86"/>
      <c r="WMM53" s="86"/>
      <c r="WMN53" s="86"/>
      <c r="WMO53" s="86"/>
      <c r="WMP53" s="86"/>
      <c r="WMQ53" s="86"/>
      <c r="WMR53" s="86"/>
      <c r="WMS53" s="86"/>
      <c r="WMT53" s="86"/>
      <c r="WMU53" s="86"/>
      <c r="WMV53" s="86"/>
      <c r="WMW53" s="86"/>
      <c r="WMX53" s="86"/>
      <c r="WMY53" s="86"/>
      <c r="WMZ53" s="86"/>
      <c r="WNA53" s="86"/>
      <c r="WNB53" s="86"/>
      <c r="WNC53" s="86"/>
      <c r="WND53" s="86"/>
      <c r="WNE53" s="86"/>
      <c r="WNF53" s="86"/>
      <c r="WNG53" s="86"/>
      <c r="WNH53" s="86"/>
      <c r="WNI53" s="86"/>
      <c r="WNJ53" s="86"/>
      <c r="WNK53" s="86"/>
      <c r="WNL53" s="86"/>
      <c r="WNM53" s="86"/>
      <c r="WNN53" s="86"/>
      <c r="WNO53" s="86"/>
      <c r="WNP53" s="86"/>
      <c r="WNQ53" s="86"/>
      <c r="WNR53" s="86"/>
      <c r="WNS53" s="86"/>
      <c r="WNT53" s="86"/>
      <c r="WNU53" s="86"/>
      <c r="WNV53" s="86"/>
      <c r="WNW53" s="86"/>
      <c r="WNX53" s="86"/>
      <c r="WNY53" s="86"/>
      <c r="WNZ53" s="86"/>
      <c r="WOA53" s="86"/>
      <c r="WOB53" s="86"/>
      <c r="WOC53" s="86"/>
      <c r="WOD53" s="86"/>
      <c r="WOE53" s="86"/>
      <c r="WOF53" s="86"/>
      <c r="WOG53" s="86"/>
      <c r="WOH53" s="86"/>
      <c r="WOI53" s="86"/>
      <c r="WOJ53" s="86"/>
      <c r="WOK53" s="86"/>
      <c r="WOL53" s="86"/>
      <c r="WOM53" s="86"/>
      <c r="WON53" s="86"/>
      <c r="WOO53" s="86"/>
      <c r="WOP53" s="86"/>
      <c r="WOQ53" s="86"/>
      <c r="WOR53" s="86"/>
      <c r="WOS53" s="86"/>
      <c r="WOT53" s="86"/>
      <c r="WOU53" s="86"/>
      <c r="WOV53" s="86"/>
      <c r="WOW53" s="86"/>
      <c r="WOX53" s="86"/>
      <c r="WOY53" s="86"/>
      <c r="WOZ53" s="86"/>
      <c r="WPA53" s="86"/>
      <c r="WPB53" s="86"/>
      <c r="WPC53" s="86"/>
      <c r="WPD53" s="86"/>
      <c r="WPE53" s="86"/>
      <c r="WPF53" s="86"/>
      <c r="WPG53" s="86"/>
      <c r="WPH53" s="86"/>
      <c r="WPI53" s="86"/>
      <c r="WPJ53" s="86"/>
      <c r="WPK53" s="86"/>
      <c r="WPL53" s="86"/>
      <c r="WPM53" s="86"/>
      <c r="WPN53" s="86"/>
      <c r="WPO53" s="86"/>
      <c r="WPP53" s="86"/>
      <c r="WPQ53" s="86"/>
      <c r="WPR53" s="86"/>
      <c r="WPS53" s="86"/>
      <c r="WPT53" s="86"/>
      <c r="WPU53" s="86"/>
      <c r="WPV53" s="86"/>
      <c r="WPW53" s="86"/>
      <c r="WPX53" s="86"/>
      <c r="WPY53" s="86"/>
      <c r="WPZ53" s="86"/>
      <c r="WQA53" s="86"/>
      <c r="WQB53" s="86"/>
      <c r="WQC53" s="86"/>
      <c r="WQD53" s="86"/>
      <c r="WQE53" s="86"/>
      <c r="WQF53" s="86"/>
      <c r="WQG53" s="86"/>
      <c r="WQH53" s="86"/>
      <c r="WQI53" s="86"/>
      <c r="WQJ53" s="86"/>
      <c r="WQK53" s="86"/>
      <c r="WQL53" s="86"/>
      <c r="WQM53" s="86"/>
      <c r="WQN53" s="86"/>
      <c r="WQO53" s="86"/>
      <c r="WQP53" s="86"/>
      <c r="WQQ53" s="86"/>
      <c r="WQR53" s="86"/>
      <c r="WQS53" s="86"/>
      <c r="WQT53" s="86"/>
      <c r="WQU53" s="86"/>
      <c r="WQV53" s="86"/>
      <c r="WQW53" s="86"/>
      <c r="WQX53" s="86"/>
      <c r="WQY53" s="86"/>
      <c r="WQZ53" s="86"/>
      <c r="WRA53" s="86"/>
      <c r="WRB53" s="86"/>
      <c r="WRC53" s="86"/>
      <c r="WRD53" s="86"/>
      <c r="WRE53" s="86"/>
      <c r="WRF53" s="86"/>
      <c r="WRG53" s="86"/>
      <c r="WRH53" s="86"/>
      <c r="WRI53" s="86"/>
      <c r="WRJ53" s="86"/>
      <c r="WRK53" s="86"/>
      <c r="WRL53" s="86"/>
      <c r="WRM53" s="86"/>
      <c r="WRN53" s="86"/>
      <c r="WRO53" s="86"/>
      <c r="WRP53" s="86"/>
      <c r="WRQ53" s="86"/>
      <c r="WRR53" s="86"/>
      <c r="WRS53" s="86"/>
      <c r="WRT53" s="86"/>
      <c r="WRU53" s="86"/>
      <c r="WRV53" s="86"/>
      <c r="WRW53" s="86"/>
      <c r="WRX53" s="86"/>
      <c r="WRY53" s="86"/>
      <c r="WRZ53" s="86"/>
      <c r="WSA53" s="86"/>
      <c r="WSB53" s="86"/>
      <c r="WSC53" s="86"/>
      <c r="WSD53" s="86"/>
      <c r="WSE53" s="86"/>
      <c r="WSF53" s="86"/>
      <c r="WSG53" s="86"/>
      <c r="WSH53" s="86"/>
      <c r="WSI53" s="86"/>
      <c r="WSJ53" s="86"/>
      <c r="WSK53" s="86"/>
      <c r="WSL53" s="86"/>
      <c r="WSM53" s="86"/>
      <c r="WSN53" s="86"/>
      <c r="WSO53" s="86"/>
      <c r="WSP53" s="86"/>
      <c r="WSQ53" s="86"/>
      <c r="WSR53" s="86"/>
      <c r="WSS53" s="86"/>
      <c r="WST53" s="86"/>
      <c r="WSU53" s="86"/>
      <c r="WSV53" s="86"/>
      <c r="WSW53" s="86"/>
      <c r="WSX53" s="86"/>
      <c r="WSY53" s="86"/>
      <c r="WSZ53" s="86"/>
      <c r="WTA53" s="86"/>
      <c r="WTB53" s="86"/>
      <c r="WTC53" s="86"/>
      <c r="WTD53" s="86"/>
      <c r="WTE53" s="86"/>
      <c r="WTF53" s="86"/>
      <c r="WTG53" s="86"/>
      <c r="WTH53" s="86"/>
      <c r="WTI53" s="86"/>
      <c r="WTJ53" s="86"/>
      <c r="WTK53" s="86"/>
      <c r="WTL53" s="86"/>
      <c r="WTM53" s="86"/>
      <c r="WTN53" s="86"/>
      <c r="WTO53" s="86"/>
      <c r="WTP53" s="86"/>
      <c r="WTQ53" s="86"/>
      <c r="WTR53" s="86"/>
      <c r="WTS53" s="86"/>
      <c r="WTT53" s="86"/>
      <c r="WTU53" s="86"/>
      <c r="WTV53" s="86"/>
      <c r="WTW53" s="86"/>
      <c r="WTX53" s="86"/>
      <c r="WTY53" s="86"/>
      <c r="WTZ53" s="86"/>
      <c r="WUA53" s="86"/>
      <c r="WUB53" s="86"/>
      <c r="WUC53" s="86"/>
      <c r="WUD53" s="86"/>
      <c r="WUE53" s="86"/>
      <c r="WUF53" s="86"/>
      <c r="WUG53" s="86"/>
      <c r="WUH53" s="86"/>
      <c r="WUI53" s="86"/>
      <c r="WUJ53" s="86"/>
      <c r="WUK53" s="86"/>
      <c r="WUL53" s="86"/>
      <c r="WUM53" s="86"/>
      <c r="WUN53" s="86"/>
      <c r="WUO53" s="86"/>
      <c r="WUP53" s="86"/>
      <c r="WUQ53" s="86"/>
      <c r="WUR53" s="86"/>
      <c r="WUS53" s="86"/>
      <c r="WUT53" s="86"/>
      <c r="WUU53" s="86"/>
      <c r="WUV53" s="86"/>
      <c r="WUW53" s="86"/>
      <c r="WUX53" s="86"/>
      <c r="WUY53" s="86"/>
      <c r="WUZ53" s="86"/>
      <c r="WVA53" s="86"/>
      <c r="WVB53" s="86"/>
      <c r="WVC53" s="86"/>
      <c r="WVD53" s="86"/>
      <c r="WVE53" s="86"/>
      <c r="WVF53" s="86"/>
      <c r="WVG53" s="86"/>
      <c r="WVH53" s="86"/>
      <c r="WVI53" s="86"/>
      <c r="WVJ53" s="86"/>
      <c r="WVK53" s="86"/>
      <c r="WVL53" s="86"/>
      <c r="WVM53" s="86"/>
      <c r="WVN53" s="86"/>
      <c r="WVO53" s="86"/>
      <c r="WVP53" s="86"/>
      <c r="WVQ53" s="86"/>
      <c r="WVR53" s="86"/>
      <c r="WVS53" s="86"/>
      <c r="WVT53" s="86"/>
      <c r="WVU53" s="86"/>
      <c r="WVV53" s="86"/>
      <c r="WVW53" s="86"/>
      <c r="WVX53" s="86"/>
      <c r="WVY53" s="86"/>
      <c r="WVZ53" s="86"/>
      <c r="WWA53" s="86"/>
      <c r="WWB53" s="86"/>
      <c r="WWC53" s="86"/>
      <c r="WWD53" s="86"/>
      <c r="WWE53" s="86"/>
      <c r="WWF53" s="86"/>
      <c r="WWG53" s="86"/>
      <c r="WWH53" s="86"/>
      <c r="WWI53" s="86"/>
      <c r="WWJ53" s="86"/>
      <c r="WWK53" s="86"/>
      <c r="WWL53" s="86"/>
      <c r="WWM53" s="86"/>
      <c r="WWN53" s="86"/>
      <c r="WWO53" s="86"/>
      <c r="WWP53" s="86"/>
      <c r="WWQ53" s="86"/>
      <c r="WWR53" s="86"/>
      <c r="WWS53" s="86"/>
      <c r="WWT53" s="86"/>
      <c r="WWU53" s="86"/>
      <c r="WWV53" s="86"/>
      <c r="WWW53" s="86"/>
      <c r="WWX53" s="86"/>
      <c r="WWY53" s="86"/>
      <c r="WWZ53" s="86"/>
      <c r="WXA53" s="86"/>
      <c r="WXB53" s="86"/>
      <c r="WXC53" s="86"/>
      <c r="WXD53" s="86"/>
      <c r="WXE53" s="86"/>
      <c r="WXF53" s="86"/>
      <c r="WXG53" s="86"/>
      <c r="WXH53" s="86"/>
      <c r="WXI53" s="86"/>
      <c r="WXJ53" s="86"/>
      <c r="WXK53" s="86"/>
      <c r="WXL53" s="86"/>
      <c r="WXM53" s="86"/>
      <c r="WXN53" s="86"/>
      <c r="WXO53" s="86"/>
      <c r="WXP53" s="86"/>
      <c r="WXQ53" s="86"/>
      <c r="WXR53" s="86"/>
      <c r="WXS53" s="86"/>
      <c r="WXT53" s="86"/>
      <c r="WXU53" s="86"/>
      <c r="WXV53" s="86"/>
      <c r="WXW53" s="86"/>
      <c r="WXX53" s="86"/>
      <c r="WXY53" s="86"/>
      <c r="WXZ53" s="86"/>
      <c r="WYA53" s="86"/>
      <c r="WYB53" s="86"/>
      <c r="WYC53" s="86"/>
      <c r="WYD53" s="86"/>
      <c r="WYE53" s="86"/>
      <c r="WYF53" s="86"/>
      <c r="WYG53" s="86"/>
      <c r="WYH53" s="86"/>
      <c r="WYI53" s="86"/>
      <c r="WYJ53" s="86"/>
      <c r="WYK53" s="86"/>
      <c r="WYL53" s="86"/>
      <c r="WYM53" s="86"/>
      <c r="WYN53" s="86"/>
      <c r="WYO53" s="86"/>
      <c r="WYP53" s="86"/>
      <c r="WYQ53" s="86"/>
      <c r="WYR53" s="86"/>
      <c r="WYS53" s="86"/>
      <c r="WYT53" s="86"/>
      <c r="WYU53" s="86"/>
      <c r="WYV53" s="86"/>
      <c r="WYW53" s="86"/>
      <c r="WYX53" s="86"/>
      <c r="WYY53" s="86"/>
      <c r="WYZ53" s="86"/>
      <c r="WZA53" s="86"/>
      <c r="WZB53" s="86"/>
      <c r="WZC53" s="86"/>
      <c r="WZD53" s="86"/>
      <c r="WZE53" s="86"/>
      <c r="WZF53" s="86"/>
      <c r="WZG53" s="86"/>
      <c r="WZH53" s="86"/>
      <c r="WZI53" s="86"/>
      <c r="WZJ53" s="86"/>
      <c r="WZK53" s="86"/>
      <c r="WZL53" s="86"/>
      <c r="WZM53" s="86"/>
      <c r="WZN53" s="86"/>
      <c r="WZO53" s="86"/>
      <c r="WZP53" s="86"/>
      <c r="WZQ53" s="86"/>
      <c r="WZR53" s="86"/>
      <c r="WZS53" s="86"/>
      <c r="WZT53" s="86"/>
      <c r="WZU53" s="86"/>
      <c r="WZV53" s="86"/>
      <c r="WZW53" s="86"/>
      <c r="WZX53" s="86"/>
      <c r="WZY53" s="86"/>
      <c r="WZZ53" s="86"/>
      <c r="XAA53" s="86"/>
      <c r="XAB53" s="86"/>
      <c r="XAC53" s="86"/>
      <c r="XAD53" s="86"/>
      <c r="XAE53" s="86"/>
      <c r="XAF53" s="86"/>
      <c r="XAG53" s="86"/>
      <c r="XAH53" s="86"/>
      <c r="XAI53" s="86"/>
      <c r="XAJ53" s="86"/>
      <c r="XAK53" s="86"/>
      <c r="XAL53" s="86"/>
      <c r="XAM53" s="86"/>
      <c r="XAN53" s="86"/>
      <c r="XAO53" s="86"/>
      <c r="XAP53" s="86"/>
      <c r="XAQ53" s="86"/>
      <c r="XAR53" s="86"/>
      <c r="XAS53" s="86"/>
      <c r="XAT53" s="86"/>
      <c r="XAU53" s="86"/>
      <c r="XAV53" s="86"/>
      <c r="XAW53" s="86"/>
      <c r="XAX53" s="86"/>
      <c r="XAY53" s="86"/>
      <c r="XAZ53" s="86"/>
      <c r="XBA53" s="86"/>
      <c r="XBB53" s="86"/>
      <c r="XBC53" s="86"/>
      <c r="XBD53" s="86"/>
      <c r="XBE53" s="86"/>
      <c r="XBF53" s="86"/>
      <c r="XBG53" s="86"/>
      <c r="XBH53" s="86"/>
      <c r="XBI53" s="86"/>
      <c r="XBJ53" s="86"/>
      <c r="XBK53" s="86"/>
      <c r="XBL53" s="86"/>
      <c r="XBM53" s="86"/>
      <c r="XBN53" s="86"/>
      <c r="XBO53" s="86"/>
      <c r="XBP53" s="86"/>
      <c r="XBQ53" s="86"/>
      <c r="XBR53" s="86"/>
      <c r="XBS53" s="86"/>
      <c r="XBT53" s="86"/>
      <c r="XBU53" s="86"/>
      <c r="XBV53" s="86"/>
      <c r="XBW53" s="86"/>
      <c r="XBX53" s="86"/>
      <c r="XBY53" s="86"/>
      <c r="XBZ53" s="86"/>
      <c r="XCA53" s="86"/>
      <c r="XCB53" s="86"/>
      <c r="XCC53" s="86"/>
      <c r="XCD53" s="86"/>
      <c r="XCE53" s="86"/>
      <c r="XCF53" s="86"/>
      <c r="XCG53" s="86"/>
      <c r="XCH53" s="86"/>
      <c r="XCI53" s="86"/>
      <c r="XCJ53" s="86"/>
      <c r="XCK53" s="86"/>
      <c r="XCL53" s="86"/>
      <c r="XCM53" s="86"/>
      <c r="XCN53" s="86"/>
      <c r="XCO53" s="86"/>
      <c r="XCP53" s="86"/>
      <c r="XCQ53" s="86"/>
      <c r="XCR53" s="86"/>
      <c r="XCS53" s="86"/>
      <c r="XCT53" s="86"/>
      <c r="XCU53" s="86"/>
      <c r="XCV53" s="86"/>
      <c r="XCW53" s="86"/>
      <c r="XCX53" s="86"/>
      <c r="XCY53" s="86"/>
      <c r="XCZ53" s="86"/>
      <c r="XDA53" s="86"/>
      <c r="XDB53" s="86"/>
      <c r="XDC53" s="86"/>
      <c r="XDD53" s="86"/>
      <c r="XDE53" s="86"/>
      <c r="XDF53" s="86"/>
      <c r="XDG53" s="86"/>
      <c r="XDH53" s="86"/>
      <c r="XDI53" s="86"/>
      <c r="XDJ53" s="86"/>
      <c r="XDK53" s="86"/>
      <c r="XDL53" s="86"/>
      <c r="XDM53" s="86"/>
      <c r="XDN53" s="86"/>
      <c r="XDO53" s="86"/>
      <c r="XDP53" s="86"/>
      <c r="XDQ53" s="86"/>
      <c r="XDR53" s="86"/>
      <c r="XDS53" s="86"/>
      <c r="XDT53" s="86"/>
      <c r="XDU53" s="86"/>
      <c r="XDV53" s="86"/>
      <c r="XDW53" s="86"/>
      <c r="XDX53" s="86"/>
      <c r="XDY53" s="86"/>
      <c r="XDZ53" s="86"/>
      <c r="XEA53" s="86"/>
      <c r="XEB53" s="86"/>
      <c r="XEC53" s="86"/>
      <c r="XED53" s="86"/>
      <c r="XEE53" s="86"/>
      <c r="XEF53" s="86"/>
      <c r="XEG53" s="86"/>
      <c r="XEH53" s="86"/>
      <c r="XEI53" s="86"/>
      <c r="XEJ53" s="86"/>
      <c r="XEK53" s="86"/>
      <c r="XEL53" s="86"/>
      <c r="XEM53" s="86"/>
      <c r="XEN53" s="86"/>
      <c r="XEO53" s="86"/>
      <c r="XEP53" s="86"/>
      <c r="XEQ53" s="86"/>
      <c r="XER53" s="86"/>
      <c r="XES53" s="86"/>
      <c r="XET53" s="86"/>
      <c r="XEU53" s="86"/>
      <c r="XEV53" s="86"/>
      <c r="XEW53" s="86"/>
      <c r="XEX53" s="86"/>
      <c r="XEY53" s="86"/>
      <c r="XEZ53" s="86"/>
      <c r="XFA53" s="86"/>
      <c r="XFB53" s="86"/>
      <c r="XFC53" s="86"/>
      <c r="XFD53" s="86"/>
    </row>
    <row r="54" spans="2:16384" x14ac:dyDescent="0.2">
      <c r="B54" s="80"/>
      <c r="C54" s="122"/>
      <c r="D54" s="133"/>
      <c r="E54" s="207"/>
      <c r="F54" s="208"/>
      <c r="G54" s="133"/>
      <c r="H54" s="207"/>
      <c r="I54" s="208"/>
      <c r="J54" s="133"/>
      <c r="K54" s="207"/>
      <c r="L54" s="208"/>
      <c r="M54" s="133"/>
      <c r="N54" s="207"/>
      <c r="O54" s="208"/>
      <c r="P54" s="133"/>
      <c r="Q54" s="207"/>
      <c r="R54" s="208"/>
      <c r="S54" s="133"/>
      <c r="T54" s="207"/>
      <c r="U54" s="208"/>
      <c r="V54" s="133"/>
      <c r="W54" s="207"/>
      <c r="X54" s="208"/>
      <c r="Y54" s="133"/>
      <c r="Z54" s="207"/>
      <c r="AA54" s="208"/>
      <c r="AB54" s="133"/>
      <c r="AC54" s="207"/>
      <c r="AD54" s="208"/>
      <c r="AE54" s="133"/>
      <c r="AF54" s="207"/>
      <c r="AG54" s="208"/>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c r="IU54" s="86"/>
      <c r="IV54" s="86"/>
      <c r="IW54" s="86"/>
      <c r="IX54" s="86"/>
      <c r="IY54" s="86"/>
      <c r="IZ54" s="86"/>
      <c r="JA54" s="86"/>
      <c r="JB54" s="86"/>
      <c r="JC54" s="86"/>
      <c r="JD54" s="86"/>
      <c r="JE54" s="86"/>
      <c r="JF54" s="86"/>
      <c r="JG54" s="86"/>
      <c r="JH54" s="86"/>
      <c r="JI54" s="86"/>
      <c r="JJ54" s="86"/>
      <c r="JK54" s="86"/>
      <c r="JL54" s="86"/>
      <c r="JM54" s="86"/>
      <c r="JN54" s="86"/>
      <c r="JO54" s="86"/>
      <c r="JP54" s="86"/>
      <c r="JQ54" s="86"/>
      <c r="JR54" s="86"/>
      <c r="JS54" s="86"/>
      <c r="JT54" s="86"/>
      <c r="JU54" s="86"/>
      <c r="JV54" s="86"/>
      <c r="JW54" s="86"/>
      <c r="JX54" s="86"/>
      <c r="JY54" s="86"/>
      <c r="JZ54" s="86"/>
      <c r="KA54" s="86"/>
      <c r="KB54" s="86"/>
      <c r="KC54" s="86"/>
      <c r="KD54" s="86"/>
      <c r="KE54" s="86"/>
      <c r="KF54" s="86"/>
      <c r="KG54" s="86"/>
      <c r="KH54" s="86"/>
      <c r="KI54" s="86"/>
      <c r="KJ54" s="86"/>
      <c r="KK54" s="86"/>
      <c r="KL54" s="86"/>
      <c r="KM54" s="86"/>
      <c r="KN54" s="86"/>
      <c r="KO54" s="86"/>
      <c r="KP54" s="86"/>
      <c r="KQ54" s="86"/>
      <c r="KR54" s="86"/>
      <c r="KS54" s="86"/>
      <c r="KT54" s="86"/>
      <c r="KU54" s="86"/>
      <c r="KV54" s="86"/>
      <c r="KW54" s="86"/>
      <c r="KX54" s="86"/>
      <c r="KY54" s="86"/>
      <c r="KZ54" s="86"/>
      <c r="LA54" s="86"/>
      <c r="LB54" s="86"/>
      <c r="LC54" s="86"/>
      <c r="LD54" s="86"/>
      <c r="LE54" s="86"/>
      <c r="LF54" s="86"/>
      <c r="LG54" s="86"/>
      <c r="LH54" s="86"/>
      <c r="LI54" s="86"/>
      <c r="LJ54" s="86"/>
      <c r="LK54" s="86"/>
      <c r="LL54" s="86"/>
      <c r="LM54" s="86"/>
      <c r="LN54" s="86"/>
      <c r="LO54" s="86"/>
      <c r="LP54" s="86"/>
      <c r="LQ54" s="86"/>
      <c r="LR54" s="86"/>
      <c r="LS54" s="86"/>
      <c r="LT54" s="86"/>
      <c r="LU54" s="86"/>
      <c r="LV54" s="86"/>
      <c r="LW54" s="86"/>
      <c r="LX54" s="86"/>
      <c r="LY54" s="86"/>
      <c r="LZ54" s="86"/>
      <c r="MA54" s="86"/>
      <c r="MB54" s="86"/>
      <c r="MC54" s="86"/>
      <c r="MD54" s="86"/>
      <c r="ME54" s="86"/>
      <c r="MF54" s="86"/>
      <c r="MG54" s="86"/>
      <c r="MH54" s="86"/>
      <c r="MI54" s="86"/>
      <c r="MJ54" s="86"/>
      <c r="MK54" s="86"/>
      <c r="ML54" s="86"/>
      <c r="MM54" s="86"/>
      <c r="MN54" s="86"/>
      <c r="MO54" s="86"/>
      <c r="MP54" s="86"/>
      <c r="MQ54" s="86"/>
      <c r="MR54" s="86"/>
      <c r="MS54" s="86"/>
      <c r="MT54" s="86"/>
      <c r="MU54" s="86"/>
      <c r="MV54" s="86"/>
      <c r="MW54" s="86"/>
      <c r="MX54" s="86"/>
      <c r="MY54" s="86"/>
      <c r="MZ54" s="86"/>
      <c r="NA54" s="86"/>
      <c r="NB54" s="86"/>
      <c r="NC54" s="86"/>
      <c r="ND54" s="86"/>
      <c r="NE54" s="86"/>
      <c r="NF54" s="86"/>
      <c r="NG54" s="86"/>
      <c r="NH54" s="86"/>
      <c r="NI54" s="86"/>
      <c r="NJ54" s="86"/>
      <c r="NK54" s="86"/>
      <c r="NL54" s="86"/>
      <c r="NM54" s="86"/>
      <c r="NN54" s="86"/>
      <c r="NO54" s="86"/>
      <c r="NP54" s="86"/>
      <c r="NQ54" s="86"/>
      <c r="NR54" s="86"/>
      <c r="NS54" s="86"/>
      <c r="NT54" s="86"/>
      <c r="NU54" s="86"/>
      <c r="NV54" s="86"/>
      <c r="NW54" s="86"/>
      <c r="NX54" s="86"/>
      <c r="NY54" s="86"/>
      <c r="NZ54" s="86"/>
      <c r="OA54" s="86"/>
      <c r="OB54" s="86"/>
      <c r="OC54" s="86"/>
      <c r="OD54" s="86"/>
      <c r="OE54" s="86"/>
      <c r="OF54" s="86"/>
      <c r="OG54" s="86"/>
      <c r="OH54" s="86"/>
      <c r="OI54" s="86"/>
      <c r="OJ54" s="86"/>
      <c r="OK54" s="86"/>
      <c r="OL54" s="86"/>
      <c r="OM54" s="86"/>
      <c r="ON54" s="86"/>
      <c r="OO54" s="86"/>
      <c r="OP54" s="86"/>
      <c r="OQ54" s="86"/>
      <c r="OR54" s="86"/>
      <c r="OS54" s="86"/>
      <c r="OT54" s="86"/>
      <c r="OU54" s="86"/>
      <c r="OV54" s="86"/>
      <c r="OW54" s="86"/>
      <c r="OX54" s="86"/>
      <c r="OY54" s="86"/>
      <c r="OZ54" s="86"/>
      <c r="PA54" s="86"/>
      <c r="PB54" s="86"/>
      <c r="PC54" s="86"/>
      <c r="PD54" s="86"/>
      <c r="PE54" s="86"/>
      <c r="PF54" s="86"/>
      <c r="PG54" s="86"/>
      <c r="PH54" s="86"/>
      <c r="PI54" s="86"/>
      <c r="PJ54" s="86"/>
      <c r="PK54" s="86"/>
      <c r="PL54" s="86"/>
      <c r="PM54" s="86"/>
      <c r="PN54" s="86"/>
      <c r="PO54" s="86"/>
      <c r="PP54" s="86"/>
      <c r="PQ54" s="86"/>
      <c r="PR54" s="86"/>
      <c r="PS54" s="86"/>
      <c r="PT54" s="86"/>
      <c r="PU54" s="86"/>
      <c r="PV54" s="86"/>
      <c r="PW54" s="86"/>
      <c r="PX54" s="86"/>
      <c r="PY54" s="86"/>
      <c r="PZ54" s="86"/>
      <c r="QA54" s="86"/>
      <c r="QB54" s="86"/>
      <c r="QC54" s="86"/>
      <c r="QD54" s="86"/>
      <c r="QE54" s="86"/>
      <c r="QF54" s="86"/>
      <c r="QG54" s="86"/>
      <c r="QH54" s="86"/>
      <c r="QI54" s="86"/>
      <c r="QJ54" s="86"/>
      <c r="QK54" s="86"/>
      <c r="QL54" s="86"/>
      <c r="QM54" s="86"/>
      <c r="QN54" s="86"/>
      <c r="QO54" s="86"/>
      <c r="QP54" s="86"/>
      <c r="QQ54" s="86"/>
      <c r="QR54" s="86"/>
      <c r="QS54" s="86"/>
      <c r="QT54" s="86"/>
      <c r="QU54" s="86"/>
      <c r="QV54" s="86"/>
      <c r="QW54" s="86"/>
      <c r="QX54" s="86"/>
      <c r="QY54" s="86"/>
      <c r="QZ54" s="86"/>
      <c r="RA54" s="86"/>
      <c r="RB54" s="86"/>
      <c r="RC54" s="86"/>
      <c r="RD54" s="86"/>
      <c r="RE54" s="86"/>
      <c r="RF54" s="86"/>
      <c r="RG54" s="86"/>
      <c r="RH54" s="86"/>
      <c r="RI54" s="86"/>
      <c r="RJ54" s="86"/>
      <c r="RK54" s="86"/>
      <c r="RL54" s="86"/>
      <c r="RM54" s="86"/>
      <c r="RN54" s="86"/>
      <c r="RO54" s="86"/>
      <c r="RP54" s="86"/>
      <c r="RQ54" s="86"/>
      <c r="RR54" s="86"/>
      <c r="RS54" s="86"/>
      <c r="RT54" s="86"/>
      <c r="RU54" s="86"/>
      <c r="RV54" s="86"/>
      <c r="RW54" s="86"/>
      <c r="RX54" s="86"/>
      <c r="RY54" s="86"/>
      <c r="RZ54" s="86"/>
      <c r="SA54" s="86"/>
      <c r="SB54" s="86"/>
      <c r="SC54" s="86"/>
      <c r="SD54" s="86"/>
      <c r="SE54" s="86"/>
      <c r="SF54" s="86"/>
      <c r="SG54" s="86"/>
      <c r="SH54" s="86"/>
      <c r="SI54" s="86"/>
      <c r="SJ54" s="86"/>
      <c r="SK54" s="86"/>
      <c r="SL54" s="86"/>
      <c r="SM54" s="86"/>
      <c r="SN54" s="86"/>
      <c r="SO54" s="86"/>
      <c r="SP54" s="86"/>
      <c r="SQ54" s="86"/>
      <c r="SR54" s="86"/>
      <c r="SS54" s="86"/>
      <c r="ST54" s="86"/>
      <c r="SU54" s="86"/>
      <c r="SV54" s="86"/>
      <c r="SW54" s="86"/>
      <c r="SX54" s="86"/>
      <c r="SY54" s="86"/>
      <c r="SZ54" s="86"/>
      <c r="TA54" s="86"/>
      <c r="TB54" s="86"/>
      <c r="TC54" s="86"/>
      <c r="TD54" s="86"/>
      <c r="TE54" s="86"/>
      <c r="TF54" s="86"/>
      <c r="TG54" s="86"/>
      <c r="TH54" s="86"/>
      <c r="TI54" s="86"/>
      <c r="TJ54" s="86"/>
      <c r="TK54" s="86"/>
      <c r="TL54" s="86"/>
      <c r="TM54" s="86"/>
      <c r="TN54" s="86"/>
      <c r="TO54" s="86"/>
      <c r="TP54" s="86"/>
      <c r="TQ54" s="86"/>
      <c r="TR54" s="86"/>
      <c r="TS54" s="86"/>
      <c r="TT54" s="86"/>
      <c r="TU54" s="86"/>
      <c r="TV54" s="86"/>
      <c r="TW54" s="86"/>
      <c r="TX54" s="86"/>
      <c r="TY54" s="86"/>
      <c r="TZ54" s="86"/>
      <c r="UA54" s="86"/>
      <c r="UB54" s="86"/>
      <c r="UC54" s="86"/>
      <c r="UD54" s="86"/>
      <c r="UE54" s="86"/>
      <c r="UF54" s="86"/>
      <c r="UG54" s="86"/>
      <c r="UH54" s="86"/>
      <c r="UI54" s="86"/>
      <c r="UJ54" s="86"/>
      <c r="UK54" s="86"/>
      <c r="UL54" s="86"/>
      <c r="UM54" s="86"/>
      <c r="UN54" s="86"/>
      <c r="UO54" s="86"/>
      <c r="UP54" s="86"/>
      <c r="UQ54" s="86"/>
      <c r="UR54" s="86"/>
      <c r="US54" s="86"/>
      <c r="UT54" s="86"/>
      <c r="UU54" s="86"/>
      <c r="UV54" s="86"/>
      <c r="UW54" s="86"/>
      <c r="UX54" s="86"/>
      <c r="UY54" s="86"/>
      <c r="UZ54" s="86"/>
      <c r="VA54" s="86"/>
      <c r="VB54" s="86"/>
      <c r="VC54" s="86"/>
      <c r="VD54" s="86"/>
      <c r="VE54" s="86"/>
      <c r="VF54" s="86"/>
      <c r="VG54" s="86"/>
      <c r="VH54" s="86"/>
      <c r="VI54" s="86"/>
      <c r="VJ54" s="86"/>
      <c r="VK54" s="86"/>
      <c r="VL54" s="86"/>
      <c r="VM54" s="86"/>
      <c r="VN54" s="86"/>
      <c r="VO54" s="86"/>
      <c r="VP54" s="86"/>
      <c r="VQ54" s="86"/>
      <c r="VR54" s="86"/>
      <c r="VS54" s="86"/>
      <c r="VT54" s="86"/>
      <c r="VU54" s="86"/>
      <c r="VV54" s="86"/>
      <c r="VW54" s="86"/>
      <c r="VX54" s="86"/>
      <c r="VY54" s="86"/>
      <c r="VZ54" s="86"/>
      <c r="WA54" s="86"/>
      <c r="WB54" s="86"/>
      <c r="WC54" s="86"/>
      <c r="WD54" s="86"/>
      <c r="WE54" s="86"/>
      <c r="WF54" s="86"/>
      <c r="WG54" s="86"/>
      <c r="WH54" s="86"/>
      <c r="WI54" s="86"/>
      <c r="WJ54" s="86"/>
      <c r="WK54" s="86"/>
      <c r="WL54" s="86"/>
      <c r="WM54" s="86"/>
      <c r="WN54" s="86"/>
      <c r="WO54" s="86"/>
      <c r="WP54" s="86"/>
      <c r="WQ54" s="86"/>
      <c r="WR54" s="86"/>
      <c r="WS54" s="86"/>
      <c r="WT54" s="86"/>
      <c r="WU54" s="86"/>
      <c r="WV54" s="86"/>
      <c r="WW54" s="86"/>
      <c r="WX54" s="86"/>
      <c r="WY54" s="86"/>
      <c r="WZ54" s="86"/>
      <c r="XA54" s="86"/>
      <c r="XB54" s="86"/>
      <c r="XC54" s="86"/>
      <c r="XD54" s="86"/>
      <c r="XE54" s="86"/>
      <c r="XF54" s="86"/>
      <c r="XG54" s="86"/>
      <c r="XH54" s="86"/>
      <c r="XI54" s="86"/>
      <c r="XJ54" s="86"/>
      <c r="XK54" s="86"/>
      <c r="XL54" s="86"/>
      <c r="XM54" s="86"/>
      <c r="XN54" s="86"/>
      <c r="XO54" s="86"/>
      <c r="XP54" s="86"/>
      <c r="XQ54" s="86"/>
      <c r="XR54" s="86"/>
      <c r="XS54" s="86"/>
      <c r="XT54" s="86"/>
      <c r="XU54" s="86"/>
      <c r="XV54" s="86"/>
      <c r="XW54" s="86"/>
      <c r="XX54" s="86"/>
      <c r="XY54" s="86"/>
      <c r="XZ54" s="86"/>
      <c r="YA54" s="86"/>
      <c r="YB54" s="86"/>
      <c r="YC54" s="86"/>
      <c r="YD54" s="86"/>
      <c r="YE54" s="86"/>
      <c r="YF54" s="86"/>
      <c r="YG54" s="86"/>
      <c r="YH54" s="86"/>
      <c r="YI54" s="86"/>
      <c r="YJ54" s="86"/>
      <c r="YK54" s="86"/>
      <c r="YL54" s="86"/>
      <c r="YM54" s="86"/>
      <c r="YN54" s="86"/>
      <c r="YO54" s="86"/>
      <c r="YP54" s="86"/>
      <c r="YQ54" s="86"/>
      <c r="YR54" s="86"/>
      <c r="YS54" s="86"/>
      <c r="YT54" s="86"/>
      <c r="YU54" s="86"/>
      <c r="YV54" s="86"/>
      <c r="YW54" s="86"/>
      <c r="YX54" s="86"/>
      <c r="YY54" s="86"/>
      <c r="YZ54" s="86"/>
      <c r="ZA54" s="86"/>
      <c r="ZB54" s="86"/>
      <c r="ZC54" s="86"/>
      <c r="ZD54" s="86"/>
      <c r="ZE54" s="86"/>
      <c r="ZF54" s="86"/>
      <c r="ZG54" s="86"/>
      <c r="ZH54" s="86"/>
      <c r="ZI54" s="86"/>
      <c r="ZJ54" s="86"/>
      <c r="ZK54" s="86"/>
      <c r="ZL54" s="86"/>
      <c r="ZM54" s="86"/>
      <c r="ZN54" s="86"/>
      <c r="ZO54" s="86"/>
      <c r="ZP54" s="86"/>
      <c r="ZQ54" s="86"/>
      <c r="ZR54" s="86"/>
      <c r="ZS54" s="86"/>
      <c r="ZT54" s="86"/>
      <c r="ZU54" s="86"/>
      <c r="ZV54" s="86"/>
      <c r="ZW54" s="86"/>
      <c r="ZX54" s="86"/>
      <c r="ZY54" s="86"/>
      <c r="ZZ54" s="86"/>
      <c r="AAA54" s="86"/>
      <c r="AAB54" s="86"/>
      <c r="AAC54" s="86"/>
      <c r="AAD54" s="86"/>
      <c r="AAE54" s="86"/>
      <c r="AAF54" s="86"/>
      <c r="AAG54" s="86"/>
      <c r="AAH54" s="86"/>
      <c r="AAI54" s="86"/>
      <c r="AAJ54" s="86"/>
      <c r="AAK54" s="86"/>
      <c r="AAL54" s="86"/>
      <c r="AAM54" s="86"/>
      <c r="AAN54" s="86"/>
      <c r="AAO54" s="86"/>
      <c r="AAP54" s="86"/>
      <c r="AAQ54" s="86"/>
      <c r="AAR54" s="86"/>
      <c r="AAS54" s="86"/>
      <c r="AAT54" s="86"/>
      <c r="AAU54" s="86"/>
      <c r="AAV54" s="86"/>
      <c r="AAW54" s="86"/>
      <c r="AAX54" s="86"/>
      <c r="AAY54" s="86"/>
      <c r="AAZ54" s="86"/>
      <c r="ABA54" s="86"/>
      <c r="ABB54" s="86"/>
      <c r="ABC54" s="86"/>
      <c r="ABD54" s="86"/>
      <c r="ABE54" s="86"/>
      <c r="ABF54" s="86"/>
      <c r="ABG54" s="86"/>
      <c r="ABH54" s="86"/>
      <c r="ABI54" s="86"/>
      <c r="ABJ54" s="86"/>
      <c r="ABK54" s="86"/>
      <c r="ABL54" s="86"/>
      <c r="ABM54" s="86"/>
      <c r="ABN54" s="86"/>
      <c r="ABO54" s="86"/>
      <c r="ABP54" s="86"/>
      <c r="ABQ54" s="86"/>
      <c r="ABR54" s="86"/>
      <c r="ABS54" s="86"/>
      <c r="ABT54" s="86"/>
      <c r="ABU54" s="86"/>
      <c r="ABV54" s="86"/>
      <c r="ABW54" s="86"/>
      <c r="ABX54" s="86"/>
      <c r="ABY54" s="86"/>
      <c r="ABZ54" s="86"/>
      <c r="ACA54" s="86"/>
      <c r="ACB54" s="86"/>
      <c r="ACC54" s="86"/>
      <c r="ACD54" s="86"/>
      <c r="ACE54" s="86"/>
      <c r="ACF54" s="86"/>
      <c r="ACG54" s="86"/>
      <c r="ACH54" s="86"/>
      <c r="ACI54" s="86"/>
      <c r="ACJ54" s="86"/>
      <c r="ACK54" s="86"/>
      <c r="ACL54" s="86"/>
      <c r="ACM54" s="86"/>
      <c r="ACN54" s="86"/>
      <c r="ACO54" s="86"/>
      <c r="ACP54" s="86"/>
      <c r="ACQ54" s="86"/>
      <c r="ACR54" s="86"/>
      <c r="ACS54" s="86"/>
      <c r="ACT54" s="86"/>
      <c r="ACU54" s="86"/>
      <c r="ACV54" s="86"/>
      <c r="ACW54" s="86"/>
      <c r="ACX54" s="86"/>
      <c r="ACY54" s="86"/>
      <c r="ACZ54" s="86"/>
      <c r="ADA54" s="86"/>
      <c r="ADB54" s="86"/>
      <c r="ADC54" s="86"/>
      <c r="ADD54" s="86"/>
      <c r="ADE54" s="86"/>
      <c r="ADF54" s="86"/>
      <c r="ADG54" s="86"/>
      <c r="ADH54" s="86"/>
      <c r="ADI54" s="86"/>
      <c r="ADJ54" s="86"/>
      <c r="ADK54" s="86"/>
      <c r="ADL54" s="86"/>
      <c r="ADM54" s="86"/>
      <c r="ADN54" s="86"/>
      <c r="ADO54" s="86"/>
      <c r="ADP54" s="86"/>
      <c r="ADQ54" s="86"/>
      <c r="ADR54" s="86"/>
      <c r="ADS54" s="86"/>
      <c r="ADT54" s="86"/>
      <c r="ADU54" s="86"/>
      <c r="ADV54" s="86"/>
      <c r="ADW54" s="86"/>
      <c r="ADX54" s="86"/>
      <c r="ADY54" s="86"/>
      <c r="ADZ54" s="86"/>
      <c r="AEA54" s="86"/>
      <c r="AEB54" s="86"/>
      <c r="AEC54" s="86"/>
      <c r="AED54" s="86"/>
      <c r="AEE54" s="86"/>
      <c r="AEF54" s="86"/>
      <c r="AEG54" s="86"/>
      <c r="AEH54" s="86"/>
      <c r="AEI54" s="86"/>
      <c r="AEJ54" s="86"/>
      <c r="AEK54" s="86"/>
      <c r="AEL54" s="86"/>
      <c r="AEM54" s="86"/>
      <c r="AEN54" s="86"/>
      <c r="AEO54" s="86"/>
      <c r="AEP54" s="86"/>
      <c r="AEQ54" s="86"/>
      <c r="AER54" s="86"/>
      <c r="AES54" s="86"/>
      <c r="AET54" s="86"/>
      <c r="AEU54" s="86"/>
      <c r="AEV54" s="86"/>
      <c r="AEW54" s="86"/>
      <c r="AEX54" s="86"/>
      <c r="AEY54" s="86"/>
      <c r="AEZ54" s="86"/>
      <c r="AFA54" s="86"/>
      <c r="AFB54" s="86"/>
      <c r="AFC54" s="86"/>
      <c r="AFD54" s="86"/>
      <c r="AFE54" s="86"/>
      <c r="AFF54" s="86"/>
      <c r="AFG54" s="86"/>
      <c r="AFH54" s="86"/>
      <c r="AFI54" s="86"/>
      <c r="AFJ54" s="86"/>
      <c r="AFK54" s="86"/>
      <c r="AFL54" s="86"/>
      <c r="AFM54" s="86"/>
      <c r="AFN54" s="86"/>
      <c r="AFO54" s="86"/>
      <c r="AFP54" s="86"/>
      <c r="AFQ54" s="86"/>
      <c r="AFR54" s="86"/>
      <c r="AFS54" s="86"/>
      <c r="AFT54" s="86"/>
      <c r="AFU54" s="86"/>
      <c r="AFV54" s="86"/>
      <c r="AFW54" s="86"/>
      <c r="AFX54" s="86"/>
      <c r="AFY54" s="86"/>
      <c r="AFZ54" s="86"/>
      <c r="AGA54" s="86"/>
      <c r="AGB54" s="86"/>
      <c r="AGC54" s="86"/>
      <c r="AGD54" s="86"/>
      <c r="AGE54" s="86"/>
      <c r="AGF54" s="86"/>
      <c r="AGG54" s="86"/>
      <c r="AGH54" s="86"/>
      <c r="AGI54" s="86"/>
      <c r="AGJ54" s="86"/>
      <c r="AGK54" s="86"/>
      <c r="AGL54" s="86"/>
      <c r="AGM54" s="86"/>
      <c r="AGN54" s="86"/>
      <c r="AGO54" s="86"/>
      <c r="AGP54" s="86"/>
      <c r="AGQ54" s="86"/>
      <c r="AGR54" s="86"/>
      <c r="AGS54" s="86"/>
      <c r="AGT54" s="86"/>
      <c r="AGU54" s="86"/>
      <c r="AGV54" s="86"/>
      <c r="AGW54" s="86"/>
      <c r="AGX54" s="86"/>
      <c r="AGY54" s="86"/>
      <c r="AGZ54" s="86"/>
      <c r="AHA54" s="86"/>
      <c r="AHB54" s="86"/>
      <c r="AHC54" s="86"/>
      <c r="AHD54" s="86"/>
      <c r="AHE54" s="86"/>
      <c r="AHF54" s="86"/>
      <c r="AHG54" s="86"/>
      <c r="AHH54" s="86"/>
      <c r="AHI54" s="86"/>
      <c r="AHJ54" s="86"/>
      <c r="AHK54" s="86"/>
      <c r="AHL54" s="86"/>
      <c r="AHM54" s="86"/>
      <c r="AHN54" s="86"/>
      <c r="AHO54" s="86"/>
      <c r="AHP54" s="86"/>
      <c r="AHQ54" s="86"/>
      <c r="AHR54" s="86"/>
      <c r="AHS54" s="86"/>
      <c r="AHT54" s="86"/>
      <c r="AHU54" s="86"/>
      <c r="AHV54" s="86"/>
      <c r="AHW54" s="86"/>
      <c r="AHX54" s="86"/>
      <c r="AHY54" s="86"/>
      <c r="AHZ54" s="86"/>
      <c r="AIA54" s="86"/>
      <c r="AIB54" s="86"/>
      <c r="AIC54" s="86"/>
      <c r="AID54" s="86"/>
      <c r="AIE54" s="86"/>
      <c r="AIF54" s="86"/>
      <c r="AIG54" s="86"/>
      <c r="AIH54" s="86"/>
      <c r="AII54" s="86"/>
      <c r="AIJ54" s="86"/>
      <c r="AIK54" s="86"/>
      <c r="AIL54" s="86"/>
      <c r="AIM54" s="86"/>
      <c r="AIN54" s="86"/>
      <c r="AIO54" s="86"/>
      <c r="AIP54" s="86"/>
      <c r="AIQ54" s="86"/>
      <c r="AIR54" s="86"/>
      <c r="AIS54" s="86"/>
      <c r="AIT54" s="86"/>
      <c r="AIU54" s="86"/>
      <c r="AIV54" s="86"/>
      <c r="AIW54" s="86"/>
      <c r="AIX54" s="86"/>
      <c r="AIY54" s="86"/>
      <c r="AIZ54" s="86"/>
      <c r="AJA54" s="86"/>
      <c r="AJB54" s="86"/>
      <c r="AJC54" s="86"/>
      <c r="AJD54" s="86"/>
      <c r="AJE54" s="86"/>
      <c r="AJF54" s="86"/>
      <c r="AJG54" s="86"/>
      <c r="AJH54" s="86"/>
      <c r="AJI54" s="86"/>
      <c r="AJJ54" s="86"/>
      <c r="AJK54" s="86"/>
      <c r="AJL54" s="86"/>
      <c r="AJM54" s="86"/>
      <c r="AJN54" s="86"/>
      <c r="AJO54" s="86"/>
      <c r="AJP54" s="86"/>
      <c r="AJQ54" s="86"/>
      <c r="AJR54" s="86"/>
      <c r="AJS54" s="86"/>
      <c r="AJT54" s="86"/>
      <c r="AJU54" s="86"/>
      <c r="AJV54" s="86"/>
      <c r="AJW54" s="86"/>
      <c r="AJX54" s="86"/>
      <c r="AJY54" s="86"/>
      <c r="AJZ54" s="86"/>
      <c r="AKA54" s="86"/>
      <c r="AKB54" s="86"/>
      <c r="AKC54" s="86"/>
      <c r="AKD54" s="86"/>
      <c r="AKE54" s="86"/>
      <c r="AKF54" s="86"/>
      <c r="AKG54" s="86"/>
      <c r="AKH54" s="86"/>
      <c r="AKI54" s="86"/>
      <c r="AKJ54" s="86"/>
      <c r="AKK54" s="86"/>
      <c r="AKL54" s="86"/>
      <c r="AKM54" s="86"/>
      <c r="AKN54" s="86"/>
      <c r="AKO54" s="86"/>
      <c r="AKP54" s="86"/>
      <c r="AKQ54" s="86"/>
      <c r="AKR54" s="86"/>
      <c r="AKS54" s="86"/>
      <c r="AKT54" s="86"/>
      <c r="AKU54" s="86"/>
      <c r="AKV54" s="86"/>
      <c r="AKW54" s="86"/>
      <c r="AKX54" s="86"/>
      <c r="AKY54" s="86"/>
      <c r="AKZ54" s="86"/>
      <c r="ALA54" s="86"/>
      <c r="ALB54" s="86"/>
      <c r="ALC54" s="86"/>
      <c r="ALD54" s="86"/>
      <c r="ALE54" s="86"/>
      <c r="ALF54" s="86"/>
      <c r="ALG54" s="86"/>
      <c r="ALH54" s="86"/>
      <c r="ALI54" s="86"/>
      <c r="ALJ54" s="86"/>
      <c r="ALK54" s="86"/>
      <c r="ALL54" s="86"/>
      <c r="ALM54" s="86"/>
      <c r="ALN54" s="86"/>
      <c r="ALO54" s="86"/>
      <c r="ALP54" s="86"/>
      <c r="ALQ54" s="86"/>
      <c r="ALR54" s="86"/>
      <c r="ALS54" s="86"/>
      <c r="ALT54" s="86"/>
      <c r="ALU54" s="86"/>
      <c r="ALV54" s="86"/>
      <c r="ALW54" s="86"/>
      <c r="ALX54" s="86"/>
      <c r="ALY54" s="86"/>
      <c r="ALZ54" s="86"/>
      <c r="AMA54" s="86"/>
      <c r="AMB54" s="86"/>
      <c r="AMC54" s="86"/>
      <c r="AMD54" s="86"/>
      <c r="AME54" s="86"/>
      <c r="AMF54" s="86"/>
      <c r="AMG54" s="86"/>
      <c r="AMH54" s="86"/>
      <c r="AMI54" s="86"/>
      <c r="AMJ54" s="86"/>
      <c r="AMK54" s="86"/>
      <c r="AML54" s="86"/>
      <c r="AMM54" s="86"/>
      <c r="AMN54" s="86"/>
      <c r="AMO54" s="86"/>
      <c r="AMP54" s="86"/>
      <c r="AMQ54" s="86"/>
      <c r="AMR54" s="86"/>
      <c r="AMS54" s="86"/>
      <c r="AMT54" s="86"/>
      <c r="AMU54" s="86"/>
      <c r="AMV54" s="86"/>
      <c r="AMW54" s="86"/>
      <c r="AMX54" s="86"/>
      <c r="AMY54" s="86"/>
      <c r="AMZ54" s="86"/>
      <c r="ANA54" s="86"/>
      <c r="ANB54" s="86"/>
      <c r="ANC54" s="86"/>
      <c r="AND54" s="86"/>
      <c r="ANE54" s="86"/>
      <c r="ANF54" s="86"/>
      <c r="ANG54" s="86"/>
      <c r="ANH54" s="86"/>
      <c r="ANI54" s="86"/>
      <c r="ANJ54" s="86"/>
      <c r="ANK54" s="86"/>
      <c r="ANL54" s="86"/>
      <c r="ANM54" s="86"/>
      <c r="ANN54" s="86"/>
      <c r="ANO54" s="86"/>
      <c r="ANP54" s="86"/>
      <c r="ANQ54" s="86"/>
      <c r="ANR54" s="86"/>
      <c r="ANS54" s="86"/>
      <c r="ANT54" s="86"/>
      <c r="ANU54" s="86"/>
      <c r="ANV54" s="86"/>
      <c r="ANW54" s="86"/>
      <c r="ANX54" s="86"/>
      <c r="ANY54" s="86"/>
      <c r="ANZ54" s="86"/>
      <c r="AOA54" s="86"/>
      <c r="AOB54" s="86"/>
      <c r="AOC54" s="86"/>
      <c r="AOD54" s="86"/>
      <c r="AOE54" s="86"/>
      <c r="AOF54" s="86"/>
      <c r="AOG54" s="86"/>
      <c r="AOH54" s="86"/>
      <c r="AOI54" s="86"/>
      <c r="AOJ54" s="86"/>
      <c r="AOK54" s="86"/>
      <c r="AOL54" s="86"/>
      <c r="AOM54" s="86"/>
      <c r="AON54" s="86"/>
      <c r="AOO54" s="86"/>
      <c r="AOP54" s="86"/>
      <c r="AOQ54" s="86"/>
      <c r="AOR54" s="86"/>
      <c r="AOS54" s="86"/>
      <c r="AOT54" s="86"/>
      <c r="AOU54" s="86"/>
      <c r="AOV54" s="86"/>
      <c r="AOW54" s="86"/>
      <c r="AOX54" s="86"/>
      <c r="AOY54" s="86"/>
      <c r="AOZ54" s="86"/>
      <c r="APA54" s="86"/>
      <c r="APB54" s="86"/>
      <c r="APC54" s="86"/>
      <c r="APD54" s="86"/>
      <c r="APE54" s="86"/>
      <c r="APF54" s="86"/>
      <c r="APG54" s="86"/>
      <c r="APH54" s="86"/>
      <c r="API54" s="86"/>
      <c r="APJ54" s="86"/>
      <c r="APK54" s="86"/>
      <c r="APL54" s="86"/>
      <c r="APM54" s="86"/>
      <c r="APN54" s="86"/>
      <c r="APO54" s="86"/>
      <c r="APP54" s="86"/>
      <c r="APQ54" s="86"/>
      <c r="APR54" s="86"/>
      <c r="APS54" s="86"/>
      <c r="APT54" s="86"/>
      <c r="APU54" s="86"/>
      <c r="APV54" s="86"/>
      <c r="APW54" s="86"/>
      <c r="APX54" s="86"/>
      <c r="APY54" s="86"/>
      <c r="APZ54" s="86"/>
      <c r="AQA54" s="86"/>
      <c r="AQB54" s="86"/>
      <c r="AQC54" s="86"/>
      <c r="AQD54" s="86"/>
      <c r="AQE54" s="86"/>
      <c r="AQF54" s="86"/>
      <c r="AQG54" s="86"/>
      <c r="AQH54" s="86"/>
      <c r="AQI54" s="86"/>
      <c r="AQJ54" s="86"/>
      <c r="AQK54" s="86"/>
      <c r="AQL54" s="86"/>
      <c r="AQM54" s="86"/>
      <c r="AQN54" s="86"/>
      <c r="AQO54" s="86"/>
      <c r="AQP54" s="86"/>
      <c r="AQQ54" s="86"/>
      <c r="AQR54" s="86"/>
      <c r="AQS54" s="86"/>
      <c r="AQT54" s="86"/>
      <c r="AQU54" s="86"/>
      <c r="AQV54" s="86"/>
      <c r="AQW54" s="86"/>
      <c r="AQX54" s="86"/>
      <c r="AQY54" s="86"/>
      <c r="AQZ54" s="86"/>
      <c r="ARA54" s="86"/>
      <c r="ARB54" s="86"/>
      <c r="ARC54" s="86"/>
      <c r="ARD54" s="86"/>
      <c r="ARE54" s="86"/>
      <c r="ARF54" s="86"/>
      <c r="ARG54" s="86"/>
      <c r="ARH54" s="86"/>
      <c r="ARI54" s="86"/>
      <c r="ARJ54" s="86"/>
      <c r="ARK54" s="86"/>
      <c r="ARL54" s="86"/>
      <c r="ARM54" s="86"/>
      <c r="ARN54" s="86"/>
      <c r="ARO54" s="86"/>
      <c r="ARP54" s="86"/>
      <c r="ARQ54" s="86"/>
      <c r="ARR54" s="86"/>
      <c r="ARS54" s="86"/>
      <c r="ART54" s="86"/>
      <c r="ARU54" s="86"/>
      <c r="ARV54" s="86"/>
      <c r="ARW54" s="86"/>
      <c r="ARX54" s="86"/>
      <c r="ARY54" s="86"/>
      <c r="ARZ54" s="86"/>
      <c r="ASA54" s="86"/>
      <c r="ASB54" s="86"/>
      <c r="ASC54" s="86"/>
      <c r="ASD54" s="86"/>
      <c r="ASE54" s="86"/>
      <c r="ASF54" s="86"/>
      <c r="ASG54" s="86"/>
      <c r="ASH54" s="86"/>
      <c r="ASI54" s="86"/>
      <c r="ASJ54" s="86"/>
      <c r="ASK54" s="86"/>
      <c r="ASL54" s="86"/>
      <c r="ASM54" s="86"/>
      <c r="ASN54" s="86"/>
      <c r="ASO54" s="86"/>
      <c r="ASP54" s="86"/>
      <c r="ASQ54" s="86"/>
      <c r="ASR54" s="86"/>
      <c r="ASS54" s="86"/>
      <c r="AST54" s="86"/>
      <c r="ASU54" s="86"/>
      <c r="ASV54" s="86"/>
      <c r="ASW54" s="86"/>
      <c r="ASX54" s="86"/>
      <c r="ASY54" s="86"/>
      <c r="ASZ54" s="86"/>
      <c r="ATA54" s="86"/>
      <c r="ATB54" s="86"/>
      <c r="ATC54" s="86"/>
      <c r="ATD54" s="86"/>
      <c r="ATE54" s="86"/>
      <c r="ATF54" s="86"/>
      <c r="ATG54" s="86"/>
      <c r="ATH54" s="86"/>
      <c r="ATI54" s="86"/>
      <c r="ATJ54" s="86"/>
      <c r="ATK54" s="86"/>
      <c r="ATL54" s="86"/>
      <c r="ATM54" s="86"/>
      <c r="ATN54" s="86"/>
      <c r="ATO54" s="86"/>
      <c r="ATP54" s="86"/>
      <c r="ATQ54" s="86"/>
      <c r="ATR54" s="86"/>
      <c r="ATS54" s="86"/>
      <c r="ATT54" s="86"/>
      <c r="ATU54" s="86"/>
      <c r="ATV54" s="86"/>
      <c r="ATW54" s="86"/>
      <c r="ATX54" s="86"/>
      <c r="ATY54" s="86"/>
      <c r="ATZ54" s="86"/>
      <c r="AUA54" s="86"/>
      <c r="AUB54" s="86"/>
      <c r="AUC54" s="86"/>
      <c r="AUD54" s="86"/>
      <c r="AUE54" s="86"/>
      <c r="AUF54" s="86"/>
      <c r="AUG54" s="86"/>
      <c r="AUH54" s="86"/>
      <c r="AUI54" s="86"/>
      <c r="AUJ54" s="86"/>
      <c r="AUK54" s="86"/>
      <c r="AUL54" s="86"/>
      <c r="AUM54" s="86"/>
      <c r="AUN54" s="86"/>
      <c r="AUO54" s="86"/>
      <c r="AUP54" s="86"/>
      <c r="AUQ54" s="86"/>
      <c r="AUR54" s="86"/>
      <c r="AUS54" s="86"/>
      <c r="AUT54" s="86"/>
      <c r="AUU54" s="86"/>
      <c r="AUV54" s="86"/>
      <c r="AUW54" s="86"/>
      <c r="AUX54" s="86"/>
      <c r="AUY54" s="86"/>
      <c r="AUZ54" s="86"/>
      <c r="AVA54" s="86"/>
      <c r="AVB54" s="86"/>
      <c r="AVC54" s="86"/>
      <c r="AVD54" s="86"/>
      <c r="AVE54" s="86"/>
      <c r="AVF54" s="86"/>
      <c r="AVG54" s="86"/>
      <c r="AVH54" s="86"/>
      <c r="AVI54" s="86"/>
      <c r="AVJ54" s="86"/>
      <c r="AVK54" s="86"/>
      <c r="AVL54" s="86"/>
      <c r="AVM54" s="86"/>
      <c r="AVN54" s="86"/>
      <c r="AVO54" s="86"/>
      <c r="AVP54" s="86"/>
      <c r="AVQ54" s="86"/>
      <c r="AVR54" s="86"/>
      <c r="AVS54" s="86"/>
      <c r="AVT54" s="86"/>
      <c r="AVU54" s="86"/>
      <c r="AVV54" s="86"/>
      <c r="AVW54" s="86"/>
      <c r="AVX54" s="86"/>
      <c r="AVY54" s="86"/>
      <c r="AVZ54" s="86"/>
      <c r="AWA54" s="86"/>
      <c r="AWB54" s="86"/>
      <c r="AWC54" s="86"/>
      <c r="AWD54" s="86"/>
      <c r="AWE54" s="86"/>
      <c r="AWF54" s="86"/>
      <c r="AWG54" s="86"/>
      <c r="AWH54" s="86"/>
      <c r="AWI54" s="86"/>
      <c r="AWJ54" s="86"/>
      <c r="AWK54" s="86"/>
      <c r="AWL54" s="86"/>
      <c r="AWM54" s="86"/>
      <c r="AWN54" s="86"/>
      <c r="AWO54" s="86"/>
      <c r="AWP54" s="86"/>
      <c r="AWQ54" s="86"/>
      <c r="AWR54" s="86"/>
      <c r="AWS54" s="86"/>
      <c r="AWT54" s="86"/>
      <c r="AWU54" s="86"/>
      <c r="AWV54" s="86"/>
      <c r="AWW54" s="86"/>
      <c r="AWX54" s="86"/>
      <c r="AWY54" s="86"/>
      <c r="AWZ54" s="86"/>
      <c r="AXA54" s="86"/>
      <c r="AXB54" s="86"/>
      <c r="AXC54" s="86"/>
      <c r="AXD54" s="86"/>
      <c r="AXE54" s="86"/>
      <c r="AXF54" s="86"/>
      <c r="AXG54" s="86"/>
      <c r="AXH54" s="86"/>
      <c r="AXI54" s="86"/>
      <c r="AXJ54" s="86"/>
      <c r="AXK54" s="86"/>
      <c r="AXL54" s="86"/>
      <c r="AXM54" s="86"/>
      <c r="AXN54" s="86"/>
      <c r="AXO54" s="86"/>
      <c r="AXP54" s="86"/>
      <c r="AXQ54" s="86"/>
      <c r="AXR54" s="86"/>
      <c r="AXS54" s="86"/>
      <c r="AXT54" s="86"/>
      <c r="AXU54" s="86"/>
      <c r="AXV54" s="86"/>
      <c r="AXW54" s="86"/>
      <c r="AXX54" s="86"/>
      <c r="AXY54" s="86"/>
      <c r="AXZ54" s="86"/>
      <c r="AYA54" s="86"/>
      <c r="AYB54" s="86"/>
      <c r="AYC54" s="86"/>
      <c r="AYD54" s="86"/>
      <c r="AYE54" s="86"/>
      <c r="AYF54" s="86"/>
      <c r="AYG54" s="86"/>
      <c r="AYH54" s="86"/>
      <c r="AYI54" s="86"/>
      <c r="AYJ54" s="86"/>
      <c r="AYK54" s="86"/>
      <c r="AYL54" s="86"/>
      <c r="AYM54" s="86"/>
      <c r="AYN54" s="86"/>
      <c r="AYO54" s="86"/>
      <c r="AYP54" s="86"/>
      <c r="AYQ54" s="86"/>
      <c r="AYR54" s="86"/>
      <c r="AYS54" s="86"/>
      <c r="AYT54" s="86"/>
      <c r="AYU54" s="86"/>
      <c r="AYV54" s="86"/>
      <c r="AYW54" s="86"/>
      <c r="AYX54" s="86"/>
      <c r="AYY54" s="86"/>
      <c r="AYZ54" s="86"/>
      <c r="AZA54" s="86"/>
      <c r="AZB54" s="86"/>
      <c r="AZC54" s="86"/>
      <c r="AZD54" s="86"/>
      <c r="AZE54" s="86"/>
      <c r="AZF54" s="86"/>
      <c r="AZG54" s="86"/>
      <c r="AZH54" s="86"/>
      <c r="AZI54" s="86"/>
      <c r="AZJ54" s="86"/>
      <c r="AZK54" s="86"/>
      <c r="AZL54" s="86"/>
      <c r="AZM54" s="86"/>
      <c r="AZN54" s="86"/>
      <c r="AZO54" s="86"/>
      <c r="AZP54" s="86"/>
      <c r="AZQ54" s="86"/>
      <c r="AZR54" s="86"/>
      <c r="AZS54" s="86"/>
      <c r="AZT54" s="86"/>
      <c r="AZU54" s="86"/>
      <c r="AZV54" s="86"/>
      <c r="AZW54" s="86"/>
      <c r="AZX54" s="86"/>
      <c r="AZY54" s="86"/>
      <c r="AZZ54" s="86"/>
      <c r="BAA54" s="86"/>
      <c r="BAB54" s="86"/>
      <c r="BAC54" s="86"/>
      <c r="BAD54" s="86"/>
      <c r="BAE54" s="86"/>
      <c r="BAF54" s="86"/>
      <c r="BAG54" s="86"/>
      <c r="BAH54" s="86"/>
      <c r="BAI54" s="86"/>
      <c r="BAJ54" s="86"/>
      <c r="BAK54" s="86"/>
      <c r="BAL54" s="86"/>
      <c r="BAM54" s="86"/>
      <c r="BAN54" s="86"/>
      <c r="BAO54" s="86"/>
      <c r="BAP54" s="86"/>
      <c r="BAQ54" s="86"/>
      <c r="BAR54" s="86"/>
      <c r="BAS54" s="86"/>
      <c r="BAT54" s="86"/>
      <c r="BAU54" s="86"/>
      <c r="BAV54" s="86"/>
      <c r="BAW54" s="86"/>
      <c r="BAX54" s="86"/>
      <c r="BAY54" s="86"/>
      <c r="BAZ54" s="86"/>
      <c r="BBA54" s="86"/>
      <c r="BBB54" s="86"/>
      <c r="BBC54" s="86"/>
      <c r="BBD54" s="86"/>
      <c r="BBE54" s="86"/>
      <c r="BBF54" s="86"/>
      <c r="BBG54" s="86"/>
      <c r="BBH54" s="86"/>
      <c r="BBI54" s="86"/>
      <c r="BBJ54" s="86"/>
      <c r="BBK54" s="86"/>
      <c r="BBL54" s="86"/>
      <c r="BBM54" s="86"/>
      <c r="BBN54" s="86"/>
      <c r="BBO54" s="86"/>
      <c r="BBP54" s="86"/>
      <c r="BBQ54" s="86"/>
      <c r="BBR54" s="86"/>
      <c r="BBS54" s="86"/>
      <c r="BBT54" s="86"/>
      <c r="BBU54" s="86"/>
      <c r="BBV54" s="86"/>
      <c r="BBW54" s="86"/>
      <c r="BBX54" s="86"/>
      <c r="BBY54" s="86"/>
      <c r="BBZ54" s="86"/>
      <c r="BCA54" s="86"/>
      <c r="BCB54" s="86"/>
      <c r="BCC54" s="86"/>
      <c r="BCD54" s="86"/>
      <c r="BCE54" s="86"/>
      <c r="BCF54" s="86"/>
      <c r="BCG54" s="86"/>
      <c r="BCH54" s="86"/>
      <c r="BCI54" s="86"/>
      <c r="BCJ54" s="86"/>
      <c r="BCK54" s="86"/>
      <c r="BCL54" s="86"/>
      <c r="BCM54" s="86"/>
      <c r="BCN54" s="86"/>
      <c r="BCO54" s="86"/>
      <c r="BCP54" s="86"/>
      <c r="BCQ54" s="86"/>
      <c r="BCR54" s="86"/>
      <c r="BCS54" s="86"/>
      <c r="BCT54" s="86"/>
      <c r="BCU54" s="86"/>
      <c r="BCV54" s="86"/>
      <c r="BCW54" s="86"/>
      <c r="BCX54" s="86"/>
      <c r="BCY54" s="86"/>
      <c r="BCZ54" s="86"/>
      <c r="BDA54" s="86"/>
      <c r="BDB54" s="86"/>
      <c r="BDC54" s="86"/>
      <c r="BDD54" s="86"/>
      <c r="BDE54" s="86"/>
      <c r="BDF54" s="86"/>
      <c r="BDG54" s="86"/>
      <c r="BDH54" s="86"/>
      <c r="BDI54" s="86"/>
      <c r="BDJ54" s="86"/>
      <c r="BDK54" s="86"/>
      <c r="BDL54" s="86"/>
      <c r="BDM54" s="86"/>
      <c r="BDN54" s="86"/>
      <c r="BDO54" s="86"/>
      <c r="BDP54" s="86"/>
      <c r="BDQ54" s="86"/>
      <c r="BDR54" s="86"/>
      <c r="BDS54" s="86"/>
      <c r="BDT54" s="86"/>
      <c r="BDU54" s="86"/>
      <c r="BDV54" s="86"/>
      <c r="BDW54" s="86"/>
      <c r="BDX54" s="86"/>
      <c r="BDY54" s="86"/>
      <c r="BDZ54" s="86"/>
      <c r="BEA54" s="86"/>
      <c r="BEB54" s="86"/>
      <c r="BEC54" s="86"/>
      <c r="BED54" s="86"/>
      <c r="BEE54" s="86"/>
      <c r="BEF54" s="86"/>
      <c r="BEG54" s="86"/>
      <c r="BEH54" s="86"/>
      <c r="BEI54" s="86"/>
      <c r="BEJ54" s="86"/>
      <c r="BEK54" s="86"/>
      <c r="BEL54" s="86"/>
      <c r="BEM54" s="86"/>
      <c r="BEN54" s="86"/>
      <c r="BEO54" s="86"/>
      <c r="BEP54" s="86"/>
      <c r="BEQ54" s="86"/>
      <c r="BER54" s="86"/>
      <c r="BES54" s="86"/>
      <c r="BET54" s="86"/>
      <c r="BEU54" s="86"/>
      <c r="BEV54" s="86"/>
      <c r="BEW54" s="86"/>
      <c r="BEX54" s="86"/>
      <c r="BEY54" s="86"/>
      <c r="BEZ54" s="86"/>
      <c r="BFA54" s="86"/>
      <c r="BFB54" s="86"/>
      <c r="BFC54" s="86"/>
      <c r="BFD54" s="86"/>
      <c r="BFE54" s="86"/>
      <c r="BFF54" s="86"/>
      <c r="BFG54" s="86"/>
      <c r="BFH54" s="86"/>
      <c r="BFI54" s="86"/>
      <c r="BFJ54" s="86"/>
      <c r="BFK54" s="86"/>
      <c r="BFL54" s="86"/>
      <c r="BFM54" s="86"/>
      <c r="BFN54" s="86"/>
      <c r="BFO54" s="86"/>
      <c r="BFP54" s="86"/>
      <c r="BFQ54" s="86"/>
      <c r="BFR54" s="86"/>
      <c r="BFS54" s="86"/>
      <c r="BFT54" s="86"/>
      <c r="BFU54" s="86"/>
      <c r="BFV54" s="86"/>
      <c r="BFW54" s="86"/>
      <c r="BFX54" s="86"/>
      <c r="BFY54" s="86"/>
      <c r="BFZ54" s="86"/>
      <c r="BGA54" s="86"/>
      <c r="BGB54" s="86"/>
      <c r="BGC54" s="86"/>
      <c r="BGD54" s="86"/>
      <c r="BGE54" s="86"/>
      <c r="BGF54" s="86"/>
      <c r="BGG54" s="86"/>
      <c r="BGH54" s="86"/>
      <c r="BGI54" s="86"/>
      <c r="BGJ54" s="86"/>
      <c r="BGK54" s="86"/>
      <c r="BGL54" s="86"/>
      <c r="BGM54" s="86"/>
      <c r="BGN54" s="86"/>
      <c r="BGO54" s="86"/>
      <c r="BGP54" s="86"/>
      <c r="BGQ54" s="86"/>
      <c r="BGR54" s="86"/>
      <c r="BGS54" s="86"/>
      <c r="BGT54" s="86"/>
      <c r="BGU54" s="86"/>
      <c r="BGV54" s="86"/>
      <c r="BGW54" s="86"/>
      <c r="BGX54" s="86"/>
      <c r="BGY54" s="86"/>
      <c r="BGZ54" s="86"/>
      <c r="BHA54" s="86"/>
      <c r="BHB54" s="86"/>
      <c r="BHC54" s="86"/>
      <c r="BHD54" s="86"/>
      <c r="BHE54" s="86"/>
      <c r="BHF54" s="86"/>
      <c r="BHG54" s="86"/>
      <c r="BHH54" s="86"/>
      <c r="BHI54" s="86"/>
      <c r="BHJ54" s="86"/>
      <c r="BHK54" s="86"/>
      <c r="BHL54" s="86"/>
      <c r="BHM54" s="86"/>
      <c r="BHN54" s="86"/>
      <c r="BHO54" s="86"/>
      <c r="BHP54" s="86"/>
      <c r="BHQ54" s="86"/>
      <c r="BHR54" s="86"/>
      <c r="BHS54" s="86"/>
      <c r="BHT54" s="86"/>
      <c r="BHU54" s="86"/>
      <c r="BHV54" s="86"/>
      <c r="BHW54" s="86"/>
      <c r="BHX54" s="86"/>
      <c r="BHY54" s="86"/>
      <c r="BHZ54" s="86"/>
      <c r="BIA54" s="86"/>
      <c r="BIB54" s="86"/>
      <c r="BIC54" s="86"/>
      <c r="BID54" s="86"/>
      <c r="BIE54" s="86"/>
      <c r="BIF54" s="86"/>
      <c r="BIG54" s="86"/>
      <c r="BIH54" s="86"/>
      <c r="BII54" s="86"/>
      <c r="BIJ54" s="86"/>
      <c r="BIK54" s="86"/>
      <c r="BIL54" s="86"/>
      <c r="BIM54" s="86"/>
      <c r="BIN54" s="86"/>
      <c r="BIO54" s="86"/>
      <c r="BIP54" s="86"/>
      <c r="BIQ54" s="86"/>
      <c r="BIR54" s="86"/>
      <c r="BIS54" s="86"/>
      <c r="BIT54" s="86"/>
      <c r="BIU54" s="86"/>
      <c r="BIV54" s="86"/>
      <c r="BIW54" s="86"/>
      <c r="BIX54" s="86"/>
      <c r="BIY54" s="86"/>
      <c r="BIZ54" s="86"/>
      <c r="BJA54" s="86"/>
      <c r="BJB54" s="86"/>
      <c r="BJC54" s="86"/>
      <c r="BJD54" s="86"/>
      <c r="BJE54" s="86"/>
      <c r="BJF54" s="86"/>
      <c r="BJG54" s="86"/>
      <c r="BJH54" s="86"/>
      <c r="BJI54" s="86"/>
      <c r="BJJ54" s="86"/>
      <c r="BJK54" s="86"/>
      <c r="BJL54" s="86"/>
      <c r="BJM54" s="86"/>
      <c r="BJN54" s="86"/>
      <c r="BJO54" s="86"/>
      <c r="BJP54" s="86"/>
      <c r="BJQ54" s="86"/>
      <c r="BJR54" s="86"/>
      <c r="BJS54" s="86"/>
      <c r="BJT54" s="86"/>
      <c r="BJU54" s="86"/>
      <c r="BJV54" s="86"/>
      <c r="BJW54" s="86"/>
      <c r="BJX54" s="86"/>
      <c r="BJY54" s="86"/>
      <c r="BJZ54" s="86"/>
      <c r="BKA54" s="86"/>
      <c r="BKB54" s="86"/>
      <c r="BKC54" s="86"/>
      <c r="BKD54" s="86"/>
      <c r="BKE54" s="86"/>
      <c r="BKF54" s="86"/>
      <c r="BKG54" s="86"/>
      <c r="BKH54" s="86"/>
      <c r="BKI54" s="86"/>
      <c r="BKJ54" s="86"/>
      <c r="BKK54" s="86"/>
      <c r="BKL54" s="86"/>
      <c r="BKM54" s="86"/>
      <c r="BKN54" s="86"/>
      <c r="BKO54" s="86"/>
      <c r="BKP54" s="86"/>
      <c r="BKQ54" s="86"/>
      <c r="BKR54" s="86"/>
      <c r="BKS54" s="86"/>
      <c r="BKT54" s="86"/>
      <c r="BKU54" s="86"/>
      <c r="BKV54" s="86"/>
      <c r="BKW54" s="86"/>
      <c r="BKX54" s="86"/>
      <c r="BKY54" s="86"/>
      <c r="BKZ54" s="86"/>
      <c r="BLA54" s="86"/>
      <c r="BLB54" s="86"/>
      <c r="BLC54" s="86"/>
      <c r="BLD54" s="86"/>
      <c r="BLE54" s="86"/>
      <c r="BLF54" s="86"/>
      <c r="BLG54" s="86"/>
      <c r="BLH54" s="86"/>
      <c r="BLI54" s="86"/>
      <c r="BLJ54" s="86"/>
      <c r="BLK54" s="86"/>
      <c r="BLL54" s="86"/>
      <c r="BLM54" s="86"/>
      <c r="BLN54" s="86"/>
      <c r="BLO54" s="86"/>
      <c r="BLP54" s="86"/>
      <c r="BLQ54" s="86"/>
      <c r="BLR54" s="86"/>
      <c r="BLS54" s="86"/>
      <c r="BLT54" s="86"/>
      <c r="BLU54" s="86"/>
      <c r="BLV54" s="86"/>
      <c r="BLW54" s="86"/>
      <c r="BLX54" s="86"/>
      <c r="BLY54" s="86"/>
      <c r="BLZ54" s="86"/>
      <c r="BMA54" s="86"/>
      <c r="BMB54" s="86"/>
      <c r="BMC54" s="86"/>
      <c r="BMD54" s="86"/>
      <c r="BME54" s="86"/>
      <c r="BMF54" s="86"/>
      <c r="BMG54" s="86"/>
      <c r="BMH54" s="86"/>
      <c r="BMI54" s="86"/>
      <c r="BMJ54" s="86"/>
      <c r="BMK54" s="86"/>
      <c r="BML54" s="86"/>
      <c r="BMM54" s="86"/>
      <c r="BMN54" s="86"/>
      <c r="BMO54" s="86"/>
      <c r="BMP54" s="86"/>
      <c r="BMQ54" s="86"/>
      <c r="BMR54" s="86"/>
      <c r="BMS54" s="86"/>
      <c r="BMT54" s="86"/>
      <c r="BMU54" s="86"/>
      <c r="BMV54" s="86"/>
      <c r="BMW54" s="86"/>
      <c r="BMX54" s="86"/>
      <c r="BMY54" s="86"/>
      <c r="BMZ54" s="86"/>
      <c r="BNA54" s="86"/>
      <c r="BNB54" s="86"/>
      <c r="BNC54" s="86"/>
      <c r="BND54" s="86"/>
      <c r="BNE54" s="86"/>
      <c r="BNF54" s="86"/>
      <c r="BNG54" s="86"/>
      <c r="BNH54" s="86"/>
      <c r="BNI54" s="86"/>
      <c r="BNJ54" s="86"/>
      <c r="BNK54" s="86"/>
      <c r="BNL54" s="86"/>
      <c r="BNM54" s="86"/>
      <c r="BNN54" s="86"/>
      <c r="BNO54" s="86"/>
      <c r="BNP54" s="86"/>
      <c r="BNQ54" s="86"/>
      <c r="BNR54" s="86"/>
      <c r="BNS54" s="86"/>
      <c r="BNT54" s="86"/>
      <c r="BNU54" s="86"/>
      <c r="BNV54" s="86"/>
      <c r="BNW54" s="86"/>
      <c r="BNX54" s="86"/>
      <c r="BNY54" s="86"/>
      <c r="BNZ54" s="86"/>
      <c r="BOA54" s="86"/>
      <c r="BOB54" s="86"/>
      <c r="BOC54" s="86"/>
      <c r="BOD54" s="86"/>
      <c r="BOE54" s="86"/>
      <c r="BOF54" s="86"/>
      <c r="BOG54" s="86"/>
      <c r="BOH54" s="86"/>
      <c r="BOI54" s="86"/>
      <c r="BOJ54" s="86"/>
      <c r="BOK54" s="86"/>
      <c r="BOL54" s="86"/>
      <c r="BOM54" s="86"/>
      <c r="BON54" s="86"/>
      <c r="BOO54" s="86"/>
      <c r="BOP54" s="86"/>
      <c r="BOQ54" s="86"/>
      <c r="BOR54" s="86"/>
      <c r="BOS54" s="86"/>
      <c r="BOT54" s="86"/>
      <c r="BOU54" s="86"/>
      <c r="BOV54" s="86"/>
      <c r="BOW54" s="86"/>
      <c r="BOX54" s="86"/>
      <c r="BOY54" s="86"/>
      <c r="BOZ54" s="86"/>
      <c r="BPA54" s="86"/>
      <c r="BPB54" s="86"/>
      <c r="BPC54" s="86"/>
      <c r="BPD54" s="86"/>
      <c r="BPE54" s="86"/>
      <c r="BPF54" s="86"/>
      <c r="BPG54" s="86"/>
      <c r="BPH54" s="86"/>
      <c r="BPI54" s="86"/>
      <c r="BPJ54" s="86"/>
      <c r="BPK54" s="86"/>
      <c r="BPL54" s="86"/>
      <c r="BPM54" s="86"/>
      <c r="BPN54" s="86"/>
      <c r="BPO54" s="86"/>
      <c r="BPP54" s="86"/>
      <c r="BPQ54" s="86"/>
      <c r="BPR54" s="86"/>
      <c r="BPS54" s="86"/>
      <c r="BPT54" s="86"/>
      <c r="BPU54" s="86"/>
      <c r="BPV54" s="86"/>
      <c r="BPW54" s="86"/>
      <c r="BPX54" s="86"/>
      <c r="BPY54" s="86"/>
      <c r="BPZ54" s="86"/>
      <c r="BQA54" s="86"/>
      <c r="BQB54" s="86"/>
      <c r="BQC54" s="86"/>
      <c r="BQD54" s="86"/>
      <c r="BQE54" s="86"/>
      <c r="BQF54" s="86"/>
      <c r="BQG54" s="86"/>
      <c r="BQH54" s="86"/>
      <c r="BQI54" s="86"/>
      <c r="BQJ54" s="86"/>
      <c r="BQK54" s="86"/>
      <c r="BQL54" s="86"/>
      <c r="BQM54" s="86"/>
      <c r="BQN54" s="86"/>
      <c r="BQO54" s="86"/>
      <c r="BQP54" s="86"/>
      <c r="BQQ54" s="86"/>
      <c r="BQR54" s="86"/>
      <c r="BQS54" s="86"/>
      <c r="BQT54" s="86"/>
      <c r="BQU54" s="86"/>
      <c r="BQV54" s="86"/>
      <c r="BQW54" s="86"/>
      <c r="BQX54" s="86"/>
      <c r="BQY54" s="86"/>
      <c r="BQZ54" s="86"/>
      <c r="BRA54" s="86"/>
      <c r="BRB54" s="86"/>
      <c r="BRC54" s="86"/>
      <c r="BRD54" s="86"/>
      <c r="BRE54" s="86"/>
      <c r="BRF54" s="86"/>
      <c r="BRG54" s="86"/>
      <c r="BRH54" s="86"/>
      <c r="BRI54" s="86"/>
      <c r="BRJ54" s="86"/>
      <c r="BRK54" s="86"/>
      <c r="BRL54" s="86"/>
      <c r="BRM54" s="86"/>
      <c r="BRN54" s="86"/>
      <c r="BRO54" s="86"/>
      <c r="BRP54" s="86"/>
      <c r="BRQ54" s="86"/>
      <c r="BRR54" s="86"/>
      <c r="BRS54" s="86"/>
      <c r="BRT54" s="86"/>
      <c r="BRU54" s="86"/>
      <c r="BRV54" s="86"/>
      <c r="BRW54" s="86"/>
      <c r="BRX54" s="86"/>
      <c r="BRY54" s="86"/>
      <c r="BRZ54" s="86"/>
      <c r="BSA54" s="86"/>
      <c r="BSB54" s="86"/>
      <c r="BSC54" s="86"/>
      <c r="BSD54" s="86"/>
      <c r="BSE54" s="86"/>
      <c r="BSF54" s="86"/>
      <c r="BSG54" s="86"/>
      <c r="BSH54" s="86"/>
      <c r="BSI54" s="86"/>
      <c r="BSJ54" s="86"/>
      <c r="BSK54" s="86"/>
      <c r="BSL54" s="86"/>
      <c r="BSM54" s="86"/>
      <c r="BSN54" s="86"/>
      <c r="BSO54" s="86"/>
      <c r="BSP54" s="86"/>
      <c r="BSQ54" s="86"/>
      <c r="BSR54" s="86"/>
      <c r="BSS54" s="86"/>
      <c r="BST54" s="86"/>
      <c r="BSU54" s="86"/>
      <c r="BSV54" s="86"/>
      <c r="BSW54" s="86"/>
      <c r="BSX54" s="86"/>
      <c r="BSY54" s="86"/>
      <c r="BSZ54" s="86"/>
      <c r="BTA54" s="86"/>
      <c r="BTB54" s="86"/>
      <c r="BTC54" s="86"/>
      <c r="BTD54" s="86"/>
      <c r="BTE54" s="86"/>
      <c r="BTF54" s="86"/>
      <c r="BTG54" s="86"/>
      <c r="BTH54" s="86"/>
      <c r="BTI54" s="86"/>
      <c r="BTJ54" s="86"/>
      <c r="BTK54" s="86"/>
      <c r="BTL54" s="86"/>
      <c r="BTM54" s="86"/>
      <c r="BTN54" s="86"/>
      <c r="BTO54" s="86"/>
      <c r="BTP54" s="86"/>
      <c r="BTQ54" s="86"/>
      <c r="BTR54" s="86"/>
      <c r="BTS54" s="86"/>
      <c r="BTT54" s="86"/>
      <c r="BTU54" s="86"/>
      <c r="BTV54" s="86"/>
      <c r="BTW54" s="86"/>
      <c r="BTX54" s="86"/>
      <c r="BTY54" s="86"/>
      <c r="BTZ54" s="86"/>
      <c r="BUA54" s="86"/>
      <c r="BUB54" s="86"/>
      <c r="BUC54" s="86"/>
      <c r="BUD54" s="86"/>
      <c r="BUE54" s="86"/>
      <c r="BUF54" s="86"/>
      <c r="BUG54" s="86"/>
      <c r="BUH54" s="86"/>
      <c r="BUI54" s="86"/>
      <c r="BUJ54" s="86"/>
      <c r="BUK54" s="86"/>
      <c r="BUL54" s="86"/>
      <c r="BUM54" s="86"/>
      <c r="BUN54" s="86"/>
      <c r="BUO54" s="86"/>
      <c r="BUP54" s="86"/>
      <c r="BUQ54" s="86"/>
      <c r="BUR54" s="86"/>
      <c r="BUS54" s="86"/>
      <c r="BUT54" s="86"/>
      <c r="BUU54" s="86"/>
      <c r="BUV54" s="86"/>
      <c r="BUW54" s="86"/>
      <c r="BUX54" s="86"/>
      <c r="BUY54" s="86"/>
      <c r="BUZ54" s="86"/>
      <c r="BVA54" s="86"/>
      <c r="BVB54" s="86"/>
      <c r="BVC54" s="86"/>
      <c r="BVD54" s="86"/>
      <c r="BVE54" s="86"/>
      <c r="BVF54" s="86"/>
      <c r="BVG54" s="86"/>
      <c r="BVH54" s="86"/>
      <c r="BVI54" s="86"/>
      <c r="BVJ54" s="86"/>
      <c r="BVK54" s="86"/>
      <c r="BVL54" s="86"/>
      <c r="BVM54" s="86"/>
      <c r="BVN54" s="86"/>
      <c r="BVO54" s="86"/>
      <c r="BVP54" s="86"/>
      <c r="BVQ54" s="86"/>
      <c r="BVR54" s="86"/>
      <c r="BVS54" s="86"/>
      <c r="BVT54" s="86"/>
      <c r="BVU54" s="86"/>
      <c r="BVV54" s="86"/>
      <c r="BVW54" s="86"/>
      <c r="BVX54" s="86"/>
      <c r="BVY54" s="86"/>
      <c r="BVZ54" s="86"/>
      <c r="BWA54" s="86"/>
      <c r="BWB54" s="86"/>
      <c r="BWC54" s="86"/>
      <c r="BWD54" s="86"/>
      <c r="BWE54" s="86"/>
      <c r="BWF54" s="86"/>
      <c r="BWG54" s="86"/>
      <c r="BWH54" s="86"/>
      <c r="BWI54" s="86"/>
      <c r="BWJ54" s="86"/>
      <c r="BWK54" s="86"/>
      <c r="BWL54" s="86"/>
      <c r="BWM54" s="86"/>
      <c r="BWN54" s="86"/>
      <c r="BWO54" s="86"/>
      <c r="BWP54" s="86"/>
      <c r="BWQ54" s="86"/>
      <c r="BWR54" s="86"/>
      <c r="BWS54" s="86"/>
      <c r="BWT54" s="86"/>
      <c r="BWU54" s="86"/>
      <c r="BWV54" s="86"/>
      <c r="BWW54" s="86"/>
      <c r="BWX54" s="86"/>
      <c r="BWY54" s="86"/>
      <c r="BWZ54" s="86"/>
      <c r="BXA54" s="86"/>
      <c r="BXB54" s="86"/>
      <c r="BXC54" s="86"/>
      <c r="BXD54" s="86"/>
      <c r="BXE54" s="86"/>
      <c r="BXF54" s="86"/>
      <c r="BXG54" s="86"/>
      <c r="BXH54" s="86"/>
      <c r="BXI54" s="86"/>
      <c r="BXJ54" s="86"/>
      <c r="BXK54" s="86"/>
      <c r="BXL54" s="86"/>
      <c r="BXM54" s="86"/>
      <c r="BXN54" s="86"/>
      <c r="BXO54" s="86"/>
      <c r="BXP54" s="86"/>
      <c r="BXQ54" s="86"/>
      <c r="BXR54" s="86"/>
      <c r="BXS54" s="86"/>
      <c r="BXT54" s="86"/>
      <c r="BXU54" s="86"/>
      <c r="BXV54" s="86"/>
      <c r="BXW54" s="86"/>
      <c r="BXX54" s="86"/>
      <c r="BXY54" s="86"/>
      <c r="BXZ54" s="86"/>
      <c r="BYA54" s="86"/>
      <c r="BYB54" s="86"/>
      <c r="BYC54" s="86"/>
      <c r="BYD54" s="86"/>
      <c r="BYE54" s="86"/>
      <c r="BYF54" s="86"/>
      <c r="BYG54" s="86"/>
      <c r="BYH54" s="86"/>
      <c r="BYI54" s="86"/>
      <c r="BYJ54" s="86"/>
      <c r="BYK54" s="86"/>
      <c r="BYL54" s="86"/>
      <c r="BYM54" s="86"/>
      <c r="BYN54" s="86"/>
      <c r="BYO54" s="86"/>
      <c r="BYP54" s="86"/>
      <c r="BYQ54" s="86"/>
      <c r="BYR54" s="86"/>
      <c r="BYS54" s="86"/>
      <c r="BYT54" s="86"/>
      <c r="BYU54" s="86"/>
      <c r="BYV54" s="86"/>
      <c r="BYW54" s="86"/>
      <c r="BYX54" s="86"/>
      <c r="BYY54" s="86"/>
      <c r="BYZ54" s="86"/>
      <c r="BZA54" s="86"/>
      <c r="BZB54" s="86"/>
      <c r="BZC54" s="86"/>
      <c r="BZD54" s="86"/>
      <c r="BZE54" s="86"/>
      <c r="BZF54" s="86"/>
      <c r="BZG54" s="86"/>
      <c r="BZH54" s="86"/>
      <c r="BZI54" s="86"/>
      <c r="BZJ54" s="86"/>
      <c r="BZK54" s="86"/>
      <c r="BZL54" s="86"/>
      <c r="BZM54" s="86"/>
      <c r="BZN54" s="86"/>
      <c r="BZO54" s="86"/>
      <c r="BZP54" s="86"/>
      <c r="BZQ54" s="86"/>
      <c r="BZR54" s="86"/>
      <c r="BZS54" s="86"/>
      <c r="BZT54" s="86"/>
      <c r="BZU54" s="86"/>
      <c r="BZV54" s="86"/>
      <c r="BZW54" s="86"/>
      <c r="BZX54" s="86"/>
      <c r="BZY54" s="86"/>
      <c r="BZZ54" s="86"/>
      <c r="CAA54" s="86"/>
      <c r="CAB54" s="86"/>
      <c r="CAC54" s="86"/>
      <c r="CAD54" s="86"/>
      <c r="CAE54" s="86"/>
      <c r="CAF54" s="86"/>
      <c r="CAG54" s="86"/>
      <c r="CAH54" s="86"/>
      <c r="CAI54" s="86"/>
      <c r="CAJ54" s="86"/>
      <c r="CAK54" s="86"/>
      <c r="CAL54" s="86"/>
      <c r="CAM54" s="86"/>
      <c r="CAN54" s="86"/>
      <c r="CAO54" s="86"/>
      <c r="CAP54" s="86"/>
      <c r="CAQ54" s="86"/>
      <c r="CAR54" s="86"/>
      <c r="CAS54" s="86"/>
      <c r="CAT54" s="86"/>
      <c r="CAU54" s="86"/>
      <c r="CAV54" s="86"/>
      <c r="CAW54" s="86"/>
      <c r="CAX54" s="86"/>
      <c r="CAY54" s="86"/>
      <c r="CAZ54" s="86"/>
      <c r="CBA54" s="86"/>
      <c r="CBB54" s="86"/>
      <c r="CBC54" s="86"/>
      <c r="CBD54" s="86"/>
      <c r="CBE54" s="86"/>
      <c r="CBF54" s="86"/>
      <c r="CBG54" s="86"/>
      <c r="CBH54" s="86"/>
      <c r="CBI54" s="86"/>
      <c r="CBJ54" s="86"/>
      <c r="CBK54" s="86"/>
      <c r="CBL54" s="86"/>
      <c r="CBM54" s="86"/>
      <c r="CBN54" s="86"/>
      <c r="CBO54" s="86"/>
      <c r="CBP54" s="86"/>
      <c r="CBQ54" s="86"/>
      <c r="CBR54" s="86"/>
      <c r="CBS54" s="86"/>
      <c r="CBT54" s="86"/>
      <c r="CBU54" s="86"/>
      <c r="CBV54" s="86"/>
      <c r="CBW54" s="86"/>
      <c r="CBX54" s="86"/>
      <c r="CBY54" s="86"/>
      <c r="CBZ54" s="86"/>
      <c r="CCA54" s="86"/>
      <c r="CCB54" s="86"/>
      <c r="CCC54" s="86"/>
      <c r="CCD54" s="86"/>
      <c r="CCE54" s="86"/>
      <c r="CCF54" s="86"/>
      <c r="CCG54" s="86"/>
      <c r="CCH54" s="86"/>
      <c r="CCI54" s="86"/>
      <c r="CCJ54" s="86"/>
      <c r="CCK54" s="86"/>
      <c r="CCL54" s="86"/>
      <c r="CCM54" s="86"/>
      <c r="CCN54" s="86"/>
      <c r="CCO54" s="86"/>
      <c r="CCP54" s="86"/>
      <c r="CCQ54" s="86"/>
      <c r="CCR54" s="86"/>
      <c r="CCS54" s="86"/>
      <c r="CCT54" s="86"/>
      <c r="CCU54" s="86"/>
      <c r="CCV54" s="86"/>
      <c r="CCW54" s="86"/>
      <c r="CCX54" s="86"/>
      <c r="CCY54" s="86"/>
      <c r="CCZ54" s="86"/>
      <c r="CDA54" s="86"/>
      <c r="CDB54" s="86"/>
      <c r="CDC54" s="86"/>
      <c r="CDD54" s="86"/>
      <c r="CDE54" s="86"/>
      <c r="CDF54" s="86"/>
      <c r="CDG54" s="86"/>
      <c r="CDH54" s="86"/>
      <c r="CDI54" s="86"/>
      <c r="CDJ54" s="86"/>
      <c r="CDK54" s="86"/>
      <c r="CDL54" s="86"/>
      <c r="CDM54" s="86"/>
      <c r="CDN54" s="86"/>
      <c r="CDO54" s="86"/>
      <c r="CDP54" s="86"/>
      <c r="CDQ54" s="86"/>
      <c r="CDR54" s="86"/>
      <c r="CDS54" s="86"/>
      <c r="CDT54" s="86"/>
      <c r="CDU54" s="86"/>
      <c r="CDV54" s="86"/>
      <c r="CDW54" s="86"/>
      <c r="CDX54" s="86"/>
      <c r="CDY54" s="86"/>
      <c r="CDZ54" s="86"/>
      <c r="CEA54" s="86"/>
      <c r="CEB54" s="86"/>
      <c r="CEC54" s="86"/>
      <c r="CED54" s="86"/>
      <c r="CEE54" s="86"/>
      <c r="CEF54" s="86"/>
      <c r="CEG54" s="86"/>
      <c r="CEH54" s="86"/>
      <c r="CEI54" s="86"/>
      <c r="CEJ54" s="86"/>
      <c r="CEK54" s="86"/>
      <c r="CEL54" s="86"/>
      <c r="CEM54" s="86"/>
      <c r="CEN54" s="86"/>
      <c r="CEO54" s="86"/>
      <c r="CEP54" s="86"/>
      <c r="CEQ54" s="86"/>
      <c r="CER54" s="86"/>
      <c r="CES54" s="86"/>
      <c r="CET54" s="86"/>
      <c r="CEU54" s="86"/>
      <c r="CEV54" s="86"/>
      <c r="CEW54" s="86"/>
      <c r="CEX54" s="86"/>
      <c r="CEY54" s="86"/>
      <c r="CEZ54" s="86"/>
      <c r="CFA54" s="86"/>
      <c r="CFB54" s="86"/>
      <c r="CFC54" s="86"/>
      <c r="CFD54" s="86"/>
      <c r="CFE54" s="86"/>
      <c r="CFF54" s="86"/>
      <c r="CFG54" s="86"/>
      <c r="CFH54" s="86"/>
      <c r="CFI54" s="86"/>
      <c r="CFJ54" s="86"/>
      <c r="CFK54" s="86"/>
      <c r="CFL54" s="86"/>
      <c r="CFM54" s="86"/>
      <c r="CFN54" s="86"/>
      <c r="CFO54" s="86"/>
      <c r="CFP54" s="86"/>
      <c r="CFQ54" s="86"/>
      <c r="CFR54" s="86"/>
      <c r="CFS54" s="86"/>
      <c r="CFT54" s="86"/>
      <c r="CFU54" s="86"/>
      <c r="CFV54" s="86"/>
      <c r="CFW54" s="86"/>
      <c r="CFX54" s="86"/>
      <c r="CFY54" s="86"/>
      <c r="CFZ54" s="86"/>
      <c r="CGA54" s="86"/>
      <c r="CGB54" s="86"/>
      <c r="CGC54" s="86"/>
      <c r="CGD54" s="86"/>
      <c r="CGE54" s="86"/>
      <c r="CGF54" s="86"/>
      <c r="CGG54" s="86"/>
      <c r="CGH54" s="86"/>
      <c r="CGI54" s="86"/>
      <c r="CGJ54" s="86"/>
      <c r="CGK54" s="86"/>
      <c r="CGL54" s="86"/>
      <c r="CGM54" s="86"/>
      <c r="CGN54" s="86"/>
      <c r="CGO54" s="86"/>
      <c r="CGP54" s="86"/>
      <c r="CGQ54" s="86"/>
      <c r="CGR54" s="86"/>
      <c r="CGS54" s="86"/>
      <c r="CGT54" s="86"/>
      <c r="CGU54" s="86"/>
      <c r="CGV54" s="86"/>
      <c r="CGW54" s="86"/>
      <c r="CGX54" s="86"/>
      <c r="CGY54" s="86"/>
      <c r="CGZ54" s="86"/>
      <c r="CHA54" s="86"/>
      <c r="CHB54" s="86"/>
      <c r="CHC54" s="86"/>
      <c r="CHD54" s="86"/>
      <c r="CHE54" s="86"/>
      <c r="CHF54" s="86"/>
      <c r="CHG54" s="86"/>
      <c r="CHH54" s="86"/>
      <c r="CHI54" s="86"/>
      <c r="CHJ54" s="86"/>
      <c r="CHK54" s="86"/>
      <c r="CHL54" s="86"/>
      <c r="CHM54" s="86"/>
      <c r="CHN54" s="86"/>
      <c r="CHO54" s="86"/>
      <c r="CHP54" s="86"/>
      <c r="CHQ54" s="86"/>
      <c r="CHR54" s="86"/>
      <c r="CHS54" s="86"/>
      <c r="CHT54" s="86"/>
      <c r="CHU54" s="86"/>
      <c r="CHV54" s="86"/>
      <c r="CHW54" s="86"/>
      <c r="CHX54" s="86"/>
      <c r="CHY54" s="86"/>
      <c r="CHZ54" s="86"/>
      <c r="CIA54" s="86"/>
      <c r="CIB54" s="86"/>
      <c r="CIC54" s="86"/>
      <c r="CID54" s="86"/>
      <c r="CIE54" s="86"/>
      <c r="CIF54" s="86"/>
      <c r="CIG54" s="86"/>
      <c r="CIH54" s="86"/>
      <c r="CII54" s="86"/>
      <c r="CIJ54" s="86"/>
      <c r="CIK54" s="86"/>
      <c r="CIL54" s="86"/>
      <c r="CIM54" s="86"/>
      <c r="CIN54" s="86"/>
      <c r="CIO54" s="86"/>
      <c r="CIP54" s="86"/>
      <c r="CIQ54" s="86"/>
      <c r="CIR54" s="86"/>
      <c r="CIS54" s="86"/>
      <c r="CIT54" s="86"/>
      <c r="CIU54" s="86"/>
      <c r="CIV54" s="86"/>
      <c r="CIW54" s="86"/>
      <c r="CIX54" s="86"/>
      <c r="CIY54" s="86"/>
      <c r="CIZ54" s="86"/>
      <c r="CJA54" s="86"/>
      <c r="CJB54" s="86"/>
      <c r="CJC54" s="86"/>
      <c r="CJD54" s="86"/>
      <c r="CJE54" s="86"/>
      <c r="CJF54" s="86"/>
      <c r="CJG54" s="86"/>
      <c r="CJH54" s="86"/>
      <c r="CJI54" s="86"/>
      <c r="CJJ54" s="86"/>
      <c r="CJK54" s="86"/>
      <c r="CJL54" s="86"/>
      <c r="CJM54" s="86"/>
      <c r="CJN54" s="86"/>
      <c r="CJO54" s="86"/>
      <c r="CJP54" s="86"/>
      <c r="CJQ54" s="86"/>
      <c r="CJR54" s="86"/>
      <c r="CJS54" s="86"/>
      <c r="CJT54" s="86"/>
      <c r="CJU54" s="86"/>
      <c r="CJV54" s="86"/>
      <c r="CJW54" s="86"/>
      <c r="CJX54" s="86"/>
      <c r="CJY54" s="86"/>
      <c r="CJZ54" s="86"/>
      <c r="CKA54" s="86"/>
      <c r="CKB54" s="86"/>
      <c r="CKC54" s="86"/>
      <c r="CKD54" s="86"/>
      <c r="CKE54" s="86"/>
      <c r="CKF54" s="86"/>
      <c r="CKG54" s="86"/>
      <c r="CKH54" s="86"/>
      <c r="CKI54" s="86"/>
      <c r="CKJ54" s="86"/>
      <c r="CKK54" s="86"/>
      <c r="CKL54" s="86"/>
      <c r="CKM54" s="86"/>
      <c r="CKN54" s="86"/>
      <c r="CKO54" s="86"/>
      <c r="CKP54" s="86"/>
      <c r="CKQ54" s="86"/>
      <c r="CKR54" s="86"/>
      <c r="CKS54" s="86"/>
      <c r="CKT54" s="86"/>
      <c r="CKU54" s="86"/>
      <c r="CKV54" s="86"/>
      <c r="CKW54" s="86"/>
      <c r="CKX54" s="86"/>
      <c r="CKY54" s="86"/>
      <c r="CKZ54" s="86"/>
      <c r="CLA54" s="86"/>
      <c r="CLB54" s="86"/>
      <c r="CLC54" s="86"/>
      <c r="CLD54" s="86"/>
      <c r="CLE54" s="86"/>
      <c r="CLF54" s="86"/>
      <c r="CLG54" s="86"/>
      <c r="CLH54" s="86"/>
      <c r="CLI54" s="86"/>
      <c r="CLJ54" s="86"/>
      <c r="CLK54" s="86"/>
      <c r="CLL54" s="86"/>
      <c r="CLM54" s="86"/>
      <c r="CLN54" s="86"/>
      <c r="CLO54" s="86"/>
      <c r="CLP54" s="86"/>
      <c r="CLQ54" s="86"/>
      <c r="CLR54" s="86"/>
      <c r="CLS54" s="86"/>
      <c r="CLT54" s="86"/>
      <c r="CLU54" s="86"/>
      <c r="CLV54" s="86"/>
      <c r="CLW54" s="86"/>
      <c r="CLX54" s="86"/>
      <c r="CLY54" s="86"/>
      <c r="CLZ54" s="86"/>
      <c r="CMA54" s="86"/>
      <c r="CMB54" s="86"/>
      <c r="CMC54" s="86"/>
      <c r="CMD54" s="86"/>
      <c r="CME54" s="86"/>
      <c r="CMF54" s="86"/>
      <c r="CMG54" s="86"/>
      <c r="CMH54" s="86"/>
      <c r="CMI54" s="86"/>
      <c r="CMJ54" s="86"/>
      <c r="CMK54" s="86"/>
      <c r="CML54" s="86"/>
      <c r="CMM54" s="86"/>
      <c r="CMN54" s="86"/>
      <c r="CMO54" s="86"/>
      <c r="CMP54" s="86"/>
      <c r="CMQ54" s="86"/>
      <c r="CMR54" s="86"/>
      <c r="CMS54" s="86"/>
      <c r="CMT54" s="86"/>
      <c r="CMU54" s="86"/>
      <c r="CMV54" s="86"/>
      <c r="CMW54" s="86"/>
      <c r="CMX54" s="86"/>
      <c r="CMY54" s="86"/>
      <c r="CMZ54" s="86"/>
      <c r="CNA54" s="86"/>
      <c r="CNB54" s="86"/>
      <c r="CNC54" s="86"/>
      <c r="CND54" s="86"/>
      <c r="CNE54" s="86"/>
      <c r="CNF54" s="86"/>
      <c r="CNG54" s="86"/>
      <c r="CNH54" s="86"/>
      <c r="CNI54" s="86"/>
      <c r="CNJ54" s="86"/>
      <c r="CNK54" s="86"/>
      <c r="CNL54" s="86"/>
      <c r="CNM54" s="86"/>
      <c r="CNN54" s="86"/>
      <c r="CNO54" s="86"/>
      <c r="CNP54" s="86"/>
      <c r="CNQ54" s="86"/>
      <c r="CNR54" s="86"/>
      <c r="CNS54" s="86"/>
      <c r="CNT54" s="86"/>
      <c r="CNU54" s="86"/>
      <c r="CNV54" s="86"/>
      <c r="CNW54" s="86"/>
      <c r="CNX54" s="86"/>
      <c r="CNY54" s="86"/>
      <c r="CNZ54" s="86"/>
      <c r="COA54" s="86"/>
      <c r="COB54" s="86"/>
      <c r="COC54" s="86"/>
      <c r="COD54" s="86"/>
      <c r="COE54" s="86"/>
      <c r="COF54" s="86"/>
      <c r="COG54" s="86"/>
      <c r="COH54" s="86"/>
      <c r="COI54" s="86"/>
      <c r="COJ54" s="86"/>
      <c r="COK54" s="86"/>
      <c r="COL54" s="86"/>
      <c r="COM54" s="86"/>
      <c r="CON54" s="86"/>
      <c r="COO54" s="86"/>
      <c r="COP54" s="86"/>
      <c r="COQ54" s="86"/>
      <c r="COR54" s="86"/>
      <c r="COS54" s="86"/>
      <c r="COT54" s="86"/>
      <c r="COU54" s="86"/>
      <c r="COV54" s="86"/>
      <c r="COW54" s="86"/>
      <c r="COX54" s="86"/>
      <c r="COY54" s="86"/>
      <c r="COZ54" s="86"/>
      <c r="CPA54" s="86"/>
      <c r="CPB54" s="86"/>
      <c r="CPC54" s="86"/>
      <c r="CPD54" s="86"/>
      <c r="CPE54" s="86"/>
      <c r="CPF54" s="86"/>
      <c r="CPG54" s="86"/>
      <c r="CPH54" s="86"/>
      <c r="CPI54" s="86"/>
      <c r="CPJ54" s="86"/>
      <c r="CPK54" s="86"/>
      <c r="CPL54" s="86"/>
      <c r="CPM54" s="86"/>
      <c r="CPN54" s="86"/>
      <c r="CPO54" s="86"/>
      <c r="CPP54" s="86"/>
      <c r="CPQ54" s="86"/>
      <c r="CPR54" s="86"/>
      <c r="CPS54" s="86"/>
      <c r="CPT54" s="86"/>
      <c r="CPU54" s="86"/>
      <c r="CPV54" s="86"/>
      <c r="CPW54" s="86"/>
      <c r="CPX54" s="86"/>
      <c r="CPY54" s="86"/>
      <c r="CPZ54" s="86"/>
      <c r="CQA54" s="86"/>
      <c r="CQB54" s="86"/>
      <c r="CQC54" s="86"/>
      <c r="CQD54" s="86"/>
      <c r="CQE54" s="86"/>
      <c r="CQF54" s="86"/>
      <c r="CQG54" s="86"/>
      <c r="CQH54" s="86"/>
      <c r="CQI54" s="86"/>
      <c r="CQJ54" s="86"/>
      <c r="CQK54" s="86"/>
      <c r="CQL54" s="86"/>
      <c r="CQM54" s="86"/>
      <c r="CQN54" s="86"/>
      <c r="CQO54" s="86"/>
      <c r="CQP54" s="86"/>
      <c r="CQQ54" s="86"/>
      <c r="CQR54" s="86"/>
      <c r="CQS54" s="86"/>
      <c r="CQT54" s="86"/>
      <c r="CQU54" s="86"/>
      <c r="CQV54" s="86"/>
      <c r="CQW54" s="86"/>
      <c r="CQX54" s="86"/>
      <c r="CQY54" s="86"/>
      <c r="CQZ54" s="86"/>
      <c r="CRA54" s="86"/>
      <c r="CRB54" s="86"/>
      <c r="CRC54" s="86"/>
      <c r="CRD54" s="86"/>
      <c r="CRE54" s="86"/>
      <c r="CRF54" s="86"/>
      <c r="CRG54" s="86"/>
      <c r="CRH54" s="86"/>
      <c r="CRI54" s="86"/>
      <c r="CRJ54" s="86"/>
      <c r="CRK54" s="86"/>
      <c r="CRL54" s="86"/>
      <c r="CRM54" s="86"/>
      <c r="CRN54" s="86"/>
      <c r="CRO54" s="86"/>
      <c r="CRP54" s="86"/>
      <c r="CRQ54" s="86"/>
      <c r="CRR54" s="86"/>
      <c r="CRS54" s="86"/>
      <c r="CRT54" s="86"/>
      <c r="CRU54" s="86"/>
      <c r="CRV54" s="86"/>
      <c r="CRW54" s="86"/>
      <c r="CRX54" s="86"/>
      <c r="CRY54" s="86"/>
      <c r="CRZ54" s="86"/>
      <c r="CSA54" s="86"/>
      <c r="CSB54" s="86"/>
      <c r="CSC54" s="86"/>
      <c r="CSD54" s="86"/>
      <c r="CSE54" s="86"/>
      <c r="CSF54" s="86"/>
      <c r="CSG54" s="86"/>
      <c r="CSH54" s="86"/>
      <c r="CSI54" s="86"/>
      <c r="CSJ54" s="86"/>
      <c r="CSK54" s="86"/>
      <c r="CSL54" s="86"/>
      <c r="CSM54" s="86"/>
      <c r="CSN54" s="86"/>
      <c r="CSO54" s="86"/>
      <c r="CSP54" s="86"/>
      <c r="CSQ54" s="86"/>
      <c r="CSR54" s="86"/>
      <c r="CSS54" s="86"/>
      <c r="CST54" s="86"/>
      <c r="CSU54" s="86"/>
      <c r="CSV54" s="86"/>
      <c r="CSW54" s="86"/>
      <c r="CSX54" s="86"/>
      <c r="CSY54" s="86"/>
      <c r="CSZ54" s="86"/>
      <c r="CTA54" s="86"/>
      <c r="CTB54" s="86"/>
      <c r="CTC54" s="86"/>
      <c r="CTD54" s="86"/>
      <c r="CTE54" s="86"/>
      <c r="CTF54" s="86"/>
      <c r="CTG54" s="86"/>
      <c r="CTH54" s="86"/>
      <c r="CTI54" s="86"/>
      <c r="CTJ54" s="86"/>
      <c r="CTK54" s="86"/>
      <c r="CTL54" s="86"/>
      <c r="CTM54" s="86"/>
      <c r="CTN54" s="86"/>
      <c r="CTO54" s="86"/>
      <c r="CTP54" s="86"/>
      <c r="CTQ54" s="86"/>
      <c r="CTR54" s="86"/>
      <c r="CTS54" s="86"/>
      <c r="CTT54" s="86"/>
      <c r="CTU54" s="86"/>
      <c r="CTV54" s="86"/>
      <c r="CTW54" s="86"/>
      <c r="CTX54" s="86"/>
      <c r="CTY54" s="86"/>
      <c r="CTZ54" s="86"/>
      <c r="CUA54" s="86"/>
      <c r="CUB54" s="86"/>
      <c r="CUC54" s="86"/>
      <c r="CUD54" s="86"/>
      <c r="CUE54" s="86"/>
      <c r="CUF54" s="86"/>
      <c r="CUG54" s="86"/>
      <c r="CUH54" s="86"/>
      <c r="CUI54" s="86"/>
      <c r="CUJ54" s="86"/>
      <c r="CUK54" s="86"/>
      <c r="CUL54" s="86"/>
      <c r="CUM54" s="86"/>
      <c r="CUN54" s="86"/>
      <c r="CUO54" s="86"/>
      <c r="CUP54" s="86"/>
      <c r="CUQ54" s="86"/>
      <c r="CUR54" s="86"/>
      <c r="CUS54" s="86"/>
      <c r="CUT54" s="86"/>
      <c r="CUU54" s="86"/>
      <c r="CUV54" s="86"/>
      <c r="CUW54" s="86"/>
      <c r="CUX54" s="86"/>
      <c r="CUY54" s="86"/>
      <c r="CUZ54" s="86"/>
      <c r="CVA54" s="86"/>
      <c r="CVB54" s="86"/>
      <c r="CVC54" s="86"/>
      <c r="CVD54" s="86"/>
      <c r="CVE54" s="86"/>
      <c r="CVF54" s="86"/>
      <c r="CVG54" s="86"/>
      <c r="CVH54" s="86"/>
      <c r="CVI54" s="86"/>
      <c r="CVJ54" s="86"/>
      <c r="CVK54" s="86"/>
      <c r="CVL54" s="86"/>
      <c r="CVM54" s="86"/>
      <c r="CVN54" s="86"/>
      <c r="CVO54" s="86"/>
      <c r="CVP54" s="86"/>
      <c r="CVQ54" s="86"/>
      <c r="CVR54" s="86"/>
      <c r="CVS54" s="86"/>
      <c r="CVT54" s="86"/>
      <c r="CVU54" s="86"/>
      <c r="CVV54" s="86"/>
      <c r="CVW54" s="86"/>
      <c r="CVX54" s="86"/>
      <c r="CVY54" s="86"/>
      <c r="CVZ54" s="86"/>
      <c r="CWA54" s="86"/>
      <c r="CWB54" s="86"/>
      <c r="CWC54" s="86"/>
      <c r="CWD54" s="86"/>
      <c r="CWE54" s="86"/>
      <c r="CWF54" s="86"/>
      <c r="CWG54" s="86"/>
      <c r="CWH54" s="86"/>
      <c r="CWI54" s="86"/>
      <c r="CWJ54" s="86"/>
      <c r="CWK54" s="86"/>
      <c r="CWL54" s="86"/>
      <c r="CWM54" s="86"/>
      <c r="CWN54" s="86"/>
      <c r="CWO54" s="86"/>
      <c r="CWP54" s="86"/>
      <c r="CWQ54" s="86"/>
      <c r="CWR54" s="86"/>
      <c r="CWS54" s="86"/>
      <c r="CWT54" s="86"/>
      <c r="CWU54" s="86"/>
      <c r="CWV54" s="86"/>
      <c r="CWW54" s="86"/>
      <c r="CWX54" s="86"/>
      <c r="CWY54" s="86"/>
      <c r="CWZ54" s="86"/>
      <c r="CXA54" s="86"/>
      <c r="CXB54" s="86"/>
      <c r="CXC54" s="86"/>
      <c r="CXD54" s="86"/>
      <c r="CXE54" s="86"/>
      <c r="CXF54" s="86"/>
      <c r="CXG54" s="86"/>
      <c r="CXH54" s="86"/>
      <c r="CXI54" s="86"/>
      <c r="CXJ54" s="86"/>
      <c r="CXK54" s="86"/>
      <c r="CXL54" s="86"/>
      <c r="CXM54" s="86"/>
      <c r="CXN54" s="86"/>
      <c r="CXO54" s="86"/>
      <c r="CXP54" s="86"/>
      <c r="CXQ54" s="86"/>
      <c r="CXR54" s="86"/>
      <c r="CXS54" s="86"/>
      <c r="CXT54" s="86"/>
      <c r="CXU54" s="86"/>
      <c r="CXV54" s="86"/>
      <c r="CXW54" s="86"/>
      <c r="CXX54" s="86"/>
      <c r="CXY54" s="86"/>
      <c r="CXZ54" s="86"/>
      <c r="CYA54" s="86"/>
      <c r="CYB54" s="86"/>
      <c r="CYC54" s="86"/>
      <c r="CYD54" s="86"/>
      <c r="CYE54" s="86"/>
      <c r="CYF54" s="86"/>
      <c r="CYG54" s="86"/>
      <c r="CYH54" s="86"/>
      <c r="CYI54" s="86"/>
      <c r="CYJ54" s="86"/>
      <c r="CYK54" s="86"/>
      <c r="CYL54" s="86"/>
      <c r="CYM54" s="86"/>
      <c r="CYN54" s="86"/>
      <c r="CYO54" s="86"/>
      <c r="CYP54" s="86"/>
      <c r="CYQ54" s="86"/>
      <c r="CYR54" s="86"/>
      <c r="CYS54" s="86"/>
      <c r="CYT54" s="86"/>
      <c r="CYU54" s="86"/>
      <c r="CYV54" s="86"/>
      <c r="CYW54" s="86"/>
      <c r="CYX54" s="86"/>
      <c r="CYY54" s="86"/>
      <c r="CYZ54" s="86"/>
      <c r="CZA54" s="86"/>
      <c r="CZB54" s="86"/>
      <c r="CZC54" s="86"/>
      <c r="CZD54" s="86"/>
      <c r="CZE54" s="86"/>
      <c r="CZF54" s="86"/>
      <c r="CZG54" s="86"/>
      <c r="CZH54" s="86"/>
      <c r="CZI54" s="86"/>
      <c r="CZJ54" s="86"/>
      <c r="CZK54" s="86"/>
      <c r="CZL54" s="86"/>
      <c r="CZM54" s="86"/>
      <c r="CZN54" s="86"/>
      <c r="CZO54" s="86"/>
      <c r="CZP54" s="86"/>
      <c r="CZQ54" s="86"/>
      <c r="CZR54" s="86"/>
      <c r="CZS54" s="86"/>
      <c r="CZT54" s="86"/>
      <c r="CZU54" s="86"/>
      <c r="CZV54" s="86"/>
      <c r="CZW54" s="86"/>
      <c r="CZX54" s="86"/>
      <c r="CZY54" s="86"/>
      <c r="CZZ54" s="86"/>
      <c r="DAA54" s="86"/>
      <c r="DAB54" s="86"/>
      <c r="DAC54" s="86"/>
      <c r="DAD54" s="86"/>
      <c r="DAE54" s="86"/>
      <c r="DAF54" s="86"/>
      <c r="DAG54" s="86"/>
      <c r="DAH54" s="86"/>
      <c r="DAI54" s="86"/>
      <c r="DAJ54" s="86"/>
      <c r="DAK54" s="86"/>
      <c r="DAL54" s="86"/>
      <c r="DAM54" s="86"/>
      <c r="DAN54" s="86"/>
      <c r="DAO54" s="86"/>
      <c r="DAP54" s="86"/>
      <c r="DAQ54" s="86"/>
      <c r="DAR54" s="86"/>
      <c r="DAS54" s="86"/>
      <c r="DAT54" s="86"/>
      <c r="DAU54" s="86"/>
      <c r="DAV54" s="86"/>
      <c r="DAW54" s="86"/>
      <c r="DAX54" s="86"/>
      <c r="DAY54" s="86"/>
      <c r="DAZ54" s="86"/>
      <c r="DBA54" s="86"/>
      <c r="DBB54" s="86"/>
      <c r="DBC54" s="86"/>
      <c r="DBD54" s="86"/>
      <c r="DBE54" s="86"/>
      <c r="DBF54" s="86"/>
      <c r="DBG54" s="86"/>
      <c r="DBH54" s="86"/>
      <c r="DBI54" s="86"/>
      <c r="DBJ54" s="86"/>
      <c r="DBK54" s="86"/>
      <c r="DBL54" s="86"/>
      <c r="DBM54" s="86"/>
      <c r="DBN54" s="86"/>
      <c r="DBO54" s="86"/>
      <c r="DBP54" s="86"/>
      <c r="DBQ54" s="86"/>
      <c r="DBR54" s="86"/>
      <c r="DBS54" s="86"/>
      <c r="DBT54" s="86"/>
      <c r="DBU54" s="86"/>
      <c r="DBV54" s="86"/>
      <c r="DBW54" s="86"/>
      <c r="DBX54" s="86"/>
      <c r="DBY54" s="86"/>
      <c r="DBZ54" s="86"/>
      <c r="DCA54" s="86"/>
      <c r="DCB54" s="86"/>
      <c r="DCC54" s="86"/>
      <c r="DCD54" s="86"/>
      <c r="DCE54" s="86"/>
      <c r="DCF54" s="86"/>
      <c r="DCG54" s="86"/>
      <c r="DCH54" s="86"/>
      <c r="DCI54" s="86"/>
      <c r="DCJ54" s="86"/>
      <c r="DCK54" s="86"/>
      <c r="DCL54" s="86"/>
      <c r="DCM54" s="86"/>
      <c r="DCN54" s="86"/>
      <c r="DCO54" s="86"/>
      <c r="DCP54" s="86"/>
      <c r="DCQ54" s="86"/>
      <c r="DCR54" s="86"/>
      <c r="DCS54" s="86"/>
      <c r="DCT54" s="86"/>
      <c r="DCU54" s="86"/>
      <c r="DCV54" s="86"/>
      <c r="DCW54" s="86"/>
      <c r="DCX54" s="86"/>
      <c r="DCY54" s="86"/>
      <c r="DCZ54" s="86"/>
      <c r="DDA54" s="86"/>
      <c r="DDB54" s="86"/>
      <c r="DDC54" s="86"/>
      <c r="DDD54" s="86"/>
      <c r="DDE54" s="86"/>
      <c r="DDF54" s="86"/>
      <c r="DDG54" s="86"/>
      <c r="DDH54" s="86"/>
      <c r="DDI54" s="86"/>
      <c r="DDJ54" s="86"/>
      <c r="DDK54" s="86"/>
      <c r="DDL54" s="86"/>
      <c r="DDM54" s="86"/>
      <c r="DDN54" s="86"/>
      <c r="DDO54" s="86"/>
      <c r="DDP54" s="86"/>
      <c r="DDQ54" s="86"/>
      <c r="DDR54" s="86"/>
      <c r="DDS54" s="86"/>
      <c r="DDT54" s="86"/>
      <c r="DDU54" s="86"/>
      <c r="DDV54" s="86"/>
      <c r="DDW54" s="86"/>
      <c r="DDX54" s="86"/>
      <c r="DDY54" s="86"/>
      <c r="DDZ54" s="86"/>
      <c r="DEA54" s="86"/>
      <c r="DEB54" s="86"/>
      <c r="DEC54" s="86"/>
      <c r="DED54" s="86"/>
      <c r="DEE54" s="86"/>
      <c r="DEF54" s="86"/>
      <c r="DEG54" s="86"/>
      <c r="DEH54" s="86"/>
      <c r="DEI54" s="86"/>
      <c r="DEJ54" s="86"/>
      <c r="DEK54" s="86"/>
      <c r="DEL54" s="86"/>
      <c r="DEM54" s="86"/>
      <c r="DEN54" s="86"/>
      <c r="DEO54" s="86"/>
      <c r="DEP54" s="86"/>
      <c r="DEQ54" s="86"/>
      <c r="DER54" s="86"/>
      <c r="DES54" s="86"/>
      <c r="DET54" s="86"/>
      <c r="DEU54" s="86"/>
      <c r="DEV54" s="86"/>
      <c r="DEW54" s="86"/>
      <c r="DEX54" s="86"/>
      <c r="DEY54" s="86"/>
      <c r="DEZ54" s="86"/>
      <c r="DFA54" s="86"/>
      <c r="DFB54" s="86"/>
      <c r="DFC54" s="86"/>
      <c r="DFD54" s="86"/>
      <c r="DFE54" s="86"/>
      <c r="DFF54" s="86"/>
      <c r="DFG54" s="86"/>
      <c r="DFH54" s="86"/>
      <c r="DFI54" s="86"/>
      <c r="DFJ54" s="86"/>
      <c r="DFK54" s="86"/>
      <c r="DFL54" s="86"/>
      <c r="DFM54" s="86"/>
      <c r="DFN54" s="86"/>
      <c r="DFO54" s="86"/>
      <c r="DFP54" s="86"/>
      <c r="DFQ54" s="86"/>
      <c r="DFR54" s="86"/>
      <c r="DFS54" s="86"/>
      <c r="DFT54" s="86"/>
      <c r="DFU54" s="86"/>
      <c r="DFV54" s="86"/>
      <c r="DFW54" s="86"/>
      <c r="DFX54" s="86"/>
      <c r="DFY54" s="86"/>
      <c r="DFZ54" s="86"/>
      <c r="DGA54" s="86"/>
      <c r="DGB54" s="86"/>
      <c r="DGC54" s="86"/>
      <c r="DGD54" s="86"/>
      <c r="DGE54" s="86"/>
      <c r="DGF54" s="86"/>
      <c r="DGG54" s="86"/>
      <c r="DGH54" s="86"/>
      <c r="DGI54" s="86"/>
      <c r="DGJ54" s="86"/>
      <c r="DGK54" s="86"/>
      <c r="DGL54" s="86"/>
      <c r="DGM54" s="86"/>
      <c r="DGN54" s="86"/>
      <c r="DGO54" s="86"/>
      <c r="DGP54" s="86"/>
      <c r="DGQ54" s="86"/>
      <c r="DGR54" s="86"/>
      <c r="DGS54" s="86"/>
      <c r="DGT54" s="86"/>
      <c r="DGU54" s="86"/>
      <c r="DGV54" s="86"/>
      <c r="DGW54" s="86"/>
      <c r="DGX54" s="86"/>
      <c r="DGY54" s="86"/>
      <c r="DGZ54" s="86"/>
      <c r="DHA54" s="86"/>
      <c r="DHB54" s="86"/>
      <c r="DHC54" s="86"/>
      <c r="DHD54" s="86"/>
      <c r="DHE54" s="86"/>
      <c r="DHF54" s="86"/>
      <c r="DHG54" s="86"/>
      <c r="DHH54" s="86"/>
      <c r="DHI54" s="86"/>
      <c r="DHJ54" s="86"/>
      <c r="DHK54" s="86"/>
      <c r="DHL54" s="86"/>
      <c r="DHM54" s="86"/>
      <c r="DHN54" s="86"/>
      <c r="DHO54" s="86"/>
      <c r="DHP54" s="86"/>
      <c r="DHQ54" s="86"/>
      <c r="DHR54" s="86"/>
      <c r="DHS54" s="86"/>
      <c r="DHT54" s="86"/>
      <c r="DHU54" s="86"/>
      <c r="DHV54" s="86"/>
      <c r="DHW54" s="86"/>
      <c r="DHX54" s="86"/>
      <c r="DHY54" s="86"/>
      <c r="DHZ54" s="86"/>
      <c r="DIA54" s="86"/>
      <c r="DIB54" s="86"/>
      <c r="DIC54" s="86"/>
      <c r="DID54" s="86"/>
      <c r="DIE54" s="86"/>
      <c r="DIF54" s="86"/>
      <c r="DIG54" s="86"/>
      <c r="DIH54" s="86"/>
      <c r="DII54" s="86"/>
      <c r="DIJ54" s="86"/>
      <c r="DIK54" s="86"/>
      <c r="DIL54" s="86"/>
      <c r="DIM54" s="86"/>
      <c r="DIN54" s="86"/>
      <c r="DIO54" s="86"/>
      <c r="DIP54" s="86"/>
      <c r="DIQ54" s="86"/>
      <c r="DIR54" s="86"/>
      <c r="DIS54" s="86"/>
      <c r="DIT54" s="86"/>
      <c r="DIU54" s="86"/>
      <c r="DIV54" s="86"/>
      <c r="DIW54" s="86"/>
      <c r="DIX54" s="86"/>
      <c r="DIY54" s="86"/>
      <c r="DIZ54" s="86"/>
      <c r="DJA54" s="86"/>
      <c r="DJB54" s="86"/>
      <c r="DJC54" s="86"/>
      <c r="DJD54" s="86"/>
      <c r="DJE54" s="86"/>
      <c r="DJF54" s="86"/>
      <c r="DJG54" s="86"/>
      <c r="DJH54" s="86"/>
      <c r="DJI54" s="86"/>
      <c r="DJJ54" s="86"/>
      <c r="DJK54" s="86"/>
      <c r="DJL54" s="86"/>
      <c r="DJM54" s="86"/>
      <c r="DJN54" s="86"/>
      <c r="DJO54" s="86"/>
      <c r="DJP54" s="86"/>
      <c r="DJQ54" s="86"/>
      <c r="DJR54" s="86"/>
      <c r="DJS54" s="86"/>
      <c r="DJT54" s="86"/>
      <c r="DJU54" s="86"/>
      <c r="DJV54" s="86"/>
      <c r="DJW54" s="86"/>
      <c r="DJX54" s="86"/>
      <c r="DJY54" s="86"/>
      <c r="DJZ54" s="86"/>
      <c r="DKA54" s="86"/>
      <c r="DKB54" s="86"/>
      <c r="DKC54" s="86"/>
      <c r="DKD54" s="86"/>
      <c r="DKE54" s="86"/>
      <c r="DKF54" s="86"/>
      <c r="DKG54" s="86"/>
      <c r="DKH54" s="86"/>
      <c r="DKI54" s="86"/>
      <c r="DKJ54" s="86"/>
      <c r="DKK54" s="86"/>
      <c r="DKL54" s="86"/>
      <c r="DKM54" s="86"/>
      <c r="DKN54" s="86"/>
      <c r="DKO54" s="86"/>
      <c r="DKP54" s="86"/>
      <c r="DKQ54" s="86"/>
      <c r="DKR54" s="86"/>
      <c r="DKS54" s="86"/>
      <c r="DKT54" s="86"/>
      <c r="DKU54" s="86"/>
      <c r="DKV54" s="86"/>
      <c r="DKW54" s="86"/>
      <c r="DKX54" s="86"/>
      <c r="DKY54" s="86"/>
      <c r="DKZ54" s="86"/>
      <c r="DLA54" s="86"/>
      <c r="DLB54" s="86"/>
      <c r="DLC54" s="86"/>
      <c r="DLD54" s="86"/>
      <c r="DLE54" s="86"/>
      <c r="DLF54" s="86"/>
      <c r="DLG54" s="86"/>
      <c r="DLH54" s="86"/>
      <c r="DLI54" s="86"/>
      <c r="DLJ54" s="86"/>
      <c r="DLK54" s="86"/>
      <c r="DLL54" s="86"/>
      <c r="DLM54" s="86"/>
      <c r="DLN54" s="86"/>
      <c r="DLO54" s="86"/>
      <c r="DLP54" s="86"/>
      <c r="DLQ54" s="86"/>
      <c r="DLR54" s="86"/>
      <c r="DLS54" s="86"/>
      <c r="DLT54" s="86"/>
      <c r="DLU54" s="86"/>
      <c r="DLV54" s="86"/>
      <c r="DLW54" s="86"/>
      <c r="DLX54" s="86"/>
      <c r="DLY54" s="86"/>
      <c r="DLZ54" s="86"/>
      <c r="DMA54" s="86"/>
      <c r="DMB54" s="86"/>
      <c r="DMC54" s="86"/>
      <c r="DMD54" s="86"/>
      <c r="DME54" s="86"/>
      <c r="DMF54" s="86"/>
      <c r="DMG54" s="86"/>
      <c r="DMH54" s="86"/>
      <c r="DMI54" s="86"/>
      <c r="DMJ54" s="86"/>
      <c r="DMK54" s="86"/>
      <c r="DML54" s="86"/>
      <c r="DMM54" s="86"/>
      <c r="DMN54" s="86"/>
      <c r="DMO54" s="86"/>
      <c r="DMP54" s="86"/>
      <c r="DMQ54" s="86"/>
      <c r="DMR54" s="86"/>
      <c r="DMS54" s="86"/>
      <c r="DMT54" s="86"/>
      <c r="DMU54" s="86"/>
      <c r="DMV54" s="86"/>
      <c r="DMW54" s="86"/>
      <c r="DMX54" s="86"/>
      <c r="DMY54" s="86"/>
      <c r="DMZ54" s="86"/>
      <c r="DNA54" s="86"/>
      <c r="DNB54" s="86"/>
      <c r="DNC54" s="86"/>
      <c r="DND54" s="86"/>
      <c r="DNE54" s="86"/>
      <c r="DNF54" s="86"/>
      <c r="DNG54" s="86"/>
      <c r="DNH54" s="86"/>
      <c r="DNI54" s="86"/>
      <c r="DNJ54" s="86"/>
      <c r="DNK54" s="86"/>
      <c r="DNL54" s="86"/>
      <c r="DNM54" s="86"/>
      <c r="DNN54" s="86"/>
      <c r="DNO54" s="86"/>
      <c r="DNP54" s="86"/>
      <c r="DNQ54" s="86"/>
      <c r="DNR54" s="86"/>
      <c r="DNS54" s="86"/>
      <c r="DNT54" s="86"/>
      <c r="DNU54" s="86"/>
      <c r="DNV54" s="86"/>
      <c r="DNW54" s="86"/>
      <c r="DNX54" s="86"/>
      <c r="DNY54" s="86"/>
      <c r="DNZ54" s="86"/>
      <c r="DOA54" s="86"/>
      <c r="DOB54" s="86"/>
      <c r="DOC54" s="86"/>
      <c r="DOD54" s="86"/>
      <c r="DOE54" s="86"/>
      <c r="DOF54" s="86"/>
      <c r="DOG54" s="86"/>
      <c r="DOH54" s="86"/>
      <c r="DOI54" s="86"/>
      <c r="DOJ54" s="86"/>
      <c r="DOK54" s="86"/>
      <c r="DOL54" s="86"/>
      <c r="DOM54" s="86"/>
      <c r="DON54" s="86"/>
      <c r="DOO54" s="86"/>
      <c r="DOP54" s="86"/>
      <c r="DOQ54" s="86"/>
      <c r="DOR54" s="86"/>
      <c r="DOS54" s="86"/>
      <c r="DOT54" s="86"/>
      <c r="DOU54" s="86"/>
      <c r="DOV54" s="86"/>
      <c r="DOW54" s="86"/>
      <c r="DOX54" s="86"/>
      <c r="DOY54" s="86"/>
      <c r="DOZ54" s="86"/>
      <c r="DPA54" s="86"/>
      <c r="DPB54" s="86"/>
      <c r="DPC54" s="86"/>
      <c r="DPD54" s="86"/>
      <c r="DPE54" s="86"/>
      <c r="DPF54" s="86"/>
      <c r="DPG54" s="86"/>
      <c r="DPH54" s="86"/>
      <c r="DPI54" s="86"/>
      <c r="DPJ54" s="86"/>
      <c r="DPK54" s="86"/>
      <c r="DPL54" s="86"/>
      <c r="DPM54" s="86"/>
      <c r="DPN54" s="86"/>
      <c r="DPO54" s="86"/>
      <c r="DPP54" s="86"/>
      <c r="DPQ54" s="86"/>
      <c r="DPR54" s="86"/>
      <c r="DPS54" s="86"/>
      <c r="DPT54" s="86"/>
      <c r="DPU54" s="86"/>
      <c r="DPV54" s="86"/>
      <c r="DPW54" s="86"/>
      <c r="DPX54" s="86"/>
      <c r="DPY54" s="86"/>
      <c r="DPZ54" s="86"/>
      <c r="DQA54" s="86"/>
      <c r="DQB54" s="86"/>
      <c r="DQC54" s="86"/>
      <c r="DQD54" s="86"/>
      <c r="DQE54" s="86"/>
      <c r="DQF54" s="86"/>
      <c r="DQG54" s="86"/>
      <c r="DQH54" s="86"/>
      <c r="DQI54" s="86"/>
      <c r="DQJ54" s="86"/>
      <c r="DQK54" s="86"/>
      <c r="DQL54" s="86"/>
      <c r="DQM54" s="86"/>
      <c r="DQN54" s="86"/>
      <c r="DQO54" s="86"/>
      <c r="DQP54" s="86"/>
      <c r="DQQ54" s="86"/>
      <c r="DQR54" s="86"/>
      <c r="DQS54" s="86"/>
      <c r="DQT54" s="86"/>
      <c r="DQU54" s="86"/>
      <c r="DQV54" s="86"/>
      <c r="DQW54" s="86"/>
      <c r="DQX54" s="86"/>
      <c r="DQY54" s="86"/>
      <c r="DQZ54" s="86"/>
      <c r="DRA54" s="86"/>
      <c r="DRB54" s="86"/>
      <c r="DRC54" s="86"/>
      <c r="DRD54" s="86"/>
      <c r="DRE54" s="86"/>
      <c r="DRF54" s="86"/>
      <c r="DRG54" s="86"/>
      <c r="DRH54" s="86"/>
      <c r="DRI54" s="86"/>
      <c r="DRJ54" s="86"/>
      <c r="DRK54" s="86"/>
      <c r="DRL54" s="86"/>
      <c r="DRM54" s="86"/>
      <c r="DRN54" s="86"/>
      <c r="DRO54" s="86"/>
      <c r="DRP54" s="86"/>
      <c r="DRQ54" s="86"/>
      <c r="DRR54" s="86"/>
      <c r="DRS54" s="86"/>
      <c r="DRT54" s="86"/>
      <c r="DRU54" s="86"/>
      <c r="DRV54" s="86"/>
      <c r="DRW54" s="86"/>
      <c r="DRX54" s="86"/>
      <c r="DRY54" s="86"/>
      <c r="DRZ54" s="86"/>
      <c r="DSA54" s="86"/>
      <c r="DSB54" s="86"/>
      <c r="DSC54" s="86"/>
      <c r="DSD54" s="86"/>
      <c r="DSE54" s="86"/>
      <c r="DSF54" s="86"/>
      <c r="DSG54" s="86"/>
      <c r="DSH54" s="86"/>
      <c r="DSI54" s="86"/>
      <c r="DSJ54" s="86"/>
      <c r="DSK54" s="86"/>
      <c r="DSL54" s="86"/>
      <c r="DSM54" s="86"/>
      <c r="DSN54" s="86"/>
      <c r="DSO54" s="86"/>
      <c r="DSP54" s="86"/>
      <c r="DSQ54" s="86"/>
      <c r="DSR54" s="86"/>
      <c r="DSS54" s="86"/>
      <c r="DST54" s="86"/>
      <c r="DSU54" s="86"/>
      <c r="DSV54" s="86"/>
      <c r="DSW54" s="86"/>
      <c r="DSX54" s="86"/>
      <c r="DSY54" s="86"/>
      <c r="DSZ54" s="86"/>
      <c r="DTA54" s="86"/>
      <c r="DTB54" s="86"/>
      <c r="DTC54" s="86"/>
      <c r="DTD54" s="86"/>
      <c r="DTE54" s="86"/>
      <c r="DTF54" s="86"/>
      <c r="DTG54" s="86"/>
      <c r="DTH54" s="86"/>
      <c r="DTI54" s="86"/>
      <c r="DTJ54" s="86"/>
      <c r="DTK54" s="86"/>
      <c r="DTL54" s="86"/>
      <c r="DTM54" s="86"/>
      <c r="DTN54" s="86"/>
      <c r="DTO54" s="86"/>
      <c r="DTP54" s="86"/>
      <c r="DTQ54" s="86"/>
      <c r="DTR54" s="86"/>
      <c r="DTS54" s="86"/>
      <c r="DTT54" s="86"/>
      <c r="DTU54" s="86"/>
      <c r="DTV54" s="86"/>
      <c r="DTW54" s="86"/>
      <c r="DTX54" s="86"/>
      <c r="DTY54" s="86"/>
      <c r="DTZ54" s="86"/>
      <c r="DUA54" s="86"/>
      <c r="DUB54" s="86"/>
      <c r="DUC54" s="86"/>
      <c r="DUD54" s="86"/>
      <c r="DUE54" s="86"/>
      <c r="DUF54" s="86"/>
      <c r="DUG54" s="86"/>
      <c r="DUH54" s="86"/>
      <c r="DUI54" s="86"/>
      <c r="DUJ54" s="86"/>
      <c r="DUK54" s="86"/>
      <c r="DUL54" s="86"/>
      <c r="DUM54" s="86"/>
      <c r="DUN54" s="86"/>
      <c r="DUO54" s="86"/>
      <c r="DUP54" s="86"/>
      <c r="DUQ54" s="86"/>
      <c r="DUR54" s="86"/>
      <c r="DUS54" s="86"/>
      <c r="DUT54" s="86"/>
      <c r="DUU54" s="86"/>
      <c r="DUV54" s="86"/>
      <c r="DUW54" s="86"/>
      <c r="DUX54" s="86"/>
      <c r="DUY54" s="86"/>
      <c r="DUZ54" s="86"/>
      <c r="DVA54" s="86"/>
      <c r="DVB54" s="86"/>
      <c r="DVC54" s="86"/>
      <c r="DVD54" s="86"/>
      <c r="DVE54" s="86"/>
      <c r="DVF54" s="86"/>
      <c r="DVG54" s="86"/>
      <c r="DVH54" s="86"/>
      <c r="DVI54" s="86"/>
      <c r="DVJ54" s="86"/>
      <c r="DVK54" s="86"/>
      <c r="DVL54" s="86"/>
      <c r="DVM54" s="86"/>
      <c r="DVN54" s="86"/>
      <c r="DVO54" s="86"/>
      <c r="DVP54" s="86"/>
      <c r="DVQ54" s="86"/>
      <c r="DVR54" s="86"/>
      <c r="DVS54" s="86"/>
      <c r="DVT54" s="86"/>
      <c r="DVU54" s="86"/>
      <c r="DVV54" s="86"/>
      <c r="DVW54" s="86"/>
      <c r="DVX54" s="86"/>
      <c r="DVY54" s="86"/>
      <c r="DVZ54" s="86"/>
      <c r="DWA54" s="86"/>
      <c r="DWB54" s="86"/>
      <c r="DWC54" s="86"/>
      <c r="DWD54" s="86"/>
      <c r="DWE54" s="86"/>
      <c r="DWF54" s="86"/>
      <c r="DWG54" s="86"/>
      <c r="DWH54" s="86"/>
      <c r="DWI54" s="86"/>
      <c r="DWJ54" s="86"/>
      <c r="DWK54" s="86"/>
      <c r="DWL54" s="86"/>
      <c r="DWM54" s="86"/>
      <c r="DWN54" s="86"/>
      <c r="DWO54" s="86"/>
      <c r="DWP54" s="86"/>
      <c r="DWQ54" s="86"/>
      <c r="DWR54" s="86"/>
      <c r="DWS54" s="86"/>
      <c r="DWT54" s="86"/>
      <c r="DWU54" s="86"/>
      <c r="DWV54" s="86"/>
      <c r="DWW54" s="86"/>
      <c r="DWX54" s="86"/>
      <c r="DWY54" s="86"/>
      <c r="DWZ54" s="86"/>
      <c r="DXA54" s="86"/>
      <c r="DXB54" s="86"/>
      <c r="DXC54" s="86"/>
      <c r="DXD54" s="86"/>
      <c r="DXE54" s="86"/>
      <c r="DXF54" s="86"/>
      <c r="DXG54" s="86"/>
      <c r="DXH54" s="86"/>
      <c r="DXI54" s="86"/>
      <c r="DXJ54" s="86"/>
      <c r="DXK54" s="86"/>
      <c r="DXL54" s="86"/>
      <c r="DXM54" s="86"/>
      <c r="DXN54" s="86"/>
      <c r="DXO54" s="86"/>
      <c r="DXP54" s="86"/>
      <c r="DXQ54" s="86"/>
      <c r="DXR54" s="86"/>
      <c r="DXS54" s="86"/>
      <c r="DXT54" s="86"/>
      <c r="DXU54" s="86"/>
      <c r="DXV54" s="86"/>
      <c r="DXW54" s="86"/>
      <c r="DXX54" s="86"/>
      <c r="DXY54" s="86"/>
      <c r="DXZ54" s="86"/>
      <c r="DYA54" s="86"/>
      <c r="DYB54" s="86"/>
      <c r="DYC54" s="86"/>
      <c r="DYD54" s="86"/>
      <c r="DYE54" s="86"/>
      <c r="DYF54" s="86"/>
      <c r="DYG54" s="86"/>
      <c r="DYH54" s="86"/>
      <c r="DYI54" s="86"/>
      <c r="DYJ54" s="86"/>
      <c r="DYK54" s="86"/>
      <c r="DYL54" s="86"/>
      <c r="DYM54" s="86"/>
      <c r="DYN54" s="86"/>
      <c r="DYO54" s="86"/>
      <c r="DYP54" s="86"/>
      <c r="DYQ54" s="86"/>
      <c r="DYR54" s="86"/>
      <c r="DYS54" s="86"/>
      <c r="DYT54" s="86"/>
      <c r="DYU54" s="86"/>
      <c r="DYV54" s="86"/>
      <c r="DYW54" s="86"/>
      <c r="DYX54" s="86"/>
      <c r="DYY54" s="86"/>
      <c r="DYZ54" s="86"/>
      <c r="DZA54" s="86"/>
      <c r="DZB54" s="86"/>
      <c r="DZC54" s="86"/>
      <c r="DZD54" s="86"/>
      <c r="DZE54" s="86"/>
      <c r="DZF54" s="86"/>
      <c r="DZG54" s="86"/>
      <c r="DZH54" s="86"/>
      <c r="DZI54" s="86"/>
      <c r="DZJ54" s="86"/>
      <c r="DZK54" s="86"/>
      <c r="DZL54" s="86"/>
      <c r="DZM54" s="86"/>
      <c r="DZN54" s="86"/>
      <c r="DZO54" s="86"/>
      <c r="DZP54" s="86"/>
      <c r="DZQ54" s="86"/>
      <c r="DZR54" s="86"/>
      <c r="DZS54" s="86"/>
      <c r="DZT54" s="86"/>
      <c r="DZU54" s="86"/>
      <c r="DZV54" s="86"/>
      <c r="DZW54" s="86"/>
      <c r="DZX54" s="86"/>
      <c r="DZY54" s="86"/>
      <c r="DZZ54" s="86"/>
      <c r="EAA54" s="86"/>
      <c r="EAB54" s="86"/>
      <c r="EAC54" s="86"/>
      <c r="EAD54" s="86"/>
      <c r="EAE54" s="86"/>
      <c r="EAF54" s="86"/>
      <c r="EAG54" s="86"/>
      <c r="EAH54" s="86"/>
      <c r="EAI54" s="86"/>
      <c r="EAJ54" s="86"/>
      <c r="EAK54" s="86"/>
      <c r="EAL54" s="86"/>
      <c r="EAM54" s="86"/>
      <c r="EAN54" s="86"/>
      <c r="EAO54" s="86"/>
      <c r="EAP54" s="86"/>
      <c r="EAQ54" s="86"/>
      <c r="EAR54" s="86"/>
      <c r="EAS54" s="86"/>
      <c r="EAT54" s="86"/>
      <c r="EAU54" s="86"/>
      <c r="EAV54" s="86"/>
      <c r="EAW54" s="86"/>
      <c r="EAX54" s="86"/>
      <c r="EAY54" s="86"/>
      <c r="EAZ54" s="86"/>
      <c r="EBA54" s="86"/>
      <c r="EBB54" s="86"/>
      <c r="EBC54" s="86"/>
      <c r="EBD54" s="86"/>
      <c r="EBE54" s="86"/>
      <c r="EBF54" s="86"/>
      <c r="EBG54" s="86"/>
      <c r="EBH54" s="86"/>
      <c r="EBI54" s="86"/>
      <c r="EBJ54" s="86"/>
      <c r="EBK54" s="86"/>
      <c r="EBL54" s="86"/>
      <c r="EBM54" s="86"/>
      <c r="EBN54" s="86"/>
      <c r="EBO54" s="86"/>
      <c r="EBP54" s="86"/>
      <c r="EBQ54" s="86"/>
      <c r="EBR54" s="86"/>
      <c r="EBS54" s="86"/>
      <c r="EBT54" s="86"/>
      <c r="EBU54" s="86"/>
      <c r="EBV54" s="86"/>
      <c r="EBW54" s="86"/>
      <c r="EBX54" s="86"/>
      <c r="EBY54" s="86"/>
      <c r="EBZ54" s="86"/>
      <c r="ECA54" s="86"/>
      <c r="ECB54" s="86"/>
      <c r="ECC54" s="86"/>
      <c r="ECD54" s="86"/>
      <c r="ECE54" s="86"/>
      <c r="ECF54" s="86"/>
      <c r="ECG54" s="86"/>
      <c r="ECH54" s="86"/>
      <c r="ECI54" s="86"/>
      <c r="ECJ54" s="86"/>
      <c r="ECK54" s="86"/>
      <c r="ECL54" s="86"/>
      <c r="ECM54" s="86"/>
      <c r="ECN54" s="86"/>
      <c r="ECO54" s="86"/>
      <c r="ECP54" s="86"/>
      <c r="ECQ54" s="86"/>
      <c r="ECR54" s="86"/>
      <c r="ECS54" s="86"/>
      <c r="ECT54" s="86"/>
      <c r="ECU54" s="86"/>
      <c r="ECV54" s="86"/>
      <c r="ECW54" s="86"/>
      <c r="ECX54" s="86"/>
      <c r="ECY54" s="86"/>
      <c r="ECZ54" s="86"/>
      <c r="EDA54" s="86"/>
      <c r="EDB54" s="86"/>
      <c r="EDC54" s="86"/>
      <c r="EDD54" s="86"/>
      <c r="EDE54" s="86"/>
      <c r="EDF54" s="86"/>
      <c r="EDG54" s="86"/>
      <c r="EDH54" s="86"/>
      <c r="EDI54" s="86"/>
      <c r="EDJ54" s="86"/>
      <c r="EDK54" s="86"/>
      <c r="EDL54" s="86"/>
      <c r="EDM54" s="86"/>
      <c r="EDN54" s="86"/>
      <c r="EDO54" s="86"/>
      <c r="EDP54" s="86"/>
      <c r="EDQ54" s="86"/>
      <c r="EDR54" s="86"/>
      <c r="EDS54" s="86"/>
      <c r="EDT54" s="86"/>
      <c r="EDU54" s="86"/>
      <c r="EDV54" s="86"/>
      <c r="EDW54" s="86"/>
      <c r="EDX54" s="86"/>
      <c r="EDY54" s="86"/>
      <c r="EDZ54" s="86"/>
      <c r="EEA54" s="86"/>
      <c r="EEB54" s="86"/>
      <c r="EEC54" s="86"/>
      <c r="EED54" s="86"/>
      <c r="EEE54" s="86"/>
      <c r="EEF54" s="86"/>
      <c r="EEG54" s="86"/>
      <c r="EEH54" s="86"/>
      <c r="EEI54" s="86"/>
      <c r="EEJ54" s="86"/>
      <c r="EEK54" s="86"/>
      <c r="EEL54" s="86"/>
      <c r="EEM54" s="86"/>
      <c r="EEN54" s="86"/>
      <c r="EEO54" s="86"/>
      <c r="EEP54" s="86"/>
      <c r="EEQ54" s="86"/>
      <c r="EER54" s="86"/>
      <c r="EES54" s="86"/>
      <c r="EET54" s="86"/>
      <c r="EEU54" s="86"/>
      <c r="EEV54" s="86"/>
      <c r="EEW54" s="86"/>
      <c r="EEX54" s="86"/>
      <c r="EEY54" s="86"/>
      <c r="EEZ54" s="86"/>
      <c r="EFA54" s="86"/>
      <c r="EFB54" s="86"/>
      <c r="EFC54" s="86"/>
      <c r="EFD54" s="86"/>
      <c r="EFE54" s="86"/>
      <c r="EFF54" s="86"/>
      <c r="EFG54" s="86"/>
      <c r="EFH54" s="86"/>
      <c r="EFI54" s="86"/>
      <c r="EFJ54" s="86"/>
      <c r="EFK54" s="86"/>
      <c r="EFL54" s="86"/>
      <c r="EFM54" s="86"/>
      <c r="EFN54" s="86"/>
      <c r="EFO54" s="86"/>
      <c r="EFP54" s="86"/>
      <c r="EFQ54" s="86"/>
      <c r="EFR54" s="86"/>
      <c r="EFS54" s="86"/>
      <c r="EFT54" s="86"/>
      <c r="EFU54" s="86"/>
      <c r="EFV54" s="86"/>
      <c r="EFW54" s="86"/>
      <c r="EFX54" s="86"/>
      <c r="EFY54" s="86"/>
      <c r="EFZ54" s="86"/>
      <c r="EGA54" s="86"/>
      <c r="EGB54" s="86"/>
      <c r="EGC54" s="86"/>
      <c r="EGD54" s="86"/>
      <c r="EGE54" s="86"/>
      <c r="EGF54" s="86"/>
      <c r="EGG54" s="86"/>
      <c r="EGH54" s="86"/>
      <c r="EGI54" s="86"/>
      <c r="EGJ54" s="86"/>
      <c r="EGK54" s="86"/>
      <c r="EGL54" s="86"/>
      <c r="EGM54" s="86"/>
      <c r="EGN54" s="86"/>
      <c r="EGO54" s="86"/>
      <c r="EGP54" s="86"/>
      <c r="EGQ54" s="86"/>
      <c r="EGR54" s="86"/>
      <c r="EGS54" s="86"/>
      <c r="EGT54" s="86"/>
      <c r="EGU54" s="86"/>
      <c r="EGV54" s="86"/>
      <c r="EGW54" s="86"/>
      <c r="EGX54" s="86"/>
      <c r="EGY54" s="86"/>
      <c r="EGZ54" s="86"/>
      <c r="EHA54" s="86"/>
      <c r="EHB54" s="86"/>
      <c r="EHC54" s="86"/>
      <c r="EHD54" s="86"/>
      <c r="EHE54" s="86"/>
      <c r="EHF54" s="86"/>
      <c r="EHG54" s="86"/>
      <c r="EHH54" s="86"/>
      <c r="EHI54" s="86"/>
      <c r="EHJ54" s="86"/>
      <c r="EHK54" s="86"/>
      <c r="EHL54" s="86"/>
      <c r="EHM54" s="86"/>
      <c r="EHN54" s="86"/>
      <c r="EHO54" s="86"/>
      <c r="EHP54" s="86"/>
      <c r="EHQ54" s="86"/>
      <c r="EHR54" s="86"/>
      <c r="EHS54" s="86"/>
      <c r="EHT54" s="86"/>
      <c r="EHU54" s="86"/>
      <c r="EHV54" s="86"/>
      <c r="EHW54" s="86"/>
      <c r="EHX54" s="86"/>
      <c r="EHY54" s="86"/>
      <c r="EHZ54" s="86"/>
      <c r="EIA54" s="86"/>
      <c r="EIB54" s="86"/>
      <c r="EIC54" s="86"/>
      <c r="EID54" s="86"/>
      <c r="EIE54" s="86"/>
      <c r="EIF54" s="86"/>
      <c r="EIG54" s="86"/>
      <c r="EIH54" s="86"/>
      <c r="EII54" s="86"/>
      <c r="EIJ54" s="86"/>
      <c r="EIK54" s="86"/>
      <c r="EIL54" s="86"/>
      <c r="EIM54" s="86"/>
      <c r="EIN54" s="86"/>
      <c r="EIO54" s="86"/>
      <c r="EIP54" s="86"/>
      <c r="EIQ54" s="86"/>
      <c r="EIR54" s="86"/>
      <c r="EIS54" s="86"/>
      <c r="EIT54" s="86"/>
      <c r="EIU54" s="86"/>
      <c r="EIV54" s="86"/>
      <c r="EIW54" s="86"/>
      <c r="EIX54" s="86"/>
      <c r="EIY54" s="86"/>
      <c r="EIZ54" s="86"/>
      <c r="EJA54" s="86"/>
      <c r="EJB54" s="86"/>
      <c r="EJC54" s="86"/>
      <c r="EJD54" s="86"/>
      <c r="EJE54" s="86"/>
      <c r="EJF54" s="86"/>
      <c r="EJG54" s="86"/>
      <c r="EJH54" s="86"/>
      <c r="EJI54" s="86"/>
      <c r="EJJ54" s="86"/>
      <c r="EJK54" s="86"/>
      <c r="EJL54" s="86"/>
      <c r="EJM54" s="86"/>
      <c r="EJN54" s="86"/>
      <c r="EJO54" s="86"/>
      <c r="EJP54" s="86"/>
      <c r="EJQ54" s="86"/>
      <c r="EJR54" s="86"/>
      <c r="EJS54" s="86"/>
      <c r="EJT54" s="86"/>
      <c r="EJU54" s="86"/>
      <c r="EJV54" s="86"/>
      <c r="EJW54" s="86"/>
      <c r="EJX54" s="86"/>
      <c r="EJY54" s="86"/>
      <c r="EJZ54" s="86"/>
      <c r="EKA54" s="86"/>
      <c r="EKB54" s="86"/>
      <c r="EKC54" s="86"/>
      <c r="EKD54" s="86"/>
      <c r="EKE54" s="86"/>
      <c r="EKF54" s="86"/>
      <c r="EKG54" s="86"/>
      <c r="EKH54" s="86"/>
      <c r="EKI54" s="86"/>
      <c r="EKJ54" s="86"/>
      <c r="EKK54" s="86"/>
      <c r="EKL54" s="86"/>
      <c r="EKM54" s="86"/>
      <c r="EKN54" s="86"/>
      <c r="EKO54" s="86"/>
      <c r="EKP54" s="86"/>
      <c r="EKQ54" s="86"/>
      <c r="EKR54" s="86"/>
      <c r="EKS54" s="86"/>
      <c r="EKT54" s="86"/>
      <c r="EKU54" s="86"/>
      <c r="EKV54" s="86"/>
      <c r="EKW54" s="86"/>
      <c r="EKX54" s="86"/>
      <c r="EKY54" s="86"/>
      <c r="EKZ54" s="86"/>
      <c r="ELA54" s="86"/>
      <c r="ELB54" s="86"/>
      <c r="ELC54" s="86"/>
      <c r="ELD54" s="86"/>
      <c r="ELE54" s="86"/>
      <c r="ELF54" s="86"/>
      <c r="ELG54" s="86"/>
      <c r="ELH54" s="86"/>
      <c r="ELI54" s="86"/>
      <c r="ELJ54" s="86"/>
      <c r="ELK54" s="86"/>
      <c r="ELL54" s="86"/>
      <c r="ELM54" s="86"/>
      <c r="ELN54" s="86"/>
      <c r="ELO54" s="86"/>
      <c r="ELP54" s="86"/>
      <c r="ELQ54" s="86"/>
      <c r="ELR54" s="86"/>
      <c r="ELS54" s="86"/>
      <c r="ELT54" s="86"/>
      <c r="ELU54" s="86"/>
      <c r="ELV54" s="86"/>
      <c r="ELW54" s="86"/>
      <c r="ELX54" s="86"/>
      <c r="ELY54" s="86"/>
      <c r="ELZ54" s="86"/>
      <c r="EMA54" s="86"/>
      <c r="EMB54" s="86"/>
      <c r="EMC54" s="86"/>
      <c r="EMD54" s="86"/>
      <c r="EME54" s="86"/>
      <c r="EMF54" s="86"/>
      <c r="EMG54" s="86"/>
      <c r="EMH54" s="86"/>
      <c r="EMI54" s="86"/>
      <c r="EMJ54" s="86"/>
      <c r="EMK54" s="86"/>
      <c r="EML54" s="86"/>
      <c r="EMM54" s="86"/>
      <c r="EMN54" s="86"/>
      <c r="EMO54" s="86"/>
      <c r="EMP54" s="86"/>
      <c r="EMQ54" s="86"/>
      <c r="EMR54" s="86"/>
      <c r="EMS54" s="86"/>
      <c r="EMT54" s="86"/>
      <c r="EMU54" s="86"/>
      <c r="EMV54" s="86"/>
      <c r="EMW54" s="86"/>
      <c r="EMX54" s="86"/>
      <c r="EMY54" s="86"/>
      <c r="EMZ54" s="86"/>
      <c r="ENA54" s="86"/>
      <c r="ENB54" s="86"/>
      <c r="ENC54" s="86"/>
      <c r="END54" s="86"/>
      <c r="ENE54" s="86"/>
      <c r="ENF54" s="86"/>
      <c r="ENG54" s="86"/>
      <c r="ENH54" s="86"/>
      <c r="ENI54" s="86"/>
      <c r="ENJ54" s="86"/>
      <c r="ENK54" s="86"/>
      <c r="ENL54" s="86"/>
      <c r="ENM54" s="86"/>
      <c r="ENN54" s="86"/>
      <c r="ENO54" s="86"/>
      <c r="ENP54" s="86"/>
      <c r="ENQ54" s="86"/>
      <c r="ENR54" s="86"/>
      <c r="ENS54" s="86"/>
      <c r="ENT54" s="86"/>
      <c r="ENU54" s="86"/>
      <c r="ENV54" s="86"/>
      <c r="ENW54" s="86"/>
      <c r="ENX54" s="86"/>
      <c r="ENY54" s="86"/>
      <c r="ENZ54" s="86"/>
      <c r="EOA54" s="86"/>
      <c r="EOB54" s="86"/>
      <c r="EOC54" s="86"/>
      <c r="EOD54" s="86"/>
      <c r="EOE54" s="86"/>
      <c r="EOF54" s="86"/>
      <c r="EOG54" s="86"/>
      <c r="EOH54" s="86"/>
      <c r="EOI54" s="86"/>
      <c r="EOJ54" s="86"/>
      <c r="EOK54" s="86"/>
      <c r="EOL54" s="86"/>
      <c r="EOM54" s="86"/>
      <c r="EON54" s="86"/>
      <c r="EOO54" s="86"/>
      <c r="EOP54" s="86"/>
      <c r="EOQ54" s="86"/>
      <c r="EOR54" s="86"/>
      <c r="EOS54" s="86"/>
      <c r="EOT54" s="86"/>
      <c r="EOU54" s="86"/>
      <c r="EOV54" s="86"/>
      <c r="EOW54" s="86"/>
      <c r="EOX54" s="86"/>
      <c r="EOY54" s="86"/>
      <c r="EOZ54" s="86"/>
      <c r="EPA54" s="86"/>
      <c r="EPB54" s="86"/>
      <c r="EPC54" s="86"/>
      <c r="EPD54" s="86"/>
      <c r="EPE54" s="86"/>
      <c r="EPF54" s="86"/>
      <c r="EPG54" s="86"/>
      <c r="EPH54" s="86"/>
      <c r="EPI54" s="86"/>
      <c r="EPJ54" s="86"/>
      <c r="EPK54" s="86"/>
      <c r="EPL54" s="86"/>
      <c r="EPM54" s="86"/>
      <c r="EPN54" s="86"/>
      <c r="EPO54" s="86"/>
      <c r="EPP54" s="86"/>
      <c r="EPQ54" s="86"/>
      <c r="EPR54" s="86"/>
      <c r="EPS54" s="86"/>
      <c r="EPT54" s="86"/>
      <c r="EPU54" s="86"/>
      <c r="EPV54" s="86"/>
      <c r="EPW54" s="86"/>
      <c r="EPX54" s="86"/>
      <c r="EPY54" s="86"/>
      <c r="EPZ54" s="86"/>
      <c r="EQA54" s="86"/>
      <c r="EQB54" s="86"/>
      <c r="EQC54" s="86"/>
      <c r="EQD54" s="86"/>
      <c r="EQE54" s="86"/>
      <c r="EQF54" s="86"/>
      <c r="EQG54" s="86"/>
      <c r="EQH54" s="86"/>
      <c r="EQI54" s="86"/>
      <c r="EQJ54" s="86"/>
      <c r="EQK54" s="86"/>
      <c r="EQL54" s="86"/>
      <c r="EQM54" s="86"/>
      <c r="EQN54" s="86"/>
      <c r="EQO54" s="86"/>
      <c r="EQP54" s="86"/>
      <c r="EQQ54" s="86"/>
      <c r="EQR54" s="86"/>
      <c r="EQS54" s="86"/>
      <c r="EQT54" s="86"/>
      <c r="EQU54" s="86"/>
      <c r="EQV54" s="86"/>
      <c r="EQW54" s="86"/>
      <c r="EQX54" s="86"/>
      <c r="EQY54" s="86"/>
      <c r="EQZ54" s="86"/>
      <c r="ERA54" s="86"/>
      <c r="ERB54" s="86"/>
      <c r="ERC54" s="86"/>
      <c r="ERD54" s="86"/>
      <c r="ERE54" s="86"/>
      <c r="ERF54" s="86"/>
      <c r="ERG54" s="86"/>
      <c r="ERH54" s="86"/>
      <c r="ERI54" s="86"/>
      <c r="ERJ54" s="86"/>
      <c r="ERK54" s="86"/>
      <c r="ERL54" s="86"/>
      <c r="ERM54" s="86"/>
      <c r="ERN54" s="86"/>
      <c r="ERO54" s="86"/>
      <c r="ERP54" s="86"/>
      <c r="ERQ54" s="86"/>
      <c r="ERR54" s="86"/>
      <c r="ERS54" s="86"/>
      <c r="ERT54" s="86"/>
      <c r="ERU54" s="86"/>
      <c r="ERV54" s="86"/>
      <c r="ERW54" s="86"/>
      <c r="ERX54" s="86"/>
      <c r="ERY54" s="86"/>
      <c r="ERZ54" s="86"/>
      <c r="ESA54" s="86"/>
      <c r="ESB54" s="86"/>
      <c r="ESC54" s="86"/>
      <c r="ESD54" s="86"/>
      <c r="ESE54" s="86"/>
      <c r="ESF54" s="86"/>
      <c r="ESG54" s="86"/>
      <c r="ESH54" s="86"/>
      <c r="ESI54" s="86"/>
      <c r="ESJ54" s="86"/>
      <c r="ESK54" s="86"/>
      <c r="ESL54" s="86"/>
      <c r="ESM54" s="86"/>
      <c r="ESN54" s="86"/>
      <c r="ESO54" s="86"/>
      <c r="ESP54" s="86"/>
      <c r="ESQ54" s="86"/>
      <c r="ESR54" s="86"/>
      <c r="ESS54" s="86"/>
      <c r="EST54" s="86"/>
      <c r="ESU54" s="86"/>
      <c r="ESV54" s="86"/>
      <c r="ESW54" s="86"/>
      <c r="ESX54" s="86"/>
      <c r="ESY54" s="86"/>
      <c r="ESZ54" s="86"/>
      <c r="ETA54" s="86"/>
      <c r="ETB54" s="86"/>
      <c r="ETC54" s="86"/>
      <c r="ETD54" s="86"/>
      <c r="ETE54" s="86"/>
      <c r="ETF54" s="86"/>
      <c r="ETG54" s="86"/>
      <c r="ETH54" s="86"/>
      <c r="ETI54" s="86"/>
      <c r="ETJ54" s="86"/>
      <c r="ETK54" s="86"/>
      <c r="ETL54" s="86"/>
      <c r="ETM54" s="86"/>
      <c r="ETN54" s="86"/>
      <c r="ETO54" s="86"/>
      <c r="ETP54" s="86"/>
      <c r="ETQ54" s="86"/>
      <c r="ETR54" s="86"/>
      <c r="ETS54" s="86"/>
      <c r="ETT54" s="86"/>
      <c r="ETU54" s="86"/>
      <c r="ETV54" s="86"/>
      <c r="ETW54" s="86"/>
      <c r="ETX54" s="86"/>
      <c r="ETY54" s="86"/>
      <c r="ETZ54" s="86"/>
      <c r="EUA54" s="86"/>
      <c r="EUB54" s="86"/>
      <c r="EUC54" s="86"/>
      <c r="EUD54" s="86"/>
      <c r="EUE54" s="86"/>
      <c r="EUF54" s="86"/>
      <c r="EUG54" s="86"/>
      <c r="EUH54" s="86"/>
      <c r="EUI54" s="86"/>
      <c r="EUJ54" s="86"/>
      <c r="EUK54" s="86"/>
      <c r="EUL54" s="86"/>
      <c r="EUM54" s="86"/>
      <c r="EUN54" s="86"/>
      <c r="EUO54" s="86"/>
      <c r="EUP54" s="86"/>
      <c r="EUQ54" s="86"/>
      <c r="EUR54" s="86"/>
      <c r="EUS54" s="86"/>
      <c r="EUT54" s="86"/>
      <c r="EUU54" s="86"/>
      <c r="EUV54" s="86"/>
      <c r="EUW54" s="86"/>
      <c r="EUX54" s="86"/>
      <c r="EUY54" s="86"/>
      <c r="EUZ54" s="86"/>
      <c r="EVA54" s="86"/>
      <c r="EVB54" s="86"/>
      <c r="EVC54" s="86"/>
      <c r="EVD54" s="86"/>
      <c r="EVE54" s="86"/>
      <c r="EVF54" s="86"/>
      <c r="EVG54" s="86"/>
      <c r="EVH54" s="86"/>
      <c r="EVI54" s="86"/>
      <c r="EVJ54" s="86"/>
      <c r="EVK54" s="86"/>
      <c r="EVL54" s="86"/>
      <c r="EVM54" s="86"/>
      <c r="EVN54" s="86"/>
      <c r="EVO54" s="86"/>
      <c r="EVP54" s="86"/>
      <c r="EVQ54" s="86"/>
      <c r="EVR54" s="86"/>
      <c r="EVS54" s="86"/>
      <c r="EVT54" s="86"/>
      <c r="EVU54" s="86"/>
      <c r="EVV54" s="86"/>
      <c r="EVW54" s="86"/>
      <c r="EVX54" s="86"/>
      <c r="EVY54" s="86"/>
      <c r="EVZ54" s="86"/>
      <c r="EWA54" s="86"/>
      <c r="EWB54" s="86"/>
      <c r="EWC54" s="86"/>
      <c r="EWD54" s="86"/>
      <c r="EWE54" s="86"/>
      <c r="EWF54" s="86"/>
      <c r="EWG54" s="86"/>
      <c r="EWH54" s="86"/>
      <c r="EWI54" s="86"/>
      <c r="EWJ54" s="86"/>
      <c r="EWK54" s="86"/>
      <c r="EWL54" s="86"/>
      <c r="EWM54" s="86"/>
      <c r="EWN54" s="86"/>
      <c r="EWO54" s="86"/>
      <c r="EWP54" s="86"/>
      <c r="EWQ54" s="86"/>
      <c r="EWR54" s="86"/>
      <c r="EWS54" s="86"/>
      <c r="EWT54" s="86"/>
      <c r="EWU54" s="86"/>
      <c r="EWV54" s="86"/>
      <c r="EWW54" s="86"/>
      <c r="EWX54" s="86"/>
      <c r="EWY54" s="86"/>
      <c r="EWZ54" s="86"/>
      <c r="EXA54" s="86"/>
      <c r="EXB54" s="86"/>
      <c r="EXC54" s="86"/>
      <c r="EXD54" s="86"/>
      <c r="EXE54" s="86"/>
      <c r="EXF54" s="86"/>
      <c r="EXG54" s="86"/>
      <c r="EXH54" s="86"/>
      <c r="EXI54" s="86"/>
      <c r="EXJ54" s="86"/>
      <c r="EXK54" s="86"/>
      <c r="EXL54" s="86"/>
      <c r="EXM54" s="86"/>
      <c r="EXN54" s="86"/>
      <c r="EXO54" s="86"/>
      <c r="EXP54" s="86"/>
      <c r="EXQ54" s="86"/>
      <c r="EXR54" s="86"/>
      <c r="EXS54" s="86"/>
      <c r="EXT54" s="86"/>
      <c r="EXU54" s="86"/>
      <c r="EXV54" s="86"/>
      <c r="EXW54" s="86"/>
      <c r="EXX54" s="86"/>
      <c r="EXY54" s="86"/>
      <c r="EXZ54" s="86"/>
      <c r="EYA54" s="86"/>
      <c r="EYB54" s="86"/>
      <c r="EYC54" s="86"/>
      <c r="EYD54" s="86"/>
      <c r="EYE54" s="86"/>
      <c r="EYF54" s="86"/>
      <c r="EYG54" s="86"/>
      <c r="EYH54" s="86"/>
      <c r="EYI54" s="86"/>
      <c r="EYJ54" s="86"/>
      <c r="EYK54" s="86"/>
      <c r="EYL54" s="86"/>
      <c r="EYM54" s="86"/>
      <c r="EYN54" s="86"/>
      <c r="EYO54" s="86"/>
      <c r="EYP54" s="86"/>
      <c r="EYQ54" s="86"/>
      <c r="EYR54" s="86"/>
      <c r="EYS54" s="86"/>
      <c r="EYT54" s="86"/>
      <c r="EYU54" s="86"/>
      <c r="EYV54" s="86"/>
      <c r="EYW54" s="86"/>
      <c r="EYX54" s="86"/>
      <c r="EYY54" s="86"/>
      <c r="EYZ54" s="86"/>
      <c r="EZA54" s="86"/>
      <c r="EZB54" s="86"/>
      <c r="EZC54" s="86"/>
      <c r="EZD54" s="86"/>
      <c r="EZE54" s="86"/>
      <c r="EZF54" s="86"/>
      <c r="EZG54" s="86"/>
      <c r="EZH54" s="86"/>
      <c r="EZI54" s="86"/>
      <c r="EZJ54" s="86"/>
      <c r="EZK54" s="86"/>
      <c r="EZL54" s="86"/>
      <c r="EZM54" s="86"/>
      <c r="EZN54" s="86"/>
      <c r="EZO54" s="86"/>
      <c r="EZP54" s="86"/>
      <c r="EZQ54" s="86"/>
      <c r="EZR54" s="86"/>
      <c r="EZS54" s="86"/>
      <c r="EZT54" s="86"/>
      <c r="EZU54" s="86"/>
      <c r="EZV54" s="86"/>
      <c r="EZW54" s="86"/>
      <c r="EZX54" s="86"/>
      <c r="EZY54" s="86"/>
      <c r="EZZ54" s="86"/>
      <c r="FAA54" s="86"/>
      <c r="FAB54" s="86"/>
      <c r="FAC54" s="86"/>
      <c r="FAD54" s="86"/>
      <c r="FAE54" s="86"/>
      <c r="FAF54" s="86"/>
      <c r="FAG54" s="86"/>
      <c r="FAH54" s="86"/>
      <c r="FAI54" s="86"/>
      <c r="FAJ54" s="86"/>
      <c r="FAK54" s="86"/>
      <c r="FAL54" s="86"/>
      <c r="FAM54" s="86"/>
      <c r="FAN54" s="86"/>
      <c r="FAO54" s="86"/>
      <c r="FAP54" s="86"/>
      <c r="FAQ54" s="86"/>
      <c r="FAR54" s="86"/>
      <c r="FAS54" s="86"/>
      <c r="FAT54" s="86"/>
      <c r="FAU54" s="86"/>
      <c r="FAV54" s="86"/>
      <c r="FAW54" s="86"/>
      <c r="FAX54" s="86"/>
      <c r="FAY54" s="86"/>
      <c r="FAZ54" s="86"/>
      <c r="FBA54" s="86"/>
      <c r="FBB54" s="86"/>
      <c r="FBC54" s="86"/>
      <c r="FBD54" s="86"/>
      <c r="FBE54" s="86"/>
      <c r="FBF54" s="86"/>
      <c r="FBG54" s="86"/>
      <c r="FBH54" s="86"/>
      <c r="FBI54" s="86"/>
      <c r="FBJ54" s="86"/>
      <c r="FBK54" s="86"/>
      <c r="FBL54" s="86"/>
      <c r="FBM54" s="86"/>
      <c r="FBN54" s="86"/>
      <c r="FBO54" s="86"/>
      <c r="FBP54" s="86"/>
      <c r="FBQ54" s="86"/>
      <c r="FBR54" s="86"/>
      <c r="FBS54" s="86"/>
      <c r="FBT54" s="86"/>
      <c r="FBU54" s="86"/>
      <c r="FBV54" s="86"/>
      <c r="FBW54" s="86"/>
      <c r="FBX54" s="86"/>
      <c r="FBY54" s="86"/>
      <c r="FBZ54" s="86"/>
      <c r="FCA54" s="86"/>
      <c r="FCB54" s="86"/>
      <c r="FCC54" s="86"/>
      <c r="FCD54" s="86"/>
      <c r="FCE54" s="86"/>
      <c r="FCF54" s="86"/>
      <c r="FCG54" s="86"/>
      <c r="FCH54" s="86"/>
      <c r="FCI54" s="86"/>
      <c r="FCJ54" s="86"/>
      <c r="FCK54" s="86"/>
      <c r="FCL54" s="86"/>
      <c r="FCM54" s="86"/>
      <c r="FCN54" s="86"/>
      <c r="FCO54" s="86"/>
      <c r="FCP54" s="86"/>
      <c r="FCQ54" s="86"/>
      <c r="FCR54" s="86"/>
      <c r="FCS54" s="86"/>
      <c r="FCT54" s="86"/>
      <c r="FCU54" s="86"/>
      <c r="FCV54" s="86"/>
      <c r="FCW54" s="86"/>
      <c r="FCX54" s="86"/>
      <c r="FCY54" s="86"/>
      <c r="FCZ54" s="86"/>
      <c r="FDA54" s="86"/>
      <c r="FDB54" s="86"/>
      <c r="FDC54" s="86"/>
      <c r="FDD54" s="86"/>
      <c r="FDE54" s="86"/>
      <c r="FDF54" s="86"/>
      <c r="FDG54" s="86"/>
      <c r="FDH54" s="86"/>
      <c r="FDI54" s="86"/>
      <c r="FDJ54" s="86"/>
      <c r="FDK54" s="86"/>
      <c r="FDL54" s="86"/>
      <c r="FDM54" s="86"/>
      <c r="FDN54" s="86"/>
      <c r="FDO54" s="86"/>
      <c r="FDP54" s="86"/>
      <c r="FDQ54" s="86"/>
      <c r="FDR54" s="86"/>
      <c r="FDS54" s="86"/>
      <c r="FDT54" s="86"/>
      <c r="FDU54" s="86"/>
      <c r="FDV54" s="86"/>
      <c r="FDW54" s="86"/>
      <c r="FDX54" s="86"/>
      <c r="FDY54" s="86"/>
      <c r="FDZ54" s="86"/>
      <c r="FEA54" s="86"/>
      <c r="FEB54" s="86"/>
      <c r="FEC54" s="86"/>
      <c r="FED54" s="86"/>
      <c r="FEE54" s="86"/>
      <c r="FEF54" s="86"/>
      <c r="FEG54" s="86"/>
      <c r="FEH54" s="86"/>
      <c r="FEI54" s="86"/>
      <c r="FEJ54" s="86"/>
      <c r="FEK54" s="86"/>
      <c r="FEL54" s="86"/>
      <c r="FEM54" s="86"/>
      <c r="FEN54" s="86"/>
      <c r="FEO54" s="86"/>
      <c r="FEP54" s="86"/>
      <c r="FEQ54" s="86"/>
      <c r="FER54" s="86"/>
      <c r="FES54" s="86"/>
      <c r="FET54" s="86"/>
      <c r="FEU54" s="86"/>
      <c r="FEV54" s="86"/>
      <c r="FEW54" s="86"/>
      <c r="FEX54" s="86"/>
      <c r="FEY54" s="86"/>
      <c r="FEZ54" s="86"/>
      <c r="FFA54" s="86"/>
      <c r="FFB54" s="86"/>
      <c r="FFC54" s="86"/>
      <c r="FFD54" s="86"/>
      <c r="FFE54" s="86"/>
      <c r="FFF54" s="86"/>
      <c r="FFG54" s="86"/>
      <c r="FFH54" s="86"/>
      <c r="FFI54" s="86"/>
      <c r="FFJ54" s="86"/>
      <c r="FFK54" s="86"/>
      <c r="FFL54" s="86"/>
      <c r="FFM54" s="86"/>
      <c r="FFN54" s="86"/>
      <c r="FFO54" s="86"/>
      <c r="FFP54" s="86"/>
      <c r="FFQ54" s="86"/>
      <c r="FFR54" s="86"/>
      <c r="FFS54" s="86"/>
      <c r="FFT54" s="86"/>
      <c r="FFU54" s="86"/>
      <c r="FFV54" s="86"/>
      <c r="FFW54" s="86"/>
      <c r="FFX54" s="86"/>
      <c r="FFY54" s="86"/>
      <c r="FFZ54" s="86"/>
      <c r="FGA54" s="86"/>
      <c r="FGB54" s="86"/>
      <c r="FGC54" s="86"/>
      <c r="FGD54" s="86"/>
      <c r="FGE54" s="86"/>
      <c r="FGF54" s="86"/>
      <c r="FGG54" s="86"/>
      <c r="FGH54" s="86"/>
      <c r="FGI54" s="86"/>
      <c r="FGJ54" s="86"/>
      <c r="FGK54" s="86"/>
      <c r="FGL54" s="86"/>
      <c r="FGM54" s="86"/>
      <c r="FGN54" s="86"/>
      <c r="FGO54" s="86"/>
      <c r="FGP54" s="86"/>
      <c r="FGQ54" s="86"/>
      <c r="FGR54" s="86"/>
      <c r="FGS54" s="86"/>
      <c r="FGT54" s="86"/>
      <c r="FGU54" s="86"/>
      <c r="FGV54" s="86"/>
      <c r="FGW54" s="86"/>
      <c r="FGX54" s="86"/>
      <c r="FGY54" s="86"/>
      <c r="FGZ54" s="86"/>
      <c r="FHA54" s="86"/>
      <c r="FHB54" s="86"/>
      <c r="FHC54" s="86"/>
      <c r="FHD54" s="86"/>
      <c r="FHE54" s="86"/>
      <c r="FHF54" s="86"/>
      <c r="FHG54" s="86"/>
      <c r="FHH54" s="86"/>
      <c r="FHI54" s="86"/>
      <c r="FHJ54" s="86"/>
      <c r="FHK54" s="86"/>
      <c r="FHL54" s="86"/>
      <c r="FHM54" s="86"/>
      <c r="FHN54" s="86"/>
      <c r="FHO54" s="86"/>
      <c r="FHP54" s="86"/>
      <c r="FHQ54" s="86"/>
      <c r="FHR54" s="86"/>
      <c r="FHS54" s="86"/>
      <c r="FHT54" s="86"/>
      <c r="FHU54" s="86"/>
      <c r="FHV54" s="86"/>
      <c r="FHW54" s="86"/>
      <c r="FHX54" s="86"/>
      <c r="FHY54" s="86"/>
      <c r="FHZ54" s="86"/>
      <c r="FIA54" s="86"/>
      <c r="FIB54" s="86"/>
      <c r="FIC54" s="86"/>
      <c r="FID54" s="86"/>
      <c r="FIE54" s="86"/>
      <c r="FIF54" s="86"/>
      <c r="FIG54" s="86"/>
      <c r="FIH54" s="86"/>
      <c r="FII54" s="86"/>
      <c r="FIJ54" s="86"/>
      <c r="FIK54" s="86"/>
      <c r="FIL54" s="86"/>
      <c r="FIM54" s="86"/>
      <c r="FIN54" s="86"/>
      <c r="FIO54" s="86"/>
      <c r="FIP54" s="86"/>
      <c r="FIQ54" s="86"/>
      <c r="FIR54" s="86"/>
      <c r="FIS54" s="86"/>
      <c r="FIT54" s="86"/>
      <c r="FIU54" s="86"/>
      <c r="FIV54" s="86"/>
      <c r="FIW54" s="86"/>
      <c r="FIX54" s="86"/>
      <c r="FIY54" s="86"/>
      <c r="FIZ54" s="86"/>
      <c r="FJA54" s="86"/>
      <c r="FJB54" s="86"/>
      <c r="FJC54" s="86"/>
      <c r="FJD54" s="86"/>
      <c r="FJE54" s="86"/>
      <c r="FJF54" s="86"/>
      <c r="FJG54" s="86"/>
      <c r="FJH54" s="86"/>
      <c r="FJI54" s="86"/>
      <c r="FJJ54" s="86"/>
      <c r="FJK54" s="86"/>
      <c r="FJL54" s="86"/>
      <c r="FJM54" s="86"/>
      <c r="FJN54" s="86"/>
      <c r="FJO54" s="86"/>
      <c r="FJP54" s="86"/>
      <c r="FJQ54" s="86"/>
      <c r="FJR54" s="86"/>
      <c r="FJS54" s="86"/>
      <c r="FJT54" s="86"/>
      <c r="FJU54" s="86"/>
      <c r="FJV54" s="86"/>
      <c r="FJW54" s="86"/>
      <c r="FJX54" s="86"/>
      <c r="FJY54" s="86"/>
      <c r="FJZ54" s="86"/>
      <c r="FKA54" s="86"/>
      <c r="FKB54" s="86"/>
      <c r="FKC54" s="86"/>
      <c r="FKD54" s="86"/>
      <c r="FKE54" s="86"/>
      <c r="FKF54" s="86"/>
      <c r="FKG54" s="86"/>
      <c r="FKH54" s="86"/>
      <c r="FKI54" s="86"/>
      <c r="FKJ54" s="86"/>
      <c r="FKK54" s="86"/>
      <c r="FKL54" s="86"/>
      <c r="FKM54" s="86"/>
      <c r="FKN54" s="86"/>
      <c r="FKO54" s="86"/>
      <c r="FKP54" s="86"/>
      <c r="FKQ54" s="86"/>
      <c r="FKR54" s="86"/>
      <c r="FKS54" s="86"/>
      <c r="FKT54" s="86"/>
      <c r="FKU54" s="86"/>
      <c r="FKV54" s="86"/>
      <c r="FKW54" s="86"/>
      <c r="FKX54" s="86"/>
      <c r="FKY54" s="86"/>
      <c r="FKZ54" s="86"/>
      <c r="FLA54" s="86"/>
      <c r="FLB54" s="86"/>
      <c r="FLC54" s="86"/>
      <c r="FLD54" s="86"/>
      <c r="FLE54" s="86"/>
      <c r="FLF54" s="86"/>
      <c r="FLG54" s="86"/>
      <c r="FLH54" s="86"/>
      <c r="FLI54" s="86"/>
      <c r="FLJ54" s="86"/>
      <c r="FLK54" s="86"/>
      <c r="FLL54" s="86"/>
      <c r="FLM54" s="86"/>
      <c r="FLN54" s="86"/>
      <c r="FLO54" s="86"/>
      <c r="FLP54" s="86"/>
      <c r="FLQ54" s="86"/>
      <c r="FLR54" s="86"/>
      <c r="FLS54" s="86"/>
      <c r="FLT54" s="86"/>
      <c r="FLU54" s="86"/>
      <c r="FLV54" s="86"/>
      <c r="FLW54" s="86"/>
      <c r="FLX54" s="86"/>
      <c r="FLY54" s="86"/>
      <c r="FLZ54" s="86"/>
      <c r="FMA54" s="86"/>
      <c r="FMB54" s="86"/>
      <c r="FMC54" s="86"/>
      <c r="FMD54" s="86"/>
      <c r="FME54" s="86"/>
      <c r="FMF54" s="86"/>
      <c r="FMG54" s="86"/>
      <c r="FMH54" s="86"/>
      <c r="FMI54" s="86"/>
      <c r="FMJ54" s="86"/>
      <c r="FMK54" s="86"/>
      <c r="FML54" s="86"/>
      <c r="FMM54" s="86"/>
      <c r="FMN54" s="86"/>
      <c r="FMO54" s="86"/>
      <c r="FMP54" s="86"/>
      <c r="FMQ54" s="86"/>
      <c r="FMR54" s="86"/>
      <c r="FMS54" s="86"/>
      <c r="FMT54" s="86"/>
      <c r="FMU54" s="86"/>
      <c r="FMV54" s="86"/>
      <c r="FMW54" s="86"/>
      <c r="FMX54" s="86"/>
      <c r="FMY54" s="86"/>
      <c r="FMZ54" s="86"/>
      <c r="FNA54" s="86"/>
      <c r="FNB54" s="86"/>
      <c r="FNC54" s="86"/>
      <c r="FND54" s="86"/>
      <c r="FNE54" s="86"/>
      <c r="FNF54" s="86"/>
      <c r="FNG54" s="86"/>
      <c r="FNH54" s="86"/>
      <c r="FNI54" s="86"/>
      <c r="FNJ54" s="86"/>
      <c r="FNK54" s="86"/>
      <c r="FNL54" s="86"/>
      <c r="FNM54" s="86"/>
      <c r="FNN54" s="86"/>
      <c r="FNO54" s="86"/>
      <c r="FNP54" s="86"/>
      <c r="FNQ54" s="86"/>
      <c r="FNR54" s="86"/>
      <c r="FNS54" s="86"/>
      <c r="FNT54" s="86"/>
      <c r="FNU54" s="86"/>
      <c r="FNV54" s="86"/>
      <c r="FNW54" s="86"/>
      <c r="FNX54" s="86"/>
      <c r="FNY54" s="86"/>
      <c r="FNZ54" s="86"/>
      <c r="FOA54" s="86"/>
      <c r="FOB54" s="86"/>
      <c r="FOC54" s="86"/>
      <c r="FOD54" s="86"/>
      <c r="FOE54" s="86"/>
      <c r="FOF54" s="86"/>
      <c r="FOG54" s="86"/>
      <c r="FOH54" s="86"/>
      <c r="FOI54" s="86"/>
      <c r="FOJ54" s="86"/>
      <c r="FOK54" s="86"/>
      <c r="FOL54" s="86"/>
      <c r="FOM54" s="86"/>
      <c r="FON54" s="86"/>
      <c r="FOO54" s="86"/>
      <c r="FOP54" s="86"/>
      <c r="FOQ54" s="86"/>
      <c r="FOR54" s="86"/>
      <c r="FOS54" s="86"/>
      <c r="FOT54" s="86"/>
      <c r="FOU54" s="86"/>
      <c r="FOV54" s="86"/>
      <c r="FOW54" s="86"/>
      <c r="FOX54" s="86"/>
      <c r="FOY54" s="86"/>
      <c r="FOZ54" s="86"/>
      <c r="FPA54" s="86"/>
      <c r="FPB54" s="86"/>
      <c r="FPC54" s="86"/>
      <c r="FPD54" s="86"/>
      <c r="FPE54" s="86"/>
      <c r="FPF54" s="86"/>
      <c r="FPG54" s="86"/>
      <c r="FPH54" s="86"/>
      <c r="FPI54" s="86"/>
      <c r="FPJ54" s="86"/>
      <c r="FPK54" s="86"/>
      <c r="FPL54" s="86"/>
      <c r="FPM54" s="86"/>
      <c r="FPN54" s="86"/>
      <c r="FPO54" s="86"/>
      <c r="FPP54" s="86"/>
      <c r="FPQ54" s="86"/>
      <c r="FPR54" s="86"/>
      <c r="FPS54" s="86"/>
      <c r="FPT54" s="86"/>
      <c r="FPU54" s="86"/>
      <c r="FPV54" s="86"/>
      <c r="FPW54" s="86"/>
      <c r="FPX54" s="86"/>
      <c r="FPY54" s="86"/>
      <c r="FPZ54" s="86"/>
      <c r="FQA54" s="86"/>
      <c r="FQB54" s="86"/>
      <c r="FQC54" s="86"/>
      <c r="FQD54" s="86"/>
      <c r="FQE54" s="86"/>
      <c r="FQF54" s="86"/>
      <c r="FQG54" s="86"/>
      <c r="FQH54" s="86"/>
      <c r="FQI54" s="86"/>
      <c r="FQJ54" s="86"/>
      <c r="FQK54" s="86"/>
      <c r="FQL54" s="86"/>
      <c r="FQM54" s="86"/>
      <c r="FQN54" s="86"/>
      <c r="FQO54" s="86"/>
      <c r="FQP54" s="86"/>
      <c r="FQQ54" s="86"/>
      <c r="FQR54" s="86"/>
      <c r="FQS54" s="86"/>
      <c r="FQT54" s="86"/>
      <c r="FQU54" s="86"/>
      <c r="FQV54" s="86"/>
      <c r="FQW54" s="86"/>
      <c r="FQX54" s="86"/>
      <c r="FQY54" s="86"/>
      <c r="FQZ54" s="86"/>
      <c r="FRA54" s="86"/>
      <c r="FRB54" s="86"/>
      <c r="FRC54" s="86"/>
      <c r="FRD54" s="86"/>
      <c r="FRE54" s="86"/>
      <c r="FRF54" s="86"/>
      <c r="FRG54" s="86"/>
      <c r="FRH54" s="86"/>
      <c r="FRI54" s="86"/>
      <c r="FRJ54" s="86"/>
      <c r="FRK54" s="86"/>
      <c r="FRL54" s="86"/>
      <c r="FRM54" s="86"/>
      <c r="FRN54" s="86"/>
      <c r="FRO54" s="86"/>
      <c r="FRP54" s="86"/>
      <c r="FRQ54" s="86"/>
      <c r="FRR54" s="86"/>
      <c r="FRS54" s="86"/>
      <c r="FRT54" s="86"/>
      <c r="FRU54" s="86"/>
      <c r="FRV54" s="86"/>
      <c r="FRW54" s="86"/>
      <c r="FRX54" s="86"/>
      <c r="FRY54" s="86"/>
      <c r="FRZ54" s="86"/>
      <c r="FSA54" s="86"/>
      <c r="FSB54" s="86"/>
      <c r="FSC54" s="86"/>
      <c r="FSD54" s="86"/>
      <c r="FSE54" s="86"/>
      <c r="FSF54" s="86"/>
      <c r="FSG54" s="86"/>
      <c r="FSH54" s="86"/>
      <c r="FSI54" s="86"/>
      <c r="FSJ54" s="86"/>
      <c r="FSK54" s="86"/>
      <c r="FSL54" s="86"/>
      <c r="FSM54" s="86"/>
      <c r="FSN54" s="86"/>
      <c r="FSO54" s="86"/>
      <c r="FSP54" s="86"/>
      <c r="FSQ54" s="86"/>
      <c r="FSR54" s="86"/>
      <c r="FSS54" s="86"/>
      <c r="FST54" s="86"/>
      <c r="FSU54" s="86"/>
      <c r="FSV54" s="86"/>
      <c r="FSW54" s="86"/>
      <c r="FSX54" s="86"/>
      <c r="FSY54" s="86"/>
      <c r="FSZ54" s="86"/>
      <c r="FTA54" s="86"/>
      <c r="FTB54" s="86"/>
      <c r="FTC54" s="86"/>
      <c r="FTD54" s="86"/>
      <c r="FTE54" s="86"/>
      <c r="FTF54" s="86"/>
      <c r="FTG54" s="86"/>
      <c r="FTH54" s="86"/>
      <c r="FTI54" s="86"/>
      <c r="FTJ54" s="86"/>
      <c r="FTK54" s="86"/>
      <c r="FTL54" s="86"/>
      <c r="FTM54" s="86"/>
      <c r="FTN54" s="86"/>
      <c r="FTO54" s="86"/>
      <c r="FTP54" s="86"/>
      <c r="FTQ54" s="86"/>
      <c r="FTR54" s="86"/>
      <c r="FTS54" s="86"/>
      <c r="FTT54" s="86"/>
      <c r="FTU54" s="86"/>
      <c r="FTV54" s="86"/>
      <c r="FTW54" s="86"/>
      <c r="FTX54" s="86"/>
      <c r="FTY54" s="86"/>
      <c r="FTZ54" s="86"/>
      <c r="FUA54" s="86"/>
      <c r="FUB54" s="86"/>
      <c r="FUC54" s="86"/>
      <c r="FUD54" s="86"/>
      <c r="FUE54" s="86"/>
      <c r="FUF54" s="86"/>
      <c r="FUG54" s="86"/>
      <c r="FUH54" s="86"/>
      <c r="FUI54" s="86"/>
      <c r="FUJ54" s="86"/>
      <c r="FUK54" s="86"/>
      <c r="FUL54" s="86"/>
      <c r="FUM54" s="86"/>
      <c r="FUN54" s="86"/>
      <c r="FUO54" s="86"/>
      <c r="FUP54" s="86"/>
      <c r="FUQ54" s="86"/>
      <c r="FUR54" s="86"/>
      <c r="FUS54" s="86"/>
      <c r="FUT54" s="86"/>
      <c r="FUU54" s="86"/>
      <c r="FUV54" s="86"/>
      <c r="FUW54" s="86"/>
      <c r="FUX54" s="86"/>
      <c r="FUY54" s="86"/>
      <c r="FUZ54" s="86"/>
      <c r="FVA54" s="86"/>
      <c r="FVB54" s="86"/>
      <c r="FVC54" s="86"/>
      <c r="FVD54" s="86"/>
      <c r="FVE54" s="86"/>
      <c r="FVF54" s="86"/>
      <c r="FVG54" s="86"/>
      <c r="FVH54" s="86"/>
      <c r="FVI54" s="86"/>
      <c r="FVJ54" s="86"/>
      <c r="FVK54" s="86"/>
      <c r="FVL54" s="86"/>
      <c r="FVM54" s="86"/>
      <c r="FVN54" s="86"/>
      <c r="FVO54" s="86"/>
      <c r="FVP54" s="86"/>
      <c r="FVQ54" s="86"/>
      <c r="FVR54" s="86"/>
      <c r="FVS54" s="86"/>
      <c r="FVT54" s="86"/>
      <c r="FVU54" s="86"/>
      <c r="FVV54" s="86"/>
      <c r="FVW54" s="86"/>
      <c r="FVX54" s="86"/>
      <c r="FVY54" s="86"/>
      <c r="FVZ54" s="86"/>
      <c r="FWA54" s="86"/>
      <c r="FWB54" s="86"/>
      <c r="FWC54" s="86"/>
      <c r="FWD54" s="86"/>
      <c r="FWE54" s="86"/>
      <c r="FWF54" s="86"/>
      <c r="FWG54" s="86"/>
      <c r="FWH54" s="86"/>
      <c r="FWI54" s="86"/>
      <c r="FWJ54" s="86"/>
      <c r="FWK54" s="86"/>
      <c r="FWL54" s="86"/>
      <c r="FWM54" s="86"/>
      <c r="FWN54" s="86"/>
      <c r="FWO54" s="86"/>
      <c r="FWP54" s="86"/>
      <c r="FWQ54" s="86"/>
      <c r="FWR54" s="86"/>
      <c r="FWS54" s="86"/>
      <c r="FWT54" s="86"/>
      <c r="FWU54" s="86"/>
      <c r="FWV54" s="86"/>
      <c r="FWW54" s="86"/>
      <c r="FWX54" s="86"/>
      <c r="FWY54" s="86"/>
      <c r="FWZ54" s="86"/>
      <c r="FXA54" s="86"/>
      <c r="FXB54" s="86"/>
      <c r="FXC54" s="86"/>
      <c r="FXD54" s="86"/>
      <c r="FXE54" s="86"/>
      <c r="FXF54" s="86"/>
      <c r="FXG54" s="86"/>
      <c r="FXH54" s="86"/>
      <c r="FXI54" s="86"/>
      <c r="FXJ54" s="86"/>
      <c r="FXK54" s="86"/>
      <c r="FXL54" s="86"/>
      <c r="FXM54" s="86"/>
      <c r="FXN54" s="86"/>
      <c r="FXO54" s="86"/>
      <c r="FXP54" s="86"/>
      <c r="FXQ54" s="86"/>
      <c r="FXR54" s="86"/>
      <c r="FXS54" s="86"/>
      <c r="FXT54" s="86"/>
      <c r="FXU54" s="86"/>
      <c r="FXV54" s="86"/>
      <c r="FXW54" s="86"/>
      <c r="FXX54" s="86"/>
      <c r="FXY54" s="86"/>
      <c r="FXZ54" s="86"/>
      <c r="FYA54" s="86"/>
      <c r="FYB54" s="86"/>
      <c r="FYC54" s="86"/>
      <c r="FYD54" s="86"/>
      <c r="FYE54" s="86"/>
      <c r="FYF54" s="86"/>
      <c r="FYG54" s="86"/>
      <c r="FYH54" s="86"/>
      <c r="FYI54" s="86"/>
      <c r="FYJ54" s="86"/>
      <c r="FYK54" s="86"/>
      <c r="FYL54" s="86"/>
      <c r="FYM54" s="86"/>
      <c r="FYN54" s="86"/>
      <c r="FYO54" s="86"/>
      <c r="FYP54" s="86"/>
      <c r="FYQ54" s="86"/>
      <c r="FYR54" s="86"/>
      <c r="FYS54" s="86"/>
      <c r="FYT54" s="86"/>
      <c r="FYU54" s="86"/>
      <c r="FYV54" s="86"/>
      <c r="FYW54" s="86"/>
      <c r="FYX54" s="86"/>
      <c r="FYY54" s="86"/>
      <c r="FYZ54" s="86"/>
      <c r="FZA54" s="86"/>
      <c r="FZB54" s="86"/>
      <c r="FZC54" s="86"/>
      <c r="FZD54" s="86"/>
      <c r="FZE54" s="86"/>
      <c r="FZF54" s="86"/>
      <c r="FZG54" s="86"/>
      <c r="FZH54" s="86"/>
      <c r="FZI54" s="86"/>
      <c r="FZJ54" s="86"/>
      <c r="FZK54" s="86"/>
      <c r="FZL54" s="86"/>
      <c r="FZM54" s="86"/>
      <c r="FZN54" s="86"/>
      <c r="FZO54" s="86"/>
      <c r="FZP54" s="86"/>
      <c r="FZQ54" s="86"/>
      <c r="FZR54" s="86"/>
      <c r="FZS54" s="86"/>
      <c r="FZT54" s="86"/>
      <c r="FZU54" s="86"/>
      <c r="FZV54" s="86"/>
      <c r="FZW54" s="86"/>
      <c r="FZX54" s="86"/>
      <c r="FZY54" s="86"/>
      <c r="FZZ54" s="86"/>
      <c r="GAA54" s="86"/>
      <c r="GAB54" s="86"/>
      <c r="GAC54" s="86"/>
      <c r="GAD54" s="86"/>
      <c r="GAE54" s="86"/>
      <c r="GAF54" s="86"/>
      <c r="GAG54" s="86"/>
      <c r="GAH54" s="86"/>
      <c r="GAI54" s="86"/>
      <c r="GAJ54" s="86"/>
      <c r="GAK54" s="86"/>
      <c r="GAL54" s="86"/>
      <c r="GAM54" s="86"/>
      <c r="GAN54" s="86"/>
      <c r="GAO54" s="86"/>
      <c r="GAP54" s="86"/>
      <c r="GAQ54" s="86"/>
      <c r="GAR54" s="86"/>
      <c r="GAS54" s="86"/>
      <c r="GAT54" s="86"/>
      <c r="GAU54" s="86"/>
      <c r="GAV54" s="86"/>
      <c r="GAW54" s="86"/>
      <c r="GAX54" s="86"/>
      <c r="GAY54" s="86"/>
      <c r="GAZ54" s="86"/>
      <c r="GBA54" s="86"/>
      <c r="GBB54" s="86"/>
      <c r="GBC54" s="86"/>
      <c r="GBD54" s="86"/>
      <c r="GBE54" s="86"/>
      <c r="GBF54" s="86"/>
      <c r="GBG54" s="86"/>
      <c r="GBH54" s="86"/>
      <c r="GBI54" s="86"/>
      <c r="GBJ54" s="86"/>
      <c r="GBK54" s="86"/>
      <c r="GBL54" s="86"/>
      <c r="GBM54" s="86"/>
      <c r="GBN54" s="86"/>
      <c r="GBO54" s="86"/>
      <c r="GBP54" s="86"/>
      <c r="GBQ54" s="86"/>
      <c r="GBR54" s="86"/>
      <c r="GBS54" s="86"/>
      <c r="GBT54" s="86"/>
      <c r="GBU54" s="86"/>
      <c r="GBV54" s="86"/>
      <c r="GBW54" s="86"/>
      <c r="GBX54" s="86"/>
      <c r="GBY54" s="86"/>
      <c r="GBZ54" s="86"/>
      <c r="GCA54" s="86"/>
      <c r="GCB54" s="86"/>
      <c r="GCC54" s="86"/>
      <c r="GCD54" s="86"/>
      <c r="GCE54" s="86"/>
      <c r="GCF54" s="86"/>
      <c r="GCG54" s="86"/>
      <c r="GCH54" s="86"/>
      <c r="GCI54" s="86"/>
      <c r="GCJ54" s="86"/>
      <c r="GCK54" s="86"/>
      <c r="GCL54" s="86"/>
      <c r="GCM54" s="86"/>
      <c r="GCN54" s="86"/>
      <c r="GCO54" s="86"/>
      <c r="GCP54" s="86"/>
      <c r="GCQ54" s="86"/>
      <c r="GCR54" s="86"/>
      <c r="GCS54" s="86"/>
      <c r="GCT54" s="86"/>
      <c r="GCU54" s="86"/>
      <c r="GCV54" s="86"/>
      <c r="GCW54" s="86"/>
      <c r="GCX54" s="86"/>
      <c r="GCY54" s="86"/>
      <c r="GCZ54" s="86"/>
      <c r="GDA54" s="86"/>
      <c r="GDB54" s="86"/>
      <c r="GDC54" s="86"/>
      <c r="GDD54" s="86"/>
      <c r="GDE54" s="86"/>
      <c r="GDF54" s="86"/>
      <c r="GDG54" s="86"/>
      <c r="GDH54" s="86"/>
      <c r="GDI54" s="86"/>
      <c r="GDJ54" s="86"/>
      <c r="GDK54" s="86"/>
      <c r="GDL54" s="86"/>
      <c r="GDM54" s="86"/>
      <c r="GDN54" s="86"/>
      <c r="GDO54" s="86"/>
      <c r="GDP54" s="86"/>
      <c r="GDQ54" s="86"/>
      <c r="GDR54" s="86"/>
      <c r="GDS54" s="86"/>
      <c r="GDT54" s="86"/>
      <c r="GDU54" s="86"/>
      <c r="GDV54" s="86"/>
      <c r="GDW54" s="86"/>
      <c r="GDX54" s="86"/>
      <c r="GDY54" s="86"/>
      <c r="GDZ54" s="86"/>
      <c r="GEA54" s="86"/>
      <c r="GEB54" s="86"/>
      <c r="GEC54" s="86"/>
      <c r="GED54" s="86"/>
      <c r="GEE54" s="86"/>
      <c r="GEF54" s="86"/>
      <c r="GEG54" s="86"/>
      <c r="GEH54" s="86"/>
      <c r="GEI54" s="86"/>
      <c r="GEJ54" s="86"/>
      <c r="GEK54" s="86"/>
      <c r="GEL54" s="86"/>
      <c r="GEM54" s="86"/>
      <c r="GEN54" s="86"/>
      <c r="GEO54" s="86"/>
      <c r="GEP54" s="86"/>
      <c r="GEQ54" s="86"/>
      <c r="GER54" s="86"/>
      <c r="GES54" s="86"/>
      <c r="GET54" s="86"/>
      <c r="GEU54" s="86"/>
      <c r="GEV54" s="86"/>
      <c r="GEW54" s="86"/>
      <c r="GEX54" s="86"/>
      <c r="GEY54" s="86"/>
      <c r="GEZ54" s="86"/>
      <c r="GFA54" s="86"/>
      <c r="GFB54" s="86"/>
      <c r="GFC54" s="86"/>
      <c r="GFD54" s="86"/>
      <c r="GFE54" s="86"/>
      <c r="GFF54" s="86"/>
      <c r="GFG54" s="86"/>
      <c r="GFH54" s="86"/>
      <c r="GFI54" s="86"/>
      <c r="GFJ54" s="86"/>
      <c r="GFK54" s="86"/>
      <c r="GFL54" s="86"/>
      <c r="GFM54" s="86"/>
      <c r="GFN54" s="86"/>
      <c r="GFO54" s="86"/>
      <c r="GFP54" s="86"/>
      <c r="GFQ54" s="86"/>
      <c r="GFR54" s="86"/>
      <c r="GFS54" s="86"/>
      <c r="GFT54" s="86"/>
      <c r="GFU54" s="86"/>
      <c r="GFV54" s="86"/>
      <c r="GFW54" s="86"/>
      <c r="GFX54" s="86"/>
      <c r="GFY54" s="86"/>
      <c r="GFZ54" s="86"/>
      <c r="GGA54" s="86"/>
      <c r="GGB54" s="86"/>
      <c r="GGC54" s="86"/>
      <c r="GGD54" s="86"/>
      <c r="GGE54" s="86"/>
      <c r="GGF54" s="86"/>
      <c r="GGG54" s="86"/>
      <c r="GGH54" s="86"/>
      <c r="GGI54" s="86"/>
      <c r="GGJ54" s="86"/>
      <c r="GGK54" s="86"/>
      <c r="GGL54" s="86"/>
      <c r="GGM54" s="86"/>
      <c r="GGN54" s="86"/>
      <c r="GGO54" s="86"/>
      <c r="GGP54" s="86"/>
      <c r="GGQ54" s="86"/>
      <c r="GGR54" s="86"/>
      <c r="GGS54" s="86"/>
      <c r="GGT54" s="86"/>
      <c r="GGU54" s="86"/>
      <c r="GGV54" s="86"/>
      <c r="GGW54" s="86"/>
      <c r="GGX54" s="86"/>
      <c r="GGY54" s="86"/>
      <c r="GGZ54" s="86"/>
      <c r="GHA54" s="86"/>
      <c r="GHB54" s="86"/>
      <c r="GHC54" s="86"/>
      <c r="GHD54" s="86"/>
      <c r="GHE54" s="86"/>
      <c r="GHF54" s="86"/>
      <c r="GHG54" s="86"/>
      <c r="GHH54" s="86"/>
      <c r="GHI54" s="86"/>
      <c r="GHJ54" s="86"/>
      <c r="GHK54" s="86"/>
      <c r="GHL54" s="86"/>
      <c r="GHM54" s="86"/>
      <c r="GHN54" s="86"/>
      <c r="GHO54" s="86"/>
      <c r="GHP54" s="86"/>
      <c r="GHQ54" s="86"/>
      <c r="GHR54" s="86"/>
      <c r="GHS54" s="86"/>
      <c r="GHT54" s="86"/>
      <c r="GHU54" s="86"/>
      <c r="GHV54" s="86"/>
      <c r="GHW54" s="86"/>
      <c r="GHX54" s="86"/>
      <c r="GHY54" s="86"/>
      <c r="GHZ54" s="86"/>
      <c r="GIA54" s="86"/>
      <c r="GIB54" s="86"/>
      <c r="GIC54" s="86"/>
      <c r="GID54" s="86"/>
      <c r="GIE54" s="86"/>
      <c r="GIF54" s="86"/>
      <c r="GIG54" s="86"/>
      <c r="GIH54" s="86"/>
      <c r="GII54" s="86"/>
      <c r="GIJ54" s="86"/>
      <c r="GIK54" s="86"/>
      <c r="GIL54" s="86"/>
      <c r="GIM54" s="86"/>
      <c r="GIN54" s="86"/>
      <c r="GIO54" s="86"/>
      <c r="GIP54" s="86"/>
      <c r="GIQ54" s="86"/>
      <c r="GIR54" s="86"/>
      <c r="GIS54" s="86"/>
      <c r="GIT54" s="86"/>
      <c r="GIU54" s="86"/>
      <c r="GIV54" s="86"/>
      <c r="GIW54" s="86"/>
      <c r="GIX54" s="86"/>
      <c r="GIY54" s="86"/>
      <c r="GIZ54" s="86"/>
      <c r="GJA54" s="86"/>
      <c r="GJB54" s="86"/>
      <c r="GJC54" s="86"/>
      <c r="GJD54" s="86"/>
      <c r="GJE54" s="86"/>
      <c r="GJF54" s="86"/>
      <c r="GJG54" s="86"/>
      <c r="GJH54" s="86"/>
      <c r="GJI54" s="86"/>
      <c r="GJJ54" s="86"/>
      <c r="GJK54" s="86"/>
      <c r="GJL54" s="86"/>
      <c r="GJM54" s="86"/>
      <c r="GJN54" s="86"/>
      <c r="GJO54" s="86"/>
      <c r="GJP54" s="86"/>
      <c r="GJQ54" s="86"/>
      <c r="GJR54" s="86"/>
      <c r="GJS54" s="86"/>
      <c r="GJT54" s="86"/>
      <c r="GJU54" s="86"/>
      <c r="GJV54" s="86"/>
      <c r="GJW54" s="86"/>
      <c r="GJX54" s="86"/>
      <c r="GJY54" s="86"/>
      <c r="GJZ54" s="86"/>
      <c r="GKA54" s="86"/>
      <c r="GKB54" s="86"/>
      <c r="GKC54" s="86"/>
      <c r="GKD54" s="86"/>
      <c r="GKE54" s="86"/>
      <c r="GKF54" s="86"/>
      <c r="GKG54" s="86"/>
      <c r="GKH54" s="86"/>
      <c r="GKI54" s="86"/>
      <c r="GKJ54" s="86"/>
      <c r="GKK54" s="86"/>
      <c r="GKL54" s="86"/>
      <c r="GKM54" s="86"/>
      <c r="GKN54" s="86"/>
      <c r="GKO54" s="86"/>
      <c r="GKP54" s="86"/>
      <c r="GKQ54" s="86"/>
      <c r="GKR54" s="86"/>
      <c r="GKS54" s="86"/>
      <c r="GKT54" s="86"/>
      <c r="GKU54" s="86"/>
      <c r="GKV54" s="86"/>
      <c r="GKW54" s="86"/>
      <c r="GKX54" s="86"/>
      <c r="GKY54" s="86"/>
      <c r="GKZ54" s="86"/>
      <c r="GLA54" s="86"/>
      <c r="GLB54" s="86"/>
      <c r="GLC54" s="86"/>
      <c r="GLD54" s="86"/>
      <c r="GLE54" s="86"/>
      <c r="GLF54" s="86"/>
      <c r="GLG54" s="86"/>
      <c r="GLH54" s="86"/>
      <c r="GLI54" s="86"/>
      <c r="GLJ54" s="86"/>
      <c r="GLK54" s="86"/>
      <c r="GLL54" s="86"/>
      <c r="GLM54" s="86"/>
      <c r="GLN54" s="86"/>
      <c r="GLO54" s="86"/>
      <c r="GLP54" s="86"/>
      <c r="GLQ54" s="86"/>
      <c r="GLR54" s="86"/>
      <c r="GLS54" s="86"/>
      <c r="GLT54" s="86"/>
      <c r="GLU54" s="86"/>
      <c r="GLV54" s="86"/>
      <c r="GLW54" s="86"/>
      <c r="GLX54" s="86"/>
      <c r="GLY54" s="86"/>
      <c r="GLZ54" s="86"/>
      <c r="GMA54" s="86"/>
      <c r="GMB54" s="86"/>
      <c r="GMC54" s="86"/>
      <c r="GMD54" s="86"/>
      <c r="GME54" s="86"/>
      <c r="GMF54" s="86"/>
      <c r="GMG54" s="86"/>
      <c r="GMH54" s="86"/>
      <c r="GMI54" s="86"/>
      <c r="GMJ54" s="86"/>
      <c r="GMK54" s="86"/>
      <c r="GML54" s="86"/>
      <c r="GMM54" s="86"/>
      <c r="GMN54" s="86"/>
      <c r="GMO54" s="86"/>
      <c r="GMP54" s="86"/>
      <c r="GMQ54" s="86"/>
      <c r="GMR54" s="86"/>
      <c r="GMS54" s="86"/>
      <c r="GMT54" s="86"/>
      <c r="GMU54" s="86"/>
      <c r="GMV54" s="86"/>
      <c r="GMW54" s="86"/>
      <c r="GMX54" s="86"/>
      <c r="GMY54" s="86"/>
      <c r="GMZ54" s="86"/>
      <c r="GNA54" s="86"/>
      <c r="GNB54" s="86"/>
      <c r="GNC54" s="86"/>
      <c r="GND54" s="86"/>
      <c r="GNE54" s="86"/>
      <c r="GNF54" s="86"/>
      <c r="GNG54" s="86"/>
      <c r="GNH54" s="86"/>
      <c r="GNI54" s="86"/>
      <c r="GNJ54" s="86"/>
      <c r="GNK54" s="86"/>
      <c r="GNL54" s="86"/>
      <c r="GNM54" s="86"/>
      <c r="GNN54" s="86"/>
      <c r="GNO54" s="86"/>
      <c r="GNP54" s="86"/>
      <c r="GNQ54" s="86"/>
      <c r="GNR54" s="86"/>
      <c r="GNS54" s="86"/>
      <c r="GNT54" s="86"/>
      <c r="GNU54" s="86"/>
      <c r="GNV54" s="86"/>
      <c r="GNW54" s="86"/>
      <c r="GNX54" s="86"/>
      <c r="GNY54" s="86"/>
      <c r="GNZ54" s="86"/>
      <c r="GOA54" s="86"/>
      <c r="GOB54" s="86"/>
      <c r="GOC54" s="86"/>
      <c r="GOD54" s="86"/>
      <c r="GOE54" s="86"/>
      <c r="GOF54" s="86"/>
      <c r="GOG54" s="86"/>
      <c r="GOH54" s="86"/>
      <c r="GOI54" s="86"/>
      <c r="GOJ54" s="86"/>
      <c r="GOK54" s="86"/>
      <c r="GOL54" s="86"/>
      <c r="GOM54" s="86"/>
      <c r="GON54" s="86"/>
      <c r="GOO54" s="86"/>
      <c r="GOP54" s="86"/>
      <c r="GOQ54" s="86"/>
      <c r="GOR54" s="86"/>
      <c r="GOS54" s="86"/>
      <c r="GOT54" s="86"/>
      <c r="GOU54" s="86"/>
      <c r="GOV54" s="86"/>
      <c r="GOW54" s="86"/>
      <c r="GOX54" s="86"/>
      <c r="GOY54" s="86"/>
      <c r="GOZ54" s="86"/>
      <c r="GPA54" s="86"/>
      <c r="GPB54" s="86"/>
      <c r="GPC54" s="86"/>
      <c r="GPD54" s="86"/>
      <c r="GPE54" s="86"/>
      <c r="GPF54" s="86"/>
      <c r="GPG54" s="86"/>
      <c r="GPH54" s="86"/>
      <c r="GPI54" s="86"/>
      <c r="GPJ54" s="86"/>
      <c r="GPK54" s="86"/>
      <c r="GPL54" s="86"/>
      <c r="GPM54" s="86"/>
      <c r="GPN54" s="86"/>
      <c r="GPO54" s="86"/>
      <c r="GPP54" s="86"/>
      <c r="GPQ54" s="86"/>
      <c r="GPR54" s="86"/>
      <c r="GPS54" s="86"/>
      <c r="GPT54" s="86"/>
      <c r="GPU54" s="86"/>
      <c r="GPV54" s="86"/>
      <c r="GPW54" s="86"/>
      <c r="GPX54" s="86"/>
      <c r="GPY54" s="86"/>
      <c r="GPZ54" s="86"/>
      <c r="GQA54" s="86"/>
      <c r="GQB54" s="86"/>
      <c r="GQC54" s="86"/>
      <c r="GQD54" s="86"/>
      <c r="GQE54" s="86"/>
      <c r="GQF54" s="86"/>
      <c r="GQG54" s="86"/>
      <c r="GQH54" s="86"/>
      <c r="GQI54" s="86"/>
      <c r="GQJ54" s="86"/>
      <c r="GQK54" s="86"/>
      <c r="GQL54" s="86"/>
      <c r="GQM54" s="86"/>
      <c r="GQN54" s="86"/>
      <c r="GQO54" s="86"/>
      <c r="GQP54" s="86"/>
      <c r="GQQ54" s="86"/>
      <c r="GQR54" s="86"/>
      <c r="GQS54" s="86"/>
      <c r="GQT54" s="86"/>
      <c r="GQU54" s="86"/>
      <c r="GQV54" s="86"/>
      <c r="GQW54" s="86"/>
      <c r="GQX54" s="86"/>
      <c r="GQY54" s="86"/>
      <c r="GQZ54" s="86"/>
      <c r="GRA54" s="86"/>
      <c r="GRB54" s="86"/>
      <c r="GRC54" s="86"/>
      <c r="GRD54" s="86"/>
      <c r="GRE54" s="86"/>
      <c r="GRF54" s="86"/>
      <c r="GRG54" s="86"/>
      <c r="GRH54" s="86"/>
      <c r="GRI54" s="86"/>
      <c r="GRJ54" s="86"/>
      <c r="GRK54" s="86"/>
      <c r="GRL54" s="86"/>
      <c r="GRM54" s="86"/>
      <c r="GRN54" s="86"/>
      <c r="GRO54" s="86"/>
      <c r="GRP54" s="86"/>
      <c r="GRQ54" s="86"/>
      <c r="GRR54" s="86"/>
      <c r="GRS54" s="86"/>
      <c r="GRT54" s="86"/>
      <c r="GRU54" s="86"/>
      <c r="GRV54" s="86"/>
      <c r="GRW54" s="86"/>
      <c r="GRX54" s="86"/>
      <c r="GRY54" s="86"/>
      <c r="GRZ54" s="86"/>
      <c r="GSA54" s="86"/>
      <c r="GSB54" s="86"/>
      <c r="GSC54" s="86"/>
      <c r="GSD54" s="86"/>
      <c r="GSE54" s="86"/>
      <c r="GSF54" s="86"/>
      <c r="GSG54" s="86"/>
      <c r="GSH54" s="86"/>
      <c r="GSI54" s="86"/>
      <c r="GSJ54" s="86"/>
      <c r="GSK54" s="86"/>
      <c r="GSL54" s="86"/>
      <c r="GSM54" s="86"/>
      <c r="GSN54" s="86"/>
      <c r="GSO54" s="86"/>
      <c r="GSP54" s="86"/>
      <c r="GSQ54" s="86"/>
      <c r="GSR54" s="86"/>
      <c r="GSS54" s="86"/>
      <c r="GST54" s="86"/>
      <c r="GSU54" s="86"/>
      <c r="GSV54" s="86"/>
      <c r="GSW54" s="86"/>
      <c r="GSX54" s="86"/>
      <c r="GSY54" s="86"/>
      <c r="GSZ54" s="86"/>
      <c r="GTA54" s="86"/>
      <c r="GTB54" s="86"/>
      <c r="GTC54" s="86"/>
      <c r="GTD54" s="86"/>
      <c r="GTE54" s="86"/>
      <c r="GTF54" s="86"/>
      <c r="GTG54" s="86"/>
      <c r="GTH54" s="86"/>
      <c r="GTI54" s="86"/>
      <c r="GTJ54" s="86"/>
      <c r="GTK54" s="86"/>
      <c r="GTL54" s="86"/>
      <c r="GTM54" s="86"/>
      <c r="GTN54" s="86"/>
      <c r="GTO54" s="86"/>
      <c r="GTP54" s="86"/>
      <c r="GTQ54" s="86"/>
      <c r="GTR54" s="86"/>
      <c r="GTS54" s="86"/>
      <c r="GTT54" s="86"/>
      <c r="GTU54" s="86"/>
      <c r="GTV54" s="86"/>
      <c r="GTW54" s="86"/>
      <c r="GTX54" s="86"/>
      <c r="GTY54" s="86"/>
      <c r="GTZ54" s="86"/>
      <c r="GUA54" s="86"/>
      <c r="GUB54" s="86"/>
      <c r="GUC54" s="86"/>
      <c r="GUD54" s="86"/>
      <c r="GUE54" s="86"/>
      <c r="GUF54" s="86"/>
      <c r="GUG54" s="86"/>
      <c r="GUH54" s="86"/>
      <c r="GUI54" s="86"/>
      <c r="GUJ54" s="86"/>
      <c r="GUK54" s="86"/>
      <c r="GUL54" s="86"/>
      <c r="GUM54" s="86"/>
      <c r="GUN54" s="86"/>
      <c r="GUO54" s="86"/>
      <c r="GUP54" s="86"/>
      <c r="GUQ54" s="86"/>
      <c r="GUR54" s="86"/>
      <c r="GUS54" s="86"/>
      <c r="GUT54" s="86"/>
      <c r="GUU54" s="86"/>
      <c r="GUV54" s="86"/>
      <c r="GUW54" s="86"/>
      <c r="GUX54" s="86"/>
      <c r="GUY54" s="86"/>
      <c r="GUZ54" s="86"/>
      <c r="GVA54" s="86"/>
      <c r="GVB54" s="86"/>
      <c r="GVC54" s="86"/>
      <c r="GVD54" s="86"/>
      <c r="GVE54" s="86"/>
      <c r="GVF54" s="86"/>
      <c r="GVG54" s="86"/>
      <c r="GVH54" s="86"/>
      <c r="GVI54" s="86"/>
      <c r="GVJ54" s="86"/>
      <c r="GVK54" s="86"/>
      <c r="GVL54" s="86"/>
      <c r="GVM54" s="86"/>
      <c r="GVN54" s="86"/>
      <c r="GVO54" s="86"/>
      <c r="GVP54" s="86"/>
      <c r="GVQ54" s="86"/>
      <c r="GVR54" s="86"/>
      <c r="GVS54" s="86"/>
      <c r="GVT54" s="86"/>
      <c r="GVU54" s="86"/>
      <c r="GVV54" s="86"/>
      <c r="GVW54" s="86"/>
      <c r="GVX54" s="86"/>
      <c r="GVY54" s="86"/>
      <c r="GVZ54" s="86"/>
      <c r="GWA54" s="86"/>
      <c r="GWB54" s="86"/>
      <c r="GWC54" s="86"/>
      <c r="GWD54" s="86"/>
      <c r="GWE54" s="86"/>
      <c r="GWF54" s="86"/>
      <c r="GWG54" s="86"/>
      <c r="GWH54" s="86"/>
      <c r="GWI54" s="86"/>
      <c r="GWJ54" s="86"/>
      <c r="GWK54" s="86"/>
      <c r="GWL54" s="86"/>
      <c r="GWM54" s="86"/>
      <c r="GWN54" s="86"/>
      <c r="GWO54" s="86"/>
      <c r="GWP54" s="86"/>
      <c r="GWQ54" s="86"/>
      <c r="GWR54" s="86"/>
      <c r="GWS54" s="86"/>
      <c r="GWT54" s="86"/>
      <c r="GWU54" s="86"/>
      <c r="GWV54" s="86"/>
      <c r="GWW54" s="86"/>
      <c r="GWX54" s="86"/>
      <c r="GWY54" s="86"/>
      <c r="GWZ54" s="86"/>
      <c r="GXA54" s="86"/>
      <c r="GXB54" s="86"/>
      <c r="GXC54" s="86"/>
      <c r="GXD54" s="86"/>
      <c r="GXE54" s="86"/>
      <c r="GXF54" s="86"/>
      <c r="GXG54" s="86"/>
      <c r="GXH54" s="86"/>
      <c r="GXI54" s="86"/>
      <c r="GXJ54" s="86"/>
      <c r="GXK54" s="86"/>
      <c r="GXL54" s="86"/>
      <c r="GXM54" s="86"/>
      <c r="GXN54" s="86"/>
      <c r="GXO54" s="86"/>
      <c r="GXP54" s="86"/>
      <c r="GXQ54" s="86"/>
      <c r="GXR54" s="86"/>
      <c r="GXS54" s="86"/>
      <c r="GXT54" s="86"/>
      <c r="GXU54" s="86"/>
      <c r="GXV54" s="86"/>
      <c r="GXW54" s="86"/>
      <c r="GXX54" s="86"/>
      <c r="GXY54" s="86"/>
      <c r="GXZ54" s="86"/>
      <c r="GYA54" s="86"/>
      <c r="GYB54" s="86"/>
      <c r="GYC54" s="86"/>
      <c r="GYD54" s="86"/>
      <c r="GYE54" s="86"/>
      <c r="GYF54" s="86"/>
      <c r="GYG54" s="86"/>
      <c r="GYH54" s="86"/>
      <c r="GYI54" s="86"/>
      <c r="GYJ54" s="86"/>
      <c r="GYK54" s="86"/>
      <c r="GYL54" s="86"/>
      <c r="GYM54" s="86"/>
      <c r="GYN54" s="86"/>
      <c r="GYO54" s="86"/>
      <c r="GYP54" s="86"/>
      <c r="GYQ54" s="86"/>
      <c r="GYR54" s="86"/>
      <c r="GYS54" s="86"/>
      <c r="GYT54" s="86"/>
      <c r="GYU54" s="86"/>
      <c r="GYV54" s="86"/>
      <c r="GYW54" s="86"/>
      <c r="GYX54" s="86"/>
      <c r="GYY54" s="86"/>
      <c r="GYZ54" s="86"/>
      <c r="GZA54" s="86"/>
      <c r="GZB54" s="86"/>
      <c r="GZC54" s="86"/>
      <c r="GZD54" s="86"/>
      <c r="GZE54" s="86"/>
      <c r="GZF54" s="86"/>
      <c r="GZG54" s="86"/>
      <c r="GZH54" s="86"/>
      <c r="GZI54" s="86"/>
      <c r="GZJ54" s="86"/>
      <c r="GZK54" s="86"/>
      <c r="GZL54" s="86"/>
      <c r="GZM54" s="86"/>
      <c r="GZN54" s="86"/>
      <c r="GZO54" s="86"/>
      <c r="GZP54" s="86"/>
      <c r="GZQ54" s="86"/>
      <c r="GZR54" s="86"/>
      <c r="GZS54" s="86"/>
      <c r="GZT54" s="86"/>
      <c r="GZU54" s="86"/>
      <c r="GZV54" s="86"/>
      <c r="GZW54" s="86"/>
      <c r="GZX54" s="86"/>
      <c r="GZY54" s="86"/>
      <c r="GZZ54" s="86"/>
      <c r="HAA54" s="86"/>
      <c r="HAB54" s="86"/>
      <c r="HAC54" s="86"/>
      <c r="HAD54" s="86"/>
      <c r="HAE54" s="86"/>
      <c r="HAF54" s="86"/>
      <c r="HAG54" s="86"/>
      <c r="HAH54" s="86"/>
      <c r="HAI54" s="86"/>
      <c r="HAJ54" s="86"/>
      <c r="HAK54" s="86"/>
      <c r="HAL54" s="86"/>
      <c r="HAM54" s="86"/>
      <c r="HAN54" s="86"/>
      <c r="HAO54" s="86"/>
      <c r="HAP54" s="86"/>
      <c r="HAQ54" s="86"/>
      <c r="HAR54" s="86"/>
      <c r="HAS54" s="86"/>
      <c r="HAT54" s="86"/>
      <c r="HAU54" s="86"/>
      <c r="HAV54" s="86"/>
      <c r="HAW54" s="86"/>
      <c r="HAX54" s="86"/>
      <c r="HAY54" s="86"/>
      <c r="HAZ54" s="86"/>
      <c r="HBA54" s="86"/>
      <c r="HBB54" s="86"/>
      <c r="HBC54" s="86"/>
      <c r="HBD54" s="86"/>
      <c r="HBE54" s="86"/>
      <c r="HBF54" s="86"/>
      <c r="HBG54" s="86"/>
      <c r="HBH54" s="86"/>
      <c r="HBI54" s="86"/>
      <c r="HBJ54" s="86"/>
      <c r="HBK54" s="86"/>
      <c r="HBL54" s="86"/>
      <c r="HBM54" s="86"/>
      <c r="HBN54" s="86"/>
      <c r="HBO54" s="86"/>
      <c r="HBP54" s="86"/>
      <c r="HBQ54" s="86"/>
      <c r="HBR54" s="86"/>
      <c r="HBS54" s="86"/>
      <c r="HBT54" s="86"/>
      <c r="HBU54" s="86"/>
      <c r="HBV54" s="86"/>
      <c r="HBW54" s="86"/>
      <c r="HBX54" s="86"/>
      <c r="HBY54" s="86"/>
      <c r="HBZ54" s="86"/>
      <c r="HCA54" s="86"/>
      <c r="HCB54" s="86"/>
      <c r="HCC54" s="86"/>
      <c r="HCD54" s="86"/>
      <c r="HCE54" s="86"/>
      <c r="HCF54" s="86"/>
      <c r="HCG54" s="86"/>
      <c r="HCH54" s="86"/>
      <c r="HCI54" s="86"/>
      <c r="HCJ54" s="86"/>
      <c r="HCK54" s="86"/>
      <c r="HCL54" s="86"/>
      <c r="HCM54" s="86"/>
      <c r="HCN54" s="86"/>
      <c r="HCO54" s="86"/>
      <c r="HCP54" s="86"/>
      <c r="HCQ54" s="86"/>
      <c r="HCR54" s="86"/>
      <c r="HCS54" s="86"/>
      <c r="HCT54" s="86"/>
      <c r="HCU54" s="86"/>
      <c r="HCV54" s="86"/>
      <c r="HCW54" s="86"/>
      <c r="HCX54" s="86"/>
      <c r="HCY54" s="86"/>
      <c r="HCZ54" s="86"/>
      <c r="HDA54" s="86"/>
      <c r="HDB54" s="86"/>
      <c r="HDC54" s="86"/>
      <c r="HDD54" s="86"/>
      <c r="HDE54" s="86"/>
      <c r="HDF54" s="86"/>
      <c r="HDG54" s="86"/>
      <c r="HDH54" s="86"/>
      <c r="HDI54" s="86"/>
      <c r="HDJ54" s="86"/>
      <c r="HDK54" s="86"/>
      <c r="HDL54" s="86"/>
      <c r="HDM54" s="86"/>
      <c r="HDN54" s="86"/>
      <c r="HDO54" s="86"/>
      <c r="HDP54" s="86"/>
      <c r="HDQ54" s="86"/>
      <c r="HDR54" s="86"/>
      <c r="HDS54" s="86"/>
      <c r="HDT54" s="86"/>
      <c r="HDU54" s="86"/>
      <c r="HDV54" s="86"/>
      <c r="HDW54" s="86"/>
      <c r="HDX54" s="86"/>
      <c r="HDY54" s="86"/>
      <c r="HDZ54" s="86"/>
      <c r="HEA54" s="86"/>
      <c r="HEB54" s="86"/>
      <c r="HEC54" s="86"/>
      <c r="HED54" s="86"/>
      <c r="HEE54" s="86"/>
      <c r="HEF54" s="86"/>
      <c r="HEG54" s="86"/>
      <c r="HEH54" s="86"/>
      <c r="HEI54" s="86"/>
      <c r="HEJ54" s="86"/>
      <c r="HEK54" s="86"/>
      <c r="HEL54" s="86"/>
      <c r="HEM54" s="86"/>
      <c r="HEN54" s="86"/>
      <c r="HEO54" s="86"/>
      <c r="HEP54" s="86"/>
      <c r="HEQ54" s="86"/>
      <c r="HER54" s="86"/>
      <c r="HES54" s="86"/>
      <c r="HET54" s="86"/>
      <c r="HEU54" s="86"/>
      <c r="HEV54" s="86"/>
      <c r="HEW54" s="86"/>
      <c r="HEX54" s="86"/>
      <c r="HEY54" s="86"/>
      <c r="HEZ54" s="86"/>
      <c r="HFA54" s="86"/>
      <c r="HFB54" s="86"/>
      <c r="HFC54" s="86"/>
      <c r="HFD54" s="86"/>
      <c r="HFE54" s="86"/>
      <c r="HFF54" s="86"/>
      <c r="HFG54" s="86"/>
      <c r="HFH54" s="86"/>
      <c r="HFI54" s="86"/>
      <c r="HFJ54" s="86"/>
      <c r="HFK54" s="86"/>
      <c r="HFL54" s="86"/>
      <c r="HFM54" s="86"/>
      <c r="HFN54" s="86"/>
      <c r="HFO54" s="86"/>
      <c r="HFP54" s="86"/>
      <c r="HFQ54" s="86"/>
      <c r="HFR54" s="86"/>
      <c r="HFS54" s="86"/>
      <c r="HFT54" s="86"/>
      <c r="HFU54" s="86"/>
      <c r="HFV54" s="86"/>
      <c r="HFW54" s="86"/>
      <c r="HFX54" s="86"/>
      <c r="HFY54" s="86"/>
      <c r="HFZ54" s="86"/>
      <c r="HGA54" s="86"/>
      <c r="HGB54" s="86"/>
      <c r="HGC54" s="86"/>
      <c r="HGD54" s="86"/>
      <c r="HGE54" s="86"/>
      <c r="HGF54" s="86"/>
      <c r="HGG54" s="86"/>
      <c r="HGH54" s="86"/>
      <c r="HGI54" s="86"/>
      <c r="HGJ54" s="86"/>
      <c r="HGK54" s="86"/>
      <c r="HGL54" s="86"/>
      <c r="HGM54" s="86"/>
      <c r="HGN54" s="86"/>
      <c r="HGO54" s="86"/>
      <c r="HGP54" s="86"/>
      <c r="HGQ54" s="86"/>
      <c r="HGR54" s="86"/>
      <c r="HGS54" s="86"/>
      <c r="HGT54" s="86"/>
      <c r="HGU54" s="86"/>
      <c r="HGV54" s="86"/>
      <c r="HGW54" s="86"/>
      <c r="HGX54" s="86"/>
      <c r="HGY54" s="86"/>
      <c r="HGZ54" s="86"/>
      <c r="HHA54" s="86"/>
      <c r="HHB54" s="86"/>
      <c r="HHC54" s="86"/>
      <c r="HHD54" s="86"/>
      <c r="HHE54" s="86"/>
      <c r="HHF54" s="86"/>
      <c r="HHG54" s="86"/>
      <c r="HHH54" s="86"/>
      <c r="HHI54" s="86"/>
      <c r="HHJ54" s="86"/>
      <c r="HHK54" s="86"/>
      <c r="HHL54" s="86"/>
      <c r="HHM54" s="86"/>
      <c r="HHN54" s="86"/>
      <c r="HHO54" s="86"/>
      <c r="HHP54" s="86"/>
      <c r="HHQ54" s="86"/>
      <c r="HHR54" s="86"/>
      <c r="HHS54" s="86"/>
      <c r="HHT54" s="86"/>
      <c r="HHU54" s="86"/>
      <c r="HHV54" s="86"/>
      <c r="HHW54" s="86"/>
      <c r="HHX54" s="86"/>
      <c r="HHY54" s="86"/>
      <c r="HHZ54" s="86"/>
      <c r="HIA54" s="86"/>
      <c r="HIB54" s="86"/>
      <c r="HIC54" s="86"/>
      <c r="HID54" s="86"/>
      <c r="HIE54" s="86"/>
      <c r="HIF54" s="86"/>
      <c r="HIG54" s="86"/>
      <c r="HIH54" s="86"/>
      <c r="HII54" s="86"/>
      <c r="HIJ54" s="86"/>
      <c r="HIK54" s="86"/>
      <c r="HIL54" s="86"/>
      <c r="HIM54" s="86"/>
      <c r="HIN54" s="86"/>
      <c r="HIO54" s="86"/>
      <c r="HIP54" s="86"/>
      <c r="HIQ54" s="86"/>
      <c r="HIR54" s="86"/>
      <c r="HIS54" s="86"/>
      <c r="HIT54" s="86"/>
      <c r="HIU54" s="86"/>
      <c r="HIV54" s="86"/>
      <c r="HIW54" s="86"/>
      <c r="HIX54" s="86"/>
      <c r="HIY54" s="86"/>
      <c r="HIZ54" s="86"/>
      <c r="HJA54" s="86"/>
      <c r="HJB54" s="86"/>
      <c r="HJC54" s="86"/>
      <c r="HJD54" s="86"/>
      <c r="HJE54" s="86"/>
      <c r="HJF54" s="86"/>
      <c r="HJG54" s="86"/>
      <c r="HJH54" s="86"/>
      <c r="HJI54" s="86"/>
      <c r="HJJ54" s="86"/>
      <c r="HJK54" s="86"/>
      <c r="HJL54" s="86"/>
      <c r="HJM54" s="86"/>
      <c r="HJN54" s="86"/>
      <c r="HJO54" s="86"/>
      <c r="HJP54" s="86"/>
      <c r="HJQ54" s="86"/>
      <c r="HJR54" s="86"/>
      <c r="HJS54" s="86"/>
      <c r="HJT54" s="86"/>
      <c r="HJU54" s="86"/>
      <c r="HJV54" s="86"/>
      <c r="HJW54" s="86"/>
      <c r="HJX54" s="86"/>
      <c r="HJY54" s="86"/>
      <c r="HJZ54" s="86"/>
      <c r="HKA54" s="86"/>
      <c r="HKB54" s="86"/>
      <c r="HKC54" s="86"/>
      <c r="HKD54" s="86"/>
      <c r="HKE54" s="86"/>
      <c r="HKF54" s="86"/>
      <c r="HKG54" s="86"/>
      <c r="HKH54" s="86"/>
      <c r="HKI54" s="86"/>
      <c r="HKJ54" s="86"/>
      <c r="HKK54" s="86"/>
      <c r="HKL54" s="86"/>
      <c r="HKM54" s="86"/>
      <c r="HKN54" s="86"/>
      <c r="HKO54" s="86"/>
      <c r="HKP54" s="86"/>
      <c r="HKQ54" s="86"/>
      <c r="HKR54" s="86"/>
      <c r="HKS54" s="86"/>
      <c r="HKT54" s="86"/>
      <c r="HKU54" s="86"/>
      <c r="HKV54" s="86"/>
      <c r="HKW54" s="86"/>
      <c r="HKX54" s="86"/>
      <c r="HKY54" s="86"/>
      <c r="HKZ54" s="86"/>
      <c r="HLA54" s="86"/>
      <c r="HLB54" s="86"/>
      <c r="HLC54" s="86"/>
      <c r="HLD54" s="86"/>
      <c r="HLE54" s="86"/>
      <c r="HLF54" s="86"/>
      <c r="HLG54" s="86"/>
      <c r="HLH54" s="86"/>
      <c r="HLI54" s="86"/>
      <c r="HLJ54" s="86"/>
      <c r="HLK54" s="86"/>
      <c r="HLL54" s="86"/>
      <c r="HLM54" s="86"/>
      <c r="HLN54" s="86"/>
      <c r="HLO54" s="86"/>
      <c r="HLP54" s="86"/>
      <c r="HLQ54" s="86"/>
      <c r="HLR54" s="86"/>
      <c r="HLS54" s="86"/>
      <c r="HLT54" s="86"/>
      <c r="HLU54" s="86"/>
      <c r="HLV54" s="86"/>
      <c r="HLW54" s="86"/>
      <c r="HLX54" s="86"/>
      <c r="HLY54" s="86"/>
      <c r="HLZ54" s="86"/>
      <c r="HMA54" s="86"/>
      <c r="HMB54" s="86"/>
      <c r="HMC54" s="86"/>
      <c r="HMD54" s="86"/>
      <c r="HME54" s="86"/>
      <c r="HMF54" s="86"/>
      <c r="HMG54" s="86"/>
      <c r="HMH54" s="86"/>
      <c r="HMI54" s="86"/>
      <c r="HMJ54" s="86"/>
      <c r="HMK54" s="86"/>
      <c r="HML54" s="86"/>
      <c r="HMM54" s="86"/>
      <c r="HMN54" s="86"/>
      <c r="HMO54" s="86"/>
      <c r="HMP54" s="86"/>
      <c r="HMQ54" s="86"/>
      <c r="HMR54" s="86"/>
      <c r="HMS54" s="86"/>
      <c r="HMT54" s="86"/>
      <c r="HMU54" s="86"/>
      <c r="HMV54" s="86"/>
      <c r="HMW54" s="86"/>
      <c r="HMX54" s="86"/>
      <c r="HMY54" s="86"/>
      <c r="HMZ54" s="86"/>
      <c r="HNA54" s="86"/>
      <c r="HNB54" s="86"/>
      <c r="HNC54" s="86"/>
      <c r="HND54" s="86"/>
      <c r="HNE54" s="86"/>
      <c r="HNF54" s="86"/>
      <c r="HNG54" s="86"/>
      <c r="HNH54" s="86"/>
      <c r="HNI54" s="86"/>
      <c r="HNJ54" s="86"/>
      <c r="HNK54" s="86"/>
      <c r="HNL54" s="86"/>
      <c r="HNM54" s="86"/>
      <c r="HNN54" s="86"/>
      <c r="HNO54" s="86"/>
      <c r="HNP54" s="86"/>
      <c r="HNQ54" s="86"/>
      <c r="HNR54" s="86"/>
      <c r="HNS54" s="86"/>
      <c r="HNT54" s="86"/>
      <c r="HNU54" s="86"/>
      <c r="HNV54" s="86"/>
      <c r="HNW54" s="86"/>
      <c r="HNX54" s="86"/>
      <c r="HNY54" s="86"/>
      <c r="HNZ54" s="86"/>
      <c r="HOA54" s="86"/>
      <c r="HOB54" s="86"/>
      <c r="HOC54" s="86"/>
      <c r="HOD54" s="86"/>
      <c r="HOE54" s="86"/>
      <c r="HOF54" s="86"/>
      <c r="HOG54" s="86"/>
      <c r="HOH54" s="86"/>
      <c r="HOI54" s="86"/>
      <c r="HOJ54" s="86"/>
      <c r="HOK54" s="86"/>
      <c r="HOL54" s="86"/>
      <c r="HOM54" s="86"/>
      <c r="HON54" s="86"/>
      <c r="HOO54" s="86"/>
      <c r="HOP54" s="86"/>
      <c r="HOQ54" s="86"/>
      <c r="HOR54" s="86"/>
      <c r="HOS54" s="86"/>
      <c r="HOT54" s="86"/>
      <c r="HOU54" s="86"/>
      <c r="HOV54" s="86"/>
      <c r="HOW54" s="86"/>
      <c r="HOX54" s="86"/>
      <c r="HOY54" s="86"/>
      <c r="HOZ54" s="86"/>
      <c r="HPA54" s="86"/>
      <c r="HPB54" s="86"/>
      <c r="HPC54" s="86"/>
      <c r="HPD54" s="86"/>
      <c r="HPE54" s="86"/>
      <c r="HPF54" s="86"/>
      <c r="HPG54" s="86"/>
      <c r="HPH54" s="86"/>
      <c r="HPI54" s="86"/>
      <c r="HPJ54" s="86"/>
      <c r="HPK54" s="86"/>
      <c r="HPL54" s="86"/>
      <c r="HPM54" s="86"/>
      <c r="HPN54" s="86"/>
      <c r="HPO54" s="86"/>
      <c r="HPP54" s="86"/>
      <c r="HPQ54" s="86"/>
      <c r="HPR54" s="86"/>
      <c r="HPS54" s="86"/>
      <c r="HPT54" s="86"/>
      <c r="HPU54" s="86"/>
      <c r="HPV54" s="86"/>
      <c r="HPW54" s="86"/>
      <c r="HPX54" s="86"/>
      <c r="HPY54" s="86"/>
      <c r="HPZ54" s="86"/>
      <c r="HQA54" s="86"/>
      <c r="HQB54" s="86"/>
      <c r="HQC54" s="86"/>
      <c r="HQD54" s="86"/>
      <c r="HQE54" s="86"/>
      <c r="HQF54" s="86"/>
      <c r="HQG54" s="86"/>
      <c r="HQH54" s="86"/>
      <c r="HQI54" s="86"/>
      <c r="HQJ54" s="86"/>
      <c r="HQK54" s="86"/>
      <c r="HQL54" s="86"/>
      <c r="HQM54" s="86"/>
      <c r="HQN54" s="86"/>
      <c r="HQO54" s="86"/>
      <c r="HQP54" s="86"/>
      <c r="HQQ54" s="86"/>
      <c r="HQR54" s="86"/>
      <c r="HQS54" s="86"/>
      <c r="HQT54" s="86"/>
      <c r="HQU54" s="86"/>
      <c r="HQV54" s="86"/>
      <c r="HQW54" s="86"/>
      <c r="HQX54" s="86"/>
      <c r="HQY54" s="86"/>
      <c r="HQZ54" s="86"/>
      <c r="HRA54" s="86"/>
      <c r="HRB54" s="86"/>
      <c r="HRC54" s="86"/>
      <c r="HRD54" s="86"/>
      <c r="HRE54" s="86"/>
      <c r="HRF54" s="86"/>
      <c r="HRG54" s="86"/>
      <c r="HRH54" s="86"/>
      <c r="HRI54" s="86"/>
      <c r="HRJ54" s="86"/>
      <c r="HRK54" s="86"/>
      <c r="HRL54" s="86"/>
      <c r="HRM54" s="86"/>
      <c r="HRN54" s="86"/>
      <c r="HRO54" s="86"/>
      <c r="HRP54" s="86"/>
      <c r="HRQ54" s="86"/>
      <c r="HRR54" s="86"/>
      <c r="HRS54" s="86"/>
      <c r="HRT54" s="86"/>
      <c r="HRU54" s="86"/>
      <c r="HRV54" s="86"/>
      <c r="HRW54" s="86"/>
      <c r="HRX54" s="86"/>
      <c r="HRY54" s="86"/>
      <c r="HRZ54" s="86"/>
      <c r="HSA54" s="86"/>
      <c r="HSB54" s="86"/>
      <c r="HSC54" s="86"/>
      <c r="HSD54" s="86"/>
      <c r="HSE54" s="86"/>
      <c r="HSF54" s="86"/>
      <c r="HSG54" s="86"/>
      <c r="HSH54" s="86"/>
      <c r="HSI54" s="86"/>
      <c r="HSJ54" s="86"/>
      <c r="HSK54" s="86"/>
      <c r="HSL54" s="86"/>
      <c r="HSM54" s="86"/>
      <c r="HSN54" s="86"/>
      <c r="HSO54" s="86"/>
      <c r="HSP54" s="86"/>
      <c r="HSQ54" s="86"/>
      <c r="HSR54" s="86"/>
      <c r="HSS54" s="86"/>
      <c r="HST54" s="86"/>
      <c r="HSU54" s="86"/>
      <c r="HSV54" s="86"/>
      <c r="HSW54" s="86"/>
      <c r="HSX54" s="86"/>
      <c r="HSY54" s="86"/>
      <c r="HSZ54" s="86"/>
      <c r="HTA54" s="86"/>
      <c r="HTB54" s="86"/>
      <c r="HTC54" s="86"/>
      <c r="HTD54" s="86"/>
      <c r="HTE54" s="86"/>
      <c r="HTF54" s="86"/>
      <c r="HTG54" s="86"/>
      <c r="HTH54" s="86"/>
      <c r="HTI54" s="86"/>
      <c r="HTJ54" s="86"/>
      <c r="HTK54" s="86"/>
      <c r="HTL54" s="86"/>
      <c r="HTM54" s="86"/>
      <c r="HTN54" s="86"/>
      <c r="HTO54" s="86"/>
      <c r="HTP54" s="86"/>
      <c r="HTQ54" s="86"/>
      <c r="HTR54" s="86"/>
      <c r="HTS54" s="86"/>
      <c r="HTT54" s="86"/>
      <c r="HTU54" s="86"/>
      <c r="HTV54" s="86"/>
      <c r="HTW54" s="86"/>
      <c r="HTX54" s="86"/>
      <c r="HTY54" s="86"/>
      <c r="HTZ54" s="86"/>
      <c r="HUA54" s="86"/>
      <c r="HUB54" s="86"/>
      <c r="HUC54" s="86"/>
      <c r="HUD54" s="86"/>
      <c r="HUE54" s="86"/>
      <c r="HUF54" s="86"/>
      <c r="HUG54" s="86"/>
      <c r="HUH54" s="86"/>
      <c r="HUI54" s="86"/>
      <c r="HUJ54" s="86"/>
      <c r="HUK54" s="86"/>
      <c r="HUL54" s="86"/>
      <c r="HUM54" s="86"/>
      <c r="HUN54" s="86"/>
      <c r="HUO54" s="86"/>
      <c r="HUP54" s="86"/>
      <c r="HUQ54" s="86"/>
      <c r="HUR54" s="86"/>
      <c r="HUS54" s="86"/>
      <c r="HUT54" s="86"/>
      <c r="HUU54" s="86"/>
      <c r="HUV54" s="86"/>
      <c r="HUW54" s="86"/>
      <c r="HUX54" s="86"/>
      <c r="HUY54" s="86"/>
      <c r="HUZ54" s="86"/>
      <c r="HVA54" s="86"/>
      <c r="HVB54" s="86"/>
      <c r="HVC54" s="86"/>
      <c r="HVD54" s="86"/>
      <c r="HVE54" s="86"/>
      <c r="HVF54" s="86"/>
      <c r="HVG54" s="86"/>
      <c r="HVH54" s="86"/>
      <c r="HVI54" s="86"/>
      <c r="HVJ54" s="86"/>
      <c r="HVK54" s="86"/>
      <c r="HVL54" s="86"/>
      <c r="HVM54" s="86"/>
      <c r="HVN54" s="86"/>
      <c r="HVO54" s="86"/>
      <c r="HVP54" s="86"/>
      <c r="HVQ54" s="86"/>
      <c r="HVR54" s="86"/>
      <c r="HVS54" s="86"/>
      <c r="HVT54" s="86"/>
      <c r="HVU54" s="86"/>
      <c r="HVV54" s="86"/>
      <c r="HVW54" s="86"/>
      <c r="HVX54" s="86"/>
      <c r="HVY54" s="86"/>
      <c r="HVZ54" s="86"/>
      <c r="HWA54" s="86"/>
      <c r="HWB54" s="86"/>
      <c r="HWC54" s="86"/>
      <c r="HWD54" s="86"/>
      <c r="HWE54" s="86"/>
      <c r="HWF54" s="86"/>
      <c r="HWG54" s="86"/>
      <c r="HWH54" s="86"/>
      <c r="HWI54" s="86"/>
      <c r="HWJ54" s="86"/>
      <c r="HWK54" s="86"/>
      <c r="HWL54" s="86"/>
      <c r="HWM54" s="86"/>
      <c r="HWN54" s="86"/>
      <c r="HWO54" s="86"/>
      <c r="HWP54" s="86"/>
      <c r="HWQ54" s="86"/>
      <c r="HWR54" s="86"/>
      <c r="HWS54" s="86"/>
      <c r="HWT54" s="86"/>
      <c r="HWU54" s="86"/>
      <c r="HWV54" s="86"/>
      <c r="HWW54" s="86"/>
      <c r="HWX54" s="86"/>
      <c r="HWY54" s="86"/>
      <c r="HWZ54" s="86"/>
      <c r="HXA54" s="86"/>
      <c r="HXB54" s="86"/>
      <c r="HXC54" s="86"/>
      <c r="HXD54" s="86"/>
      <c r="HXE54" s="86"/>
      <c r="HXF54" s="86"/>
      <c r="HXG54" s="86"/>
      <c r="HXH54" s="86"/>
      <c r="HXI54" s="86"/>
      <c r="HXJ54" s="86"/>
      <c r="HXK54" s="86"/>
      <c r="HXL54" s="86"/>
      <c r="HXM54" s="86"/>
      <c r="HXN54" s="86"/>
      <c r="HXO54" s="86"/>
      <c r="HXP54" s="86"/>
      <c r="HXQ54" s="86"/>
      <c r="HXR54" s="86"/>
      <c r="HXS54" s="86"/>
      <c r="HXT54" s="86"/>
      <c r="HXU54" s="86"/>
      <c r="HXV54" s="86"/>
      <c r="HXW54" s="86"/>
      <c r="HXX54" s="86"/>
      <c r="HXY54" s="86"/>
      <c r="HXZ54" s="86"/>
      <c r="HYA54" s="86"/>
      <c r="HYB54" s="86"/>
      <c r="HYC54" s="86"/>
      <c r="HYD54" s="86"/>
      <c r="HYE54" s="86"/>
      <c r="HYF54" s="86"/>
      <c r="HYG54" s="86"/>
      <c r="HYH54" s="86"/>
      <c r="HYI54" s="86"/>
      <c r="HYJ54" s="86"/>
      <c r="HYK54" s="86"/>
      <c r="HYL54" s="86"/>
      <c r="HYM54" s="86"/>
      <c r="HYN54" s="86"/>
      <c r="HYO54" s="86"/>
      <c r="HYP54" s="86"/>
      <c r="HYQ54" s="86"/>
      <c r="HYR54" s="86"/>
      <c r="HYS54" s="86"/>
      <c r="HYT54" s="86"/>
      <c r="HYU54" s="86"/>
      <c r="HYV54" s="86"/>
      <c r="HYW54" s="86"/>
      <c r="HYX54" s="86"/>
      <c r="HYY54" s="86"/>
      <c r="HYZ54" s="86"/>
      <c r="HZA54" s="86"/>
      <c r="HZB54" s="86"/>
      <c r="HZC54" s="86"/>
      <c r="HZD54" s="86"/>
      <c r="HZE54" s="86"/>
      <c r="HZF54" s="86"/>
      <c r="HZG54" s="86"/>
      <c r="HZH54" s="86"/>
      <c r="HZI54" s="86"/>
      <c r="HZJ54" s="86"/>
      <c r="HZK54" s="86"/>
      <c r="HZL54" s="86"/>
      <c r="HZM54" s="86"/>
      <c r="HZN54" s="86"/>
      <c r="HZO54" s="86"/>
      <c r="HZP54" s="86"/>
      <c r="HZQ54" s="86"/>
      <c r="HZR54" s="86"/>
      <c r="HZS54" s="86"/>
      <c r="HZT54" s="86"/>
      <c r="HZU54" s="86"/>
      <c r="HZV54" s="86"/>
      <c r="HZW54" s="86"/>
      <c r="HZX54" s="86"/>
      <c r="HZY54" s="86"/>
      <c r="HZZ54" s="86"/>
      <c r="IAA54" s="86"/>
      <c r="IAB54" s="86"/>
      <c r="IAC54" s="86"/>
      <c r="IAD54" s="86"/>
      <c r="IAE54" s="86"/>
      <c r="IAF54" s="86"/>
      <c r="IAG54" s="86"/>
      <c r="IAH54" s="86"/>
      <c r="IAI54" s="86"/>
      <c r="IAJ54" s="86"/>
      <c r="IAK54" s="86"/>
      <c r="IAL54" s="86"/>
      <c r="IAM54" s="86"/>
      <c r="IAN54" s="86"/>
      <c r="IAO54" s="86"/>
      <c r="IAP54" s="86"/>
      <c r="IAQ54" s="86"/>
      <c r="IAR54" s="86"/>
      <c r="IAS54" s="86"/>
      <c r="IAT54" s="86"/>
      <c r="IAU54" s="86"/>
      <c r="IAV54" s="86"/>
      <c r="IAW54" s="86"/>
      <c r="IAX54" s="86"/>
      <c r="IAY54" s="86"/>
      <c r="IAZ54" s="86"/>
      <c r="IBA54" s="86"/>
      <c r="IBB54" s="86"/>
      <c r="IBC54" s="86"/>
      <c r="IBD54" s="86"/>
      <c r="IBE54" s="86"/>
      <c r="IBF54" s="86"/>
      <c r="IBG54" s="86"/>
      <c r="IBH54" s="86"/>
      <c r="IBI54" s="86"/>
      <c r="IBJ54" s="86"/>
      <c r="IBK54" s="86"/>
      <c r="IBL54" s="86"/>
      <c r="IBM54" s="86"/>
      <c r="IBN54" s="86"/>
      <c r="IBO54" s="86"/>
      <c r="IBP54" s="86"/>
      <c r="IBQ54" s="86"/>
      <c r="IBR54" s="86"/>
      <c r="IBS54" s="86"/>
      <c r="IBT54" s="86"/>
      <c r="IBU54" s="86"/>
      <c r="IBV54" s="86"/>
      <c r="IBW54" s="86"/>
      <c r="IBX54" s="86"/>
      <c r="IBY54" s="86"/>
      <c r="IBZ54" s="86"/>
      <c r="ICA54" s="86"/>
      <c r="ICB54" s="86"/>
      <c r="ICC54" s="86"/>
      <c r="ICD54" s="86"/>
      <c r="ICE54" s="86"/>
      <c r="ICF54" s="86"/>
      <c r="ICG54" s="86"/>
      <c r="ICH54" s="86"/>
      <c r="ICI54" s="86"/>
      <c r="ICJ54" s="86"/>
      <c r="ICK54" s="86"/>
      <c r="ICL54" s="86"/>
      <c r="ICM54" s="86"/>
      <c r="ICN54" s="86"/>
      <c r="ICO54" s="86"/>
      <c r="ICP54" s="86"/>
      <c r="ICQ54" s="86"/>
      <c r="ICR54" s="86"/>
      <c r="ICS54" s="86"/>
      <c r="ICT54" s="86"/>
      <c r="ICU54" s="86"/>
      <c r="ICV54" s="86"/>
      <c r="ICW54" s="86"/>
      <c r="ICX54" s="86"/>
      <c r="ICY54" s="86"/>
      <c r="ICZ54" s="86"/>
      <c r="IDA54" s="86"/>
      <c r="IDB54" s="86"/>
      <c r="IDC54" s="86"/>
      <c r="IDD54" s="86"/>
      <c r="IDE54" s="86"/>
      <c r="IDF54" s="86"/>
      <c r="IDG54" s="86"/>
      <c r="IDH54" s="86"/>
      <c r="IDI54" s="86"/>
      <c r="IDJ54" s="86"/>
      <c r="IDK54" s="86"/>
      <c r="IDL54" s="86"/>
      <c r="IDM54" s="86"/>
      <c r="IDN54" s="86"/>
      <c r="IDO54" s="86"/>
      <c r="IDP54" s="86"/>
      <c r="IDQ54" s="86"/>
      <c r="IDR54" s="86"/>
      <c r="IDS54" s="86"/>
      <c r="IDT54" s="86"/>
      <c r="IDU54" s="86"/>
      <c r="IDV54" s="86"/>
      <c r="IDW54" s="86"/>
      <c r="IDX54" s="86"/>
      <c r="IDY54" s="86"/>
      <c r="IDZ54" s="86"/>
      <c r="IEA54" s="86"/>
      <c r="IEB54" s="86"/>
      <c r="IEC54" s="86"/>
      <c r="IED54" s="86"/>
      <c r="IEE54" s="86"/>
      <c r="IEF54" s="86"/>
      <c r="IEG54" s="86"/>
      <c r="IEH54" s="86"/>
      <c r="IEI54" s="86"/>
      <c r="IEJ54" s="86"/>
      <c r="IEK54" s="86"/>
      <c r="IEL54" s="86"/>
      <c r="IEM54" s="86"/>
      <c r="IEN54" s="86"/>
      <c r="IEO54" s="86"/>
      <c r="IEP54" s="86"/>
      <c r="IEQ54" s="86"/>
      <c r="IER54" s="86"/>
      <c r="IES54" s="86"/>
      <c r="IET54" s="86"/>
      <c r="IEU54" s="86"/>
      <c r="IEV54" s="86"/>
      <c r="IEW54" s="86"/>
      <c r="IEX54" s="86"/>
      <c r="IEY54" s="86"/>
      <c r="IEZ54" s="86"/>
      <c r="IFA54" s="86"/>
      <c r="IFB54" s="86"/>
      <c r="IFC54" s="86"/>
      <c r="IFD54" s="86"/>
      <c r="IFE54" s="86"/>
      <c r="IFF54" s="86"/>
      <c r="IFG54" s="86"/>
      <c r="IFH54" s="86"/>
      <c r="IFI54" s="86"/>
      <c r="IFJ54" s="86"/>
      <c r="IFK54" s="86"/>
      <c r="IFL54" s="86"/>
      <c r="IFM54" s="86"/>
      <c r="IFN54" s="86"/>
      <c r="IFO54" s="86"/>
      <c r="IFP54" s="86"/>
      <c r="IFQ54" s="86"/>
      <c r="IFR54" s="86"/>
      <c r="IFS54" s="86"/>
      <c r="IFT54" s="86"/>
      <c r="IFU54" s="86"/>
      <c r="IFV54" s="86"/>
      <c r="IFW54" s="86"/>
      <c r="IFX54" s="86"/>
      <c r="IFY54" s="86"/>
      <c r="IFZ54" s="86"/>
      <c r="IGA54" s="86"/>
      <c r="IGB54" s="86"/>
      <c r="IGC54" s="86"/>
      <c r="IGD54" s="86"/>
      <c r="IGE54" s="86"/>
      <c r="IGF54" s="86"/>
      <c r="IGG54" s="86"/>
      <c r="IGH54" s="86"/>
      <c r="IGI54" s="86"/>
      <c r="IGJ54" s="86"/>
      <c r="IGK54" s="86"/>
      <c r="IGL54" s="86"/>
      <c r="IGM54" s="86"/>
      <c r="IGN54" s="86"/>
      <c r="IGO54" s="86"/>
      <c r="IGP54" s="86"/>
      <c r="IGQ54" s="86"/>
      <c r="IGR54" s="86"/>
      <c r="IGS54" s="86"/>
      <c r="IGT54" s="86"/>
      <c r="IGU54" s="86"/>
      <c r="IGV54" s="86"/>
      <c r="IGW54" s="86"/>
      <c r="IGX54" s="86"/>
      <c r="IGY54" s="86"/>
      <c r="IGZ54" s="86"/>
      <c r="IHA54" s="86"/>
      <c r="IHB54" s="86"/>
      <c r="IHC54" s="86"/>
      <c r="IHD54" s="86"/>
      <c r="IHE54" s="86"/>
      <c r="IHF54" s="86"/>
      <c r="IHG54" s="86"/>
      <c r="IHH54" s="86"/>
      <c r="IHI54" s="86"/>
      <c r="IHJ54" s="86"/>
      <c r="IHK54" s="86"/>
      <c r="IHL54" s="86"/>
      <c r="IHM54" s="86"/>
      <c r="IHN54" s="86"/>
      <c r="IHO54" s="86"/>
      <c r="IHP54" s="86"/>
      <c r="IHQ54" s="86"/>
      <c r="IHR54" s="86"/>
      <c r="IHS54" s="86"/>
      <c r="IHT54" s="86"/>
      <c r="IHU54" s="86"/>
      <c r="IHV54" s="86"/>
      <c r="IHW54" s="86"/>
      <c r="IHX54" s="86"/>
      <c r="IHY54" s="86"/>
      <c r="IHZ54" s="86"/>
      <c r="IIA54" s="86"/>
      <c r="IIB54" s="86"/>
      <c r="IIC54" s="86"/>
      <c r="IID54" s="86"/>
      <c r="IIE54" s="86"/>
      <c r="IIF54" s="86"/>
      <c r="IIG54" s="86"/>
      <c r="IIH54" s="86"/>
      <c r="III54" s="86"/>
      <c r="IIJ54" s="86"/>
      <c r="IIK54" s="86"/>
      <c r="IIL54" s="86"/>
      <c r="IIM54" s="86"/>
      <c r="IIN54" s="86"/>
      <c r="IIO54" s="86"/>
      <c r="IIP54" s="86"/>
      <c r="IIQ54" s="86"/>
      <c r="IIR54" s="86"/>
      <c r="IIS54" s="86"/>
      <c r="IIT54" s="86"/>
      <c r="IIU54" s="86"/>
      <c r="IIV54" s="86"/>
      <c r="IIW54" s="86"/>
      <c r="IIX54" s="86"/>
      <c r="IIY54" s="86"/>
      <c r="IIZ54" s="86"/>
      <c r="IJA54" s="86"/>
      <c r="IJB54" s="86"/>
      <c r="IJC54" s="86"/>
      <c r="IJD54" s="86"/>
      <c r="IJE54" s="86"/>
      <c r="IJF54" s="86"/>
      <c r="IJG54" s="86"/>
      <c r="IJH54" s="86"/>
      <c r="IJI54" s="86"/>
      <c r="IJJ54" s="86"/>
      <c r="IJK54" s="86"/>
      <c r="IJL54" s="86"/>
      <c r="IJM54" s="86"/>
      <c r="IJN54" s="86"/>
      <c r="IJO54" s="86"/>
      <c r="IJP54" s="86"/>
      <c r="IJQ54" s="86"/>
      <c r="IJR54" s="86"/>
      <c r="IJS54" s="86"/>
      <c r="IJT54" s="86"/>
      <c r="IJU54" s="86"/>
      <c r="IJV54" s="86"/>
      <c r="IJW54" s="86"/>
      <c r="IJX54" s="86"/>
      <c r="IJY54" s="86"/>
      <c r="IJZ54" s="86"/>
      <c r="IKA54" s="86"/>
      <c r="IKB54" s="86"/>
      <c r="IKC54" s="86"/>
      <c r="IKD54" s="86"/>
      <c r="IKE54" s="86"/>
      <c r="IKF54" s="86"/>
      <c r="IKG54" s="86"/>
      <c r="IKH54" s="86"/>
      <c r="IKI54" s="86"/>
      <c r="IKJ54" s="86"/>
      <c r="IKK54" s="86"/>
      <c r="IKL54" s="86"/>
      <c r="IKM54" s="86"/>
      <c r="IKN54" s="86"/>
      <c r="IKO54" s="86"/>
      <c r="IKP54" s="86"/>
      <c r="IKQ54" s="86"/>
      <c r="IKR54" s="86"/>
      <c r="IKS54" s="86"/>
      <c r="IKT54" s="86"/>
      <c r="IKU54" s="86"/>
      <c r="IKV54" s="86"/>
      <c r="IKW54" s="86"/>
      <c r="IKX54" s="86"/>
      <c r="IKY54" s="86"/>
      <c r="IKZ54" s="86"/>
      <c r="ILA54" s="86"/>
      <c r="ILB54" s="86"/>
      <c r="ILC54" s="86"/>
      <c r="ILD54" s="86"/>
      <c r="ILE54" s="86"/>
      <c r="ILF54" s="86"/>
      <c r="ILG54" s="86"/>
      <c r="ILH54" s="86"/>
      <c r="ILI54" s="86"/>
      <c r="ILJ54" s="86"/>
      <c r="ILK54" s="86"/>
      <c r="ILL54" s="86"/>
      <c r="ILM54" s="86"/>
      <c r="ILN54" s="86"/>
      <c r="ILO54" s="86"/>
      <c r="ILP54" s="86"/>
      <c r="ILQ54" s="86"/>
      <c r="ILR54" s="86"/>
      <c r="ILS54" s="86"/>
      <c r="ILT54" s="86"/>
      <c r="ILU54" s="86"/>
      <c r="ILV54" s="86"/>
      <c r="ILW54" s="86"/>
      <c r="ILX54" s="86"/>
      <c r="ILY54" s="86"/>
      <c r="ILZ54" s="86"/>
      <c r="IMA54" s="86"/>
      <c r="IMB54" s="86"/>
      <c r="IMC54" s="86"/>
      <c r="IMD54" s="86"/>
      <c r="IME54" s="86"/>
      <c r="IMF54" s="86"/>
      <c r="IMG54" s="86"/>
      <c r="IMH54" s="86"/>
      <c r="IMI54" s="86"/>
      <c r="IMJ54" s="86"/>
      <c r="IMK54" s="86"/>
      <c r="IML54" s="86"/>
      <c r="IMM54" s="86"/>
      <c r="IMN54" s="86"/>
      <c r="IMO54" s="86"/>
      <c r="IMP54" s="86"/>
      <c r="IMQ54" s="86"/>
      <c r="IMR54" s="86"/>
      <c r="IMS54" s="86"/>
      <c r="IMT54" s="86"/>
      <c r="IMU54" s="86"/>
      <c r="IMV54" s="86"/>
      <c r="IMW54" s="86"/>
      <c r="IMX54" s="86"/>
      <c r="IMY54" s="86"/>
      <c r="IMZ54" s="86"/>
      <c r="INA54" s="86"/>
      <c r="INB54" s="86"/>
      <c r="INC54" s="86"/>
      <c r="IND54" s="86"/>
      <c r="INE54" s="86"/>
      <c r="INF54" s="86"/>
      <c r="ING54" s="86"/>
      <c r="INH54" s="86"/>
      <c r="INI54" s="86"/>
      <c r="INJ54" s="86"/>
      <c r="INK54" s="86"/>
      <c r="INL54" s="86"/>
      <c r="INM54" s="86"/>
      <c r="INN54" s="86"/>
      <c r="INO54" s="86"/>
      <c r="INP54" s="86"/>
      <c r="INQ54" s="86"/>
      <c r="INR54" s="86"/>
      <c r="INS54" s="86"/>
      <c r="INT54" s="86"/>
      <c r="INU54" s="86"/>
      <c r="INV54" s="86"/>
      <c r="INW54" s="86"/>
      <c r="INX54" s="86"/>
      <c r="INY54" s="86"/>
      <c r="INZ54" s="86"/>
      <c r="IOA54" s="86"/>
      <c r="IOB54" s="86"/>
      <c r="IOC54" s="86"/>
      <c r="IOD54" s="86"/>
      <c r="IOE54" s="86"/>
      <c r="IOF54" s="86"/>
      <c r="IOG54" s="86"/>
      <c r="IOH54" s="86"/>
      <c r="IOI54" s="86"/>
      <c r="IOJ54" s="86"/>
      <c r="IOK54" s="86"/>
      <c r="IOL54" s="86"/>
      <c r="IOM54" s="86"/>
      <c r="ION54" s="86"/>
      <c r="IOO54" s="86"/>
      <c r="IOP54" s="86"/>
      <c r="IOQ54" s="86"/>
      <c r="IOR54" s="86"/>
      <c r="IOS54" s="86"/>
      <c r="IOT54" s="86"/>
      <c r="IOU54" s="86"/>
      <c r="IOV54" s="86"/>
      <c r="IOW54" s="86"/>
      <c r="IOX54" s="86"/>
      <c r="IOY54" s="86"/>
      <c r="IOZ54" s="86"/>
      <c r="IPA54" s="86"/>
      <c r="IPB54" s="86"/>
      <c r="IPC54" s="86"/>
      <c r="IPD54" s="86"/>
      <c r="IPE54" s="86"/>
      <c r="IPF54" s="86"/>
      <c r="IPG54" s="86"/>
      <c r="IPH54" s="86"/>
      <c r="IPI54" s="86"/>
      <c r="IPJ54" s="86"/>
      <c r="IPK54" s="86"/>
      <c r="IPL54" s="86"/>
      <c r="IPM54" s="86"/>
      <c r="IPN54" s="86"/>
      <c r="IPO54" s="86"/>
      <c r="IPP54" s="86"/>
      <c r="IPQ54" s="86"/>
      <c r="IPR54" s="86"/>
      <c r="IPS54" s="86"/>
      <c r="IPT54" s="86"/>
      <c r="IPU54" s="86"/>
      <c r="IPV54" s="86"/>
      <c r="IPW54" s="86"/>
      <c r="IPX54" s="86"/>
      <c r="IPY54" s="86"/>
      <c r="IPZ54" s="86"/>
      <c r="IQA54" s="86"/>
      <c r="IQB54" s="86"/>
      <c r="IQC54" s="86"/>
      <c r="IQD54" s="86"/>
      <c r="IQE54" s="86"/>
      <c r="IQF54" s="86"/>
      <c r="IQG54" s="86"/>
      <c r="IQH54" s="86"/>
      <c r="IQI54" s="86"/>
      <c r="IQJ54" s="86"/>
      <c r="IQK54" s="86"/>
      <c r="IQL54" s="86"/>
      <c r="IQM54" s="86"/>
      <c r="IQN54" s="86"/>
      <c r="IQO54" s="86"/>
      <c r="IQP54" s="86"/>
      <c r="IQQ54" s="86"/>
      <c r="IQR54" s="86"/>
      <c r="IQS54" s="86"/>
      <c r="IQT54" s="86"/>
      <c r="IQU54" s="86"/>
      <c r="IQV54" s="86"/>
      <c r="IQW54" s="86"/>
      <c r="IQX54" s="86"/>
      <c r="IQY54" s="86"/>
      <c r="IQZ54" s="86"/>
      <c r="IRA54" s="86"/>
      <c r="IRB54" s="86"/>
      <c r="IRC54" s="86"/>
      <c r="IRD54" s="86"/>
      <c r="IRE54" s="86"/>
      <c r="IRF54" s="86"/>
      <c r="IRG54" s="86"/>
      <c r="IRH54" s="86"/>
      <c r="IRI54" s="86"/>
      <c r="IRJ54" s="86"/>
      <c r="IRK54" s="86"/>
      <c r="IRL54" s="86"/>
      <c r="IRM54" s="86"/>
      <c r="IRN54" s="86"/>
      <c r="IRO54" s="86"/>
      <c r="IRP54" s="86"/>
      <c r="IRQ54" s="86"/>
      <c r="IRR54" s="86"/>
      <c r="IRS54" s="86"/>
      <c r="IRT54" s="86"/>
      <c r="IRU54" s="86"/>
      <c r="IRV54" s="86"/>
      <c r="IRW54" s="86"/>
      <c r="IRX54" s="86"/>
      <c r="IRY54" s="86"/>
      <c r="IRZ54" s="86"/>
      <c r="ISA54" s="86"/>
      <c r="ISB54" s="86"/>
      <c r="ISC54" s="86"/>
      <c r="ISD54" s="86"/>
      <c r="ISE54" s="86"/>
      <c r="ISF54" s="86"/>
      <c r="ISG54" s="86"/>
      <c r="ISH54" s="86"/>
      <c r="ISI54" s="86"/>
      <c r="ISJ54" s="86"/>
      <c r="ISK54" s="86"/>
      <c r="ISL54" s="86"/>
      <c r="ISM54" s="86"/>
      <c r="ISN54" s="86"/>
      <c r="ISO54" s="86"/>
      <c r="ISP54" s="86"/>
      <c r="ISQ54" s="86"/>
      <c r="ISR54" s="86"/>
      <c r="ISS54" s="86"/>
      <c r="IST54" s="86"/>
      <c r="ISU54" s="86"/>
      <c r="ISV54" s="86"/>
      <c r="ISW54" s="86"/>
      <c r="ISX54" s="86"/>
      <c r="ISY54" s="86"/>
      <c r="ISZ54" s="86"/>
      <c r="ITA54" s="86"/>
      <c r="ITB54" s="86"/>
      <c r="ITC54" s="86"/>
      <c r="ITD54" s="86"/>
      <c r="ITE54" s="86"/>
      <c r="ITF54" s="86"/>
      <c r="ITG54" s="86"/>
      <c r="ITH54" s="86"/>
      <c r="ITI54" s="86"/>
      <c r="ITJ54" s="86"/>
      <c r="ITK54" s="86"/>
      <c r="ITL54" s="86"/>
      <c r="ITM54" s="86"/>
      <c r="ITN54" s="86"/>
      <c r="ITO54" s="86"/>
      <c r="ITP54" s="86"/>
      <c r="ITQ54" s="86"/>
      <c r="ITR54" s="86"/>
      <c r="ITS54" s="86"/>
      <c r="ITT54" s="86"/>
      <c r="ITU54" s="86"/>
      <c r="ITV54" s="86"/>
      <c r="ITW54" s="86"/>
      <c r="ITX54" s="86"/>
      <c r="ITY54" s="86"/>
      <c r="ITZ54" s="86"/>
      <c r="IUA54" s="86"/>
      <c r="IUB54" s="86"/>
      <c r="IUC54" s="86"/>
      <c r="IUD54" s="86"/>
      <c r="IUE54" s="86"/>
      <c r="IUF54" s="86"/>
      <c r="IUG54" s="86"/>
      <c r="IUH54" s="86"/>
      <c r="IUI54" s="86"/>
      <c r="IUJ54" s="86"/>
      <c r="IUK54" s="86"/>
      <c r="IUL54" s="86"/>
      <c r="IUM54" s="86"/>
      <c r="IUN54" s="86"/>
      <c r="IUO54" s="86"/>
      <c r="IUP54" s="86"/>
      <c r="IUQ54" s="86"/>
      <c r="IUR54" s="86"/>
      <c r="IUS54" s="86"/>
      <c r="IUT54" s="86"/>
      <c r="IUU54" s="86"/>
      <c r="IUV54" s="86"/>
      <c r="IUW54" s="86"/>
      <c r="IUX54" s="86"/>
      <c r="IUY54" s="86"/>
      <c r="IUZ54" s="86"/>
      <c r="IVA54" s="86"/>
      <c r="IVB54" s="86"/>
      <c r="IVC54" s="86"/>
      <c r="IVD54" s="86"/>
      <c r="IVE54" s="86"/>
      <c r="IVF54" s="86"/>
      <c r="IVG54" s="86"/>
      <c r="IVH54" s="86"/>
      <c r="IVI54" s="86"/>
      <c r="IVJ54" s="86"/>
      <c r="IVK54" s="86"/>
      <c r="IVL54" s="86"/>
      <c r="IVM54" s="86"/>
      <c r="IVN54" s="86"/>
      <c r="IVO54" s="86"/>
      <c r="IVP54" s="86"/>
      <c r="IVQ54" s="86"/>
      <c r="IVR54" s="86"/>
      <c r="IVS54" s="86"/>
      <c r="IVT54" s="86"/>
      <c r="IVU54" s="86"/>
      <c r="IVV54" s="86"/>
      <c r="IVW54" s="86"/>
      <c r="IVX54" s="86"/>
      <c r="IVY54" s="86"/>
      <c r="IVZ54" s="86"/>
      <c r="IWA54" s="86"/>
      <c r="IWB54" s="86"/>
      <c r="IWC54" s="86"/>
      <c r="IWD54" s="86"/>
      <c r="IWE54" s="86"/>
      <c r="IWF54" s="86"/>
      <c r="IWG54" s="86"/>
      <c r="IWH54" s="86"/>
      <c r="IWI54" s="86"/>
      <c r="IWJ54" s="86"/>
      <c r="IWK54" s="86"/>
      <c r="IWL54" s="86"/>
      <c r="IWM54" s="86"/>
      <c r="IWN54" s="86"/>
      <c r="IWO54" s="86"/>
      <c r="IWP54" s="86"/>
      <c r="IWQ54" s="86"/>
      <c r="IWR54" s="86"/>
      <c r="IWS54" s="86"/>
      <c r="IWT54" s="86"/>
      <c r="IWU54" s="86"/>
      <c r="IWV54" s="86"/>
      <c r="IWW54" s="86"/>
      <c r="IWX54" s="86"/>
      <c r="IWY54" s="86"/>
      <c r="IWZ54" s="86"/>
      <c r="IXA54" s="86"/>
      <c r="IXB54" s="86"/>
      <c r="IXC54" s="86"/>
      <c r="IXD54" s="86"/>
      <c r="IXE54" s="86"/>
      <c r="IXF54" s="86"/>
      <c r="IXG54" s="86"/>
      <c r="IXH54" s="86"/>
      <c r="IXI54" s="86"/>
      <c r="IXJ54" s="86"/>
      <c r="IXK54" s="86"/>
      <c r="IXL54" s="86"/>
      <c r="IXM54" s="86"/>
      <c r="IXN54" s="86"/>
      <c r="IXO54" s="86"/>
      <c r="IXP54" s="86"/>
      <c r="IXQ54" s="86"/>
      <c r="IXR54" s="86"/>
      <c r="IXS54" s="86"/>
      <c r="IXT54" s="86"/>
      <c r="IXU54" s="86"/>
      <c r="IXV54" s="86"/>
      <c r="IXW54" s="86"/>
      <c r="IXX54" s="86"/>
      <c r="IXY54" s="86"/>
      <c r="IXZ54" s="86"/>
      <c r="IYA54" s="86"/>
      <c r="IYB54" s="86"/>
      <c r="IYC54" s="86"/>
      <c r="IYD54" s="86"/>
      <c r="IYE54" s="86"/>
      <c r="IYF54" s="86"/>
      <c r="IYG54" s="86"/>
      <c r="IYH54" s="86"/>
      <c r="IYI54" s="86"/>
      <c r="IYJ54" s="86"/>
      <c r="IYK54" s="86"/>
      <c r="IYL54" s="86"/>
      <c r="IYM54" s="86"/>
      <c r="IYN54" s="86"/>
      <c r="IYO54" s="86"/>
      <c r="IYP54" s="86"/>
      <c r="IYQ54" s="86"/>
      <c r="IYR54" s="86"/>
      <c r="IYS54" s="86"/>
      <c r="IYT54" s="86"/>
      <c r="IYU54" s="86"/>
      <c r="IYV54" s="86"/>
      <c r="IYW54" s="86"/>
      <c r="IYX54" s="86"/>
      <c r="IYY54" s="86"/>
      <c r="IYZ54" s="86"/>
      <c r="IZA54" s="86"/>
      <c r="IZB54" s="86"/>
      <c r="IZC54" s="86"/>
      <c r="IZD54" s="86"/>
      <c r="IZE54" s="86"/>
      <c r="IZF54" s="86"/>
      <c r="IZG54" s="86"/>
      <c r="IZH54" s="86"/>
      <c r="IZI54" s="86"/>
      <c r="IZJ54" s="86"/>
      <c r="IZK54" s="86"/>
      <c r="IZL54" s="86"/>
      <c r="IZM54" s="86"/>
      <c r="IZN54" s="86"/>
      <c r="IZO54" s="86"/>
      <c r="IZP54" s="86"/>
      <c r="IZQ54" s="86"/>
      <c r="IZR54" s="86"/>
      <c r="IZS54" s="86"/>
      <c r="IZT54" s="86"/>
      <c r="IZU54" s="86"/>
      <c r="IZV54" s="86"/>
      <c r="IZW54" s="86"/>
      <c r="IZX54" s="86"/>
      <c r="IZY54" s="86"/>
      <c r="IZZ54" s="86"/>
      <c r="JAA54" s="86"/>
      <c r="JAB54" s="86"/>
      <c r="JAC54" s="86"/>
      <c r="JAD54" s="86"/>
      <c r="JAE54" s="86"/>
      <c r="JAF54" s="86"/>
      <c r="JAG54" s="86"/>
      <c r="JAH54" s="86"/>
      <c r="JAI54" s="86"/>
      <c r="JAJ54" s="86"/>
      <c r="JAK54" s="86"/>
      <c r="JAL54" s="86"/>
      <c r="JAM54" s="86"/>
      <c r="JAN54" s="86"/>
      <c r="JAO54" s="86"/>
      <c r="JAP54" s="86"/>
      <c r="JAQ54" s="86"/>
      <c r="JAR54" s="86"/>
      <c r="JAS54" s="86"/>
      <c r="JAT54" s="86"/>
      <c r="JAU54" s="86"/>
      <c r="JAV54" s="86"/>
      <c r="JAW54" s="86"/>
      <c r="JAX54" s="86"/>
      <c r="JAY54" s="86"/>
      <c r="JAZ54" s="86"/>
      <c r="JBA54" s="86"/>
      <c r="JBB54" s="86"/>
      <c r="JBC54" s="86"/>
      <c r="JBD54" s="86"/>
      <c r="JBE54" s="86"/>
      <c r="JBF54" s="86"/>
      <c r="JBG54" s="86"/>
      <c r="JBH54" s="86"/>
      <c r="JBI54" s="86"/>
      <c r="JBJ54" s="86"/>
      <c r="JBK54" s="86"/>
      <c r="JBL54" s="86"/>
      <c r="JBM54" s="86"/>
      <c r="JBN54" s="86"/>
      <c r="JBO54" s="86"/>
      <c r="JBP54" s="86"/>
      <c r="JBQ54" s="86"/>
      <c r="JBR54" s="86"/>
      <c r="JBS54" s="86"/>
      <c r="JBT54" s="86"/>
      <c r="JBU54" s="86"/>
      <c r="JBV54" s="86"/>
      <c r="JBW54" s="86"/>
      <c r="JBX54" s="86"/>
      <c r="JBY54" s="86"/>
      <c r="JBZ54" s="86"/>
      <c r="JCA54" s="86"/>
      <c r="JCB54" s="86"/>
      <c r="JCC54" s="86"/>
      <c r="JCD54" s="86"/>
      <c r="JCE54" s="86"/>
      <c r="JCF54" s="86"/>
      <c r="JCG54" s="86"/>
      <c r="JCH54" s="86"/>
      <c r="JCI54" s="86"/>
      <c r="JCJ54" s="86"/>
      <c r="JCK54" s="86"/>
      <c r="JCL54" s="86"/>
      <c r="JCM54" s="86"/>
      <c r="JCN54" s="86"/>
      <c r="JCO54" s="86"/>
      <c r="JCP54" s="86"/>
      <c r="JCQ54" s="86"/>
      <c r="JCR54" s="86"/>
      <c r="JCS54" s="86"/>
      <c r="JCT54" s="86"/>
      <c r="JCU54" s="86"/>
      <c r="JCV54" s="86"/>
      <c r="JCW54" s="86"/>
      <c r="JCX54" s="86"/>
      <c r="JCY54" s="86"/>
      <c r="JCZ54" s="86"/>
      <c r="JDA54" s="86"/>
      <c r="JDB54" s="86"/>
      <c r="JDC54" s="86"/>
      <c r="JDD54" s="86"/>
      <c r="JDE54" s="86"/>
      <c r="JDF54" s="86"/>
      <c r="JDG54" s="86"/>
      <c r="JDH54" s="86"/>
      <c r="JDI54" s="86"/>
      <c r="JDJ54" s="86"/>
      <c r="JDK54" s="86"/>
      <c r="JDL54" s="86"/>
      <c r="JDM54" s="86"/>
      <c r="JDN54" s="86"/>
      <c r="JDO54" s="86"/>
      <c r="JDP54" s="86"/>
      <c r="JDQ54" s="86"/>
      <c r="JDR54" s="86"/>
      <c r="JDS54" s="86"/>
      <c r="JDT54" s="86"/>
      <c r="JDU54" s="86"/>
      <c r="JDV54" s="86"/>
      <c r="JDW54" s="86"/>
      <c r="JDX54" s="86"/>
      <c r="JDY54" s="86"/>
      <c r="JDZ54" s="86"/>
      <c r="JEA54" s="86"/>
      <c r="JEB54" s="86"/>
      <c r="JEC54" s="86"/>
      <c r="JED54" s="86"/>
      <c r="JEE54" s="86"/>
      <c r="JEF54" s="86"/>
      <c r="JEG54" s="86"/>
      <c r="JEH54" s="86"/>
      <c r="JEI54" s="86"/>
      <c r="JEJ54" s="86"/>
      <c r="JEK54" s="86"/>
      <c r="JEL54" s="86"/>
      <c r="JEM54" s="86"/>
      <c r="JEN54" s="86"/>
      <c r="JEO54" s="86"/>
      <c r="JEP54" s="86"/>
      <c r="JEQ54" s="86"/>
      <c r="JER54" s="86"/>
      <c r="JES54" s="86"/>
      <c r="JET54" s="86"/>
      <c r="JEU54" s="86"/>
      <c r="JEV54" s="86"/>
      <c r="JEW54" s="86"/>
      <c r="JEX54" s="86"/>
      <c r="JEY54" s="86"/>
      <c r="JEZ54" s="86"/>
      <c r="JFA54" s="86"/>
      <c r="JFB54" s="86"/>
      <c r="JFC54" s="86"/>
      <c r="JFD54" s="86"/>
      <c r="JFE54" s="86"/>
      <c r="JFF54" s="86"/>
      <c r="JFG54" s="86"/>
      <c r="JFH54" s="86"/>
      <c r="JFI54" s="86"/>
      <c r="JFJ54" s="86"/>
      <c r="JFK54" s="86"/>
      <c r="JFL54" s="86"/>
      <c r="JFM54" s="86"/>
      <c r="JFN54" s="86"/>
      <c r="JFO54" s="86"/>
      <c r="JFP54" s="86"/>
      <c r="JFQ54" s="86"/>
      <c r="JFR54" s="86"/>
      <c r="JFS54" s="86"/>
      <c r="JFT54" s="86"/>
      <c r="JFU54" s="86"/>
      <c r="JFV54" s="86"/>
      <c r="JFW54" s="86"/>
      <c r="JFX54" s="86"/>
      <c r="JFY54" s="86"/>
      <c r="JFZ54" s="86"/>
      <c r="JGA54" s="86"/>
      <c r="JGB54" s="86"/>
      <c r="JGC54" s="86"/>
      <c r="JGD54" s="86"/>
      <c r="JGE54" s="86"/>
      <c r="JGF54" s="86"/>
      <c r="JGG54" s="86"/>
      <c r="JGH54" s="86"/>
      <c r="JGI54" s="86"/>
      <c r="JGJ54" s="86"/>
      <c r="JGK54" s="86"/>
      <c r="JGL54" s="86"/>
      <c r="JGM54" s="86"/>
      <c r="JGN54" s="86"/>
      <c r="JGO54" s="86"/>
      <c r="JGP54" s="86"/>
      <c r="JGQ54" s="86"/>
      <c r="JGR54" s="86"/>
      <c r="JGS54" s="86"/>
      <c r="JGT54" s="86"/>
      <c r="JGU54" s="86"/>
      <c r="JGV54" s="86"/>
      <c r="JGW54" s="86"/>
      <c r="JGX54" s="86"/>
      <c r="JGY54" s="86"/>
      <c r="JGZ54" s="86"/>
      <c r="JHA54" s="86"/>
      <c r="JHB54" s="86"/>
      <c r="JHC54" s="86"/>
      <c r="JHD54" s="86"/>
      <c r="JHE54" s="86"/>
      <c r="JHF54" s="86"/>
      <c r="JHG54" s="86"/>
      <c r="JHH54" s="86"/>
      <c r="JHI54" s="86"/>
      <c r="JHJ54" s="86"/>
      <c r="JHK54" s="86"/>
      <c r="JHL54" s="86"/>
      <c r="JHM54" s="86"/>
      <c r="JHN54" s="86"/>
      <c r="JHO54" s="86"/>
      <c r="JHP54" s="86"/>
      <c r="JHQ54" s="86"/>
      <c r="JHR54" s="86"/>
      <c r="JHS54" s="86"/>
      <c r="JHT54" s="86"/>
      <c r="JHU54" s="86"/>
      <c r="JHV54" s="86"/>
      <c r="JHW54" s="86"/>
      <c r="JHX54" s="86"/>
      <c r="JHY54" s="86"/>
      <c r="JHZ54" s="86"/>
      <c r="JIA54" s="86"/>
      <c r="JIB54" s="86"/>
      <c r="JIC54" s="86"/>
      <c r="JID54" s="86"/>
      <c r="JIE54" s="86"/>
      <c r="JIF54" s="86"/>
      <c r="JIG54" s="86"/>
      <c r="JIH54" s="86"/>
      <c r="JII54" s="86"/>
      <c r="JIJ54" s="86"/>
      <c r="JIK54" s="86"/>
      <c r="JIL54" s="86"/>
      <c r="JIM54" s="86"/>
      <c r="JIN54" s="86"/>
      <c r="JIO54" s="86"/>
      <c r="JIP54" s="86"/>
      <c r="JIQ54" s="86"/>
      <c r="JIR54" s="86"/>
      <c r="JIS54" s="86"/>
      <c r="JIT54" s="86"/>
      <c r="JIU54" s="86"/>
      <c r="JIV54" s="86"/>
      <c r="JIW54" s="86"/>
      <c r="JIX54" s="86"/>
      <c r="JIY54" s="86"/>
      <c r="JIZ54" s="86"/>
      <c r="JJA54" s="86"/>
      <c r="JJB54" s="86"/>
      <c r="JJC54" s="86"/>
      <c r="JJD54" s="86"/>
      <c r="JJE54" s="86"/>
      <c r="JJF54" s="86"/>
      <c r="JJG54" s="86"/>
      <c r="JJH54" s="86"/>
      <c r="JJI54" s="86"/>
      <c r="JJJ54" s="86"/>
      <c r="JJK54" s="86"/>
      <c r="JJL54" s="86"/>
      <c r="JJM54" s="86"/>
      <c r="JJN54" s="86"/>
      <c r="JJO54" s="86"/>
      <c r="JJP54" s="86"/>
      <c r="JJQ54" s="86"/>
      <c r="JJR54" s="86"/>
      <c r="JJS54" s="86"/>
      <c r="JJT54" s="86"/>
      <c r="JJU54" s="86"/>
      <c r="JJV54" s="86"/>
      <c r="JJW54" s="86"/>
      <c r="JJX54" s="86"/>
      <c r="JJY54" s="86"/>
      <c r="JJZ54" s="86"/>
      <c r="JKA54" s="86"/>
      <c r="JKB54" s="86"/>
      <c r="JKC54" s="86"/>
      <c r="JKD54" s="86"/>
      <c r="JKE54" s="86"/>
      <c r="JKF54" s="86"/>
      <c r="JKG54" s="86"/>
      <c r="JKH54" s="86"/>
      <c r="JKI54" s="86"/>
      <c r="JKJ54" s="86"/>
      <c r="JKK54" s="86"/>
      <c r="JKL54" s="86"/>
      <c r="JKM54" s="86"/>
      <c r="JKN54" s="86"/>
      <c r="JKO54" s="86"/>
      <c r="JKP54" s="86"/>
      <c r="JKQ54" s="86"/>
      <c r="JKR54" s="86"/>
      <c r="JKS54" s="86"/>
      <c r="JKT54" s="86"/>
      <c r="JKU54" s="86"/>
      <c r="JKV54" s="86"/>
      <c r="JKW54" s="86"/>
      <c r="JKX54" s="86"/>
      <c r="JKY54" s="86"/>
      <c r="JKZ54" s="86"/>
      <c r="JLA54" s="86"/>
      <c r="JLB54" s="86"/>
      <c r="JLC54" s="86"/>
      <c r="JLD54" s="86"/>
      <c r="JLE54" s="86"/>
      <c r="JLF54" s="86"/>
      <c r="JLG54" s="86"/>
      <c r="JLH54" s="86"/>
      <c r="JLI54" s="86"/>
      <c r="JLJ54" s="86"/>
      <c r="JLK54" s="86"/>
      <c r="JLL54" s="86"/>
      <c r="JLM54" s="86"/>
      <c r="JLN54" s="86"/>
      <c r="JLO54" s="86"/>
      <c r="JLP54" s="86"/>
      <c r="JLQ54" s="86"/>
      <c r="JLR54" s="86"/>
      <c r="JLS54" s="86"/>
      <c r="JLT54" s="86"/>
      <c r="JLU54" s="86"/>
      <c r="JLV54" s="86"/>
      <c r="JLW54" s="86"/>
      <c r="JLX54" s="86"/>
      <c r="JLY54" s="86"/>
      <c r="JLZ54" s="86"/>
      <c r="JMA54" s="86"/>
      <c r="JMB54" s="86"/>
      <c r="JMC54" s="86"/>
      <c r="JMD54" s="86"/>
      <c r="JME54" s="86"/>
      <c r="JMF54" s="86"/>
      <c r="JMG54" s="86"/>
      <c r="JMH54" s="86"/>
      <c r="JMI54" s="86"/>
      <c r="JMJ54" s="86"/>
      <c r="JMK54" s="86"/>
      <c r="JML54" s="86"/>
      <c r="JMM54" s="86"/>
      <c r="JMN54" s="86"/>
      <c r="JMO54" s="86"/>
      <c r="JMP54" s="86"/>
      <c r="JMQ54" s="86"/>
      <c r="JMR54" s="86"/>
      <c r="JMS54" s="86"/>
      <c r="JMT54" s="86"/>
      <c r="JMU54" s="86"/>
      <c r="JMV54" s="86"/>
      <c r="JMW54" s="86"/>
      <c r="JMX54" s="86"/>
      <c r="JMY54" s="86"/>
      <c r="JMZ54" s="86"/>
      <c r="JNA54" s="86"/>
      <c r="JNB54" s="86"/>
      <c r="JNC54" s="86"/>
      <c r="JND54" s="86"/>
      <c r="JNE54" s="86"/>
      <c r="JNF54" s="86"/>
      <c r="JNG54" s="86"/>
      <c r="JNH54" s="86"/>
      <c r="JNI54" s="86"/>
      <c r="JNJ54" s="86"/>
      <c r="JNK54" s="86"/>
      <c r="JNL54" s="86"/>
      <c r="JNM54" s="86"/>
      <c r="JNN54" s="86"/>
      <c r="JNO54" s="86"/>
      <c r="JNP54" s="86"/>
      <c r="JNQ54" s="86"/>
      <c r="JNR54" s="86"/>
      <c r="JNS54" s="86"/>
      <c r="JNT54" s="86"/>
      <c r="JNU54" s="86"/>
      <c r="JNV54" s="86"/>
      <c r="JNW54" s="86"/>
      <c r="JNX54" s="86"/>
      <c r="JNY54" s="86"/>
      <c r="JNZ54" s="86"/>
      <c r="JOA54" s="86"/>
      <c r="JOB54" s="86"/>
      <c r="JOC54" s="86"/>
      <c r="JOD54" s="86"/>
      <c r="JOE54" s="86"/>
      <c r="JOF54" s="86"/>
      <c r="JOG54" s="86"/>
      <c r="JOH54" s="86"/>
      <c r="JOI54" s="86"/>
      <c r="JOJ54" s="86"/>
      <c r="JOK54" s="86"/>
      <c r="JOL54" s="86"/>
      <c r="JOM54" s="86"/>
      <c r="JON54" s="86"/>
      <c r="JOO54" s="86"/>
      <c r="JOP54" s="86"/>
      <c r="JOQ54" s="86"/>
      <c r="JOR54" s="86"/>
      <c r="JOS54" s="86"/>
      <c r="JOT54" s="86"/>
      <c r="JOU54" s="86"/>
      <c r="JOV54" s="86"/>
      <c r="JOW54" s="86"/>
      <c r="JOX54" s="86"/>
      <c r="JOY54" s="86"/>
      <c r="JOZ54" s="86"/>
      <c r="JPA54" s="86"/>
      <c r="JPB54" s="86"/>
      <c r="JPC54" s="86"/>
      <c r="JPD54" s="86"/>
      <c r="JPE54" s="86"/>
      <c r="JPF54" s="86"/>
      <c r="JPG54" s="86"/>
      <c r="JPH54" s="86"/>
      <c r="JPI54" s="86"/>
      <c r="JPJ54" s="86"/>
      <c r="JPK54" s="86"/>
      <c r="JPL54" s="86"/>
      <c r="JPM54" s="86"/>
      <c r="JPN54" s="86"/>
      <c r="JPO54" s="86"/>
      <c r="JPP54" s="86"/>
      <c r="JPQ54" s="86"/>
      <c r="JPR54" s="86"/>
      <c r="JPS54" s="86"/>
      <c r="JPT54" s="86"/>
      <c r="JPU54" s="86"/>
      <c r="JPV54" s="86"/>
      <c r="JPW54" s="86"/>
      <c r="JPX54" s="86"/>
      <c r="JPY54" s="86"/>
      <c r="JPZ54" s="86"/>
      <c r="JQA54" s="86"/>
      <c r="JQB54" s="86"/>
      <c r="JQC54" s="86"/>
      <c r="JQD54" s="86"/>
      <c r="JQE54" s="86"/>
      <c r="JQF54" s="86"/>
      <c r="JQG54" s="86"/>
      <c r="JQH54" s="86"/>
      <c r="JQI54" s="86"/>
      <c r="JQJ54" s="86"/>
      <c r="JQK54" s="86"/>
      <c r="JQL54" s="86"/>
      <c r="JQM54" s="86"/>
      <c r="JQN54" s="86"/>
      <c r="JQO54" s="86"/>
      <c r="JQP54" s="86"/>
      <c r="JQQ54" s="86"/>
      <c r="JQR54" s="86"/>
      <c r="JQS54" s="86"/>
      <c r="JQT54" s="86"/>
      <c r="JQU54" s="86"/>
      <c r="JQV54" s="86"/>
      <c r="JQW54" s="86"/>
      <c r="JQX54" s="86"/>
      <c r="JQY54" s="86"/>
      <c r="JQZ54" s="86"/>
      <c r="JRA54" s="86"/>
      <c r="JRB54" s="86"/>
      <c r="JRC54" s="86"/>
      <c r="JRD54" s="86"/>
      <c r="JRE54" s="86"/>
      <c r="JRF54" s="86"/>
      <c r="JRG54" s="86"/>
      <c r="JRH54" s="86"/>
      <c r="JRI54" s="86"/>
      <c r="JRJ54" s="86"/>
      <c r="JRK54" s="86"/>
      <c r="JRL54" s="86"/>
      <c r="JRM54" s="86"/>
      <c r="JRN54" s="86"/>
      <c r="JRO54" s="86"/>
      <c r="JRP54" s="86"/>
      <c r="JRQ54" s="86"/>
      <c r="JRR54" s="86"/>
      <c r="JRS54" s="86"/>
      <c r="JRT54" s="86"/>
      <c r="JRU54" s="86"/>
      <c r="JRV54" s="86"/>
      <c r="JRW54" s="86"/>
      <c r="JRX54" s="86"/>
      <c r="JRY54" s="86"/>
      <c r="JRZ54" s="86"/>
      <c r="JSA54" s="86"/>
      <c r="JSB54" s="86"/>
      <c r="JSC54" s="86"/>
      <c r="JSD54" s="86"/>
      <c r="JSE54" s="86"/>
      <c r="JSF54" s="86"/>
      <c r="JSG54" s="86"/>
      <c r="JSH54" s="86"/>
      <c r="JSI54" s="86"/>
      <c r="JSJ54" s="86"/>
      <c r="JSK54" s="86"/>
      <c r="JSL54" s="86"/>
      <c r="JSM54" s="86"/>
      <c r="JSN54" s="86"/>
      <c r="JSO54" s="86"/>
      <c r="JSP54" s="86"/>
      <c r="JSQ54" s="86"/>
      <c r="JSR54" s="86"/>
      <c r="JSS54" s="86"/>
      <c r="JST54" s="86"/>
      <c r="JSU54" s="86"/>
      <c r="JSV54" s="86"/>
      <c r="JSW54" s="86"/>
      <c r="JSX54" s="86"/>
      <c r="JSY54" s="86"/>
      <c r="JSZ54" s="86"/>
      <c r="JTA54" s="86"/>
      <c r="JTB54" s="86"/>
      <c r="JTC54" s="86"/>
      <c r="JTD54" s="86"/>
      <c r="JTE54" s="86"/>
      <c r="JTF54" s="86"/>
      <c r="JTG54" s="86"/>
      <c r="JTH54" s="86"/>
      <c r="JTI54" s="86"/>
      <c r="JTJ54" s="86"/>
      <c r="JTK54" s="86"/>
      <c r="JTL54" s="86"/>
      <c r="JTM54" s="86"/>
      <c r="JTN54" s="86"/>
      <c r="JTO54" s="86"/>
      <c r="JTP54" s="86"/>
      <c r="JTQ54" s="86"/>
      <c r="JTR54" s="86"/>
      <c r="JTS54" s="86"/>
      <c r="JTT54" s="86"/>
      <c r="JTU54" s="86"/>
      <c r="JTV54" s="86"/>
      <c r="JTW54" s="86"/>
      <c r="JTX54" s="86"/>
      <c r="JTY54" s="86"/>
      <c r="JTZ54" s="86"/>
      <c r="JUA54" s="86"/>
      <c r="JUB54" s="86"/>
      <c r="JUC54" s="86"/>
      <c r="JUD54" s="86"/>
      <c r="JUE54" s="86"/>
      <c r="JUF54" s="86"/>
      <c r="JUG54" s="86"/>
      <c r="JUH54" s="86"/>
      <c r="JUI54" s="86"/>
      <c r="JUJ54" s="86"/>
      <c r="JUK54" s="86"/>
      <c r="JUL54" s="86"/>
      <c r="JUM54" s="86"/>
      <c r="JUN54" s="86"/>
      <c r="JUO54" s="86"/>
      <c r="JUP54" s="86"/>
      <c r="JUQ54" s="86"/>
      <c r="JUR54" s="86"/>
      <c r="JUS54" s="86"/>
      <c r="JUT54" s="86"/>
      <c r="JUU54" s="86"/>
      <c r="JUV54" s="86"/>
      <c r="JUW54" s="86"/>
      <c r="JUX54" s="86"/>
      <c r="JUY54" s="86"/>
      <c r="JUZ54" s="86"/>
      <c r="JVA54" s="86"/>
      <c r="JVB54" s="86"/>
      <c r="JVC54" s="86"/>
      <c r="JVD54" s="86"/>
      <c r="JVE54" s="86"/>
      <c r="JVF54" s="86"/>
      <c r="JVG54" s="86"/>
      <c r="JVH54" s="86"/>
      <c r="JVI54" s="86"/>
      <c r="JVJ54" s="86"/>
      <c r="JVK54" s="86"/>
      <c r="JVL54" s="86"/>
      <c r="JVM54" s="86"/>
      <c r="JVN54" s="86"/>
      <c r="JVO54" s="86"/>
      <c r="JVP54" s="86"/>
      <c r="JVQ54" s="86"/>
      <c r="JVR54" s="86"/>
      <c r="JVS54" s="86"/>
      <c r="JVT54" s="86"/>
      <c r="JVU54" s="86"/>
      <c r="JVV54" s="86"/>
      <c r="JVW54" s="86"/>
      <c r="JVX54" s="86"/>
      <c r="JVY54" s="86"/>
      <c r="JVZ54" s="86"/>
      <c r="JWA54" s="86"/>
      <c r="JWB54" s="86"/>
      <c r="JWC54" s="86"/>
      <c r="JWD54" s="86"/>
      <c r="JWE54" s="86"/>
      <c r="JWF54" s="86"/>
      <c r="JWG54" s="86"/>
      <c r="JWH54" s="86"/>
      <c r="JWI54" s="86"/>
      <c r="JWJ54" s="86"/>
      <c r="JWK54" s="86"/>
      <c r="JWL54" s="86"/>
      <c r="JWM54" s="86"/>
      <c r="JWN54" s="86"/>
      <c r="JWO54" s="86"/>
      <c r="JWP54" s="86"/>
      <c r="JWQ54" s="86"/>
      <c r="JWR54" s="86"/>
      <c r="JWS54" s="86"/>
      <c r="JWT54" s="86"/>
      <c r="JWU54" s="86"/>
      <c r="JWV54" s="86"/>
      <c r="JWW54" s="86"/>
      <c r="JWX54" s="86"/>
      <c r="JWY54" s="86"/>
      <c r="JWZ54" s="86"/>
      <c r="JXA54" s="86"/>
      <c r="JXB54" s="86"/>
      <c r="JXC54" s="86"/>
      <c r="JXD54" s="86"/>
      <c r="JXE54" s="86"/>
      <c r="JXF54" s="86"/>
      <c r="JXG54" s="86"/>
      <c r="JXH54" s="86"/>
      <c r="JXI54" s="86"/>
      <c r="JXJ54" s="86"/>
      <c r="JXK54" s="86"/>
      <c r="JXL54" s="86"/>
      <c r="JXM54" s="86"/>
      <c r="JXN54" s="86"/>
      <c r="JXO54" s="86"/>
      <c r="JXP54" s="86"/>
      <c r="JXQ54" s="86"/>
      <c r="JXR54" s="86"/>
      <c r="JXS54" s="86"/>
      <c r="JXT54" s="86"/>
      <c r="JXU54" s="86"/>
      <c r="JXV54" s="86"/>
      <c r="JXW54" s="86"/>
      <c r="JXX54" s="86"/>
      <c r="JXY54" s="86"/>
      <c r="JXZ54" s="86"/>
      <c r="JYA54" s="86"/>
      <c r="JYB54" s="86"/>
      <c r="JYC54" s="86"/>
      <c r="JYD54" s="86"/>
      <c r="JYE54" s="86"/>
      <c r="JYF54" s="86"/>
      <c r="JYG54" s="86"/>
      <c r="JYH54" s="86"/>
      <c r="JYI54" s="86"/>
      <c r="JYJ54" s="86"/>
      <c r="JYK54" s="86"/>
      <c r="JYL54" s="86"/>
      <c r="JYM54" s="86"/>
      <c r="JYN54" s="86"/>
      <c r="JYO54" s="86"/>
      <c r="JYP54" s="86"/>
      <c r="JYQ54" s="86"/>
      <c r="JYR54" s="86"/>
      <c r="JYS54" s="86"/>
      <c r="JYT54" s="86"/>
      <c r="JYU54" s="86"/>
      <c r="JYV54" s="86"/>
      <c r="JYW54" s="86"/>
      <c r="JYX54" s="86"/>
      <c r="JYY54" s="86"/>
      <c r="JYZ54" s="86"/>
      <c r="JZA54" s="86"/>
      <c r="JZB54" s="86"/>
      <c r="JZC54" s="86"/>
      <c r="JZD54" s="86"/>
      <c r="JZE54" s="86"/>
      <c r="JZF54" s="86"/>
      <c r="JZG54" s="86"/>
      <c r="JZH54" s="86"/>
      <c r="JZI54" s="86"/>
      <c r="JZJ54" s="86"/>
      <c r="JZK54" s="86"/>
      <c r="JZL54" s="86"/>
      <c r="JZM54" s="86"/>
      <c r="JZN54" s="86"/>
      <c r="JZO54" s="86"/>
      <c r="JZP54" s="86"/>
      <c r="JZQ54" s="86"/>
      <c r="JZR54" s="86"/>
      <c r="JZS54" s="86"/>
      <c r="JZT54" s="86"/>
      <c r="JZU54" s="86"/>
      <c r="JZV54" s="86"/>
      <c r="JZW54" s="86"/>
      <c r="JZX54" s="86"/>
      <c r="JZY54" s="86"/>
      <c r="JZZ54" s="86"/>
      <c r="KAA54" s="86"/>
      <c r="KAB54" s="86"/>
      <c r="KAC54" s="86"/>
      <c r="KAD54" s="86"/>
      <c r="KAE54" s="86"/>
      <c r="KAF54" s="86"/>
      <c r="KAG54" s="86"/>
      <c r="KAH54" s="86"/>
      <c r="KAI54" s="86"/>
      <c r="KAJ54" s="86"/>
      <c r="KAK54" s="86"/>
      <c r="KAL54" s="86"/>
      <c r="KAM54" s="86"/>
      <c r="KAN54" s="86"/>
      <c r="KAO54" s="86"/>
      <c r="KAP54" s="86"/>
      <c r="KAQ54" s="86"/>
      <c r="KAR54" s="86"/>
      <c r="KAS54" s="86"/>
      <c r="KAT54" s="86"/>
      <c r="KAU54" s="86"/>
      <c r="KAV54" s="86"/>
      <c r="KAW54" s="86"/>
      <c r="KAX54" s="86"/>
      <c r="KAY54" s="86"/>
      <c r="KAZ54" s="86"/>
      <c r="KBA54" s="86"/>
      <c r="KBB54" s="86"/>
      <c r="KBC54" s="86"/>
      <c r="KBD54" s="86"/>
      <c r="KBE54" s="86"/>
      <c r="KBF54" s="86"/>
      <c r="KBG54" s="86"/>
      <c r="KBH54" s="86"/>
      <c r="KBI54" s="86"/>
      <c r="KBJ54" s="86"/>
      <c r="KBK54" s="86"/>
      <c r="KBL54" s="86"/>
      <c r="KBM54" s="86"/>
      <c r="KBN54" s="86"/>
      <c r="KBO54" s="86"/>
      <c r="KBP54" s="86"/>
      <c r="KBQ54" s="86"/>
      <c r="KBR54" s="86"/>
      <c r="KBS54" s="86"/>
      <c r="KBT54" s="86"/>
      <c r="KBU54" s="86"/>
      <c r="KBV54" s="86"/>
      <c r="KBW54" s="86"/>
      <c r="KBX54" s="86"/>
      <c r="KBY54" s="86"/>
      <c r="KBZ54" s="86"/>
      <c r="KCA54" s="86"/>
      <c r="KCB54" s="86"/>
      <c r="KCC54" s="86"/>
      <c r="KCD54" s="86"/>
      <c r="KCE54" s="86"/>
      <c r="KCF54" s="86"/>
      <c r="KCG54" s="86"/>
      <c r="KCH54" s="86"/>
      <c r="KCI54" s="86"/>
      <c r="KCJ54" s="86"/>
      <c r="KCK54" s="86"/>
      <c r="KCL54" s="86"/>
      <c r="KCM54" s="86"/>
      <c r="KCN54" s="86"/>
      <c r="KCO54" s="86"/>
      <c r="KCP54" s="86"/>
      <c r="KCQ54" s="86"/>
      <c r="KCR54" s="86"/>
      <c r="KCS54" s="86"/>
      <c r="KCT54" s="86"/>
      <c r="KCU54" s="86"/>
      <c r="KCV54" s="86"/>
      <c r="KCW54" s="86"/>
      <c r="KCX54" s="86"/>
      <c r="KCY54" s="86"/>
      <c r="KCZ54" s="86"/>
      <c r="KDA54" s="86"/>
      <c r="KDB54" s="86"/>
      <c r="KDC54" s="86"/>
      <c r="KDD54" s="86"/>
      <c r="KDE54" s="86"/>
      <c r="KDF54" s="86"/>
      <c r="KDG54" s="86"/>
      <c r="KDH54" s="86"/>
      <c r="KDI54" s="86"/>
      <c r="KDJ54" s="86"/>
      <c r="KDK54" s="86"/>
      <c r="KDL54" s="86"/>
      <c r="KDM54" s="86"/>
      <c r="KDN54" s="86"/>
      <c r="KDO54" s="86"/>
      <c r="KDP54" s="86"/>
      <c r="KDQ54" s="86"/>
      <c r="KDR54" s="86"/>
      <c r="KDS54" s="86"/>
      <c r="KDT54" s="86"/>
      <c r="KDU54" s="86"/>
      <c r="KDV54" s="86"/>
      <c r="KDW54" s="86"/>
      <c r="KDX54" s="86"/>
      <c r="KDY54" s="86"/>
      <c r="KDZ54" s="86"/>
      <c r="KEA54" s="86"/>
      <c r="KEB54" s="86"/>
      <c r="KEC54" s="86"/>
      <c r="KED54" s="86"/>
      <c r="KEE54" s="86"/>
      <c r="KEF54" s="86"/>
      <c r="KEG54" s="86"/>
      <c r="KEH54" s="86"/>
      <c r="KEI54" s="86"/>
      <c r="KEJ54" s="86"/>
      <c r="KEK54" s="86"/>
      <c r="KEL54" s="86"/>
      <c r="KEM54" s="86"/>
      <c r="KEN54" s="86"/>
      <c r="KEO54" s="86"/>
      <c r="KEP54" s="86"/>
      <c r="KEQ54" s="86"/>
      <c r="KER54" s="86"/>
      <c r="KES54" s="86"/>
      <c r="KET54" s="86"/>
      <c r="KEU54" s="86"/>
      <c r="KEV54" s="86"/>
      <c r="KEW54" s="86"/>
      <c r="KEX54" s="86"/>
      <c r="KEY54" s="86"/>
      <c r="KEZ54" s="86"/>
      <c r="KFA54" s="86"/>
      <c r="KFB54" s="86"/>
      <c r="KFC54" s="86"/>
      <c r="KFD54" s="86"/>
      <c r="KFE54" s="86"/>
      <c r="KFF54" s="86"/>
      <c r="KFG54" s="86"/>
      <c r="KFH54" s="86"/>
      <c r="KFI54" s="86"/>
      <c r="KFJ54" s="86"/>
      <c r="KFK54" s="86"/>
      <c r="KFL54" s="86"/>
      <c r="KFM54" s="86"/>
      <c r="KFN54" s="86"/>
      <c r="KFO54" s="86"/>
      <c r="KFP54" s="86"/>
      <c r="KFQ54" s="86"/>
      <c r="KFR54" s="86"/>
      <c r="KFS54" s="86"/>
      <c r="KFT54" s="86"/>
      <c r="KFU54" s="86"/>
      <c r="KFV54" s="86"/>
      <c r="KFW54" s="86"/>
      <c r="KFX54" s="86"/>
      <c r="KFY54" s="86"/>
      <c r="KFZ54" s="86"/>
      <c r="KGA54" s="86"/>
      <c r="KGB54" s="86"/>
      <c r="KGC54" s="86"/>
      <c r="KGD54" s="86"/>
      <c r="KGE54" s="86"/>
      <c r="KGF54" s="86"/>
      <c r="KGG54" s="86"/>
      <c r="KGH54" s="86"/>
      <c r="KGI54" s="86"/>
      <c r="KGJ54" s="86"/>
      <c r="KGK54" s="86"/>
      <c r="KGL54" s="86"/>
      <c r="KGM54" s="86"/>
      <c r="KGN54" s="86"/>
      <c r="KGO54" s="86"/>
      <c r="KGP54" s="86"/>
      <c r="KGQ54" s="86"/>
      <c r="KGR54" s="86"/>
      <c r="KGS54" s="86"/>
      <c r="KGT54" s="86"/>
      <c r="KGU54" s="86"/>
      <c r="KGV54" s="86"/>
      <c r="KGW54" s="86"/>
      <c r="KGX54" s="86"/>
      <c r="KGY54" s="86"/>
      <c r="KGZ54" s="86"/>
      <c r="KHA54" s="86"/>
      <c r="KHB54" s="86"/>
      <c r="KHC54" s="86"/>
      <c r="KHD54" s="86"/>
      <c r="KHE54" s="86"/>
      <c r="KHF54" s="86"/>
      <c r="KHG54" s="86"/>
      <c r="KHH54" s="86"/>
      <c r="KHI54" s="86"/>
      <c r="KHJ54" s="86"/>
      <c r="KHK54" s="86"/>
      <c r="KHL54" s="86"/>
      <c r="KHM54" s="86"/>
      <c r="KHN54" s="86"/>
      <c r="KHO54" s="86"/>
      <c r="KHP54" s="86"/>
      <c r="KHQ54" s="86"/>
      <c r="KHR54" s="86"/>
      <c r="KHS54" s="86"/>
      <c r="KHT54" s="86"/>
      <c r="KHU54" s="86"/>
      <c r="KHV54" s="86"/>
      <c r="KHW54" s="86"/>
      <c r="KHX54" s="86"/>
      <c r="KHY54" s="86"/>
      <c r="KHZ54" s="86"/>
      <c r="KIA54" s="86"/>
      <c r="KIB54" s="86"/>
      <c r="KIC54" s="86"/>
      <c r="KID54" s="86"/>
      <c r="KIE54" s="86"/>
      <c r="KIF54" s="86"/>
      <c r="KIG54" s="86"/>
      <c r="KIH54" s="86"/>
      <c r="KII54" s="86"/>
      <c r="KIJ54" s="86"/>
      <c r="KIK54" s="86"/>
      <c r="KIL54" s="86"/>
      <c r="KIM54" s="86"/>
      <c r="KIN54" s="86"/>
      <c r="KIO54" s="86"/>
      <c r="KIP54" s="86"/>
      <c r="KIQ54" s="86"/>
      <c r="KIR54" s="86"/>
      <c r="KIS54" s="86"/>
      <c r="KIT54" s="86"/>
      <c r="KIU54" s="86"/>
      <c r="KIV54" s="86"/>
      <c r="KIW54" s="86"/>
      <c r="KIX54" s="86"/>
      <c r="KIY54" s="86"/>
      <c r="KIZ54" s="86"/>
      <c r="KJA54" s="86"/>
      <c r="KJB54" s="86"/>
      <c r="KJC54" s="86"/>
      <c r="KJD54" s="86"/>
      <c r="KJE54" s="86"/>
      <c r="KJF54" s="86"/>
      <c r="KJG54" s="86"/>
      <c r="KJH54" s="86"/>
      <c r="KJI54" s="86"/>
      <c r="KJJ54" s="86"/>
      <c r="KJK54" s="86"/>
      <c r="KJL54" s="86"/>
      <c r="KJM54" s="86"/>
      <c r="KJN54" s="86"/>
      <c r="KJO54" s="86"/>
      <c r="KJP54" s="86"/>
      <c r="KJQ54" s="86"/>
      <c r="KJR54" s="86"/>
      <c r="KJS54" s="86"/>
      <c r="KJT54" s="86"/>
      <c r="KJU54" s="86"/>
      <c r="KJV54" s="86"/>
      <c r="KJW54" s="86"/>
      <c r="KJX54" s="86"/>
      <c r="KJY54" s="86"/>
      <c r="KJZ54" s="86"/>
      <c r="KKA54" s="86"/>
      <c r="KKB54" s="86"/>
      <c r="KKC54" s="86"/>
      <c r="KKD54" s="86"/>
      <c r="KKE54" s="86"/>
      <c r="KKF54" s="86"/>
      <c r="KKG54" s="86"/>
      <c r="KKH54" s="86"/>
      <c r="KKI54" s="86"/>
      <c r="KKJ54" s="86"/>
      <c r="KKK54" s="86"/>
      <c r="KKL54" s="86"/>
      <c r="KKM54" s="86"/>
      <c r="KKN54" s="86"/>
      <c r="KKO54" s="86"/>
      <c r="KKP54" s="86"/>
      <c r="KKQ54" s="86"/>
      <c r="KKR54" s="86"/>
      <c r="KKS54" s="86"/>
      <c r="KKT54" s="86"/>
      <c r="KKU54" s="86"/>
      <c r="KKV54" s="86"/>
      <c r="KKW54" s="86"/>
      <c r="KKX54" s="86"/>
      <c r="KKY54" s="86"/>
      <c r="KKZ54" s="86"/>
      <c r="KLA54" s="86"/>
      <c r="KLB54" s="86"/>
      <c r="KLC54" s="86"/>
      <c r="KLD54" s="86"/>
      <c r="KLE54" s="86"/>
      <c r="KLF54" s="86"/>
      <c r="KLG54" s="86"/>
      <c r="KLH54" s="86"/>
      <c r="KLI54" s="86"/>
      <c r="KLJ54" s="86"/>
      <c r="KLK54" s="86"/>
      <c r="KLL54" s="86"/>
      <c r="KLM54" s="86"/>
      <c r="KLN54" s="86"/>
      <c r="KLO54" s="86"/>
      <c r="KLP54" s="86"/>
      <c r="KLQ54" s="86"/>
      <c r="KLR54" s="86"/>
      <c r="KLS54" s="86"/>
      <c r="KLT54" s="86"/>
      <c r="KLU54" s="86"/>
      <c r="KLV54" s="86"/>
      <c r="KLW54" s="86"/>
      <c r="KLX54" s="86"/>
      <c r="KLY54" s="86"/>
      <c r="KLZ54" s="86"/>
      <c r="KMA54" s="86"/>
      <c r="KMB54" s="86"/>
      <c r="KMC54" s="86"/>
      <c r="KMD54" s="86"/>
      <c r="KME54" s="86"/>
      <c r="KMF54" s="86"/>
      <c r="KMG54" s="86"/>
      <c r="KMH54" s="86"/>
      <c r="KMI54" s="86"/>
      <c r="KMJ54" s="86"/>
      <c r="KMK54" s="86"/>
      <c r="KML54" s="86"/>
      <c r="KMM54" s="86"/>
      <c r="KMN54" s="86"/>
      <c r="KMO54" s="86"/>
      <c r="KMP54" s="86"/>
      <c r="KMQ54" s="86"/>
      <c r="KMR54" s="86"/>
      <c r="KMS54" s="86"/>
      <c r="KMT54" s="86"/>
      <c r="KMU54" s="86"/>
      <c r="KMV54" s="86"/>
      <c r="KMW54" s="86"/>
      <c r="KMX54" s="86"/>
      <c r="KMY54" s="86"/>
      <c r="KMZ54" s="86"/>
      <c r="KNA54" s="86"/>
      <c r="KNB54" s="86"/>
      <c r="KNC54" s="86"/>
      <c r="KND54" s="86"/>
      <c r="KNE54" s="86"/>
      <c r="KNF54" s="86"/>
      <c r="KNG54" s="86"/>
      <c r="KNH54" s="86"/>
      <c r="KNI54" s="86"/>
      <c r="KNJ54" s="86"/>
      <c r="KNK54" s="86"/>
      <c r="KNL54" s="86"/>
      <c r="KNM54" s="86"/>
      <c r="KNN54" s="86"/>
      <c r="KNO54" s="86"/>
      <c r="KNP54" s="86"/>
      <c r="KNQ54" s="86"/>
      <c r="KNR54" s="86"/>
      <c r="KNS54" s="86"/>
      <c r="KNT54" s="86"/>
      <c r="KNU54" s="86"/>
      <c r="KNV54" s="86"/>
      <c r="KNW54" s="86"/>
      <c r="KNX54" s="86"/>
      <c r="KNY54" s="86"/>
      <c r="KNZ54" s="86"/>
      <c r="KOA54" s="86"/>
      <c r="KOB54" s="86"/>
      <c r="KOC54" s="86"/>
      <c r="KOD54" s="86"/>
      <c r="KOE54" s="86"/>
      <c r="KOF54" s="86"/>
      <c r="KOG54" s="86"/>
      <c r="KOH54" s="86"/>
      <c r="KOI54" s="86"/>
      <c r="KOJ54" s="86"/>
      <c r="KOK54" s="86"/>
      <c r="KOL54" s="86"/>
      <c r="KOM54" s="86"/>
      <c r="KON54" s="86"/>
      <c r="KOO54" s="86"/>
      <c r="KOP54" s="86"/>
      <c r="KOQ54" s="86"/>
      <c r="KOR54" s="86"/>
      <c r="KOS54" s="86"/>
      <c r="KOT54" s="86"/>
      <c r="KOU54" s="86"/>
      <c r="KOV54" s="86"/>
      <c r="KOW54" s="86"/>
      <c r="KOX54" s="86"/>
      <c r="KOY54" s="86"/>
      <c r="KOZ54" s="86"/>
      <c r="KPA54" s="86"/>
      <c r="KPB54" s="86"/>
      <c r="KPC54" s="86"/>
      <c r="KPD54" s="86"/>
      <c r="KPE54" s="86"/>
      <c r="KPF54" s="86"/>
      <c r="KPG54" s="86"/>
      <c r="KPH54" s="86"/>
      <c r="KPI54" s="86"/>
      <c r="KPJ54" s="86"/>
      <c r="KPK54" s="86"/>
      <c r="KPL54" s="86"/>
      <c r="KPM54" s="86"/>
      <c r="KPN54" s="86"/>
      <c r="KPO54" s="86"/>
      <c r="KPP54" s="86"/>
      <c r="KPQ54" s="86"/>
      <c r="KPR54" s="86"/>
      <c r="KPS54" s="86"/>
      <c r="KPT54" s="86"/>
      <c r="KPU54" s="86"/>
      <c r="KPV54" s="86"/>
      <c r="KPW54" s="86"/>
      <c r="KPX54" s="86"/>
      <c r="KPY54" s="86"/>
      <c r="KPZ54" s="86"/>
      <c r="KQA54" s="86"/>
      <c r="KQB54" s="86"/>
      <c r="KQC54" s="86"/>
      <c r="KQD54" s="86"/>
      <c r="KQE54" s="86"/>
      <c r="KQF54" s="86"/>
      <c r="KQG54" s="86"/>
      <c r="KQH54" s="86"/>
      <c r="KQI54" s="86"/>
      <c r="KQJ54" s="86"/>
      <c r="KQK54" s="86"/>
      <c r="KQL54" s="86"/>
      <c r="KQM54" s="86"/>
      <c r="KQN54" s="86"/>
      <c r="KQO54" s="86"/>
      <c r="KQP54" s="86"/>
      <c r="KQQ54" s="86"/>
      <c r="KQR54" s="86"/>
      <c r="KQS54" s="86"/>
      <c r="KQT54" s="86"/>
      <c r="KQU54" s="86"/>
      <c r="KQV54" s="86"/>
      <c r="KQW54" s="86"/>
      <c r="KQX54" s="86"/>
      <c r="KQY54" s="86"/>
      <c r="KQZ54" s="86"/>
      <c r="KRA54" s="86"/>
      <c r="KRB54" s="86"/>
      <c r="KRC54" s="86"/>
      <c r="KRD54" s="86"/>
      <c r="KRE54" s="86"/>
      <c r="KRF54" s="86"/>
      <c r="KRG54" s="86"/>
      <c r="KRH54" s="86"/>
      <c r="KRI54" s="86"/>
      <c r="KRJ54" s="86"/>
      <c r="KRK54" s="86"/>
      <c r="KRL54" s="86"/>
      <c r="KRM54" s="86"/>
      <c r="KRN54" s="86"/>
      <c r="KRO54" s="86"/>
      <c r="KRP54" s="86"/>
      <c r="KRQ54" s="86"/>
      <c r="KRR54" s="86"/>
      <c r="KRS54" s="86"/>
      <c r="KRT54" s="86"/>
      <c r="KRU54" s="86"/>
      <c r="KRV54" s="86"/>
      <c r="KRW54" s="86"/>
      <c r="KRX54" s="86"/>
      <c r="KRY54" s="86"/>
      <c r="KRZ54" s="86"/>
      <c r="KSA54" s="86"/>
      <c r="KSB54" s="86"/>
      <c r="KSC54" s="86"/>
      <c r="KSD54" s="86"/>
      <c r="KSE54" s="86"/>
      <c r="KSF54" s="86"/>
      <c r="KSG54" s="86"/>
      <c r="KSH54" s="86"/>
      <c r="KSI54" s="86"/>
      <c r="KSJ54" s="86"/>
      <c r="KSK54" s="86"/>
      <c r="KSL54" s="86"/>
      <c r="KSM54" s="86"/>
      <c r="KSN54" s="86"/>
      <c r="KSO54" s="86"/>
      <c r="KSP54" s="86"/>
      <c r="KSQ54" s="86"/>
      <c r="KSR54" s="86"/>
      <c r="KSS54" s="86"/>
      <c r="KST54" s="86"/>
      <c r="KSU54" s="86"/>
      <c r="KSV54" s="86"/>
      <c r="KSW54" s="86"/>
      <c r="KSX54" s="86"/>
      <c r="KSY54" s="86"/>
      <c r="KSZ54" s="86"/>
      <c r="KTA54" s="86"/>
      <c r="KTB54" s="86"/>
      <c r="KTC54" s="86"/>
      <c r="KTD54" s="86"/>
      <c r="KTE54" s="86"/>
      <c r="KTF54" s="86"/>
      <c r="KTG54" s="86"/>
      <c r="KTH54" s="86"/>
      <c r="KTI54" s="86"/>
      <c r="KTJ54" s="86"/>
      <c r="KTK54" s="86"/>
      <c r="KTL54" s="86"/>
      <c r="KTM54" s="86"/>
      <c r="KTN54" s="86"/>
      <c r="KTO54" s="86"/>
      <c r="KTP54" s="86"/>
      <c r="KTQ54" s="86"/>
      <c r="KTR54" s="86"/>
      <c r="KTS54" s="86"/>
      <c r="KTT54" s="86"/>
      <c r="KTU54" s="86"/>
      <c r="KTV54" s="86"/>
      <c r="KTW54" s="86"/>
      <c r="KTX54" s="86"/>
      <c r="KTY54" s="86"/>
      <c r="KTZ54" s="86"/>
      <c r="KUA54" s="86"/>
      <c r="KUB54" s="86"/>
      <c r="KUC54" s="86"/>
      <c r="KUD54" s="86"/>
      <c r="KUE54" s="86"/>
      <c r="KUF54" s="86"/>
      <c r="KUG54" s="86"/>
      <c r="KUH54" s="86"/>
      <c r="KUI54" s="86"/>
      <c r="KUJ54" s="86"/>
      <c r="KUK54" s="86"/>
      <c r="KUL54" s="86"/>
      <c r="KUM54" s="86"/>
      <c r="KUN54" s="86"/>
      <c r="KUO54" s="86"/>
      <c r="KUP54" s="86"/>
      <c r="KUQ54" s="86"/>
      <c r="KUR54" s="86"/>
      <c r="KUS54" s="86"/>
      <c r="KUT54" s="86"/>
      <c r="KUU54" s="86"/>
      <c r="KUV54" s="86"/>
      <c r="KUW54" s="86"/>
      <c r="KUX54" s="86"/>
      <c r="KUY54" s="86"/>
      <c r="KUZ54" s="86"/>
      <c r="KVA54" s="86"/>
      <c r="KVB54" s="86"/>
      <c r="KVC54" s="86"/>
      <c r="KVD54" s="86"/>
      <c r="KVE54" s="86"/>
      <c r="KVF54" s="86"/>
      <c r="KVG54" s="86"/>
      <c r="KVH54" s="86"/>
      <c r="KVI54" s="86"/>
      <c r="KVJ54" s="86"/>
      <c r="KVK54" s="86"/>
      <c r="KVL54" s="86"/>
      <c r="KVM54" s="86"/>
      <c r="KVN54" s="86"/>
      <c r="KVO54" s="86"/>
      <c r="KVP54" s="86"/>
      <c r="KVQ54" s="86"/>
      <c r="KVR54" s="86"/>
      <c r="KVS54" s="86"/>
      <c r="KVT54" s="86"/>
      <c r="KVU54" s="86"/>
      <c r="KVV54" s="86"/>
      <c r="KVW54" s="86"/>
      <c r="KVX54" s="86"/>
      <c r="KVY54" s="86"/>
      <c r="KVZ54" s="86"/>
      <c r="KWA54" s="86"/>
      <c r="KWB54" s="86"/>
      <c r="KWC54" s="86"/>
      <c r="KWD54" s="86"/>
      <c r="KWE54" s="86"/>
      <c r="KWF54" s="86"/>
      <c r="KWG54" s="86"/>
      <c r="KWH54" s="86"/>
      <c r="KWI54" s="86"/>
      <c r="KWJ54" s="86"/>
      <c r="KWK54" s="86"/>
      <c r="KWL54" s="86"/>
      <c r="KWM54" s="86"/>
      <c r="KWN54" s="86"/>
      <c r="KWO54" s="86"/>
      <c r="KWP54" s="86"/>
      <c r="KWQ54" s="86"/>
      <c r="KWR54" s="86"/>
      <c r="KWS54" s="86"/>
      <c r="KWT54" s="86"/>
      <c r="KWU54" s="86"/>
      <c r="KWV54" s="86"/>
      <c r="KWW54" s="86"/>
      <c r="KWX54" s="86"/>
      <c r="KWY54" s="86"/>
      <c r="KWZ54" s="86"/>
      <c r="KXA54" s="86"/>
      <c r="KXB54" s="86"/>
      <c r="KXC54" s="86"/>
      <c r="KXD54" s="86"/>
      <c r="KXE54" s="86"/>
      <c r="KXF54" s="86"/>
      <c r="KXG54" s="86"/>
      <c r="KXH54" s="86"/>
      <c r="KXI54" s="86"/>
      <c r="KXJ54" s="86"/>
      <c r="KXK54" s="86"/>
      <c r="KXL54" s="86"/>
      <c r="KXM54" s="86"/>
      <c r="KXN54" s="86"/>
      <c r="KXO54" s="86"/>
      <c r="KXP54" s="86"/>
      <c r="KXQ54" s="86"/>
      <c r="KXR54" s="86"/>
      <c r="KXS54" s="86"/>
      <c r="KXT54" s="86"/>
      <c r="KXU54" s="86"/>
      <c r="KXV54" s="86"/>
      <c r="KXW54" s="86"/>
      <c r="KXX54" s="86"/>
      <c r="KXY54" s="86"/>
      <c r="KXZ54" s="86"/>
      <c r="KYA54" s="86"/>
      <c r="KYB54" s="86"/>
      <c r="KYC54" s="86"/>
      <c r="KYD54" s="86"/>
      <c r="KYE54" s="86"/>
      <c r="KYF54" s="86"/>
      <c r="KYG54" s="86"/>
      <c r="KYH54" s="86"/>
      <c r="KYI54" s="86"/>
      <c r="KYJ54" s="86"/>
      <c r="KYK54" s="86"/>
      <c r="KYL54" s="86"/>
      <c r="KYM54" s="86"/>
      <c r="KYN54" s="86"/>
      <c r="KYO54" s="86"/>
      <c r="KYP54" s="86"/>
      <c r="KYQ54" s="86"/>
      <c r="KYR54" s="86"/>
      <c r="KYS54" s="86"/>
      <c r="KYT54" s="86"/>
      <c r="KYU54" s="86"/>
      <c r="KYV54" s="86"/>
      <c r="KYW54" s="86"/>
      <c r="KYX54" s="86"/>
      <c r="KYY54" s="86"/>
      <c r="KYZ54" s="86"/>
      <c r="KZA54" s="86"/>
      <c r="KZB54" s="86"/>
      <c r="KZC54" s="86"/>
      <c r="KZD54" s="86"/>
      <c r="KZE54" s="86"/>
      <c r="KZF54" s="86"/>
      <c r="KZG54" s="86"/>
      <c r="KZH54" s="86"/>
      <c r="KZI54" s="86"/>
      <c r="KZJ54" s="86"/>
      <c r="KZK54" s="86"/>
      <c r="KZL54" s="86"/>
      <c r="KZM54" s="86"/>
      <c r="KZN54" s="86"/>
      <c r="KZO54" s="86"/>
      <c r="KZP54" s="86"/>
      <c r="KZQ54" s="86"/>
      <c r="KZR54" s="86"/>
      <c r="KZS54" s="86"/>
      <c r="KZT54" s="86"/>
      <c r="KZU54" s="86"/>
      <c r="KZV54" s="86"/>
      <c r="KZW54" s="86"/>
      <c r="KZX54" s="86"/>
      <c r="KZY54" s="86"/>
      <c r="KZZ54" s="86"/>
      <c r="LAA54" s="86"/>
      <c r="LAB54" s="86"/>
      <c r="LAC54" s="86"/>
      <c r="LAD54" s="86"/>
      <c r="LAE54" s="86"/>
      <c r="LAF54" s="86"/>
      <c r="LAG54" s="86"/>
      <c r="LAH54" s="86"/>
      <c r="LAI54" s="86"/>
      <c r="LAJ54" s="86"/>
      <c r="LAK54" s="86"/>
      <c r="LAL54" s="86"/>
      <c r="LAM54" s="86"/>
      <c r="LAN54" s="86"/>
      <c r="LAO54" s="86"/>
      <c r="LAP54" s="86"/>
      <c r="LAQ54" s="86"/>
      <c r="LAR54" s="86"/>
      <c r="LAS54" s="86"/>
      <c r="LAT54" s="86"/>
      <c r="LAU54" s="86"/>
      <c r="LAV54" s="86"/>
      <c r="LAW54" s="86"/>
      <c r="LAX54" s="86"/>
      <c r="LAY54" s="86"/>
      <c r="LAZ54" s="86"/>
      <c r="LBA54" s="86"/>
      <c r="LBB54" s="86"/>
      <c r="LBC54" s="86"/>
      <c r="LBD54" s="86"/>
      <c r="LBE54" s="86"/>
      <c r="LBF54" s="86"/>
      <c r="LBG54" s="86"/>
      <c r="LBH54" s="86"/>
      <c r="LBI54" s="86"/>
      <c r="LBJ54" s="86"/>
      <c r="LBK54" s="86"/>
      <c r="LBL54" s="86"/>
      <c r="LBM54" s="86"/>
      <c r="LBN54" s="86"/>
      <c r="LBO54" s="86"/>
      <c r="LBP54" s="86"/>
      <c r="LBQ54" s="86"/>
      <c r="LBR54" s="86"/>
      <c r="LBS54" s="86"/>
      <c r="LBT54" s="86"/>
      <c r="LBU54" s="86"/>
      <c r="LBV54" s="86"/>
      <c r="LBW54" s="86"/>
      <c r="LBX54" s="86"/>
      <c r="LBY54" s="86"/>
      <c r="LBZ54" s="86"/>
      <c r="LCA54" s="86"/>
      <c r="LCB54" s="86"/>
      <c r="LCC54" s="86"/>
      <c r="LCD54" s="86"/>
      <c r="LCE54" s="86"/>
      <c r="LCF54" s="86"/>
      <c r="LCG54" s="86"/>
      <c r="LCH54" s="86"/>
      <c r="LCI54" s="86"/>
      <c r="LCJ54" s="86"/>
      <c r="LCK54" s="86"/>
      <c r="LCL54" s="86"/>
      <c r="LCM54" s="86"/>
      <c r="LCN54" s="86"/>
      <c r="LCO54" s="86"/>
      <c r="LCP54" s="86"/>
      <c r="LCQ54" s="86"/>
      <c r="LCR54" s="86"/>
      <c r="LCS54" s="86"/>
      <c r="LCT54" s="86"/>
      <c r="LCU54" s="86"/>
      <c r="LCV54" s="86"/>
      <c r="LCW54" s="86"/>
      <c r="LCX54" s="86"/>
      <c r="LCY54" s="86"/>
      <c r="LCZ54" s="86"/>
      <c r="LDA54" s="86"/>
      <c r="LDB54" s="86"/>
      <c r="LDC54" s="86"/>
      <c r="LDD54" s="86"/>
      <c r="LDE54" s="86"/>
      <c r="LDF54" s="86"/>
      <c r="LDG54" s="86"/>
      <c r="LDH54" s="86"/>
      <c r="LDI54" s="86"/>
      <c r="LDJ54" s="86"/>
      <c r="LDK54" s="86"/>
      <c r="LDL54" s="86"/>
      <c r="LDM54" s="86"/>
      <c r="LDN54" s="86"/>
      <c r="LDO54" s="86"/>
      <c r="LDP54" s="86"/>
      <c r="LDQ54" s="86"/>
      <c r="LDR54" s="86"/>
      <c r="LDS54" s="86"/>
      <c r="LDT54" s="86"/>
      <c r="LDU54" s="86"/>
      <c r="LDV54" s="86"/>
      <c r="LDW54" s="86"/>
      <c r="LDX54" s="86"/>
      <c r="LDY54" s="86"/>
      <c r="LDZ54" s="86"/>
      <c r="LEA54" s="86"/>
      <c r="LEB54" s="86"/>
      <c r="LEC54" s="86"/>
      <c r="LED54" s="86"/>
      <c r="LEE54" s="86"/>
      <c r="LEF54" s="86"/>
      <c r="LEG54" s="86"/>
      <c r="LEH54" s="86"/>
      <c r="LEI54" s="86"/>
      <c r="LEJ54" s="86"/>
      <c r="LEK54" s="86"/>
      <c r="LEL54" s="86"/>
      <c r="LEM54" s="86"/>
      <c r="LEN54" s="86"/>
      <c r="LEO54" s="86"/>
      <c r="LEP54" s="86"/>
      <c r="LEQ54" s="86"/>
      <c r="LER54" s="86"/>
      <c r="LES54" s="86"/>
      <c r="LET54" s="86"/>
      <c r="LEU54" s="86"/>
      <c r="LEV54" s="86"/>
      <c r="LEW54" s="86"/>
      <c r="LEX54" s="86"/>
      <c r="LEY54" s="86"/>
      <c r="LEZ54" s="86"/>
      <c r="LFA54" s="86"/>
      <c r="LFB54" s="86"/>
      <c r="LFC54" s="86"/>
      <c r="LFD54" s="86"/>
      <c r="LFE54" s="86"/>
      <c r="LFF54" s="86"/>
      <c r="LFG54" s="86"/>
      <c r="LFH54" s="86"/>
      <c r="LFI54" s="86"/>
      <c r="LFJ54" s="86"/>
      <c r="LFK54" s="86"/>
      <c r="LFL54" s="86"/>
      <c r="LFM54" s="86"/>
      <c r="LFN54" s="86"/>
      <c r="LFO54" s="86"/>
      <c r="LFP54" s="86"/>
      <c r="LFQ54" s="86"/>
      <c r="LFR54" s="86"/>
      <c r="LFS54" s="86"/>
      <c r="LFT54" s="86"/>
      <c r="LFU54" s="86"/>
      <c r="LFV54" s="86"/>
      <c r="LFW54" s="86"/>
      <c r="LFX54" s="86"/>
      <c r="LFY54" s="86"/>
      <c r="LFZ54" s="86"/>
      <c r="LGA54" s="86"/>
      <c r="LGB54" s="86"/>
      <c r="LGC54" s="86"/>
      <c r="LGD54" s="86"/>
      <c r="LGE54" s="86"/>
      <c r="LGF54" s="86"/>
      <c r="LGG54" s="86"/>
      <c r="LGH54" s="86"/>
      <c r="LGI54" s="86"/>
      <c r="LGJ54" s="86"/>
      <c r="LGK54" s="86"/>
      <c r="LGL54" s="86"/>
      <c r="LGM54" s="86"/>
      <c r="LGN54" s="86"/>
      <c r="LGO54" s="86"/>
      <c r="LGP54" s="86"/>
      <c r="LGQ54" s="86"/>
      <c r="LGR54" s="86"/>
      <c r="LGS54" s="86"/>
      <c r="LGT54" s="86"/>
      <c r="LGU54" s="86"/>
      <c r="LGV54" s="86"/>
      <c r="LGW54" s="86"/>
      <c r="LGX54" s="86"/>
      <c r="LGY54" s="86"/>
      <c r="LGZ54" s="86"/>
      <c r="LHA54" s="86"/>
      <c r="LHB54" s="86"/>
      <c r="LHC54" s="86"/>
      <c r="LHD54" s="86"/>
      <c r="LHE54" s="86"/>
      <c r="LHF54" s="86"/>
      <c r="LHG54" s="86"/>
      <c r="LHH54" s="86"/>
      <c r="LHI54" s="86"/>
      <c r="LHJ54" s="86"/>
      <c r="LHK54" s="86"/>
      <c r="LHL54" s="86"/>
      <c r="LHM54" s="86"/>
      <c r="LHN54" s="86"/>
      <c r="LHO54" s="86"/>
      <c r="LHP54" s="86"/>
      <c r="LHQ54" s="86"/>
      <c r="LHR54" s="86"/>
      <c r="LHS54" s="86"/>
      <c r="LHT54" s="86"/>
      <c r="LHU54" s="86"/>
      <c r="LHV54" s="86"/>
      <c r="LHW54" s="86"/>
      <c r="LHX54" s="86"/>
      <c r="LHY54" s="86"/>
      <c r="LHZ54" s="86"/>
      <c r="LIA54" s="86"/>
      <c r="LIB54" s="86"/>
      <c r="LIC54" s="86"/>
      <c r="LID54" s="86"/>
      <c r="LIE54" s="86"/>
      <c r="LIF54" s="86"/>
      <c r="LIG54" s="86"/>
      <c r="LIH54" s="86"/>
      <c r="LII54" s="86"/>
      <c r="LIJ54" s="86"/>
      <c r="LIK54" s="86"/>
      <c r="LIL54" s="86"/>
      <c r="LIM54" s="86"/>
      <c r="LIN54" s="86"/>
      <c r="LIO54" s="86"/>
      <c r="LIP54" s="86"/>
      <c r="LIQ54" s="86"/>
      <c r="LIR54" s="86"/>
      <c r="LIS54" s="86"/>
      <c r="LIT54" s="86"/>
      <c r="LIU54" s="86"/>
      <c r="LIV54" s="86"/>
      <c r="LIW54" s="86"/>
      <c r="LIX54" s="86"/>
      <c r="LIY54" s="86"/>
      <c r="LIZ54" s="86"/>
      <c r="LJA54" s="86"/>
      <c r="LJB54" s="86"/>
      <c r="LJC54" s="86"/>
      <c r="LJD54" s="86"/>
      <c r="LJE54" s="86"/>
      <c r="LJF54" s="86"/>
      <c r="LJG54" s="86"/>
      <c r="LJH54" s="86"/>
      <c r="LJI54" s="86"/>
      <c r="LJJ54" s="86"/>
      <c r="LJK54" s="86"/>
      <c r="LJL54" s="86"/>
      <c r="LJM54" s="86"/>
      <c r="LJN54" s="86"/>
      <c r="LJO54" s="86"/>
      <c r="LJP54" s="86"/>
      <c r="LJQ54" s="86"/>
      <c r="LJR54" s="86"/>
      <c r="LJS54" s="86"/>
      <c r="LJT54" s="86"/>
      <c r="LJU54" s="86"/>
      <c r="LJV54" s="86"/>
      <c r="LJW54" s="86"/>
      <c r="LJX54" s="86"/>
      <c r="LJY54" s="86"/>
      <c r="LJZ54" s="86"/>
      <c r="LKA54" s="86"/>
      <c r="LKB54" s="86"/>
      <c r="LKC54" s="86"/>
      <c r="LKD54" s="86"/>
      <c r="LKE54" s="86"/>
      <c r="LKF54" s="86"/>
      <c r="LKG54" s="86"/>
      <c r="LKH54" s="86"/>
      <c r="LKI54" s="86"/>
      <c r="LKJ54" s="86"/>
      <c r="LKK54" s="86"/>
      <c r="LKL54" s="86"/>
      <c r="LKM54" s="86"/>
      <c r="LKN54" s="86"/>
      <c r="LKO54" s="86"/>
      <c r="LKP54" s="86"/>
      <c r="LKQ54" s="86"/>
      <c r="LKR54" s="86"/>
      <c r="LKS54" s="86"/>
      <c r="LKT54" s="86"/>
      <c r="LKU54" s="86"/>
      <c r="LKV54" s="86"/>
      <c r="LKW54" s="86"/>
      <c r="LKX54" s="86"/>
      <c r="LKY54" s="86"/>
      <c r="LKZ54" s="86"/>
      <c r="LLA54" s="86"/>
      <c r="LLB54" s="86"/>
      <c r="LLC54" s="86"/>
      <c r="LLD54" s="86"/>
      <c r="LLE54" s="86"/>
      <c r="LLF54" s="86"/>
      <c r="LLG54" s="86"/>
      <c r="LLH54" s="86"/>
      <c r="LLI54" s="86"/>
      <c r="LLJ54" s="86"/>
      <c r="LLK54" s="86"/>
      <c r="LLL54" s="86"/>
      <c r="LLM54" s="86"/>
      <c r="LLN54" s="86"/>
      <c r="LLO54" s="86"/>
      <c r="LLP54" s="86"/>
      <c r="LLQ54" s="86"/>
      <c r="LLR54" s="86"/>
      <c r="LLS54" s="86"/>
      <c r="LLT54" s="86"/>
      <c r="LLU54" s="86"/>
      <c r="LLV54" s="86"/>
      <c r="LLW54" s="86"/>
      <c r="LLX54" s="86"/>
      <c r="LLY54" s="86"/>
      <c r="LLZ54" s="86"/>
      <c r="LMA54" s="86"/>
      <c r="LMB54" s="86"/>
      <c r="LMC54" s="86"/>
      <c r="LMD54" s="86"/>
      <c r="LME54" s="86"/>
      <c r="LMF54" s="86"/>
      <c r="LMG54" s="86"/>
      <c r="LMH54" s="86"/>
      <c r="LMI54" s="86"/>
      <c r="LMJ54" s="86"/>
      <c r="LMK54" s="86"/>
      <c r="LML54" s="86"/>
      <c r="LMM54" s="86"/>
      <c r="LMN54" s="86"/>
      <c r="LMO54" s="86"/>
      <c r="LMP54" s="86"/>
      <c r="LMQ54" s="86"/>
      <c r="LMR54" s="86"/>
      <c r="LMS54" s="86"/>
      <c r="LMT54" s="86"/>
      <c r="LMU54" s="86"/>
      <c r="LMV54" s="86"/>
      <c r="LMW54" s="86"/>
      <c r="LMX54" s="86"/>
      <c r="LMY54" s="86"/>
      <c r="LMZ54" s="86"/>
      <c r="LNA54" s="86"/>
      <c r="LNB54" s="86"/>
      <c r="LNC54" s="86"/>
      <c r="LND54" s="86"/>
      <c r="LNE54" s="86"/>
      <c r="LNF54" s="86"/>
      <c r="LNG54" s="86"/>
      <c r="LNH54" s="86"/>
      <c r="LNI54" s="86"/>
      <c r="LNJ54" s="86"/>
      <c r="LNK54" s="86"/>
      <c r="LNL54" s="86"/>
      <c r="LNM54" s="86"/>
      <c r="LNN54" s="86"/>
      <c r="LNO54" s="86"/>
      <c r="LNP54" s="86"/>
      <c r="LNQ54" s="86"/>
      <c r="LNR54" s="86"/>
      <c r="LNS54" s="86"/>
      <c r="LNT54" s="86"/>
      <c r="LNU54" s="86"/>
      <c r="LNV54" s="86"/>
      <c r="LNW54" s="86"/>
      <c r="LNX54" s="86"/>
      <c r="LNY54" s="86"/>
      <c r="LNZ54" s="86"/>
      <c r="LOA54" s="86"/>
      <c r="LOB54" s="86"/>
      <c r="LOC54" s="86"/>
      <c r="LOD54" s="86"/>
      <c r="LOE54" s="86"/>
      <c r="LOF54" s="86"/>
      <c r="LOG54" s="86"/>
      <c r="LOH54" s="86"/>
      <c r="LOI54" s="86"/>
      <c r="LOJ54" s="86"/>
      <c r="LOK54" s="86"/>
      <c r="LOL54" s="86"/>
      <c r="LOM54" s="86"/>
      <c r="LON54" s="86"/>
      <c r="LOO54" s="86"/>
      <c r="LOP54" s="86"/>
      <c r="LOQ54" s="86"/>
      <c r="LOR54" s="86"/>
      <c r="LOS54" s="86"/>
      <c r="LOT54" s="86"/>
      <c r="LOU54" s="86"/>
      <c r="LOV54" s="86"/>
      <c r="LOW54" s="86"/>
      <c r="LOX54" s="86"/>
      <c r="LOY54" s="86"/>
      <c r="LOZ54" s="86"/>
      <c r="LPA54" s="86"/>
      <c r="LPB54" s="86"/>
      <c r="LPC54" s="86"/>
      <c r="LPD54" s="86"/>
      <c r="LPE54" s="86"/>
      <c r="LPF54" s="86"/>
      <c r="LPG54" s="86"/>
      <c r="LPH54" s="86"/>
      <c r="LPI54" s="86"/>
      <c r="LPJ54" s="86"/>
      <c r="LPK54" s="86"/>
      <c r="LPL54" s="86"/>
      <c r="LPM54" s="86"/>
      <c r="LPN54" s="86"/>
      <c r="LPO54" s="86"/>
      <c r="LPP54" s="86"/>
      <c r="LPQ54" s="86"/>
      <c r="LPR54" s="86"/>
      <c r="LPS54" s="86"/>
      <c r="LPT54" s="86"/>
      <c r="LPU54" s="86"/>
      <c r="LPV54" s="86"/>
      <c r="LPW54" s="86"/>
      <c r="LPX54" s="86"/>
      <c r="LPY54" s="86"/>
      <c r="LPZ54" s="86"/>
      <c r="LQA54" s="86"/>
      <c r="LQB54" s="86"/>
      <c r="LQC54" s="86"/>
      <c r="LQD54" s="86"/>
      <c r="LQE54" s="86"/>
      <c r="LQF54" s="86"/>
      <c r="LQG54" s="86"/>
      <c r="LQH54" s="86"/>
      <c r="LQI54" s="86"/>
      <c r="LQJ54" s="86"/>
      <c r="LQK54" s="86"/>
      <c r="LQL54" s="86"/>
      <c r="LQM54" s="86"/>
      <c r="LQN54" s="86"/>
      <c r="LQO54" s="86"/>
      <c r="LQP54" s="86"/>
      <c r="LQQ54" s="86"/>
      <c r="LQR54" s="86"/>
      <c r="LQS54" s="86"/>
      <c r="LQT54" s="86"/>
      <c r="LQU54" s="86"/>
      <c r="LQV54" s="86"/>
      <c r="LQW54" s="86"/>
      <c r="LQX54" s="86"/>
      <c r="LQY54" s="86"/>
      <c r="LQZ54" s="86"/>
      <c r="LRA54" s="86"/>
      <c r="LRB54" s="86"/>
      <c r="LRC54" s="86"/>
      <c r="LRD54" s="86"/>
      <c r="LRE54" s="86"/>
      <c r="LRF54" s="86"/>
      <c r="LRG54" s="86"/>
      <c r="LRH54" s="86"/>
      <c r="LRI54" s="86"/>
      <c r="LRJ54" s="86"/>
      <c r="LRK54" s="86"/>
      <c r="LRL54" s="86"/>
      <c r="LRM54" s="86"/>
      <c r="LRN54" s="86"/>
      <c r="LRO54" s="86"/>
      <c r="LRP54" s="86"/>
      <c r="LRQ54" s="86"/>
      <c r="LRR54" s="86"/>
      <c r="LRS54" s="86"/>
      <c r="LRT54" s="86"/>
      <c r="LRU54" s="86"/>
      <c r="LRV54" s="86"/>
      <c r="LRW54" s="86"/>
      <c r="LRX54" s="86"/>
      <c r="LRY54" s="86"/>
      <c r="LRZ54" s="86"/>
      <c r="LSA54" s="86"/>
      <c r="LSB54" s="86"/>
      <c r="LSC54" s="86"/>
      <c r="LSD54" s="86"/>
      <c r="LSE54" s="86"/>
      <c r="LSF54" s="86"/>
      <c r="LSG54" s="86"/>
      <c r="LSH54" s="86"/>
      <c r="LSI54" s="86"/>
      <c r="LSJ54" s="86"/>
      <c r="LSK54" s="86"/>
      <c r="LSL54" s="86"/>
      <c r="LSM54" s="86"/>
      <c r="LSN54" s="86"/>
      <c r="LSO54" s="86"/>
      <c r="LSP54" s="86"/>
      <c r="LSQ54" s="86"/>
      <c r="LSR54" s="86"/>
      <c r="LSS54" s="86"/>
      <c r="LST54" s="86"/>
      <c r="LSU54" s="86"/>
      <c r="LSV54" s="86"/>
      <c r="LSW54" s="86"/>
      <c r="LSX54" s="86"/>
      <c r="LSY54" s="86"/>
      <c r="LSZ54" s="86"/>
      <c r="LTA54" s="86"/>
      <c r="LTB54" s="86"/>
      <c r="LTC54" s="86"/>
      <c r="LTD54" s="86"/>
      <c r="LTE54" s="86"/>
      <c r="LTF54" s="86"/>
      <c r="LTG54" s="86"/>
      <c r="LTH54" s="86"/>
      <c r="LTI54" s="86"/>
      <c r="LTJ54" s="86"/>
      <c r="LTK54" s="86"/>
      <c r="LTL54" s="86"/>
      <c r="LTM54" s="86"/>
      <c r="LTN54" s="86"/>
      <c r="LTO54" s="86"/>
      <c r="LTP54" s="86"/>
      <c r="LTQ54" s="86"/>
      <c r="LTR54" s="86"/>
      <c r="LTS54" s="86"/>
      <c r="LTT54" s="86"/>
      <c r="LTU54" s="86"/>
      <c r="LTV54" s="86"/>
      <c r="LTW54" s="86"/>
      <c r="LTX54" s="86"/>
      <c r="LTY54" s="86"/>
      <c r="LTZ54" s="86"/>
      <c r="LUA54" s="86"/>
      <c r="LUB54" s="86"/>
      <c r="LUC54" s="86"/>
      <c r="LUD54" s="86"/>
      <c r="LUE54" s="86"/>
      <c r="LUF54" s="86"/>
      <c r="LUG54" s="86"/>
      <c r="LUH54" s="86"/>
      <c r="LUI54" s="86"/>
      <c r="LUJ54" s="86"/>
      <c r="LUK54" s="86"/>
      <c r="LUL54" s="86"/>
      <c r="LUM54" s="86"/>
      <c r="LUN54" s="86"/>
      <c r="LUO54" s="86"/>
      <c r="LUP54" s="86"/>
      <c r="LUQ54" s="86"/>
      <c r="LUR54" s="86"/>
      <c r="LUS54" s="86"/>
      <c r="LUT54" s="86"/>
      <c r="LUU54" s="86"/>
      <c r="LUV54" s="86"/>
      <c r="LUW54" s="86"/>
      <c r="LUX54" s="86"/>
      <c r="LUY54" s="86"/>
      <c r="LUZ54" s="86"/>
      <c r="LVA54" s="86"/>
      <c r="LVB54" s="86"/>
      <c r="LVC54" s="86"/>
      <c r="LVD54" s="86"/>
      <c r="LVE54" s="86"/>
      <c r="LVF54" s="86"/>
      <c r="LVG54" s="86"/>
      <c r="LVH54" s="86"/>
      <c r="LVI54" s="86"/>
      <c r="LVJ54" s="86"/>
      <c r="LVK54" s="86"/>
      <c r="LVL54" s="86"/>
      <c r="LVM54" s="86"/>
      <c r="LVN54" s="86"/>
      <c r="LVO54" s="86"/>
      <c r="LVP54" s="86"/>
      <c r="LVQ54" s="86"/>
      <c r="LVR54" s="86"/>
      <c r="LVS54" s="86"/>
      <c r="LVT54" s="86"/>
      <c r="LVU54" s="86"/>
      <c r="LVV54" s="86"/>
      <c r="LVW54" s="86"/>
      <c r="LVX54" s="86"/>
      <c r="LVY54" s="86"/>
      <c r="LVZ54" s="86"/>
      <c r="LWA54" s="86"/>
      <c r="LWB54" s="86"/>
      <c r="LWC54" s="86"/>
      <c r="LWD54" s="86"/>
      <c r="LWE54" s="86"/>
      <c r="LWF54" s="86"/>
      <c r="LWG54" s="86"/>
      <c r="LWH54" s="86"/>
      <c r="LWI54" s="86"/>
      <c r="LWJ54" s="86"/>
      <c r="LWK54" s="86"/>
      <c r="LWL54" s="86"/>
      <c r="LWM54" s="86"/>
      <c r="LWN54" s="86"/>
      <c r="LWO54" s="86"/>
      <c r="LWP54" s="86"/>
      <c r="LWQ54" s="86"/>
      <c r="LWR54" s="86"/>
      <c r="LWS54" s="86"/>
      <c r="LWT54" s="86"/>
      <c r="LWU54" s="86"/>
      <c r="LWV54" s="86"/>
      <c r="LWW54" s="86"/>
      <c r="LWX54" s="86"/>
      <c r="LWY54" s="86"/>
      <c r="LWZ54" s="86"/>
      <c r="LXA54" s="86"/>
      <c r="LXB54" s="86"/>
      <c r="LXC54" s="86"/>
      <c r="LXD54" s="86"/>
      <c r="LXE54" s="86"/>
      <c r="LXF54" s="86"/>
      <c r="LXG54" s="86"/>
      <c r="LXH54" s="86"/>
      <c r="LXI54" s="86"/>
      <c r="LXJ54" s="86"/>
      <c r="LXK54" s="86"/>
      <c r="LXL54" s="86"/>
      <c r="LXM54" s="86"/>
      <c r="LXN54" s="86"/>
      <c r="LXO54" s="86"/>
      <c r="LXP54" s="86"/>
      <c r="LXQ54" s="86"/>
      <c r="LXR54" s="86"/>
      <c r="LXS54" s="86"/>
      <c r="LXT54" s="86"/>
      <c r="LXU54" s="86"/>
      <c r="LXV54" s="86"/>
      <c r="LXW54" s="86"/>
      <c r="LXX54" s="86"/>
      <c r="LXY54" s="86"/>
      <c r="LXZ54" s="86"/>
      <c r="LYA54" s="86"/>
      <c r="LYB54" s="86"/>
      <c r="LYC54" s="86"/>
      <c r="LYD54" s="86"/>
      <c r="LYE54" s="86"/>
      <c r="LYF54" s="86"/>
      <c r="LYG54" s="86"/>
      <c r="LYH54" s="86"/>
      <c r="LYI54" s="86"/>
      <c r="LYJ54" s="86"/>
      <c r="LYK54" s="86"/>
      <c r="LYL54" s="86"/>
      <c r="LYM54" s="86"/>
      <c r="LYN54" s="86"/>
      <c r="LYO54" s="86"/>
      <c r="LYP54" s="86"/>
      <c r="LYQ54" s="86"/>
      <c r="LYR54" s="86"/>
      <c r="LYS54" s="86"/>
      <c r="LYT54" s="86"/>
      <c r="LYU54" s="86"/>
      <c r="LYV54" s="86"/>
      <c r="LYW54" s="86"/>
      <c r="LYX54" s="86"/>
      <c r="LYY54" s="86"/>
      <c r="LYZ54" s="86"/>
      <c r="LZA54" s="86"/>
      <c r="LZB54" s="86"/>
      <c r="LZC54" s="86"/>
      <c r="LZD54" s="86"/>
      <c r="LZE54" s="86"/>
      <c r="LZF54" s="86"/>
      <c r="LZG54" s="86"/>
      <c r="LZH54" s="86"/>
      <c r="LZI54" s="86"/>
      <c r="LZJ54" s="86"/>
      <c r="LZK54" s="86"/>
      <c r="LZL54" s="86"/>
      <c r="LZM54" s="86"/>
      <c r="LZN54" s="86"/>
      <c r="LZO54" s="86"/>
      <c r="LZP54" s="86"/>
      <c r="LZQ54" s="86"/>
      <c r="LZR54" s="86"/>
      <c r="LZS54" s="86"/>
      <c r="LZT54" s="86"/>
      <c r="LZU54" s="86"/>
      <c r="LZV54" s="86"/>
      <c r="LZW54" s="86"/>
      <c r="LZX54" s="86"/>
      <c r="LZY54" s="86"/>
      <c r="LZZ54" s="86"/>
      <c r="MAA54" s="86"/>
      <c r="MAB54" s="86"/>
      <c r="MAC54" s="86"/>
      <c r="MAD54" s="86"/>
      <c r="MAE54" s="86"/>
      <c r="MAF54" s="86"/>
      <c r="MAG54" s="86"/>
      <c r="MAH54" s="86"/>
      <c r="MAI54" s="86"/>
      <c r="MAJ54" s="86"/>
      <c r="MAK54" s="86"/>
      <c r="MAL54" s="86"/>
      <c r="MAM54" s="86"/>
      <c r="MAN54" s="86"/>
      <c r="MAO54" s="86"/>
      <c r="MAP54" s="86"/>
      <c r="MAQ54" s="86"/>
      <c r="MAR54" s="86"/>
      <c r="MAS54" s="86"/>
      <c r="MAT54" s="86"/>
      <c r="MAU54" s="86"/>
      <c r="MAV54" s="86"/>
      <c r="MAW54" s="86"/>
      <c r="MAX54" s="86"/>
      <c r="MAY54" s="86"/>
      <c r="MAZ54" s="86"/>
      <c r="MBA54" s="86"/>
      <c r="MBB54" s="86"/>
      <c r="MBC54" s="86"/>
      <c r="MBD54" s="86"/>
      <c r="MBE54" s="86"/>
      <c r="MBF54" s="86"/>
      <c r="MBG54" s="86"/>
      <c r="MBH54" s="86"/>
      <c r="MBI54" s="86"/>
      <c r="MBJ54" s="86"/>
      <c r="MBK54" s="86"/>
      <c r="MBL54" s="86"/>
      <c r="MBM54" s="86"/>
      <c r="MBN54" s="86"/>
      <c r="MBO54" s="86"/>
      <c r="MBP54" s="86"/>
      <c r="MBQ54" s="86"/>
      <c r="MBR54" s="86"/>
      <c r="MBS54" s="86"/>
      <c r="MBT54" s="86"/>
      <c r="MBU54" s="86"/>
      <c r="MBV54" s="86"/>
      <c r="MBW54" s="86"/>
      <c r="MBX54" s="86"/>
      <c r="MBY54" s="86"/>
      <c r="MBZ54" s="86"/>
      <c r="MCA54" s="86"/>
      <c r="MCB54" s="86"/>
      <c r="MCC54" s="86"/>
      <c r="MCD54" s="86"/>
      <c r="MCE54" s="86"/>
      <c r="MCF54" s="86"/>
      <c r="MCG54" s="86"/>
      <c r="MCH54" s="86"/>
      <c r="MCI54" s="86"/>
      <c r="MCJ54" s="86"/>
      <c r="MCK54" s="86"/>
      <c r="MCL54" s="86"/>
      <c r="MCM54" s="86"/>
      <c r="MCN54" s="86"/>
      <c r="MCO54" s="86"/>
      <c r="MCP54" s="86"/>
      <c r="MCQ54" s="86"/>
      <c r="MCR54" s="86"/>
      <c r="MCS54" s="86"/>
      <c r="MCT54" s="86"/>
      <c r="MCU54" s="86"/>
      <c r="MCV54" s="86"/>
      <c r="MCW54" s="86"/>
      <c r="MCX54" s="86"/>
      <c r="MCY54" s="86"/>
      <c r="MCZ54" s="86"/>
      <c r="MDA54" s="86"/>
      <c r="MDB54" s="86"/>
      <c r="MDC54" s="86"/>
      <c r="MDD54" s="86"/>
      <c r="MDE54" s="86"/>
      <c r="MDF54" s="86"/>
      <c r="MDG54" s="86"/>
      <c r="MDH54" s="86"/>
      <c r="MDI54" s="86"/>
      <c r="MDJ54" s="86"/>
      <c r="MDK54" s="86"/>
      <c r="MDL54" s="86"/>
      <c r="MDM54" s="86"/>
      <c r="MDN54" s="86"/>
      <c r="MDO54" s="86"/>
      <c r="MDP54" s="86"/>
      <c r="MDQ54" s="86"/>
      <c r="MDR54" s="86"/>
      <c r="MDS54" s="86"/>
      <c r="MDT54" s="86"/>
      <c r="MDU54" s="86"/>
      <c r="MDV54" s="86"/>
      <c r="MDW54" s="86"/>
      <c r="MDX54" s="86"/>
      <c r="MDY54" s="86"/>
      <c r="MDZ54" s="86"/>
      <c r="MEA54" s="86"/>
      <c r="MEB54" s="86"/>
      <c r="MEC54" s="86"/>
      <c r="MED54" s="86"/>
      <c r="MEE54" s="86"/>
      <c r="MEF54" s="86"/>
      <c r="MEG54" s="86"/>
      <c r="MEH54" s="86"/>
      <c r="MEI54" s="86"/>
      <c r="MEJ54" s="86"/>
      <c r="MEK54" s="86"/>
      <c r="MEL54" s="86"/>
      <c r="MEM54" s="86"/>
      <c r="MEN54" s="86"/>
      <c r="MEO54" s="86"/>
      <c r="MEP54" s="86"/>
      <c r="MEQ54" s="86"/>
      <c r="MER54" s="86"/>
      <c r="MES54" s="86"/>
      <c r="MET54" s="86"/>
      <c r="MEU54" s="86"/>
      <c r="MEV54" s="86"/>
      <c r="MEW54" s="86"/>
      <c r="MEX54" s="86"/>
      <c r="MEY54" s="86"/>
      <c r="MEZ54" s="86"/>
      <c r="MFA54" s="86"/>
      <c r="MFB54" s="86"/>
      <c r="MFC54" s="86"/>
      <c r="MFD54" s="86"/>
      <c r="MFE54" s="86"/>
      <c r="MFF54" s="86"/>
      <c r="MFG54" s="86"/>
      <c r="MFH54" s="86"/>
      <c r="MFI54" s="86"/>
      <c r="MFJ54" s="86"/>
      <c r="MFK54" s="86"/>
      <c r="MFL54" s="86"/>
      <c r="MFM54" s="86"/>
      <c r="MFN54" s="86"/>
      <c r="MFO54" s="86"/>
      <c r="MFP54" s="86"/>
      <c r="MFQ54" s="86"/>
      <c r="MFR54" s="86"/>
      <c r="MFS54" s="86"/>
      <c r="MFT54" s="86"/>
      <c r="MFU54" s="86"/>
      <c r="MFV54" s="86"/>
      <c r="MFW54" s="86"/>
      <c r="MFX54" s="86"/>
      <c r="MFY54" s="86"/>
      <c r="MFZ54" s="86"/>
      <c r="MGA54" s="86"/>
      <c r="MGB54" s="86"/>
      <c r="MGC54" s="86"/>
      <c r="MGD54" s="86"/>
      <c r="MGE54" s="86"/>
      <c r="MGF54" s="86"/>
      <c r="MGG54" s="86"/>
      <c r="MGH54" s="86"/>
      <c r="MGI54" s="86"/>
      <c r="MGJ54" s="86"/>
      <c r="MGK54" s="86"/>
      <c r="MGL54" s="86"/>
      <c r="MGM54" s="86"/>
      <c r="MGN54" s="86"/>
      <c r="MGO54" s="86"/>
      <c r="MGP54" s="86"/>
      <c r="MGQ54" s="86"/>
      <c r="MGR54" s="86"/>
      <c r="MGS54" s="86"/>
      <c r="MGT54" s="86"/>
      <c r="MGU54" s="86"/>
      <c r="MGV54" s="86"/>
      <c r="MGW54" s="86"/>
      <c r="MGX54" s="86"/>
      <c r="MGY54" s="86"/>
      <c r="MGZ54" s="86"/>
      <c r="MHA54" s="86"/>
      <c r="MHB54" s="86"/>
      <c r="MHC54" s="86"/>
      <c r="MHD54" s="86"/>
      <c r="MHE54" s="86"/>
      <c r="MHF54" s="86"/>
      <c r="MHG54" s="86"/>
      <c r="MHH54" s="86"/>
      <c r="MHI54" s="86"/>
      <c r="MHJ54" s="86"/>
      <c r="MHK54" s="86"/>
      <c r="MHL54" s="86"/>
      <c r="MHM54" s="86"/>
      <c r="MHN54" s="86"/>
      <c r="MHO54" s="86"/>
      <c r="MHP54" s="86"/>
      <c r="MHQ54" s="86"/>
      <c r="MHR54" s="86"/>
      <c r="MHS54" s="86"/>
      <c r="MHT54" s="86"/>
      <c r="MHU54" s="86"/>
      <c r="MHV54" s="86"/>
      <c r="MHW54" s="86"/>
      <c r="MHX54" s="86"/>
      <c r="MHY54" s="86"/>
      <c r="MHZ54" s="86"/>
      <c r="MIA54" s="86"/>
      <c r="MIB54" s="86"/>
      <c r="MIC54" s="86"/>
      <c r="MID54" s="86"/>
      <c r="MIE54" s="86"/>
      <c r="MIF54" s="86"/>
      <c r="MIG54" s="86"/>
      <c r="MIH54" s="86"/>
      <c r="MII54" s="86"/>
      <c r="MIJ54" s="86"/>
      <c r="MIK54" s="86"/>
      <c r="MIL54" s="86"/>
      <c r="MIM54" s="86"/>
      <c r="MIN54" s="86"/>
      <c r="MIO54" s="86"/>
      <c r="MIP54" s="86"/>
      <c r="MIQ54" s="86"/>
      <c r="MIR54" s="86"/>
      <c r="MIS54" s="86"/>
      <c r="MIT54" s="86"/>
      <c r="MIU54" s="86"/>
      <c r="MIV54" s="86"/>
      <c r="MIW54" s="86"/>
      <c r="MIX54" s="86"/>
      <c r="MIY54" s="86"/>
      <c r="MIZ54" s="86"/>
      <c r="MJA54" s="86"/>
      <c r="MJB54" s="86"/>
      <c r="MJC54" s="86"/>
      <c r="MJD54" s="86"/>
      <c r="MJE54" s="86"/>
      <c r="MJF54" s="86"/>
      <c r="MJG54" s="86"/>
      <c r="MJH54" s="86"/>
      <c r="MJI54" s="86"/>
      <c r="MJJ54" s="86"/>
      <c r="MJK54" s="86"/>
      <c r="MJL54" s="86"/>
      <c r="MJM54" s="86"/>
      <c r="MJN54" s="86"/>
      <c r="MJO54" s="86"/>
      <c r="MJP54" s="86"/>
      <c r="MJQ54" s="86"/>
      <c r="MJR54" s="86"/>
      <c r="MJS54" s="86"/>
      <c r="MJT54" s="86"/>
      <c r="MJU54" s="86"/>
      <c r="MJV54" s="86"/>
      <c r="MJW54" s="86"/>
      <c r="MJX54" s="86"/>
      <c r="MJY54" s="86"/>
      <c r="MJZ54" s="86"/>
      <c r="MKA54" s="86"/>
      <c r="MKB54" s="86"/>
      <c r="MKC54" s="86"/>
      <c r="MKD54" s="86"/>
      <c r="MKE54" s="86"/>
      <c r="MKF54" s="86"/>
      <c r="MKG54" s="86"/>
      <c r="MKH54" s="86"/>
      <c r="MKI54" s="86"/>
      <c r="MKJ54" s="86"/>
      <c r="MKK54" s="86"/>
      <c r="MKL54" s="86"/>
      <c r="MKM54" s="86"/>
      <c r="MKN54" s="86"/>
      <c r="MKO54" s="86"/>
      <c r="MKP54" s="86"/>
      <c r="MKQ54" s="86"/>
      <c r="MKR54" s="86"/>
      <c r="MKS54" s="86"/>
      <c r="MKT54" s="86"/>
      <c r="MKU54" s="86"/>
      <c r="MKV54" s="86"/>
      <c r="MKW54" s="86"/>
      <c r="MKX54" s="86"/>
      <c r="MKY54" s="86"/>
      <c r="MKZ54" s="86"/>
      <c r="MLA54" s="86"/>
      <c r="MLB54" s="86"/>
      <c r="MLC54" s="86"/>
      <c r="MLD54" s="86"/>
      <c r="MLE54" s="86"/>
      <c r="MLF54" s="86"/>
      <c r="MLG54" s="86"/>
      <c r="MLH54" s="86"/>
      <c r="MLI54" s="86"/>
      <c r="MLJ54" s="86"/>
      <c r="MLK54" s="86"/>
      <c r="MLL54" s="86"/>
      <c r="MLM54" s="86"/>
      <c r="MLN54" s="86"/>
      <c r="MLO54" s="86"/>
      <c r="MLP54" s="86"/>
      <c r="MLQ54" s="86"/>
      <c r="MLR54" s="86"/>
      <c r="MLS54" s="86"/>
      <c r="MLT54" s="86"/>
      <c r="MLU54" s="86"/>
      <c r="MLV54" s="86"/>
      <c r="MLW54" s="86"/>
      <c r="MLX54" s="86"/>
      <c r="MLY54" s="86"/>
      <c r="MLZ54" s="86"/>
      <c r="MMA54" s="86"/>
      <c r="MMB54" s="86"/>
      <c r="MMC54" s="86"/>
      <c r="MMD54" s="86"/>
      <c r="MME54" s="86"/>
      <c r="MMF54" s="86"/>
      <c r="MMG54" s="86"/>
      <c r="MMH54" s="86"/>
      <c r="MMI54" s="86"/>
      <c r="MMJ54" s="86"/>
      <c r="MMK54" s="86"/>
      <c r="MML54" s="86"/>
      <c r="MMM54" s="86"/>
      <c r="MMN54" s="86"/>
      <c r="MMO54" s="86"/>
      <c r="MMP54" s="86"/>
      <c r="MMQ54" s="86"/>
      <c r="MMR54" s="86"/>
      <c r="MMS54" s="86"/>
      <c r="MMT54" s="86"/>
      <c r="MMU54" s="86"/>
      <c r="MMV54" s="86"/>
      <c r="MMW54" s="86"/>
      <c r="MMX54" s="86"/>
      <c r="MMY54" s="86"/>
      <c r="MMZ54" s="86"/>
      <c r="MNA54" s="86"/>
      <c r="MNB54" s="86"/>
      <c r="MNC54" s="86"/>
      <c r="MND54" s="86"/>
      <c r="MNE54" s="86"/>
      <c r="MNF54" s="86"/>
      <c r="MNG54" s="86"/>
      <c r="MNH54" s="86"/>
      <c r="MNI54" s="86"/>
      <c r="MNJ54" s="86"/>
      <c r="MNK54" s="86"/>
      <c r="MNL54" s="86"/>
      <c r="MNM54" s="86"/>
      <c r="MNN54" s="86"/>
      <c r="MNO54" s="86"/>
      <c r="MNP54" s="86"/>
      <c r="MNQ54" s="86"/>
      <c r="MNR54" s="86"/>
      <c r="MNS54" s="86"/>
      <c r="MNT54" s="86"/>
      <c r="MNU54" s="86"/>
      <c r="MNV54" s="86"/>
      <c r="MNW54" s="86"/>
      <c r="MNX54" s="86"/>
      <c r="MNY54" s="86"/>
      <c r="MNZ54" s="86"/>
      <c r="MOA54" s="86"/>
      <c r="MOB54" s="86"/>
      <c r="MOC54" s="86"/>
      <c r="MOD54" s="86"/>
      <c r="MOE54" s="86"/>
      <c r="MOF54" s="86"/>
      <c r="MOG54" s="86"/>
      <c r="MOH54" s="86"/>
      <c r="MOI54" s="86"/>
      <c r="MOJ54" s="86"/>
      <c r="MOK54" s="86"/>
      <c r="MOL54" s="86"/>
      <c r="MOM54" s="86"/>
      <c r="MON54" s="86"/>
      <c r="MOO54" s="86"/>
      <c r="MOP54" s="86"/>
      <c r="MOQ54" s="86"/>
      <c r="MOR54" s="86"/>
      <c r="MOS54" s="86"/>
      <c r="MOT54" s="86"/>
      <c r="MOU54" s="86"/>
      <c r="MOV54" s="86"/>
      <c r="MOW54" s="86"/>
      <c r="MOX54" s="86"/>
      <c r="MOY54" s="86"/>
      <c r="MOZ54" s="86"/>
      <c r="MPA54" s="86"/>
      <c r="MPB54" s="86"/>
      <c r="MPC54" s="86"/>
      <c r="MPD54" s="86"/>
      <c r="MPE54" s="86"/>
      <c r="MPF54" s="86"/>
      <c r="MPG54" s="86"/>
      <c r="MPH54" s="86"/>
      <c r="MPI54" s="86"/>
      <c r="MPJ54" s="86"/>
      <c r="MPK54" s="86"/>
      <c r="MPL54" s="86"/>
      <c r="MPM54" s="86"/>
      <c r="MPN54" s="86"/>
      <c r="MPO54" s="86"/>
      <c r="MPP54" s="86"/>
      <c r="MPQ54" s="86"/>
      <c r="MPR54" s="86"/>
      <c r="MPS54" s="86"/>
      <c r="MPT54" s="86"/>
      <c r="MPU54" s="86"/>
      <c r="MPV54" s="86"/>
      <c r="MPW54" s="86"/>
      <c r="MPX54" s="86"/>
      <c r="MPY54" s="86"/>
      <c r="MPZ54" s="86"/>
      <c r="MQA54" s="86"/>
      <c r="MQB54" s="86"/>
      <c r="MQC54" s="86"/>
      <c r="MQD54" s="86"/>
      <c r="MQE54" s="86"/>
      <c r="MQF54" s="86"/>
      <c r="MQG54" s="86"/>
      <c r="MQH54" s="86"/>
      <c r="MQI54" s="86"/>
      <c r="MQJ54" s="86"/>
      <c r="MQK54" s="86"/>
      <c r="MQL54" s="86"/>
      <c r="MQM54" s="86"/>
      <c r="MQN54" s="86"/>
      <c r="MQO54" s="86"/>
      <c r="MQP54" s="86"/>
      <c r="MQQ54" s="86"/>
      <c r="MQR54" s="86"/>
      <c r="MQS54" s="86"/>
      <c r="MQT54" s="86"/>
      <c r="MQU54" s="86"/>
      <c r="MQV54" s="86"/>
      <c r="MQW54" s="86"/>
      <c r="MQX54" s="86"/>
      <c r="MQY54" s="86"/>
      <c r="MQZ54" s="86"/>
      <c r="MRA54" s="86"/>
      <c r="MRB54" s="86"/>
      <c r="MRC54" s="86"/>
      <c r="MRD54" s="86"/>
      <c r="MRE54" s="86"/>
      <c r="MRF54" s="86"/>
      <c r="MRG54" s="86"/>
      <c r="MRH54" s="86"/>
      <c r="MRI54" s="86"/>
      <c r="MRJ54" s="86"/>
      <c r="MRK54" s="86"/>
      <c r="MRL54" s="86"/>
      <c r="MRM54" s="86"/>
      <c r="MRN54" s="86"/>
      <c r="MRO54" s="86"/>
      <c r="MRP54" s="86"/>
      <c r="MRQ54" s="86"/>
      <c r="MRR54" s="86"/>
      <c r="MRS54" s="86"/>
      <c r="MRT54" s="86"/>
      <c r="MRU54" s="86"/>
      <c r="MRV54" s="86"/>
      <c r="MRW54" s="86"/>
      <c r="MRX54" s="86"/>
      <c r="MRY54" s="86"/>
      <c r="MRZ54" s="86"/>
      <c r="MSA54" s="86"/>
      <c r="MSB54" s="86"/>
      <c r="MSC54" s="86"/>
      <c r="MSD54" s="86"/>
      <c r="MSE54" s="86"/>
      <c r="MSF54" s="86"/>
      <c r="MSG54" s="86"/>
      <c r="MSH54" s="86"/>
      <c r="MSI54" s="86"/>
      <c r="MSJ54" s="86"/>
      <c r="MSK54" s="86"/>
      <c r="MSL54" s="86"/>
      <c r="MSM54" s="86"/>
      <c r="MSN54" s="86"/>
      <c r="MSO54" s="86"/>
      <c r="MSP54" s="86"/>
      <c r="MSQ54" s="86"/>
      <c r="MSR54" s="86"/>
      <c r="MSS54" s="86"/>
      <c r="MST54" s="86"/>
      <c r="MSU54" s="86"/>
      <c r="MSV54" s="86"/>
      <c r="MSW54" s="86"/>
      <c r="MSX54" s="86"/>
      <c r="MSY54" s="86"/>
      <c r="MSZ54" s="86"/>
      <c r="MTA54" s="86"/>
      <c r="MTB54" s="86"/>
      <c r="MTC54" s="86"/>
      <c r="MTD54" s="86"/>
      <c r="MTE54" s="86"/>
      <c r="MTF54" s="86"/>
      <c r="MTG54" s="86"/>
      <c r="MTH54" s="86"/>
      <c r="MTI54" s="86"/>
      <c r="MTJ54" s="86"/>
      <c r="MTK54" s="86"/>
      <c r="MTL54" s="86"/>
      <c r="MTM54" s="86"/>
      <c r="MTN54" s="86"/>
      <c r="MTO54" s="86"/>
      <c r="MTP54" s="86"/>
      <c r="MTQ54" s="86"/>
      <c r="MTR54" s="86"/>
      <c r="MTS54" s="86"/>
      <c r="MTT54" s="86"/>
      <c r="MTU54" s="86"/>
      <c r="MTV54" s="86"/>
      <c r="MTW54" s="86"/>
      <c r="MTX54" s="86"/>
      <c r="MTY54" s="86"/>
      <c r="MTZ54" s="86"/>
      <c r="MUA54" s="86"/>
      <c r="MUB54" s="86"/>
      <c r="MUC54" s="86"/>
      <c r="MUD54" s="86"/>
      <c r="MUE54" s="86"/>
      <c r="MUF54" s="86"/>
      <c r="MUG54" s="86"/>
      <c r="MUH54" s="86"/>
      <c r="MUI54" s="86"/>
      <c r="MUJ54" s="86"/>
      <c r="MUK54" s="86"/>
      <c r="MUL54" s="86"/>
      <c r="MUM54" s="86"/>
      <c r="MUN54" s="86"/>
      <c r="MUO54" s="86"/>
      <c r="MUP54" s="86"/>
      <c r="MUQ54" s="86"/>
      <c r="MUR54" s="86"/>
      <c r="MUS54" s="86"/>
      <c r="MUT54" s="86"/>
      <c r="MUU54" s="86"/>
      <c r="MUV54" s="86"/>
      <c r="MUW54" s="86"/>
      <c r="MUX54" s="86"/>
      <c r="MUY54" s="86"/>
      <c r="MUZ54" s="86"/>
      <c r="MVA54" s="86"/>
      <c r="MVB54" s="86"/>
      <c r="MVC54" s="86"/>
      <c r="MVD54" s="86"/>
      <c r="MVE54" s="86"/>
      <c r="MVF54" s="86"/>
      <c r="MVG54" s="86"/>
      <c r="MVH54" s="86"/>
      <c r="MVI54" s="86"/>
      <c r="MVJ54" s="86"/>
      <c r="MVK54" s="86"/>
      <c r="MVL54" s="86"/>
      <c r="MVM54" s="86"/>
      <c r="MVN54" s="86"/>
      <c r="MVO54" s="86"/>
      <c r="MVP54" s="86"/>
      <c r="MVQ54" s="86"/>
      <c r="MVR54" s="86"/>
      <c r="MVS54" s="86"/>
      <c r="MVT54" s="86"/>
      <c r="MVU54" s="86"/>
      <c r="MVV54" s="86"/>
      <c r="MVW54" s="86"/>
      <c r="MVX54" s="86"/>
      <c r="MVY54" s="86"/>
      <c r="MVZ54" s="86"/>
      <c r="MWA54" s="86"/>
      <c r="MWB54" s="86"/>
      <c r="MWC54" s="86"/>
      <c r="MWD54" s="86"/>
      <c r="MWE54" s="86"/>
      <c r="MWF54" s="86"/>
      <c r="MWG54" s="86"/>
      <c r="MWH54" s="86"/>
      <c r="MWI54" s="86"/>
      <c r="MWJ54" s="86"/>
      <c r="MWK54" s="86"/>
      <c r="MWL54" s="86"/>
      <c r="MWM54" s="86"/>
      <c r="MWN54" s="86"/>
      <c r="MWO54" s="86"/>
      <c r="MWP54" s="86"/>
      <c r="MWQ54" s="86"/>
      <c r="MWR54" s="86"/>
      <c r="MWS54" s="86"/>
      <c r="MWT54" s="86"/>
      <c r="MWU54" s="86"/>
      <c r="MWV54" s="86"/>
      <c r="MWW54" s="86"/>
      <c r="MWX54" s="86"/>
      <c r="MWY54" s="86"/>
      <c r="MWZ54" s="86"/>
      <c r="MXA54" s="86"/>
      <c r="MXB54" s="86"/>
      <c r="MXC54" s="86"/>
      <c r="MXD54" s="86"/>
      <c r="MXE54" s="86"/>
      <c r="MXF54" s="86"/>
      <c r="MXG54" s="86"/>
      <c r="MXH54" s="86"/>
      <c r="MXI54" s="86"/>
      <c r="MXJ54" s="86"/>
      <c r="MXK54" s="86"/>
      <c r="MXL54" s="86"/>
      <c r="MXM54" s="86"/>
      <c r="MXN54" s="86"/>
      <c r="MXO54" s="86"/>
      <c r="MXP54" s="86"/>
      <c r="MXQ54" s="86"/>
      <c r="MXR54" s="86"/>
      <c r="MXS54" s="86"/>
      <c r="MXT54" s="86"/>
      <c r="MXU54" s="86"/>
      <c r="MXV54" s="86"/>
      <c r="MXW54" s="86"/>
      <c r="MXX54" s="86"/>
      <c r="MXY54" s="86"/>
      <c r="MXZ54" s="86"/>
      <c r="MYA54" s="86"/>
      <c r="MYB54" s="86"/>
      <c r="MYC54" s="86"/>
      <c r="MYD54" s="86"/>
      <c r="MYE54" s="86"/>
      <c r="MYF54" s="86"/>
      <c r="MYG54" s="86"/>
      <c r="MYH54" s="86"/>
      <c r="MYI54" s="86"/>
      <c r="MYJ54" s="86"/>
      <c r="MYK54" s="86"/>
      <c r="MYL54" s="86"/>
      <c r="MYM54" s="86"/>
      <c r="MYN54" s="86"/>
      <c r="MYO54" s="86"/>
      <c r="MYP54" s="86"/>
      <c r="MYQ54" s="86"/>
      <c r="MYR54" s="86"/>
      <c r="MYS54" s="86"/>
      <c r="MYT54" s="86"/>
      <c r="MYU54" s="86"/>
      <c r="MYV54" s="86"/>
      <c r="MYW54" s="86"/>
      <c r="MYX54" s="86"/>
      <c r="MYY54" s="86"/>
      <c r="MYZ54" s="86"/>
      <c r="MZA54" s="86"/>
      <c r="MZB54" s="86"/>
      <c r="MZC54" s="86"/>
      <c r="MZD54" s="86"/>
      <c r="MZE54" s="86"/>
      <c r="MZF54" s="86"/>
      <c r="MZG54" s="86"/>
      <c r="MZH54" s="86"/>
      <c r="MZI54" s="86"/>
      <c r="MZJ54" s="86"/>
      <c r="MZK54" s="86"/>
      <c r="MZL54" s="86"/>
      <c r="MZM54" s="86"/>
      <c r="MZN54" s="86"/>
      <c r="MZO54" s="86"/>
      <c r="MZP54" s="86"/>
      <c r="MZQ54" s="86"/>
      <c r="MZR54" s="86"/>
      <c r="MZS54" s="86"/>
      <c r="MZT54" s="86"/>
      <c r="MZU54" s="86"/>
      <c r="MZV54" s="86"/>
      <c r="MZW54" s="86"/>
      <c r="MZX54" s="86"/>
      <c r="MZY54" s="86"/>
      <c r="MZZ54" s="86"/>
      <c r="NAA54" s="86"/>
      <c r="NAB54" s="86"/>
      <c r="NAC54" s="86"/>
      <c r="NAD54" s="86"/>
      <c r="NAE54" s="86"/>
      <c r="NAF54" s="86"/>
      <c r="NAG54" s="86"/>
      <c r="NAH54" s="86"/>
      <c r="NAI54" s="86"/>
      <c r="NAJ54" s="86"/>
      <c r="NAK54" s="86"/>
      <c r="NAL54" s="86"/>
      <c r="NAM54" s="86"/>
      <c r="NAN54" s="86"/>
      <c r="NAO54" s="86"/>
      <c r="NAP54" s="86"/>
      <c r="NAQ54" s="86"/>
      <c r="NAR54" s="86"/>
      <c r="NAS54" s="86"/>
      <c r="NAT54" s="86"/>
      <c r="NAU54" s="86"/>
      <c r="NAV54" s="86"/>
      <c r="NAW54" s="86"/>
      <c r="NAX54" s="86"/>
      <c r="NAY54" s="86"/>
      <c r="NAZ54" s="86"/>
      <c r="NBA54" s="86"/>
      <c r="NBB54" s="86"/>
      <c r="NBC54" s="86"/>
      <c r="NBD54" s="86"/>
      <c r="NBE54" s="86"/>
      <c r="NBF54" s="86"/>
      <c r="NBG54" s="86"/>
      <c r="NBH54" s="86"/>
      <c r="NBI54" s="86"/>
      <c r="NBJ54" s="86"/>
      <c r="NBK54" s="86"/>
      <c r="NBL54" s="86"/>
      <c r="NBM54" s="86"/>
      <c r="NBN54" s="86"/>
      <c r="NBO54" s="86"/>
      <c r="NBP54" s="86"/>
      <c r="NBQ54" s="86"/>
      <c r="NBR54" s="86"/>
      <c r="NBS54" s="86"/>
      <c r="NBT54" s="86"/>
      <c r="NBU54" s="86"/>
      <c r="NBV54" s="86"/>
      <c r="NBW54" s="86"/>
      <c r="NBX54" s="86"/>
      <c r="NBY54" s="86"/>
      <c r="NBZ54" s="86"/>
      <c r="NCA54" s="86"/>
      <c r="NCB54" s="86"/>
      <c r="NCC54" s="86"/>
      <c r="NCD54" s="86"/>
      <c r="NCE54" s="86"/>
      <c r="NCF54" s="86"/>
      <c r="NCG54" s="86"/>
      <c r="NCH54" s="86"/>
      <c r="NCI54" s="86"/>
      <c r="NCJ54" s="86"/>
      <c r="NCK54" s="86"/>
      <c r="NCL54" s="86"/>
      <c r="NCM54" s="86"/>
      <c r="NCN54" s="86"/>
      <c r="NCO54" s="86"/>
      <c r="NCP54" s="86"/>
      <c r="NCQ54" s="86"/>
      <c r="NCR54" s="86"/>
      <c r="NCS54" s="86"/>
      <c r="NCT54" s="86"/>
      <c r="NCU54" s="86"/>
      <c r="NCV54" s="86"/>
      <c r="NCW54" s="86"/>
      <c r="NCX54" s="86"/>
      <c r="NCY54" s="86"/>
      <c r="NCZ54" s="86"/>
      <c r="NDA54" s="86"/>
      <c r="NDB54" s="86"/>
      <c r="NDC54" s="86"/>
      <c r="NDD54" s="86"/>
      <c r="NDE54" s="86"/>
      <c r="NDF54" s="86"/>
      <c r="NDG54" s="86"/>
      <c r="NDH54" s="86"/>
      <c r="NDI54" s="86"/>
      <c r="NDJ54" s="86"/>
      <c r="NDK54" s="86"/>
      <c r="NDL54" s="86"/>
      <c r="NDM54" s="86"/>
      <c r="NDN54" s="86"/>
      <c r="NDO54" s="86"/>
      <c r="NDP54" s="86"/>
      <c r="NDQ54" s="86"/>
      <c r="NDR54" s="86"/>
      <c r="NDS54" s="86"/>
      <c r="NDT54" s="86"/>
      <c r="NDU54" s="86"/>
      <c r="NDV54" s="86"/>
      <c r="NDW54" s="86"/>
      <c r="NDX54" s="86"/>
      <c r="NDY54" s="86"/>
      <c r="NDZ54" s="86"/>
      <c r="NEA54" s="86"/>
      <c r="NEB54" s="86"/>
      <c r="NEC54" s="86"/>
      <c r="NED54" s="86"/>
      <c r="NEE54" s="86"/>
      <c r="NEF54" s="86"/>
      <c r="NEG54" s="86"/>
      <c r="NEH54" s="86"/>
      <c r="NEI54" s="86"/>
      <c r="NEJ54" s="86"/>
      <c r="NEK54" s="86"/>
      <c r="NEL54" s="86"/>
      <c r="NEM54" s="86"/>
      <c r="NEN54" s="86"/>
      <c r="NEO54" s="86"/>
      <c r="NEP54" s="86"/>
      <c r="NEQ54" s="86"/>
      <c r="NER54" s="86"/>
      <c r="NES54" s="86"/>
      <c r="NET54" s="86"/>
      <c r="NEU54" s="86"/>
      <c r="NEV54" s="86"/>
      <c r="NEW54" s="86"/>
      <c r="NEX54" s="86"/>
      <c r="NEY54" s="86"/>
      <c r="NEZ54" s="86"/>
      <c r="NFA54" s="86"/>
      <c r="NFB54" s="86"/>
      <c r="NFC54" s="86"/>
      <c r="NFD54" s="86"/>
      <c r="NFE54" s="86"/>
      <c r="NFF54" s="86"/>
      <c r="NFG54" s="86"/>
      <c r="NFH54" s="86"/>
      <c r="NFI54" s="86"/>
      <c r="NFJ54" s="86"/>
      <c r="NFK54" s="86"/>
      <c r="NFL54" s="86"/>
      <c r="NFM54" s="86"/>
      <c r="NFN54" s="86"/>
      <c r="NFO54" s="86"/>
      <c r="NFP54" s="86"/>
      <c r="NFQ54" s="86"/>
      <c r="NFR54" s="86"/>
      <c r="NFS54" s="86"/>
      <c r="NFT54" s="86"/>
      <c r="NFU54" s="86"/>
      <c r="NFV54" s="86"/>
      <c r="NFW54" s="86"/>
      <c r="NFX54" s="86"/>
      <c r="NFY54" s="86"/>
      <c r="NFZ54" s="86"/>
      <c r="NGA54" s="86"/>
      <c r="NGB54" s="86"/>
      <c r="NGC54" s="86"/>
      <c r="NGD54" s="86"/>
      <c r="NGE54" s="86"/>
      <c r="NGF54" s="86"/>
      <c r="NGG54" s="86"/>
      <c r="NGH54" s="86"/>
      <c r="NGI54" s="86"/>
      <c r="NGJ54" s="86"/>
      <c r="NGK54" s="86"/>
      <c r="NGL54" s="86"/>
      <c r="NGM54" s="86"/>
      <c r="NGN54" s="86"/>
      <c r="NGO54" s="86"/>
      <c r="NGP54" s="86"/>
      <c r="NGQ54" s="86"/>
      <c r="NGR54" s="86"/>
      <c r="NGS54" s="86"/>
      <c r="NGT54" s="86"/>
      <c r="NGU54" s="86"/>
      <c r="NGV54" s="86"/>
      <c r="NGW54" s="86"/>
      <c r="NGX54" s="86"/>
      <c r="NGY54" s="86"/>
      <c r="NGZ54" s="86"/>
      <c r="NHA54" s="86"/>
      <c r="NHB54" s="86"/>
      <c r="NHC54" s="86"/>
      <c r="NHD54" s="86"/>
      <c r="NHE54" s="86"/>
      <c r="NHF54" s="86"/>
      <c r="NHG54" s="86"/>
      <c r="NHH54" s="86"/>
      <c r="NHI54" s="86"/>
      <c r="NHJ54" s="86"/>
      <c r="NHK54" s="86"/>
      <c r="NHL54" s="86"/>
      <c r="NHM54" s="86"/>
      <c r="NHN54" s="86"/>
      <c r="NHO54" s="86"/>
      <c r="NHP54" s="86"/>
      <c r="NHQ54" s="86"/>
      <c r="NHR54" s="86"/>
      <c r="NHS54" s="86"/>
      <c r="NHT54" s="86"/>
      <c r="NHU54" s="86"/>
      <c r="NHV54" s="86"/>
      <c r="NHW54" s="86"/>
      <c r="NHX54" s="86"/>
      <c r="NHY54" s="86"/>
      <c r="NHZ54" s="86"/>
      <c r="NIA54" s="86"/>
      <c r="NIB54" s="86"/>
      <c r="NIC54" s="86"/>
      <c r="NID54" s="86"/>
      <c r="NIE54" s="86"/>
      <c r="NIF54" s="86"/>
      <c r="NIG54" s="86"/>
      <c r="NIH54" s="86"/>
      <c r="NII54" s="86"/>
      <c r="NIJ54" s="86"/>
      <c r="NIK54" s="86"/>
      <c r="NIL54" s="86"/>
      <c r="NIM54" s="86"/>
      <c r="NIN54" s="86"/>
      <c r="NIO54" s="86"/>
      <c r="NIP54" s="86"/>
      <c r="NIQ54" s="86"/>
      <c r="NIR54" s="86"/>
      <c r="NIS54" s="86"/>
      <c r="NIT54" s="86"/>
      <c r="NIU54" s="86"/>
      <c r="NIV54" s="86"/>
      <c r="NIW54" s="86"/>
      <c r="NIX54" s="86"/>
      <c r="NIY54" s="86"/>
      <c r="NIZ54" s="86"/>
      <c r="NJA54" s="86"/>
      <c r="NJB54" s="86"/>
      <c r="NJC54" s="86"/>
      <c r="NJD54" s="86"/>
      <c r="NJE54" s="86"/>
      <c r="NJF54" s="86"/>
      <c r="NJG54" s="86"/>
      <c r="NJH54" s="86"/>
      <c r="NJI54" s="86"/>
      <c r="NJJ54" s="86"/>
      <c r="NJK54" s="86"/>
      <c r="NJL54" s="86"/>
      <c r="NJM54" s="86"/>
      <c r="NJN54" s="86"/>
      <c r="NJO54" s="86"/>
      <c r="NJP54" s="86"/>
      <c r="NJQ54" s="86"/>
      <c r="NJR54" s="86"/>
      <c r="NJS54" s="86"/>
      <c r="NJT54" s="86"/>
      <c r="NJU54" s="86"/>
      <c r="NJV54" s="86"/>
      <c r="NJW54" s="86"/>
      <c r="NJX54" s="86"/>
      <c r="NJY54" s="86"/>
      <c r="NJZ54" s="86"/>
      <c r="NKA54" s="86"/>
      <c r="NKB54" s="86"/>
      <c r="NKC54" s="86"/>
      <c r="NKD54" s="86"/>
      <c r="NKE54" s="86"/>
      <c r="NKF54" s="86"/>
      <c r="NKG54" s="86"/>
      <c r="NKH54" s="86"/>
      <c r="NKI54" s="86"/>
      <c r="NKJ54" s="86"/>
      <c r="NKK54" s="86"/>
      <c r="NKL54" s="86"/>
      <c r="NKM54" s="86"/>
      <c r="NKN54" s="86"/>
      <c r="NKO54" s="86"/>
      <c r="NKP54" s="86"/>
      <c r="NKQ54" s="86"/>
      <c r="NKR54" s="86"/>
      <c r="NKS54" s="86"/>
      <c r="NKT54" s="86"/>
      <c r="NKU54" s="86"/>
      <c r="NKV54" s="86"/>
      <c r="NKW54" s="86"/>
      <c r="NKX54" s="86"/>
      <c r="NKY54" s="86"/>
      <c r="NKZ54" s="86"/>
      <c r="NLA54" s="86"/>
      <c r="NLB54" s="86"/>
      <c r="NLC54" s="86"/>
      <c r="NLD54" s="86"/>
      <c r="NLE54" s="86"/>
      <c r="NLF54" s="86"/>
      <c r="NLG54" s="86"/>
      <c r="NLH54" s="86"/>
      <c r="NLI54" s="86"/>
      <c r="NLJ54" s="86"/>
      <c r="NLK54" s="86"/>
      <c r="NLL54" s="86"/>
      <c r="NLM54" s="86"/>
      <c r="NLN54" s="86"/>
      <c r="NLO54" s="86"/>
      <c r="NLP54" s="86"/>
      <c r="NLQ54" s="86"/>
      <c r="NLR54" s="86"/>
      <c r="NLS54" s="86"/>
      <c r="NLT54" s="86"/>
      <c r="NLU54" s="86"/>
      <c r="NLV54" s="86"/>
      <c r="NLW54" s="86"/>
      <c r="NLX54" s="86"/>
      <c r="NLY54" s="86"/>
      <c r="NLZ54" s="86"/>
      <c r="NMA54" s="86"/>
      <c r="NMB54" s="86"/>
      <c r="NMC54" s="86"/>
      <c r="NMD54" s="86"/>
      <c r="NME54" s="86"/>
      <c r="NMF54" s="86"/>
      <c r="NMG54" s="86"/>
      <c r="NMH54" s="86"/>
      <c r="NMI54" s="86"/>
      <c r="NMJ54" s="86"/>
      <c r="NMK54" s="86"/>
      <c r="NML54" s="86"/>
      <c r="NMM54" s="86"/>
      <c r="NMN54" s="86"/>
      <c r="NMO54" s="86"/>
      <c r="NMP54" s="86"/>
      <c r="NMQ54" s="86"/>
      <c r="NMR54" s="86"/>
      <c r="NMS54" s="86"/>
      <c r="NMT54" s="86"/>
      <c r="NMU54" s="86"/>
      <c r="NMV54" s="86"/>
      <c r="NMW54" s="86"/>
      <c r="NMX54" s="86"/>
      <c r="NMY54" s="86"/>
      <c r="NMZ54" s="86"/>
      <c r="NNA54" s="86"/>
      <c r="NNB54" s="86"/>
      <c r="NNC54" s="86"/>
      <c r="NND54" s="86"/>
      <c r="NNE54" s="86"/>
      <c r="NNF54" s="86"/>
      <c r="NNG54" s="86"/>
      <c r="NNH54" s="86"/>
      <c r="NNI54" s="86"/>
      <c r="NNJ54" s="86"/>
      <c r="NNK54" s="86"/>
      <c r="NNL54" s="86"/>
      <c r="NNM54" s="86"/>
      <c r="NNN54" s="86"/>
      <c r="NNO54" s="86"/>
      <c r="NNP54" s="86"/>
      <c r="NNQ54" s="86"/>
      <c r="NNR54" s="86"/>
      <c r="NNS54" s="86"/>
      <c r="NNT54" s="86"/>
      <c r="NNU54" s="86"/>
      <c r="NNV54" s="86"/>
      <c r="NNW54" s="86"/>
      <c r="NNX54" s="86"/>
      <c r="NNY54" s="86"/>
      <c r="NNZ54" s="86"/>
      <c r="NOA54" s="86"/>
      <c r="NOB54" s="86"/>
      <c r="NOC54" s="86"/>
      <c r="NOD54" s="86"/>
      <c r="NOE54" s="86"/>
      <c r="NOF54" s="86"/>
      <c r="NOG54" s="86"/>
      <c r="NOH54" s="86"/>
      <c r="NOI54" s="86"/>
      <c r="NOJ54" s="86"/>
      <c r="NOK54" s="86"/>
      <c r="NOL54" s="86"/>
      <c r="NOM54" s="86"/>
      <c r="NON54" s="86"/>
      <c r="NOO54" s="86"/>
      <c r="NOP54" s="86"/>
      <c r="NOQ54" s="86"/>
      <c r="NOR54" s="86"/>
      <c r="NOS54" s="86"/>
      <c r="NOT54" s="86"/>
      <c r="NOU54" s="86"/>
      <c r="NOV54" s="86"/>
      <c r="NOW54" s="86"/>
      <c r="NOX54" s="86"/>
      <c r="NOY54" s="86"/>
      <c r="NOZ54" s="86"/>
      <c r="NPA54" s="86"/>
      <c r="NPB54" s="86"/>
      <c r="NPC54" s="86"/>
      <c r="NPD54" s="86"/>
      <c r="NPE54" s="86"/>
      <c r="NPF54" s="86"/>
      <c r="NPG54" s="86"/>
      <c r="NPH54" s="86"/>
      <c r="NPI54" s="86"/>
      <c r="NPJ54" s="86"/>
      <c r="NPK54" s="86"/>
      <c r="NPL54" s="86"/>
      <c r="NPM54" s="86"/>
      <c r="NPN54" s="86"/>
      <c r="NPO54" s="86"/>
      <c r="NPP54" s="86"/>
      <c r="NPQ54" s="86"/>
      <c r="NPR54" s="86"/>
      <c r="NPS54" s="86"/>
      <c r="NPT54" s="86"/>
      <c r="NPU54" s="86"/>
      <c r="NPV54" s="86"/>
      <c r="NPW54" s="86"/>
      <c r="NPX54" s="86"/>
      <c r="NPY54" s="86"/>
      <c r="NPZ54" s="86"/>
      <c r="NQA54" s="86"/>
      <c r="NQB54" s="86"/>
      <c r="NQC54" s="86"/>
      <c r="NQD54" s="86"/>
      <c r="NQE54" s="86"/>
      <c r="NQF54" s="86"/>
      <c r="NQG54" s="86"/>
      <c r="NQH54" s="86"/>
      <c r="NQI54" s="86"/>
      <c r="NQJ54" s="86"/>
      <c r="NQK54" s="86"/>
      <c r="NQL54" s="86"/>
      <c r="NQM54" s="86"/>
      <c r="NQN54" s="86"/>
      <c r="NQO54" s="86"/>
      <c r="NQP54" s="86"/>
      <c r="NQQ54" s="86"/>
      <c r="NQR54" s="86"/>
      <c r="NQS54" s="86"/>
      <c r="NQT54" s="86"/>
      <c r="NQU54" s="86"/>
      <c r="NQV54" s="86"/>
      <c r="NQW54" s="86"/>
      <c r="NQX54" s="86"/>
      <c r="NQY54" s="86"/>
      <c r="NQZ54" s="86"/>
      <c r="NRA54" s="86"/>
      <c r="NRB54" s="86"/>
      <c r="NRC54" s="86"/>
      <c r="NRD54" s="86"/>
      <c r="NRE54" s="86"/>
      <c r="NRF54" s="86"/>
      <c r="NRG54" s="86"/>
      <c r="NRH54" s="86"/>
      <c r="NRI54" s="86"/>
      <c r="NRJ54" s="86"/>
      <c r="NRK54" s="86"/>
      <c r="NRL54" s="86"/>
      <c r="NRM54" s="86"/>
      <c r="NRN54" s="86"/>
      <c r="NRO54" s="86"/>
      <c r="NRP54" s="86"/>
      <c r="NRQ54" s="86"/>
      <c r="NRR54" s="86"/>
      <c r="NRS54" s="86"/>
      <c r="NRT54" s="86"/>
      <c r="NRU54" s="86"/>
      <c r="NRV54" s="86"/>
      <c r="NRW54" s="86"/>
      <c r="NRX54" s="86"/>
      <c r="NRY54" s="86"/>
      <c r="NRZ54" s="86"/>
      <c r="NSA54" s="86"/>
      <c r="NSB54" s="86"/>
      <c r="NSC54" s="86"/>
      <c r="NSD54" s="86"/>
      <c r="NSE54" s="86"/>
      <c r="NSF54" s="86"/>
      <c r="NSG54" s="86"/>
      <c r="NSH54" s="86"/>
      <c r="NSI54" s="86"/>
      <c r="NSJ54" s="86"/>
      <c r="NSK54" s="86"/>
      <c r="NSL54" s="86"/>
      <c r="NSM54" s="86"/>
      <c r="NSN54" s="86"/>
      <c r="NSO54" s="86"/>
      <c r="NSP54" s="86"/>
      <c r="NSQ54" s="86"/>
      <c r="NSR54" s="86"/>
      <c r="NSS54" s="86"/>
      <c r="NST54" s="86"/>
      <c r="NSU54" s="86"/>
      <c r="NSV54" s="86"/>
      <c r="NSW54" s="86"/>
      <c r="NSX54" s="86"/>
      <c r="NSY54" s="86"/>
      <c r="NSZ54" s="86"/>
      <c r="NTA54" s="86"/>
      <c r="NTB54" s="86"/>
      <c r="NTC54" s="86"/>
      <c r="NTD54" s="86"/>
      <c r="NTE54" s="86"/>
      <c r="NTF54" s="86"/>
      <c r="NTG54" s="86"/>
      <c r="NTH54" s="86"/>
      <c r="NTI54" s="86"/>
      <c r="NTJ54" s="86"/>
      <c r="NTK54" s="86"/>
      <c r="NTL54" s="86"/>
      <c r="NTM54" s="86"/>
      <c r="NTN54" s="86"/>
      <c r="NTO54" s="86"/>
      <c r="NTP54" s="86"/>
      <c r="NTQ54" s="86"/>
      <c r="NTR54" s="86"/>
      <c r="NTS54" s="86"/>
      <c r="NTT54" s="86"/>
      <c r="NTU54" s="86"/>
      <c r="NTV54" s="86"/>
      <c r="NTW54" s="86"/>
      <c r="NTX54" s="86"/>
      <c r="NTY54" s="86"/>
      <c r="NTZ54" s="86"/>
      <c r="NUA54" s="86"/>
      <c r="NUB54" s="86"/>
      <c r="NUC54" s="86"/>
      <c r="NUD54" s="86"/>
      <c r="NUE54" s="86"/>
      <c r="NUF54" s="86"/>
      <c r="NUG54" s="86"/>
      <c r="NUH54" s="86"/>
      <c r="NUI54" s="86"/>
      <c r="NUJ54" s="86"/>
      <c r="NUK54" s="86"/>
      <c r="NUL54" s="86"/>
      <c r="NUM54" s="86"/>
      <c r="NUN54" s="86"/>
      <c r="NUO54" s="86"/>
      <c r="NUP54" s="86"/>
      <c r="NUQ54" s="86"/>
      <c r="NUR54" s="86"/>
      <c r="NUS54" s="86"/>
      <c r="NUT54" s="86"/>
      <c r="NUU54" s="86"/>
      <c r="NUV54" s="86"/>
      <c r="NUW54" s="86"/>
      <c r="NUX54" s="86"/>
      <c r="NUY54" s="86"/>
      <c r="NUZ54" s="86"/>
      <c r="NVA54" s="86"/>
      <c r="NVB54" s="86"/>
      <c r="NVC54" s="86"/>
      <c r="NVD54" s="86"/>
      <c r="NVE54" s="86"/>
      <c r="NVF54" s="86"/>
      <c r="NVG54" s="86"/>
      <c r="NVH54" s="86"/>
      <c r="NVI54" s="86"/>
      <c r="NVJ54" s="86"/>
      <c r="NVK54" s="86"/>
      <c r="NVL54" s="86"/>
      <c r="NVM54" s="86"/>
      <c r="NVN54" s="86"/>
      <c r="NVO54" s="86"/>
      <c r="NVP54" s="86"/>
      <c r="NVQ54" s="86"/>
      <c r="NVR54" s="86"/>
      <c r="NVS54" s="86"/>
      <c r="NVT54" s="86"/>
      <c r="NVU54" s="86"/>
      <c r="NVV54" s="86"/>
      <c r="NVW54" s="86"/>
      <c r="NVX54" s="86"/>
      <c r="NVY54" s="86"/>
      <c r="NVZ54" s="86"/>
      <c r="NWA54" s="86"/>
      <c r="NWB54" s="86"/>
      <c r="NWC54" s="86"/>
      <c r="NWD54" s="86"/>
      <c r="NWE54" s="86"/>
      <c r="NWF54" s="86"/>
      <c r="NWG54" s="86"/>
      <c r="NWH54" s="86"/>
      <c r="NWI54" s="86"/>
      <c r="NWJ54" s="86"/>
      <c r="NWK54" s="86"/>
      <c r="NWL54" s="86"/>
      <c r="NWM54" s="86"/>
      <c r="NWN54" s="86"/>
      <c r="NWO54" s="86"/>
      <c r="NWP54" s="86"/>
      <c r="NWQ54" s="86"/>
      <c r="NWR54" s="86"/>
      <c r="NWS54" s="86"/>
      <c r="NWT54" s="86"/>
      <c r="NWU54" s="86"/>
      <c r="NWV54" s="86"/>
      <c r="NWW54" s="86"/>
      <c r="NWX54" s="86"/>
      <c r="NWY54" s="86"/>
      <c r="NWZ54" s="86"/>
      <c r="NXA54" s="86"/>
      <c r="NXB54" s="86"/>
      <c r="NXC54" s="86"/>
      <c r="NXD54" s="86"/>
      <c r="NXE54" s="86"/>
      <c r="NXF54" s="86"/>
      <c r="NXG54" s="86"/>
      <c r="NXH54" s="86"/>
      <c r="NXI54" s="86"/>
      <c r="NXJ54" s="86"/>
      <c r="NXK54" s="86"/>
      <c r="NXL54" s="86"/>
      <c r="NXM54" s="86"/>
      <c r="NXN54" s="86"/>
      <c r="NXO54" s="86"/>
      <c r="NXP54" s="86"/>
      <c r="NXQ54" s="86"/>
      <c r="NXR54" s="86"/>
      <c r="NXS54" s="86"/>
      <c r="NXT54" s="86"/>
      <c r="NXU54" s="86"/>
      <c r="NXV54" s="86"/>
      <c r="NXW54" s="86"/>
      <c r="NXX54" s="86"/>
      <c r="NXY54" s="86"/>
      <c r="NXZ54" s="86"/>
      <c r="NYA54" s="86"/>
      <c r="NYB54" s="86"/>
      <c r="NYC54" s="86"/>
      <c r="NYD54" s="86"/>
      <c r="NYE54" s="86"/>
      <c r="NYF54" s="86"/>
      <c r="NYG54" s="86"/>
      <c r="NYH54" s="86"/>
      <c r="NYI54" s="86"/>
      <c r="NYJ54" s="86"/>
      <c r="NYK54" s="86"/>
      <c r="NYL54" s="86"/>
      <c r="NYM54" s="86"/>
      <c r="NYN54" s="86"/>
      <c r="NYO54" s="86"/>
      <c r="NYP54" s="86"/>
      <c r="NYQ54" s="86"/>
      <c r="NYR54" s="86"/>
      <c r="NYS54" s="86"/>
      <c r="NYT54" s="86"/>
      <c r="NYU54" s="86"/>
      <c r="NYV54" s="86"/>
      <c r="NYW54" s="86"/>
      <c r="NYX54" s="86"/>
      <c r="NYY54" s="86"/>
      <c r="NYZ54" s="86"/>
      <c r="NZA54" s="86"/>
      <c r="NZB54" s="86"/>
      <c r="NZC54" s="86"/>
      <c r="NZD54" s="86"/>
      <c r="NZE54" s="86"/>
      <c r="NZF54" s="86"/>
      <c r="NZG54" s="86"/>
      <c r="NZH54" s="86"/>
      <c r="NZI54" s="86"/>
      <c r="NZJ54" s="86"/>
      <c r="NZK54" s="86"/>
      <c r="NZL54" s="86"/>
      <c r="NZM54" s="86"/>
      <c r="NZN54" s="86"/>
      <c r="NZO54" s="86"/>
      <c r="NZP54" s="86"/>
      <c r="NZQ54" s="86"/>
      <c r="NZR54" s="86"/>
      <c r="NZS54" s="86"/>
      <c r="NZT54" s="86"/>
      <c r="NZU54" s="86"/>
      <c r="NZV54" s="86"/>
      <c r="NZW54" s="86"/>
      <c r="NZX54" s="86"/>
      <c r="NZY54" s="86"/>
      <c r="NZZ54" s="86"/>
      <c r="OAA54" s="86"/>
      <c r="OAB54" s="86"/>
      <c r="OAC54" s="86"/>
      <c r="OAD54" s="86"/>
      <c r="OAE54" s="86"/>
      <c r="OAF54" s="86"/>
      <c r="OAG54" s="86"/>
      <c r="OAH54" s="86"/>
      <c r="OAI54" s="86"/>
      <c r="OAJ54" s="86"/>
      <c r="OAK54" s="86"/>
      <c r="OAL54" s="86"/>
      <c r="OAM54" s="86"/>
      <c r="OAN54" s="86"/>
      <c r="OAO54" s="86"/>
      <c r="OAP54" s="86"/>
      <c r="OAQ54" s="86"/>
      <c r="OAR54" s="86"/>
      <c r="OAS54" s="86"/>
      <c r="OAT54" s="86"/>
      <c r="OAU54" s="86"/>
      <c r="OAV54" s="86"/>
      <c r="OAW54" s="86"/>
      <c r="OAX54" s="86"/>
      <c r="OAY54" s="86"/>
      <c r="OAZ54" s="86"/>
      <c r="OBA54" s="86"/>
      <c r="OBB54" s="86"/>
      <c r="OBC54" s="86"/>
      <c r="OBD54" s="86"/>
      <c r="OBE54" s="86"/>
      <c r="OBF54" s="86"/>
      <c r="OBG54" s="86"/>
      <c r="OBH54" s="86"/>
      <c r="OBI54" s="86"/>
      <c r="OBJ54" s="86"/>
      <c r="OBK54" s="86"/>
      <c r="OBL54" s="86"/>
      <c r="OBM54" s="86"/>
      <c r="OBN54" s="86"/>
      <c r="OBO54" s="86"/>
      <c r="OBP54" s="86"/>
      <c r="OBQ54" s="86"/>
      <c r="OBR54" s="86"/>
      <c r="OBS54" s="86"/>
      <c r="OBT54" s="86"/>
      <c r="OBU54" s="86"/>
      <c r="OBV54" s="86"/>
      <c r="OBW54" s="86"/>
      <c r="OBX54" s="86"/>
      <c r="OBY54" s="86"/>
      <c r="OBZ54" s="86"/>
      <c r="OCA54" s="86"/>
      <c r="OCB54" s="86"/>
      <c r="OCC54" s="86"/>
      <c r="OCD54" s="86"/>
      <c r="OCE54" s="86"/>
      <c r="OCF54" s="86"/>
      <c r="OCG54" s="86"/>
      <c r="OCH54" s="86"/>
      <c r="OCI54" s="86"/>
      <c r="OCJ54" s="86"/>
      <c r="OCK54" s="86"/>
      <c r="OCL54" s="86"/>
      <c r="OCM54" s="86"/>
      <c r="OCN54" s="86"/>
      <c r="OCO54" s="86"/>
      <c r="OCP54" s="86"/>
      <c r="OCQ54" s="86"/>
      <c r="OCR54" s="86"/>
      <c r="OCS54" s="86"/>
      <c r="OCT54" s="86"/>
      <c r="OCU54" s="86"/>
      <c r="OCV54" s="86"/>
      <c r="OCW54" s="86"/>
      <c r="OCX54" s="86"/>
      <c r="OCY54" s="86"/>
      <c r="OCZ54" s="86"/>
      <c r="ODA54" s="86"/>
      <c r="ODB54" s="86"/>
      <c r="ODC54" s="86"/>
      <c r="ODD54" s="86"/>
      <c r="ODE54" s="86"/>
      <c r="ODF54" s="86"/>
      <c r="ODG54" s="86"/>
      <c r="ODH54" s="86"/>
      <c r="ODI54" s="86"/>
      <c r="ODJ54" s="86"/>
      <c r="ODK54" s="86"/>
      <c r="ODL54" s="86"/>
      <c r="ODM54" s="86"/>
      <c r="ODN54" s="86"/>
      <c r="ODO54" s="86"/>
      <c r="ODP54" s="86"/>
      <c r="ODQ54" s="86"/>
      <c r="ODR54" s="86"/>
      <c r="ODS54" s="86"/>
      <c r="ODT54" s="86"/>
      <c r="ODU54" s="86"/>
      <c r="ODV54" s="86"/>
      <c r="ODW54" s="86"/>
      <c r="ODX54" s="86"/>
      <c r="ODY54" s="86"/>
      <c r="ODZ54" s="86"/>
      <c r="OEA54" s="86"/>
      <c r="OEB54" s="86"/>
      <c r="OEC54" s="86"/>
      <c r="OED54" s="86"/>
      <c r="OEE54" s="86"/>
      <c r="OEF54" s="86"/>
      <c r="OEG54" s="86"/>
      <c r="OEH54" s="86"/>
      <c r="OEI54" s="86"/>
      <c r="OEJ54" s="86"/>
      <c r="OEK54" s="86"/>
      <c r="OEL54" s="86"/>
      <c r="OEM54" s="86"/>
      <c r="OEN54" s="86"/>
      <c r="OEO54" s="86"/>
      <c r="OEP54" s="86"/>
      <c r="OEQ54" s="86"/>
      <c r="OER54" s="86"/>
      <c r="OES54" s="86"/>
      <c r="OET54" s="86"/>
      <c r="OEU54" s="86"/>
      <c r="OEV54" s="86"/>
      <c r="OEW54" s="86"/>
      <c r="OEX54" s="86"/>
      <c r="OEY54" s="86"/>
      <c r="OEZ54" s="86"/>
      <c r="OFA54" s="86"/>
      <c r="OFB54" s="86"/>
      <c r="OFC54" s="86"/>
      <c r="OFD54" s="86"/>
      <c r="OFE54" s="86"/>
      <c r="OFF54" s="86"/>
      <c r="OFG54" s="86"/>
      <c r="OFH54" s="86"/>
      <c r="OFI54" s="86"/>
      <c r="OFJ54" s="86"/>
      <c r="OFK54" s="86"/>
      <c r="OFL54" s="86"/>
      <c r="OFM54" s="86"/>
      <c r="OFN54" s="86"/>
      <c r="OFO54" s="86"/>
      <c r="OFP54" s="86"/>
      <c r="OFQ54" s="86"/>
      <c r="OFR54" s="86"/>
      <c r="OFS54" s="86"/>
      <c r="OFT54" s="86"/>
      <c r="OFU54" s="86"/>
      <c r="OFV54" s="86"/>
      <c r="OFW54" s="86"/>
      <c r="OFX54" s="86"/>
      <c r="OFY54" s="86"/>
      <c r="OFZ54" s="86"/>
      <c r="OGA54" s="86"/>
      <c r="OGB54" s="86"/>
      <c r="OGC54" s="86"/>
      <c r="OGD54" s="86"/>
      <c r="OGE54" s="86"/>
      <c r="OGF54" s="86"/>
      <c r="OGG54" s="86"/>
      <c r="OGH54" s="86"/>
      <c r="OGI54" s="86"/>
      <c r="OGJ54" s="86"/>
      <c r="OGK54" s="86"/>
      <c r="OGL54" s="86"/>
      <c r="OGM54" s="86"/>
      <c r="OGN54" s="86"/>
      <c r="OGO54" s="86"/>
      <c r="OGP54" s="86"/>
      <c r="OGQ54" s="86"/>
      <c r="OGR54" s="86"/>
      <c r="OGS54" s="86"/>
      <c r="OGT54" s="86"/>
      <c r="OGU54" s="86"/>
      <c r="OGV54" s="86"/>
      <c r="OGW54" s="86"/>
      <c r="OGX54" s="86"/>
      <c r="OGY54" s="86"/>
      <c r="OGZ54" s="86"/>
      <c r="OHA54" s="86"/>
      <c r="OHB54" s="86"/>
      <c r="OHC54" s="86"/>
      <c r="OHD54" s="86"/>
      <c r="OHE54" s="86"/>
      <c r="OHF54" s="86"/>
      <c r="OHG54" s="86"/>
      <c r="OHH54" s="86"/>
      <c r="OHI54" s="86"/>
      <c r="OHJ54" s="86"/>
      <c r="OHK54" s="86"/>
      <c r="OHL54" s="86"/>
      <c r="OHM54" s="86"/>
      <c r="OHN54" s="86"/>
      <c r="OHO54" s="86"/>
      <c r="OHP54" s="86"/>
      <c r="OHQ54" s="86"/>
      <c r="OHR54" s="86"/>
      <c r="OHS54" s="86"/>
      <c r="OHT54" s="86"/>
      <c r="OHU54" s="86"/>
      <c r="OHV54" s="86"/>
      <c r="OHW54" s="86"/>
      <c r="OHX54" s="86"/>
      <c r="OHY54" s="86"/>
      <c r="OHZ54" s="86"/>
      <c r="OIA54" s="86"/>
      <c r="OIB54" s="86"/>
      <c r="OIC54" s="86"/>
      <c r="OID54" s="86"/>
      <c r="OIE54" s="86"/>
      <c r="OIF54" s="86"/>
      <c r="OIG54" s="86"/>
      <c r="OIH54" s="86"/>
      <c r="OII54" s="86"/>
      <c r="OIJ54" s="86"/>
      <c r="OIK54" s="86"/>
      <c r="OIL54" s="86"/>
      <c r="OIM54" s="86"/>
      <c r="OIN54" s="86"/>
      <c r="OIO54" s="86"/>
      <c r="OIP54" s="86"/>
      <c r="OIQ54" s="86"/>
      <c r="OIR54" s="86"/>
      <c r="OIS54" s="86"/>
      <c r="OIT54" s="86"/>
      <c r="OIU54" s="86"/>
      <c r="OIV54" s="86"/>
      <c r="OIW54" s="86"/>
      <c r="OIX54" s="86"/>
      <c r="OIY54" s="86"/>
      <c r="OIZ54" s="86"/>
      <c r="OJA54" s="86"/>
      <c r="OJB54" s="86"/>
      <c r="OJC54" s="86"/>
      <c r="OJD54" s="86"/>
      <c r="OJE54" s="86"/>
      <c r="OJF54" s="86"/>
      <c r="OJG54" s="86"/>
      <c r="OJH54" s="86"/>
      <c r="OJI54" s="86"/>
      <c r="OJJ54" s="86"/>
      <c r="OJK54" s="86"/>
      <c r="OJL54" s="86"/>
      <c r="OJM54" s="86"/>
      <c r="OJN54" s="86"/>
      <c r="OJO54" s="86"/>
      <c r="OJP54" s="86"/>
      <c r="OJQ54" s="86"/>
      <c r="OJR54" s="86"/>
      <c r="OJS54" s="86"/>
      <c r="OJT54" s="86"/>
      <c r="OJU54" s="86"/>
      <c r="OJV54" s="86"/>
      <c r="OJW54" s="86"/>
      <c r="OJX54" s="86"/>
      <c r="OJY54" s="86"/>
      <c r="OJZ54" s="86"/>
      <c r="OKA54" s="86"/>
      <c r="OKB54" s="86"/>
      <c r="OKC54" s="86"/>
      <c r="OKD54" s="86"/>
      <c r="OKE54" s="86"/>
      <c r="OKF54" s="86"/>
      <c r="OKG54" s="86"/>
      <c r="OKH54" s="86"/>
      <c r="OKI54" s="86"/>
      <c r="OKJ54" s="86"/>
      <c r="OKK54" s="86"/>
      <c r="OKL54" s="86"/>
      <c r="OKM54" s="86"/>
      <c r="OKN54" s="86"/>
      <c r="OKO54" s="86"/>
      <c r="OKP54" s="86"/>
      <c r="OKQ54" s="86"/>
      <c r="OKR54" s="86"/>
      <c r="OKS54" s="86"/>
      <c r="OKT54" s="86"/>
      <c r="OKU54" s="86"/>
      <c r="OKV54" s="86"/>
      <c r="OKW54" s="86"/>
      <c r="OKX54" s="86"/>
      <c r="OKY54" s="86"/>
      <c r="OKZ54" s="86"/>
      <c r="OLA54" s="86"/>
      <c r="OLB54" s="86"/>
      <c r="OLC54" s="86"/>
      <c r="OLD54" s="86"/>
      <c r="OLE54" s="86"/>
      <c r="OLF54" s="86"/>
      <c r="OLG54" s="86"/>
      <c r="OLH54" s="86"/>
      <c r="OLI54" s="86"/>
      <c r="OLJ54" s="86"/>
      <c r="OLK54" s="86"/>
      <c r="OLL54" s="86"/>
      <c r="OLM54" s="86"/>
      <c r="OLN54" s="86"/>
      <c r="OLO54" s="86"/>
      <c r="OLP54" s="86"/>
      <c r="OLQ54" s="86"/>
      <c r="OLR54" s="86"/>
      <c r="OLS54" s="86"/>
      <c r="OLT54" s="86"/>
      <c r="OLU54" s="86"/>
      <c r="OLV54" s="86"/>
      <c r="OLW54" s="86"/>
      <c r="OLX54" s="86"/>
      <c r="OLY54" s="86"/>
      <c r="OLZ54" s="86"/>
      <c r="OMA54" s="86"/>
      <c r="OMB54" s="86"/>
      <c r="OMC54" s="86"/>
      <c r="OMD54" s="86"/>
      <c r="OME54" s="86"/>
      <c r="OMF54" s="86"/>
      <c r="OMG54" s="86"/>
      <c r="OMH54" s="86"/>
      <c r="OMI54" s="86"/>
      <c r="OMJ54" s="86"/>
      <c r="OMK54" s="86"/>
      <c r="OML54" s="86"/>
      <c r="OMM54" s="86"/>
      <c r="OMN54" s="86"/>
      <c r="OMO54" s="86"/>
      <c r="OMP54" s="86"/>
      <c r="OMQ54" s="86"/>
      <c r="OMR54" s="86"/>
      <c r="OMS54" s="86"/>
      <c r="OMT54" s="86"/>
      <c r="OMU54" s="86"/>
      <c r="OMV54" s="86"/>
      <c r="OMW54" s="86"/>
      <c r="OMX54" s="86"/>
      <c r="OMY54" s="86"/>
      <c r="OMZ54" s="86"/>
      <c r="ONA54" s="86"/>
      <c r="ONB54" s="86"/>
      <c r="ONC54" s="86"/>
      <c r="OND54" s="86"/>
      <c r="ONE54" s="86"/>
      <c r="ONF54" s="86"/>
      <c r="ONG54" s="86"/>
      <c r="ONH54" s="86"/>
      <c r="ONI54" s="86"/>
      <c r="ONJ54" s="86"/>
      <c r="ONK54" s="86"/>
      <c r="ONL54" s="86"/>
      <c r="ONM54" s="86"/>
      <c r="ONN54" s="86"/>
      <c r="ONO54" s="86"/>
      <c r="ONP54" s="86"/>
      <c r="ONQ54" s="86"/>
      <c r="ONR54" s="86"/>
      <c r="ONS54" s="86"/>
      <c r="ONT54" s="86"/>
      <c r="ONU54" s="86"/>
      <c r="ONV54" s="86"/>
      <c r="ONW54" s="86"/>
      <c r="ONX54" s="86"/>
      <c r="ONY54" s="86"/>
      <c r="ONZ54" s="86"/>
      <c r="OOA54" s="86"/>
      <c r="OOB54" s="86"/>
      <c r="OOC54" s="86"/>
      <c r="OOD54" s="86"/>
      <c r="OOE54" s="86"/>
      <c r="OOF54" s="86"/>
      <c r="OOG54" s="86"/>
      <c r="OOH54" s="86"/>
      <c r="OOI54" s="86"/>
      <c r="OOJ54" s="86"/>
      <c r="OOK54" s="86"/>
      <c r="OOL54" s="86"/>
      <c r="OOM54" s="86"/>
      <c r="OON54" s="86"/>
      <c r="OOO54" s="86"/>
      <c r="OOP54" s="86"/>
      <c r="OOQ54" s="86"/>
      <c r="OOR54" s="86"/>
      <c r="OOS54" s="86"/>
      <c r="OOT54" s="86"/>
      <c r="OOU54" s="86"/>
      <c r="OOV54" s="86"/>
      <c r="OOW54" s="86"/>
      <c r="OOX54" s="86"/>
      <c r="OOY54" s="86"/>
      <c r="OOZ54" s="86"/>
      <c r="OPA54" s="86"/>
      <c r="OPB54" s="86"/>
      <c r="OPC54" s="86"/>
      <c r="OPD54" s="86"/>
      <c r="OPE54" s="86"/>
      <c r="OPF54" s="86"/>
      <c r="OPG54" s="86"/>
      <c r="OPH54" s="86"/>
      <c r="OPI54" s="86"/>
      <c r="OPJ54" s="86"/>
      <c r="OPK54" s="86"/>
      <c r="OPL54" s="86"/>
      <c r="OPM54" s="86"/>
      <c r="OPN54" s="86"/>
      <c r="OPO54" s="86"/>
      <c r="OPP54" s="86"/>
      <c r="OPQ54" s="86"/>
      <c r="OPR54" s="86"/>
      <c r="OPS54" s="86"/>
      <c r="OPT54" s="86"/>
      <c r="OPU54" s="86"/>
      <c r="OPV54" s="86"/>
      <c r="OPW54" s="86"/>
      <c r="OPX54" s="86"/>
      <c r="OPY54" s="86"/>
      <c r="OPZ54" s="86"/>
      <c r="OQA54" s="86"/>
      <c r="OQB54" s="86"/>
      <c r="OQC54" s="86"/>
      <c r="OQD54" s="86"/>
      <c r="OQE54" s="86"/>
      <c r="OQF54" s="86"/>
      <c r="OQG54" s="86"/>
      <c r="OQH54" s="86"/>
      <c r="OQI54" s="86"/>
      <c r="OQJ54" s="86"/>
      <c r="OQK54" s="86"/>
      <c r="OQL54" s="86"/>
      <c r="OQM54" s="86"/>
      <c r="OQN54" s="86"/>
      <c r="OQO54" s="86"/>
      <c r="OQP54" s="86"/>
      <c r="OQQ54" s="86"/>
      <c r="OQR54" s="86"/>
      <c r="OQS54" s="86"/>
      <c r="OQT54" s="86"/>
      <c r="OQU54" s="86"/>
      <c r="OQV54" s="86"/>
      <c r="OQW54" s="86"/>
      <c r="OQX54" s="86"/>
      <c r="OQY54" s="86"/>
      <c r="OQZ54" s="86"/>
      <c r="ORA54" s="86"/>
      <c r="ORB54" s="86"/>
      <c r="ORC54" s="86"/>
      <c r="ORD54" s="86"/>
      <c r="ORE54" s="86"/>
      <c r="ORF54" s="86"/>
      <c r="ORG54" s="86"/>
      <c r="ORH54" s="86"/>
      <c r="ORI54" s="86"/>
      <c r="ORJ54" s="86"/>
      <c r="ORK54" s="86"/>
      <c r="ORL54" s="86"/>
      <c r="ORM54" s="86"/>
      <c r="ORN54" s="86"/>
      <c r="ORO54" s="86"/>
      <c r="ORP54" s="86"/>
      <c r="ORQ54" s="86"/>
      <c r="ORR54" s="86"/>
      <c r="ORS54" s="86"/>
      <c r="ORT54" s="86"/>
      <c r="ORU54" s="86"/>
      <c r="ORV54" s="86"/>
      <c r="ORW54" s="86"/>
      <c r="ORX54" s="86"/>
      <c r="ORY54" s="86"/>
      <c r="ORZ54" s="86"/>
      <c r="OSA54" s="86"/>
      <c r="OSB54" s="86"/>
      <c r="OSC54" s="86"/>
      <c r="OSD54" s="86"/>
      <c r="OSE54" s="86"/>
      <c r="OSF54" s="86"/>
      <c r="OSG54" s="86"/>
      <c r="OSH54" s="86"/>
      <c r="OSI54" s="86"/>
      <c r="OSJ54" s="86"/>
      <c r="OSK54" s="86"/>
      <c r="OSL54" s="86"/>
      <c r="OSM54" s="86"/>
      <c r="OSN54" s="86"/>
      <c r="OSO54" s="86"/>
      <c r="OSP54" s="86"/>
      <c r="OSQ54" s="86"/>
      <c r="OSR54" s="86"/>
      <c r="OSS54" s="86"/>
      <c r="OST54" s="86"/>
      <c r="OSU54" s="86"/>
      <c r="OSV54" s="86"/>
      <c r="OSW54" s="86"/>
      <c r="OSX54" s="86"/>
      <c r="OSY54" s="86"/>
      <c r="OSZ54" s="86"/>
      <c r="OTA54" s="86"/>
      <c r="OTB54" s="86"/>
      <c r="OTC54" s="86"/>
      <c r="OTD54" s="86"/>
      <c r="OTE54" s="86"/>
      <c r="OTF54" s="86"/>
      <c r="OTG54" s="86"/>
      <c r="OTH54" s="86"/>
      <c r="OTI54" s="86"/>
      <c r="OTJ54" s="86"/>
      <c r="OTK54" s="86"/>
      <c r="OTL54" s="86"/>
      <c r="OTM54" s="86"/>
      <c r="OTN54" s="86"/>
      <c r="OTO54" s="86"/>
      <c r="OTP54" s="86"/>
      <c r="OTQ54" s="86"/>
      <c r="OTR54" s="86"/>
      <c r="OTS54" s="86"/>
      <c r="OTT54" s="86"/>
      <c r="OTU54" s="86"/>
      <c r="OTV54" s="86"/>
      <c r="OTW54" s="86"/>
      <c r="OTX54" s="86"/>
      <c r="OTY54" s="86"/>
      <c r="OTZ54" s="86"/>
      <c r="OUA54" s="86"/>
      <c r="OUB54" s="86"/>
      <c r="OUC54" s="86"/>
      <c r="OUD54" s="86"/>
      <c r="OUE54" s="86"/>
      <c r="OUF54" s="86"/>
      <c r="OUG54" s="86"/>
      <c r="OUH54" s="86"/>
      <c r="OUI54" s="86"/>
      <c r="OUJ54" s="86"/>
      <c r="OUK54" s="86"/>
      <c r="OUL54" s="86"/>
      <c r="OUM54" s="86"/>
      <c r="OUN54" s="86"/>
      <c r="OUO54" s="86"/>
      <c r="OUP54" s="86"/>
      <c r="OUQ54" s="86"/>
      <c r="OUR54" s="86"/>
      <c r="OUS54" s="86"/>
      <c r="OUT54" s="86"/>
      <c r="OUU54" s="86"/>
      <c r="OUV54" s="86"/>
      <c r="OUW54" s="86"/>
      <c r="OUX54" s="86"/>
      <c r="OUY54" s="86"/>
      <c r="OUZ54" s="86"/>
      <c r="OVA54" s="86"/>
      <c r="OVB54" s="86"/>
      <c r="OVC54" s="86"/>
      <c r="OVD54" s="86"/>
      <c r="OVE54" s="86"/>
      <c r="OVF54" s="86"/>
      <c r="OVG54" s="86"/>
      <c r="OVH54" s="86"/>
      <c r="OVI54" s="86"/>
      <c r="OVJ54" s="86"/>
      <c r="OVK54" s="86"/>
      <c r="OVL54" s="86"/>
      <c r="OVM54" s="86"/>
      <c r="OVN54" s="86"/>
      <c r="OVO54" s="86"/>
      <c r="OVP54" s="86"/>
      <c r="OVQ54" s="86"/>
      <c r="OVR54" s="86"/>
      <c r="OVS54" s="86"/>
      <c r="OVT54" s="86"/>
      <c r="OVU54" s="86"/>
      <c r="OVV54" s="86"/>
      <c r="OVW54" s="86"/>
      <c r="OVX54" s="86"/>
      <c r="OVY54" s="86"/>
      <c r="OVZ54" s="86"/>
      <c r="OWA54" s="86"/>
      <c r="OWB54" s="86"/>
      <c r="OWC54" s="86"/>
      <c r="OWD54" s="86"/>
      <c r="OWE54" s="86"/>
      <c r="OWF54" s="86"/>
      <c r="OWG54" s="86"/>
      <c r="OWH54" s="86"/>
      <c r="OWI54" s="86"/>
      <c r="OWJ54" s="86"/>
      <c r="OWK54" s="86"/>
      <c r="OWL54" s="86"/>
      <c r="OWM54" s="86"/>
      <c r="OWN54" s="86"/>
      <c r="OWO54" s="86"/>
      <c r="OWP54" s="86"/>
      <c r="OWQ54" s="86"/>
      <c r="OWR54" s="86"/>
      <c r="OWS54" s="86"/>
      <c r="OWT54" s="86"/>
      <c r="OWU54" s="86"/>
      <c r="OWV54" s="86"/>
      <c r="OWW54" s="86"/>
      <c r="OWX54" s="86"/>
      <c r="OWY54" s="86"/>
      <c r="OWZ54" s="86"/>
      <c r="OXA54" s="86"/>
      <c r="OXB54" s="86"/>
      <c r="OXC54" s="86"/>
      <c r="OXD54" s="86"/>
      <c r="OXE54" s="86"/>
      <c r="OXF54" s="86"/>
      <c r="OXG54" s="86"/>
      <c r="OXH54" s="86"/>
      <c r="OXI54" s="86"/>
      <c r="OXJ54" s="86"/>
      <c r="OXK54" s="86"/>
      <c r="OXL54" s="86"/>
      <c r="OXM54" s="86"/>
      <c r="OXN54" s="86"/>
      <c r="OXO54" s="86"/>
      <c r="OXP54" s="86"/>
      <c r="OXQ54" s="86"/>
      <c r="OXR54" s="86"/>
      <c r="OXS54" s="86"/>
      <c r="OXT54" s="86"/>
      <c r="OXU54" s="86"/>
      <c r="OXV54" s="86"/>
      <c r="OXW54" s="86"/>
      <c r="OXX54" s="86"/>
      <c r="OXY54" s="86"/>
      <c r="OXZ54" s="86"/>
      <c r="OYA54" s="86"/>
      <c r="OYB54" s="86"/>
      <c r="OYC54" s="86"/>
      <c r="OYD54" s="86"/>
      <c r="OYE54" s="86"/>
      <c r="OYF54" s="86"/>
      <c r="OYG54" s="86"/>
      <c r="OYH54" s="86"/>
      <c r="OYI54" s="86"/>
      <c r="OYJ54" s="86"/>
      <c r="OYK54" s="86"/>
      <c r="OYL54" s="86"/>
      <c r="OYM54" s="86"/>
      <c r="OYN54" s="86"/>
      <c r="OYO54" s="86"/>
      <c r="OYP54" s="86"/>
      <c r="OYQ54" s="86"/>
      <c r="OYR54" s="86"/>
      <c r="OYS54" s="86"/>
      <c r="OYT54" s="86"/>
      <c r="OYU54" s="86"/>
      <c r="OYV54" s="86"/>
      <c r="OYW54" s="86"/>
      <c r="OYX54" s="86"/>
      <c r="OYY54" s="86"/>
      <c r="OYZ54" s="86"/>
      <c r="OZA54" s="86"/>
      <c r="OZB54" s="86"/>
      <c r="OZC54" s="86"/>
      <c r="OZD54" s="86"/>
      <c r="OZE54" s="86"/>
      <c r="OZF54" s="86"/>
      <c r="OZG54" s="86"/>
      <c r="OZH54" s="86"/>
      <c r="OZI54" s="86"/>
      <c r="OZJ54" s="86"/>
      <c r="OZK54" s="86"/>
      <c r="OZL54" s="86"/>
      <c r="OZM54" s="86"/>
      <c r="OZN54" s="86"/>
      <c r="OZO54" s="86"/>
      <c r="OZP54" s="86"/>
      <c r="OZQ54" s="86"/>
      <c r="OZR54" s="86"/>
      <c r="OZS54" s="86"/>
      <c r="OZT54" s="86"/>
      <c r="OZU54" s="86"/>
      <c r="OZV54" s="86"/>
      <c r="OZW54" s="86"/>
      <c r="OZX54" s="86"/>
      <c r="OZY54" s="86"/>
      <c r="OZZ54" s="86"/>
      <c r="PAA54" s="86"/>
      <c r="PAB54" s="86"/>
      <c r="PAC54" s="86"/>
      <c r="PAD54" s="86"/>
      <c r="PAE54" s="86"/>
      <c r="PAF54" s="86"/>
      <c r="PAG54" s="86"/>
      <c r="PAH54" s="86"/>
      <c r="PAI54" s="86"/>
      <c r="PAJ54" s="86"/>
      <c r="PAK54" s="86"/>
      <c r="PAL54" s="86"/>
      <c r="PAM54" s="86"/>
      <c r="PAN54" s="86"/>
      <c r="PAO54" s="86"/>
      <c r="PAP54" s="86"/>
      <c r="PAQ54" s="86"/>
      <c r="PAR54" s="86"/>
      <c r="PAS54" s="86"/>
      <c r="PAT54" s="86"/>
      <c r="PAU54" s="86"/>
      <c r="PAV54" s="86"/>
      <c r="PAW54" s="86"/>
      <c r="PAX54" s="86"/>
      <c r="PAY54" s="86"/>
      <c r="PAZ54" s="86"/>
      <c r="PBA54" s="86"/>
      <c r="PBB54" s="86"/>
      <c r="PBC54" s="86"/>
      <c r="PBD54" s="86"/>
      <c r="PBE54" s="86"/>
      <c r="PBF54" s="86"/>
      <c r="PBG54" s="86"/>
      <c r="PBH54" s="86"/>
      <c r="PBI54" s="86"/>
      <c r="PBJ54" s="86"/>
      <c r="PBK54" s="86"/>
      <c r="PBL54" s="86"/>
      <c r="PBM54" s="86"/>
      <c r="PBN54" s="86"/>
      <c r="PBO54" s="86"/>
      <c r="PBP54" s="86"/>
      <c r="PBQ54" s="86"/>
      <c r="PBR54" s="86"/>
      <c r="PBS54" s="86"/>
      <c r="PBT54" s="86"/>
      <c r="PBU54" s="86"/>
      <c r="PBV54" s="86"/>
      <c r="PBW54" s="86"/>
      <c r="PBX54" s="86"/>
      <c r="PBY54" s="86"/>
      <c r="PBZ54" s="86"/>
      <c r="PCA54" s="86"/>
      <c r="PCB54" s="86"/>
      <c r="PCC54" s="86"/>
      <c r="PCD54" s="86"/>
      <c r="PCE54" s="86"/>
      <c r="PCF54" s="86"/>
      <c r="PCG54" s="86"/>
      <c r="PCH54" s="86"/>
      <c r="PCI54" s="86"/>
      <c r="PCJ54" s="86"/>
      <c r="PCK54" s="86"/>
      <c r="PCL54" s="86"/>
      <c r="PCM54" s="86"/>
      <c r="PCN54" s="86"/>
      <c r="PCO54" s="86"/>
      <c r="PCP54" s="86"/>
      <c r="PCQ54" s="86"/>
      <c r="PCR54" s="86"/>
      <c r="PCS54" s="86"/>
      <c r="PCT54" s="86"/>
      <c r="PCU54" s="86"/>
      <c r="PCV54" s="86"/>
      <c r="PCW54" s="86"/>
      <c r="PCX54" s="86"/>
      <c r="PCY54" s="86"/>
      <c r="PCZ54" s="86"/>
      <c r="PDA54" s="86"/>
      <c r="PDB54" s="86"/>
      <c r="PDC54" s="86"/>
      <c r="PDD54" s="86"/>
      <c r="PDE54" s="86"/>
      <c r="PDF54" s="86"/>
      <c r="PDG54" s="86"/>
      <c r="PDH54" s="86"/>
      <c r="PDI54" s="86"/>
      <c r="PDJ54" s="86"/>
      <c r="PDK54" s="86"/>
      <c r="PDL54" s="86"/>
      <c r="PDM54" s="86"/>
      <c r="PDN54" s="86"/>
      <c r="PDO54" s="86"/>
      <c r="PDP54" s="86"/>
      <c r="PDQ54" s="86"/>
      <c r="PDR54" s="86"/>
      <c r="PDS54" s="86"/>
      <c r="PDT54" s="86"/>
      <c r="PDU54" s="86"/>
      <c r="PDV54" s="86"/>
      <c r="PDW54" s="86"/>
      <c r="PDX54" s="86"/>
      <c r="PDY54" s="86"/>
      <c r="PDZ54" s="86"/>
      <c r="PEA54" s="86"/>
      <c r="PEB54" s="86"/>
      <c r="PEC54" s="86"/>
      <c r="PED54" s="86"/>
      <c r="PEE54" s="86"/>
      <c r="PEF54" s="86"/>
      <c r="PEG54" s="86"/>
      <c r="PEH54" s="86"/>
      <c r="PEI54" s="86"/>
      <c r="PEJ54" s="86"/>
      <c r="PEK54" s="86"/>
      <c r="PEL54" s="86"/>
      <c r="PEM54" s="86"/>
      <c r="PEN54" s="86"/>
      <c r="PEO54" s="86"/>
      <c r="PEP54" s="86"/>
      <c r="PEQ54" s="86"/>
      <c r="PER54" s="86"/>
      <c r="PES54" s="86"/>
      <c r="PET54" s="86"/>
      <c r="PEU54" s="86"/>
      <c r="PEV54" s="86"/>
      <c r="PEW54" s="86"/>
      <c r="PEX54" s="86"/>
      <c r="PEY54" s="86"/>
      <c r="PEZ54" s="86"/>
      <c r="PFA54" s="86"/>
      <c r="PFB54" s="86"/>
      <c r="PFC54" s="86"/>
      <c r="PFD54" s="86"/>
      <c r="PFE54" s="86"/>
      <c r="PFF54" s="86"/>
      <c r="PFG54" s="86"/>
      <c r="PFH54" s="86"/>
      <c r="PFI54" s="86"/>
      <c r="PFJ54" s="86"/>
      <c r="PFK54" s="86"/>
      <c r="PFL54" s="86"/>
      <c r="PFM54" s="86"/>
      <c r="PFN54" s="86"/>
      <c r="PFO54" s="86"/>
      <c r="PFP54" s="86"/>
      <c r="PFQ54" s="86"/>
      <c r="PFR54" s="86"/>
      <c r="PFS54" s="86"/>
      <c r="PFT54" s="86"/>
      <c r="PFU54" s="86"/>
      <c r="PFV54" s="86"/>
      <c r="PFW54" s="86"/>
      <c r="PFX54" s="86"/>
      <c r="PFY54" s="86"/>
      <c r="PFZ54" s="86"/>
      <c r="PGA54" s="86"/>
      <c r="PGB54" s="86"/>
      <c r="PGC54" s="86"/>
      <c r="PGD54" s="86"/>
      <c r="PGE54" s="86"/>
      <c r="PGF54" s="86"/>
      <c r="PGG54" s="86"/>
      <c r="PGH54" s="86"/>
      <c r="PGI54" s="86"/>
      <c r="PGJ54" s="86"/>
      <c r="PGK54" s="86"/>
      <c r="PGL54" s="86"/>
      <c r="PGM54" s="86"/>
      <c r="PGN54" s="86"/>
      <c r="PGO54" s="86"/>
      <c r="PGP54" s="86"/>
      <c r="PGQ54" s="86"/>
      <c r="PGR54" s="86"/>
      <c r="PGS54" s="86"/>
      <c r="PGT54" s="86"/>
      <c r="PGU54" s="86"/>
      <c r="PGV54" s="86"/>
      <c r="PGW54" s="86"/>
      <c r="PGX54" s="86"/>
      <c r="PGY54" s="86"/>
      <c r="PGZ54" s="86"/>
      <c r="PHA54" s="86"/>
      <c r="PHB54" s="86"/>
      <c r="PHC54" s="86"/>
      <c r="PHD54" s="86"/>
      <c r="PHE54" s="86"/>
      <c r="PHF54" s="86"/>
      <c r="PHG54" s="86"/>
      <c r="PHH54" s="86"/>
      <c r="PHI54" s="86"/>
      <c r="PHJ54" s="86"/>
      <c r="PHK54" s="86"/>
      <c r="PHL54" s="86"/>
      <c r="PHM54" s="86"/>
      <c r="PHN54" s="86"/>
      <c r="PHO54" s="86"/>
      <c r="PHP54" s="86"/>
      <c r="PHQ54" s="86"/>
      <c r="PHR54" s="86"/>
      <c r="PHS54" s="86"/>
      <c r="PHT54" s="86"/>
      <c r="PHU54" s="86"/>
      <c r="PHV54" s="86"/>
      <c r="PHW54" s="86"/>
      <c r="PHX54" s="86"/>
      <c r="PHY54" s="86"/>
      <c r="PHZ54" s="86"/>
      <c r="PIA54" s="86"/>
      <c r="PIB54" s="86"/>
      <c r="PIC54" s="86"/>
      <c r="PID54" s="86"/>
      <c r="PIE54" s="86"/>
      <c r="PIF54" s="86"/>
      <c r="PIG54" s="86"/>
      <c r="PIH54" s="86"/>
      <c r="PII54" s="86"/>
      <c r="PIJ54" s="86"/>
      <c r="PIK54" s="86"/>
      <c r="PIL54" s="86"/>
      <c r="PIM54" s="86"/>
      <c r="PIN54" s="86"/>
      <c r="PIO54" s="86"/>
      <c r="PIP54" s="86"/>
      <c r="PIQ54" s="86"/>
      <c r="PIR54" s="86"/>
      <c r="PIS54" s="86"/>
      <c r="PIT54" s="86"/>
      <c r="PIU54" s="86"/>
      <c r="PIV54" s="86"/>
      <c r="PIW54" s="86"/>
      <c r="PIX54" s="86"/>
      <c r="PIY54" s="86"/>
      <c r="PIZ54" s="86"/>
      <c r="PJA54" s="86"/>
      <c r="PJB54" s="86"/>
      <c r="PJC54" s="86"/>
      <c r="PJD54" s="86"/>
      <c r="PJE54" s="86"/>
      <c r="PJF54" s="86"/>
      <c r="PJG54" s="86"/>
      <c r="PJH54" s="86"/>
      <c r="PJI54" s="86"/>
      <c r="PJJ54" s="86"/>
      <c r="PJK54" s="86"/>
      <c r="PJL54" s="86"/>
      <c r="PJM54" s="86"/>
      <c r="PJN54" s="86"/>
      <c r="PJO54" s="86"/>
      <c r="PJP54" s="86"/>
      <c r="PJQ54" s="86"/>
      <c r="PJR54" s="86"/>
      <c r="PJS54" s="86"/>
      <c r="PJT54" s="86"/>
      <c r="PJU54" s="86"/>
      <c r="PJV54" s="86"/>
      <c r="PJW54" s="86"/>
      <c r="PJX54" s="86"/>
      <c r="PJY54" s="86"/>
      <c r="PJZ54" s="86"/>
      <c r="PKA54" s="86"/>
      <c r="PKB54" s="86"/>
      <c r="PKC54" s="86"/>
      <c r="PKD54" s="86"/>
      <c r="PKE54" s="86"/>
      <c r="PKF54" s="86"/>
      <c r="PKG54" s="86"/>
      <c r="PKH54" s="86"/>
      <c r="PKI54" s="86"/>
      <c r="PKJ54" s="86"/>
      <c r="PKK54" s="86"/>
      <c r="PKL54" s="86"/>
      <c r="PKM54" s="86"/>
      <c r="PKN54" s="86"/>
      <c r="PKO54" s="86"/>
      <c r="PKP54" s="86"/>
      <c r="PKQ54" s="86"/>
      <c r="PKR54" s="86"/>
      <c r="PKS54" s="86"/>
      <c r="PKT54" s="86"/>
      <c r="PKU54" s="86"/>
      <c r="PKV54" s="86"/>
      <c r="PKW54" s="86"/>
      <c r="PKX54" s="86"/>
      <c r="PKY54" s="86"/>
      <c r="PKZ54" s="86"/>
      <c r="PLA54" s="86"/>
      <c r="PLB54" s="86"/>
      <c r="PLC54" s="86"/>
      <c r="PLD54" s="86"/>
      <c r="PLE54" s="86"/>
      <c r="PLF54" s="86"/>
      <c r="PLG54" s="86"/>
      <c r="PLH54" s="86"/>
      <c r="PLI54" s="86"/>
      <c r="PLJ54" s="86"/>
      <c r="PLK54" s="86"/>
      <c r="PLL54" s="86"/>
      <c r="PLM54" s="86"/>
      <c r="PLN54" s="86"/>
      <c r="PLO54" s="86"/>
      <c r="PLP54" s="86"/>
      <c r="PLQ54" s="86"/>
      <c r="PLR54" s="86"/>
      <c r="PLS54" s="86"/>
      <c r="PLT54" s="86"/>
      <c r="PLU54" s="86"/>
      <c r="PLV54" s="86"/>
      <c r="PLW54" s="86"/>
      <c r="PLX54" s="86"/>
      <c r="PLY54" s="86"/>
      <c r="PLZ54" s="86"/>
      <c r="PMA54" s="86"/>
      <c r="PMB54" s="86"/>
      <c r="PMC54" s="86"/>
      <c r="PMD54" s="86"/>
      <c r="PME54" s="86"/>
      <c r="PMF54" s="86"/>
      <c r="PMG54" s="86"/>
      <c r="PMH54" s="86"/>
      <c r="PMI54" s="86"/>
      <c r="PMJ54" s="86"/>
      <c r="PMK54" s="86"/>
      <c r="PML54" s="86"/>
      <c r="PMM54" s="86"/>
      <c r="PMN54" s="86"/>
      <c r="PMO54" s="86"/>
      <c r="PMP54" s="86"/>
      <c r="PMQ54" s="86"/>
      <c r="PMR54" s="86"/>
      <c r="PMS54" s="86"/>
      <c r="PMT54" s="86"/>
      <c r="PMU54" s="86"/>
      <c r="PMV54" s="86"/>
      <c r="PMW54" s="86"/>
      <c r="PMX54" s="86"/>
      <c r="PMY54" s="86"/>
      <c r="PMZ54" s="86"/>
      <c r="PNA54" s="86"/>
      <c r="PNB54" s="86"/>
      <c r="PNC54" s="86"/>
      <c r="PND54" s="86"/>
      <c r="PNE54" s="86"/>
      <c r="PNF54" s="86"/>
      <c r="PNG54" s="86"/>
      <c r="PNH54" s="86"/>
      <c r="PNI54" s="86"/>
      <c r="PNJ54" s="86"/>
      <c r="PNK54" s="86"/>
      <c r="PNL54" s="86"/>
      <c r="PNM54" s="86"/>
      <c r="PNN54" s="86"/>
      <c r="PNO54" s="86"/>
      <c r="PNP54" s="86"/>
      <c r="PNQ54" s="86"/>
      <c r="PNR54" s="86"/>
      <c r="PNS54" s="86"/>
      <c r="PNT54" s="86"/>
      <c r="PNU54" s="86"/>
      <c r="PNV54" s="86"/>
      <c r="PNW54" s="86"/>
      <c r="PNX54" s="86"/>
      <c r="PNY54" s="86"/>
      <c r="PNZ54" s="86"/>
      <c r="POA54" s="86"/>
      <c r="POB54" s="86"/>
      <c r="POC54" s="86"/>
      <c r="POD54" s="86"/>
      <c r="POE54" s="86"/>
      <c r="POF54" s="86"/>
      <c r="POG54" s="86"/>
      <c r="POH54" s="86"/>
      <c r="POI54" s="86"/>
      <c r="POJ54" s="86"/>
      <c r="POK54" s="86"/>
      <c r="POL54" s="86"/>
      <c r="POM54" s="86"/>
      <c r="PON54" s="86"/>
      <c r="POO54" s="86"/>
      <c r="POP54" s="86"/>
      <c r="POQ54" s="86"/>
      <c r="POR54" s="86"/>
      <c r="POS54" s="86"/>
      <c r="POT54" s="86"/>
      <c r="POU54" s="86"/>
      <c r="POV54" s="86"/>
      <c r="POW54" s="86"/>
      <c r="POX54" s="86"/>
      <c r="POY54" s="86"/>
      <c r="POZ54" s="86"/>
      <c r="PPA54" s="86"/>
      <c r="PPB54" s="86"/>
      <c r="PPC54" s="86"/>
      <c r="PPD54" s="86"/>
      <c r="PPE54" s="86"/>
      <c r="PPF54" s="86"/>
      <c r="PPG54" s="86"/>
      <c r="PPH54" s="86"/>
      <c r="PPI54" s="86"/>
      <c r="PPJ54" s="86"/>
      <c r="PPK54" s="86"/>
      <c r="PPL54" s="86"/>
      <c r="PPM54" s="86"/>
      <c r="PPN54" s="86"/>
      <c r="PPO54" s="86"/>
      <c r="PPP54" s="86"/>
      <c r="PPQ54" s="86"/>
      <c r="PPR54" s="86"/>
      <c r="PPS54" s="86"/>
      <c r="PPT54" s="86"/>
      <c r="PPU54" s="86"/>
      <c r="PPV54" s="86"/>
      <c r="PPW54" s="86"/>
      <c r="PPX54" s="86"/>
      <c r="PPY54" s="86"/>
      <c r="PPZ54" s="86"/>
      <c r="PQA54" s="86"/>
      <c r="PQB54" s="86"/>
      <c r="PQC54" s="86"/>
      <c r="PQD54" s="86"/>
      <c r="PQE54" s="86"/>
      <c r="PQF54" s="86"/>
      <c r="PQG54" s="86"/>
      <c r="PQH54" s="86"/>
      <c r="PQI54" s="86"/>
      <c r="PQJ54" s="86"/>
      <c r="PQK54" s="86"/>
      <c r="PQL54" s="86"/>
      <c r="PQM54" s="86"/>
      <c r="PQN54" s="86"/>
      <c r="PQO54" s="86"/>
      <c r="PQP54" s="86"/>
      <c r="PQQ54" s="86"/>
      <c r="PQR54" s="86"/>
      <c r="PQS54" s="86"/>
      <c r="PQT54" s="86"/>
      <c r="PQU54" s="86"/>
      <c r="PQV54" s="86"/>
      <c r="PQW54" s="86"/>
      <c r="PQX54" s="86"/>
      <c r="PQY54" s="86"/>
      <c r="PQZ54" s="86"/>
      <c r="PRA54" s="86"/>
      <c r="PRB54" s="86"/>
      <c r="PRC54" s="86"/>
      <c r="PRD54" s="86"/>
      <c r="PRE54" s="86"/>
      <c r="PRF54" s="86"/>
      <c r="PRG54" s="86"/>
      <c r="PRH54" s="86"/>
      <c r="PRI54" s="86"/>
      <c r="PRJ54" s="86"/>
      <c r="PRK54" s="86"/>
      <c r="PRL54" s="86"/>
      <c r="PRM54" s="86"/>
      <c r="PRN54" s="86"/>
      <c r="PRO54" s="86"/>
      <c r="PRP54" s="86"/>
      <c r="PRQ54" s="86"/>
      <c r="PRR54" s="86"/>
      <c r="PRS54" s="86"/>
      <c r="PRT54" s="86"/>
      <c r="PRU54" s="86"/>
      <c r="PRV54" s="86"/>
      <c r="PRW54" s="86"/>
      <c r="PRX54" s="86"/>
      <c r="PRY54" s="86"/>
      <c r="PRZ54" s="86"/>
      <c r="PSA54" s="86"/>
      <c r="PSB54" s="86"/>
      <c r="PSC54" s="86"/>
      <c r="PSD54" s="86"/>
      <c r="PSE54" s="86"/>
      <c r="PSF54" s="86"/>
      <c r="PSG54" s="86"/>
      <c r="PSH54" s="86"/>
      <c r="PSI54" s="86"/>
      <c r="PSJ54" s="86"/>
      <c r="PSK54" s="86"/>
      <c r="PSL54" s="86"/>
      <c r="PSM54" s="86"/>
      <c r="PSN54" s="86"/>
      <c r="PSO54" s="86"/>
      <c r="PSP54" s="86"/>
      <c r="PSQ54" s="86"/>
      <c r="PSR54" s="86"/>
      <c r="PSS54" s="86"/>
      <c r="PST54" s="86"/>
      <c r="PSU54" s="86"/>
      <c r="PSV54" s="86"/>
      <c r="PSW54" s="86"/>
      <c r="PSX54" s="86"/>
      <c r="PSY54" s="86"/>
      <c r="PSZ54" s="86"/>
      <c r="PTA54" s="86"/>
      <c r="PTB54" s="86"/>
      <c r="PTC54" s="86"/>
      <c r="PTD54" s="86"/>
      <c r="PTE54" s="86"/>
      <c r="PTF54" s="86"/>
      <c r="PTG54" s="86"/>
      <c r="PTH54" s="86"/>
      <c r="PTI54" s="86"/>
      <c r="PTJ54" s="86"/>
      <c r="PTK54" s="86"/>
      <c r="PTL54" s="86"/>
      <c r="PTM54" s="86"/>
      <c r="PTN54" s="86"/>
      <c r="PTO54" s="86"/>
      <c r="PTP54" s="86"/>
      <c r="PTQ54" s="86"/>
      <c r="PTR54" s="86"/>
      <c r="PTS54" s="86"/>
      <c r="PTT54" s="86"/>
      <c r="PTU54" s="86"/>
      <c r="PTV54" s="86"/>
      <c r="PTW54" s="86"/>
      <c r="PTX54" s="86"/>
      <c r="PTY54" s="86"/>
      <c r="PTZ54" s="86"/>
      <c r="PUA54" s="86"/>
      <c r="PUB54" s="86"/>
      <c r="PUC54" s="86"/>
      <c r="PUD54" s="86"/>
      <c r="PUE54" s="86"/>
      <c r="PUF54" s="86"/>
      <c r="PUG54" s="86"/>
      <c r="PUH54" s="86"/>
      <c r="PUI54" s="86"/>
      <c r="PUJ54" s="86"/>
      <c r="PUK54" s="86"/>
      <c r="PUL54" s="86"/>
      <c r="PUM54" s="86"/>
      <c r="PUN54" s="86"/>
      <c r="PUO54" s="86"/>
      <c r="PUP54" s="86"/>
      <c r="PUQ54" s="86"/>
      <c r="PUR54" s="86"/>
      <c r="PUS54" s="86"/>
      <c r="PUT54" s="86"/>
      <c r="PUU54" s="86"/>
      <c r="PUV54" s="86"/>
      <c r="PUW54" s="86"/>
      <c r="PUX54" s="86"/>
      <c r="PUY54" s="86"/>
      <c r="PUZ54" s="86"/>
      <c r="PVA54" s="86"/>
      <c r="PVB54" s="86"/>
      <c r="PVC54" s="86"/>
      <c r="PVD54" s="86"/>
      <c r="PVE54" s="86"/>
      <c r="PVF54" s="86"/>
      <c r="PVG54" s="86"/>
      <c r="PVH54" s="86"/>
      <c r="PVI54" s="86"/>
      <c r="PVJ54" s="86"/>
      <c r="PVK54" s="86"/>
      <c r="PVL54" s="86"/>
      <c r="PVM54" s="86"/>
      <c r="PVN54" s="86"/>
      <c r="PVO54" s="86"/>
      <c r="PVP54" s="86"/>
      <c r="PVQ54" s="86"/>
      <c r="PVR54" s="86"/>
      <c r="PVS54" s="86"/>
      <c r="PVT54" s="86"/>
      <c r="PVU54" s="86"/>
      <c r="PVV54" s="86"/>
      <c r="PVW54" s="86"/>
      <c r="PVX54" s="86"/>
      <c r="PVY54" s="86"/>
      <c r="PVZ54" s="86"/>
      <c r="PWA54" s="86"/>
      <c r="PWB54" s="86"/>
      <c r="PWC54" s="86"/>
      <c r="PWD54" s="86"/>
      <c r="PWE54" s="86"/>
      <c r="PWF54" s="86"/>
      <c r="PWG54" s="86"/>
      <c r="PWH54" s="86"/>
      <c r="PWI54" s="86"/>
      <c r="PWJ54" s="86"/>
      <c r="PWK54" s="86"/>
      <c r="PWL54" s="86"/>
      <c r="PWM54" s="86"/>
      <c r="PWN54" s="86"/>
      <c r="PWO54" s="86"/>
      <c r="PWP54" s="86"/>
      <c r="PWQ54" s="86"/>
      <c r="PWR54" s="86"/>
      <c r="PWS54" s="86"/>
      <c r="PWT54" s="86"/>
      <c r="PWU54" s="86"/>
      <c r="PWV54" s="86"/>
      <c r="PWW54" s="86"/>
      <c r="PWX54" s="86"/>
      <c r="PWY54" s="86"/>
      <c r="PWZ54" s="86"/>
      <c r="PXA54" s="86"/>
      <c r="PXB54" s="86"/>
      <c r="PXC54" s="86"/>
      <c r="PXD54" s="86"/>
      <c r="PXE54" s="86"/>
      <c r="PXF54" s="86"/>
      <c r="PXG54" s="86"/>
      <c r="PXH54" s="86"/>
      <c r="PXI54" s="86"/>
      <c r="PXJ54" s="86"/>
      <c r="PXK54" s="86"/>
      <c r="PXL54" s="86"/>
      <c r="PXM54" s="86"/>
      <c r="PXN54" s="86"/>
      <c r="PXO54" s="86"/>
      <c r="PXP54" s="86"/>
      <c r="PXQ54" s="86"/>
      <c r="PXR54" s="86"/>
      <c r="PXS54" s="86"/>
      <c r="PXT54" s="86"/>
      <c r="PXU54" s="86"/>
      <c r="PXV54" s="86"/>
      <c r="PXW54" s="86"/>
      <c r="PXX54" s="86"/>
      <c r="PXY54" s="86"/>
      <c r="PXZ54" s="86"/>
      <c r="PYA54" s="86"/>
      <c r="PYB54" s="86"/>
      <c r="PYC54" s="86"/>
      <c r="PYD54" s="86"/>
      <c r="PYE54" s="86"/>
      <c r="PYF54" s="86"/>
      <c r="PYG54" s="86"/>
      <c r="PYH54" s="86"/>
      <c r="PYI54" s="86"/>
      <c r="PYJ54" s="86"/>
      <c r="PYK54" s="86"/>
      <c r="PYL54" s="86"/>
      <c r="PYM54" s="86"/>
      <c r="PYN54" s="86"/>
      <c r="PYO54" s="86"/>
      <c r="PYP54" s="86"/>
      <c r="PYQ54" s="86"/>
      <c r="PYR54" s="86"/>
      <c r="PYS54" s="86"/>
      <c r="PYT54" s="86"/>
      <c r="PYU54" s="86"/>
      <c r="PYV54" s="86"/>
      <c r="PYW54" s="86"/>
      <c r="PYX54" s="86"/>
      <c r="PYY54" s="86"/>
      <c r="PYZ54" s="86"/>
      <c r="PZA54" s="86"/>
      <c r="PZB54" s="86"/>
      <c r="PZC54" s="86"/>
      <c r="PZD54" s="86"/>
      <c r="PZE54" s="86"/>
      <c r="PZF54" s="86"/>
      <c r="PZG54" s="86"/>
      <c r="PZH54" s="86"/>
      <c r="PZI54" s="86"/>
      <c r="PZJ54" s="86"/>
      <c r="PZK54" s="86"/>
      <c r="PZL54" s="86"/>
      <c r="PZM54" s="86"/>
      <c r="PZN54" s="86"/>
      <c r="PZO54" s="86"/>
      <c r="PZP54" s="86"/>
      <c r="PZQ54" s="86"/>
      <c r="PZR54" s="86"/>
      <c r="PZS54" s="86"/>
      <c r="PZT54" s="86"/>
      <c r="PZU54" s="86"/>
      <c r="PZV54" s="86"/>
      <c r="PZW54" s="86"/>
      <c r="PZX54" s="86"/>
      <c r="PZY54" s="86"/>
      <c r="PZZ54" s="86"/>
      <c r="QAA54" s="86"/>
      <c r="QAB54" s="86"/>
      <c r="QAC54" s="86"/>
      <c r="QAD54" s="86"/>
      <c r="QAE54" s="86"/>
      <c r="QAF54" s="86"/>
      <c r="QAG54" s="86"/>
      <c r="QAH54" s="86"/>
      <c r="QAI54" s="86"/>
      <c r="QAJ54" s="86"/>
      <c r="QAK54" s="86"/>
      <c r="QAL54" s="86"/>
      <c r="QAM54" s="86"/>
      <c r="QAN54" s="86"/>
      <c r="QAO54" s="86"/>
      <c r="QAP54" s="86"/>
      <c r="QAQ54" s="86"/>
      <c r="QAR54" s="86"/>
      <c r="QAS54" s="86"/>
      <c r="QAT54" s="86"/>
      <c r="QAU54" s="86"/>
      <c r="QAV54" s="86"/>
      <c r="QAW54" s="86"/>
      <c r="QAX54" s="86"/>
      <c r="QAY54" s="86"/>
      <c r="QAZ54" s="86"/>
      <c r="QBA54" s="86"/>
      <c r="QBB54" s="86"/>
      <c r="QBC54" s="86"/>
      <c r="QBD54" s="86"/>
      <c r="QBE54" s="86"/>
      <c r="QBF54" s="86"/>
      <c r="QBG54" s="86"/>
      <c r="QBH54" s="86"/>
      <c r="QBI54" s="86"/>
      <c r="QBJ54" s="86"/>
      <c r="QBK54" s="86"/>
      <c r="QBL54" s="86"/>
      <c r="QBM54" s="86"/>
      <c r="QBN54" s="86"/>
      <c r="QBO54" s="86"/>
      <c r="QBP54" s="86"/>
      <c r="QBQ54" s="86"/>
      <c r="QBR54" s="86"/>
      <c r="QBS54" s="86"/>
      <c r="QBT54" s="86"/>
      <c r="QBU54" s="86"/>
      <c r="QBV54" s="86"/>
      <c r="QBW54" s="86"/>
      <c r="QBX54" s="86"/>
      <c r="QBY54" s="86"/>
      <c r="QBZ54" s="86"/>
      <c r="QCA54" s="86"/>
      <c r="QCB54" s="86"/>
      <c r="QCC54" s="86"/>
      <c r="QCD54" s="86"/>
      <c r="QCE54" s="86"/>
      <c r="QCF54" s="86"/>
      <c r="QCG54" s="86"/>
      <c r="QCH54" s="86"/>
      <c r="QCI54" s="86"/>
      <c r="QCJ54" s="86"/>
      <c r="QCK54" s="86"/>
      <c r="QCL54" s="86"/>
      <c r="QCM54" s="86"/>
      <c r="QCN54" s="86"/>
      <c r="QCO54" s="86"/>
      <c r="QCP54" s="86"/>
      <c r="QCQ54" s="86"/>
      <c r="QCR54" s="86"/>
      <c r="QCS54" s="86"/>
      <c r="QCT54" s="86"/>
      <c r="QCU54" s="86"/>
      <c r="QCV54" s="86"/>
      <c r="QCW54" s="86"/>
      <c r="QCX54" s="86"/>
      <c r="QCY54" s="86"/>
      <c r="QCZ54" s="86"/>
      <c r="QDA54" s="86"/>
      <c r="QDB54" s="86"/>
      <c r="QDC54" s="86"/>
      <c r="QDD54" s="86"/>
      <c r="QDE54" s="86"/>
      <c r="QDF54" s="86"/>
      <c r="QDG54" s="86"/>
      <c r="QDH54" s="86"/>
      <c r="QDI54" s="86"/>
      <c r="QDJ54" s="86"/>
      <c r="QDK54" s="86"/>
      <c r="QDL54" s="86"/>
      <c r="QDM54" s="86"/>
      <c r="QDN54" s="86"/>
      <c r="QDO54" s="86"/>
      <c r="QDP54" s="86"/>
      <c r="QDQ54" s="86"/>
      <c r="QDR54" s="86"/>
      <c r="QDS54" s="86"/>
      <c r="QDT54" s="86"/>
      <c r="QDU54" s="86"/>
      <c r="QDV54" s="86"/>
      <c r="QDW54" s="86"/>
      <c r="QDX54" s="86"/>
      <c r="QDY54" s="86"/>
      <c r="QDZ54" s="86"/>
      <c r="QEA54" s="86"/>
      <c r="QEB54" s="86"/>
      <c r="QEC54" s="86"/>
      <c r="QED54" s="86"/>
      <c r="QEE54" s="86"/>
      <c r="QEF54" s="86"/>
      <c r="QEG54" s="86"/>
      <c r="QEH54" s="86"/>
      <c r="QEI54" s="86"/>
      <c r="QEJ54" s="86"/>
      <c r="QEK54" s="86"/>
      <c r="QEL54" s="86"/>
      <c r="QEM54" s="86"/>
      <c r="QEN54" s="86"/>
      <c r="QEO54" s="86"/>
      <c r="QEP54" s="86"/>
      <c r="QEQ54" s="86"/>
      <c r="QER54" s="86"/>
      <c r="QES54" s="86"/>
      <c r="QET54" s="86"/>
      <c r="QEU54" s="86"/>
      <c r="QEV54" s="86"/>
      <c r="QEW54" s="86"/>
      <c r="QEX54" s="86"/>
      <c r="QEY54" s="86"/>
      <c r="QEZ54" s="86"/>
      <c r="QFA54" s="86"/>
      <c r="QFB54" s="86"/>
      <c r="QFC54" s="86"/>
      <c r="QFD54" s="86"/>
      <c r="QFE54" s="86"/>
      <c r="QFF54" s="86"/>
      <c r="QFG54" s="86"/>
      <c r="QFH54" s="86"/>
      <c r="QFI54" s="86"/>
      <c r="QFJ54" s="86"/>
      <c r="QFK54" s="86"/>
      <c r="QFL54" s="86"/>
      <c r="QFM54" s="86"/>
      <c r="QFN54" s="86"/>
      <c r="QFO54" s="86"/>
      <c r="QFP54" s="86"/>
      <c r="QFQ54" s="86"/>
      <c r="QFR54" s="86"/>
      <c r="QFS54" s="86"/>
      <c r="QFT54" s="86"/>
      <c r="QFU54" s="86"/>
      <c r="QFV54" s="86"/>
      <c r="QFW54" s="86"/>
      <c r="QFX54" s="86"/>
      <c r="QFY54" s="86"/>
      <c r="QFZ54" s="86"/>
      <c r="QGA54" s="86"/>
      <c r="QGB54" s="86"/>
      <c r="QGC54" s="86"/>
      <c r="QGD54" s="86"/>
      <c r="QGE54" s="86"/>
      <c r="QGF54" s="86"/>
      <c r="QGG54" s="86"/>
      <c r="QGH54" s="86"/>
      <c r="QGI54" s="86"/>
      <c r="QGJ54" s="86"/>
      <c r="QGK54" s="86"/>
      <c r="QGL54" s="86"/>
      <c r="QGM54" s="86"/>
      <c r="QGN54" s="86"/>
      <c r="QGO54" s="86"/>
      <c r="QGP54" s="86"/>
      <c r="QGQ54" s="86"/>
      <c r="QGR54" s="86"/>
      <c r="QGS54" s="86"/>
      <c r="QGT54" s="86"/>
      <c r="QGU54" s="86"/>
      <c r="QGV54" s="86"/>
      <c r="QGW54" s="86"/>
      <c r="QGX54" s="86"/>
      <c r="QGY54" s="86"/>
      <c r="QGZ54" s="86"/>
      <c r="QHA54" s="86"/>
      <c r="QHB54" s="86"/>
      <c r="QHC54" s="86"/>
      <c r="QHD54" s="86"/>
      <c r="QHE54" s="86"/>
      <c r="QHF54" s="86"/>
      <c r="QHG54" s="86"/>
      <c r="QHH54" s="86"/>
      <c r="QHI54" s="86"/>
      <c r="QHJ54" s="86"/>
      <c r="QHK54" s="86"/>
      <c r="QHL54" s="86"/>
      <c r="QHM54" s="86"/>
      <c r="QHN54" s="86"/>
      <c r="QHO54" s="86"/>
      <c r="QHP54" s="86"/>
      <c r="QHQ54" s="86"/>
      <c r="QHR54" s="86"/>
      <c r="QHS54" s="86"/>
      <c r="QHT54" s="86"/>
      <c r="QHU54" s="86"/>
      <c r="QHV54" s="86"/>
      <c r="QHW54" s="86"/>
      <c r="QHX54" s="86"/>
      <c r="QHY54" s="86"/>
      <c r="QHZ54" s="86"/>
      <c r="QIA54" s="86"/>
      <c r="QIB54" s="86"/>
      <c r="QIC54" s="86"/>
      <c r="QID54" s="86"/>
      <c r="QIE54" s="86"/>
      <c r="QIF54" s="86"/>
      <c r="QIG54" s="86"/>
      <c r="QIH54" s="86"/>
      <c r="QII54" s="86"/>
      <c r="QIJ54" s="86"/>
      <c r="QIK54" s="86"/>
      <c r="QIL54" s="86"/>
      <c r="QIM54" s="86"/>
      <c r="QIN54" s="86"/>
      <c r="QIO54" s="86"/>
      <c r="QIP54" s="86"/>
      <c r="QIQ54" s="86"/>
      <c r="QIR54" s="86"/>
      <c r="QIS54" s="86"/>
      <c r="QIT54" s="86"/>
      <c r="QIU54" s="86"/>
      <c r="QIV54" s="86"/>
      <c r="QIW54" s="86"/>
      <c r="QIX54" s="86"/>
      <c r="QIY54" s="86"/>
      <c r="QIZ54" s="86"/>
      <c r="QJA54" s="86"/>
      <c r="QJB54" s="86"/>
      <c r="QJC54" s="86"/>
      <c r="QJD54" s="86"/>
      <c r="QJE54" s="86"/>
      <c r="QJF54" s="86"/>
      <c r="QJG54" s="86"/>
      <c r="QJH54" s="86"/>
      <c r="QJI54" s="86"/>
      <c r="QJJ54" s="86"/>
      <c r="QJK54" s="86"/>
      <c r="QJL54" s="86"/>
      <c r="QJM54" s="86"/>
      <c r="QJN54" s="86"/>
      <c r="QJO54" s="86"/>
      <c r="QJP54" s="86"/>
      <c r="QJQ54" s="86"/>
      <c r="QJR54" s="86"/>
      <c r="QJS54" s="86"/>
      <c r="QJT54" s="86"/>
      <c r="QJU54" s="86"/>
      <c r="QJV54" s="86"/>
      <c r="QJW54" s="86"/>
      <c r="QJX54" s="86"/>
      <c r="QJY54" s="86"/>
      <c r="QJZ54" s="86"/>
      <c r="QKA54" s="86"/>
      <c r="QKB54" s="86"/>
      <c r="QKC54" s="86"/>
      <c r="QKD54" s="86"/>
      <c r="QKE54" s="86"/>
      <c r="QKF54" s="86"/>
      <c r="QKG54" s="86"/>
      <c r="QKH54" s="86"/>
      <c r="QKI54" s="86"/>
      <c r="QKJ54" s="86"/>
      <c r="QKK54" s="86"/>
      <c r="QKL54" s="86"/>
      <c r="QKM54" s="86"/>
      <c r="QKN54" s="86"/>
      <c r="QKO54" s="86"/>
      <c r="QKP54" s="86"/>
      <c r="QKQ54" s="86"/>
      <c r="QKR54" s="86"/>
      <c r="QKS54" s="86"/>
      <c r="QKT54" s="86"/>
      <c r="QKU54" s="86"/>
      <c r="QKV54" s="86"/>
      <c r="QKW54" s="86"/>
      <c r="QKX54" s="86"/>
      <c r="QKY54" s="86"/>
      <c r="QKZ54" s="86"/>
      <c r="QLA54" s="86"/>
      <c r="QLB54" s="86"/>
      <c r="QLC54" s="86"/>
      <c r="QLD54" s="86"/>
      <c r="QLE54" s="86"/>
      <c r="QLF54" s="86"/>
      <c r="QLG54" s="86"/>
      <c r="QLH54" s="86"/>
      <c r="QLI54" s="86"/>
      <c r="QLJ54" s="86"/>
      <c r="QLK54" s="86"/>
      <c r="QLL54" s="86"/>
      <c r="QLM54" s="86"/>
      <c r="QLN54" s="86"/>
      <c r="QLO54" s="86"/>
      <c r="QLP54" s="86"/>
      <c r="QLQ54" s="86"/>
      <c r="QLR54" s="86"/>
      <c r="QLS54" s="86"/>
      <c r="QLT54" s="86"/>
      <c r="QLU54" s="86"/>
      <c r="QLV54" s="86"/>
      <c r="QLW54" s="86"/>
      <c r="QLX54" s="86"/>
      <c r="QLY54" s="86"/>
      <c r="QLZ54" s="86"/>
      <c r="QMA54" s="86"/>
      <c r="QMB54" s="86"/>
      <c r="QMC54" s="86"/>
      <c r="QMD54" s="86"/>
      <c r="QME54" s="86"/>
      <c r="QMF54" s="86"/>
      <c r="QMG54" s="86"/>
      <c r="QMH54" s="86"/>
      <c r="QMI54" s="86"/>
      <c r="QMJ54" s="86"/>
      <c r="QMK54" s="86"/>
      <c r="QML54" s="86"/>
      <c r="QMM54" s="86"/>
      <c r="QMN54" s="86"/>
      <c r="QMO54" s="86"/>
      <c r="QMP54" s="86"/>
      <c r="QMQ54" s="86"/>
      <c r="QMR54" s="86"/>
      <c r="QMS54" s="86"/>
      <c r="QMT54" s="86"/>
      <c r="QMU54" s="86"/>
      <c r="QMV54" s="86"/>
      <c r="QMW54" s="86"/>
      <c r="QMX54" s="86"/>
      <c r="QMY54" s="86"/>
      <c r="QMZ54" s="86"/>
      <c r="QNA54" s="86"/>
      <c r="QNB54" s="86"/>
      <c r="QNC54" s="86"/>
      <c r="QND54" s="86"/>
      <c r="QNE54" s="86"/>
      <c r="QNF54" s="86"/>
      <c r="QNG54" s="86"/>
      <c r="QNH54" s="86"/>
      <c r="QNI54" s="86"/>
      <c r="QNJ54" s="86"/>
      <c r="QNK54" s="86"/>
      <c r="QNL54" s="86"/>
      <c r="QNM54" s="86"/>
      <c r="QNN54" s="86"/>
      <c r="QNO54" s="86"/>
      <c r="QNP54" s="86"/>
      <c r="QNQ54" s="86"/>
      <c r="QNR54" s="86"/>
      <c r="QNS54" s="86"/>
      <c r="QNT54" s="86"/>
      <c r="QNU54" s="86"/>
      <c r="QNV54" s="86"/>
      <c r="QNW54" s="86"/>
      <c r="QNX54" s="86"/>
      <c r="QNY54" s="86"/>
      <c r="QNZ54" s="86"/>
      <c r="QOA54" s="86"/>
      <c r="QOB54" s="86"/>
      <c r="QOC54" s="86"/>
      <c r="QOD54" s="86"/>
      <c r="QOE54" s="86"/>
      <c r="QOF54" s="86"/>
      <c r="QOG54" s="86"/>
      <c r="QOH54" s="86"/>
      <c r="QOI54" s="86"/>
      <c r="QOJ54" s="86"/>
      <c r="QOK54" s="86"/>
      <c r="QOL54" s="86"/>
      <c r="QOM54" s="86"/>
      <c r="QON54" s="86"/>
      <c r="QOO54" s="86"/>
      <c r="QOP54" s="86"/>
      <c r="QOQ54" s="86"/>
      <c r="QOR54" s="86"/>
      <c r="QOS54" s="86"/>
      <c r="QOT54" s="86"/>
      <c r="QOU54" s="86"/>
      <c r="QOV54" s="86"/>
      <c r="QOW54" s="86"/>
      <c r="QOX54" s="86"/>
      <c r="QOY54" s="86"/>
      <c r="QOZ54" s="86"/>
      <c r="QPA54" s="86"/>
      <c r="QPB54" s="86"/>
      <c r="QPC54" s="86"/>
      <c r="QPD54" s="86"/>
      <c r="QPE54" s="86"/>
      <c r="QPF54" s="86"/>
      <c r="QPG54" s="86"/>
      <c r="QPH54" s="86"/>
      <c r="QPI54" s="86"/>
      <c r="QPJ54" s="86"/>
      <c r="QPK54" s="86"/>
      <c r="QPL54" s="86"/>
      <c r="QPM54" s="86"/>
      <c r="QPN54" s="86"/>
      <c r="QPO54" s="86"/>
      <c r="QPP54" s="86"/>
      <c r="QPQ54" s="86"/>
      <c r="QPR54" s="86"/>
      <c r="QPS54" s="86"/>
      <c r="QPT54" s="86"/>
      <c r="QPU54" s="86"/>
      <c r="QPV54" s="86"/>
      <c r="QPW54" s="86"/>
      <c r="QPX54" s="86"/>
      <c r="QPY54" s="86"/>
      <c r="QPZ54" s="86"/>
      <c r="QQA54" s="86"/>
      <c r="QQB54" s="86"/>
      <c r="QQC54" s="86"/>
      <c r="QQD54" s="86"/>
      <c r="QQE54" s="86"/>
      <c r="QQF54" s="86"/>
      <c r="QQG54" s="86"/>
      <c r="QQH54" s="86"/>
      <c r="QQI54" s="86"/>
      <c r="QQJ54" s="86"/>
      <c r="QQK54" s="86"/>
      <c r="QQL54" s="86"/>
      <c r="QQM54" s="86"/>
      <c r="QQN54" s="86"/>
      <c r="QQO54" s="86"/>
      <c r="QQP54" s="86"/>
      <c r="QQQ54" s="86"/>
      <c r="QQR54" s="86"/>
      <c r="QQS54" s="86"/>
      <c r="QQT54" s="86"/>
      <c r="QQU54" s="86"/>
      <c r="QQV54" s="86"/>
      <c r="QQW54" s="86"/>
      <c r="QQX54" s="86"/>
      <c r="QQY54" s="86"/>
      <c r="QQZ54" s="86"/>
      <c r="QRA54" s="86"/>
      <c r="QRB54" s="86"/>
      <c r="QRC54" s="86"/>
      <c r="QRD54" s="86"/>
      <c r="QRE54" s="86"/>
      <c r="QRF54" s="86"/>
      <c r="QRG54" s="86"/>
      <c r="QRH54" s="86"/>
      <c r="QRI54" s="86"/>
      <c r="QRJ54" s="86"/>
      <c r="QRK54" s="86"/>
      <c r="QRL54" s="86"/>
      <c r="QRM54" s="86"/>
      <c r="QRN54" s="86"/>
      <c r="QRO54" s="86"/>
      <c r="QRP54" s="86"/>
      <c r="QRQ54" s="86"/>
      <c r="QRR54" s="86"/>
      <c r="QRS54" s="86"/>
      <c r="QRT54" s="86"/>
      <c r="QRU54" s="86"/>
      <c r="QRV54" s="86"/>
      <c r="QRW54" s="86"/>
      <c r="QRX54" s="86"/>
      <c r="QRY54" s="86"/>
      <c r="QRZ54" s="86"/>
      <c r="QSA54" s="86"/>
      <c r="QSB54" s="86"/>
      <c r="QSC54" s="86"/>
      <c r="QSD54" s="86"/>
      <c r="QSE54" s="86"/>
      <c r="QSF54" s="86"/>
      <c r="QSG54" s="86"/>
      <c r="QSH54" s="86"/>
      <c r="QSI54" s="86"/>
      <c r="QSJ54" s="86"/>
      <c r="QSK54" s="86"/>
      <c r="QSL54" s="86"/>
      <c r="QSM54" s="86"/>
      <c r="QSN54" s="86"/>
      <c r="QSO54" s="86"/>
      <c r="QSP54" s="86"/>
      <c r="QSQ54" s="86"/>
      <c r="QSR54" s="86"/>
      <c r="QSS54" s="86"/>
      <c r="QST54" s="86"/>
      <c r="QSU54" s="86"/>
      <c r="QSV54" s="86"/>
      <c r="QSW54" s="86"/>
      <c r="QSX54" s="86"/>
      <c r="QSY54" s="86"/>
      <c r="QSZ54" s="86"/>
      <c r="QTA54" s="86"/>
      <c r="QTB54" s="86"/>
      <c r="QTC54" s="86"/>
      <c r="QTD54" s="86"/>
      <c r="QTE54" s="86"/>
      <c r="QTF54" s="86"/>
      <c r="QTG54" s="86"/>
      <c r="QTH54" s="86"/>
      <c r="QTI54" s="86"/>
      <c r="QTJ54" s="86"/>
      <c r="QTK54" s="86"/>
      <c r="QTL54" s="86"/>
      <c r="QTM54" s="86"/>
      <c r="QTN54" s="86"/>
      <c r="QTO54" s="86"/>
      <c r="QTP54" s="86"/>
      <c r="QTQ54" s="86"/>
      <c r="QTR54" s="86"/>
      <c r="QTS54" s="86"/>
      <c r="QTT54" s="86"/>
      <c r="QTU54" s="86"/>
      <c r="QTV54" s="86"/>
      <c r="QTW54" s="86"/>
      <c r="QTX54" s="86"/>
      <c r="QTY54" s="86"/>
      <c r="QTZ54" s="86"/>
      <c r="QUA54" s="86"/>
      <c r="QUB54" s="86"/>
      <c r="QUC54" s="86"/>
      <c r="QUD54" s="86"/>
      <c r="QUE54" s="86"/>
      <c r="QUF54" s="86"/>
      <c r="QUG54" s="86"/>
      <c r="QUH54" s="86"/>
      <c r="QUI54" s="86"/>
      <c r="QUJ54" s="86"/>
      <c r="QUK54" s="86"/>
      <c r="QUL54" s="86"/>
      <c r="QUM54" s="86"/>
      <c r="QUN54" s="86"/>
      <c r="QUO54" s="86"/>
      <c r="QUP54" s="86"/>
      <c r="QUQ54" s="86"/>
      <c r="QUR54" s="86"/>
      <c r="QUS54" s="86"/>
      <c r="QUT54" s="86"/>
      <c r="QUU54" s="86"/>
      <c r="QUV54" s="86"/>
      <c r="QUW54" s="86"/>
      <c r="QUX54" s="86"/>
      <c r="QUY54" s="86"/>
      <c r="QUZ54" s="86"/>
      <c r="QVA54" s="86"/>
      <c r="QVB54" s="86"/>
      <c r="QVC54" s="86"/>
      <c r="QVD54" s="86"/>
      <c r="QVE54" s="86"/>
      <c r="QVF54" s="86"/>
      <c r="QVG54" s="86"/>
      <c r="QVH54" s="86"/>
      <c r="QVI54" s="86"/>
      <c r="QVJ54" s="86"/>
      <c r="QVK54" s="86"/>
      <c r="QVL54" s="86"/>
      <c r="QVM54" s="86"/>
      <c r="QVN54" s="86"/>
      <c r="QVO54" s="86"/>
      <c r="QVP54" s="86"/>
      <c r="QVQ54" s="86"/>
      <c r="QVR54" s="86"/>
      <c r="QVS54" s="86"/>
      <c r="QVT54" s="86"/>
      <c r="QVU54" s="86"/>
      <c r="QVV54" s="86"/>
      <c r="QVW54" s="86"/>
      <c r="QVX54" s="86"/>
      <c r="QVY54" s="86"/>
      <c r="QVZ54" s="86"/>
      <c r="QWA54" s="86"/>
      <c r="QWB54" s="86"/>
      <c r="QWC54" s="86"/>
      <c r="QWD54" s="86"/>
      <c r="QWE54" s="86"/>
      <c r="QWF54" s="86"/>
      <c r="QWG54" s="86"/>
      <c r="QWH54" s="86"/>
      <c r="QWI54" s="86"/>
      <c r="QWJ54" s="86"/>
      <c r="QWK54" s="86"/>
      <c r="QWL54" s="86"/>
      <c r="QWM54" s="86"/>
      <c r="QWN54" s="86"/>
      <c r="QWO54" s="86"/>
      <c r="QWP54" s="86"/>
      <c r="QWQ54" s="86"/>
      <c r="QWR54" s="86"/>
      <c r="QWS54" s="86"/>
      <c r="QWT54" s="86"/>
      <c r="QWU54" s="86"/>
      <c r="QWV54" s="86"/>
      <c r="QWW54" s="86"/>
      <c r="QWX54" s="86"/>
      <c r="QWY54" s="86"/>
      <c r="QWZ54" s="86"/>
      <c r="QXA54" s="86"/>
      <c r="QXB54" s="86"/>
      <c r="QXC54" s="86"/>
      <c r="QXD54" s="86"/>
      <c r="QXE54" s="86"/>
      <c r="QXF54" s="86"/>
      <c r="QXG54" s="86"/>
      <c r="QXH54" s="86"/>
      <c r="QXI54" s="86"/>
      <c r="QXJ54" s="86"/>
      <c r="QXK54" s="86"/>
      <c r="QXL54" s="86"/>
      <c r="QXM54" s="86"/>
      <c r="QXN54" s="86"/>
      <c r="QXO54" s="86"/>
      <c r="QXP54" s="86"/>
      <c r="QXQ54" s="86"/>
      <c r="QXR54" s="86"/>
      <c r="QXS54" s="86"/>
      <c r="QXT54" s="86"/>
      <c r="QXU54" s="86"/>
      <c r="QXV54" s="86"/>
      <c r="QXW54" s="86"/>
      <c r="QXX54" s="86"/>
      <c r="QXY54" s="86"/>
      <c r="QXZ54" s="86"/>
      <c r="QYA54" s="86"/>
      <c r="QYB54" s="86"/>
      <c r="QYC54" s="86"/>
      <c r="QYD54" s="86"/>
      <c r="QYE54" s="86"/>
      <c r="QYF54" s="86"/>
      <c r="QYG54" s="86"/>
      <c r="QYH54" s="86"/>
      <c r="QYI54" s="86"/>
      <c r="QYJ54" s="86"/>
      <c r="QYK54" s="86"/>
      <c r="QYL54" s="86"/>
      <c r="QYM54" s="86"/>
      <c r="QYN54" s="86"/>
      <c r="QYO54" s="86"/>
      <c r="QYP54" s="86"/>
      <c r="QYQ54" s="86"/>
      <c r="QYR54" s="86"/>
      <c r="QYS54" s="86"/>
      <c r="QYT54" s="86"/>
      <c r="QYU54" s="86"/>
      <c r="QYV54" s="86"/>
      <c r="QYW54" s="86"/>
      <c r="QYX54" s="86"/>
      <c r="QYY54" s="86"/>
      <c r="QYZ54" s="86"/>
      <c r="QZA54" s="86"/>
      <c r="QZB54" s="86"/>
      <c r="QZC54" s="86"/>
      <c r="QZD54" s="86"/>
      <c r="QZE54" s="86"/>
      <c r="QZF54" s="86"/>
      <c r="QZG54" s="86"/>
      <c r="QZH54" s="86"/>
      <c r="QZI54" s="86"/>
      <c r="QZJ54" s="86"/>
      <c r="QZK54" s="86"/>
      <c r="QZL54" s="86"/>
      <c r="QZM54" s="86"/>
      <c r="QZN54" s="86"/>
      <c r="QZO54" s="86"/>
      <c r="QZP54" s="86"/>
      <c r="QZQ54" s="86"/>
      <c r="QZR54" s="86"/>
      <c r="QZS54" s="86"/>
      <c r="QZT54" s="86"/>
      <c r="QZU54" s="86"/>
      <c r="QZV54" s="86"/>
      <c r="QZW54" s="86"/>
      <c r="QZX54" s="86"/>
      <c r="QZY54" s="86"/>
      <c r="QZZ54" s="86"/>
      <c r="RAA54" s="86"/>
      <c r="RAB54" s="86"/>
      <c r="RAC54" s="86"/>
      <c r="RAD54" s="86"/>
      <c r="RAE54" s="86"/>
      <c r="RAF54" s="86"/>
      <c r="RAG54" s="86"/>
      <c r="RAH54" s="86"/>
      <c r="RAI54" s="86"/>
      <c r="RAJ54" s="86"/>
      <c r="RAK54" s="86"/>
      <c r="RAL54" s="86"/>
      <c r="RAM54" s="86"/>
      <c r="RAN54" s="86"/>
      <c r="RAO54" s="86"/>
      <c r="RAP54" s="86"/>
      <c r="RAQ54" s="86"/>
      <c r="RAR54" s="86"/>
      <c r="RAS54" s="86"/>
      <c r="RAT54" s="86"/>
      <c r="RAU54" s="86"/>
      <c r="RAV54" s="86"/>
      <c r="RAW54" s="86"/>
      <c r="RAX54" s="86"/>
      <c r="RAY54" s="86"/>
      <c r="RAZ54" s="86"/>
      <c r="RBA54" s="86"/>
      <c r="RBB54" s="86"/>
      <c r="RBC54" s="86"/>
      <c r="RBD54" s="86"/>
      <c r="RBE54" s="86"/>
      <c r="RBF54" s="86"/>
      <c r="RBG54" s="86"/>
      <c r="RBH54" s="86"/>
      <c r="RBI54" s="86"/>
      <c r="RBJ54" s="86"/>
      <c r="RBK54" s="86"/>
      <c r="RBL54" s="86"/>
      <c r="RBM54" s="86"/>
      <c r="RBN54" s="86"/>
      <c r="RBO54" s="86"/>
      <c r="RBP54" s="86"/>
      <c r="RBQ54" s="86"/>
      <c r="RBR54" s="86"/>
      <c r="RBS54" s="86"/>
      <c r="RBT54" s="86"/>
      <c r="RBU54" s="86"/>
      <c r="RBV54" s="86"/>
      <c r="RBW54" s="86"/>
      <c r="RBX54" s="86"/>
      <c r="RBY54" s="86"/>
      <c r="RBZ54" s="86"/>
      <c r="RCA54" s="86"/>
      <c r="RCB54" s="86"/>
      <c r="RCC54" s="86"/>
      <c r="RCD54" s="86"/>
      <c r="RCE54" s="86"/>
      <c r="RCF54" s="86"/>
      <c r="RCG54" s="86"/>
      <c r="RCH54" s="86"/>
      <c r="RCI54" s="86"/>
      <c r="RCJ54" s="86"/>
      <c r="RCK54" s="86"/>
      <c r="RCL54" s="86"/>
      <c r="RCM54" s="86"/>
      <c r="RCN54" s="86"/>
      <c r="RCO54" s="86"/>
      <c r="RCP54" s="86"/>
      <c r="RCQ54" s="86"/>
      <c r="RCR54" s="86"/>
      <c r="RCS54" s="86"/>
      <c r="RCT54" s="86"/>
      <c r="RCU54" s="86"/>
      <c r="RCV54" s="86"/>
      <c r="RCW54" s="86"/>
      <c r="RCX54" s="86"/>
      <c r="RCY54" s="86"/>
      <c r="RCZ54" s="86"/>
      <c r="RDA54" s="86"/>
      <c r="RDB54" s="86"/>
      <c r="RDC54" s="86"/>
      <c r="RDD54" s="86"/>
      <c r="RDE54" s="86"/>
      <c r="RDF54" s="86"/>
      <c r="RDG54" s="86"/>
      <c r="RDH54" s="86"/>
      <c r="RDI54" s="86"/>
      <c r="RDJ54" s="86"/>
      <c r="RDK54" s="86"/>
      <c r="RDL54" s="86"/>
      <c r="RDM54" s="86"/>
      <c r="RDN54" s="86"/>
      <c r="RDO54" s="86"/>
      <c r="RDP54" s="86"/>
      <c r="RDQ54" s="86"/>
      <c r="RDR54" s="86"/>
      <c r="RDS54" s="86"/>
      <c r="RDT54" s="86"/>
      <c r="RDU54" s="86"/>
      <c r="RDV54" s="86"/>
      <c r="RDW54" s="86"/>
      <c r="RDX54" s="86"/>
      <c r="RDY54" s="86"/>
      <c r="RDZ54" s="86"/>
      <c r="REA54" s="86"/>
      <c r="REB54" s="86"/>
      <c r="REC54" s="86"/>
      <c r="RED54" s="86"/>
      <c r="REE54" s="86"/>
      <c r="REF54" s="86"/>
      <c r="REG54" s="86"/>
      <c r="REH54" s="86"/>
      <c r="REI54" s="86"/>
      <c r="REJ54" s="86"/>
      <c r="REK54" s="86"/>
      <c r="REL54" s="86"/>
      <c r="REM54" s="86"/>
      <c r="REN54" s="86"/>
      <c r="REO54" s="86"/>
      <c r="REP54" s="86"/>
      <c r="REQ54" s="86"/>
      <c r="RER54" s="86"/>
      <c r="RES54" s="86"/>
      <c r="RET54" s="86"/>
      <c r="REU54" s="86"/>
      <c r="REV54" s="86"/>
      <c r="REW54" s="86"/>
      <c r="REX54" s="86"/>
      <c r="REY54" s="86"/>
      <c r="REZ54" s="86"/>
      <c r="RFA54" s="86"/>
      <c r="RFB54" s="86"/>
      <c r="RFC54" s="86"/>
      <c r="RFD54" s="86"/>
      <c r="RFE54" s="86"/>
      <c r="RFF54" s="86"/>
      <c r="RFG54" s="86"/>
      <c r="RFH54" s="86"/>
      <c r="RFI54" s="86"/>
      <c r="RFJ54" s="86"/>
      <c r="RFK54" s="86"/>
      <c r="RFL54" s="86"/>
      <c r="RFM54" s="86"/>
      <c r="RFN54" s="86"/>
      <c r="RFO54" s="86"/>
      <c r="RFP54" s="86"/>
      <c r="RFQ54" s="86"/>
      <c r="RFR54" s="86"/>
      <c r="RFS54" s="86"/>
      <c r="RFT54" s="86"/>
      <c r="RFU54" s="86"/>
      <c r="RFV54" s="86"/>
      <c r="RFW54" s="86"/>
      <c r="RFX54" s="86"/>
      <c r="RFY54" s="86"/>
      <c r="RFZ54" s="86"/>
      <c r="RGA54" s="86"/>
      <c r="RGB54" s="86"/>
      <c r="RGC54" s="86"/>
      <c r="RGD54" s="86"/>
      <c r="RGE54" s="86"/>
      <c r="RGF54" s="86"/>
      <c r="RGG54" s="86"/>
      <c r="RGH54" s="86"/>
      <c r="RGI54" s="86"/>
      <c r="RGJ54" s="86"/>
      <c r="RGK54" s="86"/>
      <c r="RGL54" s="86"/>
      <c r="RGM54" s="86"/>
      <c r="RGN54" s="86"/>
      <c r="RGO54" s="86"/>
      <c r="RGP54" s="86"/>
      <c r="RGQ54" s="86"/>
      <c r="RGR54" s="86"/>
      <c r="RGS54" s="86"/>
      <c r="RGT54" s="86"/>
      <c r="RGU54" s="86"/>
      <c r="RGV54" s="86"/>
      <c r="RGW54" s="86"/>
      <c r="RGX54" s="86"/>
      <c r="RGY54" s="86"/>
      <c r="RGZ54" s="86"/>
      <c r="RHA54" s="86"/>
      <c r="RHB54" s="86"/>
      <c r="RHC54" s="86"/>
      <c r="RHD54" s="86"/>
      <c r="RHE54" s="86"/>
      <c r="RHF54" s="86"/>
      <c r="RHG54" s="86"/>
      <c r="RHH54" s="86"/>
      <c r="RHI54" s="86"/>
      <c r="RHJ54" s="86"/>
      <c r="RHK54" s="86"/>
      <c r="RHL54" s="86"/>
      <c r="RHM54" s="86"/>
      <c r="RHN54" s="86"/>
      <c r="RHO54" s="86"/>
      <c r="RHP54" s="86"/>
      <c r="RHQ54" s="86"/>
      <c r="RHR54" s="86"/>
      <c r="RHS54" s="86"/>
      <c r="RHT54" s="86"/>
      <c r="RHU54" s="86"/>
      <c r="RHV54" s="86"/>
      <c r="RHW54" s="86"/>
      <c r="RHX54" s="86"/>
      <c r="RHY54" s="86"/>
      <c r="RHZ54" s="86"/>
      <c r="RIA54" s="86"/>
      <c r="RIB54" s="86"/>
      <c r="RIC54" s="86"/>
      <c r="RID54" s="86"/>
      <c r="RIE54" s="86"/>
      <c r="RIF54" s="86"/>
      <c r="RIG54" s="86"/>
      <c r="RIH54" s="86"/>
      <c r="RII54" s="86"/>
      <c r="RIJ54" s="86"/>
      <c r="RIK54" s="86"/>
      <c r="RIL54" s="86"/>
      <c r="RIM54" s="86"/>
      <c r="RIN54" s="86"/>
      <c r="RIO54" s="86"/>
      <c r="RIP54" s="86"/>
      <c r="RIQ54" s="86"/>
      <c r="RIR54" s="86"/>
      <c r="RIS54" s="86"/>
      <c r="RIT54" s="86"/>
      <c r="RIU54" s="86"/>
      <c r="RIV54" s="86"/>
      <c r="RIW54" s="86"/>
      <c r="RIX54" s="86"/>
      <c r="RIY54" s="86"/>
      <c r="RIZ54" s="86"/>
      <c r="RJA54" s="86"/>
      <c r="RJB54" s="86"/>
      <c r="RJC54" s="86"/>
      <c r="RJD54" s="86"/>
      <c r="RJE54" s="86"/>
      <c r="RJF54" s="86"/>
      <c r="RJG54" s="86"/>
      <c r="RJH54" s="86"/>
      <c r="RJI54" s="86"/>
      <c r="RJJ54" s="86"/>
      <c r="RJK54" s="86"/>
      <c r="RJL54" s="86"/>
      <c r="RJM54" s="86"/>
      <c r="RJN54" s="86"/>
      <c r="RJO54" s="86"/>
      <c r="RJP54" s="86"/>
      <c r="RJQ54" s="86"/>
      <c r="RJR54" s="86"/>
      <c r="RJS54" s="86"/>
      <c r="RJT54" s="86"/>
      <c r="RJU54" s="86"/>
      <c r="RJV54" s="86"/>
      <c r="RJW54" s="86"/>
      <c r="RJX54" s="86"/>
      <c r="RJY54" s="86"/>
      <c r="RJZ54" s="86"/>
      <c r="RKA54" s="86"/>
      <c r="RKB54" s="86"/>
      <c r="RKC54" s="86"/>
      <c r="RKD54" s="86"/>
      <c r="RKE54" s="86"/>
      <c r="RKF54" s="86"/>
      <c r="RKG54" s="86"/>
      <c r="RKH54" s="86"/>
      <c r="RKI54" s="86"/>
      <c r="RKJ54" s="86"/>
      <c r="RKK54" s="86"/>
      <c r="RKL54" s="86"/>
      <c r="RKM54" s="86"/>
      <c r="RKN54" s="86"/>
      <c r="RKO54" s="86"/>
      <c r="RKP54" s="86"/>
      <c r="RKQ54" s="86"/>
      <c r="RKR54" s="86"/>
      <c r="RKS54" s="86"/>
      <c r="RKT54" s="86"/>
      <c r="RKU54" s="86"/>
      <c r="RKV54" s="86"/>
      <c r="RKW54" s="86"/>
      <c r="RKX54" s="86"/>
      <c r="RKY54" s="86"/>
      <c r="RKZ54" s="86"/>
      <c r="RLA54" s="86"/>
      <c r="RLB54" s="86"/>
      <c r="RLC54" s="86"/>
      <c r="RLD54" s="86"/>
      <c r="RLE54" s="86"/>
      <c r="RLF54" s="86"/>
      <c r="RLG54" s="86"/>
      <c r="RLH54" s="86"/>
      <c r="RLI54" s="86"/>
      <c r="RLJ54" s="86"/>
      <c r="RLK54" s="86"/>
      <c r="RLL54" s="86"/>
      <c r="RLM54" s="86"/>
      <c r="RLN54" s="86"/>
      <c r="RLO54" s="86"/>
      <c r="RLP54" s="86"/>
      <c r="RLQ54" s="86"/>
      <c r="RLR54" s="86"/>
      <c r="RLS54" s="86"/>
      <c r="RLT54" s="86"/>
      <c r="RLU54" s="86"/>
      <c r="RLV54" s="86"/>
      <c r="RLW54" s="86"/>
      <c r="RLX54" s="86"/>
      <c r="RLY54" s="86"/>
      <c r="RLZ54" s="86"/>
      <c r="RMA54" s="86"/>
      <c r="RMB54" s="86"/>
      <c r="RMC54" s="86"/>
      <c r="RMD54" s="86"/>
      <c r="RME54" s="86"/>
      <c r="RMF54" s="86"/>
      <c r="RMG54" s="86"/>
      <c r="RMH54" s="86"/>
      <c r="RMI54" s="86"/>
      <c r="RMJ54" s="86"/>
      <c r="RMK54" s="86"/>
      <c r="RML54" s="86"/>
      <c r="RMM54" s="86"/>
      <c r="RMN54" s="86"/>
      <c r="RMO54" s="86"/>
      <c r="RMP54" s="86"/>
      <c r="RMQ54" s="86"/>
      <c r="RMR54" s="86"/>
      <c r="RMS54" s="86"/>
      <c r="RMT54" s="86"/>
      <c r="RMU54" s="86"/>
      <c r="RMV54" s="86"/>
      <c r="RMW54" s="86"/>
      <c r="RMX54" s="86"/>
      <c r="RMY54" s="86"/>
      <c r="RMZ54" s="86"/>
      <c r="RNA54" s="86"/>
      <c r="RNB54" s="86"/>
      <c r="RNC54" s="86"/>
      <c r="RND54" s="86"/>
      <c r="RNE54" s="86"/>
      <c r="RNF54" s="86"/>
      <c r="RNG54" s="86"/>
      <c r="RNH54" s="86"/>
      <c r="RNI54" s="86"/>
      <c r="RNJ54" s="86"/>
      <c r="RNK54" s="86"/>
      <c r="RNL54" s="86"/>
      <c r="RNM54" s="86"/>
      <c r="RNN54" s="86"/>
      <c r="RNO54" s="86"/>
      <c r="RNP54" s="86"/>
      <c r="RNQ54" s="86"/>
      <c r="RNR54" s="86"/>
      <c r="RNS54" s="86"/>
      <c r="RNT54" s="86"/>
      <c r="RNU54" s="86"/>
      <c r="RNV54" s="86"/>
      <c r="RNW54" s="86"/>
      <c r="RNX54" s="86"/>
      <c r="RNY54" s="86"/>
      <c r="RNZ54" s="86"/>
      <c r="ROA54" s="86"/>
      <c r="ROB54" s="86"/>
      <c r="ROC54" s="86"/>
      <c r="ROD54" s="86"/>
      <c r="ROE54" s="86"/>
      <c r="ROF54" s="86"/>
      <c r="ROG54" s="86"/>
      <c r="ROH54" s="86"/>
      <c r="ROI54" s="86"/>
      <c r="ROJ54" s="86"/>
      <c r="ROK54" s="86"/>
      <c r="ROL54" s="86"/>
      <c r="ROM54" s="86"/>
      <c r="RON54" s="86"/>
      <c r="ROO54" s="86"/>
      <c r="ROP54" s="86"/>
      <c r="ROQ54" s="86"/>
      <c r="ROR54" s="86"/>
      <c r="ROS54" s="86"/>
      <c r="ROT54" s="86"/>
      <c r="ROU54" s="86"/>
      <c r="ROV54" s="86"/>
      <c r="ROW54" s="86"/>
      <c r="ROX54" s="86"/>
      <c r="ROY54" s="86"/>
      <c r="ROZ54" s="86"/>
      <c r="RPA54" s="86"/>
      <c r="RPB54" s="86"/>
      <c r="RPC54" s="86"/>
      <c r="RPD54" s="86"/>
      <c r="RPE54" s="86"/>
      <c r="RPF54" s="86"/>
      <c r="RPG54" s="86"/>
      <c r="RPH54" s="86"/>
      <c r="RPI54" s="86"/>
      <c r="RPJ54" s="86"/>
      <c r="RPK54" s="86"/>
      <c r="RPL54" s="86"/>
      <c r="RPM54" s="86"/>
      <c r="RPN54" s="86"/>
      <c r="RPO54" s="86"/>
      <c r="RPP54" s="86"/>
      <c r="RPQ54" s="86"/>
      <c r="RPR54" s="86"/>
      <c r="RPS54" s="86"/>
      <c r="RPT54" s="86"/>
      <c r="RPU54" s="86"/>
      <c r="RPV54" s="86"/>
      <c r="RPW54" s="86"/>
      <c r="RPX54" s="86"/>
      <c r="RPY54" s="86"/>
      <c r="RPZ54" s="86"/>
      <c r="RQA54" s="86"/>
      <c r="RQB54" s="86"/>
      <c r="RQC54" s="86"/>
      <c r="RQD54" s="86"/>
      <c r="RQE54" s="86"/>
      <c r="RQF54" s="86"/>
      <c r="RQG54" s="86"/>
      <c r="RQH54" s="86"/>
      <c r="RQI54" s="86"/>
      <c r="RQJ54" s="86"/>
      <c r="RQK54" s="86"/>
      <c r="RQL54" s="86"/>
      <c r="RQM54" s="86"/>
      <c r="RQN54" s="86"/>
      <c r="RQO54" s="86"/>
      <c r="RQP54" s="86"/>
      <c r="RQQ54" s="86"/>
      <c r="RQR54" s="86"/>
      <c r="RQS54" s="86"/>
      <c r="RQT54" s="86"/>
      <c r="RQU54" s="86"/>
      <c r="RQV54" s="86"/>
      <c r="RQW54" s="86"/>
      <c r="RQX54" s="86"/>
      <c r="RQY54" s="86"/>
      <c r="RQZ54" s="86"/>
      <c r="RRA54" s="86"/>
      <c r="RRB54" s="86"/>
      <c r="RRC54" s="86"/>
      <c r="RRD54" s="86"/>
      <c r="RRE54" s="86"/>
      <c r="RRF54" s="86"/>
      <c r="RRG54" s="86"/>
      <c r="RRH54" s="86"/>
      <c r="RRI54" s="86"/>
      <c r="RRJ54" s="86"/>
      <c r="RRK54" s="86"/>
      <c r="RRL54" s="86"/>
      <c r="RRM54" s="86"/>
      <c r="RRN54" s="86"/>
      <c r="RRO54" s="86"/>
      <c r="RRP54" s="86"/>
      <c r="RRQ54" s="86"/>
      <c r="RRR54" s="86"/>
      <c r="RRS54" s="86"/>
      <c r="RRT54" s="86"/>
      <c r="RRU54" s="86"/>
      <c r="RRV54" s="86"/>
      <c r="RRW54" s="86"/>
      <c r="RRX54" s="86"/>
      <c r="RRY54" s="86"/>
      <c r="RRZ54" s="86"/>
      <c r="RSA54" s="86"/>
      <c r="RSB54" s="86"/>
      <c r="RSC54" s="86"/>
      <c r="RSD54" s="86"/>
      <c r="RSE54" s="86"/>
      <c r="RSF54" s="86"/>
      <c r="RSG54" s="86"/>
      <c r="RSH54" s="86"/>
      <c r="RSI54" s="86"/>
      <c r="RSJ54" s="86"/>
      <c r="RSK54" s="86"/>
      <c r="RSL54" s="86"/>
      <c r="RSM54" s="86"/>
      <c r="RSN54" s="86"/>
      <c r="RSO54" s="86"/>
      <c r="RSP54" s="86"/>
      <c r="RSQ54" s="86"/>
      <c r="RSR54" s="86"/>
      <c r="RSS54" s="86"/>
      <c r="RST54" s="86"/>
      <c r="RSU54" s="86"/>
      <c r="RSV54" s="86"/>
      <c r="RSW54" s="86"/>
      <c r="RSX54" s="86"/>
      <c r="RSY54" s="86"/>
      <c r="RSZ54" s="86"/>
      <c r="RTA54" s="86"/>
      <c r="RTB54" s="86"/>
      <c r="RTC54" s="86"/>
      <c r="RTD54" s="86"/>
      <c r="RTE54" s="86"/>
      <c r="RTF54" s="86"/>
      <c r="RTG54" s="86"/>
      <c r="RTH54" s="86"/>
      <c r="RTI54" s="86"/>
      <c r="RTJ54" s="86"/>
      <c r="RTK54" s="86"/>
      <c r="RTL54" s="86"/>
      <c r="RTM54" s="86"/>
      <c r="RTN54" s="86"/>
      <c r="RTO54" s="86"/>
      <c r="RTP54" s="86"/>
      <c r="RTQ54" s="86"/>
      <c r="RTR54" s="86"/>
      <c r="RTS54" s="86"/>
      <c r="RTT54" s="86"/>
      <c r="RTU54" s="86"/>
      <c r="RTV54" s="86"/>
      <c r="RTW54" s="86"/>
      <c r="RTX54" s="86"/>
      <c r="RTY54" s="86"/>
      <c r="RTZ54" s="86"/>
      <c r="RUA54" s="86"/>
      <c r="RUB54" s="86"/>
      <c r="RUC54" s="86"/>
      <c r="RUD54" s="86"/>
      <c r="RUE54" s="86"/>
      <c r="RUF54" s="86"/>
      <c r="RUG54" s="86"/>
      <c r="RUH54" s="86"/>
      <c r="RUI54" s="86"/>
      <c r="RUJ54" s="86"/>
      <c r="RUK54" s="86"/>
      <c r="RUL54" s="86"/>
      <c r="RUM54" s="86"/>
      <c r="RUN54" s="86"/>
      <c r="RUO54" s="86"/>
      <c r="RUP54" s="86"/>
      <c r="RUQ54" s="86"/>
      <c r="RUR54" s="86"/>
      <c r="RUS54" s="86"/>
      <c r="RUT54" s="86"/>
      <c r="RUU54" s="86"/>
      <c r="RUV54" s="86"/>
      <c r="RUW54" s="86"/>
      <c r="RUX54" s="86"/>
      <c r="RUY54" s="86"/>
      <c r="RUZ54" s="86"/>
      <c r="RVA54" s="86"/>
      <c r="RVB54" s="86"/>
      <c r="RVC54" s="86"/>
      <c r="RVD54" s="86"/>
      <c r="RVE54" s="86"/>
      <c r="RVF54" s="86"/>
      <c r="RVG54" s="86"/>
      <c r="RVH54" s="86"/>
      <c r="RVI54" s="86"/>
      <c r="RVJ54" s="86"/>
      <c r="RVK54" s="86"/>
      <c r="RVL54" s="86"/>
      <c r="RVM54" s="86"/>
      <c r="RVN54" s="86"/>
      <c r="RVO54" s="86"/>
      <c r="RVP54" s="86"/>
      <c r="RVQ54" s="86"/>
      <c r="RVR54" s="86"/>
      <c r="RVS54" s="86"/>
      <c r="RVT54" s="86"/>
      <c r="RVU54" s="86"/>
      <c r="RVV54" s="86"/>
      <c r="RVW54" s="86"/>
      <c r="RVX54" s="86"/>
      <c r="RVY54" s="86"/>
      <c r="RVZ54" s="86"/>
      <c r="RWA54" s="86"/>
      <c r="RWB54" s="86"/>
      <c r="RWC54" s="86"/>
      <c r="RWD54" s="86"/>
      <c r="RWE54" s="86"/>
      <c r="RWF54" s="86"/>
      <c r="RWG54" s="86"/>
      <c r="RWH54" s="86"/>
      <c r="RWI54" s="86"/>
      <c r="RWJ54" s="86"/>
      <c r="RWK54" s="86"/>
      <c r="RWL54" s="86"/>
      <c r="RWM54" s="86"/>
      <c r="RWN54" s="86"/>
      <c r="RWO54" s="86"/>
      <c r="RWP54" s="86"/>
      <c r="RWQ54" s="86"/>
      <c r="RWR54" s="86"/>
      <c r="RWS54" s="86"/>
      <c r="RWT54" s="86"/>
      <c r="RWU54" s="86"/>
      <c r="RWV54" s="86"/>
      <c r="RWW54" s="86"/>
      <c r="RWX54" s="86"/>
      <c r="RWY54" s="86"/>
      <c r="RWZ54" s="86"/>
      <c r="RXA54" s="86"/>
      <c r="RXB54" s="86"/>
      <c r="RXC54" s="86"/>
      <c r="RXD54" s="86"/>
      <c r="RXE54" s="86"/>
      <c r="RXF54" s="86"/>
      <c r="RXG54" s="86"/>
      <c r="RXH54" s="86"/>
      <c r="RXI54" s="86"/>
      <c r="RXJ54" s="86"/>
      <c r="RXK54" s="86"/>
      <c r="RXL54" s="86"/>
      <c r="RXM54" s="86"/>
      <c r="RXN54" s="86"/>
      <c r="RXO54" s="86"/>
      <c r="RXP54" s="86"/>
      <c r="RXQ54" s="86"/>
      <c r="RXR54" s="86"/>
      <c r="RXS54" s="86"/>
      <c r="RXT54" s="86"/>
      <c r="RXU54" s="86"/>
      <c r="RXV54" s="86"/>
      <c r="RXW54" s="86"/>
      <c r="RXX54" s="86"/>
      <c r="RXY54" s="86"/>
      <c r="RXZ54" s="86"/>
      <c r="RYA54" s="86"/>
      <c r="RYB54" s="86"/>
      <c r="RYC54" s="86"/>
      <c r="RYD54" s="86"/>
      <c r="RYE54" s="86"/>
      <c r="RYF54" s="86"/>
      <c r="RYG54" s="86"/>
      <c r="RYH54" s="86"/>
      <c r="RYI54" s="86"/>
      <c r="RYJ54" s="86"/>
      <c r="RYK54" s="86"/>
      <c r="RYL54" s="86"/>
      <c r="RYM54" s="86"/>
      <c r="RYN54" s="86"/>
      <c r="RYO54" s="86"/>
      <c r="RYP54" s="86"/>
      <c r="RYQ54" s="86"/>
      <c r="RYR54" s="86"/>
      <c r="RYS54" s="86"/>
      <c r="RYT54" s="86"/>
      <c r="RYU54" s="86"/>
      <c r="RYV54" s="86"/>
      <c r="RYW54" s="86"/>
      <c r="RYX54" s="86"/>
      <c r="RYY54" s="86"/>
      <c r="RYZ54" s="86"/>
      <c r="RZA54" s="86"/>
      <c r="RZB54" s="86"/>
      <c r="RZC54" s="86"/>
      <c r="RZD54" s="86"/>
      <c r="RZE54" s="86"/>
      <c r="RZF54" s="86"/>
      <c r="RZG54" s="86"/>
      <c r="RZH54" s="86"/>
      <c r="RZI54" s="86"/>
      <c r="RZJ54" s="86"/>
      <c r="RZK54" s="86"/>
      <c r="RZL54" s="86"/>
      <c r="RZM54" s="86"/>
      <c r="RZN54" s="86"/>
      <c r="RZO54" s="86"/>
      <c r="RZP54" s="86"/>
      <c r="RZQ54" s="86"/>
      <c r="RZR54" s="86"/>
      <c r="RZS54" s="86"/>
      <c r="RZT54" s="86"/>
      <c r="RZU54" s="86"/>
      <c r="RZV54" s="86"/>
      <c r="RZW54" s="86"/>
      <c r="RZX54" s="86"/>
      <c r="RZY54" s="86"/>
      <c r="RZZ54" s="86"/>
      <c r="SAA54" s="86"/>
      <c r="SAB54" s="86"/>
      <c r="SAC54" s="86"/>
      <c r="SAD54" s="86"/>
      <c r="SAE54" s="86"/>
      <c r="SAF54" s="86"/>
      <c r="SAG54" s="86"/>
      <c r="SAH54" s="86"/>
      <c r="SAI54" s="86"/>
      <c r="SAJ54" s="86"/>
      <c r="SAK54" s="86"/>
      <c r="SAL54" s="86"/>
      <c r="SAM54" s="86"/>
      <c r="SAN54" s="86"/>
      <c r="SAO54" s="86"/>
      <c r="SAP54" s="86"/>
      <c r="SAQ54" s="86"/>
      <c r="SAR54" s="86"/>
      <c r="SAS54" s="86"/>
      <c r="SAT54" s="86"/>
      <c r="SAU54" s="86"/>
      <c r="SAV54" s="86"/>
      <c r="SAW54" s="86"/>
      <c r="SAX54" s="86"/>
      <c r="SAY54" s="86"/>
      <c r="SAZ54" s="86"/>
      <c r="SBA54" s="86"/>
      <c r="SBB54" s="86"/>
      <c r="SBC54" s="86"/>
      <c r="SBD54" s="86"/>
      <c r="SBE54" s="86"/>
      <c r="SBF54" s="86"/>
      <c r="SBG54" s="86"/>
      <c r="SBH54" s="86"/>
      <c r="SBI54" s="86"/>
      <c r="SBJ54" s="86"/>
      <c r="SBK54" s="86"/>
      <c r="SBL54" s="86"/>
      <c r="SBM54" s="86"/>
      <c r="SBN54" s="86"/>
      <c r="SBO54" s="86"/>
      <c r="SBP54" s="86"/>
      <c r="SBQ54" s="86"/>
      <c r="SBR54" s="86"/>
      <c r="SBS54" s="86"/>
      <c r="SBT54" s="86"/>
      <c r="SBU54" s="86"/>
      <c r="SBV54" s="86"/>
      <c r="SBW54" s="86"/>
      <c r="SBX54" s="86"/>
      <c r="SBY54" s="86"/>
      <c r="SBZ54" s="86"/>
      <c r="SCA54" s="86"/>
      <c r="SCB54" s="86"/>
      <c r="SCC54" s="86"/>
      <c r="SCD54" s="86"/>
      <c r="SCE54" s="86"/>
      <c r="SCF54" s="86"/>
      <c r="SCG54" s="86"/>
      <c r="SCH54" s="86"/>
      <c r="SCI54" s="86"/>
      <c r="SCJ54" s="86"/>
      <c r="SCK54" s="86"/>
      <c r="SCL54" s="86"/>
      <c r="SCM54" s="86"/>
      <c r="SCN54" s="86"/>
      <c r="SCO54" s="86"/>
      <c r="SCP54" s="86"/>
      <c r="SCQ54" s="86"/>
      <c r="SCR54" s="86"/>
      <c r="SCS54" s="86"/>
      <c r="SCT54" s="86"/>
      <c r="SCU54" s="86"/>
      <c r="SCV54" s="86"/>
      <c r="SCW54" s="86"/>
      <c r="SCX54" s="86"/>
      <c r="SCY54" s="86"/>
      <c r="SCZ54" s="86"/>
      <c r="SDA54" s="86"/>
      <c r="SDB54" s="86"/>
      <c r="SDC54" s="86"/>
      <c r="SDD54" s="86"/>
      <c r="SDE54" s="86"/>
      <c r="SDF54" s="86"/>
      <c r="SDG54" s="86"/>
      <c r="SDH54" s="86"/>
      <c r="SDI54" s="86"/>
      <c r="SDJ54" s="86"/>
      <c r="SDK54" s="86"/>
      <c r="SDL54" s="86"/>
      <c r="SDM54" s="86"/>
      <c r="SDN54" s="86"/>
      <c r="SDO54" s="86"/>
      <c r="SDP54" s="86"/>
      <c r="SDQ54" s="86"/>
      <c r="SDR54" s="86"/>
      <c r="SDS54" s="86"/>
      <c r="SDT54" s="86"/>
      <c r="SDU54" s="86"/>
      <c r="SDV54" s="86"/>
      <c r="SDW54" s="86"/>
      <c r="SDX54" s="86"/>
      <c r="SDY54" s="86"/>
      <c r="SDZ54" s="86"/>
      <c r="SEA54" s="86"/>
      <c r="SEB54" s="86"/>
      <c r="SEC54" s="86"/>
      <c r="SED54" s="86"/>
      <c r="SEE54" s="86"/>
      <c r="SEF54" s="86"/>
      <c r="SEG54" s="86"/>
      <c r="SEH54" s="86"/>
      <c r="SEI54" s="86"/>
      <c r="SEJ54" s="86"/>
      <c r="SEK54" s="86"/>
      <c r="SEL54" s="86"/>
      <c r="SEM54" s="86"/>
      <c r="SEN54" s="86"/>
      <c r="SEO54" s="86"/>
      <c r="SEP54" s="86"/>
      <c r="SEQ54" s="86"/>
      <c r="SER54" s="86"/>
      <c r="SES54" s="86"/>
      <c r="SET54" s="86"/>
      <c r="SEU54" s="86"/>
      <c r="SEV54" s="86"/>
      <c r="SEW54" s="86"/>
      <c r="SEX54" s="86"/>
      <c r="SEY54" s="86"/>
      <c r="SEZ54" s="86"/>
      <c r="SFA54" s="86"/>
      <c r="SFB54" s="86"/>
      <c r="SFC54" s="86"/>
      <c r="SFD54" s="86"/>
      <c r="SFE54" s="86"/>
      <c r="SFF54" s="86"/>
      <c r="SFG54" s="86"/>
      <c r="SFH54" s="86"/>
      <c r="SFI54" s="86"/>
      <c r="SFJ54" s="86"/>
      <c r="SFK54" s="86"/>
      <c r="SFL54" s="86"/>
      <c r="SFM54" s="86"/>
      <c r="SFN54" s="86"/>
      <c r="SFO54" s="86"/>
      <c r="SFP54" s="86"/>
      <c r="SFQ54" s="86"/>
      <c r="SFR54" s="86"/>
      <c r="SFS54" s="86"/>
      <c r="SFT54" s="86"/>
      <c r="SFU54" s="86"/>
      <c r="SFV54" s="86"/>
      <c r="SFW54" s="86"/>
      <c r="SFX54" s="86"/>
      <c r="SFY54" s="86"/>
      <c r="SFZ54" s="86"/>
      <c r="SGA54" s="86"/>
      <c r="SGB54" s="86"/>
      <c r="SGC54" s="86"/>
      <c r="SGD54" s="86"/>
      <c r="SGE54" s="86"/>
      <c r="SGF54" s="86"/>
      <c r="SGG54" s="86"/>
      <c r="SGH54" s="86"/>
      <c r="SGI54" s="86"/>
      <c r="SGJ54" s="86"/>
      <c r="SGK54" s="86"/>
      <c r="SGL54" s="86"/>
      <c r="SGM54" s="86"/>
      <c r="SGN54" s="86"/>
      <c r="SGO54" s="86"/>
      <c r="SGP54" s="86"/>
      <c r="SGQ54" s="86"/>
      <c r="SGR54" s="86"/>
      <c r="SGS54" s="86"/>
      <c r="SGT54" s="86"/>
      <c r="SGU54" s="86"/>
      <c r="SGV54" s="86"/>
      <c r="SGW54" s="86"/>
      <c r="SGX54" s="86"/>
      <c r="SGY54" s="86"/>
      <c r="SGZ54" s="86"/>
      <c r="SHA54" s="86"/>
      <c r="SHB54" s="86"/>
      <c r="SHC54" s="86"/>
      <c r="SHD54" s="86"/>
      <c r="SHE54" s="86"/>
      <c r="SHF54" s="86"/>
      <c r="SHG54" s="86"/>
      <c r="SHH54" s="86"/>
      <c r="SHI54" s="86"/>
      <c r="SHJ54" s="86"/>
      <c r="SHK54" s="86"/>
      <c r="SHL54" s="86"/>
      <c r="SHM54" s="86"/>
      <c r="SHN54" s="86"/>
      <c r="SHO54" s="86"/>
      <c r="SHP54" s="86"/>
      <c r="SHQ54" s="86"/>
      <c r="SHR54" s="86"/>
      <c r="SHS54" s="86"/>
      <c r="SHT54" s="86"/>
      <c r="SHU54" s="86"/>
      <c r="SHV54" s="86"/>
      <c r="SHW54" s="86"/>
      <c r="SHX54" s="86"/>
      <c r="SHY54" s="86"/>
      <c r="SHZ54" s="86"/>
      <c r="SIA54" s="86"/>
      <c r="SIB54" s="86"/>
      <c r="SIC54" s="86"/>
      <c r="SID54" s="86"/>
      <c r="SIE54" s="86"/>
      <c r="SIF54" s="86"/>
      <c r="SIG54" s="86"/>
      <c r="SIH54" s="86"/>
      <c r="SII54" s="86"/>
      <c r="SIJ54" s="86"/>
      <c r="SIK54" s="86"/>
      <c r="SIL54" s="86"/>
      <c r="SIM54" s="86"/>
      <c r="SIN54" s="86"/>
      <c r="SIO54" s="86"/>
      <c r="SIP54" s="86"/>
      <c r="SIQ54" s="86"/>
      <c r="SIR54" s="86"/>
      <c r="SIS54" s="86"/>
      <c r="SIT54" s="86"/>
      <c r="SIU54" s="86"/>
      <c r="SIV54" s="86"/>
      <c r="SIW54" s="86"/>
      <c r="SIX54" s="86"/>
      <c r="SIY54" s="86"/>
      <c r="SIZ54" s="86"/>
      <c r="SJA54" s="86"/>
      <c r="SJB54" s="86"/>
      <c r="SJC54" s="86"/>
      <c r="SJD54" s="86"/>
      <c r="SJE54" s="86"/>
      <c r="SJF54" s="86"/>
      <c r="SJG54" s="86"/>
      <c r="SJH54" s="86"/>
      <c r="SJI54" s="86"/>
      <c r="SJJ54" s="86"/>
      <c r="SJK54" s="86"/>
      <c r="SJL54" s="86"/>
      <c r="SJM54" s="86"/>
      <c r="SJN54" s="86"/>
      <c r="SJO54" s="86"/>
      <c r="SJP54" s="86"/>
      <c r="SJQ54" s="86"/>
      <c r="SJR54" s="86"/>
      <c r="SJS54" s="86"/>
      <c r="SJT54" s="86"/>
      <c r="SJU54" s="86"/>
      <c r="SJV54" s="86"/>
      <c r="SJW54" s="86"/>
      <c r="SJX54" s="86"/>
      <c r="SJY54" s="86"/>
      <c r="SJZ54" s="86"/>
      <c r="SKA54" s="86"/>
      <c r="SKB54" s="86"/>
      <c r="SKC54" s="86"/>
      <c r="SKD54" s="86"/>
      <c r="SKE54" s="86"/>
      <c r="SKF54" s="86"/>
      <c r="SKG54" s="86"/>
      <c r="SKH54" s="86"/>
      <c r="SKI54" s="86"/>
      <c r="SKJ54" s="86"/>
      <c r="SKK54" s="86"/>
      <c r="SKL54" s="86"/>
      <c r="SKM54" s="86"/>
      <c r="SKN54" s="86"/>
      <c r="SKO54" s="86"/>
      <c r="SKP54" s="86"/>
      <c r="SKQ54" s="86"/>
      <c r="SKR54" s="86"/>
      <c r="SKS54" s="86"/>
      <c r="SKT54" s="86"/>
      <c r="SKU54" s="86"/>
      <c r="SKV54" s="86"/>
      <c r="SKW54" s="86"/>
      <c r="SKX54" s="86"/>
      <c r="SKY54" s="86"/>
      <c r="SKZ54" s="86"/>
      <c r="SLA54" s="86"/>
      <c r="SLB54" s="86"/>
      <c r="SLC54" s="86"/>
      <c r="SLD54" s="86"/>
      <c r="SLE54" s="86"/>
      <c r="SLF54" s="86"/>
      <c r="SLG54" s="86"/>
      <c r="SLH54" s="86"/>
      <c r="SLI54" s="86"/>
      <c r="SLJ54" s="86"/>
      <c r="SLK54" s="86"/>
      <c r="SLL54" s="86"/>
      <c r="SLM54" s="86"/>
      <c r="SLN54" s="86"/>
      <c r="SLO54" s="86"/>
      <c r="SLP54" s="86"/>
      <c r="SLQ54" s="86"/>
      <c r="SLR54" s="86"/>
      <c r="SLS54" s="86"/>
      <c r="SLT54" s="86"/>
      <c r="SLU54" s="86"/>
      <c r="SLV54" s="86"/>
      <c r="SLW54" s="86"/>
      <c r="SLX54" s="86"/>
      <c r="SLY54" s="86"/>
      <c r="SLZ54" s="86"/>
      <c r="SMA54" s="86"/>
      <c r="SMB54" s="86"/>
      <c r="SMC54" s="86"/>
      <c r="SMD54" s="86"/>
      <c r="SME54" s="86"/>
      <c r="SMF54" s="86"/>
      <c r="SMG54" s="86"/>
      <c r="SMH54" s="86"/>
      <c r="SMI54" s="86"/>
      <c r="SMJ54" s="86"/>
      <c r="SMK54" s="86"/>
      <c r="SML54" s="86"/>
      <c r="SMM54" s="86"/>
      <c r="SMN54" s="86"/>
      <c r="SMO54" s="86"/>
      <c r="SMP54" s="86"/>
      <c r="SMQ54" s="86"/>
      <c r="SMR54" s="86"/>
      <c r="SMS54" s="86"/>
      <c r="SMT54" s="86"/>
      <c r="SMU54" s="86"/>
      <c r="SMV54" s="86"/>
      <c r="SMW54" s="86"/>
      <c r="SMX54" s="86"/>
      <c r="SMY54" s="86"/>
      <c r="SMZ54" s="86"/>
      <c r="SNA54" s="86"/>
      <c r="SNB54" s="86"/>
      <c r="SNC54" s="86"/>
      <c r="SND54" s="86"/>
      <c r="SNE54" s="86"/>
      <c r="SNF54" s="86"/>
      <c r="SNG54" s="86"/>
      <c r="SNH54" s="86"/>
      <c r="SNI54" s="86"/>
      <c r="SNJ54" s="86"/>
      <c r="SNK54" s="86"/>
      <c r="SNL54" s="86"/>
      <c r="SNM54" s="86"/>
      <c r="SNN54" s="86"/>
      <c r="SNO54" s="86"/>
      <c r="SNP54" s="86"/>
      <c r="SNQ54" s="86"/>
      <c r="SNR54" s="86"/>
      <c r="SNS54" s="86"/>
      <c r="SNT54" s="86"/>
      <c r="SNU54" s="86"/>
      <c r="SNV54" s="86"/>
      <c r="SNW54" s="86"/>
      <c r="SNX54" s="86"/>
      <c r="SNY54" s="86"/>
      <c r="SNZ54" s="86"/>
      <c r="SOA54" s="86"/>
      <c r="SOB54" s="86"/>
      <c r="SOC54" s="86"/>
      <c r="SOD54" s="86"/>
      <c r="SOE54" s="86"/>
      <c r="SOF54" s="86"/>
      <c r="SOG54" s="86"/>
      <c r="SOH54" s="86"/>
      <c r="SOI54" s="86"/>
      <c r="SOJ54" s="86"/>
      <c r="SOK54" s="86"/>
      <c r="SOL54" s="86"/>
      <c r="SOM54" s="86"/>
      <c r="SON54" s="86"/>
      <c r="SOO54" s="86"/>
      <c r="SOP54" s="86"/>
      <c r="SOQ54" s="86"/>
      <c r="SOR54" s="86"/>
      <c r="SOS54" s="86"/>
      <c r="SOT54" s="86"/>
      <c r="SOU54" s="86"/>
      <c r="SOV54" s="86"/>
      <c r="SOW54" s="86"/>
      <c r="SOX54" s="86"/>
      <c r="SOY54" s="86"/>
      <c r="SOZ54" s="86"/>
      <c r="SPA54" s="86"/>
      <c r="SPB54" s="86"/>
      <c r="SPC54" s="86"/>
      <c r="SPD54" s="86"/>
      <c r="SPE54" s="86"/>
      <c r="SPF54" s="86"/>
      <c r="SPG54" s="86"/>
      <c r="SPH54" s="86"/>
      <c r="SPI54" s="86"/>
      <c r="SPJ54" s="86"/>
      <c r="SPK54" s="86"/>
      <c r="SPL54" s="86"/>
      <c r="SPM54" s="86"/>
      <c r="SPN54" s="86"/>
      <c r="SPO54" s="86"/>
      <c r="SPP54" s="86"/>
      <c r="SPQ54" s="86"/>
      <c r="SPR54" s="86"/>
      <c r="SPS54" s="86"/>
      <c r="SPT54" s="86"/>
      <c r="SPU54" s="86"/>
      <c r="SPV54" s="86"/>
      <c r="SPW54" s="86"/>
      <c r="SPX54" s="86"/>
      <c r="SPY54" s="86"/>
      <c r="SPZ54" s="86"/>
      <c r="SQA54" s="86"/>
      <c r="SQB54" s="86"/>
      <c r="SQC54" s="86"/>
      <c r="SQD54" s="86"/>
      <c r="SQE54" s="86"/>
      <c r="SQF54" s="86"/>
      <c r="SQG54" s="86"/>
      <c r="SQH54" s="86"/>
      <c r="SQI54" s="86"/>
      <c r="SQJ54" s="86"/>
      <c r="SQK54" s="86"/>
      <c r="SQL54" s="86"/>
      <c r="SQM54" s="86"/>
      <c r="SQN54" s="86"/>
      <c r="SQO54" s="86"/>
      <c r="SQP54" s="86"/>
      <c r="SQQ54" s="86"/>
      <c r="SQR54" s="86"/>
      <c r="SQS54" s="86"/>
      <c r="SQT54" s="86"/>
      <c r="SQU54" s="86"/>
      <c r="SQV54" s="86"/>
      <c r="SQW54" s="86"/>
      <c r="SQX54" s="86"/>
      <c r="SQY54" s="86"/>
      <c r="SQZ54" s="86"/>
      <c r="SRA54" s="86"/>
      <c r="SRB54" s="86"/>
      <c r="SRC54" s="86"/>
      <c r="SRD54" s="86"/>
      <c r="SRE54" s="86"/>
      <c r="SRF54" s="86"/>
      <c r="SRG54" s="86"/>
      <c r="SRH54" s="86"/>
      <c r="SRI54" s="86"/>
      <c r="SRJ54" s="86"/>
      <c r="SRK54" s="86"/>
      <c r="SRL54" s="86"/>
      <c r="SRM54" s="86"/>
      <c r="SRN54" s="86"/>
      <c r="SRO54" s="86"/>
      <c r="SRP54" s="86"/>
      <c r="SRQ54" s="86"/>
      <c r="SRR54" s="86"/>
      <c r="SRS54" s="86"/>
      <c r="SRT54" s="86"/>
      <c r="SRU54" s="86"/>
      <c r="SRV54" s="86"/>
      <c r="SRW54" s="86"/>
      <c r="SRX54" s="86"/>
      <c r="SRY54" s="86"/>
      <c r="SRZ54" s="86"/>
      <c r="SSA54" s="86"/>
      <c r="SSB54" s="86"/>
      <c r="SSC54" s="86"/>
      <c r="SSD54" s="86"/>
      <c r="SSE54" s="86"/>
      <c r="SSF54" s="86"/>
      <c r="SSG54" s="86"/>
      <c r="SSH54" s="86"/>
      <c r="SSI54" s="86"/>
      <c r="SSJ54" s="86"/>
      <c r="SSK54" s="86"/>
      <c r="SSL54" s="86"/>
      <c r="SSM54" s="86"/>
      <c r="SSN54" s="86"/>
      <c r="SSO54" s="86"/>
      <c r="SSP54" s="86"/>
      <c r="SSQ54" s="86"/>
      <c r="SSR54" s="86"/>
      <c r="SSS54" s="86"/>
      <c r="SST54" s="86"/>
      <c r="SSU54" s="86"/>
      <c r="SSV54" s="86"/>
      <c r="SSW54" s="86"/>
      <c r="SSX54" s="86"/>
      <c r="SSY54" s="86"/>
      <c r="SSZ54" s="86"/>
      <c r="STA54" s="86"/>
      <c r="STB54" s="86"/>
      <c r="STC54" s="86"/>
      <c r="STD54" s="86"/>
      <c r="STE54" s="86"/>
      <c r="STF54" s="86"/>
      <c r="STG54" s="86"/>
      <c r="STH54" s="86"/>
      <c r="STI54" s="86"/>
      <c r="STJ54" s="86"/>
      <c r="STK54" s="86"/>
      <c r="STL54" s="86"/>
      <c r="STM54" s="86"/>
      <c r="STN54" s="86"/>
      <c r="STO54" s="86"/>
      <c r="STP54" s="86"/>
      <c r="STQ54" s="86"/>
      <c r="STR54" s="86"/>
      <c r="STS54" s="86"/>
      <c r="STT54" s="86"/>
      <c r="STU54" s="86"/>
      <c r="STV54" s="86"/>
      <c r="STW54" s="86"/>
      <c r="STX54" s="86"/>
      <c r="STY54" s="86"/>
      <c r="STZ54" s="86"/>
      <c r="SUA54" s="86"/>
      <c r="SUB54" s="86"/>
      <c r="SUC54" s="86"/>
      <c r="SUD54" s="86"/>
      <c r="SUE54" s="86"/>
      <c r="SUF54" s="86"/>
      <c r="SUG54" s="86"/>
      <c r="SUH54" s="86"/>
      <c r="SUI54" s="86"/>
      <c r="SUJ54" s="86"/>
      <c r="SUK54" s="86"/>
      <c r="SUL54" s="86"/>
      <c r="SUM54" s="86"/>
      <c r="SUN54" s="86"/>
      <c r="SUO54" s="86"/>
      <c r="SUP54" s="86"/>
      <c r="SUQ54" s="86"/>
      <c r="SUR54" s="86"/>
      <c r="SUS54" s="86"/>
      <c r="SUT54" s="86"/>
      <c r="SUU54" s="86"/>
      <c r="SUV54" s="86"/>
      <c r="SUW54" s="86"/>
      <c r="SUX54" s="86"/>
      <c r="SUY54" s="86"/>
      <c r="SUZ54" s="86"/>
      <c r="SVA54" s="86"/>
      <c r="SVB54" s="86"/>
      <c r="SVC54" s="86"/>
      <c r="SVD54" s="86"/>
      <c r="SVE54" s="86"/>
      <c r="SVF54" s="86"/>
      <c r="SVG54" s="86"/>
      <c r="SVH54" s="86"/>
      <c r="SVI54" s="86"/>
      <c r="SVJ54" s="86"/>
      <c r="SVK54" s="86"/>
      <c r="SVL54" s="86"/>
      <c r="SVM54" s="86"/>
      <c r="SVN54" s="86"/>
      <c r="SVO54" s="86"/>
      <c r="SVP54" s="86"/>
      <c r="SVQ54" s="86"/>
      <c r="SVR54" s="86"/>
      <c r="SVS54" s="86"/>
      <c r="SVT54" s="86"/>
      <c r="SVU54" s="86"/>
      <c r="SVV54" s="86"/>
      <c r="SVW54" s="86"/>
      <c r="SVX54" s="86"/>
      <c r="SVY54" s="86"/>
      <c r="SVZ54" s="86"/>
      <c r="SWA54" s="86"/>
      <c r="SWB54" s="86"/>
      <c r="SWC54" s="86"/>
      <c r="SWD54" s="86"/>
      <c r="SWE54" s="86"/>
      <c r="SWF54" s="86"/>
      <c r="SWG54" s="86"/>
      <c r="SWH54" s="86"/>
      <c r="SWI54" s="86"/>
      <c r="SWJ54" s="86"/>
      <c r="SWK54" s="86"/>
      <c r="SWL54" s="86"/>
      <c r="SWM54" s="86"/>
      <c r="SWN54" s="86"/>
      <c r="SWO54" s="86"/>
      <c r="SWP54" s="86"/>
      <c r="SWQ54" s="86"/>
      <c r="SWR54" s="86"/>
      <c r="SWS54" s="86"/>
      <c r="SWT54" s="86"/>
      <c r="SWU54" s="86"/>
      <c r="SWV54" s="86"/>
      <c r="SWW54" s="86"/>
      <c r="SWX54" s="86"/>
      <c r="SWY54" s="86"/>
      <c r="SWZ54" s="86"/>
      <c r="SXA54" s="86"/>
      <c r="SXB54" s="86"/>
      <c r="SXC54" s="86"/>
      <c r="SXD54" s="86"/>
      <c r="SXE54" s="86"/>
      <c r="SXF54" s="86"/>
      <c r="SXG54" s="86"/>
      <c r="SXH54" s="86"/>
      <c r="SXI54" s="86"/>
      <c r="SXJ54" s="86"/>
      <c r="SXK54" s="86"/>
      <c r="SXL54" s="86"/>
      <c r="SXM54" s="86"/>
      <c r="SXN54" s="86"/>
      <c r="SXO54" s="86"/>
      <c r="SXP54" s="86"/>
      <c r="SXQ54" s="86"/>
      <c r="SXR54" s="86"/>
      <c r="SXS54" s="86"/>
      <c r="SXT54" s="86"/>
      <c r="SXU54" s="86"/>
      <c r="SXV54" s="86"/>
      <c r="SXW54" s="86"/>
      <c r="SXX54" s="86"/>
      <c r="SXY54" s="86"/>
      <c r="SXZ54" s="86"/>
      <c r="SYA54" s="86"/>
      <c r="SYB54" s="86"/>
      <c r="SYC54" s="86"/>
      <c r="SYD54" s="86"/>
      <c r="SYE54" s="86"/>
      <c r="SYF54" s="86"/>
      <c r="SYG54" s="86"/>
      <c r="SYH54" s="86"/>
      <c r="SYI54" s="86"/>
      <c r="SYJ54" s="86"/>
      <c r="SYK54" s="86"/>
      <c r="SYL54" s="86"/>
      <c r="SYM54" s="86"/>
      <c r="SYN54" s="86"/>
      <c r="SYO54" s="86"/>
      <c r="SYP54" s="86"/>
      <c r="SYQ54" s="86"/>
      <c r="SYR54" s="86"/>
      <c r="SYS54" s="86"/>
      <c r="SYT54" s="86"/>
      <c r="SYU54" s="86"/>
      <c r="SYV54" s="86"/>
      <c r="SYW54" s="86"/>
      <c r="SYX54" s="86"/>
      <c r="SYY54" s="86"/>
      <c r="SYZ54" s="86"/>
      <c r="SZA54" s="86"/>
      <c r="SZB54" s="86"/>
      <c r="SZC54" s="86"/>
      <c r="SZD54" s="86"/>
      <c r="SZE54" s="86"/>
      <c r="SZF54" s="86"/>
      <c r="SZG54" s="86"/>
      <c r="SZH54" s="86"/>
      <c r="SZI54" s="86"/>
      <c r="SZJ54" s="86"/>
      <c r="SZK54" s="86"/>
      <c r="SZL54" s="86"/>
      <c r="SZM54" s="86"/>
      <c r="SZN54" s="86"/>
      <c r="SZO54" s="86"/>
      <c r="SZP54" s="86"/>
      <c r="SZQ54" s="86"/>
      <c r="SZR54" s="86"/>
      <c r="SZS54" s="86"/>
      <c r="SZT54" s="86"/>
      <c r="SZU54" s="86"/>
      <c r="SZV54" s="86"/>
      <c r="SZW54" s="86"/>
      <c r="SZX54" s="86"/>
      <c r="SZY54" s="86"/>
      <c r="SZZ54" s="86"/>
      <c r="TAA54" s="86"/>
      <c r="TAB54" s="86"/>
      <c r="TAC54" s="86"/>
      <c r="TAD54" s="86"/>
      <c r="TAE54" s="86"/>
      <c r="TAF54" s="86"/>
      <c r="TAG54" s="86"/>
      <c r="TAH54" s="86"/>
      <c r="TAI54" s="86"/>
      <c r="TAJ54" s="86"/>
      <c r="TAK54" s="86"/>
      <c r="TAL54" s="86"/>
      <c r="TAM54" s="86"/>
      <c r="TAN54" s="86"/>
      <c r="TAO54" s="86"/>
      <c r="TAP54" s="86"/>
      <c r="TAQ54" s="86"/>
      <c r="TAR54" s="86"/>
      <c r="TAS54" s="86"/>
      <c r="TAT54" s="86"/>
      <c r="TAU54" s="86"/>
      <c r="TAV54" s="86"/>
      <c r="TAW54" s="86"/>
      <c r="TAX54" s="86"/>
      <c r="TAY54" s="86"/>
      <c r="TAZ54" s="86"/>
      <c r="TBA54" s="86"/>
      <c r="TBB54" s="86"/>
      <c r="TBC54" s="86"/>
      <c r="TBD54" s="86"/>
      <c r="TBE54" s="86"/>
      <c r="TBF54" s="86"/>
      <c r="TBG54" s="86"/>
      <c r="TBH54" s="86"/>
      <c r="TBI54" s="86"/>
      <c r="TBJ54" s="86"/>
      <c r="TBK54" s="86"/>
      <c r="TBL54" s="86"/>
      <c r="TBM54" s="86"/>
      <c r="TBN54" s="86"/>
      <c r="TBO54" s="86"/>
      <c r="TBP54" s="86"/>
      <c r="TBQ54" s="86"/>
      <c r="TBR54" s="86"/>
      <c r="TBS54" s="86"/>
      <c r="TBT54" s="86"/>
      <c r="TBU54" s="86"/>
      <c r="TBV54" s="86"/>
      <c r="TBW54" s="86"/>
      <c r="TBX54" s="86"/>
      <c r="TBY54" s="86"/>
      <c r="TBZ54" s="86"/>
      <c r="TCA54" s="86"/>
      <c r="TCB54" s="86"/>
      <c r="TCC54" s="86"/>
      <c r="TCD54" s="86"/>
      <c r="TCE54" s="86"/>
      <c r="TCF54" s="86"/>
      <c r="TCG54" s="86"/>
      <c r="TCH54" s="86"/>
      <c r="TCI54" s="86"/>
      <c r="TCJ54" s="86"/>
      <c r="TCK54" s="86"/>
      <c r="TCL54" s="86"/>
      <c r="TCM54" s="86"/>
      <c r="TCN54" s="86"/>
      <c r="TCO54" s="86"/>
      <c r="TCP54" s="86"/>
      <c r="TCQ54" s="86"/>
      <c r="TCR54" s="86"/>
      <c r="TCS54" s="86"/>
      <c r="TCT54" s="86"/>
      <c r="TCU54" s="86"/>
      <c r="TCV54" s="86"/>
      <c r="TCW54" s="86"/>
      <c r="TCX54" s="86"/>
      <c r="TCY54" s="86"/>
      <c r="TCZ54" s="86"/>
      <c r="TDA54" s="86"/>
      <c r="TDB54" s="86"/>
      <c r="TDC54" s="86"/>
      <c r="TDD54" s="86"/>
      <c r="TDE54" s="86"/>
      <c r="TDF54" s="86"/>
      <c r="TDG54" s="86"/>
      <c r="TDH54" s="86"/>
      <c r="TDI54" s="86"/>
      <c r="TDJ54" s="86"/>
      <c r="TDK54" s="86"/>
      <c r="TDL54" s="86"/>
      <c r="TDM54" s="86"/>
      <c r="TDN54" s="86"/>
      <c r="TDO54" s="86"/>
      <c r="TDP54" s="86"/>
      <c r="TDQ54" s="86"/>
      <c r="TDR54" s="86"/>
      <c r="TDS54" s="86"/>
      <c r="TDT54" s="86"/>
      <c r="TDU54" s="86"/>
      <c r="TDV54" s="86"/>
      <c r="TDW54" s="86"/>
      <c r="TDX54" s="86"/>
      <c r="TDY54" s="86"/>
      <c r="TDZ54" s="86"/>
      <c r="TEA54" s="86"/>
      <c r="TEB54" s="86"/>
      <c r="TEC54" s="86"/>
      <c r="TED54" s="86"/>
      <c r="TEE54" s="86"/>
      <c r="TEF54" s="86"/>
      <c r="TEG54" s="86"/>
      <c r="TEH54" s="86"/>
      <c r="TEI54" s="86"/>
      <c r="TEJ54" s="86"/>
      <c r="TEK54" s="86"/>
      <c r="TEL54" s="86"/>
      <c r="TEM54" s="86"/>
      <c r="TEN54" s="86"/>
      <c r="TEO54" s="86"/>
      <c r="TEP54" s="86"/>
      <c r="TEQ54" s="86"/>
      <c r="TER54" s="86"/>
      <c r="TES54" s="86"/>
      <c r="TET54" s="86"/>
      <c r="TEU54" s="86"/>
      <c r="TEV54" s="86"/>
      <c r="TEW54" s="86"/>
      <c r="TEX54" s="86"/>
      <c r="TEY54" s="86"/>
      <c r="TEZ54" s="86"/>
      <c r="TFA54" s="86"/>
      <c r="TFB54" s="86"/>
      <c r="TFC54" s="86"/>
      <c r="TFD54" s="86"/>
      <c r="TFE54" s="86"/>
      <c r="TFF54" s="86"/>
      <c r="TFG54" s="86"/>
      <c r="TFH54" s="86"/>
      <c r="TFI54" s="86"/>
      <c r="TFJ54" s="86"/>
      <c r="TFK54" s="86"/>
      <c r="TFL54" s="86"/>
      <c r="TFM54" s="86"/>
      <c r="TFN54" s="86"/>
      <c r="TFO54" s="86"/>
      <c r="TFP54" s="86"/>
      <c r="TFQ54" s="86"/>
      <c r="TFR54" s="86"/>
      <c r="TFS54" s="86"/>
      <c r="TFT54" s="86"/>
      <c r="TFU54" s="86"/>
      <c r="TFV54" s="86"/>
      <c r="TFW54" s="86"/>
      <c r="TFX54" s="86"/>
      <c r="TFY54" s="86"/>
      <c r="TFZ54" s="86"/>
      <c r="TGA54" s="86"/>
      <c r="TGB54" s="86"/>
      <c r="TGC54" s="86"/>
      <c r="TGD54" s="86"/>
      <c r="TGE54" s="86"/>
      <c r="TGF54" s="86"/>
      <c r="TGG54" s="86"/>
      <c r="TGH54" s="86"/>
      <c r="TGI54" s="86"/>
      <c r="TGJ54" s="86"/>
      <c r="TGK54" s="86"/>
      <c r="TGL54" s="86"/>
      <c r="TGM54" s="86"/>
      <c r="TGN54" s="86"/>
      <c r="TGO54" s="86"/>
      <c r="TGP54" s="86"/>
      <c r="TGQ54" s="86"/>
      <c r="TGR54" s="86"/>
      <c r="TGS54" s="86"/>
      <c r="TGT54" s="86"/>
      <c r="TGU54" s="86"/>
      <c r="TGV54" s="86"/>
      <c r="TGW54" s="86"/>
      <c r="TGX54" s="86"/>
      <c r="TGY54" s="86"/>
      <c r="TGZ54" s="86"/>
      <c r="THA54" s="86"/>
      <c r="THB54" s="86"/>
      <c r="THC54" s="86"/>
      <c r="THD54" s="86"/>
      <c r="THE54" s="86"/>
      <c r="THF54" s="86"/>
      <c r="THG54" s="86"/>
      <c r="THH54" s="86"/>
      <c r="THI54" s="86"/>
      <c r="THJ54" s="86"/>
      <c r="THK54" s="86"/>
      <c r="THL54" s="86"/>
      <c r="THM54" s="86"/>
      <c r="THN54" s="86"/>
      <c r="THO54" s="86"/>
      <c r="THP54" s="86"/>
      <c r="THQ54" s="86"/>
      <c r="THR54" s="86"/>
      <c r="THS54" s="86"/>
      <c r="THT54" s="86"/>
      <c r="THU54" s="86"/>
      <c r="THV54" s="86"/>
      <c r="THW54" s="86"/>
      <c r="THX54" s="86"/>
      <c r="THY54" s="86"/>
      <c r="THZ54" s="86"/>
      <c r="TIA54" s="86"/>
      <c r="TIB54" s="86"/>
      <c r="TIC54" s="86"/>
      <c r="TID54" s="86"/>
      <c r="TIE54" s="86"/>
      <c r="TIF54" s="86"/>
      <c r="TIG54" s="86"/>
      <c r="TIH54" s="86"/>
      <c r="TII54" s="86"/>
      <c r="TIJ54" s="86"/>
      <c r="TIK54" s="86"/>
      <c r="TIL54" s="86"/>
      <c r="TIM54" s="86"/>
      <c r="TIN54" s="86"/>
      <c r="TIO54" s="86"/>
      <c r="TIP54" s="86"/>
      <c r="TIQ54" s="86"/>
      <c r="TIR54" s="86"/>
      <c r="TIS54" s="86"/>
      <c r="TIT54" s="86"/>
      <c r="TIU54" s="86"/>
      <c r="TIV54" s="86"/>
      <c r="TIW54" s="86"/>
      <c r="TIX54" s="86"/>
      <c r="TIY54" s="86"/>
      <c r="TIZ54" s="86"/>
      <c r="TJA54" s="86"/>
      <c r="TJB54" s="86"/>
      <c r="TJC54" s="86"/>
      <c r="TJD54" s="86"/>
      <c r="TJE54" s="86"/>
      <c r="TJF54" s="86"/>
      <c r="TJG54" s="86"/>
      <c r="TJH54" s="86"/>
      <c r="TJI54" s="86"/>
      <c r="TJJ54" s="86"/>
      <c r="TJK54" s="86"/>
      <c r="TJL54" s="86"/>
      <c r="TJM54" s="86"/>
      <c r="TJN54" s="86"/>
      <c r="TJO54" s="86"/>
      <c r="TJP54" s="86"/>
      <c r="TJQ54" s="86"/>
      <c r="TJR54" s="86"/>
      <c r="TJS54" s="86"/>
      <c r="TJT54" s="86"/>
      <c r="TJU54" s="86"/>
      <c r="TJV54" s="86"/>
      <c r="TJW54" s="86"/>
      <c r="TJX54" s="86"/>
      <c r="TJY54" s="86"/>
      <c r="TJZ54" s="86"/>
      <c r="TKA54" s="86"/>
      <c r="TKB54" s="86"/>
      <c r="TKC54" s="86"/>
      <c r="TKD54" s="86"/>
      <c r="TKE54" s="86"/>
      <c r="TKF54" s="86"/>
      <c r="TKG54" s="86"/>
      <c r="TKH54" s="86"/>
      <c r="TKI54" s="86"/>
      <c r="TKJ54" s="86"/>
      <c r="TKK54" s="86"/>
      <c r="TKL54" s="86"/>
      <c r="TKM54" s="86"/>
      <c r="TKN54" s="86"/>
      <c r="TKO54" s="86"/>
      <c r="TKP54" s="86"/>
      <c r="TKQ54" s="86"/>
      <c r="TKR54" s="86"/>
      <c r="TKS54" s="86"/>
      <c r="TKT54" s="86"/>
      <c r="TKU54" s="86"/>
      <c r="TKV54" s="86"/>
      <c r="TKW54" s="86"/>
      <c r="TKX54" s="86"/>
      <c r="TKY54" s="86"/>
      <c r="TKZ54" s="86"/>
      <c r="TLA54" s="86"/>
      <c r="TLB54" s="86"/>
      <c r="TLC54" s="86"/>
      <c r="TLD54" s="86"/>
      <c r="TLE54" s="86"/>
      <c r="TLF54" s="86"/>
      <c r="TLG54" s="86"/>
      <c r="TLH54" s="86"/>
      <c r="TLI54" s="86"/>
      <c r="TLJ54" s="86"/>
      <c r="TLK54" s="86"/>
      <c r="TLL54" s="86"/>
      <c r="TLM54" s="86"/>
      <c r="TLN54" s="86"/>
      <c r="TLO54" s="86"/>
      <c r="TLP54" s="86"/>
      <c r="TLQ54" s="86"/>
      <c r="TLR54" s="86"/>
      <c r="TLS54" s="86"/>
      <c r="TLT54" s="86"/>
      <c r="TLU54" s="86"/>
      <c r="TLV54" s="86"/>
      <c r="TLW54" s="86"/>
      <c r="TLX54" s="86"/>
      <c r="TLY54" s="86"/>
      <c r="TLZ54" s="86"/>
      <c r="TMA54" s="86"/>
      <c r="TMB54" s="86"/>
      <c r="TMC54" s="86"/>
      <c r="TMD54" s="86"/>
      <c r="TME54" s="86"/>
      <c r="TMF54" s="86"/>
      <c r="TMG54" s="86"/>
      <c r="TMH54" s="86"/>
      <c r="TMI54" s="86"/>
      <c r="TMJ54" s="86"/>
      <c r="TMK54" s="86"/>
      <c r="TML54" s="86"/>
      <c r="TMM54" s="86"/>
      <c r="TMN54" s="86"/>
      <c r="TMO54" s="86"/>
      <c r="TMP54" s="86"/>
      <c r="TMQ54" s="86"/>
      <c r="TMR54" s="86"/>
      <c r="TMS54" s="86"/>
      <c r="TMT54" s="86"/>
      <c r="TMU54" s="86"/>
      <c r="TMV54" s="86"/>
      <c r="TMW54" s="86"/>
      <c r="TMX54" s="86"/>
      <c r="TMY54" s="86"/>
      <c r="TMZ54" s="86"/>
      <c r="TNA54" s="86"/>
      <c r="TNB54" s="86"/>
      <c r="TNC54" s="86"/>
      <c r="TND54" s="86"/>
      <c r="TNE54" s="86"/>
      <c r="TNF54" s="86"/>
      <c r="TNG54" s="86"/>
      <c r="TNH54" s="86"/>
      <c r="TNI54" s="86"/>
      <c r="TNJ54" s="86"/>
      <c r="TNK54" s="86"/>
      <c r="TNL54" s="86"/>
      <c r="TNM54" s="86"/>
      <c r="TNN54" s="86"/>
      <c r="TNO54" s="86"/>
      <c r="TNP54" s="86"/>
      <c r="TNQ54" s="86"/>
      <c r="TNR54" s="86"/>
      <c r="TNS54" s="86"/>
      <c r="TNT54" s="86"/>
      <c r="TNU54" s="86"/>
      <c r="TNV54" s="86"/>
      <c r="TNW54" s="86"/>
      <c r="TNX54" s="86"/>
      <c r="TNY54" s="86"/>
      <c r="TNZ54" s="86"/>
      <c r="TOA54" s="86"/>
      <c r="TOB54" s="86"/>
      <c r="TOC54" s="86"/>
      <c r="TOD54" s="86"/>
      <c r="TOE54" s="86"/>
      <c r="TOF54" s="86"/>
      <c r="TOG54" s="86"/>
      <c r="TOH54" s="86"/>
      <c r="TOI54" s="86"/>
      <c r="TOJ54" s="86"/>
      <c r="TOK54" s="86"/>
      <c r="TOL54" s="86"/>
      <c r="TOM54" s="86"/>
      <c r="TON54" s="86"/>
      <c r="TOO54" s="86"/>
      <c r="TOP54" s="86"/>
      <c r="TOQ54" s="86"/>
      <c r="TOR54" s="86"/>
      <c r="TOS54" s="86"/>
      <c r="TOT54" s="86"/>
      <c r="TOU54" s="86"/>
      <c r="TOV54" s="86"/>
      <c r="TOW54" s="86"/>
      <c r="TOX54" s="86"/>
      <c r="TOY54" s="86"/>
      <c r="TOZ54" s="86"/>
      <c r="TPA54" s="86"/>
      <c r="TPB54" s="86"/>
      <c r="TPC54" s="86"/>
      <c r="TPD54" s="86"/>
      <c r="TPE54" s="86"/>
      <c r="TPF54" s="86"/>
      <c r="TPG54" s="86"/>
      <c r="TPH54" s="86"/>
      <c r="TPI54" s="86"/>
      <c r="TPJ54" s="86"/>
      <c r="TPK54" s="86"/>
      <c r="TPL54" s="86"/>
      <c r="TPM54" s="86"/>
      <c r="TPN54" s="86"/>
      <c r="TPO54" s="86"/>
      <c r="TPP54" s="86"/>
      <c r="TPQ54" s="86"/>
      <c r="TPR54" s="86"/>
      <c r="TPS54" s="86"/>
      <c r="TPT54" s="86"/>
      <c r="TPU54" s="86"/>
      <c r="TPV54" s="86"/>
      <c r="TPW54" s="86"/>
      <c r="TPX54" s="86"/>
      <c r="TPY54" s="86"/>
      <c r="TPZ54" s="86"/>
      <c r="TQA54" s="86"/>
      <c r="TQB54" s="86"/>
      <c r="TQC54" s="86"/>
      <c r="TQD54" s="86"/>
      <c r="TQE54" s="86"/>
      <c r="TQF54" s="86"/>
      <c r="TQG54" s="86"/>
      <c r="TQH54" s="86"/>
      <c r="TQI54" s="86"/>
      <c r="TQJ54" s="86"/>
      <c r="TQK54" s="86"/>
      <c r="TQL54" s="86"/>
      <c r="TQM54" s="86"/>
      <c r="TQN54" s="86"/>
      <c r="TQO54" s="86"/>
      <c r="TQP54" s="86"/>
      <c r="TQQ54" s="86"/>
      <c r="TQR54" s="86"/>
      <c r="TQS54" s="86"/>
      <c r="TQT54" s="86"/>
      <c r="TQU54" s="86"/>
      <c r="TQV54" s="86"/>
      <c r="TQW54" s="86"/>
      <c r="TQX54" s="86"/>
      <c r="TQY54" s="86"/>
      <c r="TQZ54" s="86"/>
      <c r="TRA54" s="86"/>
      <c r="TRB54" s="86"/>
      <c r="TRC54" s="86"/>
      <c r="TRD54" s="86"/>
      <c r="TRE54" s="86"/>
      <c r="TRF54" s="86"/>
      <c r="TRG54" s="86"/>
      <c r="TRH54" s="86"/>
      <c r="TRI54" s="86"/>
      <c r="TRJ54" s="86"/>
      <c r="TRK54" s="86"/>
      <c r="TRL54" s="86"/>
      <c r="TRM54" s="86"/>
      <c r="TRN54" s="86"/>
      <c r="TRO54" s="86"/>
      <c r="TRP54" s="86"/>
      <c r="TRQ54" s="86"/>
      <c r="TRR54" s="86"/>
      <c r="TRS54" s="86"/>
      <c r="TRT54" s="86"/>
      <c r="TRU54" s="86"/>
      <c r="TRV54" s="86"/>
      <c r="TRW54" s="86"/>
      <c r="TRX54" s="86"/>
      <c r="TRY54" s="86"/>
      <c r="TRZ54" s="86"/>
      <c r="TSA54" s="86"/>
      <c r="TSB54" s="86"/>
      <c r="TSC54" s="86"/>
      <c r="TSD54" s="86"/>
      <c r="TSE54" s="86"/>
      <c r="TSF54" s="86"/>
      <c r="TSG54" s="86"/>
      <c r="TSH54" s="86"/>
      <c r="TSI54" s="86"/>
      <c r="TSJ54" s="86"/>
      <c r="TSK54" s="86"/>
      <c r="TSL54" s="86"/>
      <c r="TSM54" s="86"/>
      <c r="TSN54" s="86"/>
      <c r="TSO54" s="86"/>
      <c r="TSP54" s="86"/>
      <c r="TSQ54" s="86"/>
      <c r="TSR54" s="86"/>
      <c r="TSS54" s="86"/>
      <c r="TST54" s="86"/>
      <c r="TSU54" s="86"/>
      <c r="TSV54" s="86"/>
      <c r="TSW54" s="86"/>
      <c r="TSX54" s="86"/>
      <c r="TSY54" s="86"/>
      <c r="TSZ54" s="86"/>
      <c r="TTA54" s="86"/>
      <c r="TTB54" s="86"/>
      <c r="TTC54" s="86"/>
      <c r="TTD54" s="86"/>
      <c r="TTE54" s="86"/>
      <c r="TTF54" s="86"/>
      <c r="TTG54" s="86"/>
      <c r="TTH54" s="86"/>
      <c r="TTI54" s="86"/>
      <c r="TTJ54" s="86"/>
      <c r="TTK54" s="86"/>
      <c r="TTL54" s="86"/>
      <c r="TTM54" s="86"/>
      <c r="TTN54" s="86"/>
      <c r="TTO54" s="86"/>
      <c r="TTP54" s="86"/>
      <c r="TTQ54" s="86"/>
      <c r="TTR54" s="86"/>
      <c r="TTS54" s="86"/>
      <c r="TTT54" s="86"/>
      <c r="TTU54" s="86"/>
      <c r="TTV54" s="86"/>
      <c r="TTW54" s="86"/>
      <c r="TTX54" s="86"/>
      <c r="TTY54" s="86"/>
      <c r="TTZ54" s="86"/>
      <c r="TUA54" s="86"/>
      <c r="TUB54" s="86"/>
      <c r="TUC54" s="86"/>
      <c r="TUD54" s="86"/>
      <c r="TUE54" s="86"/>
      <c r="TUF54" s="86"/>
      <c r="TUG54" s="86"/>
      <c r="TUH54" s="86"/>
      <c r="TUI54" s="86"/>
      <c r="TUJ54" s="86"/>
      <c r="TUK54" s="86"/>
      <c r="TUL54" s="86"/>
      <c r="TUM54" s="86"/>
      <c r="TUN54" s="86"/>
      <c r="TUO54" s="86"/>
      <c r="TUP54" s="86"/>
      <c r="TUQ54" s="86"/>
      <c r="TUR54" s="86"/>
      <c r="TUS54" s="86"/>
      <c r="TUT54" s="86"/>
      <c r="TUU54" s="86"/>
      <c r="TUV54" s="86"/>
      <c r="TUW54" s="86"/>
      <c r="TUX54" s="86"/>
      <c r="TUY54" s="86"/>
      <c r="TUZ54" s="86"/>
      <c r="TVA54" s="86"/>
      <c r="TVB54" s="86"/>
      <c r="TVC54" s="86"/>
      <c r="TVD54" s="86"/>
      <c r="TVE54" s="86"/>
      <c r="TVF54" s="86"/>
      <c r="TVG54" s="86"/>
      <c r="TVH54" s="86"/>
      <c r="TVI54" s="86"/>
      <c r="TVJ54" s="86"/>
      <c r="TVK54" s="86"/>
      <c r="TVL54" s="86"/>
      <c r="TVM54" s="86"/>
      <c r="TVN54" s="86"/>
      <c r="TVO54" s="86"/>
      <c r="TVP54" s="86"/>
      <c r="TVQ54" s="86"/>
      <c r="TVR54" s="86"/>
      <c r="TVS54" s="86"/>
      <c r="TVT54" s="86"/>
      <c r="TVU54" s="86"/>
      <c r="TVV54" s="86"/>
      <c r="TVW54" s="86"/>
      <c r="TVX54" s="86"/>
      <c r="TVY54" s="86"/>
      <c r="TVZ54" s="86"/>
      <c r="TWA54" s="86"/>
      <c r="TWB54" s="86"/>
      <c r="TWC54" s="86"/>
      <c r="TWD54" s="86"/>
      <c r="TWE54" s="86"/>
      <c r="TWF54" s="86"/>
      <c r="TWG54" s="86"/>
      <c r="TWH54" s="86"/>
      <c r="TWI54" s="86"/>
      <c r="TWJ54" s="86"/>
      <c r="TWK54" s="86"/>
      <c r="TWL54" s="86"/>
      <c r="TWM54" s="86"/>
      <c r="TWN54" s="86"/>
      <c r="TWO54" s="86"/>
      <c r="TWP54" s="86"/>
      <c r="TWQ54" s="86"/>
      <c r="TWR54" s="86"/>
      <c r="TWS54" s="86"/>
      <c r="TWT54" s="86"/>
      <c r="TWU54" s="86"/>
      <c r="TWV54" s="86"/>
      <c r="TWW54" s="86"/>
      <c r="TWX54" s="86"/>
      <c r="TWY54" s="86"/>
      <c r="TWZ54" s="86"/>
      <c r="TXA54" s="86"/>
      <c r="TXB54" s="86"/>
      <c r="TXC54" s="86"/>
      <c r="TXD54" s="86"/>
      <c r="TXE54" s="86"/>
      <c r="TXF54" s="86"/>
      <c r="TXG54" s="86"/>
      <c r="TXH54" s="86"/>
      <c r="TXI54" s="86"/>
      <c r="TXJ54" s="86"/>
      <c r="TXK54" s="86"/>
      <c r="TXL54" s="86"/>
      <c r="TXM54" s="86"/>
      <c r="TXN54" s="86"/>
      <c r="TXO54" s="86"/>
      <c r="TXP54" s="86"/>
      <c r="TXQ54" s="86"/>
      <c r="TXR54" s="86"/>
      <c r="TXS54" s="86"/>
      <c r="TXT54" s="86"/>
      <c r="TXU54" s="86"/>
      <c r="TXV54" s="86"/>
      <c r="TXW54" s="86"/>
      <c r="TXX54" s="86"/>
      <c r="TXY54" s="86"/>
      <c r="TXZ54" s="86"/>
      <c r="TYA54" s="86"/>
      <c r="TYB54" s="86"/>
      <c r="TYC54" s="86"/>
      <c r="TYD54" s="86"/>
      <c r="TYE54" s="86"/>
      <c r="TYF54" s="86"/>
      <c r="TYG54" s="86"/>
      <c r="TYH54" s="86"/>
      <c r="TYI54" s="86"/>
      <c r="TYJ54" s="86"/>
      <c r="TYK54" s="86"/>
      <c r="TYL54" s="86"/>
      <c r="TYM54" s="86"/>
      <c r="TYN54" s="86"/>
      <c r="TYO54" s="86"/>
      <c r="TYP54" s="86"/>
      <c r="TYQ54" s="86"/>
      <c r="TYR54" s="86"/>
      <c r="TYS54" s="86"/>
      <c r="TYT54" s="86"/>
      <c r="TYU54" s="86"/>
      <c r="TYV54" s="86"/>
      <c r="TYW54" s="86"/>
      <c r="TYX54" s="86"/>
      <c r="TYY54" s="86"/>
      <c r="TYZ54" s="86"/>
      <c r="TZA54" s="86"/>
      <c r="TZB54" s="86"/>
      <c r="TZC54" s="86"/>
      <c r="TZD54" s="86"/>
      <c r="TZE54" s="86"/>
      <c r="TZF54" s="86"/>
      <c r="TZG54" s="86"/>
      <c r="TZH54" s="86"/>
      <c r="TZI54" s="86"/>
      <c r="TZJ54" s="86"/>
      <c r="TZK54" s="86"/>
      <c r="TZL54" s="86"/>
      <c r="TZM54" s="86"/>
      <c r="TZN54" s="86"/>
      <c r="TZO54" s="86"/>
      <c r="TZP54" s="86"/>
      <c r="TZQ54" s="86"/>
      <c r="TZR54" s="86"/>
      <c r="TZS54" s="86"/>
      <c r="TZT54" s="86"/>
      <c r="TZU54" s="86"/>
      <c r="TZV54" s="86"/>
      <c r="TZW54" s="86"/>
      <c r="TZX54" s="86"/>
      <c r="TZY54" s="86"/>
      <c r="TZZ54" s="86"/>
      <c r="UAA54" s="86"/>
      <c r="UAB54" s="86"/>
      <c r="UAC54" s="86"/>
      <c r="UAD54" s="86"/>
      <c r="UAE54" s="86"/>
      <c r="UAF54" s="86"/>
      <c r="UAG54" s="86"/>
      <c r="UAH54" s="86"/>
      <c r="UAI54" s="86"/>
      <c r="UAJ54" s="86"/>
      <c r="UAK54" s="86"/>
      <c r="UAL54" s="86"/>
      <c r="UAM54" s="86"/>
      <c r="UAN54" s="86"/>
      <c r="UAO54" s="86"/>
      <c r="UAP54" s="86"/>
      <c r="UAQ54" s="86"/>
      <c r="UAR54" s="86"/>
      <c r="UAS54" s="86"/>
      <c r="UAT54" s="86"/>
      <c r="UAU54" s="86"/>
      <c r="UAV54" s="86"/>
      <c r="UAW54" s="86"/>
      <c r="UAX54" s="86"/>
      <c r="UAY54" s="86"/>
      <c r="UAZ54" s="86"/>
      <c r="UBA54" s="86"/>
      <c r="UBB54" s="86"/>
      <c r="UBC54" s="86"/>
      <c r="UBD54" s="86"/>
      <c r="UBE54" s="86"/>
      <c r="UBF54" s="86"/>
      <c r="UBG54" s="86"/>
      <c r="UBH54" s="86"/>
      <c r="UBI54" s="86"/>
      <c r="UBJ54" s="86"/>
      <c r="UBK54" s="86"/>
      <c r="UBL54" s="86"/>
      <c r="UBM54" s="86"/>
      <c r="UBN54" s="86"/>
      <c r="UBO54" s="86"/>
      <c r="UBP54" s="86"/>
      <c r="UBQ54" s="86"/>
      <c r="UBR54" s="86"/>
      <c r="UBS54" s="86"/>
      <c r="UBT54" s="86"/>
      <c r="UBU54" s="86"/>
      <c r="UBV54" s="86"/>
      <c r="UBW54" s="86"/>
      <c r="UBX54" s="86"/>
      <c r="UBY54" s="86"/>
      <c r="UBZ54" s="86"/>
      <c r="UCA54" s="86"/>
      <c r="UCB54" s="86"/>
      <c r="UCC54" s="86"/>
      <c r="UCD54" s="86"/>
      <c r="UCE54" s="86"/>
      <c r="UCF54" s="86"/>
      <c r="UCG54" s="86"/>
      <c r="UCH54" s="86"/>
      <c r="UCI54" s="86"/>
      <c r="UCJ54" s="86"/>
      <c r="UCK54" s="86"/>
      <c r="UCL54" s="86"/>
      <c r="UCM54" s="86"/>
      <c r="UCN54" s="86"/>
      <c r="UCO54" s="86"/>
      <c r="UCP54" s="86"/>
      <c r="UCQ54" s="86"/>
      <c r="UCR54" s="86"/>
      <c r="UCS54" s="86"/>
      <c r="UCT54" s="86"/>
      <c r="UCU54" s="86"/>
      <c r="UCV54" s="86"/>
      <c r="UCW54" s="86"/>
      <c r="UCX54" s="86"/>
      <c r="UCY54" s="86"/>
      <c r="UCZ54" s="86"/>
      <c r="UDA54" s="86"/>
      <c r="UDB54" s="86"/>
      <c r="UDC54" s="86"/>
      <c r="UDD54" s="86"/>
      <c r="UDE54" s="86"/>
      <c r="UDF54" s="86"/>
      <c r="UDG54" s="86"/>
      <c r="UDH54" s="86"/>
      <c r="UDI54" s="86"/>
      <c r="UDJ54" s="86"/>
      <c r="UDK54" s="86"/>
      <c r="UDL54" s="86"/>
      <c r="UDM54" s="86"/>
      <c r="UDN54" s="86"/>
      <c r="UDO54" s="86"/>
      <c r="UDP54" s="86"/>
      <c r="UDQ54" s="86"/>
      <c r="UDR54" s="86"/>
      <c r="UDS54" s="86"/>
      <c r="UDT54" s="86"/>
      <c r="UDU54" s="86"/>
      <c r="UDV54" s="86"/>
      <c r="UDW54" s="86"/>
      <c r="UDX54" s="86"/>
      <c r="UDY54" s="86"/>
      <c r="UDZ54" s="86"/>
      <c r="UEA54" s="86"/>
      <c r="UEB54" s="86"/>
      <c r="UEC54" s="86"/>
      <c r="UED54" s="86"/>
      <c r="UEE54" s="86"/>
      <c r="UEF54" s="86"/>
      <c r="UEG54" s="86"/>
      <c r="UEH54" s="86"/>
      <c r="UEI54" s="86"/>
      <c r="UEJ54" s="86"/>
      <c r="UEK54" s="86"/>
      <c r="UEL54" s="86"/>
      <c r="UEM54" s="86"/>
      <c r="UEN54" s="86"/>
      <c r="UEO54" s="86"/>
      <c r="UEP54" s="86"/>
      <c r="UEQ54" s="86"/>
      <c r="UER54" s="86"/>
      <c r="UES54" s="86"/>
      <c r="UET54" s="86"/>
      <c r="UEU54" s="86"/>
      <c r="UEV54" s="86"/>
      <c r="UEW54" s="86"/>
      <c r="UEX54" s="86"/>
      <c r="UEY54" s="86"/>
      <c r="UEZ54" s="86"/>
      <c r="UFA54" s="86"/>
      <c r="UFB54" s="86"/>
      <c r="UFC54" s="86"/>
      <c r="UFD54" s="86"/>
      <c r="UFE54" s="86"/>
      <c r="UFF54" s="86"/>
      <c r="UFG54" s="86"/>
      <c r="UFH54" s="86"/>
      <c r="UFI54" s="86"/>
      <c r="UFJ54" s="86"/>
      <c r="UFK54" s="86"/>
      <c r="UFL54" s="86"/>
      <c r="UFM54" s="86"/>
      <c r="UFN54" s="86"/>
      <c r="UFO54" s="86"/>
      <c r="UFP54" s="86"/>
      <c r="UFQ54" s="86"/>
      <c r="UFR54" s="86"/>
      <c r="UFS54" s="86"/>
      <c r="UFT54" s="86"/>
      <c r="UFU54" s="86"/>
      <c r="UFV54" s="86"/>
      <c r="UFW54" s="86"/>
      <c r="UFX54" s="86"/>
      <c r="UFY54" s="86"/>
      <c r="UFZ54" s="86"/>
      <c r="UGA54" s="86"/>
      <c r="UGB54" s="86"/>
      <c r="UGC54" s="86"/>
      <c r="UGD54" s="86"/>
      <c r="UGE54" s="86"/>
      <c r="UGF54" s="86"/>
      <c r="UGG54" s="86"/>
      <c r="UGH54" s="86"/>
      <c r="UGI54" s="86"/>
      <c r="UGJ54" s="86"/>
      <c r="UGK54" s="86"/>
      <c r="UGL54" s="86"/>
      <c r="UGM54" s="86"/>
      <c r="UGN54" s="86"/>
      <c r="UGO54" s="86"/>
      <c r="UGP54" s="86"/>
      <c r="UGQ54" s="86"/>
      <c r="UGR54" s="86"/>
      <c r="UGS54" s="86"/>
      <c r="UGT54" s="86"/>
      <c r="UGU54" s="86"/>
      <c r="UGV54" s="86"/>
      <c r="UGW54" s="86"/>
      <c r="UGX54" s="86"/>
      <c r="UGY54" s="86"/>
      <c r="UGZ54" s="86"/>
      <c r="UHA54" s="86"/>
      <c r="UHB54" s="86"/>
      <c r="UHC54" s="86"/>
      <c r="UHD54" s="86"/>
      <c r="UHE54" s="86"/>
      <c r="UHF54" s="86"/>
      <c r="UHG54" s="86"/>
      <c r="UHH54" s="86"/>
      <c r="UHI54" s="86"/>
      <c r="UHJ54" s="86"/>
      <c r="UHK54" s="86"/>
      <c r="UHL54" s="86"/>
      <c r="UHM54" s="86"/>
      <c r="UHN54" s="86"/>
      <c r="UHO54" s="86"/>
      <c r="UHP54" s="86"/>
      <c r="UHQ54" s="86"/>
      <c r="UHR54" s="86"/>
      <c r="UHS54" s="86"/>
      <c r="UHT54" s="86"/>
      <c r="UHU54" s="86"/>
      <c r="UHV54" s="86"/>
      <c r="UHW54" s="86"/>
      <c r="UHX54" s="86"/>
      <c r="UHY54" s="86"/>
      <c r="UHZ54" s="86"/>
      <c r="UIA54" s="86"/>
      <c r="UIB54" s="86"/>
      <c r="UIC54" s="86"/>
      <c r="UID54" s="86"/>
      <c r="UIE54" s="86"/>
      <c r="UIF54" s="86"/>
      <c r="UIG54" s="86"/>
      <c r="UIH54" s="86"/>
      <c r="UII54" s="86"/>
      <c r="UIJ54" s="86"/>
      <c r="UIK54" s="86"/>
      <c r="UIL54" s="86"/>
      <c r="UIM54" s="86"/>
      <c r="UIN54" s="86"/>
      <c r="UIO54" s="86"/>
      <c r="UIP54" s="86"/>
      <c r="UIQ54" s="86"/>
      <c r="UIR54" s="86"/>
      <c r="UIS54" s="86"/>
      <c r="UIT54" s="86"/>
      <c r="UIU54" s="86"/>
      <c r="UIV54" s="86"/>
      <c r="UIW54" s="86"/>
      <c r="UIX54" s="86"/>
      <c r="UIY54" s="86"/>
      <c r="UIZ54" s="86"/>
      <c r="UJA54" s="86"/>
      <c r="UJB54" s="86"/>
      <c r="UJC54" s="86"/>
      <c r="UJD54" s="86"/>
      <c r="UJE54" s="86"/>
      <c r="UJF54" s="86"/>
      <c r="UJG54" s="86"/>
      <c r="UJH54" s="86"/>
      <c r="UJI54" s="86"/>
      <c r="UJJ54" s="86"/>
      <c r="UJK54" s="86"/>
      <c r="UJL54" s="86"/>
      <c r="UJM54" s="86"/>
      <c r="UJN54" s="86"/>
      <c r="UJO54" s="86"/>
      <c r="UJP54" s="86"/>
      <c r="UJQ54" s="86"/>
      <c r="UJR54" s="86"/>
      <c r="UJS54" s="86"/>
      <c r="UJT54" s="86"/>
      <c r="UJU54" s="86"/>
      <c r="UJV54" s="86"/>
      <c r="UJW54" s="86"/>
      <c r="UJX54" s="86"/>
      <c r="UJY54" s="86"/>
      <c r="UJZ54" s="86"/>
      <c r="UKA54" s="86"/>
      <c r="UKB54" s="86"/>
      <c r="UKC54" s="86"/>
      <c r="UKD54" s="86"/>
      <c r="UKE54" s="86"/>
      <c r="UKF54" s="86"/>
      <c r="UKG54" s="86"/>
      <c r="UKH54" s="86"/>
      <c r="UKI54" s="86"/>
      <c r="UKJ54" s="86"/>
      <c r="UKK54" s="86"/>
      <c r="UKL54" s="86"/>
      <c r="UKM54" s="86"/>
      <c r="UKN54" s="86"/>
      <c r="UKO54" s="86"/>
      <c r="UKP54" s="86"/>
      <c r="UKQ54" s="86"/>
      <c r="UKR54" s="86"/>
      <c r="UKS54" s="86"/>
      <c r="UKT54" s="86"/>
      <c r="UKU54" s="86"/>
      <c r="UKV54" s="86"/>
      <c r="UKW54" s="86"/>
      <c r="UKX54" s="86"/>
      <c r="UKY54" s="86"/>
      <c r="UKZ54" s="86"/>
      <c r="ULA54" s="86"/>
      <c r="ULB54" s="86"/>
      <c r="ULC54" s="86"/>
      <c r="ULD54" s="86"/>
      <c r="ULE54" s="86"/>
      <c r="ULF54" s="86"/>
      <c r="ULG54" s="86"/>
      <c r="ULH54" s="86"/>
      <c r="ULI54" s="86"/>
      <c r="ULJ54" s="86"/>
      <c r="ULK54" s="86"/>
      <c r="ULL54" s="86"/>
      <c r="ULM54" s="86"/>
      <c r="ULN54" s="86"/>
      <c r="ULO54" s="86"/>
      <c r="ULP54" s="86"/>
      <c r="ULQ54" s="86"/>
      <c r="ULR54" s="86"/>
      <c r="ULS54" s="86"/>
      <c r="ULT54" s="86"/>
      <c r="ULU54" s="86"/>
      <c r="ULV54" s="86"/>
      <c r="ULW54" s="86"/>
      <c r="ULX54" s="86"/>
      <c r="ULY54" s="86"/>
      <c r="ULZ54" s="86"/>
      <c r="UMA54" s="86"/>
      <c r="UMB54" s="86"/>
      <c r="UMC54" s="86"/>
      <c r="UMD54" s="86"/>
      <c r="UME54" s="86"/>
      <c r="UMF54" s="86"/>
      <c r="UMG54" s="86"/>
      <c r="UMH54" s="86"/>
      <c r="UMI54" s="86"/>
      <c r="UMJ54" s="86"/>
      <c r="UMK54" s="86"/>
      <c r="UML54" s="86"/>
      <c r="UMM54" s="86"/>
      <c r="UMN54" s="86"/>
      <c r="UMO54" s="86"/>
      <c r="UMP54" s="86"/>
      <c r="UMQ54" s="86"/>
      <c r="UMR54" s="86"/>
      <c r="UMS54" s="86"/>
      <c r="UMT54" s="86"/>
      <c r="UMU54" s="86"/>
      <c r="UMV54" s="86"/>
      <c r="UMW54" s="86"/>
      <c r="UMX54" s="86"/>
      <c r="UMY54" s="86"/>
      <c r="UMZ54" s="86"/>
      <c r="UNA54" s="86"/>
      <c r="UNB54" s="86"/>
      <c r="UNC54" s="86"/>
      <c r="UND54" s="86"/>
      <c r="UNE54" s="86"/>
      <c r="UNF54" s="86"/>
      <c r="UNG54" s="86"/>
      <c r="UNH54" s="86"/>
      <c r="UNI54" s="86"/>
      <c r="UNJ54" s="86"/>
      <c r="UNK54" s="86"/>
      <c r="UNL54" s="86"/>
      <c r="UNM54" s="86"/>
      <c r="UNN54" s="86"/>
      <c r="UNO54" s="86"/>
      <c r="UNP54" s="86"/>
      <c r="UNQ54" s="86"/>
      <c r="UNR54" s="86"/>
      <c r="UNS54" s="86"/>
      <c r="UNT54" s="86"/>
      <c r="UNU54" s="86"/>
      <c r="UNV54" s="86"/>
      <c r="UNW54" s="86"/>
      <c r="UNX54" s="86"/>
      <c r="UNY54" s="86"/>
      <c r="UNZ54" s="86"/>
      <c r="UOA54" s="86"/>
      <c r="UOB54" s="86"/>
      <c r="UOC54" s="86"/>
      <c r="UOD54" s="86"/>
      <c r="UOE54" s="86"/>
      <c r="UOF54" s="86"/>
      <c r="UOG54" s="86"/>
      <c r="UOH54" s="86"/>
      <c r="UOI54" s="86"/>
      <c r="UOJ54" s="86"/>
      <c r="UOK54" s="86"/>
      <c r="UOL54" s="86"/>
      <c r="UOM54" s="86"/>
      <c r="UON54" s="86"/>
      <c r="UOO54" s="86"/>
      <c r="UOP54" s="86"/>
      <c r="UOQ54" s="86"/>
      <c r="UOR54" s="86"/>
      <c r="UOS54" s="86"/>
      <c r="UOT54" s="86"/>
      <c r="UOU54" s="86"/>
      <c r="UOV54" s="86"/>
      <c r="UOW54" s="86"/>
      <c r="UOX54" s="86"/>
      <c r="UOY54" s="86"/>
      <c r="UOZ54" s="86"/>
      <c r="UPA54" s="86"/>
      <c r="UPB54" s="86"/>
      <c r="UPC54" s="86"/>
      <c r="UPD54" s="86"/>
      <c r="UPE54" s="86"/>
      <c r="UPF54" s="86"/>
      <c r="UPG54" s="86"/>
      <c r="UPH54" s="86"/>
      <c r="UPI54" s="86"/>
      <c r="UPJ54" s="86"/>
      <c r="UPK54" s="86"/>
      <c r="UPL54" s="86"/>
      <c r="UPM54" s="86"/>
      <c r="UPN54" s="86"/>
      <c r="UPO54" s="86"/>
      <c r="UPP54" s="86"/>
      <c r="UPQ54" s="86"/>
      <c r="UPR54" s="86"/>
      <c r="UPS54" s="86"/>
      <c r="UPT54" s="86"/>
      <c r="UPU54" s="86"/>
      <c r="UPV54" s="86"/>
      <c r="UPW54" s="86"/>
      <c r="UPX54" s="86"/>
      <c r="UPY54" s="86"/>
      <c r="UPZ54" s="86"/>
      <c r="UQA54" s="86"/>
      <c r="UQB54" s="86"/>
      <c r="UQC54" s="86"/>
      <c r="UQD54" s="86"/>
      <c r="UQE54" s="86"/>
      <c r="UQF54" s="86"/>
      <c r="UQG54" s="86"/>
      <c r="UQH54" s="86"/>
      <c r="UQI54" s="86"/>
      <c r="UQJ54" s="86"/>
      <c r="UQK54" s="86"/>
      <c r="UQL54" s="86"/>
      <c r="UQM54" s="86"/>
      <c r="UQN54" s="86"/>
      <c r="UQO54" s="86"/>
      <c r="UQP54" s="86"/>
      <c r="UQQ54" s="86"/>
      <c r="UQR54" s="86"/>
      <c r="UQS54" s="86"/>
      <c r="UQT54" s="86"/>
      <c r="UQU54" s="86"/>
      <c r="UQV54" s="86"/>
      <c r="UQW54" s="86"/>
      <c r="UQX54" s="86"/>
      <c r="UQY54" s="86"/>
      <c r="UQZ54" s="86"/>
      <c r="URA54" s="86"/>
      <c r="URB54" s="86"/>
      <c r="URC54" s="86"/>
      <c r="URD54" s="86"/>
      <c r="URE54" s="86"/>
      <c r="URF54" s="86"/>
      <c r="URG54" s="86"/>
      <c r="URH54" s="86"/>
      <c r="URI54" s="86"/>
      <c r="URJ54" s="86"/>
      <c r="URK54" s="86"/>
      <c r="URL54" s="86"/>
      <c r="URM54" s="86"/>
      <c r="URN54" s="86"/>
      <c r="URO54" s="86"/>
      <c r="URP54" s="86"/>
      <c r="URQ54" s="86"/>
      <c r="URR54" s="86"/>
      <c r="URS54" s="86"/>
      <c r="URT54" s="86"/>
      <c r="URU54" s="86"/>
      <c r="URV54" s="86"/>
      <c r="URW54" s="86"/>
      <c r="URX54" s="86"/>
      <c r="URY54" s="86"/>
      <c r="URZ54" s="86"/>
      <c r="USA54" s="86"/>
      <c r="USB54" s="86"/>
      <c r="USC54" s="86"/>
      <c r="USD54" s="86"/>
      <c r="USE54" s="86"/>
      <c r="USF54" s="86"/>
      <c r="USG54" s="86"/>
      <c r="USH54" s="86"/>
      <c r="USI54" s="86"/>
      <c r="USJ54" s="86"/>
      <c r="USK54" s="86"/>
      <c r="USL54" s="86"/>
      <c r="USM54" s="86"/>
      <c r="USN54" s="86"/>
      <c r="USO54" s="86"/>
      <c r="USP54" s="86"/>
      <c r="USQ54" s="86"/>
      <c r="USR54" s="86"/>
      <c r="USS54" s="86"/>
      <c r="UST54" s="86"/>
      <c r="USU54" s="86"/>
      <c r="USV54" s="86"/>
      <c r="USW54" s="86"/>
      <c r="USX54" s="86"/>
      <c r="USY54" s="86"/>
      <c r="USZ54" s="86"/>
      <c r="UTA54" s="86"/>
      <c r="UTB54" s="86"/>
      <c r="UTC54" s="86"/>
      <c r="UTD54" s="86"/>
      <c r="UTE54" s="86"/>
      <c r="UTF54" s="86"/>
      <c r="UTG54" s="86"/>
      <c r="UTH54" s="86"/>
      <c r="UTI54" s="86"/>
      <c r="UTJ54" s="86"/>
      <c r="UTK54" s="86"/>
      <c r="UTL54" s="86"/>
      <c r="UTM54" s="86"/>
      <c r="UTN54" s="86"/>
      <c r="UTO54" s="86"/>
      <c r="UTP54" s="86"/>
      <c r="UTQ54" s="86"/>
      <c r="UTR54" s="86"/>
      <c r="UTS54" s="86"/>
      <c r="UTT54" s="86"/>
      <c r="UTU54" s="86"/>
      <c r="UTV54" s="86"/>
      <c r="UTW54" s="86"/>
      <c r="UTX54" s="86"/>
      <c r="UTY54" s="86"/>
      <c r="UTZ54" s="86"/>
      <c r="UUA54" s="86"/>
      <c r="UUB54" s="86"/>
      <c r="UUC54" s="86"/>
      <c r="UUD54" s="86"/>
      <c r="UUE54" s="86"/>
      <c r="UUF54" s="86"/>
      <c r="UUG54" s="86"/>
      <c r="UUH54" s="86"/>
      <c r="UUI54" s="86"/>
      <c r="UUJ54" s="86"/>
      <c r="UUK54" s="86"/>
      <c r="UUL54" s="86"/>
      <c r="UUM54" s="86"/>
      <c r="UUN54" s="86"/>
      <c r="UUO54" s="86"/>
      <c r="UUP54" s="86"/>
      <c r="UUQ54" s="86"/>
      <c r="UUR54" s="86"/>
      <c r="UUS54" s="86"/>
      <c r="UUT54" s="86"/>
      <c r="UUU54" s="86"/>
      <c r="UUV54" s="86"/>
      <c r="UUW54" s="86"/>
      <c r="UUX54" s="86"/>
      <c r="UUY54" s="86"/>
      <c r="UUZ54" s="86"/>
      <c r="UVA54" s="86"/>
      <c r="UVB54" s="86"/>
      <c r="UVC54" s="86"/>
      <c r="UVD54" s="86"/>
      <c r="UVE54" s="86"/>
      <c r="UVF54" s="86"/>
      <c r="UVG54" s="86"/>
      <c r="UVH54" s="86"/>
      <c r="UVI54" s="86"/>
      <c r="UVJ54" s="86"/>
      <c r="UVK54" s="86"/>
      <c r="UVL54" s="86"/>
      <c r="UVM54" s="86"/>
      <c r="UVN54" s="86"/>
      <c r="UVO54" s="86"/>
      <c r="UVP54" s="86"/>
      <c r="UVQ54" s="86"/>
      <c r="UVR54" s="86"/>
      <c r="UVS54" s="86"/>
      <c r="UVT54" s="86"/>
      <c r="UVU54" s="86"/>
      <c r="UVV54" s="86"/>
      <c r="UVW54" s="86"/>
      <c r="UVX54" s="86"/>
      <c r="UVY54" s="86"/>
      <c r="UVZ54" s="86"/>
      <c r="UWA54" s="86"/>
      <c r="UWB54" s="86"/>
      <c r="UWC54" s="86"/>
      <c r="UWD54" s="86"/>
      <c r="UWE54" s="86"/>
      <c r="UWF54" s="86"/>
      <c r="UWG54" s="86"/>
      <c r="UWH54" s="86"/>
      <c r="UWI54" s="86"/>
      <c r="UWJ54" s="86"/>
      <c r="UWK54" s="86"/>
      <c r="UWL54" s="86"/>
      <c r="UWM54" s="86"/>
      <c r="UWN54" s="86"/>
      <c r="UWO54" s="86"/>
      <c r="UWP54" s="86"/>
      <c r="UWQ54" s="86"/>
      <c r="UWR54" s="86"/>
      <c r="UWS54" s="86"/>
      <c r="UWT54" s="86"/>
      <c r="UWU54" s="86"/>
      <c r="UWV54" s="86"/>
      <c r="UWW54" s="86"/>
      <c r="UWX54" s="86"/>
      <c r="UWY54" s="86"/>
      <c r="UWZ54" s="86"/>
      <c r="UXA54" s="86"/>
      <c r="UXB54" s="86"/>
      <c r="UXC54" s="86"/>
      <c r="UXD54" s="86"/>
      <c r="UXE54" s="86"/>
      <c r="UXF54" s="86"/>
      <c r="UXG54" s="86"/>
      <c r="UXH54" s="86"/>
      <c r="UXI54" s="86"/>
      <c r="UXJ54" s="86"/>
      <c r="UXK54" s="86"/>
      <c r="UXL54" s="86"/>
      <c r="UXM54" s="86"/>
      <c r="UXN54" s="86"/>
      <c r="UXO54" s="86"/>
      <c r="UXP54" s="86"/>
      <c r="UXQ54" s="86"/>
      <c r="UXR54" s="86"/>
      <c r="UXS54" s="86"/>
      <c r="UXT54" s="86"/>
      <c r="UXU54" s="86"/>
      <c r="UXV54" s="86"/>
      <c r="UXW54" s="86"/>
      <c r="UXX54" s="86"/>
      <c r="UXY54" s="86"/>
      <c r="UXZ54" s="86"/>
      <c r="UYA54" s="86"/>
      <c r="UYB54" s="86"/>
      <c r="UYC54" s="86"/>
      <c r="UYD54" s="86"/>
      <c r="UYE54" s="86"/>
      <c r="UYF54" s="86"/>
      <c r="UYG54" s="86"/>
      <c r="UYH54" s="86"/>
      <c r="UYI54" s="86"/>
      <c r="UYJ54" s="86"/>
      <c r="UYK54" s="86"/>
      <c r="UYL54" s="86"/>
      <c r="UYM54" s="86"/>
      <c r="UYN54" s="86"/>
      <c r="UYO54" s="86"/>
      <c r="UYP54" s="86"/>
      <c r="UYQ54" s="86"/>
      <c r="UYR54" s="86"/>
      <c r="UYS54" s="86"/>
      <c r="UYT54" s="86"/>
      <c r="UYU54" s="86"/>
      <c r="UYV54" s="86"/>
      <c r="UYW54" s="86"/>
      <c r="UYX54" s="86"/>
      <c r="UYY54" s="86"/>
      <c r="UYZ54" s="86"/>
      <c r="UZA54" s="86"/>
      <c r="UZB54" s="86"/>
      <c r="UZC54" s="86"/>
      <c r="UZD54" s="86"/>
      <c r="UZE54" s="86"/>
      <c r="UZF54" s="86"/>
      <c r="UZG54" s="86"/>
      <c r="UZH54" s="86"/>
      <c r="UZI54" s="86"/>
      <c r="UZJ54" s="86"/>
      <c r="UZK54" s="86"/>
      <c r="UZL54" s="86"/>
      <c r="UZM54" s="86"/>
      <c r="UZN54" s="86"/>
      <c r="UZO54" s="86"/>
      <c r="UZP54" s="86"/>
      <c r="UZQ54" s="86"/>
      <c r="UZR54" s="86"/>
      <c r="UZS54" s="86"/>
      <c r="UZT54" s="86"/>
      <c r="UZU54" s="86"/>
      <c r="UZV54" s="86"/>
      <c r="UZW54" s="86"/>
      <c r="UZX54" s="86"/>
      <c r="UZY54" s="86"/>
      <c r="UZZ54" s="86"/>
      <c r="VAA54" s="86"/>
      <c r="VAB54" s="86"/>
      <c r="VAC54" s="86"/>
      <c r="VAD54" s="86"/>
      <c r="VAE54" s="86"/>
      <c r="VAF54" s="86"/>
      <c r="VAG54" s="86"/>
      <c r="VAH54" s="86"/>
      <c r="VAI54" s="86"/>
      <c r="VAJ54" s="86"/>
      <c r="VAK54" s="86"/>
      <c r="VAL54" s="86"/>
      <c r="VAM54" s="86"/>
      <c r="VAN54" s="86"/>
      <c r="VAO54" s="86"/>
      <c r="VAP54" s="86"/>
      <c r="VAQ54" s="86"/>
      <c r="VAR54" s="86"/>
      <c r="VAS54" s="86"/>
      <c r="VAT54" s="86"/>
      <c r="VAU54" s="86"/>
      <c r="VAV54" s="86"/>
      <c r="VAW54" s="86"/>
      <c r="VAX54" s="86"/>
      <c r="VAY54" s="86"/>
      <c r="VAZ54" s="86"/>
      <c r="VBA54" s="86"/>
      <c r="VBB54" s="86"/>
      <c r="VBC54" s="86"/>
      <c r="VBD54" s="86"/>
      <c r="VBE54" s="86"/>
      <c r="VBF54" s="86"/>
      <c r="VBG54" s="86"/>
      <c r="VBH54" s="86"/>
      <c r="VBI54" s="86"/>
      <c r="VBJ54" s="86"/>
      <c r="VBK54" s="86"/>
      <c r="VBL54" s="86"/>
      <c r="VBM54" s="86"/>
      <c r="VBN54" s="86"/>
      <c r="VBO54" s="86"/>
      <c r="VBP54" s="86"/>
      <c r="VBQ54" s="86"/>
      <c r="VBR54" s="86"/>
      <c r="VBS54" s="86"/>
      <c r="VBT54" s="86"/>
      <c r="VBU54" s="86"/>
      <c r="VBV54" s="86"/>
      <c r="VBW54" s="86"/>
      <c r="VBX54" s="86"/>
      <c r="VBY54" s="86"/>
      <c r="VBZ54" s="86"/>
      <c r="VCA54" s="86"/>
      <c r="VCB54" s="86"/>
      <c r="VCC54" s="86"/>
      <c r="VCD54" s="86"/>
      <c r="VCE54" s="86"/>
      <c r="VCF54" s="86"/>
      <c r="VCG54" s="86"/>
      <c r="VCH54" s="86"/>
      <c r="VCI54" s="86"/>
      <c r="VCJ54" s="86"/>
      <c r="VCK54" s="86"/>
      <c r="VCL54" s="86"/>
      <c r="VCM54" s="86"/>
      <c r="VCN54" s="86"/>
      <c r="VCO54" s="86"/>
      <c r="VCP54" s="86"/>
      <c r="VCQ54" s="86"/>
      <c r="VCR54" s="86"/>
      <c r="VCS54" s="86"/>
      <c r="VCT54" s="86"/>
      <c r="VCU54" s="86"/>
      <c r="VCV54" s="86"/>
      <c r="VCW54" s="86"/>
      <c r="VCX54" s="86"/>
      <c r="VCY54" s="86"/>
      <c r="VCZ54" s="86"/>
      <c r="VDA54" s="86"/>
      <c r="VDB54" s="86"/>
      <c r="VDC54" s="86"/>
      <c r="VDD54" s="86"/>
      <c r="VDE54" s="86"/>
      <c r="VDF54" s="86"/>
      <c r="VDG54" s="86"/>
      <c r="VDH54" s="86"/>
      <c r="VDI54" s="86"/>
      <c r="VDJ54" s="86"/>
      <c r="VDK54" s="86"/>
      <c r="VDL54" s="86"/>
      <c r="VDM54" s="86"/>
      <c r="VDN54" s="86"/>
      <c r="VDO54" s="86"/>
      <c r="VDP54" s="86"/>
      <c r="VDQ54" s="86"/>
      <c r="VDR54" s="86"/>
      <c r="VDS54" s="86"/>
      <c r="VDT54" s="86"/>
      <c r="VDU54" s="86"/>
      <c r="VDV54" s="86"/>
      <c r="VDW54" s="86"/>
      <c r="VDX54" s="86"/>
      <c r="VDY54" s="86"/>
      <c r="VDZ54" s="86"/>
      <c r="VEA54" s="86"/>
      <c r="VEB54" s="86"/>
      <c r="VEC54" s="86"/>
      <c r="VED54" s="86"/>
      <c r="VEE54" s="86"/>
      <c r="VEF54" s="86"/>
      <c r="VEG54" s="86"/>
      <c r="VEH54" s="86"/>
      <c r="VEI54" s="86"/>
      <c r="VEJ54" s="86"/>
      <c r="VEK54" s="86"/>
      <c r="VEL54" s="86"/>
      <c r="VEM54" s="86"/>
      <c r="VEN54" s="86"/>
      <c r="VEO54" s="86"/>
      <c r="VEP54" s="86"/>
      <c r="VEQ54" s="86"/>
      <c r="VER54" s="86"/>
      <c r="VES54" s="86"/>
      <c r="VET54" s="86"/>
      <c r="VEU54" s="86"/>
      <c r="VEV54" s="86"/>
      <c r="VEW54" s="86"/>
      <c r="VEX54" s="86"/>
      <c r="VEY54" s="86"/>
      <c r="VEZ54" s="86"/>
      <c r="VFA54" s="86"/>
      <c r="VFB54" s="86"/>
      <c r="VFC54" s="86"/>
      <c r="VFD54" s="86"/>
      <c r="VFE54" s="86"/>
      <c r="VFF54" s="86"/>
      <c r="VFG54" s="86"/>
      <c r="VFH54" s="86"/>
      <c r="VFI54" s="86"/>
      <c r="VFJ54" s="86"/>
      <c r="VFK54" s="86"/>
      <c r="VFL54" s="86"/>
      <c r="VFM54" s="86"/>
      <c r="VFN54" s="86"/>
      <c r="VFO54" s="86"/>
      <c r="VFP54" s="86"/>
      <c r="VFQ54" s="86"/>
      <c r="VFR54" s="86"/>
      <c r="VFS54" s="86"/>
      <c r="VFT54" s="86"/>
      <c r="VFU54" s="86"/>
      <c r="VFV54" s="86"/>
      <c r="VFW54" s="86"/>
      <c r="VFX54" s="86"/>
      <c r="VFY54" s="86"/>
      <c r="VFZ54" s="86"/>
      <c r="VGA54" s="86"/>
      <c r="VGB54" s="86"/>
      <c r="VGC54" s="86"/>
      <c r="VGD54" s="86"/>
      <c r="VGE54" s="86"/>
      <c r="VGF54" s="86"/>
      <c r="VGG54" s="86"/>
      <c r="VGH54" s="86"/>
      <c r="VGI54" s="86"/>
      <c r="VGJ54" s="86"/>
      <c r="VGK54" s="86"/>
      <c r="VGL54" s="86"/>
      <c r="VGM54" s="86"/>
      <c r="VGN54" s="86"/>
      <c r="VGO54" s="86"/>
      <c r="VGP54" s="86"/>
      <c r="VGQ54" s="86"/>
      <c r="VGR54" s="86"/>
      <c r="VGS54" s="86"/>
      <c r="VGT54" s="86"/>
      <c r="VGU54" s="86"/>
      <c r="VGV54" s="86"/>
      <c r="VGW54" s="86"/>
      <c r="VGX54" s="86"/>
      <c r="VGY54" s="86"/>
      <c r="VGZ54" s="86"/>
      <c r="VHA54" s="86"/>
      <c r="VHB54" s="86"/>
      <c r="VHC54" s="86"/>
      <c r="VHD54" s="86"/>
      <c r="VHE54" s="86"/>
      <c r="VHF54" s="86"/>
      <c r="VHG54" s="86"/>
      <c r="VHH54" s="86"/>
      <c r="VHI54" s="86"/>
      <c r="VHJ54" s="86"/>
      <c r="VHK54" s="86"/>
      <c r="VHL54" s="86"/>
      <c r="VHM54" s="86"/>
      <c r="VHN54" s="86"/>
      <c r="VHO54" s="86"/>
      <c r="VHP54" s="86"/>
      <c r="VHQ54" s="86"/>
      <c r="VHR54" s="86"/>
      <c r="VHS54" s="86"/>
      <c r="VHT54" s="86"/>
      <c r="VHU54" s="86"/>
      <c r="VHV54" s="86"/>
      <c r="VHW54" s="86"/>
      <c r="VHX54" s="86"/>
      <c r="VHY54" s="86"/>
      <c r="VHZ54" s="86"/>
      <c r="VIA54" s="86"/>
      <c r="VIB54" s="86"/>
      <c r="VIC54" s="86"/>
      <c r="VID54" s="86"/>
      <c r="VIE54" s="86"/>
      <c r="VIF54" s="86"/>
      <c r="VIG54" s="86"/>
      <c r="VIH54" s="86"/>
      <c r="VII54" s="86"/>
      <c r="VIJ54" s="86"/>
      <c r="VIK54" s="86"/>
      <c r="VIL54" s="86"/>
      <c r="VIM54" s="86"/>
      <c r="VIN54" s="86"/>
      <c r="VIO54" s="86"/>
      <c r="VIP54" s="86"/>
      <c r="VIQ54" s="86"/>
      <c r="VIR54" s="86"/>
      <c r="VIS54" s="86"/>
      <c r="VIT54" s="86"/>
      <c r="VIU54" s="86"/>
      <c r="VIV54" s="86"/>
      <c r="VIW54" s="86"/>
      <c r="VIX54" s="86"/>
      <c r="VIY54" s="86"/>
      <c r="VIZ54" s="86"/>
      <c r="VJA54" s="86"/>
      <c r="VJB54" s="86"/>
      <c r="VJC54" s="86"/>
      <c r="VJD54" s="86"/>
      <c r="VJE54" s="86"/>
      <c r="VJF54" s="86"/>
      <c r="VJG54" s="86"/>
      <c r="VJH54" s="86"/>
      <c r="VJI54" s="86"/>
      <c r="VJJ54" s="86"/>
      <c r="VJK54" s="86"/>
      <c r="VJL54" s="86"/>
      <c r="VJM54" s="86"/>
      <c r="VJN54" s="86"/>
      <c r="VJO54" s="86"/>
      <c r="VJP54" s="86"/>
      <c r="VJQ54" s="86"/>
      <c r="VJR54" s="86"/>
      <c r="VJS54" s="86"/>
      <c r="VJT54" s="86"/>
      <c r="VJU54" s="86"/>
      <c r="VJV54" s="86"/>
      <c r="VJW54" s="86"/>
      <c r="VJX54" s="86"/>
      <c r="VJY54" s="86"/>
      <c r="VJZ54" s="86"/>
      <c r="VKA54" s="86"/>
      <c r="VKB54" s="86"/>
      <c r="VKC54" s="86"/>
      <c r="VKD54" s="86"/>
      <c r="VKE54" s="86"/>
      <c r="VKF54" s="86"/>
      <c r="VKG54" s="86"/>
      <c r="VKH54" s="86"/>
      <c r="VKI54" s="86"/>
      <c r="VKJ54" s="86"/>
      <c r="VKK54" s="86"/>
      <c r="VKL54" s="86"/>
      <c r="VKM54" s="86"/>
      <c r="VKN54" s="86"/>
      <c r="VKO54" s="86"/>
      <c r="VKP54" s="86"/>
      <c r="VKQ54" s="86"/>
      <c r="VKR54" s="86"/>
      <c r="VKS54" s="86"/>
      <c r="VKT54" s="86"/>
      <c r="VKU54" s="86"/>
      <c r="VKV54" s="86"/>
      <c r="VKW54" s="86"/>
      <c r="VKX54" s="86"/>
      <c r="VKY54" s="86"/>
      <c r="VKZ54" s="86"/>
      <c r="VLA54" s="86"/>
      <c r="VLB54" s="86"/>
      <c r="VLC54" s="86"/>
      <c r="VLD54" s="86"/>
      <c r="VLE54" s="86"/>
      <c r="VLF54" s="86"/>
      <c r="VLG54" s="86"/>
      <c r="VLH54" s="86"/>
      <c r="VLI54" s="86"/>
      <c r="VLJ54" s="86"/>
      <c r="VLK54" s="86"/>
      <c r="VLL54" s="86"/>
      <c r="VLM54" s="86"/>
      <c r="VLN54" s="86"/>
      <c r="VLO54" s="86"/>
      <c r="VLP54" s="86"/>
      <c r="VLQ54" s="86"/>
      <c r="VLR54" s="86"/>
      <c r="VLS54" s="86"/>
      <c r="VLT54" s="86"/>
      <c r="VLU54" s="86"/>
      <c r="VLV54" s="86"/>
      <c r="VLW54" s="86"/>
      <c r="VLX54" s="86"/>
      <c r="VLY54" s="86"/>
      <c r="VLZ54" s="86"/>
      <c r="VMA54" s="86"/>
      <c r="VMB54" s="86"/>
      <c r="VMC54" s="86"/>
      <c r="VMD54" s="86"/>
      <c r="VME54" s="86"/>
      <c r="VMF54" s="86"/>
      <c r="VMG54" s="86"/>
      <c r="VMH54" s="86"/>
      <c r="VMI54" s="86"/>
      <c r="VMJ54" s="86"/>
      <c r="VMK54" s="86"/>
      <c r="VML54" s="86"/>
      <c r="VMM54" s="86"/>
      <c r="VMN54" s="86"/>
      <c r="VMO54" s="86"/>
      <c r="VMP54" s="86"/>
      <c r="VMQ54" s="86"/>
      <c r="VMR54" s="86"/>
      <c r="VMS54" s="86"/>
      <c r="VMT54" s="86"/>
      <c r="VMU54" s="86"/>
      <c r="VMV54" s="86"/>
      <c r="VMW54" s="86"/>
      <c r="VMX54" s="86"/>
      <c r="VMY54" s="86"/>
      <c r="VMZ54" s="86"/>
      <c r="VNA54" s="86"/>
      <c r="VNB54" s="86"/>
      <c r="VNC54" s="86"/>
      <c r="VND54" s="86"/>
      <c r="VNE54" s="86"/>
      <c r="VNF54" s="86"/>
      <c r="VNG54" s="86"/>
      <c r="VNH54" s="86"/>
      <c r="VNI54" s="86"/>
      <c r="VNJ54" s="86"/>
      <c r="VNK54" s="86"/>
      <c r="VNL54" s="86"/>
      <c r="VNM54" s="86"/>
      <c r="VNN54" s="86"/>
      <c r="VNO54" s="86"/>
      <c r="VNP54" s="86"/>
      <c r="VNQ54" s="86"/>
      <c r="VNR54" s="86"/>
      <c r="VNS54" s="86"/>
      <c r="VNT54" s="86"/>
      <c r="VNU54" s="86"/>
      <c r="VNV54" s="86"/>
      <c r="VNW54" s="86"/>
      <c r="VNX54" s="86"/>
      <c r="VNY54" s="86"/>
      <c r="VNZ54" s="86"/>
      <c r="VOA54" s="86"/>
      <c r="VOB54" s="86"/>
      <c r="VOC54" s="86"/>
      <c r="VOD54" s="86"/>
      <c r="VOE54" s="86"/>
      <c r="VOF54" s="86"/>
      <c r="VOG54" s="86"/>
      <c r="VOH54" s="86"/>
      <c r="VOI54" s="86"/>
      <c r="VOJ54" s="86"/>
      <c r="VOK54" s="86"/>
      <c r="VOL54" s="86"/>
      <c r="VOM54" s="86"/>
      <c r="VON54" s="86"/>
      <c r="VOO54" s="86"/>
      <c r="VOP54" s="86"/>
      <c r="VOQ54" s="86"/>
      <c r="VOR54" s="86"/>
      <c r="VOS54" s="86"/>
      <c r="VOT54" s="86"/>
      <c r="VOU54" s="86"/>
      <c r="VOV54" s="86"/>
      <c r="VOW54" s="86"/>
      <c r="VOX54" s="86"/>
      <c r="VOY54" s="86"/>
      <c r="VOZ54" s="86"/>
      <c r="VPA54" s="86"/>
      <c r="VPB54" s="86"/>
      <c r="VPC54" s="86"/>
      <c r="VPD54" s="86"/>
      <c r="VPE54" s="86"/>
      <c r="VPF54" s="86"/>
      <c r="VPG54" s="86"/>
      <c r="VPH54" s="86"/>
      <c r="VPI54" s="86"/>
      <c r="VPJ54" s="86"/>
      <c r="VPK54" s="86"/>
      <c r="VPL54" s="86"/>
      <c r="VPM54" s="86"/>
      <c r="VPN54" s="86"/>
      <c r="VPO54" s="86"/>
      <c r="VPP54" s="86"/>
      <c r="VPQ54" s="86"/>
      <c r="VPR54" s="86"/>
      <c r="VPS54" s="86"/>
      <c r="VPT54" s="86"/>
      <c r="VPU54" s="86"/>
      <c r="VPV54" s="86"/>
      <c r="VPW54" s="86"/>
      <c r="VPX54" s="86"/>
      <c r="VPY54" s="86"/>
      <c r="VPZ54" s="86"/>
      <c r="VQA54" s="86"/>
      <c r="VQB54" s="86"/>
      <c r="VQC54" s="86"/>
      <c r="VQD54" s="86"/>
      <c r="VQE54" s="86"/>
      <c r="VQF54" s="86"/>
      <c r="VQG54" s="86"/>
      <c r="VQH54" s="86"/>
      <c r="VQI54" s="86"/>
      <c r="VQJ54" s="86"/>
      <c r="VQK54" s="86"/>
      <c r="VQL54" s="86"/>
      <c r="VQM54" s="86"/>
      <c r="VQN54" s="86"/>
      <c r="VQO54" s="86"/>
      <c r="VQP54" s="86"/>
      <c r="VQQ54" s="86"/>
      <c r="VQR54" s="86"/>
      <c r="VQS54" s="86"/>
      <c r="VQT54" s="86"/>
      <c r="VQU54" s="86"/>
      <c r="VQV54" s="86"/>
      <c r="VQW54" s="86"/>
      <c r="VQX54" s="86"/>
      <c r="VQY54" s="86"/>
      <c r="VQZ54" s="86"/>
      <c r="VRA54" s="86"/>
      <c r="VRB54" s="86"/>
      <c r="VRC54" s="86"/>
      <c r="VRD54" s="86"/>
      <c r="VRE54" s="86"/>
      <c r="VRF54" s="86"/>
      <c r="VRG54" s="86"/>
      <c r="VRH54" s="86"/>
      <c r="VRI54" s="86"/>
      <c r="VRJ54" s="86"/>
      <c r="VRK54" s="86"/>
      <c r="VRL54" s="86"/>
      <c r="VRM54" s="86"/>
      <c r="VRN54" s="86"/>
      <c r="VRO54" s="86"/>
      <c r="VRP54" s="86"/>
      <c r="VRQ54" s="86"/>
      <c r="VRR54" s="86"/>
      <c r="VRS54" s="86"/>
      <c r="VRT54" s="86"/>
      <c r="VRU54" s="86"/>
      <c r="VRV54" s="86"/>
      <c r="VRW54" s="86"/>
      <c r="VRX54" s="86"/>
      <c r="VRY54" s="86"/>
      <c r="VRZ54" s="86"/>
      <c r="VSA54" s="86"/>
      <c r="VSB54" s="86"/>
      <c r="VSC54" s="86"/>
      <c r="VSD54" s="86"/>
      <c r="VSE54" s="86"/>
      <c r="VSF54" s="86"/>
      <c r="VSG54" s="86"/>
      <c r="VSH54" s="86"/>
      <c r="VSI54" s="86"/>
      <c r="VSJ54" s="86"/>
      <c r="VSK54" s="86"/>
      <c r="VSL54" s="86"/>
      <c r="VSM54" s="86"/>
      <c r="VSN54" s="86"/>
      <c r="VSO54" s="86"/>
      <c r="VSP54" s="86"/>
      <c r="VSQ54" s="86"/>
      <c r="VSR54" s="86"/>
      <c r="VSS54" s="86"/>
      <c r="VST54" s="86"/>
      <c r="VSU54" s="86"/>
      <c r="VSV54" s="86"/>
      <c r="VSW54" s="86"/>
      <c r="VSX54" s="86"/>
      <c r="VSY54" s="86"/>
      <c r="VSZ54" s="86"/>
      <c r="VTA54" s="86"/>
      <c r="VTB54" s="86"/>
      <c r="VTC54" s="86"/>
      <c r="VTD54" s="86"/>
      <c r="VTE54" s="86"/>
      <c r="VTF54" s="86"/>
      <c r="VTG54" s="86"/>
      <c r="VTH54" s="86"/>
      <c r="VTI54" s="86"/>
      <c r="VTJ54" s="86"/>
      <c r="VTK54" s="86"/>
      <c r="VTL54" s="86"/>
      <c r="VTM54" s="86"/>
      <c r="VTN54" s="86"/>
      <c r="VTO54" s="86"/>
      <c r="VTP54" s="86"/>
      <c r="VTQ54" s="86"/>
      <c r="VTR54" s="86"/>
      <c r="VTS54" s="86"/>
      <c r="VTT54" s="86"/>
      <c r="VTU54" s="86"/>
      <c r="VTV54" s="86"/>
      <c r="VTW54" s="86"/>
      <c r="VTX54" s="86"/>
      <c r="VTY54" s="86"/>
      <c r="VTZ54" s="86"/>
      <c r="VUA54" s="86"/>
      <c r="VUB54" s="86"/>
      <c r="VUC54" s="86"/>
      <c r="VUD54" s="86"/>
      <c r="VUE54" s="86"/>
      <c r="VUF54" s="86"/>
      <c r="VUG54" s="86"/>
      <c r="VUH54" s="86"/>
      <c r="VUI54" s="86"/>
      <c r="VUJ54" s="86"/>
      <c r="VUK54" s="86"/>
      <c r="VUL54" s="86"/>
      <c r="VUM54" s="86"/>
      <c r="VUN54" s="86"/>
      <c r="VUO54" s="86"/>
      <c r="VUP54" s="86"/>
      <c r="VUQ54" s="86"/>
      <c r="VUR54" s="86"/>
      <c r="VUS54" s="86"/>
      <c r="VUT54" s="86"/>
      <c r="VUU54" s="86"/>
      <c r="VUV54" s="86"/>
      <c r="VUW54" s="86"/>
      <c r="VUX54" s="86"/>
      <c r="VUY54" s="86"/>
      <c r="VUZ54" s="86"/>
      <c r="VVA54" s="86"/>
      <c r="VVB54" s="86"/>
      <c r="VVC54" s="86"/>
      <c r="VVD54" s="86"/>
      <c r="VVE54" s="86"/>
      <c r="VVF54" s="86"/>
      <c r="VVG54" s="86"/>
      <c r="VVH54" s="86"/>
      <c r="VVI54" s="86"/>
      <c r="VVJ54" s="86"/>
      <c r="VVK54" s="86"/>
      <c r="VVL54" s="86"/>
      <c r="VVM54" s="86"/>
      <c r="VVN54" s="86"/>
      <c r="VVO54" s="86"/>
      <c r="VVP54" s="86"/>
      <c r="VVQ54" s="86"/>
      <c r="VVR54" s="86"/>
      <c r="VVS54" s="86"/>
      <c r="VVT54" s="86"/>
      <c r="VVU54" s="86"/>
      <c r="VVV54" s="86"/>
      <c r="VVW54" s="86"/>
      <c r="VVX54" s="86"/>
      <c r="VVY54" s="86"/>
      <c r="VVZ54" s="86"/>
      <c r="VWA54" s="86"/>
      <c r="VWB54" s="86"/>
      <c r="VWC54" s="86"/>
      <c r="VWD54" s="86"/>
      <c r="VWE54" s="86"/>
      <c r="VWF54" s="86"/>
      <c r="VWG54" s="86"/>
      <c r="VWH54" s="86"/>
      <c r="VWI54" s="86"/>
      <c r="VWJ54" s="86"/>
      <c r="VWK54" s="86"/>
      <c r="VWL54" s="86"/>
      <c r="VWM54" s="86"/>
      <c r="VWN54" s="86"/>
      <c r="VWO54" s="86"/>
      <c r="VWP54" s="86"/>
      <c r="VWQ54" s="86"/>
      <c r="VWR54" s="86"/>
      <c r="VWS54" s="86"/>
      <c r="VWT54" s="86"/>
      <c r="VWU54" s="86"/>
      <c r="VWV54" s="86"/>
      <c r="VWW54" s="86"/>
      <c r="VWX54" s="86"/>
      <c r="VWY54" s="86"/>
      <c r="VWZ54" s="86"/>
      <c r="VXA54" s="86"/>
      <c r="VXB54" s="86"/>
      <c r="VXC54" s="86"/>
      <c r="VXD54" s="86"/>
      <c r="VXE54" s="86"/>
      <c r="VXF54" s="86"/>
      <c r="VXG54" s="86"/>
      <c r="VXH54" s="86"/>
      <c r="VXI54" s="86"/>
      <c r="VXJ54" s="86"/>
      <c r="VXK54" s="86"/>
      <c r="VXL54" s="86"/>
      <c r="VXM54" s="86"/>
      <c r="VXN54" s="86"/>
      <c r="VXO54" s="86"/>
      <c r="VXP54" s="86"/>
      <c r="VXQ54" s="86"/>
      <c r="VXR54" s="86"/>
      <c r="VXS54" s="86"/>
      <c r="VXT54" s="86"/>
      <c r="VXU54" s="86"/>
      <c r="VXV54" s="86"/>
      <c r="VXW54" s="86"/>
      <c r="VXX54" s="86"/>
      <c r="VXY54" s="86"/>
      <c r="VXZ54" s="86"/>
      <c r="VYA54" s="86"/>
      <c r="VYB54" s="86"/>
      <c r="VYC54" s="86"/>
      <c r="VYD54" s="86"/>
      <c r="VYE54" s="86"/>
      <c r="VYF54" s="86"/>
      <c r="VYG54" s="86"/>
      <c r="VYH54" s="86"/>
      <c r="VYI54" s="86"/>
      <c r="VYJ54" s="86"/>
      <c r="VYK54" s="86"/>
      <c r="VYL54" s="86"/>
      <c r="VYM54" s="86"/>
      <c r="VYN54" s="86"/>
      <c r="VYO54" s="86"/>
      <c r="VYP54" s="86"/>
      <c r="VYQ54" s="86"/>
      <c r="VYR54" s="86"/>
      <c r="VYS54" s="86"/>
      <c r="VYT54" s="86"/>
      <c r="VYU54" s="86"/>
      <c r="VYV54" s="86"/>
      <c r="VYW54" s="86"/>
      <c r="VYX54" s="86"/>
      <c r="VYY54" s="86"/>
      <c r="VYZ54" s="86"/>
      <c r="VZA54" s="86"/>
      <c r="VZB54" s="86"/>
      <c r="VZC54" s="86"/>
      <c r="VZD54" s="86"/>
      <c r="VZE54" s="86"/>
      <c r="VZF54" s="86"/>
      <c r="VZG54" s="86"/>
      <c r="VZH54" s="86"/>
      <c r="VZI54" s="86"/>
      <c r="VZJ54" s="86"/>
      <c r="VZK54" s="86"/>
      <c r="VZL54" s="86"/>
      <c r="VZM54" s="86"/>
      <c r="VZN54" s="86"/>
      <c r="VZO54" s="86"/>
      <c r="VZP54" s="86"/>
      <c r="VZQ54" s="86"/>
      <c r="VZR54" s="86"/>
      <c r="VZS54" s="86"/>
      <c r="VZT54" s="86"/>
      <c r="VZU54" s="86"/>
      <c r="VZV54" s="86"/>
      <c r="VZW54" s="86"/>
      <c r="VZX54" s="86"/>
      <c r="VZY54" s="86"/>
      <c r="VZZ54" s="86"/>
      <c r="WAA54" s="86"/>
      <c r="WAB54" s="86"/>
      <c r="WAC54" s="86"/>
      <c r="WAD54" s="86"/>
      <c r="WAE54" s="86"/>
      <c r="WAF54" s="86"/>
      <c r="WAG54" s="86"/>
      <c r="WAH54" s="86"/>
      <c r="WAI54" s="86"/>
      <c r="WAJ54" s="86"/>
      <c r="WAK54" s="86"/>
      <c r="WAL54" s="86"/>
      <c r="WAM54" s="86"/>
      <c r="WAN54" s="86"/>
      <c r="WAO54" s="86"/>
      <c r="WAP54" s="86"/>
      <c r="WAQ54" s="86"/>
      <c r="WAR54" s="86"/>
      <c r="WAS54" s="86"/>
      <c r="WAT54" s="86"/>
      <c r="WAU54" s="86"/>
      <c r="WAV54" s="86"/>
      <c r="WAW54" s="86"/>
      <c r="WAX54" s="86"/>
      <c r="WAY54" s="86"/>
      <c r="WAZ54" s="86"/>
      <c r="WBA54" s="86"/>
      <c r="WBB54" s="86"/>
      <c r="WBC54" s="86"/>
      <c r="WBD54" s="86"/>
      <c r="WBE54" s="86"/>
      <c r="WBF54" s="86"/>
      <c r="WBG54" s="86"/>
      <c r="WBH54" s="86"/>
      <c r="WBI54" s="86"/>
      <c r="WBJ54" s="86"/>
      <c r="WBK54" s="86"/>
      <c r="WBL54" s="86"/>
      <c r="WBM54" s="86"/>
      <c r="WBN54" s="86"/>
      <c r="WBO54" s="86"/>
      <c r="WBP54" s="86"/>
      <c r="WBQ54" s="86"/>
      <c r="WBR54" s="86"/>
      <c r="WBS54" s="86"/>
      <c r="WBT54" s="86"/>
      <c r="WBU54" s="86"/>
      <c r="WBV54" s="86"/>
      <c r="WBW54" s="86"/>
      <c r="WBX54" s="86"/>
      <c r="WBY54" s="86"/>
      <c r="WBZ54" s="86"/>
      <c r="WCA54" s="86"/>
      <c r="WCB54" s="86"/>
      <c r="WCC54" s="86"/>
      <c r="WCD54" s="86"/>
      <c r="WCE54" s="86"/>
      <c r="WCF54" s="86"/>
      <c r="WCG54" s="86"/>
      <c r="WCH54" s="86"/>
      <c r="WCI54" s="86"/>
      <c r="WCJ54" s="86"/>
      <c r="WCK54" s="86"/>
      <c r="WCL54" s="86"/>
      <c r="WCM54" s="86"/>
      <c r="WCN54" s="86"/>
      <c r="WCO54" s="86"/>
      <c r="WCP54" s="86"/>
      <c r="WCQ54" s="86"/>
      <c r="WCR54" s="86"/>
      <c r="WCS54" s="86"/>
      <c r="WCT54" s="86"/>
      <c r="WCU54" s="86"/>
      <c r="WCV54" s="86"/>
      <c r="WCW54" s="86"/>
      <c r="WCX54" s="86"/>
      <c r="WCY54" s="86"/>
      <c r="WCZ54" s="86"/>
      <c r="WDA54" s="86"/>
      <c r="WDB54" s="86"/>
      <c r="WDC54" s="86"/>
      <c r="WDD54" s="86"/>
      <c r="WDE54" s="86"/>
      <c r="WDF54" s="86"/>
      <c r="WDG54" s="86"/>
      <c r="WDH54" s="86"/>
      <c r="WDI54" s="86"/>
      <c r="WDJ54" s="86"/>
      <c r="WDK54" s="86"/>
      <c r="WDL54" s="86"/>
      <c r="WDM54" s="86"/>
      <c r="WDN54" s="86"/>
      <c r="WDO54" s="86"/>
      <c r="WDP54" s="86"/>
      <c r="WDQ54" s="86"/>
      <c r="WDR54" s="86"/>
      <c r="WDS54" s="86"/>
      <c r="WDT54" s="86"/>
      <c r="WDU54" s="86"/>
      <c r="WDV54" s="86"/>
      <c r="WDW54" s="86"/>
      <c r="WDX54" s="86"/>
      <c r="WDY54" s="86"/>
      <c r="WDZ54" s="86"/>
      <c r="WEA54" s="86"/>
      <c r="WEB54" s="86"/>
      <c r="WEC54" s="86"/>
      <c r="WED54" s="86"/>
      <c r="WEE54" s="86"/>
      <c r="WEF54" s="86"/>
      <c r="WEG54" s="86"/>
      <c r="WEH54" s="86"/>
      <c r="WEI54" s="86"/>
      <c r="WEJ54" s="86"/>
      <c r="WEK54" s="86"/>
      <c r="WEL54" s="86"/>
      <c r="WEM54" s="86"/>
      <c r="WEN54" s="86"/>
      <c r="WEO54" s="86"/>
      <c r="WEP54" s="86"/>
      <c r="WEQ54" s="86"/>
      <c r="WER54" s="86"/>
      <c r="WES54" s="86"/>
      <c r="WET54" s="86"/>
      <c r="WEU54" s="86"/>
      <c r="WEV54" s="86"/>
      <c r="WEW54" s="86"/>
      <c r="WEX54" s="86"/>
      <c r="WEY54" s="86"/>
      <c r="WEZ54" s="86"/>
      <c r="WFA54" s="86"/>
      <c r="WFB54" s="86"/>
      <c r="WFC54" s="86"/>
      <c r="WFD54" s="86"/>
      <c r="WFE54" s="86"/>
      <c r="WFF54" s="86"/>
      <c r="WFG54" s="86"/>
      <c r="WFH54" s="86"/>
      <c r="WFI54" s="86"/>
      <c r="WFJ54" s="86"/>
      <c r="WFK54" s="86"/>
      <c r="WFL54" s="86"/>
      <c r="WFM54" s="86"/>
      <c r="WFN54" s="86"/>
      <c r="WFO54" s="86"/>
      <c r="WFP54" s="86"/>
      <c r="WFQ54" s="86"/>
      <c r="WFR54" s="86"/>
      <c r="WFS54" s="86"/>
      <c r="WFT54" s="86"/>
      <c r="WFU54" s="86"/>
      <c r="WFV54" s="86"/>
      <c r="WFW54" s="86"/>
      <c r="WFX54" s="86"/>
      <c r="WFY54" s="86"/>
      <c r="WFZ54" s="86"/>
      <c r="WGA54" s="86"/>
      <c r="WGB54" s="86"/>
      <c r="WGC54" s="86"/>
      <c r="WGD54" s="86"/>
      <c r="WGE54" s="86"/>
      <c r="WGF54" s="86"/>
      <c r="WGG54" s="86"/>
      <c r="WGH54" s="86"/>
      <c r="WGI54" s="86"/>
      <c r="WGJ54" s="86"/>
      <c r="WGK54" s="86"/>
      <c r="WGL54" s="86"/>
      <c r="WGM54" s="86"/>
      <c r="WGN54" s="86"/>
      <c r="WGO54" s="86"/>
      <c r="WGP54" s="86"/>
      <c r="WGQ54" s="86"/>
      <c r="WGR54" s="86"/>
      <c r="WGS54" s="86"/>
      <c r="WGT54" s="86"/>
      <c r="WGU54" s="86"/>
      <c r="WGV54" s="86"/>
      <c r="WGW54" s="86"/>
      <c r="WGX54" s="86"/>
      <c r="WGY54" s="86"/>
      <c r="WGZ54" s="86"/>
      <c r="WHA54" s="86"/>
      <c r="WHB54" s="86"/>
      <c r="WHC54" s="86"/>
      <c r="WHD54" s="86"/>
      <c r="WHE54" s="86"/>
      <c r="WHF54" s="86"/>
      <c r="WHG54" s="86"/>
      <c r="WHH54" s="86"/>
      <c r="WHI54" s="86"/>
      <c r="WHJ54" s="86"/>
      <c r="WHK54" s="86"/>
      <c r="WHL54" s="86"/>
      <c r="WHM54" s="86"/>
      <c r="WHN54" s="86"/>
      <c r="WHO54" s="86"/>
      <c r="WHP54" s="86"/>
      <c r="WHQ54" s="86"/>
      <c r="WHR54" s="86"/>
      <c r="WHS54" s="86"/>
      <c r="WHT54" s="86"/>
      <c r="WHU54" s="86"/>
      <c r="WHV54" s="86"/>
      <c r="WHW54" s="86"/>
      <c r="WHX54" s="86"/>
      <c r="WHY54" s="86"/>
      <c r="WHZ54" s="86"/>
      <c r="WIA54" s="86"/>
      <c r="WIB54" s="86"/>
      <c r="WIC54" s="86"/>
      <c r="WID54" s="86"/>
      <c r="WIE54" s="86"/>
      <c r="WIF54" s="86"/>
      <c r="WIG54" s="86"/>
      <c r="WIH54" s="86"/>
      <c r="WII54" s="86"/>
      <c r="WIJ54" s="86"/>
      <c r="WIK54" s="86"/>
      <c r="WIL54" s="86"/>
      <c r="WIM54" s="86"/>
      <c r="WIN54" s="86"/>
      <c r="WIO54" s="86"/>
      <c r="WIP54" s="86"/>
      <c r="WIQ54" s="86"/>
      <c r="WIR54" s="86"/>
      <c r="WIS54" s="86"/>
      <c r="WIT54" s="86"/>
      <c r="WIU54" s="86"/>
      <c r="WIV54" s="86"/>
      <c r="WIW54" s="86"/>
      <c r="WIX54" s="86"/>
      <c r="WIY54" s="86"/>
      <c r="WIZ54" s="86"/>
      <c r="WJA54" s="86"/>
      <c r="WJB54" s="86"/>
      <c r="WJC54" s="86"/>
      <c r="WJD54" s="86"/>
      <c r="WJE54" s="86"/>
      <c r="WJF54" s="86"/>
      <c r="WJG54" s="86"/>
      <c r="WJH54" s="86"/>
      <c r="WJI54" s="86"/>
      <c r="WJJ54" s="86"/>
      <c r="WJK54" s="86"/>
      <c r="WJL54" s="86"/>
      <c r="WJM54" s="86"/>
      <c r="WJN54" s="86"/>
      <c r="WJO54" s="86"/>
      <c r="WJP54" s="86"/>
      <c r="WJQ54" s="86"/>
      <c r="WJR54" s="86"/>
      <c r="WJS54" s="86"/>
      <c r="WJT54" s="86"/>
      <c r="WJU54" s="86"/>
      <c r="WJV54" s="86"/>
      <c r="WJW54" s="86"/>
      <c r="WJX54" s="86"/>
      <c r="WJY54" s="86"/>
      <c r="WJZ54" s="86"/>
      <c r="WKA54" s="86"/>
      <c r="WKB54" s="86"/>
      <c r="WKC54" s="86"/>
      <c r="WKD54" s="86"/>
      <c r="WKE54" s="86"/>
      <c r="WKF54" s="86"/>
      <c r="WKG54" s="86"/>
      <c r="WKH54" s="86"/>
      <c r="WKI54" s="86"/>
      <c r="WKJ54" s="86"/>
      <c r="WKK54" s="86"/>
      <c r="WKL54" s="86"/>
      <c r="WKM54" s="86"/>
      <c r="WKN54" s="86"/>
      <c r="WKO54" s="86"/>
      <c r="WKP54" s="86"/>
      <c r="WKQ54" s="86"/>
      <c r="WKR54" s="86"/>
      <c r="WKS54" s="86"/>
      <c r="WKT54" s="86"/>
      <c r="WKU54" s="86"/>
      <c r="WKV54" s="86"/>
      <c r="WKW54" s="86"/>
      <c r="WKX54" s="86"/>
      <c r="WKY54" s="86"/>
      <c r="WKZ54" s="86"/>
      <c r="WLA54" s="86"/>
      <c r="WLB54" s="86"/>
      <c r="WLC54" s="86"/>
      <c r="WLD54" s="86"/>
      <c r="WLE54" s="86"/>
      <c r="WLF54" s="86"/>
      <c r="WLG54" s="86"/>
      <c r="WLH54" s="86"/>
      <c r="WLI54" s="86"/>
      <c r="WLJ54" s="86"/>
      <c r="WLK54" s="86"/>
      <c r="WLL54" s="86"/>
      <c r="WLM54" s="86"/>
      <c r="WLN54" s="86"/>
      <c r="WLO54" s="86"/>
      <c r="WLP54" s="86"/>
      <c r="WLQ54" s="86"/>
      <c r="WLR54" s="86"/>
      <c r="WLS54" s="86"/>
      <c r="WLT54" s="86"/>
      <c r="WLU54" s="86"/>
      <c r="WLV54" s="86"/>
      <c r="WLW54" s="86"/>
      <c r="WLX54" s="86"/>
      <c r="WLY54" s="86"/>
      <c r="WLZ54" s="86"/>
      <c r="WMA54" s="86"/>
      <c r="WMB54" s="86"/>
      <c r="WMC54" s="86"/>
      <c r="WMD54" s="86"/>
      <c r="WME54" s="86"/>
      <c r="WMF54" s="86"/>
      <c r="WMG54" s="86"/>
      <c r="WMH54" s="86"/>
      <c r="WMI54" s="86"/>
      <c r="WMJ54" s="86"/>
      <c r="WMK54" s="86"/>
      <c r="WML54" s="86"/>
      <c r="WMM54" s="86"/>
      <c r="WMN54" s="86"/>
      <c r="WMO54" s="86"/>
      <c r="WMP54" s="86"/>
      <c r="WMQ54" s="86"/>
      <c r="WMR54" s="86"/>
      <c r="WMS54" s="86"/>
      <c r="WMT54" s="86"/>
      <c r="WMU54" s="86"/>
      <c r="WMV54" s="86"/>
      <c r="WMW54" s="86"/>
      <c r="WMX54" s="86"/>
      <c r="WMY54" s="86"/>
      <c r="WMZ54" s="86"/>
      <c r="WNA54" s="86"/>
      <c r="WNB54" s="86"/>
      <c r="WNC54" s="86"/>
      <c r="WND54" s="86"/>
      <c r="WNE54" s="86"/>
      <c r="WNF54" s="86"/>
      <c r="WNG54" s="86"/>
      <c r="WNH54" s="86"/>
      <c r="WNI54" s="86"/>
      <c r="WNJ54" s="86"/>
      <c r="WNK54" s="86"/>
      <c r="WNL54" s="86"/>
      <c r="WNM54" s="86"/>
      <c r="WNN54" s="86"/>
      <c r="WNO54" s="86"/>
      <c r="WNP54" s="86"/>
      <c r="WNQ54" s="86"/>
      <c r="WNR54" s="86"/>
      <c r="WNS54" s="86"/>
      <c r="WNT54" s="86"/>
      <c r="WNU54" s="86"/>
      <c r="WNV54" s="86"/>
      <c r="WNW54" s="86"/>
      <c r="WNX54" s="86"/>
      <c r="WNY54" s="86"/>
      <c r="WNZ54" s="86"/>
      <c r="WOA54" s="86"/>
      <c r="WOB54" s="86"/>
      <c r="WOC54" s="86"/>
      <c r="WOD54" s="86"/>
      <c r="WOE54" s="86"/>
      <c r="WOF54" s="86"/>
      <c r="WOG54" s="86"/>
      <c r="WOH54" s="86"/>
      <c r="WOI54" s="86"/>
      <c r="WOJ54" s="86"/>
      <c r="WOK54" s="86"/>
      <c r="WOL54" s="86"/>
      <c r="WOM54" s="86"/>
      <c r="WON54" s="86"/>
      <c r="WOO54" s="86"/>
      <c r="WOP54" s="86"/>
      <c r="WOQ54" s="86"/>
      <c r="WOR54" s="86"/>
      <c r="WOS54" s="86"/>
      <c r="WOT54" s="86"/>
      <c r="WOU54" s="86"/>
      <c r="WOV54" s="86"/>
      <c r="WOW54" s="86"/>
      <c r="WOX54" s="86"/>
      <c r="WOY54" s="86"/>
      <c r="WOZ54" s="86"/>
      <c r="WPA54" s="86"/>
      <c r="WPB54" s="86"/>
      <c r="WPC54" s="86"/>
      <c r="WPD54" s="86"/>
      <c r="WPE54" s="86"/>
      <c r="WPF54" s="86"/>
      <c r="WPG54" s="86"/>
      <c r="WPH54" s="86"/>
      <c r="WPI54" s="86"/>
      <c r="WPJ54" s="86"/>
      <c r="WPK54" s="86"/>
      <c r="WPL54" s="86"/>
      <c r="WPM54" s="86"/>
      <c r="WPN54" s="86"/>
      <c r="WPO54" s="86"/>
      <c r="WPP54" s="86"/>
      <c r="WPQ54" s="86"/>
      <c r="WPR54" s="86"/>
      <c r="WPS54" s="86"/>
      <c r="WPT54" s="86"/>
      <c r="WPU54" s="86"/>
      <c r="WPV54" s="86"/>
      <c r="WPW54" s="86"/>
      <c r="WPX54" s="86"/>
      <c r="WPY54" s="86"/>
      <c r="WPZ54" s="86"/>
      <c r="WQA54" s="86"/>
      <c r="WQB54" s="86"/>
      <c r="WQC54" s="86"/>
      <c r="WQD54" s="86"/>
      <c r="WQE54" s="86"/>
      <c r="WQF54" s="86"/>
      <c r="WQG54" s="86"/>
      <c r="WQH54" s="86"/>
      <c r="WQI54" s="86"/>
      <c r="WQJ54" s="86"/>
      <c r="WQK54" s="86"/>
      <c r="WQL54" s="86"/>
      <c r="WQM54" s="86"/>
      <c r="WQN54" s="86"/>
      <c r="WQO54" s="86"/>
      <c r="WQP54" s="86"/>
      <c r="WQQ54" s="86"/>
      <c r="WQR54" s="86"/>
      <c r="WQS54" s="86"/>
      <c r="WQT54" s="86"/>
      <c r="WQU54" s="86"/>
      <c r="WQV54" s="86"/>
      <c r="WQW54" s="86"/>
      <c r="WQX54" s="86"/>
      <c r="WQY54" s="86"/>
      <c r="WQZ54" s="86"/>
      <c r="WRA54" s="86"/>
      <c r="WRB54" s="86"/>
      <c r="WRC54" s="86"/>
      <c r="WRD54" s="86"/>
      <c r="WRE54" s="86"/>
      <c r="WRF54" s="86"/>
      <c r="WRG54" s="86"/>
      <c r="WRH54" s="86"/>
      <c r="WRI54" s="86"/>
      <c r="WRJ54" s="86"/>
      <c r="WRK54" s="86"/>
      <c r="WRL54" s="86"/>
      <c r="WRM54" s="86"/>
      <c r="WRN54" s="86"/>
      <c r="WRO54" s="86"/>
      <c r="WRP54" s="86"/>
      <c r="WRQ54" s="86"/>
      <c r="WRR54" s="86"/>
      <c r="WRS54" s="86"/>
      <c r="WRT54" s="86"/>
      <c r="WRU54" s="86"/>
      <c r="WRV54" s="86"/>
      <c r="WRW54" s="86"/>
      <c r="WRX54" s="86"/>
      <c r="WRY54" s="86"/>
      <c r="WRZ54" s="86"/>
      <c r="WSA54" s="86"/>
      <c r="WSB54" s="86"/>
      <c r="WSC54" s="86"/>
      <c r="WSD54" s="86"/>
      <c r="WSE54" s="86"/>
      <c r="WSF54" s="86"/>
      <c r="WSG54" s="86"/>
      <c r="WSH54" s="86"/>
      <c r="WSI54" s="86"/>
      <c r="WSJ54" s="86"/>
      <c r="WSK54" s="86"/>
      <c r="WSL54" s="86"/>
      <c r="WSM54" s="86"/>
      <c r="WSN54" s="86"/>
      <c r="WSO54" s="86"/>
      <c r="WSP54" s="86"/>
      <c r="WSQ54" s="86"/>
      <c r="WSR54" s="86"/>
      <c r="WSS54" s="86"/>
      <c r="WST54" s="86"/>
      <c r="WSU54" s="86"/>
      <c r="WSV54" s="86"/>
      <c r="WSW54" s="86"/>
      <c r="WSX54" s="86"/>
      <c r="WSY54" s="86"/>
      <c r="WSZ54" s="86"/>
      <c r="WTA54" s="86"/>
      <c r="WTB54" s="86"/>
      <c r="WTC54" s="86"/>
      <c r="WTD54" s="86"/>
      <c r="WTE54" s="86"/>
      <c r="WTF54" s="86"/>
      <c r="WTG54" s="86"/>
      <c r="WTH54" s="86"/>
      <c r="WTI54" s="86"/>
      <c r="WTJ54" s="86"/>
      <c r="WTK54" s="86"/>
      <c r="WTL54" s="86"/>
      <c r="WTM54" s="86"/>
      <c r="WTN54" s="86"/>
      <c r="WTO54" s="86"/>
      <c r="WTP54" s="86"/>
      <c r="WTQ54" s="86"/>
      <c r="WTR54" s="86"/>
      <c r="WTS54" s="86"/>
      <c r="WTT54" s="86"/>
      <c r="WTU54" s="86"/>
      <c r="WTV54" s="86"/>
      <c r="WTW54" s="86"/>
      <c r="WTX54" s="86"/>
      <c r="WTY54" s="86"/>
      <c r="WTZ54" s="86"/>
      <c r="WUA54" s="86"/>
      <c r="WUB54" s="86"/>
      <c r="WUC54" s="86"/>
      <c r="WUD54" s="86"/>
      <c r="WUE54" s="86"/>
      <c r="WUF54" s="86"/>
      <c r="WUG54" s="86"/>
      <c r="WUH54" s="86"/>
      <c r="WUI54" s="86"/>
      <c r="WUJ54" s="86"/>
      <c r="WUK54" s="86"/>
      <c r="WUL54" s="86"/>
      <c r="WUM54" s="86"/>
      <c r="WUN54" s="86"/>
      <c r="WUO54" s="86"/>
      <c r="WUP54" s="86"/>
      <c r="WUQ54" s="86"/>
      <c r="WUR54" s="86"/>
      <c r="WUS54" s="86"/>
      <c r="WUT54" s="86"/>
      <c r="WUU54" s="86"/>
      <c r="WUV54" s="86"/>
      <c r="WUW54" s="86"/>
      <c r="WUX54" s="86"/>
      <c r="WUY54" s="86"/>
      <c r="WUZ54" s="86"/>
      <c r="WVA54" s="86"/>
      <c r="WVB54" s="86"/>
      <c r="WVC54" s="86"/>
      <c r="WVD54" s="86"/>
      <c r="WVE54" s="86"/>
      <c r="WVF54" s="86"/>
      <c r="WVG54" s="86"/>
      <c r="WVH54" s="86"/>
      <c r="WVI54" s="86"/>
      <c r="WVJ54" s="86"/>
      <c r="WVK54" s="86"/>
      <c r="WVL54" s="86"/>
      <c r="WVM54" s="86"/>
      <c r="WVN54" s="86"/>
      <c r="WVO54" s="86"/>
      <c r="WVP54" s="86"/>
      <c r="WVQ54" s="86"/>
      <c r="WVR54" s="86"/>
      <c r="WVS54" s="86"/>
      <c r="WVT54" s="86"/>
      <c r="WVU54" s="86"/>
      <c r="WVV54" s="86"/>
      <c r="WVW54" s="86"/>
      <c r="WVX54" s="86"/>
      <c r="WVY54" s="86"/>
      <c r="WVZ54" s="86"/>
      <c r="WWA54" s="86"/>
      <c r="WWB54" s="86"/>
      <c r="WWC54" s="86"/>
      <c r="WWD54" s="86"/>
      <c r="WWE54" s="86"/>
      <c r="WWF54" s="86"/>
      <c r="WWG54" s="86"/>
      <c r="WWH54" s="86"/>
      <c r="WWI54" s="86"/>
      <c r="WWJ54" s="86"/>
      <c r="WWK54" s="86"/>
      <c r="WWL54" s="86"/>
      <c r="WWM54" s="86"/>
      <c r="WWN54" s="86"/>
      <c r="WWO54" s="86"/>
      <c r="WWP54" s="86"/>
      <c r="WWQ54" s="86"/>
      <c r="WWR54" s="86"/>
      <c r="WWS54" s="86"/>
      <c r="WWT54" s="86"/>
      <c r="WWU54" s="86"/>
      <c r="WWV54" s="86"/>
      <c r="WWW54" s="86"/>
      <c r="WWX54" s="86"/>
      <c r="WWY54" s="86"/>
      <c r="WWZ54" s="86"/>
      <c r="WXA54" s="86"/>
      <c r="WXB54" s="86"/>
      <c r="WXC54" s="86"/>
      <c r="WXD54" s="86"/>
      <c r="WXE54" s="86"/>
      <c r="WXF54" s="86"/>
      <c r="WXG54" s="86"/>
      <c r="WXH54" s="86"/>
      <c r="WXI54" s="86"/>
      <c r="WXJ54" s="86"/>
      <c r="WXK54" s="86"/>
      <c r="WXL54" s="86"/>
      <c r="WXM54" s="86"/>
      <c r="WXN54" s="86"/>
      <c r="WXO54" s="86"/>
      <c r="WXP54" s="86"/>
      <c r="WXQ54" s="86"/>
      <c r="WXR54" s="86"/>
      <c r="WXS54" s="86"/>
      <c r="WXT54" s="86"/>
      <c r="WXU54" s="86"/>
      <c r="WXV54" s="86"/>
      <c r="WXW54" s="86"/>
      <c r="WXX54" s="86"/>
      <c r="WXY54" s="86"/>
      <c r="WXZ54" s="86"/>
      <c r="WYA54" s="86"/>
      <c r="WYB54" s="86"/>
      <c r="WYC54" s="86"/>
      <c r="WYD54" s="86"/>
      <c r="WYE54" s="86"/>
      <c r="WYF54" s="86"/>
      <c r="WYG54" s="86"/>
      <c r="WYH54" s="86"/>
      <c r="WYI54" s="86"/>
      <c r="WYJ54" s="86"/>
      <c r="WYK54" s="86"/>
      <c r="WYL54" s="86"/>
      <c r="WYM54" s="86"/>
      <c r="WYN54" s="86"/>
      <c r="WYO54" s="86"/>
      <c r="WYP54" s="86"/>
      <c r="WYQ54" s="86"/>
      <c r="WYR54" s="86"/>
      <c r="WYS54" s="86"/>
      <c r="WYT54" s="86"/>
      <c r="WYU54" s="86"/>
      <c r="WYV54" s="86"/>
      <c r="WYW54" s="86"/>
      <c r="WYX54" s="86"/>
      <c r="WYY54" s="86"/>
      <c r="WYZ54" s="86"/>
      <c r="WZA54" s="86"/>
      <c r="WZB54" s="86"/>
      <c r="WZC54" s="86"/>
      <c r="WZD54" s="86"/>
      <c r="WZE54" s="86"/>
      <c r="WZF54" s="86"/>
      <c r="WZG54" s="86"/>
      <c r="WZH54" s="86"/>
      <c r="WZI54" s="86"/>
      <c r="WZJ54" s="86"/>
      <c r="WZK54" s="86"/>
      <c r="WZL54" s="86"/>
      <c r="WZM54" s="86"/>
      <c r="WZN54" s="86"/>
      <c r="WZO54" s="86"/>
      <c r="WZP54" s="86"/>
      <c r="WZQ54" s="86"/>
      <c r="WZR54" s="86"/>
      <c r="WZS54" s="86"/>
      <c r="WZT54" s="86"/>
      <c r="WZU54" s="86"/>
      <c r="WZV54" s="86"/>
      <c r="WZW54" s="86"/>
      <c r="WZX54" s="86"/>
      <c r="WZY54" s="86"/>
      <c r="WZZ54" s="86"/>
      <c r="XAA54" s="86"/>
      <c r="XAB54" s="86"/>
      <c r="XAC54" s="86"/>
      <c r="XAD54" s="86"/>
      <c r="XAE54" s="86"/>
      <c r="XAF54" s="86"/>
      <c r="XAG54" s="86"/>
      <c r="XAH54" s="86"/>
      <c r="XAI54" s="86"/>
      <c r="XAJ54" s="86"/>
      <c r="XAK54" s="86"/>
      <c r="XAL54" s="86"/>
      <c r="XAM54" s="86"/>
      <c r="XAN54" s="86"/>
      <c r="XAO54" s="86"/>
      <c r="XAP54" s="86"/>
      <c r="XAQ54" s="86"/>
      <c r="XAR54" s="86"/>
      <c r="XAS54" s="86"/>
      <c r="XAT54" s="86"/>
      <c r="XAU54" s="86"/>
      <c r="XAV54" s="86"/>
      <c r="XAW54" s="86"/>
      <c r="XAX54" s="86"/>
      <c r="XAY54" s="86"/>
      <c r="XAZ54" s="86"/>
      <c r="XBA54" s="86"/>
      <c r="XBB54" s="86"/>
      <c r="XBC54" s="86"/>
      <c r="XBD54" s="86"/>
      <c r="XBE54" s="86"/>
      <c r="XBF54" s="86"/>
      <c r="XBG54" s="86"/>
      <c r="XBH54" s="86"/>
      <c r="XBI54" s="86"/>
      <c r="XBJ54" s="86"/>
      <c r="XBK54" s="86"/>
      <c r="XBL54" s="86"/>
      <c r="XBM54" s="86"/>
      <c r="XBN54" s="86"/>
      <c r="XBO54" s="86"/>
      <c r="XBP54" s="86"/>
      <c r="XBQ54" s="86"/>
      <c r="XBR54" s="86"/>
      <c r="XBS54" s="86"/>
      <c r="XBT54" s="86"/>
      <c r="XBU54" s="86"/>
      <c r="XBV54" s="86"/>
      <c r="XBW54" s="86"/>
      <c r="XBX54" s="86"/>
      <c r="XBY54" s="86"/>
      <c r="XBZ54" s="86"/>
      <c r="XCA54" s="86"/>
      <c r="XCB54" s="86"/>
      <c r="XCC54" s="86"/>
      <c r="XCD54" s="86"/>
      <c r="XCE54" s="86"/>
      <c r="XCF54" s="86"/>
      <c r="XCG54" s="86"/>
      <c r="XCH54" s="86"/>
      <c r="XCI54" s="86"/>
      <c r="XCJ54" s="86"/>
      <c r="XCK54" s="86"/>
      <c r="XCL54" s="86"/>
      <c r="XCM54" s="86"/>
      <c r="XCN54" s="86"/>
      <c r="XCO54" s="86"/>
      <c r="XCP54" s="86"/>
      <c r="XCQ54" s="86"/>
      <c r="XCR54" s="86"/>
      <c r="XCS54" s="86"/>
      <c r="XCT54" s="86"/>
      <c r="XCU54" s="86"/>
      <c r="XCV54" s="86"/>
      <c r="XCW54" s="86"/>
      <c r="XCX54" s="86"/>
      <c r="XCY54" s="86"/>
      <c r="XCZ54" s="86"/>
      <c r="XDA54" s="86"/>
      <c r="XDB54" s="86"/>
      <c r="XDC54" s="86"/>
      <c r="XDD54" s="86"/>
      <c r="XDE54" s="86"/>
      <c r="XDF54" s="86"/>
      <c r="XDG54" s="86"/>
      <c r="XDH54" s="86"/>
      <c r="XDI54" s="86"/>
      <c r="XDJ54" s="86"/>
      <c r="XDK54" s="86"/>
      <c r="XDL54" s="86"/>
      <c r="XDM54" s="86"/>
      <c r="XDN54" s="86"/>
      <c r="XDO54" s="86"/>
      <c r="XDP54" s="86"/>
      <c r="XDQ54" s="86"/>
      <c r="XDR54" s="86"/>
      <c r="XDS54" s="86"/>
      <c r="XDT54" s="86"/>
      <c r="XDU54" s="86"/>
      <c r="XDV54" s="86"/>
      <c r="XDW54" s="86"/>
      <c r="XDX54" s="86"/>
      <c r="XDY54" s="86"/>
      <c r="XDZ54" s="86"/>
      <c r="XEA54" s="86"/>
      <c r="XEB54" s="86"/>
      <c r="XEC54" s="86"/>
      <c r="XED54" s="86"/>
      <c r="XEE54" s="86"/>
      <c r="XEF54" s="86"/>
      <c r="XEG54" s="86"/>
      <c r="XEH54" s="86"/>
      <c r="XEI54" s="86"/>
      <c r="XEJ54" s="86"/>
      <c r="XEK54" s="86"/>
      <c r="XEL54" s="86"/>
      <c r="XEM54" s="86"/>
      <c r="XEN54" s="86"/>
      <c r="XEO54" s="86"/>
      <c r="XEP54" s="86"/>
      <c r="XEQ54" s="86"/>
      <c r="XER54" s="86"/>
      <c r="XES54" s="86"/>
      <c r="XET54" s="86"/>
      <c r="XEU54" s="86"/>
      <c r="XEV54" s="86"/>
      <c r="XEW54" s="86"/>
      <c r="XEX54" s="86"/>
      <c r="XEY54" s="86"/>
      <c r="XEZ54" s="86"/>
      <c r="XFA54" s="86"/>
      <c r="XFB54" s="86"/>
      <c r="XFC54" s="86"/>
      <c r="XFD54" s="86"/>
    </row>
    <row r="55" spans="2:16384" x14ac:dyDescent="0.2">
      <c r="B55" s="345"/>
      <c r="C55" s="122"/>
      <c r="D55" s="213"/>
      <c r="E55" s="207"/>
      <c r="F55" s="208"/>
      <c r="G55" s="213"/>
      <c r="H55" s="207"/>
      <c r="I55" s="208"/>
      <c r="J55" s="213"/>
      <c r="K55" s="207"/>
      <c r="L55" s="208"/>
      <c r="M55" s="213"/>
      <c r="N55" s="207"/>
      <c r="O55" s="208"/>
      <c r="P55" s="213"/>
      <c r="Q55" s="207"/>
      <c r="R55" s="208"/>
      <c r="S55" s="213"/>
      <c r="T55" s="207"/>
      <c r="U55" s="208"/>
    </row>
    <row r="56" spans="2:16384" s="345" customFormat="1" x14ac:dyDescent="0.2">
      <c r="B56" s="342" t="s">
        <v>121</v>
      </c>
      <c r="C56" s="342"/>
      <c r="D56" s="389"/>
      <c r="E56" s="389"/>
      <c r="F56" s="389"/>
      <c r="G56" s="389"/>
      <c r="H56" s="389"/>
      <c r="I56" s="389"/>
      <c r="J56" s="389"/>
      <c r="K56" s="389"/>
      <c r="L56" s="389"/>
      <c r="M56" s="389"/>
      <c r="N56" s="389"/>
      <c r="O56" s="389"/>
      <c r="P56" s="389"/>
      <c r="Q56" s="389"/>
      <c r="R56" s="389"/>
      <c r="S56" s="389"/>
      <c r="T56" s="389"/>
      <c r="U56" s="389"/>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c r="EX56" s="342"/>
      <c r="EY56" s="342"/>
      <c r="EZ56" s="342"/>
      <c r="FA56" s="342"/>
      <c r="FB56" s="342"/>
      <c r="FC56" s="342"/>
      <c r="FD56" s="342"/>
      <c r="FE56" s="342"/>
      <c r="FF56" s="342"/>
      <c r="FG56" s="342"/>
      <c r="FH56" s="342"/>
      <c r="FI56" s="342"/>
      <c r="FJ56" s="342"/>
      <c r="FK56" s="342"/>
      <c r="FL56" s="342"/>
      <c r="FM56" s="342"/>
      <c r="FN56" s="342"/>
      <c r="FO56" s="342"/>
      <c r="FP56" s="342"/>
      <c r="FQ56" s="342"/>
      <c r="FR56" s="342"/>
      <c r="FS56" s="342"/>
      <c r="FT56" s="342"/>
      <c r="FU56" s="342"/>
      <c r="FV56" s="342"/>
      <c r="FW56" s="342"/>
      <c r="FX56" s="342"/>
      <c r="FY56" s="342"/>
      <c r="FZ56" s="342"/>
      <c r="GA56" s="342"/>
      <c r="GB56" s="342"/>
      <c r="GC56" s="342"/>
      <c r="GD56" s="342"/>
      <c r="GE56" s="342"/>
      <c r="GF56" s="342"/>
      <c r="GG56" s="342"/>
      <c r="GH56" s="342"/>
      <c r="GI56" s="342"/>
      <c r="GJ56" s="342"/>
      <c r="GK56" s="342"/>
      <c r="GL56" s="342"/>
      <c r="GM56" s="342"/>
      <c r="GN56" s="342"/>
      <c r="GO56" s="342"/>
      <c r="GP56" s="342"/>
      <c r="GQ56" s="342"/>
      <c r="GR56" s="342"/>
      <c r="GS56" s="342"/>
      <c r="GT56" s="342"/>
      <c r="GU56" s="342"/>
      <c r="GV56" s="342"/>
      <c r="GW56" s="342"/>
      <c r="GX56" s="342"/>
      <c r="GY56" s="342"/>
      <c r="GZ56" s="342"/>
      <c r="HA56" s="342"/>
      <c r="HB56" s="342"/>
      <c r="HC56" s="342"/>
      <c r="HD56" s="342"/>
      <c r="HE56" s="342"/>
      <c r="HF56" s="342"/>
      <c r="HG56" s="342"/>
      <c r="HH56" s="342"/>
      <c r="HI56" s="342"/>
      <c r="HJ56" s="342"/>
      <c r="HK56" s="342"/>
      <c r="HL56" s="342"/>
      <c r="HM56" s="342"/>
      <c r="HN56" s="342"/>
      <c r="HO56" s="342"/>
      <c r="HP56" s="342"/>
      <c r="HQ56" s="342"/>
      <c r="HR56" s="342"/>
      <c r="HS56" s="342"/>
      <c r="HT56" s="342"/>
      <c r="HU56" s="342"/>
      <c r="HV56" s="342"/>
      <c r="HW56" s="342"/>
      <c r="HX56" s="342"/>
      <c r="HY56" s="342"/>
      <c r="HZ56" s="342"/>
      <c r="IA56" s="342"/>
      <c r="IB56" s="342"/>
      <c r="IC56" s="342"/>
      <c r="ID56" s="342"/>
      <c r="IE56" s="342"/>
      <c r="IF56" s="342"/>
      <c r="IG56" s="342"/>
      <c r="IH56" s="342"/>
      <c r="II56" s="342"/>
      <c r="IJ56" s="342"/>
      <c r="IK56" s="342"/>
      <c r="IL56" s="342"/>
      <c r="IM56" s="342"/>
      <c r="IN56" s="342"/>
      <c r="IO56" s="342"/>
      <c r="IP56" s="342"/>
      <c r="IQ56" s="342"/>
      <c r="IR56" s="342"/>
      <c r="IS56" s="342"/>
      <c r="IT56" s="342"/>
      <c r="IU56" s="342"/>
      <c r="IV56" s="342"/>
      <c r="IW56" s="342"/>
      <c r="IX56" s="342"/>
      <c r="IY56" s="342"/>
      <c r="IZ56" s="342"/>
      <c r="JA56" s="342"/>
      <c r="JB56" s="342"/>
      <c r="JC56" s="342"/>
      <c r="JD56" s="342"/>
      <c r="JE56" s="342"/>
      <c r="JF56" s="342"/>
      <c r="JG56" s="342"/>
      <c r="JH56" s="342"/>
      <c r="JI56" s="342"/>
      <c r="JJ56" s="342"/>
      <c r="JK56" s="342"/>
      <c r="JL56" s="342"/>
      <c r="JM56" s="342"/>
      <c r="JN56" s="342"/>
      <c r="JO56" s="342"/>
      <c r="JP56" s="342"/>
      <c r="JQ56" s="342"/>
      <c r="JR56" s="342"/>
      <c r="JS56" s="342"/>
      <c r="JT56" s="342"/>
      <c r="JU56" s="342"/>
      <c r="JV56" s="342"/>
      <c r="JW56" s="342"/>
      <c r="JX56" s="342"/>
      <c r="JY56" s="342"/>
      <c r="JZ56" s="342"/>
      <c r="KA56" s="342"/>
      <c r="KB56" s="342"/>
      <c r="KC56" s="342"/>
      <c r="KD56" s="342"/>
      <c r="KE56" s="342"/>
      <c r="KF56" s="342"/>
      <c r="KG56" s="342"/>
      <c r="KH56" s="342"/>
      <c r="KI56" s="342"/>
      <c r="KJ56" s="342"/>
      <c r="KK56" s="342"/>
      <c r="KL56" s="342"/>
      <c r="KM56" s="342"/>
      <c r="KN56" s="342"/>
      <c r="KO56" s="342"/>
      <c r="KP56" s="342"/>
      <c r="KQ56" s="342"/>
      <c r="KR56" s="342"/>
      <c r="KS56" s="342"/>
      <c r="KT56" s="342"/>
      <c r="KU56" s="342"/>
      <c r="KV56" s="342"/>
      <c r="KW56" s="342"/>
      <c r="KX56" s="342"/>
      <c r="KY56" s="342"/>
      <c r="KZ56" s="342"/>
      <c r="LA56" s="342"/>
      <c r="LB56" s="342"/>
      <c r="LC56" s="342"/>
      <c r="LD56" s="342"/>
      <c r="LE56" s="342"/>
      <c r="LF56" s="342"/>
      <c r="LG56" s="342"/>
      <c r="LH56" s="342"/>
      <c r="LI56" s="342"/>
      <c r="LJ56" s="342"/>
      <c r="LK56" s="342"/>
      <c r="LL56" s="342"/>
      <c r="LM56" s="342"/>
      <c r="LN56" s="342"/>
      <c r="LO56" s="342"/>
      <c r="LP56" s="342"/>
      <c r="LQ56" s="342"/>
      <c r="LR56" s="342"/>
      <c r="LS56" s="342"/>
      <c r="LT56" s="342"/>
      <c r="LU56" s="342"/>
      <c r="LV56" s="342"/>
      <c r="LW56" s="342"/>
      <c r="LX56" s="342"/>
      <c r="LY56" s="342"/>
      <c r="LZ56" s="342"/>
      <c r="MA56" s="342"/>
      <c r="MB56" s="342"/>
      <c r="MC56" s="342"/>
      <c r="MD56" s="342"/>
      <c r="ME56" s="342"/>
      <c r="MF56" s="342"/>
      <c r="MG56" s="342"/>
      <c r="MH56" s="342"/>
      <c r="MI56" s="342"/>
      <c r="MJ56" s="342"/>
      <c r="MK56" s="342"/>
      <c r="ML56" s="342"/>
      <c r="MM56" s="342"/>
      <c r="MN56" s="342"/>
      <c r="MO56" s="342"/>
      <c r="MP56" s="342"/>
      <c r="MQ56" s="342"/>
      <c r="MR56" s="342"/>
      <c r="MS56" s="342"/>
      <c r="MT56" s="342"/>
      <c r="MU56" s="342"/>
      <c r="MV56" s="342"/>
      <c r="MW56" s="342"/>
      <c r="MX56" s="342"/>
      <c r="MY56" s="342"/>
      <c r="MZ56" s="342"/>
      <c r="NA56" s="342"/>
      <c r="NB56" s="342"/>
      <c r="NC56" s="342"/>
      <c r="ND56" s="342"/>
      <c r="NE56" s="342"/>
      <c r="NF56" s="342"/>
      <c r="NG56" s="342"/>
      <c r="NH56" s="342"/>
      <c r="NI56" s="342"/>
      <c r="NJ56" s="342"/>
      <c r="NK56" s="342"/>
      <c r="NL56" s="342"/>
      <c r="NM56" s="342"/>
      <c r="NN56" s="342"/>
      <c r="NO56" s="342"/>
      <c r="NP56" s="342"/>
      <c r="NQ56" s="342"/>
      <c r="NR56" s="342"/>
      <c r="NS56" s="342"/>
      <c r="NT56" s="342"/>
      <c r="NU56" s="342"/>
      <c r="NV56" s="342"/>
      <c r="NW56" s="342"/>
      <c r="NX56" s="342"/>
      <c r="NY56" s="342"/>
      <c r="NZ56" s="342"/>
      <c r="OA56" s="342"/>
      <c r="OB56" s="342"/>
      <c r="OC56" s="342"/>
      <c r="OD56" s="342"/>
      <c r="OE56" s="342"/>
      <c r="OF56" s="342"/>
      <c r="OG56" s="342"/>
      <c r="OH56" s="342"/>
      <c r="OI56" s="342"/>
      <c r="OJ56" s="342"/>
      <c r="OK56" s="342"/>
      <c r="OL56" s="342"/>
      <c r="OM56" s="342"/>
      <c r="ON56" s="342"/>
      <c r="OO56" s="342"/>
      <c r="OP56" s="342"/>
      <c r="OQ56" s="342"/>
      <c r="OR56" s="342"/>
      <c r="OS56" s="342"/>
      <c r="OT56" s="342"/>
      <c r="OU56" s="342"/>
      <c r="OV56" s="342"/>
      <c r="OW56" s="342"/>
      <c r="OX56" s="342"/>
      <c r="OY56" s="342"/>
      <c r="OZ56" s="342"/>
      <c r="PA56" s="342"/>
      <c r="PB56" s="342"/>
      <c r="PC56" s="342"/>
      <c r="PD56" s="342"/>
      <c r="PE56" s="342"/>
      <c r="PF56" s="342"/>
      <c r="PG56" s="342"/>
      <c r="PH56" s="342"/>
      <c r="PI56" s="342"/>
      <c r="PJ56" s="342"/>
      <c r="PK56" s="342"/>
      <c r="PL56" s="342"/>
      <c r="PM56" s="342"/>
      <c r="PN56" s="342"/>
      <c r="PO56" s="342"/>
      <c r="PP56" s="342"/>
      <c r="PQ56" s="342"/>
      <c r="PR56" s="342"/>
      <c r="PS56" s="342"/>
      <c r="PT56" s="342"/>
      <c r="PU56" s="342"/>
      <c r="PV56" s="342"/>
      <c r="PW56" s="342"/>
      <c r="PX56" s="342"/>
      <c r="PY56" s="342"/>
      <c r="PZ56" s="342"/>
      <c r="QA56" s="342"/>
      <c r="QB56" s="342"/>
      <c r="QC56" s="342"/>
      <c r="QD56" s="342"/>
      <c r="QE56" s="342"/>
      <c r="QF56" s="342"/>
      <c r="QG56" s="342"/>
      <c r="QH56" s="342"/>
      <c r="QI56" s="342"/>
      <c r="QJ56" s="342"/>
      <c r="QK56" s="342"/>
      <c r="QL56" s="342"/>
      <c r="QM56" s="342"/>
      <c r="QN56" s="342"/>
      <c r="QO56" s="342"/>
      <c r="QP56" s="342"/>
      <c r="QQ56" s="342"/>
      <c r="QR56" s="342"/>
      <c r="QS56" s="342"/>
      <c r="QT56" s="342"/>
      <c r="QU56" s="342"/>
      <c r="QV56" s="342"/>
      <c r="QW56" s="342"/>
      <c r="QX56" s="342"/>
      <c r="QY56" s="342"/>
      <c r="QZ56" s="342"/>
      <c r="RA56" s="342"/>
      <c r="RB56" s="342"/>
      <c r="RC56" s="342"/>
      <c r="RD56" s="342"/>
      <c r="RE56" s="342"/>
      <c r="RF56" s="342"/>
      <c r="RG56" s="342"/>
      <c r="RH56" s="342"/>
      <c r="RI56" s="342"/>
      <c r="RJ56" s="342"/>
      <c r="RK56" s="342"/>
      <c r="RL56" s="342"/>
      <c r="RM56" s="342"/>
      <c r="RN56" s="342"/>
      <c r="RO56" s="342"/>
      <c r="RP56" s="342"/>
      <c r="RQ56" s="342"/>
      <c r="RR56" s="342"/>
      <c r="RS56" s="342"/>
      <c r="RT56" s="342"/>
      <c r="RU56" s="342"/>
      <c r="RV56" s="342"/>
      <c r="RW56" s="342"/>
      <c r="RX56" s="342"/>
      <c r="RY56" s="342"/>
      <c r="RZ56" s="342"/>
      <c r="SA56" s="342"/>
      <c r="SB56" s="342"/>
      <c r="SC56" s="342"/>
      <c r="SD56" s="342"/>
      <c r="SE56" s="342"/>
      <c r="SF56" s="342"/>
      <c r="SG56" s="342"/>
      <c r="SH56" s="342"/>
      <c r="SI56" s="342"/>
      <c r="SJ56" s="342"/>
      <c r="SK56" s="342"/>
      <c r="SL56" s="342"/>
      <c r="SM56" s="342"/>
      <c r="SN56" s="342"/>
      <c r="SO56" s="342"/>
      <c r="SP56" s="342"/>
      <c r="SQ56" s="342"/>
      <c r="SR56" s="342"/>
      <c r="SS56" s="342"/>
      <c r="ST56" s="342"/>
      <c r="SU56" s="342"/>
      <c r="SV56" s="342"/>
      <c r="SW56" s="342"/>
      <c r="SX56" s="342"/>
      <c r="SY56" s="342"/>
      <c r="SZ56" s="342"/>
      <c r="TA56" s="342"/>
      <c r="TB56" s="342"/>
      <c r="TC56" s="342"/>
      <c r="TD56" s="342"/>
      <c r="TE56" s="342"/>
      <c r="TF56" s="342"/>
      <c r="TG56" s="342"/>
      <c r="TH56" s="342"/>
      <c r="TI56" s="342"/>
      <c r="TJ56" s="342"/>
      <c r="TK56" s="342"/>
      <c r="TL56" s="342"/>
      <c r="TM56" s="342"/>
      <c r="TN56" s="342"/>
      <c r="TO56" s="342"/>
      <c r="TP56" s="342"/>
      <c r="TQ56" s="342"/>
      <c r="TR56" s="342"/>
      <c r="TS56" s="342"/>
      <c r="TT56" s="342"/>
      <c r="TU56" s="342"/>
      <c r="TV56" s="342"/>
      <c r="TW56" s="342"/>
      <c r="TX56" s="342"/>
      <c r="TY56" s="342"/>
      <c r="TZ56" s="342"/>
      <c r="UA56" s="342"/>
      <c r="UB56" s="342"/>
      <c r="UC56" s="342"/>
      <c r="UD56" s="342"/>
      <c r="UE56" s="342"/>
      <c r="UF56" s="342"/>
      <c r="UG56" s="342"/>
      <c r="UH56" s="342"/>
      <c r="UI56" s="342"/>
      <c r="UJ56" s="342"/>
      <c r="UK56" s="342"/>
      <c r="UL56" s="342"/>
      <c r="UM56" s="342"/>
      <c r="UN56" s="342"/>
      <c r="UO56" s="342"/>
      <c r="UP56" s="342"/>
      <c r="UQ56" s="342"/>
      <c r="UR56" s="342"/>
      <c r="US56" s="342"/>
      <c r="UT56" s="342"/>
      <c r="UU56" s="342"/>
      <c r="UV56" s="342"/>
      <c r="UW56" s="342"/>
      <c r="UX56" s="342"/>
      <c r="UY56" s="342"/>
      <c r="UZ56" s="342"/>
      <c r="VA56" s="342"/>
      <c r="VB56" s="342"/>
      <c r="VC56" s="342"/>
      <c r="VD56" s="342"/>
      <c r="VE56" s="342"/>
      <c r="VF56" s="342"/>
      <c r="VG56" s="342"/>
      <c r="VH56" s="342"/>
      <c r="VI56" s="342"/>
      <c r="VJ56" s="342"/>
      <c r="VK56" s="342"/>
      <c r="VL56" s="342"/>
      <c r="VM56" s="342"/>
      <c r="VN56" s="342"/>
      <c r="VO56" s="342"/>
      <c r="VP56" s="342"/>
      <c r="VQ56" s="342"/>
      <c r="VR56" s="342"/>
      <c r="VS56" s="342"/>
      <c r="VT56" s="342"/>
      <c r="VU56" s="342"/>
      <c r="VV56" s="342"/>
      <c r="VW56" s="342"/>
      <c r="VX56" s="342"/>
      <c r="VY56" s="342"/>
      <c r="VZ56" s="342"/>
      <c r="WA56" s="342"/>
      <c r="WB56" s="342"/>
      <c r="WC56" s="342"/>
      <c r="WD56" s="342"/>
      <c r="WE56" s="342"/>
      <c r="WF56" s="342"/>
      <c r="WG56" s="342"/>
      <c r="WH56" s="342"/>
      <c r="WI56" s="342"/>
      <c r="WJ56" s="342"/>
      <c r="WK56" s="342"/>
      <c r="WL56" s="342"/>
      <c r="WM56" s="342"/>
      <c r="WN56" s="342"/>
      <c r="WO56" s="342"/>
      <c r="WP56" s="342"/>
      <c r="WQ56" s="342"/>
      <c r="WR56" s="342"/>
      <c r="WS56" s="342"/>
      <c r="WT56" s="342"/>
      <c r="WU56" s="342"/>
      <c r="WV56" s="342"/>
      <c r="WW56" s="342"/>
      <c r="WX56" s="342"/>
      <c r="WY56" s="342"/>
      <c r="WZ56" s="342"/>
      <c r="XA56" s="342"/>
      <c r="XB56" s="342"/>
      <c r="XC56" s="342"/>
      <c r="XD56" s="342"/>
      <c r="XE56" s="342"/>
      <c r="XF56" s="342"/>
      <c r="XG56" s="342"/>
      <c r="XH56" s="342"/>
      <c r="XI56" s="342"/>
      <c r="XJ56" s="342"/>
      <c r="XK56" s="342"/>
      <c r="XL56" s="342"/>
      <c r="XM56" s="342"/>
      <c r="XN56" s="342"/>
      <c r="XO56" s="342"/>
      <c r="XP56" s="342"/>
      <c r="XQ56" s="342"/>
      <c r="XR56" s="342"/>
      <c r="XS56" s="342"/>
      <c r="XT56" s="342"/>
      <c r="XU56" s="342"/>
      <c r="XV56" s="342"/>
      <c r="XW56" s="342"/>
      <c r="XX56" s="342"/>
      <c r="XY56" s="342"/>
      <c r="XZ56" s="342"/>
      <c r="YA56" s="342"/>
      <c r="YB56" s="342"/>
      <c r="YC56" s="342"/>
      <c r="YD56" s="342"/>
      <c r="YE56" s="342"/>
      <c r="YF56" s="342"/>
      <c r="YG56" s="342"/>
      <c r="YH56" s="342"/>
      <c r="YI56" s="342"/>
      <c r="YJ56" s="342"/>
      <c r="YK56" s="342"/>
      <c r="YL56" s="342"/>
      <c r="YM56" s="342"/>
      <c r="YN56" s="342"/>
      <c r="YO56" s="342"/>
      <c r="YP56" s="342"/>
      <c r="YQ56" s="342"/>
      <c r="YR56" s="342"/>
      <c r="YS56" s="342"/>
      <c r="YT56" s="342"/>
      <c r="YU56" s="342"/>
      <c r="YV56" s="342"/>
      <c r="YW56" s="342"/>
      <c r="YX56" s="342"/>
      <c r="YY56" s="342"/>
      <c r="YZ56" s="342"/>
      <c r="ZA56" s="342"/>
      <c r="ZB56" s="342"/>
      <c r="ZC56" s="342"/>
      <c r="ZD56" s="342"/>
      <c r="ZE56" s="342"/>
      <c r="ZF56" s="342"/>
      <c r="ZG56" s="342"/>
      <c r="ZH56" s="342"/>
      <c r="ZI56" s="342"/>
      <c r="ZJ56" s="342"/>
      <c r="ZK56" s="342"/>
      <c r="ZL56" s="342"/>
      <c r="ZM56" s="342"/>
      <c r="ZN56" s="342"/>
      <c r="ZO56" s="342"/>
      <c r="ZP56" s="342"/>
      <c r="ZQ56" s="342"/>
      <c r="ZR56" s="342"/>
      <c r="ZS56" s="342"/>
      <c r="ZT56" s="342"/>
      <c r="ZU56" s="342"/>
      <c r="ZV56" s="342"/>
      <c r="ZW56" s="342"/>
      <c r="ZX56" s="342"/>
      <c r="ZY56" s="342"/>
      <c r="ZZ56" s="342"/>
      <c r="AAA56" s="342"/>
      <c r="AAB56" s="342"/>
      <c r="AAC56" s="342"/>
      <c r="AAD56" s="342"/>
      <c r="AAE56" s="342"/>
      <c r="AAF56" s="342"/>
      <c r="AAG56" s="342"/>
      <c r="AAH56" s="342"/>
      <c r="AAI56" s="342"/>
      <c r="AAJ56" s="342"/>
      <c r="AAK56" s="342"/>
      <c r="AAL56" s="342"/>
      <c r="AAM56" s="342"/>
      <c r="AAN56" s="342"/>
      <c r="AAO56" s="342"/>
      <c r="AAP56" s="342"/>
      <c r="AAQ56" s="342"/>
      <c r="AAR56" s="342"/>
      <c r="AAS56" s="342"/>
      <c r="AAT56" s="342"/>
      <c r="AAU56" s="342"/>
      <c r="AAV56" s="342"/>
      <c r="AAW56" s="342"/>
      <c r="AAX56" s="342"/>
      <c r="AAY56" s="342"/>
      <c r="AAZ56" s="342"/>
      <c r="ABA56" s="342"/>
      <c r="ABB56" s="342"/>
      <c r="ABC56" s="342"/>
      <c r="ABD56" s="342"/>
      <c r="ABE56" s="342"/>
      <c r="ABF56" s="342"/>
      <c r="ABG56" s="342"/>
      <c r="ABH56" s="342"/>
      <c r="ABI56" s="342"/>
      <c r="ABJ56" s="342"/>
      <c r="ABK56" s="342"/>
      <c r="ABL56" s="342"/>
      <c r="ABM56" s="342"/>
      <c r="ABN56" s="342"/>
      <c r="ABO56" s="342"/>
      <c r="ABP56" s="342"/>
      <c r="ABQ56" s="342"/>
      <c r="ABR56" s="342"/>
      <c r="ABS56" s="342"/>
      <c r="ABT56" s="342"/>
      <c r="ABU56" s="342"/>
      <c r="ABV56" s="342"/>
      <c r="ABW56" s="342"/>
      <c r="ABX56" s="342"/>
      <c r="ABY56" s="342"/>
      <c r="ABZ56" s="342"/>
      <c r="ACA56" s="342"/>
      <c r="ACB56" s="342"/>
      <c r="ACC56" s="342"/>
      <c r="ACD56" s="342"/>
      <c r="ACE56" s="342"/>
      <c r="ACF56" s="342"/>
      <c r="ACG56" s="342"/>
      <c r="ACH56" s="342"/>
      <c r="ACI56" s="342"/>
      <c r="ACJ56" s="342"/>
      <c r="ACK56" s="342"/>
      <c r="ACL56" s="342"/>
      <c r="ACM56" s="342"/>
      <c r="ACN56" s="342"/>
      <c r="ACO56" s="342"/>
      <c r="ACP56" s="342"/>
      <c r="ACQ56" s="342"/>
      <c r="ACR56" s="342"/>
      <c r="ACS56" s="342"/>
      <c r="ACT56" s="342"/>
      <c r="ACU56" s="342"/>
      <c r="ACV56" s="342"/>
      <c r="ACW56" s="342"/>
      <c r="ACX56" s="342"/>
      <c r="ACY56" s="342"/>
      <c r="ACZ56" s="342"/>
      <c r="ADA56" s="342"/>
      <c r="ADB56" s="342"/>
      <c r="ADC56" s="342"/>
      <c r="ADD56" s="342"/>
      <c r="ADE56" s="342"/>
      <c r="ADF56" s="342"/>
      <c r="ADG56" s="342"/>
      <c r="ADH56" s="342"/>
      <c r="ADI56" s="342"/>
      <c r="ADJ56" s="342"/>
      <c r="ADK56" s="342"/>
      <c r="ADL56" s="342"/>
      <c r="ADM56" s="342"/>
      <c r="ADN56" s="342"/>
      <c r="ADO56" s="342"/>
      <c r="ADP56" s="342"/>
      <c r="ADQ56" s="342"/>
      <c r="ADR56" s="342"/>
      <c r="ADS56" s="342"/>
      <c r="ADT56" s="342"/>
      <c r="ADU56" s="342"/>
      <c r="ADV56" s="342"/>
      <c r="ADW56" s="342"/>
      <c r="ADX56" s="342"/>
      <c r="ADY56" s="342"/>
      <c r="ADZ56" s="342"/>
      <c r="AEA56" s="342"/>
      <c r="AEB56" s="342"/>
      <c r="AEC56" s="342"/>
      <c r="AED56" s="342"/>
      <c r="AEE56" s="342"/>
      <c r="AEF56" s="342"/>
      <c r="AEG56" s="342"/>
      <c r="AEH56" s="342"/>
      <c r="AEI56" s="342"/>
      <c r="AEJ56" s="342"/>
      <c r="AEK56" s="342"/>
      <c r="AEL56" s="342"/>
      <c r="AEM56" s="342"/>
      <c r="AEN56" s="342"/>
      <c r="AEO56" s="342"/>
      <c r="AEP56" s="342"/>
      <c r="AEQ56" s="342"/>
      <c r="AER56" s="342"/>
      <c r="AES56" s="342"/>
      <c r="AET56" s="342"/>
      <c r="AEU56" s="342"/>
      <c r="AEV56" s="342"/>
      <c r="AEW56" s="342"/>
      <c r="AEX56" s="342"/>
      <c r="AEY56" s="342"/>
      <c r="AEZ56" s="342"/>
      <c r="AFA56" s="342"/>
      <c r="AFB56" s="342"/>
      <c r="AFC56" s="342"/>
      <c r="AFD56" s="342"/>
      <c r="AFE56" s="342"/>
      <c r="AFF56" s="342"/>
      <c r="AFG56" s="342"/>
      <c r="AFH56" s="342"/>
      <c r="AFI56" s="342"/>
      <c r="AFJ56" s="342"/>
      <c r="AFK56" s="342"/>
      <c r="AFL56" s="342"/>
      <c r="AFM56" s="342"/>
      <c r="AFN56" s="342"/>
      <c r="AFO56" s="342"/>
      <c r="AFP56" s="342"/>
      <c r="AFQ56" s="342"/>
      <c r="AFR56" s="342"/>
      <c r="AFS56" s="342"/>
      <c r="AFT56" s="342"/>
      <c r="AFU56" s="342"/>
      <c r="AFV56" s="342"/>
      <c r="AFW56" s="342"/>
      <c r="AFX56" s="342"/>
      <c r="AFY56" s="342"/>
      <c r="AFZ56" s="342"/>
      <c r="AGA56" s="342"/>
      <c r="AGB56" s="342"/>
      <c r="AGC56" s="342"/>
      <c r="AGD56" s="342"/>
      <c r="AGE56" s="342"/>
      <c r="AGF56" s="342"/>
      <c r="AGG56" s="342"/>
      <c r="AGH56" s="342"/>
      <c r="AGI56" s="342"/>
      <c r="AGJ56" s="342"/>
      <c r="AGK56" s="342"/>
      <c r="AGL56" s="342"/>
      <c r="AGM56" s="342"/>
      <c r="AGN56" s="342"/>
      <c r="AGO56" s="342"/>
      <c r="AGP56" s="342"/>
      <c r="AGQ56" s="342"/>
      <c r="AGR56" s="342"/>
      <c r="AGS56" s="342"/>
      <c r="AGT56" s="342"/>
      <c r="AGU56" s="342"/>
      <c r="AGV56" s="342"/>
      <c r="AGW56" s="342"/>
      <c r="AGX56" s="342"/>
      <c r="AGY56" s="342"/>
      <c r="AGZ56" s="342"/>
      <c r="AHA56" s="342"/>
      <c r="AHB56" s="342"/>
      <c r="AHC56" s="342"/>
      <c r="AHD56" s="342"/>
      <c r="AHE56" s="342"/>
      <c r="AHF56" s="342"/>
      <c r="AHG56" s="342"/>
      <c r="AHH56" s="342"/>
      <c r="AHI56" s="342"/>
      <c r="AHJ56" s="342"/>
      <c r="AHK56" s="342"/>
      <c r="AHL56" s="342"/>
      <c r="AHM56" s="342"/>
      <c r="AHN56" s="342"/>
      <c r="AHO56" s="342"/>
      <c r="AHP56" s="342"/>
      <c r="AHQ56" s="342"/>
      <c r="AHR56" s="342"/>
      <c r="AHS56" s="342"/>
      <c r="AHT56" s="342"/>
      <c r="AHU56" s="342"/>
      <c r="AHV56" s="342"/>
      <c r="AHW56" s="342"/>
      <c r="AHX56" s="342"/>
      <c r="AHY56" s="342"/>
      <c r="AHZ56" s="342"/>
      <c r="AIA56" s="342"/>
      <c r="AIB56" s="342"/>
      <c r="AIC56" s="342"/>
      <c r="AID56" s="342"/>
      <c r="AIE56" s="342"/>
      <c r="AIF56" s="342"/>
      <c r="AIG56" s="342"/>
      <c r="AIH56" s="342"/>
      <c r="AII56" s="342"/>
      <c r="AIJ56" s="342"/>
      <c r="AIK56" s="342"/>
      <c r="AIL56" s="342"/>
      <c r="AIM56" s="342"/>
      <c r="AIN56" s="342"/>
      <c r="AIO56" s="342"/>
      <c r="AIP56" s="342"/>
      <c r="AIQ56" s="342"/>
      <c r="AIR56" s="342"/>
      <c r="AIS56" s="342"/>
      <c r="AIT56" s="342"/>
      <c r="AIU56" s="342"/>
      <c r="AIV56" s="342"/>
      <c r="AIW56" s="342"/>
      <c r="AIX56" s="342"/>
      <c r="AIY56" s="342"/>
      <c r="AIZ56" s="342"/>
      <c r="AJA56" s="342"/>
      <c r="AJB56" s="342"/>
      <c r="AJC56" s="342"/>
      <c r="AJD56" s="342"/>
      <c r="AJE56" s="342"/>
      <c r="AJF56" s="342"/>
      <c r="AJG56" s="342"/>
      <c r="AJH56" s="342"/>
      <c r="AJI56" s="342"/>
      <c r="AJJ56" s="342"/>
      <c r="AJK56" s="342"/>
      <c r="AJL56" s="342"/>
      <c r="AJM56" s="342"/>
      <c r="AJN56" s="342"/>
      <c r="AJO56" s="342"/>
      <c r="AJP56" s="342"/>
      <c r="AJQ56" s="342"/>
      <c r="AJR56" s="342"/>
      <c r="AJS56" s="342"/>
      <c r="AJT56" s="342"/>
      <c r="AJU56" s="342"/>
      <c r="AJV56" s="342"/>
      <c r="AJW56" s="342"/>
      <c r="AJX56" s="342"/>
      <c r="AJY56" s="342"/>
      <c r="AJZ56" s="342"/>
      <c r="AKA56" s="342"/>
      <c r="AKB56" s="342"/>
      <c r="AKC56" s="342"/>
      <c r="AKD56" s="342"/>
      <c r="AKE56" s="342"/>
      <c r="AKF56" s="342"/>
      <c r="AKG56" s="342"/>
      <c r="AKH56" s="342"/>
      <c r="AKI56" s="342"/>
      <c r="AKJ56" s="342"/>
      <c r="AKK56" s="342"/>
      <c r="AKL56" s="342"/>
      <c r="AKM56" s="342"/>
      <c r="AKN56" s="342"/>
      <c r="AKO56" s="342"/>
      <c r="AKP56" s="342"/>
      <c r="AKQ56" s="342"/>
      <c r="AKR56" s="342"/>
      <c r="AKS56" s="342"/>
      <c r="AKT56" s="342"/>
      <c r="AKU56" s="342"/>
      <c r="AKV56" s="342"/>
      <c r="AKW56" s="342"/>
      <c r="AKX56" s="342"/>
      <c r="AKY56" s="342"/>
      <c r="AKZ56" s="342"/>
      <c r="ALA56" s="342"/>
      <c r="ALB56" s="342"/>
      <c r="ALC56" s="342"/>
      <c r="ALD56" s="342"/>
      <c r="ALE56" s="342"/>
      <c r="ALF56" s="342"/>
      <c r="ALG56" s="342"/>
      <c r="ALH56" s="342"/>
      <c r="ALI56" s="342"/>
      <c r="ALJ56" s="342"/>
      <c r="ALK56" s="342"/>
      <c r="ALL56" s="342"/>
      <c r="ALM56" s="342"/>
      <c r="ALN56" s="342"/>
      <c r="ALO56" s="342"/>
      <c r="ALP56" s="342"/>
      <c r="ALQ56" s="342"/>
      <c r="ALR56" s="342"/>
      <c r="ALS56" s="342"/>
      <c r="ALT56" s="342"/>
      <c r="ALU56" s="342"/>
      <c r="ALV56" s="342"/>
      <c r="ALW56" s="342"/>
      <c r="ALX56" s="342"/>
      <c r="ALY56" s="342"/>
      <c r="ALZ56" s="342"/>
      <c r="AMA56" s="342"/>
      <c r="AMB56" s="342"/>
      <c r="AMC56" s="342"/>
      <c r="AMD56" s="342"/>
      <c r="AME56" s="342"/>
      <c r="AMF56" s="342"/>
      <c r="AMG56" s="342"/>
      <c r="AMH56" s="342"/>
      <c r="AMI56" s="342"/>
      <c r="AMJ56" s="342"/>
      <c r="AMK56" s="342"/>
      <c r="AML56" s="342"/>
      <c r="AMM56" s="342"/>
      <c r="AMN56" s="342"/>
      <c r="AMO56" s="342"/>
      <c r="AMP56" s="342"/>
      <c r="AMQ56" s="342"/>
      <c r="AMR56" s="342"/>
      <c r="AMS56" s="342"/>
      <c r="AMT56" s="342"/>
      <c r="AMU56" s="342"/>
      <c r="AMV56" s="342"/>
      <c r="AMW56" s="342"/>
      <c r="AMX56" s="342"/>
      <c r="AMY56" s="342"/>
      <c r="AMZ56" s="342"/>
      <c r="ANA56" s="342"/>
      <c r="ANB56" s="342"/>
      <c r="ANC56" s="342"/>
      <c r="AND56" s="342"/>
      <c r="ANE56" s="342"/>
      <c r="ANF56" s="342"/>
      <c r="ANG56" s="342"/>
      <c r="ANH56" s="342"/>
      <c r="ANI56" s="342"/>
      <c r="ANJ56" s="342"/>
      <c r="ANK56" s="342"/>
      <c r="ANL56" s="342"/>
      <c r="ANM56" s="342"/>
      <c r="ANN56" s="342"/>
      <c r="ANO56" s="342"/>
      <c r="ANP56" s="342"/>
      <c r="ANQ56" s="342"/>
      <c r="ANR56" s="342"/>
      <c r="ANS56" s="342"/>
      <c r="ANT56" s="342"/>
      <c r="ANU56" s="342"/>
      <c r="ANV56" s="342"/>
      <c r="ANW56" s="342"/>
      <c r="ANX56" s="342"/>
      <c r="ANY56" s="342"/>
      <c r="ANZ56" s="342"/>
      <c r="AOA56" s="342"/>
      <c r="AOB56" s="342"/>
      <c r="AOC56" s="342"/>
      <c r="AOD56" s="342"/>
      <c r="AOE56" s="342"/>
      <c r="AOF56" s="342"/>
      <c r="AOG56" s="342"/>
      <c r="AOH56" s="342"/>
      <c r="AOI56" s="342"/>
      <c r="AOJ56" s="342"/>
      <c r="AOK56" s="342"/>
      <c r="AOL56" s="342"/>
      <c r="AOM56" s="342"/>
      <c r="AON56" s="342"/>
      <c r="AOO56" s="342"/>
      <c r="AOP56" s="342"/>
      <c r="AOQ56" s="342"/>
      <c r="AOR56" s="342"/>
      <c r="AOS56" s="342"/>
      <c r="AOT56" s="342"/>
      <c r="AOU56" s="342"/>
      <c r="AOV56" s="342"/>
      <c r="AOW56" s="342"/>
      <c r="AOX56" s="342"/>
      <c r="AOY56" s="342"/>
      <c r="AOZ56" s="342"/>
      <c r="APA56" s="342"/>
      <c r="APB56" s="342"/>
      <c r="APC56" s="342"/>
      <c r="APD56" s="342"/>
      <c r="APE56" s="342"/>
      <c r="APF56" s="342"/>
      <c r="APG56" s="342"/>
      <c r="APH56" s="342"/>
      <c r="API56" s="342"/>
      <c r="APJ56" s="342"/>
      <c r="APK56" s="342"/>
      <c r="APL56" s="342"/>
      <c r="APM56" s="342"/>
      <c r="APN56" s="342"/>
      <c r="APO56" s="342"/>
      <c r="APP56" s="342"/>
      <c r="APQ56" s="342"/>
      <c r="APR56" s="342"/>
      <c r="APS56" s="342"/>
      <c r="APT56" s="342"/>
      <c r="APU56" s="342"/>
      <c r="APV56" s="342"/>
      <c r="APW56" s="342"/>
      <c r="APX56" s="342"/>
      <c r="APY56" s="342"/>
      <c r="APZ56" s="342"/>
      <c r="AQA56" s="342"/>
      <c r="AQB56" s="342"/>
      <c r="AQC56" s="342"/>
      <c r="AQD56" s="342"/>
      <c r="AQE56" s="342"/>
      <c r="AQF56" s="342"/>
      <c r="AQG56" s="342"/>
      <c r="AQH56" s="342"/>
      <c r="AQI56" s="342"/>
      <c r="AQJ56" s="342"/>
      <c r="AQK56" s="342"/>
      <c r="AQL56" s="342"/>
      <c r="AQM56" s="342"/>
      <c r="AQN56" s="342"/>
      <c r="AQO56" s="342"/>
      <c r="AQP56" s="342"/>
      <c r="AQQ56" s="342"/>
      <c r="AQR56" s="342"/>
      <c r="AQS56" s="342"/>
      <c r="AQT56" s="342"/>
      <c r="AQU56" s="342"/>
      <c r="AQV56" s="342"/>
      <c r="AQW56" s="342"/>
      <c r="AQX56" s="342"/>
      <c r="AQY56" s="342"/>
      <c r="AQZ56" s="342"/>
      <c r="ARA56" s="342"/>
      <c r="ARB56" s="342"/>
      <c r="ARC56" s="342"/>
      <c r="ARD56" s="342"/>
      <c r="ARE56" s="342"/>
      <c r="ARF56" s="342"/>
      <c r="ARG56" s="342"/>
      <c r="ARH56" s="342"/>
      <c r="ARI56" s="342"/>
      <c r="ARJ56" s="342"/>
      <c r="ARK56" s="342"/>
      <c r="ARL56" s="342"/>
      <c r="ARM56" s="342"/>
      <c r="ARN56" s="342"/>
      <c r="ARO56" s="342"/>
      <c r="ARP56" s="342"/>
      <c r="ARQ56" s="342"/>
      <c r="ARR56" s="342"/>
      <c r="ARS56" s="342"/>
      <c r="ART56" s="342"/>
      <c r="ARU56" s="342"/>
      <c r="ARV56" s="342"/>
      <c r="ARW56" s="342"/>
      <c r="ARX56" s="342"/>
      <c r="ARY56" s="342"/>
      <c r="ARZ56" s="342"/>
      <c r="ASA56" s="342"/>
      <c r="ASB56" s="342"/>
      <c r="ASC56" s="342"/>
      <c r="ASD56" s="342"/>
      <c r="ASE56" s="342"/>
      <c r="ASF56" s="342"/>
      <c r="ASG56" s="342"/>
      <c r="ASH56" s="342"/>
      <c r="ASI56" s="342"/>
      <c r="ASJ56" s="342"/>
      <c r="ASK56" s="342"/>
      <c r="ASL56" s="342"/>
      <c r="ASM56" s="342"/>
      <c r="ASN56" s="342"/>
      <c r="ASO56" s="342"/>
      <c r="ASP56" s="342"/>
      <c r="ASQ56" s="342"/>
      <c r="ASR56" s="342"/>
      <c r="ASS56" s="342"/>
      <c r="AST56" s="342"/>
      <c r="ASU56" s="342"/>
      <c r="ASV56" s="342"/>
      <c r="ASW56" s="342"/>
      <c r="ASX56" s="342"/>
      <c r="ASY56" s="342"/>
      <c r="ASZ56" s="342"/>
      <c r="ATA56" s="342"/>
      <c r="ATB56" s="342"/>
      <c r="ATC56" s="342"/>
      <c r="ATD56" s="342"/>
      <c r="ATE56" s="342"/>
      <c r="ATF56" s="342"/>
      <c r="ATG56" s="342"/>
      <c r="ATH56" s="342"/>
      <c r="ATI56" s="342"/>
      <c r="ATJ56" s="342"/>
      <c r="ATK56" s="342"/>
      <c r="ATL56" s="342"/>
      <c r="ATM56" s="342"/>
      <c r="ATN56" s="342"/>
      <c r="ATO56" s="342"/>
      <c r="ATP56" s="342"/>
      <c r="ATQ56" s="342"/>
      <c r="ATR56" s="342"/>
      <c r="ATS56" s="342"/>
      <c r="ATT56" s="342"/>
      <c r="ATU56" s="342"/>
      <c r="ATV56" s="342"/>
      <c r="ATW56" s="342"/>
      <c r="ATX56" s="342"/>
      <c r="ATY56" s="342"/>
      <c r="ATZ56" s="342"/>
      <c r="AUA56" s="342"/>
      <c r="AUB56" s="342"/>
      <c r="AUC56" s="342"/>
      <c r="AUD56" s="342"/>
      <c r="AUE56" s="342"/>
      <c r="AUF56" s="342"/>
      <c r="AUG56" s="342"/>
      <c r="AUH56" s="342"/>
      <c r="AUI56" s="342"/>
      <c r="AUJ56" s="342"/>
      <c r="AUK56" s="342"/>
      <c r="AUL56" s="342"/>
      <c r="AUM56" s="342"/>
      <c r="AUN56" s="342"/>
      <c r="AUO56" s="342"/>
      <c r="AUP56" s="342"/>
      <c r="AUQ56" s="342"/>
      <c r="AUR56" s="342"/>
      <c r="AUS56" s="342"/>
      <c r="AUT56" s="342"/>
      <c r="AUU56" s="342"/>
      <c r="AUV56" s="342"/>
      <c r="AUW56" s="342"/>
      <c r="AUX56" s="342"/>
      <c r="AUY56" s="342"/>
      <c r="AUZ56" s="342"/>
      <c r="AVA56" s="342"/>
      <c r="AVB56" s="342"/>
      <c r="AVC56" s="342"/>
      <c r="AVD56" s="342"/>
      <c r="AVE56" s="342"/>
      <c r="AVF56" s="342"/>
      <c r="AVG56" s="342"/>
      <c r="AVH56" s="342"/>
      <c r="AVI56" s="342"/>
      <c r="AVJ56" s="342"/>
      <c r="AVK56" s="342"/>
      <c r="AVL56" s="342"/>
      <c r="AVM56" s="342"/>
      <c r="AVN56" s="342"/>
      <c r="AVO56" s="342"/>
      <c r="AVP56" s="342"/>
      <c r="AVQ56" s="342"/>
      <c r="AVR56" s="342"/>
      <c r="AVS56" s="342"/>
      <c r="AVT56" s="342"/>
      <c r="AVU56" s="342"/>
      <c r="AVV56" s="342"/>
      <c r="AVW56" s="342"/>
      <c r="AVX56" s="342"/>
      <c r="AVY56" s="342"/>
      <c r="AVZ56" s="342"/>
      <c r="AWA56" s="342"/>
      <c r="AWB56" s="342"/>
      <c r="AWC56" s="342"/>
      <c r="AWD56" s="342"/>
      <c r="AWE56" s="342"/>
      <c r="AWF56" s="342"/>
      <c r="AWG56" s="342"/>
      <c r="AWH56" s="342"/>
      <c r="AWI56" s="342"/>
      <c r="AWJ56" s="342"/>
      <c r="AWK56" s="342"/>
      <c r="AWL56" s="342"/>
      <c r="AWM56" s="342"/>
      <c r="AWN56" s="342"/>
      <c r="AWO56" s="342"/>
      <c r="AWP56" s="342"/>
      <c r="AWQ56" s="342"/>
      <c r="AWR56" s="342"/>
      <c r="AWS56" s="342"/>
      <c r="AWT56" s="342"/>
      <c r="AWU56" s="342"/>
      <c r="AWV56" s="342"/>
      <c r="AWW56" s="342"/>
      <c r="AWX56" s="342"/>
      <c r="AWY56" s="342"/>
      <c r="AWZ56" s="342"/>
      <c r="AXA56" s="342"/>
      <c r="AXB56" s="342"/>
      <c r="AXC56" s="342"/>
      <c r="AXD56" s="342"/>
      <c r="AXE56" s="342"/>
      <c r="AXF56" s="342"/>
      <c r="AXG56" s="342"/>
      <c r="AXH56" s="342"/>
      <c r="AXI56" s="342"/>
      <c r="AXJ56" s="342"/>
      <c r="AXK56" s="342"/>
      <c r="AXL56" s="342"/>
      <c r="AXM56" s="342"/>
      <c r="AXN56" s="342"/>
      <c r="AXO56" s="342"/>
      <c r="AXP56" s="342"/>
      <c r="AXQ56" s="342"/>
      <c r="AXR56" s="342"/>
      <c r="AXS56" s="342"/>
      <c r="AXT56" s="342"/>
      <c r="AXU56" s="342"/>
      <c r="AXV56" s="342"/>
      <c r="AXW56" s="342"/>
      <c r="AXX56" s="342"/>
      <c r="AXY56" s="342"/>
      <c r="AXZ56" s="342"/>
      <c r="AYA56" s="342"/>
      <c r="AYB56" s="342"/>
      <c r="AYC56" s="342"/>
      <c r="AYD56" s="342"/>
      <c r="AYE56" s="342"/>
      <c r="AYF56" s="342"/>
      <c r="AYG56" s="342"/>
      <c r="AYH56" s="342"/>
      <c r="AYI56" s="342"/>
      <c r="AYJ56" s="342"/>
      <c r="AYK56" s="342"/>
      <c r="AYL56" s="342"/>
      <c r="AYM56" s="342"/>
      <c r="AYN56" s="342"/>
      <c r="AYO56" s="342"/>
      <c r="AYP56" s="342"/>
      <c r="AYQ56" s="342"/>
      <c r="AYR56" s="342"/>
      <c r="AYS56" s="342"/>
      <c r="AYT56" s="342"/>
      <c r="AYU56" s="342"/>
      <c r="AYV56" s="342"/>
      <c r="AYW56" s="342"/>
      <c r="AYX56" s="342"/>
      <c r="AYY56" s="342"/>
      <c r="AYZ56" s="342"/>
      <c r="AZA56" s="342"/>
      <c r="AZB56" s="342"/>
      <c r="AZC56" s="342"/>
      <c r="AZD56" s="342"/>
      <c r="AZE56" s="342"/>
      <c r="AZF56" s="342"/>
      <c r="AZG56" s="342"/>
      <c r="AZH56" s="342"/>
      <c r="AZI56" s="342"/>
      <c r="AZJ56" s="342"/>
      <c r="AZK56" s="342"/>
      <c r="AZL56" s="342"/>
      <c r="AZM56" s="342"/>
      <c r="AZN56" s="342"/>
      <c r="AZO56" s="342"/>
      <c r="AZP56" s="342"/>
      <c r="AZQ56" s="342"/>
      <c r="AZR56" s="342"/>
      <c r="AZS56" s="342"/>
      <c r="AZT56" s="342"/>
      <c r="AZU56" s="342"/>
      <c r="AZV56" s="342"/>
      <c r="AZW56" s="342"/>
      <c r="AZX56" s="342"/>
      <c r="AZY56" s="342"/>
      <c r="AZZ56" s="342"/>
      <c r="BAA56" s="342"/>
      <c r="BAB56" s="342"/>
      <c r="BAC56" s="342"/>
      <c r="BAD56" s="342"/>
      <c r="BAE56" s="342"/>
      <c r="BAF56" s="342"/>
      <c r="BAG56" s="342"/>
      <c r="BAH56" s="342"/>
      <c r="BAI56" s="342"/>
      <c r="BAJ56" s="342"/>
      <c r="BAK56" s="342"/>
      <c r="BAL56" s="342"/>
      <c r="BAM56" s="342"/>
      <c r="BAN56" s="342"/>
      <c r="BAO56" s="342"/>
      <c r="BAP56" s="342"/>
      <c r="BAQ56" s="342"/>
      <c r="BAR56" s="342"/>
      <c r="BAS56" s="342"/>
      <c r="BAT56" s="342"/>
      <c r="BAU56" s="342"/>
      <c r="BAV56" s="342"/>
      <c r="BAW56" s="342"/>
      <c r="BAX56" s="342"/>
      <c r="BAY56" s="342"/>
      <c r="BAZ56" s="342"/>
      <c r="BBA56" s="342"/>
      <c r="BBB56" s="342"/>
      <c r="BBC56" s="342"/>
      <c r="BBD56" s="342"/>
      <c r="BBE56" s="342"/>
      <c r="BBF56" s="342"/>
      <c r="BBG56" s="342"/>
      <c r="BBH56" s="342"/>
      <c r="BBI56" s="342"/>
      <c r="BBJ56" s="342"/>
      <c r="BBK56" s="342"/>
      <c r="BBL56" s="342"/>
      <c r="BBM56" s="342"/>
      <c r="BBN56" s="342"/>
      <c r="BBO56" s="342"/>
      <c r="BBP56" s="342"/>
      <c r="BBQ56" s="342"/>
      <c r="BBR56" s="342"/>
      <c r="BBS56" s="342"/>
      <c r="BBT56" s="342"/>
      <c r="BBU56" s="342"/>
      <c r="BBV56" s="342"/>
      <c r="BBW56" s="342"/>
      <c r="BBX56" s="342"/>
      <c r="BBY56" s="342"/>
      <c r="BBZ56" s="342"/>
      <c r="BCA56" s="342"/>
      <c r="BCB56" s="342"/>
      <c r="BCC56" s="342"/>
      <c r="BCD56" s="342"/>
      <c r="BCE56" s="342"/>
      <c r="BCF56" s="342"/>
      <c r="BCG56" s="342"/>
      <c r="BCH56" s="342"/>
      <c r="BCI56" s="342"/>
      <c r="BCJ56" s="342"/>
      <c r="BCK56" s="342"/>
      <c r="BCL56" s="342"/>
      <c r="BCM56" s="342"/>
      <c r="BCN56" s="342"/>
      <c r="BCO56" s="342"/>
      <c r="BCP56" s="342"/>
      <c r="BCQ56" s="342"/>
      <c r="BCR56" s="342"/>
      <c r="BCS56" s="342"/>
      <c r="BCT56" s="342"/>
      <c r="BCU56" s="342"/>
      <c r="BCV56" s="342"/>
      <c r="BCW56" s="342"/>
      <c r="BCX56" s="342"/>
      <c r="BCY56" s="342"/>
      <c r="BCZ56" s="342"/>
      <c r="BDA56" s="342"/>
      <c r="BDB56" s="342"/>
      <c r="BDC56" s="342"/>
      <c r="BDD56" s="342"/>
      <c r="BDE56" s="342"/>
      <c r="BDF56" s="342"/>
      <c r="BDG56" s="342"/>
      <c r="BDH56" s="342"/>
      <c r="BDI56" s="342"/>
      <c r="BDJ56" s="342"/>
      <c r="BDK56" s="342"/>
      <c r="BDL56" s="342"/>
      <c r="BDM56" s="342"/>
      <c r="BDN56" s="342"/>
      <c r="BDO56" s="342"/>
      <c r="BDP56" s="342"/>
      <c r="BDQ56" s="342"/>
      <c r="BDR56" s="342"/>
      <c r="BDS56" s="342"/>
      <c r="BDT56" s="342"/>
      <c r="BDU56" s="342"/>
      <c r="BDV56" s="342"/>
      <c r="BDW56" s="342"/>
      <c r="BDX56" s="342"/>
      <c r="BDY56" s="342"/>
      <c r="BDZ56" s="342"/>
      <c r="BEA56" s="342"/>
      <c r="BEB56" s="342"/>
      <c r="BEC56" s="342"/>
      <c r="BED56" s="342"/>
      <c r="BEE56" s="342"/>
      <c r="BEF56" s="342"/>
      <c r="BEG56" s="342"/>
      <c r="BEH56" s="342"/>
      <c r="BEI56" s="342"/>
      <c r="BEJ56" s="342"/>
      <c r="BEK56" s="342"/>
      <c r="BEL56" s="342"/>
      <c r="BEM56" s="342"/>
      <c r="BEN56" s="342"/>
      <c r="BEO56" s="342"/>
      <c r="BEP56" s="342"/>
      <c r="BEQ56" s="342"/>
      <c r="BER56" s="342"/>
      <c r="BES56" s="342"/>
      <c r="BET56" s="342"/>
      <c r="BEU56" s="342"/>
      <c r="BEV56" s="342"/>
      <c r="BEW56" s="342"/>
      <c r="BEX56" s="342"/>
      <c r="BEY56" s="342"/>
      <c r="BEZ56" s="342"/>
      <c r="BFA56" s="342"/>
      <c r="BFB56" s="342"/>
      <c r="BFC56" s="342"/>
      <c r="BFD56" s="342"/>
      <c r="BFE56" s="342"/>
      <c r="BFF56" s="342"/>
      <c r="BFG56" s="342"/>
      <c r="BFH56" s="342"/>
      <c r="BFI56" s="342"/>
      <c r="BFJ56" s="342"/>
      <c r="BFK56" s="342"/>
      <c r="BFL56" s="342"/>
      <c r="BFM56" s="342"/>
      <c r="BFN56" s="342"/>
      <c r="BFO56" s="342"/>
      <c r="BFP56" s="342"/>
      <c r="BFQ56" s="342"/>
      <c r="BFR56" s="342"/>
      <c r="BFS56" s="342"/>
      <c r="BFT56" s="342"/>
      <c r="BFU56" s="342"/>
      <c r="BFV56" s="342"/>
      <c r="BFW56" s="342"/>
      <c r="BFX56" s="342"/>
      <c r="BFY56" s="342"/>
      <c r="BFZ56" s="342"/>
      <c r="BGA56" s="342"/>
      <c r="BGB56" s="342"/>
      <c r="BGC56" s="342"/>
      <c r="BGD56" s="342"/>
      <c r="BGE56" s="342"/>
      <c r="BGF56" s="342"/>
      <c r="BGG56" s="342"/>
      <c r="BGH56" s="342"/>
      <c r="BGI56" s="342"/>
      <c r="BGJ56" s="342"/>
      <c r="BGK56" s="342"/>
      <c r="BGL56" s="342"/>
      <c r="BGM56" s="342"/>
      <c r="BGN56" s="342"/>
      <c r="BGO56" s="342"/>
      <c r="BGP56" s="342"/>
      <c r="BGQ56" s="342"/>
      <c r="BGR56" s="342"/>
      <c r="BGS56" s="342"/>
      <c r="BGT56" s="342"/>
      <c r="BGU56" s="342"/>
      <c r="BGV56" s="342"/>
      <c r="BGW56" s="342"/>
      <c r="BGX56" s="342"/>
      <c r="BGY56" s="342"/>
      <c r="BGZ56" s="342"/>
      <c r="BHA56" s="342"/>
      <c r="BHB56" s="342"/>
      <c r="BHC56" s="342"/>
      <c r="BHD56" s="342"/>
      <c r="BHE56" s="342"/>
      <c r="BHF56" s="342"/>
      <c r="BHG56" s="342"/>
      <c r="BHH56" s="342"/>
      <c r="BHI56" s="342"/>
      <c r="BHJ56" s="342"/>
      <c r="BHK56" s="342"/>
      <c r="BHL56" s="342"/>
      <c r="BHM56" s="342"/>
      <c r="BHN56" s="342"/>
      <c r="BHO56" s="342"/>
      <c r="BHP56" s="342"/>
      <c r="BHQ56" s="342"/>
      <c r="BHR56" s="342"/>
      <c r="BHS56" s="342"/>
      <c r="BHT56" s="342"/>
      <c r="BHU56" s="342"/>
      <c r="BHV56" s="342"/>
      <c r="BHW56" s="342"/>
      <c r="BHX56" s="342"/>
      <c r="BHY56" s="342"/>
      <c r="BHZ56" s="342"/>
      <c r="BIA56" s="342"/>
      <c r="BIB56" s="342"/>
      <c r="BIC56" s="342"/>
      <c r="BID56" s="342"/>
      <c r="BIE56" s="342"/>
      <c r="BIF56" s="342"/>
      <c r="BIG56" s="342"/>
      <c r="BIH56" s="342"/>
      <c r="BII56" s="342"/>
      <c r="BIJ56" s="342"/>
      <c r="BIK56" s="342"/>
      <c r="BIL56" s="342"/>
      <c r="BIM56" s="342"/>
      <c r="BIN56" s="342"/>
      <c r="BIO56" s="342"/>
      <c r="BIP56" s="342"/>
      <c r="BIQ56" s="342"/>
      <c r="BIR56" s="342"/>
      <c r="BIS56" s="342"/>
      <c r="BIT56" s="342"/>
      <c r="BIU56" s="342"/>
      <c r="BIV56" s="342"/>
      <c r="BIW56" s="342"/>
      <c r="BIX56" s="342"/>
      <c r="BIY56" s="342"/>
      <c r="BIZ56" s="342"/>
      <c r="BJA56" s="342"/>
      <c r="BJB56" s="342"/>
      <c r="BJC56" s="342"/>
      <c r="BJD56" s="342"/>
      <c r="BJE56" s="342"/>
      <c r="BJF56" s="342"/>
      <c r="BJG56" s="342"/>
      <c r="BJH56" s="342"/>
      <c r="BJI56" s="342"/>
      <c r="BJJ56" s="342"/>
      <c r="BJK56" s="342"/>
      <c r="BJL56" s="342"/>
      <c r="BJM56" s="342"/>
      <c r="BJN56" s="342"/>
      <c r="BJO56" s="342"/>
      <c r="BJP56" s="342"/>
      <c r="BJQ56" s="342"/>
      <c r="BJR56" s="342"/>
      <c r="BJS56" s="342"/>
      <c r="BJT56" s="342"/>
      <c r="BJU56" s="342"/>
      <c r="BJV56" s="342"/>
      <c r="BJW56" s="342"/>
      <c r="BJX56" s="342"/>
      <c r="BJY56" s="342"/>
      <c r="BJZ56" s="342"/>
      <c r="BKA56" s="342"/>
      <c r="BKB56" s="342"/>
      <c r="BKC56" s="342"/>
      <c r="BKD56" s="342"/>
      <c r="BKE56" s="342"/>
      <c r="BKF56" s="342"/>
      <c r="BKG56" s="342"/>
      <c r="BKH56" s="342"/>
      <c r="BKI56" s="342"/>
      <c r="BKJ56" s="342"/>
      <c r="BKK56" s="342"/>
      <c r="BKL56" s="342"/>
      <c r="BKM56" s="342"/>
      <c r="BKN56" s="342"/>
      <c r="BKO56" s="342"/>
      <c r="BKP56" s="342"/>
      <c r="BKQ56" s="342"/>
      <c r="BKR56" s="342"/>
      <c r="BKS56" s="342"/>
      <c r="BKT56" s="342"/>
      <c r="BKU56" s="342"/>
      <c r="BKV56" s="342"/>
      <c r="BKW56" s="342"/>
      <c r="BKX56" s="342"/>
      <c r="BKY56" s="342"/>
      <c r="BKZ56" s="342"/>
      <c r="BLA56" s="342"/>
      <c r="BLB56" s="342"/>
      <c r="BLC56" s="342"/>
      <c r="BLD56" s="342"/>
      <c r="BLE56" s="342"/>
      <c r="BLF56" s="342"/>
      <c r="BLG56" s="342"/>
      <c r="BLH56" s="342"/>
      <c r="BLI56" s="342"/>
      <c r="BLJ56" s="342"/>
      <c r="BLK56" s="342"/>
      <c r="BLL56" s="342"/>
      <c r="BLM56" s="342"/>
      <c r="BLN56" s="342"/>
      <c r="BLO56" s="342"/>
      <c r="BLP56" s="342"/>
      <c r="BLQ56" s="342"/>
      <c r="BLR56" s="342"/>
      <c r="BLS56" s="342"/>
      <c r="BLT56" s="342"/>
      <c r="BLU56" s="342"/>
      <c r="BLV56" s="342"/>
      <c r="BLW56" s="342"/>
      <c r="BLX56" s="342"/>
      <c r="BLY56" s="342"/>
      <c r="BLZ56" s="342"/>
      <c r="BMA56" s="342"/>
      <c r="BMB56" s="342"/>
      <c r="BMC56" s="342"/>
      <c r="BMD56" s="342"/>
      <c r="BME56" s="342"/>
      <c r="BMF56" s="342"/>
      <c r="BMG56" s="342"/>
      <c r="BMH56" s="342"/>
      <c r="BMI56" s="342"/>
      <c r="BMJ56" s="342"/>
      <c r="BMK56" s="342"/>
      <c r="BML56" s="342"/>
      <c r="BMM56" s="342"/>
      <c r="BMN56" s="342"/>
      <c r="BMO56" s="342"/>
      <c r="BMP56" s="342"/>
      <c r="BMQ56" s="342"/>
      <c r="BMR56" s="342"/>
      <c r="BMS56" s="342"/>
      <c r="BMT56" s="342"/>
      <c r="BMU56" s="342"/>
      <c r="BMV56" s="342"/>
      <c r="BMW56" s="342"/>
      <c r="BMX56" s="342"/>
      <c r="BMY56" s="342"/>
      <c r="BMZ56" s="342"/>
      <c r="BNA56" s="342"/>
      <c r="BNB56" s="342"/>
      <c r="BNC56" s="342"/>
      <c r="BND56" s="342"/>
      <c r="BNE56" s="342"/>
      <c r="BNF56" s="342"/>
      <c r="BNG56" s="342"/>
      <c r="BNH56" s="342"/>
      <c r="BNI56" s="342"/>
      <c r="BNJ56" s="342"/>
      <c r="BNK56" s="342"/>
      <c r="BNL56" s="342"/>
      <c r="BNM56" s="342"/>
      <c r="BNN56" s="342"/>
      <c r="BNO56" s="342"/>
      <c r="BNP56" s="342"/>
      <c r="BNQ56" s="342"/>
      <c r="BNR56" s="342"/>
      <c r="BNS56" s="342"/>
      <c r="BNT56" s="342"/>
      <c r="BNU56" s="342"/>
      <c r="BNV56" s="342"/>
      <c r="BNW56" s="342"/>
      <c r="BNX56" s="342"/>
      <c r="BNY56" s="342"/>
      <c r="BNZ56" s="342"/>
      <c r="BOA56" s="342"/>
      <c r="BOB56" s="342"/>
      <c r="BOC56" s="342"/>
      <c r="BOD56" s="342"/>
      <c r="BOE56" s="342"/>
      <c r="BOF56" s="342"/>
      <c r="BOG56" s="342"/>
      <c r="BOH56" s="342"/>
      <c r="BOI56" s="342"/>
      <c r="BOJ56" s="342"/>
      <c r="BOK56" s="342"/>
      <c r="BOL56" s="342"/>
      <c r="BOM56" s="342"/>
      <c r="BON56" s="342"/>
      <c r="BOO56" s="342"/>
      <c r="BOP56" s="342"/>
      <c r="BOQ56" s="342"/>
      <c r="BOR56" s="342"/>
      <c r="BOS56" s="342"/>
      <c r="BOT56" s="342"/>
      <c r="BOU56" s="342"/>
      <c r="BOV56" s="342"/>
      <c r="BOW56" s="342"/>
      <c r="BOX56" s="342"/>
      <c r="BOY56" s="342"/>
      <c r="BOZ56" s="342"/>
      <c r="BPA56" s="342"/>
      <c r="BPB56" s="342"/>
      <c r="BPC56" s="342"/>
      <c r="BPD56" s="342"/>
      <c r="BPE56" s="342"/>
      <c r="BPF56" s="342"/>
      <c r="BPG56" s="342"/>
      <c r="BPH56" s="342"/>
      <c r="BPI56" s="342"/>
      <c r="BPJ56" s="342"/>
      <c r="BPK56" s="342"/>
      <c r="BPL56" s="342"/>
      <c r="BPM56" s="342"/>
      <c r="BPN56" s="342"/>
      <c r="BPO56" s="342"/>
      <c r="BPP56" s="342"/>
      <c r="BPQ56" s="342"/>
      <c r="BPR56" s="342"/>
      <c r="BPS56" s="342"/>
      <c r="BPT56" s="342"/>
      <c r="BPU56" s="342"/>
      <c r="BPV56" s="342"/>
      <c r="BPW56" s="342"/>
      <c r="BPX56" s="342"/>
      <c r="BPY56" s="342"/>
      <c r="BPZ56" s="342"/>
      <c r="BQA56" s="342"/>
      <c r="BQB56" s="342"/>
      <c r="BQC56" s="342"/>
      <c r="BQD56" s="342"/>
      <c r="BQE56" s="342"/>
      <c r="BQF56" s="342"/>
      <c r="BQG56" s="342"/>
      <c r="BQH56" s="342"/>
      <c r="BQI56" s="342"/>
      <c r="BQJ56" s="342"/>
      <c r="BQK56" s="342"/>
      <c r="BQL56" s="342"/>
      <c r="BQM56" s="342"/>
      <c r="BQN56" s="342"/>
      <c r="BQO56" s="342"/>
      <c r="BQP56" s="342"/>
      <c r="BQQ56" s="342"/>
      <c r="BQR56" s="342"/>
      <c r="BQS56" s="342"/>
      <c r="BQT56" s="342"/>
      <c r="BQU56" s="342"/>
      <c r="BQV56" s="342"/>
      <c r="BQW56" s="342"/>
      <c r="BQX56" s="342"/>
      <c r="BQY56" s="342"/>
      <c r="BQZ56" s="342"/>
      <c r="BRA56" s="342"/>
      <c r="BRB56" s="342"/>
      <c r="BRC56" s="342"/>
      <c r="BRD56" s="342"/>
      <c r="BRE56" s="342"/>
      <c r="BRF56" s="342"/>
      <c r="BRG56" s="342"/>
      <c r="BRH56" s="342"/>
      <c r="BRI56" s="342"/>
      <c r="BRJ56" s="342"/>
      <c r="BRK56" s="342"/>
      <c r="BRL56" s="342"/>
      <c r="BRM56" s="342"/>
      <c r="BRN56" s="342"/>
      <c r="BRO56" s="342"/>
      <c r="BRP56" s="342"/>
      <c r="BRQ56" s="342"/>
      <c r="BRR56" s="342"/>
      <c r="BRS56" s="342"/>
      <c r="BRT56" s="342"/>
      <c r="BRU56" s="342"/>
      <c r="BRV56" s="342"/>
      <c r="BRW56" s="342"/>
      <c r="BRX56" s="342"/>
      <c r="BRY56" s="342"/>
      <c r="BRZ56" s="342"/>
      <c r="BSA56" s="342"/>
      <c r="BSB56" s="342"/>
      <c r="BSC56" s="342"/>
      <c r="BSD56" s="342"/>
      <c r="BSE56" s="342"/>
      <c r="BSF56" s="342"/>
      <c r="BSG56" s="342"/>
      <c r="BSH56" s="342"/>
      <c r="BSI56" s="342"/>
      <c r="BSJ56" s="342"/>
      <c r="BSK56" s="342"/>
      <c r="BSL56" s="342"/>
      <c r="BSM56" s="342"/>
      <c r="BSN56" s="342"/>
      <c r="BSO56" s="342"/>
      <c r="BSP56" s="342"/>
      <c r="BSQ56" s="342"/>
      <c r="BSR56" s="342"/>
      <c r="BSS56" s="342"/>
      <c r="BST56" s="342"/>
      <c r="BSU56" s="342"/>
      <c r="BSV56" s="342"/>
      <c r="BSW56" s="342"/>
      <c r="BSX56" s="342"/>
      <c r="BSY56" s="342"/>
      <c r="BSZ56" s="342"/>
      <c r="BTA56" s="342"/>
      <c r="BTB56" s="342"/>
      <c r="BTC56" s="342"/>
      <c r="BTD56" s="342"/>
      <c r="BTE56" s="342"/>
      <c r="BTF56" s="342"/>
      <c r="BTG56" s="342"/>
      <c r="BTH56" s="342"/>
      <c r="BTI56" s="342"/>
      <c r="BTJ56" s="342"/>
      <c r="BTK56" s="342"/>
      <c r="BTL56" s="342"/>
      <c r="BTM56" s="342"/>
      <c r="BTN56" s="342"/>
      <c r="BTO56" s="342"/>
      <c r="BTP56" s="342"/>
      <c r="BTQ56" s="342"/>
      <c r="BTR56" s="342"/>
      <c r="BTS56" s="342"/>
      <c r="BTT56" s="342"/>
      <c r="BTU56" s="342"/>
      <c r="BTV56" s="342"/>
      <c r="BTW56" s="342"/>
      <c r="BTX56" s="342"/>
      <c r="BTY56" s="342"/>
      <c r="BTZ56" s="342"/>
      <c r="BUA56" s="342"/>
      <c r="BUB56" s="342"/>
      <c r="BUC56" s="342"/>
      <c r="BUD56" s="342"/>
      <c r="BUE56" s="342"/>
      <c r="BUF56" s="342"/>
      <c r="BUG56" s="342"/>
      <c r="BUH56" s="342"/>
      <c r="BUI56" s="342"/>
      <c r="BUJ56" s="342"/>
      <c r="BUK56" s="342"/>
      <c r="BUL56" s="342"/>
      <c r="BUM56" s="342"/>
      <c r="BUN56" s="342"/>
      <c r="BUO56" s="342"/>
      <c r="BUP56" s="342"/>
      <c r="BUQ56" s="342"/>
      <c r="BUR56" s="342"/>
      <c r="BUS56" s="342"/>
      <c r="BUT56" s="342"/>
      <c r="BUU56" s="342"/>
      <c r="BUV56" s="342"/>
      <c r="BUW56" s="342"/>
      <c r="BUX56" s="342"/>
      <c r="BUY56" s="342"/>
      <c r="BUZ56" s="342"/>
      <c r="BVA56" s="342"/>
      <c r="BVB56" s="342"/>
      <c r="BVC56" s="342"/>
      <c r="BVD56" s="342"/>
      <c r="BVE56" s="342"/>
      <c r="BVF56" s="342"/>
      <c r="BVG56" s="342"/>
      <c r="BVH56" s="342"/>
      <c r="BVI56" s="342"/>
      <c r="BVJ56" s="342"/>
      <c r="BVK56" s="342"/>
      <c r="BVL56" s="342"/>
      <c r="BVM56" s="342"/>
      <c r="BVN56" s="342"/>
      <c r="BVO56" s="342"/>
      <c r="BVP56" s="342"/>
      <c r="BVQ56" s="342"/>
      <c r="BVR56" s="342"/>
      <c r="BVS56" s="342"/>
      <c r="BVT56" s="342"/>
      <c r="BVU56" s="342"/>
      <c r="BVV56" s="342"/>
      <c r="BVW56" s="342"/>
      <c r="BVX56" s="342"/>
      <c r="BVY56" s="342"/>
      <c r="BVZ56" s="342"/>
      <c r="BWA56" s="342"/>
      <c r="BWB56" s="342"/>
      <c r="BWC56" s="342"/>
      <c r="BWD56" s="342"/>
      <c r="BWE56" s="342"/>
      <c r="BWF56" s="342"/>
      <c r="BWG56" s="342"/>
      <c r="BWH56" s="342"/>
      <c r="BWI56" s="342"/>
      <c r="BWJ56" s="342"/>
      <c r="BWK56" s="342"/>
      <c r="BWL56" s="342"/>
      <c r="BWM56" s="342"/>
      <c r="BWN56" s="342"/>
      <c r="BWO56" s="342"/>
      <c r="BWP56" s="342"/>
      <c r="BWQ56" s="342"/>
      <c r="BWR56" s="342"/>
      <c r="BWS56" s="342"/>
      <c r="BWT56" s="342"/>
      <c r="BWU56" s="342"/>
      <c r="BWV56" s="342"/>
      <c r="BWW56" s="342"/>
      <c r="BWX56" s="342"/>
      <c r="BWY56" s="342"/>
      <c r="BWZ56" s="342"/>
      <c r="BXA56" s="342"/>
      <c r="BXB56" s="342"/>
      <c r="BXC56" s="342"/>
      <c r="BXD56" s="342"/>
      <c r="BXE56" s="342"/>
      <c r="BXF56" s="342"/>
      <c r="BXG56" s="342"/>
      <c r="BXH56" s="342"/>
      <c r="BXI56" s="342"/>
      <c r="BXJ56" s="342"/>
      <c r="BXK56" s="342"/>
      <c r="BXL56" s="342"/>
      <c r="BXM56" s="342"/>
      <c r="BXN56" s="342"/>
      <c r="BXO56" s="342"/>
      <c r="BXP56" s="342"/>
      <c r="BXQ56" s="342"/>
      <c r="BXR56" s="342"/>
      <c r="BXS56" s="342"/>
      <c r="BXT56" s="342"/>
      <c r="BXU56" s="342"/>
      <c r="BXV56" s="342"/>
      <c r="BXW56" s="342"/>
      <c r="BXX56" s="342"/>
      <c r="BXY56" s="342"/>
      <c r="BXZ56" s="342"/>
      <c r="BYA56" s="342"/>
      <c r="BYB56" s="342"/>
      <c r="BYC56" s="342"/>
      <c r="BYD56" s="342"/>
      <c r="BYE56" s="342"/>
      <c r="BYF56" s="342"/>
      <c r="BYG56" s="342"/>
      <c r="BYH56" s="342"/>
      <c r="BYI56" s="342"/>
      <c r="BYJ56" s="342"/>
      <c r="BYK56" s="342"/>
      <c r="BYL56" s="342"/>
      <c r="BYM56" s="342"/>
      <c r="BYN56" s="342"/>
      <c r="BYO56" s="342"/>
      <c r="BYP56" s="342"/>
      <c r="BYQ56" s="342"/>
      <c r="BYR56" s="342"/>
      <c r="BYS56" s="342"/>
      <c r="BYT56" s="342"/>
      <c r="BYU56" s="342"/>
      <c r="BYV56" s="342"/>
      <c r="BYW56" s="342"/>
      <c r="BYX56" s="342"/>
      <c r="BYY56" s="342"/>
      <c r="BYZ56" s="342"/>
      <c r="BZA56" s="342"/>
      <c r="BZB56" s="342"/>
      <c r="BZC56" s="342"/>
      <c r="BZD56" s="342"/>
      <c r="BZE56" s="342"/>
      <c r="BZF56" s="342"/>
      <c r="BZG56" s="342"/>
      <c r="BZH56" s="342"/>
      <c r="BZI56" s="342"/>
      <c r="BZJ56" s="342"/>
      <c r="BZK56" s="342"/>
      <c r="BZL56" s="342"/>
      <c r="BZM56" s="342"/>
      <c r="BZN56" s="342"/>
      <c r="BZO56" s="342"/>
      <c r="BZP56" s="342"/>
      <c r="BZQ56" s="342"/>
      <c r="BZR56" s="342"/>
      <c r="BZS56" s="342"/>
      <c r="BZT56" s="342"/>
      <c r="BZU56" s="342"/>
      <c r="BZV56" s="342"/>
      <c r="BZW56" s="342"/>
      <c r="BZX56" s="342"/>
      <c r="BZY56" s="342"/>
      <c r="BZZ56" s="342"/>
      <c r="CAA56" s="342"/>
      <c r="CAB56" s="342"/>
      <c r="CAC56" s="342"/>
      <c r="CAD56" s="342"/>
      <c r="CAE56" s="342"/>
      <c r="CAF56" s="342"/>
      <c r="CAG56" s="342"/>
      <c r="CAH56" s="342"/>
      <c r="CAI56" s="342"/>
      <c r="CAJ56" s="342"/>
      <c r="CAK56" s="342"/>
      <c r="CAL56" s="342"/>
      <c r="CAM56" s="342"/>
      <c r="CAN56" s="342"/>
      <c r="CAO56" s="342"/>
      <c r="CAP56" s="342"/>
      <c r="CAQ56" s="342"/>
      <c r="CAR56" s="342"/>
      <c r="CAS56" s="342"/>
      <c r="CAT56" s="342"/>
      <c r="CAU56" s="342"/>
      <c r="CAV56" s="342"/>
      <c r="CAW56" s="342"/>
      <c r="CAX56" s="342"/>
      <c r="CAY56" s="342"/>
      <c r="CAZ56" s="342"/>
      <c r="CBA56" s="342"/>
      <c r="CBB56" s="342"/>
      <c r="CBC56" s="342"/>
      <c r="CBD56" s="342"/>
      <c r="CBE56" s="342"/>
      <c r="CBF56" s="342"/>
      <c r="CBG56" s="342"/>
      <c r="CBH56" s="342"/>
      <c r="CBI56" s="342"/>
      <c r="CBJ56" s="342"/>
      <c r="CBK56" s="342"/>
      <c r="CBL56" s="342"/>
      <c r="CBM56" s="342"/>
      <c r="CBN56" s="342"/>
      <c r="CBO56" s="342"/>
      <c r="CBP56" s="342"/>
      <c r="CBQ56" s="342"/>
      <c r="CBR56" s="342"/>
      <c r="CBS56" s="342"/>
      <c r="CBT56" s="342"/>
      <c r="CBU56" s="342"/>
      <c r="CBV56" s="342"/>
      <c r="CBW56" s="342"/>
      <c r="CBX56" s="342"/>
      <c r="CBY56" s="342"/>
      <c r="CBZ56" s="342"/>
      <c r="CCA56" s="342"/>
      <c r="CCB56" s="342"/>
      <c r="CCC56" s="342"/>
      <c r="CCD56" s="342"/>
      <c r="CCE56" s="342"/>
      <c r="CCF56" s="342"/>
      <c r="CCG56" s="342"/>
      <c r="CCH56" s="342"/>
      <c r="CCI56" s="342"/>
      <c r="CCJ56" s="342"/>
      <c r="CCK56" s="342"/>
      <c r="CCL56" s="342"/>
      <c r="CCM56" s="342"/>
      <c r="CCN56" s="342"/>
      <c r="CCO56" s="342"/>
      <c r="CCP56" s="342"/>
      <c r="CCQ56" s="342"/>
      <c r="CCR56" s="342"/>
      <c r="CCS56" s="342"/>
      <c r="CCT56" s="342"/>
      <c r="CCU56" s="342"/>
      <c r="CCV56" s="342"/>
      <c r="CCW56" s="342"/>
      <c r="CCX56" s="342"/>
      <c r="CCY56" s="342"/>
      <c r="CCZ56" s="342"/>
      <c r="CDA56" s="342"/>
      <c r="CDB56" s="342"/>
      <c r="CDC56" s="342"/>
      <c r="CDD56" s="342"/>
      <c r="CDE56" s="342"/>
      <c r="CDF56" s="342"/>
      <c r="CDG56" s="342"/>
      <c r="CDH56" s="342"/>
      <c r="CDI56" s="342"/>
      <c r="CDJ56" s="342"/>
      <c r="CDK56" s="342"/>
      <c r="CDL56" s="342"/>
      <c r="CDM56" s="342"/>
      <c r="CDN56" s="342"/>
      <c r="CDO56" s="342"/>
      <c r="CDP56" s="342"/>
      <c r="CDQ56" s="342"/>
      <c r="CDR56" s="342"/>
      <c r="CDS56" s="342"/>
      <c r="CDT56" s="342"/>
      <c r="CDU56" s="342"/>
      <c r="CDV56" s="342"/>
      <c r="CDW56" s="342"/>
      <c r="CDX56" s="342"/>
      <c r="CDY56" s="342"/>
      <c r="CDZ56" s="342"/>
      <c r="CEA56" s="342"/>
      <c r="CEB56" s="342"/>
      <c r="CEC56" s="342"/>
      <c r="CED56" s="342"/>
      <c r="CEE56" s="342"/>
      <c r="CEF56" s="342"/>
      <c r="CEG56" s="342"/>
      <c r="CEH56" s="342"/>
      <c r="CEI56" s="342"/>
      <c r="CEJ56" s="342"/>
      <c r="CEK56" s="342"/>
      <c r="CEL56" s="342"/>
      <c r="CEM56" s="342"/>
      <c r="CEN56" s="342"/>
      <c r="CEO56" s="342"/>
      <c r="CEP56" s="342"/>
      <c r="CEQ56" s="342"/>
      <c r="CER56" s="342"/>
      <c r="CES56" s="342"/>
      <c r="CET56" s="342"/>
      <c r="CEU56" s="342"/>
      <c r="CEV56" s="342"/>
      <c r="CEW56" s="342"/>
      <c r="CEX56" s="342"/>
      <c r="CEY56" s="342"/>
      <c r="CEZ56" s="342"/>
      <c r="CFA56" s="342"/>
      <c r="CFB56" s="342"/>
      <c r="CFC56" s="342"/>
      <c r="CFD56" s="342"/>
      <c r="CFE56" s="342"/>
      <c r="CFF56" s="342"/>
      <c r="CFG56" s="342"/>
      <c r="CFH56" s="342"/>
      <c r="CFI56" s="342"/>
      <c r="CFJ56" s="342"/>
      <c r="CFK56" s="342"/>
      <c r="CFL56" s="342"/>
      <c r="CFM56" s="342"/>
      <c r="CFN56" s="342"/>
      <c r="CFO56" s="342"/>
      <c r="CFP56" s="342"/>
      <c r="CFQ56" s="342"/>
      <c r="CFR56" s="342"/>
      <c r="CFS56" s="342"/>
      <c r="CFT56" s="342"/>
      <c r="CFU56" s="342"/>
      <c r="CFV56" s="342"/>
      <c r="CFW56" s="342"/>
      <c r="CFX56" s="342"/>
      <c r="CFY56" s="342"/>
      <c r="CFZ56" s="342"/>
      <c r="CGA56" s="342"/>
      <c r="CGB56" s="342"/>
      <c r="CGC56" s="342"/>
      <c r="CGD56" s="342"/>
      <c r="CGE56" s="342"/>
      <c r="CGF56" s="342"/>
      <c r="CGG56" s="342"/>
      <c r="CGH56" s="342"/>
      <c r="CGI56" s="342"/>
      <c r="CGJ56" s="342"/>
      <c r="CGK56" s="342"/>
      <c r="CGL56" s="342"/>
      <c r="CGM56" s="342"/>
      <c r="CGN56" s="342"/>
      <c r="CGO56" s="342"/>
      <c r="CGP56" s="342"/>
      <c r="CGQ56" s="342"/>
      <c r="CGR56" s="342"/>
      <c r="CGS56" s="342"/>
      <c r="CGT56" s="342"/>
      <c r="CGU56" s="342"/>
      <c r="CGV56" s="342"/>
      <c r="CGW56" s="342"/>
      <c r="CGX56" s="342"/>
      <c r="CGY56" s="342"/>
      <c r="CGZ56" s="342"/>
      <c r="CHA56" s="342"/>
      <c r="CHB56" s="342"/>
      <c r="CHC56" s="342"/>
      <c r="CHD56" s="342"/>
      <c r="CHE56" s="342"/>
      <c r="CHF56" s="342"/>
      <c r="CHG56" s="342"/>
      <c r="CHH56" s="342"/>
      <c r="CHI56" s="342"/>
      <c r="CHJ56" s="342"/>
      <c r="CHK56" s="342"/>
      <c r="CHL56" s="342"/>
      <c r="CHM56" s="342"/>
      <c r="CHN56" s="342"/>
      <c r="CHO56" s="342"/>
      <c r="CHP56" s="342"/>
      <c r="CHQ56" s="342"/>
      <c r="CHR56" s="342"/>
      <c r="CHS56" s="342"/>
      <c r="CHT56" s="342"/>
      <c r="CHU56" s="342"/>
      <c r="CHV56" s="342"/>
      <c r="CHW56" s="342"/>
      <c r="CHX56" s="342"/>
      <c r="CHY56" s="342"/>
      <c r="CHZ56" s="342"/>
      <c r="CIA56" s="342"/>
      <c r="CIB56" s="342"/>
      <c r="CIC56" s="342"/>
      <c r="CID56" s="342"/>
      <c r="CIE56" s="342"/>
      <c r="CIF56" s="342"/>
      <c r="CIG56" s="342"/>
      <c r="CIH56" s="342"/>
      <c r="CII56" s="342"/>
      <c r="CIJ56" s="342"/>
      <c r="CIK56" s="342"/>
      <c r="CIL56" s="342"/>
      <c r="CIM56" s="342"/>
      <c r="CIN56" s="342"/>
      <c r="CIO56" s="342"/>
      <c r="CIP56" s="342"/>
      <c r="CIQ56" s="342"/>
      <c r="CIR56" s="342"/>
      <c r="CIS56" s="342"/>
      <c r="CIT56" s="342"/>
      <c r="CIU56" s="342"/>
      <c r="CIV56" s="342"/>
      <c r="CIW56" s="342"/>
      <c r="CIX56" s="342"/>
      <c r="CIY56" s="342"/>
      <c r="CIZ56" s="342"/>
      <c r="CJA56" s="342"/>
      <c r="CJB56" s="342"/>
      <c r="CJC56" s="342"/>
      <c r="CJD56" s="342"/>
      <c r="CJE56" s="342"/>
      <c r="CJF56" s="342"/>
      <c r="CJG56" s="342"/>
      <c r="CJH56" s="342"/>
      <c r="CJI56" s="342"/>
      <c r="CJJ56" s="342"/>
      <c r="CJK56" s="342"/>
      <c r="CJL56" s="342"/>
      <c r="CJM56" s="342"/>
      <c r="CJN56" s="342"/>
      <c r="CJO56" s="342"/>
      <c r="CJP56" s="342"/>
      <c r="CJQ56" s="342"/>
      <c r="CJR56" s="342"/>
      <c r="CJS56" s="342"/>
      <c r="CJT56" s="342"/>
      <c r="CJU56" s="342"/>
      <c r="CJV56" s="342"/>
      <c r="CJW56" s="342"/>
      <c r="CJX56" s="342"/>
      <c r="CJY56" s="342"/>
      <c r="CJZ56" s="342"/>
      <c r="CKA56" s="342"/>
      <c r="CKB56" s="342"/>
      <c r="CKC56" s="342"/>
      <c r="CKD56" s="342"/>
      <c r="CKE56" s="342"/>
      <c r="CKF56" s="342"/>
      <c r="CKG56" s="342"/>
      <c r="CKH56" s="342"/>
      <c r="CKI56" s="342"/>
      <c r="CKJ56" s="342"/>
      <c r="CKK56" s="342"/>
      <c r="CKL56" s="342"/>
      <c r="CKM56" s="342"/>
      <c r="CKN56" s="342"/>
      <c r="CKO56" s="342"/>
      <c r="CKP56" s="342"/>
      <c r="CKQ56" s="342"/>
      <c r="CKR56" s="342"/>
      <c r="CKS56" s="342"/>
      <c r="CKT56" s="342"/>
      <c r="CKU56" s="342"/>
      <c r="CKV56" s="342"/>
      <c r="CKW56" s="342"/>
      <c r="CKX56" s="342"/>
      <c r="CKY56" s="342"/>
      <c r="CKZ56" s="342"/>
      <c r="CLA56" s="342"/>
      <c r="CLB56" s="342"/>
      <c r="CLC56" s="342"/>
      <c r="CLD56" s="342"/>
      <c r="CLE56" s="342"/>
      <c r="CLF56" s="342"/>
      <c r="CLG56" s="342"/>
      <c r="CLH56" s="342"/>
      <c r="CLI56" s="342"/>
      <c r="CLJ56" s="342"/>
      <c r="CLK56" s="342"/>
      <c r="CLL56" s="342"/>
      <c r="CLM56" s="342"/>
      <c r="CLN56" s="342"/>
      <c r="CLO56" s="342"/>
      <c r="CLP56" s="342"/>
      <c r="CLQ56" s="342"/>
      <c r="CLR56" s="342"/>
      <c r="CLS56" s="342"/>
      <c r="CLT56" s="342"/>
      <c r="CLU56" s="342"/>
      <c r="CLV56" s="342"/>
      <c r="CLW56" s="342"/>
      <c r="CLX56" s="342"/>
      <c r="CLY56" s="342"/>
      <c r="CLZ56" s="342"/>
      <c r="CMA56" s="342"/>
      <c r="CMB56" s="342"/>
      <c r="CMC56" s="342"/>
      <c r="CMD56" s="342"/>
      <c r="CME56" s="342"/>
      <c r="CMF56" s="342"/>
      <c r="CMG56" s="342"/>
      <c r="CMH56" s="342"/>
      <c r="CMI56" s="342"/>
      <c r="CMJ56" s="342"/>
      <c r="CMK56" s="342"/>
      <c r="CML56" s="342"/>
      <c r="CMM56" s="342"/>
      <c r="CMN56" s="342"/>
      <c r="CMO56" s="342"/>
      <c r="CMP56" s="342"/>
      <c r="CMQ56" s="342"/>
      <c r="CMR56" s="342"/>
      <c r="CMS56" s="342"/>
      <c r="CMT56" s="342"/>
      <c r="CMU56" s="342"/>
      <c r="CMV56" s="342"/>
      <c r="CMW56" s="342"/>
      <c r="CMX56" s="342"/>
      <c r="CMY56" s="342"/>
      <c r="CMZ56" s="342"/>
      <c r="CNA56" s="342"/>
      <c r="CNB56" s="342"/>
      <c r="CNC56" s="342"/>
      <c r="CND56" s="342"/>
      <c r="CNE56" s="342"/>
      <c r="CNF56" s="342"/>
      <c r="CNG56" s="342"/>
      <c r="CNH56" s="342"/>
      <c r="CNI56" s="342"/>
      <c r="CNJ56" s="342"/>
      <c r="CNK56" s="342"/>
      <c r="CNL56" s="342"/>
      <c r="CNM56" s="342"/>
      <c r="CNN56" s="342"/>
      <c r="CNO56" s="342"/>
      <c r="CNP56" s="342"/>
      <c r="CNQ56" s="342"/>
      <c r="CNR56" s="342"/>
      <c r="CNS56" s="342"/>
      <c r="CNT56" s="342"/>
      <c r="CNU56" s="342"/>
      <c r="CNV56" s="342"/>
      <c r="CNW56" s="342"/>
      <c r="CNX56" s="342"/>
      <c r="CNY56" s="342"/>
      <c r="CNZ56" s="342"/>
      <c r="COA56" s="342"/>
      <c r="COB56" s="342"/>
      <c r="COC56" s="342"/>
      <c r="COD56" s="342"/>
      <c r="COE56" s="342"/>
      <c r="COF56" s="342"/>
      <c r="COG56" s="342"/>
      <c r="COH56" s="342"/>
      <c r="COI56" s="342"/>
      <c r="COJ56" s="342"/>
      <c r="COK56" s="342"/>
      <c r="COL56" s="342"/>
      <c r="COM56" s="342"/>
      <c r="CON56" s="342"/>
      <c r="COO56" s="342"/>
      <c r="COP56" s="342"/>
      <c r="COQ56" s="342"/>
      <c r="COR56" s="342"/>
      <c r="COS56" s="342"/>
      <c r="COT56" s="342"/>
      <c r="COU56" s="342"/>
      <c r="COV56" s="342"/>
      <c r="COW56" s="342"/>
      <c r="COX56" s="342"/>
      <c r="COY56" s="342"/>
      <c r="COZ56" s="342"/>
      <c r="CPA56" s="342"/>
      <c r="CPB56" s="342"/>
      <c r="CPC56" s="342"/>
      <c r="CPD56" s="342"/>
      <c r="CPE56" s="342"/>
      <c r="CPF56" s="342"/>
      <c r="CPG56" s="342"/>
      <c r="CPH56" s="342"/>
      <c r="CPI56" s="342"/>
      <c r="CPJ56" s="342"/>
      <c r="CPK56" s="342"/>
      <c r="CPL56" s="342"/>
      <c r="CPM56" s="342"/>
      <c r="CPN56" s="342"/>
      <c r="CPO56" s="342"/>
      <c r="CPP56" s="342"/>
      <c r="CPQ56" s="342"/>
      <c r="CPR56" s="342"/>
      <c r="CPS56" s="342"/>
      <c r="CPT56" s="342"/>
      <c r="CPU56" s="342"/>
      <c r="CPV56" s="342"/>
      <c r="CPW56" s="342"/>
      <c r="CPX56" s="342"/>
      <c r="CPY56" s="342"/>
      <c r="CPZ56" s="342"/>
      <c r="CQA56" s="342"/>
      <c r="CQB56" s="342"/>
      <c r="CQC56" s="342"/>
      <c r="CQD56" s="342"/>
      <c r="CQE56" s="342"/>
      <c r="CQF56" s="342"/>
      <c r="CQG56" s="342"/>
      <c r="CQH56" s="342"/>
      <c r="CQI56" s="342"/>
      <c r="CQJ56" s="342"/>
      <c r="CQK56" s="342"/>
      <c r="CQL56" s="342"/>
      <c r="CQM56" s="342"/>
      <c r="CQN56" s="342"/>
      <c r="CQO56" s="342"/>
      <c r="CQP56" s="342"/>
      <c r="CQQ56" s="342"/>
      <c r="CQR56" s="342"/>
      <c r="CQS56" s="342"/>
      <c r="CQT56" s="342"/>
      <c r="CQU56" s="342"/>
      <c r="CQV56" s="342"/>
      <c r="CQW56" s="342"/>
      <c r="CQX56" s="342"/>
      <c r="CQY56" s="342"/>
      <c r="CQZ56" s="342"/>
      <c r="CRA56" s="342"/>
      <c r="CRB56" s="342"/>
      <c r="CRC56" s="342"/>
      <c r="CRD56" s="342"/>
      <c r="CRE56" s="342"/>
      <c r="CRF56" s="342"/>
      <c r="CRG56" s="342"/>
      <c r="CRH56" s="342"/>
      <c r="CRI56" s="342"/>
      <c r="CRJ56" s="342"/>
      <c r="CRK56" s="342"/>
      <c r="CRL56" s="342"/>
      <c r="CRM56" s="342"/>
      <c r="CRN56" s="342"/>
      <c r="CRO56" s="342"/>
      <c r="CRP56" s="342"/>
      <c r="CRQ56" s="342"/>
      <c r="CRR56" s="342"/>
      <c r="CRS56" s="342"/>
      <c r="CRT56" s="342"/>
      <c r="CRU56" s="342"/>
      <c r="CRV56" s="342"/>
      <c r="CRW56" s="342"/>
      <c r="CRX56" s="342"/>
      <c r="CRY56" s="342"/>
      <c r="CRZ56" s="342"/>
      <c r="CSA56" s="342"/>
      <c r="CSB56" s="342"/>
      <c r="CSC56" s="342"/>
      <c r="CSD56" s="342"/>
      <c r="CSE56" s="342"/>
      <c r="CSF56" s="342"/>
      <c r="CSG56" s="342"/>
      <c r="CSH56" s="342"/>
      <c r="CSI56" s="342"/>
      <c r="CSJ56" s="342"/>
      <c r="CSK56" s="342"/>
      <c r="CSL56" s="342"/>
      <c r="CSM56" s="342"/>
      <c r="CSN56" s="342"/>
      <c r="CSO56" s="342"/>
      <c r="CSP56" s="342"/>
      <c r="CSQ56" s="342"/>
      <c r="CSR56" s="342"/>
      <c r="CSS56" s="342"/>
      <c r="CST56" s="342"/>
      <c r="CSU56" s="342"/>
      <c r="CSV56" s="342"/>
      <c r="CSW56" s="342"/>
      <c r="CSX56" s="342"/>
      <c r="CSY56" s="342"/>
      <c r="CSZ56" s="342"/>
      <c r="CTA56" s="342"/>
      <c r="CTB56" s="342"/>
      <c r="CTC56" s="342"/>
      <c r="CTD56" s="342"/>
      <c r="CTE56" s="342"/>
      <c r="CTF56" s="342"/>
      <c r="CTG56" s="342"/>
      <c r="CTH56" s="342"/>
      <c r="CTI56" s="342"/>
      <c r="CTJ56" s="342"/>
      <c r="CTK56" s="342"/>
      <c r="CTL56" s="342"/>
      <c r="CTM56" s="342"/>
      <c r="CTN56" s="342"/>
      <c r="CTO56" s="342"/>
      <c r="CTP56" s="342"/>
      <c r="CTQ56" s="342"/>
      <c r="CTR56" s="342"/>
      <c r="CTS56" s="342"/>
      <c r="CTT56" s="342"/>
      <c r="CTU56" s="342"/>
      <c r="CTV56" s="342"/>
      <c r="CTW56" s="342"/>
      <c r="CTX56" s="342"/>
      <c r="CTY56" s="342"/>
      <c r="CTZ56" s="342"/>
      <c r="CUA56" s="342"/>
      <c r="CUB56" s="342"/>
      <c r="CUC56" s="342"/>
      <c r="CUD56" s="342"/>
      <c r="CUE56" s="342"/>
      <c r="CUF56" s="342"/>
      <c r="CUG56" s="342"/>
      <c r="CUH56" s="342"/>
      <c r="CUI56" s="342"/>
      <c r="CUJ56" s="342"/>
      <c r="CUK56" s="342"/>
      <c r="CUL56" s="342"/>
      <c r="CUM56" s="342"/>
      <c r="CUN56" s="342"/>
      <c r="CUO56" s="342"/>
      <c r="CUP56" s="342"/>
      <c r="CUQ56" s="342"/>
      <c r="CUR56" s="342"/>
      <c r="CUS56" s="342"/>
      <c r="CUT56" s="342"/>
      <c r="CUU56" s="342"/>
      <c r="CUV56" s="342"/>
      <c r="CUW56" s="342"/>
      <c r="CUX56" s="342"/>
      <c r="CUY56" s="342"/>
      <c r="CUZ56" s="342"/>
      <c r="CVA56" s="342"/>
      <c r="CVB56" s="342"/>
      <c r="CVC56" s="342"/>
      <c r="CVD56" s="342"/>
      <c r="CVE56" s="342"/>
      <c r="CVF56" s="342"/>
      <c r="CVG56" s="342"/>
      <c r="CVH56" s="342"/>
      <c r="CVI56" s="342"/>
      <c r="CVJ56" s="342"/>
      <c r="CVK56" s="342"/>
      <c r="CVL56" s="342"/>
      <c r="CVM56" s="342"/>
      <c r="CVN56" s="342"/>
      <c r="CVO56" s="342"/>
      <c r="CVP56" s="342"/>
      <c r="CVQ56" s="342"/>
      <c r="CVR56" s="342"/>
      <c r="CVS56" s="342"/>
      <c r="CVT56" s="342"/>
      <c r="CVU56" s="342"/>
      <c r="CVV56" s="342"/>
      <c r="CVW56" s="342"/>
      <c r="CVX56" s="342"/>
      <c r="CVY56" s="342"/>
      <c r="CVZ56" s="342"/>
      <c r="CWA56" s="342"/>
      <c r="CWB56" s="342"/>
      <c r="CWC56" s="342"/>
      <c r="CWD56" s="342"/>
      <c r="CWE56" s="342"/>
      <c r="CWF56" s="342"/>
      <c r="CWG56" s="342"/>
      <c r="CWH56" s="342"/>
      <c r="CWI56" s="342"/>
      <c r="CWJ56" s="342"/>
      <c r="CWK56" s="342"/>
      <c r="CWL56" s="342"/>
      <c r="CWM56" s="342"/>
      <c r="CWN56" s="342"/>
      <c r="CWO56" s="342"/>
      <c r="CWP56" s="342"/>
      <c r="CWQ56" s="342"/>
      <c r="CWR56" s="342"/>
      <c r="CWS56" s="342"/>
      <c r="CWT56" s="342"/>
      <c r="CWU56" s="342"/>
      <c r="CWV56" s="342"/>
      <c r="CWW56" s="342"/>
      <c r="CWX56" s="342"/>
      <c r="CWY56" s="342"/>
      <c r="CWZ56" s="342"/>
      <c r="CXA56" s="342"/>
      <c r="CXB56" s="342"/>
      <c r="CXC56" s="342"/>
      <c r="CXD56" s="342"/>
      <c r="CXE56" s="342"/>
      <c r="CXF56" s="342"/>
      <c r="CXG56" s="342"/>
      <c r="CXH56" s="342"/>
      <c r="CXI56" s="342"/>
      <c r="CXJ56" s="342"/>
      <c r="CXK56" s="342"/>
      <c r="CXL56" s="342"/>
      <c r="CXM56" s="342"/>
      <c r="CXN56" s="342"/>
      <c r="CXO56" s="342"/>
      <c r="CXP56" s="342"/>
      <c r="CXQ56" s="342"/>
      <c r="CXR56" s="342"/>
      <c r="CXS56" s="342"/>
      <c r="CXT56" s="342"/>
      <c r="CXU56" s="342"/>
      <c r="CXV56" s="342"/>
      <c r="CXW56" s="342"/>
      <c r="CXX56" s="342"/>
      <c r="CXY56" s="342"/>
      <c r="CXZ56" s="342"/>
      <c r="CYA56" s="342"/>
      <c r="CYB56" s="342"/>
      <c r="CYC56" s="342"/>
      <c r="CYD56" s="342"/>
      <c r="CYE56" s="342"/>
      <c r="CYF56" s="342"/>
      <c r="CYG56" s="342"/>
      <c r="CYH56" s="342"/>
      <c r="CYI56" s="342"/>
      <c r="CYJ56" s="342"/>
      <c r="CYK56" s="342"/>
      <c r="CYL56" s="342"/>
      <c r="CYM56" s="342"/>
      <c r="CYN56" s="342"/>
      <c r="CYO56" s="342"/>
      <c r="CYP56" s="342"/>
      <c r="CYQ56" s="342"/>
      <c r="CYR56" s="342"/>
      <c r="CYS56" s="342"/>
      <c r="CYT56" s="342"/>
      <c r="CYU56" s="342"/>
      <c r="CYV56" s="342"/>
      <c r="CYW56" s="342"/>
      <c r="CYX56" s="342"/>
      <c r="CYY56" s="342"/>
      <c r="CYZ56" s="342"/>
      <c r="CZA56" s="342"/>
      <c r="CZB56" s="342"/>
      <c r="CZC56" s="342"/>
      <c r="CZD56" s="342"/>
      <c r="CZE56" s="342"/>
      <c r="CZF56" s="342"/>
      <c r="CZG56" s="342"/>
      <c r="CZH56" s="342"/>
      <c r="CZI56" s="342"/>
      <c r="CZJ56" s="342"/>
      <c r="CZK56" s="342"/>
      <c r="CZL56" s="342"/>
      <c r="CZM56" s="342"/>
      <c r="CZN56" s="342"/>
      <c r="CZO56" s="342"/>
      <c r="CZP56" s="342"/>
      <c r="CZQ56" s="342"/>
      <c r="CZR56" s="342"/>
      <c r="CZS56" s="342"/>
      <c r="CZT56" s="342"/>
      <c r="CZU56" s="342"/>
      <c r="CZV56" s="342"/>
      <c r="CZW56" s="342"/>
      <c r="CZX56" s="342"/>
      <c r="CZY56" s="342"/>
      <c r="CZZ56" s="342"/>
      <c r="DAA56" s="342"/>
      <c r="DAB56" s="342"/>
      <c r="DAC56" s="342"/>
      <c r="DAD56" s="342"/>
      <c r="DAE56" s="342"/>
      <c r="DAF56" s="342"/>
      <c r="DAG56" s="342"/>
      <c r="DAH56" s="342"/>
      <c r="DAI56" s="342"/>
      <c r="DAJ56" s="342"/>
      <c r="DAK56" s="342"/>
      <c r="DAL56" s="342"/>
      <c r="DAM56" s="342"/>
      <c r="DAN56" s="342"/>
      <c r="DAO56" s="342"/>
      <c r="DAP56" s="342"/>
      <c r="DAQ56" s="342"/>
      <c r="DAR56" s="342"/>
      <c r="DAS56" s="342"/>
      <c r="DAT56" s="342"/>
      <c r="DAU56" s="342"/>
      <c r="DAV56" s="342"/>
      <c r="DAW56" s="342"/>
      <c r="DAX56" s="342"/>
      <c r="DAY56" s="342"/>
      <c r="DAZ56" s="342"/>
      <c r="DBA56" s="342"/>
      <c r="DBB56" s="342"/>
      <c r="DBC56" s="342"/>
      <c r="DBD56" s="342"/>
      <c r="DBE56" s="342"/>
      <c r="DBF56" s="342"/>
      <c r="DBG56" s="342"/>
      <c r="DBH56" s="342"/>
      <c r="DBI56" s="342"/>
      <c r="DBJ56" s="342"/>
      <c r="DBK56" s="342"/>
      <c r="DBL56" s="342"/>
      <c r="DBM56" s="342"/>
      <c r="DBN56" s="342"/>
      <c r="DBO56" s="342"/>
      <c r="DBP56" s="342"/>
      <c r="DBQ56" s="342"/>
      <c r="DBR56" s="342"/>
      <c r="DBS56" s="342"/>
      <c r="DBT56" s="342"/>
      <c r="DBU56" s="342"/>
      <c r="DBV56" s="342"/>
      <c r="DBW56" s="342"/>
      <c r="DBX56" s="342"/>
      <c r="DBY56" s="342"/>
      <c r="DBZ56" s="342"/>
      <c r="DCA56" s="342"/>
      <c r="DCB56" s="342"/>
      <c r="DCC56" s="342"/>
      <c r="DCD56" s="342"/>
      <c r="DCE56" s="342"/>
      <c r="DCF56" s="342"/>
      <c r="DCG56" s="342"/>
      <c r="DCH56" s="342"/>
      <c r="DCI56" s="342"/>
      <c r="DCJ56" s="342"/>
      <c r="DCK56" s="342"/>
      <c r="DCL56" s="342"/>
      <c r="DCM56" s="342"/>
      <c r="DCN56" s="342"/>
      <c r="DCO56" s="342"/>
      <c r="DCP56" s="342"/>
      <c r="DCQ56" s="342"/>
      <c r="DCR56" s="342"/>
      <c r="DCS56" s="342"/>
      <c r="DCT56" s="342"/>
      <c r="DCU56" s="342"/>
      <c r="DCV56" s="342"/>
      <c r="DCW56" s="342"/>
      <c r="DCX56" s="342"/>
      <c r="DCY56" s="342"/>
      <c r="DCZ56" s="342"/>
      <c r="DDA56" s="342"/>
      <c r="DDB56" s="342"/>
      <c r="DDC56" s="342"/>
      <c r="DDD56" s="342"/>
      <c r="DDE56" s="342"/>
      <c r="DDF56" s="342"/>
      <c r="DDG56" s="342"/>
      <c r="DDH56" s="342"/>
      <c r="DDI56" s="342"/>
      <c r="DDJ56" s="342"/>
      <c r="DDK56" s="342"/>
      <c r="DDL56" s="342"/>
      <c r="DDM56" s="342"/>
      <c r="DDN56" s="342"/>
      <c r="DDO56" s="342"/>
      <c r="DDP56" s="342"/>
      <c r="DDQ56" s="342"/>
      <c r="DDR56" s="342"/>
      <c r="DDS56" s="342"/>
      <c r="DDT56" s="342"/>
      <c r="DDU56" s="342"/>
      <c r="DDV56" s="342"/>
      <c r="DDW56" s="342"/>
      <c r="DDX56" s="342"/>
      <c r="DDY56" s="342"/>
      <c r="DDZ56" s="342"/>
      <c r="DEA56" s="342"/>
      <c r="DEB56" s="342"/>
      <c r="DEC56" s="342"/>
      <c r="DED56" s="342"/>
      <c r="DEE56" s="342"/>
      <c r="DEF56" s="342"/>
      <c r="DEG56" s="342"/>
      <c r="DEH56" s="342"/>
      <c r="DEI56" s="342"/>
      <c r="DEJ56" s="342"/>
      <c r="DEK56" s="342"/>
      <c r="DEL56" s="342"/>
      <c r="DEM56" s="342"/>
      <c r="DEN56" s="342"/>
      <c r="DEO56" s="342"/>
      <c r="DEP56" s="342"/>
      <c r="DEQ56" s="342"/>
      <c r="DER56" s="342"/>
      <c r="DES56" s="342"/>
      <c r="DET56" s="342"/>
      <c r="DEU56" s="342"/>
      <c r="DEV56" s="342"/>
      <c r="DEW56" s="342"/>
      <c r="DEX56" s="342"/>
      <c r="DEY56" s="342"/>
      <c r="DEZ56" s="342"/>
      <c r="DFA56" s="342"/>
      <c r="DFB56" s="342"/>
      <c r="DFC56" s="342"/>
      <c r="DFD56" s="342"/>
      <c r="DFE56" s="342"/>
      <c r="DFF56" s="342"/>
      <c r="DFG56" s="342"/>
      <c r="DFH56" s="342"/>
      <c r="DFI56" s="342"/>
      <c r="DFJ56" s="342"/>
      <c r="DFK56" s="342"/>
      <c r="DFL56" s="342"/>
      <c r="DFM56" s="342"/>
      <c r="DFN56" s="342"/>
      <c r="DFO56" s="342"/>
      <c r="DFP56" s="342"/>
      <c r="DFQ56" s="342"/>
      <c r="DFR56" s="342"/>
      <c r="DFS56" s="342"/>
      <c r="DFT56" s="342"/>
      <c r="DFU56" s="342"/>
      <c r="DFV56" s="342"/>
      <c r="DFW56" s="342"/>
      <c r="DFX56" s="342"/>
      <c r="DFY56" s="342"/>
      <c r="DFZ56" s="342"/>
      <c r="DGA56" s="342"/>
      <c r="DGB56" s="342"/>
      <c r="DGC56" s="342"/>
      <c r="DGD56" s="342"/>
      <c r="DGE56" s="342"/>
      <c r="DGF56" s="342"/>
      <c r="DGG56" s="342"/>
      <c r="DGH56" s="342"/>
      <c r="DGI56" s="342"/>
      <c r="DGJ56" s="342"/>
      <c r="DGK56" s="342"/>
      <c r="DGL56" s="342"/>
      <c r="DGM56" s="342"/>
      <c r="DGN56" s="342"/>
      <c r="DGO56" s="342"/>
      <c r="DGP56" s="342"/>
      <c r="DGQ56" s="342"/>
      <c r="DGR56" s="342"/>
      <c r="DGS56" s="342"/>
      <c r="DGT56" s="342"/>
      <c r="DGU56" s="342"/>
      <c r="DGV56" s="342"/>
      <c r="DGW56" s="342"/>
      <c r="DGX56" s="342"/>
      <c r="DGY56" s="342"/>
      <c r="DGZ56" s="342"/>
      <c r="DHA56" s="342"/>
      <c r="DHB56" s="342"/>
      <c r="DHC56" s="342"/>
      <c r="DHD56" s="342"/>
      <c r="DHE56" s="342"/>
      <c r="DHF56" s="342"/>
      <c r="DHG56" s="342"/>
      <c r="DHH56" s="342"/>
      <c r="DHI56" s="342"/>
      <c r="DHJ56" s="342"/>
      <c r="DHK56" s="342"/>
      <c r="DHL56" s="342"/>
      <c r="DHM56" s="342"/>
      <c r="DHN56" s="342"/>
      <c r="DHO56" s="342"/>
      <c r="DHP56" s="342"/>
      <c r="DHQ56" s="342"/>
      <c r="DHR56" s="342"/>
      <c r="DHS56" s="342"/>
      <c r="DHT56" s="342"/>
      <c r="DHU56" s="342"/>
      <c r="DHV56" s="342"/>
      <c r="DHW56" s="342"/>
      <c r="DHX56" s="342"/>
      <c r="DHY56" s="342"/>
      <c r="DHZ56" s="342"/>
      <c r="DIA56" s="342"/>
      <c r="DIB56" s="342"/>
      <c r="DIC56" s="342"/>
      <c r="DID56" s="342"/>
      <c r="DIE56" s="342"/>
      <c r="DIF56" s="342"/>
      <c r="DIG56" s="342"/>
      <c r="DIH56" s="342"/>
      <c r="DII56" s="342"/>
      <c r="DIJ56" s="342"/>
      <c r="DIK56" s="342"/>
      <c r="DIL56" s="342"/>
      <c r="DIM56" s="342"/>
      <c r="DIN56" s="342"/>
      <c r="DIO56" s="342"/>
      <c r="DIP56" s="342"/>
      <c r="DIQ56" s="342"/>
      <c r="DIR56" s="342"/>
      <c r="DIS56" s="342"/>
      <c r="DIT56" s="342"/>
      <c r="DIU56" s="342"/>
      <c r="DIV56" s="342"/>
      <c r="DIW56" s="342"/>
      <c r="DIX56" s="342"/>
      <c r="DIY56" s="342"/>
      <c r="DIZ56" s="342"/>
      <c r="DJA56" s="342"/>
      <c r="DJB56" s="342"/>
      <c r="DJC56" s="342"/>
      <c r="DJD56" s="342"/>
      <c r="DJE56" s="342"/>
      <c r="DJF56" s="342"/>
      <c r="DJG56" s="342"/>
      <c r="DJH56" s="342"/>
      <c r="DJI56" s="342"/>
      <c r="DJJ56" s="342"/>
      <c r="DJK56" s="342"/>
      <c r="DJL56" s="342"/>
      <c r="DJM56" s="342"/>
      <c r="DJN56" s="342"/>
      <c r="DJO56" s="342"/>
      <c r="DJP56" s="342"/>
      <c r="DJQ56" s="342"/>
      <c r="DJR56" s="342"/>
      <c r="DJS56" s="342"/>
      <c r="DJT56" s="342"/>
      <c r="DJU56" s="342"/>
      <c r="DJV56" s="342"/>
      <c r="DJW56" s="342"/>
      <c r="DJX56" s="342"/>
      <c r="DJY56" s="342"/>
      <c r="DJZ56" s="342"/>
      <c r="DKA56" s="342"/>
      <c r="DKB56" s="342"/>
      <c r="DKC56" s="342"/>
      <c r="DKD56" s="342"/>
      <c r="DKE56" s="342"/>
      <c r="DKF56" s="342"/>
      <c r="DKG56" s="342"/>
      <c r="DKH56" s="342"/>
      <c r="DKI56" s="342"/>
      <c r="DKJ56" s="342"/>
      <c r="DKK56" s="342"/>
      <c r="DKL56" s="342"/>
      <c r="DKM56" s="342"/>
      <c r="DKN56" s="342"/>
      <c r="DKO56" s="342"/>
      <c r="DKP56" s="342"/>
      <c r="DKQ56" s="342"/>
      <c r="DKR56" s="342"/>
      <c r="DKS56" s="342"/>
      <c r="DKT56" s="342"/>
      <c r="DKU56" s="342"/>
      <c r="DKV56" s="342"/>
      <c r="DKW56" s="342"/>
      <c r="DKX56" s="342"/>
      <c r="DKY56" s="342"/>
      <c r="DKZ56" s="342"/>
      <c r="DLA56" s="342"/>
      <c r="DLB56" s="342"/>
      <c r="DLC56" s="342"/>
      <c r="DLD56" s="342"/>
      <c r="DLE56" s="342"/>
      <c r="DLF56" s="342"/>
      <c r="DLG56" s="342"/>
      <c r="DLH56" s="342"/>
      <c r="DLI56" s="342"/>
      <c r="DLJ56" s="342"/>
      <c r="DLK56" s="342"/>
      <c r="DLL56" s="342"/>
      <c r="DLM56" s="342"/>
      <c r="DLN56" s="342"/>
      <c r="DLO56" s="342"/>
      <c r="DLP56" s="342"/>
      <c r="DLQ56" s="342"/>
      <c r="DLR56" s="342"/>
      <c r="DLS56" s="342"/>
      <c r="DLT56" s="342"/>
      <c r="DLU56" s="342"/>
      <c r="DLV56" s="342"/>
      <c r="DLW56" s="342"/>
      <c r="DLX56" s="342"/>
      <c r="DLY56" s="342"/>
      <c r="DLZ56" s="342"/>
      <c r="DMA56" s="342"/>
      <c r="DMB56" s="342"/>
      <c r="DMC56" s="342"/>
      <c r="DMD56" s="342"/>
      <c r="DME56" s="342"/>
      <c r="DMF56" s="342"/>
      <c r="DMG56" s="342"/>
      <c r="DMH56" s="342"/>
      <c r="DMI56" s="342"/>
      <c r="DMJ56" s="342"/>
      <c r="DMK56" s="342"/>
      <c r="DML56" s="342"/>
      <c r="DMM56" s="342"/>
      <c r="DMN56" s="342"/>
      <c r="DMO56" s="342"/>
      <c r="DMP56" s="342"/>
      <c r="DMQ56" s="342"/>
      <c r="DMR56" s="342"/>
      <c r="DMS56" s="342"/>
      <c r="DMT56" s="342"/>
      <c r="DMU56" s="342"/>
      <c r="DMV56" s="342"/>
      <c r="DMW56" s="342"/>
      <c r="DMX56" s="342"/>
      <c r="DMY56" s="342"/>
      <c r="DMZ56" s="342"/>
      <c r="DNA56" s="342"/>
      <c r="DNB56" s="342"/>
      <c r="DNC56" s="342"/>
      <c r="DND56" s="342"/>
      <c r="DNE56" s="342"/>
      <c r="DNF56" s="342"/>
      <c r="DNG56" s="342"/>
      <c r="DNH56" s="342"/>
      <c r="DNI56" s="342"/>
      <c r="DNJ56" s="342"/>
      <c r="DNK56" s="342"/>
      <c r="DNL56" s="342"/>
      <c r="DNM56" s="342"/>
      <c r="DNN56" s="342"/>
      <c r="DNO56" s="342"/>
      <c r="DNP56" s="342"/>
      <c r="DNQ56" s="342"/>
      <c r="DNR56" s="342"/>
      <c r="DNS56" s="342"/>
      <c r="DNT56" s="342"/>
      <c r="DNU56" s="342"/>
      <c r="DNV56" s="342"/>
      <c r="DNW56" s="342"/>
      <c r="DNX56" s="342"/>
      <c r="DNY56" s="342"/>
      <c r="DNZ56" s="342"/>
      <c r="DOA56" s="342"/>
      <c r="DOB56" s="342"/>
      <c r="DOC56" s="342"/>
      <c r="DOD56" s="342"/>
      <c r="DOE56" s="342"/>
      <c r="DOF56" s="342"/>
      <c r="DOG56" s="342"/>
      <c r="DOH56" s="342"/>
      <c r="DOI56" s="342"/>
      <c r="DOJ56" s="342"/>
      <c r="DOK56" s="342"/>
      <c r="DOL56" s="342"/>
      <c r="DOM56" s="342"/>
      <c r="DON56" s="342"/>
      <c r="DOO56" s="342"/>
      <c r="DOP56" s="342"/>
      <c r="DOQ56" s="342"/>
      <c r="DOR56" s="342"/>
      <c r="DOS56" s="342"/>
      <c r="DOT56" s="342"/>
      <c r="DOU56" s="342"/>
      <c r="DOV56" s="342"/>
      <c r="DOW56" s="342"/>
      <c r="DOX56" s="342"/>
      <c r="DOY56" s="342"/>
      <c r="DOZ56" s="342"/>
      <c r="DPA56" s="342"/>
      <c r="DPB56" s="342"/>
      <c r="DPC56" s="342"/>
      <c r="DPD56" s="342"/>
      <c r="DPE56" s="342"/>
      <c r="DPF56" s="342"/>
      <c r="DPG56" s="342"/>
      <c r="DPH56" s="342"/>
      <c r="DPI56" s="342"/>
      <c r="DPJ56" s="342"/>
      <c r="DPK56" s="342"/>
      <c r="DPL56" s="342"/>
      <c r="DPM56" s="342"/>
      <c r="DPN56" s="342"/>
      <c r="DPO56" s="342"/>
      <c r="DPP56" s="342"/>
      <c r="DPQ56" s="342"/>
      <c r="DPR56" s="342"/>
      <c r="DPS56" s="342"/>
      <c r="DPT56" s="342"/>
      <c r="DPU56" s="342"/>
      <c r="DPV56" s="342"/>
      <c r="DPW56" s="342"/>
      <c r="DPX56" s="342"/>
      <c r="DPY56" s="342"/>
      <c r="DPZ56" s="342"/>
      <c r="DQA56" s="342"/>
      <c r="DQB56" s="342"/>
      <c r="DQC56" s="342"/>
      <c r="DQD56" s="342"/>
      <c r="DQE56" s="342"/>
      <c r="DQF56" s="342"/>
      <c r="DQG56" s="342"/>
      <c r="DQH56" s="342"/>
      <c r="DQI56" s="342"/>
      <c r="DQJ56" s="342"/>
      <c r="DQK56" s="342"/>
      <c r="DQL56" s="342"/>
      <c r="DQM56" s="342"/>
      <c r="DQN56" s="342"/>
      <c r="DQO56" s="342"/>
      <c r="DQP56" s="342"/>
      <c r="DQQ56" s="342"/>
      <c r="DQR56" s="342"/>
      <c r="DQS56" s="342"/>
      <c r="DQT56" s="342"/>
      <c r="DQU56" s="342"/>
      <c r="DQV56" s="342"/>
      <c r="DQW56" s="342"/>
      <c r="DQX56" s="342"/>
      <c r="DQY56" s="342"/>
      <c r="DQZ56" s="342"/>
      <c r="DRA56" s="342"/>
      <c r="DRB56" s="342"/>
      <c r="DRC56" s="342"/>
      <c r="DRD56" s="342"/>
      <c r="DRE56" s="342"/>
      <c r="DRF56" s="342"/>
      <c r="DRG56" s="342"/>
      <c r="DRH56" s="342"/>
      <c r="DRI56" s="342"/>
      <c r="DRJ56" s="342"/>
      <c r="DRK56" s="342"/>
      <c r="DRL56" s="342"/>
      <c r="DRM56" s="342"/>
      <c r="DRN56" s="342"/>
      <c r="DRO56" s="342"/>
      <c r="DRP56" s="342"/>
      <c r="DRQ56" s="342"/>
      <c r="DRR56" s="342"/>
      <c r="DRS56" s="342"/>
      <c r="DRT56" s="342"/>
      <c r="DRU56" s="342"/>
      <c r="DRV56" s="342"/>
      <c r="DRW56" s="342"/>
      <c r="DRX56" s="342"/>
      <c r="DRY56" s="342"/>
      <c r="DRZ56" s="342"/>
      <c r="DSA56" s="342"/>
      <c r="DSB56" s="342"/>
      <c r="DSC56" s="342"/>
      <c r="DSD56" s="342"/>
      <c r="DSE56" s="342"/>
      <c r="DSF56" s="342"/>
      <c r="DSG56" s="342"/>
      <c r="DSH56" s="342"/>
      <c r="DSI56" s="342"/>
      <c r="DSJ56" s="342"/>
      <c r="DSK56" s="342"/>
      <c r="DSL56" s="342"/>
      <c r="DSM56" s="342"/>
      <c r="DSN56" s="342"/>
      <c r="DSO56" s="342"/>
      <c r="DSP56" s="342"/>
      <c r="DSQ56" s="342"/>
      <c r="DSR56" s="342"/>
      <c r="DSS56" s="342"/>
      <c r="DST56" s="342"/>
      <c r="DSU56" s="342"/>
      <c r="DSV56" s="342"/>
      <c r="DSW56" s="342"/>
      <c r="DSX56" s="342"/>
      <c r="DSY56" s="342"/>
      <c r="DSZ56" s="342"/>
      <c r="DTA56" s="342"/>
      <c r="DTB56" s="342"/>
      <c r="DTC56" s="342"/>
      <c r="DTD56" s="342"/>
      <c r="DTE56" s="342"/>
      <c r="DTF56" s="342"/>
      <c r="DTG56" s="342"/>
      <c r="DTH56" s="342"/>
      <c r="DTI56" s="342"/>
      <c r="DTJ56" s="342"/>
      <c r="DTK56" s="342"/>
      <c r="DTL56" s="342"/>
      <c r="DTM56" s="342"/>
      <c r="DTN56" s="342"/>
      <c r="DTO56" s="342"/>
      <c r="DTP56" s="342"/>
      <c r="DTQ56" s="342"/>
      <c r="DTR56" s="342"/>
      <c r="DTS56" s="342"/>
      <c r="DTT56" s="342"/>
      <c r="DTU56" s="342"/>
      <c r="DTV56" s="342"/>
      <c r="DTW56" s="342"/>
      <c r="DTX56" s="342"/>
      <c r="DTY56" s="342"/>
      <c r="DTZ56" s="342"/>
      <c r="DUA56" s="342"/>
      <c r="DUB56" s="342"/>
      <c r="DUC56" s="342"/>
      <c r="DUD56" s="342"/>
      <c r="DUE56" s="342"/>
      <c r="DUF56" s="342"/>
      <c r="DUG56" s="342"/>
      <c r="DUH56" s="342"/>
      <c r="DUI56" s="342"/>
      <c r="DUJ56" s="342"/>
      <c r="DUK56" s="342"/>
      <c r="DUL56" s="342"/>
      <c r="DUM56" s="342"/>
      <c r="DUN56" s="342"/>
      <c r="DUO56" s="342"/>
      <c r="DUP56" s="342"/>
      <c r="DUQ56" s="342"/>
      <c r="DUR56" s="342"/>
      <c r="DUS56" s="342"/>
      <c r="DUT56" s="342"/>
      <c r="DUU56" s="342"/>
      <c r="DUV56" s="342"/>
      <c r="DUW56" s="342"/>
      <c r="DUX56" s="342"/>
      <c r="DUY56" s="342"/>
      <c r="DUZ56" s="342"/>
      <c r="DVA56" s="342"/>
      <c r="DVB56" s="342"/>
      <c r="DVC56" s="342"/>
      <c r="DVD56" s="342"/>
      <c r="DVE56" s="342"/>
      <c r="DVF56" s="342"/>
      <c r="DVG56" s="342"/>
      <c r="DVH56" s="342"/>
      <c r="DVI56" s="342"/>
      <c r="DVJ56" s="342"/>
      <c r="DVK56" s="342"/>
      <c r="DVL56" s="342"/>
      <c r="DVM56" s="342"/>
      <c r="DVN56" s="342"/>
      <c r="DVO56" s="342"/>
      <c r="DVP56" s="342"/>
      <c r="DVQ56" s="342"/>
      <c r="DVR56" s="342"/>
      <c r="DVS56" s="342"/>
      <c r="DVT56" s="342"/>
      <c r="DVU56" s="342"/>
      <c r="DVV56" s="342"/>
      <c r="DVW56" s="342"/>
      <c r="DVX56" s="342"/>
      <c r="DVY56" s="342"/>
      <c r="DVZ56" s="342"/>
      <c r="DWA56" s="342"/>
      <c r="DWB56" s="342"/>
      <c r="DWC56" s="342"/>
      <c r="DWD56" s="342"/>
      <c r="DWE56" s="342"/>
      <c r="DWF56" s="342"/>
      <c r="DWG56" s="342"/>
      <c r="DWH56" s="342"/>
      <c r="DWI56" s="342"/>
      <c r="DWJ56" s="342"/>
      <c r="DWK56" s="342"/>
      <c r="DWL56" s="342"/>
      <c r="DWM56" s="342"/>
      <c r="DWN56" s="342"/>
      <c r="DWO56" s="342"/>
      <c r="DWP56" s="342"/>
      <c r="DWQ56" s="342"/>
      <c r="DWR56" s="342"/>
      <c r="DWS56" s="342"/>
      <c r="DWT56" s="342"/>
      <c r="DWU56" s="342"/>
      <c r="DWV56" s="342"/>
      <c r="DWW56" s="342"/>
      <c r="DWX56" s="342"/>
      <c r="DWY56" s="342"/>
      <c r="DWZ56" s="342"/>
      <c r="DXA56" s="342"/>
      <c r="DXB56" s="342"/>
      <c r="DXC56" s="342"/>
      <c r="DXD56" s="342"/>
      <c r="DXE56" s="342"/>
      <c r="DXF56" s="342"/>
      <c r="DXG56" s="342"/>
      <c r="DXH56" s="342"/>
      <c r="DXI56" s="342"/>
      <c r="DXJ56" s="342"/>
      <c r="DXK56" s="342"/>
      <c r="DXL56" s="342"/>
      <c r="DXM56" s="342"/>
      <c r="DXN56" s="342"/>
      <c r="DXO56" s="342"/>
      <c r="DXP56" s="342"/>
      <c r="DXQ56" s="342"/>
      <c r="DXR56" s="342"/>
      <c r="DXS56" s="342"/>
      <c r="DXT56" s="342"/>
      <c r="DXU56" s="342"/>
      <c r="DXV56" s="342"/>
      <c r="DXW56" s="342"/>
      <c r="DXX56" s="342"/>
      <c r="DXY56" s="342"/>
      <c r="DXZ56" s="342"/>
      <c r="DYA56" s="342"/>
      <c r="DYB56" s="342"/>
      <c r="DYC56" s="342"/>
      <c r="DYD56" s="342"/>
      <c r="DYE56" s="342"/>
      <c r="DYF56" s="342"/>
      <c r="DYG56" s="342"/>
      <c r="DYH56" s="342"/>
      <c r="DYI56" s="342"/>
      <c r="DYJ56" s="342"/>
      <c r="DYK56" s="342"/>
      <c r="DYL56" s="342"/>
      <c r="DYM56" s="342"/>
      <c r="DYN56" s="342"/>
      <c r="DYO56" s="342"/>
      <c r="DYP56" s="342"/>
      <c r="DYQ56" s="342"/>
      <c r="DYR56" s="342"/>
      <c r="DYS56" s="342"/>
      <c r="DYT56" s="342"/>
      <c r="DYU56" s="342"/>
      <c r="DYV56" s="342"/>
      <c r="DYW56" s="342"/>
      <c r="DYX56" s="342"/>
      <c r="DYY56" s="342"/>
      <c r="DYZ56" s="342"/>
      <c r="DZA56" s="342"/>
      <c r="DZB56" s="342"/>
      <c r="DZC56" s="342"/>
      <c r="DZD56" s="342"/>
      <c r="DZE56" s="342"/>
      <c r="DZF56" s="342"/>
      <c r="DZG56" s="342"/>
      <c r="DZH56" s="342"/>
      <c r="DZI56" s="342"/>
      <c r="DZJ56" s="342"/>
      <c r="DZK56" s="342"/>
      <c r="DZL56" s="342"/>
      <c r="DZM56" s="342"/>
      <c r="DZN56" s="342"/>
      <c r="DZO56" s="342"/>
      <c r="DZP56" s="342"/>
      <c r="DZQ56" s="342"/>
      <c r="DZR56" s="342"/>
      <c r="DZS56" s="342"/>
      <c r="DZT56" s="342"/>
      <c r="DZU56" s="342"/>
      <c r="DZV56" s="342"/>
      <c r="DZW56" s="342"/>
      <c r="DZX56" s="342"/>
      <c r="DZY56" s="342"/>
      <c r="DZZ56" s="342"/>
      <c r="EAA56" s="342"/>
      <c r="EAB56" s="342"/>
      <c r="EAC56" s="342"/>
      <c r="EAD56" s="342"/>
      <c r="EAE56" s="342"/>
      <c r="EAF56" s="342"/>
      <c r="EAG56" s="342"/>
      <c r="EAH56" s="342"/>
      <c r="EAI56" s="342"/>
      <c r="EAJ56" s="342"/>
      <c r="EAK56" s="342"/>
      <c r="EAL56" s="342"/>
      <c r="EAM56" s="342"/>
      <c r="EAN56" s="342"/>
      <c r="EAO56" s="342"/>
      <c r="EAP56" s="342"/>
      <c r="EAQ56" s="342"/>
      <c r="EAR56" s="342"/>
      <c r="EAS56" s="342"/>
      <c r="EAT56" s="342"/>
      <c r="EAU56" s="342"/>
      <c r="EAV56" s="342"/>
      <c r="EAW56" s="342"/>
      <c r="EAX56" s="342"/>
      <c r="EAY56" s="342"/>
      <c r="EAZ56" s="342"/>
      <c r="EBA56" s="342"/>
      <c r="EBB56" s="342"/>
      <c r="EBC56" s="342"/>
      <c r="EBD56" s="342"/>
      <c r="EBE56" s="342"/>
      <c r="EBF56" s="342"/>
      <c r="EBG56" s="342"/>
      <c r="EBH56" s="342"/>
      <c r="EBI56" s="342"/>
      <c r="EBJ56" s="342"/>
      <c r="EBK56" s="342"/>
      <c r="EBL56" s="342"/>
      <c r="EBM56" s="342"/>
      <c r="EBN56" s="342"/>
      <c r="EBO56" s="342"/>
      <c r="EBP56" s="342"/>
      <c r="EBQ56" s="342"/>
      <c r="EBR56" s="342"/>
      <c r="EBS56" s="342"/>
      <c r="EBT56" s="342"/>
      <c r="EBU56" s="342"/>
      <c r="EBV56" s="342"/>
      <c r="EBW56" s="342"/>
      <c r="EBX56" s="342"/>
      <c r="EBY56" s="342"/>
      <c r="EBZ56" s="342"/>
      <c r="ECA56" s="342"/>
      <c r="ECB56" s="342"/>
      <c r="ECC56" s="342"/>
      <c r="ECD56" s="342"/>
      <c r="ECE56" s="342"/>
      <c r="ECF56" s="342"/>
      <c r="ECG56" s="342"/>
      <c r="ECH56" s="342"/>
      <c r="ECI56" s="342"/>
      <c r="ECJ56" s="342"/>
      <c r="ECK56" s="342"/>
      <c r="ECL56" s="342"/>
      <c r="ECM56" s="342"/>
      <c r="ECN56" s="342"/>
      <c r="ECO56" s="342"/>
      <c r="ECP56" s="342"/>
      <c r="ECQ56" s="342"/>
      <c r="ECR56" s="342"/>
      <c r="ECS56" s="342"/>
      <c r="ECT56" s="342"/>
      <c r="ECU56" s="342"/>
      <c r="ECV56" s="342"/>
      <c r="ECW56" s="342"/>
      <c r="ECX56" s="342"/>
      <c r="ECY56" s="342"/>
      <c r="ECZ56" s="342"/>
      <c r="EDA56" s="342"/>
      <c r="EDB56" s="342"/>
      <c r="EDC56" s="342"/>
      <c r="EDD56" s="342"/>
      <c r="EDE56" s="342"/>
      <c r="EDF56" s="342"/>
      <c r="EDG56" s="342"/>
      <c r="EDH56" s="342"/>
      <c r="EDI56" s="342"/>
      <c r="EDJ56" s="342"/>
      <c r="EDK56" s="342"/>
      <c r="EDL56" s="342"/>
      <c r="EDM56" s="342"/>
      <c r="EDN56" s="342"/>
      <c r="EDO56" s="342"/>
      <c r="EDP56" s="342"/>
      <c r="EDQ56" s="342"/>
      <c r="EDR56" s="342"/>
      <c r="EDS56" s="342"/>
      <c r="EDT56" s="342"/>
      <c r="EDU56" s="342"/>
      <c r="EDV56" s="342"/>
      <c r="EDW56" s="342"/>
      <c r="EDX56" s="342"/>
      <c r="EDY56" s="342"/>
      <c r="EDZ56" s="342"/>
      <c r="EEA56" s="342"/>
      <c r="EEB56" s="342"/>
      <c r="EEC56" s="342"/>
      <c r="EED56" s="342"/>
      <c r="EEE56" s="342"/>
      <c r="EEF56" s="342"/>
      <c r="EEG56" s="342"/>
      <c r="EEH56" s="342"/>
      <c r="EEI56" s="342"/>
      <c r="EEJ56" s="342"/>
      <c r="EEK56" s="342"/>
      <c r="EEL56" s="342"/>
      <c r="EEM56" s="342"/>
      <c r="EEN56" s="342"/>
      <c r="EEO56" s="342"/>
      <c r="EEP56" s="342"/>
      <c r="EEQ56" s="342"/>
      <c r="EER56" s="342"/>
      <c r="EES56" s="342"/>
      <c r="EET56" s="342"/>
      <c r="EEU56" s="342"/>
      <c r="EEV56" s="342"/>
      <c r="EEW56" s="342"/>
      <c r="EEX56" s="342"/>
      <c r="EEY56" s="342"/>
      <c r="EEZ56" s="342"/>
      <c r="EFA56" s="342"/>
      <c r="EFB56" s="342"/>
      <c r="EFC56" s="342"/>
      <c r="EFD56" s="342"/>
      <c r="EFE56" s="342"/>
      <c r="EFF56" s="342"/>
      <c r="EFG56" s="342"/>
      <c r="EFH56" s="342"/>
      <c r="EFI56" s="342"/>
      <c r="EFJ56" s="342"/>
      <c r="EFK56" s="342"/>
      <c r="EFL56" s="342"/>
      <c r="EFM56" s="342"/>
      <c r="EFN56" s="342"/>
      <c r="EFO56" s="342"/>
      <c r="EFP56" s="342"/>
      <c r="EFQ56" s="342"/>
      <c r="EFR56" s="342"/>
      <c r="EFS56" s="342"/>
      <c r="EFT56" s="342"/>
      <c r="EFU56" s="342"/>
      <c r="EFV56" s="342"/>
      <c r="EFW56" s="342"/>
      <c r="EFX56" s="342"/>
      <c r="EFY56" s="342"/>
      <c r="EFZ56" s="342"/>
      <c r="EGA56" s="342"/>
      <c r="EGB56" s="342"/>
      <c r="EGC56" s="342"/>
      <c r="EGD56" s="342"/>
      <c r="EGE56" s="342"/>
      <c r="EGF56" s="342"/>
      <c r="EGG56" s="342"/>
      <c r="EGH56" s="342"/>
      <c r="EGI56" s="342"/>
      <c r="EGJ56" s="342"/>
      <c r="EGK56" s="342"/>
      <c r="EGL56" s="342"/>
      <c r="EGM56" s="342"/>
      <c r="EGN56" s="342"/>
      <c r="EGO56" s="342"/>
      <c r="EGP56" s="342"/>
      <c r="EGQ56" s="342"/>
      <c r="EGR56" s="342"/>
      <c r="EGS56" s="342"/>
      <c r="EGT56" s="342"/>
      <c r="EGU56" s="342"/>
      <c r="EGV56" s="342"/>
      <c r="EGW56" s="342"/>
      <c r="EGX56" s="342"/>
      <c r="EGY56" s="342"/>
      <c r="EGZ56" s="342"/>
      <c r="EHA56" s="342"/>
      <c r="EHB56" s="342"/>
      <c r="EHC56" s="342"/>
      <c r="EHD56" s="342"/>
      <c r="EHE56" s="342"/>
      <c r="EHF56" s="342"/>
      <c r="EHG56" s="342"/>
      <c r="EHH56" s="342"/>
      <c r="EHI56" s="342"/>
      <c r="EHJ56" s="342"/>
      <c r="EHK56" s="342"/>
      <c r="EHL56" s="342"/>
      <c r="EHM56" s="342"/>
      <c r="EHN56" s="342"/>
      <c r="EHO56" s="342"/>
      <c r="EHP56" s="342"/>
      <c r="EHQ56" s="342"/>
      <c r="EHR56" s="342"/>
      <c r="EHS56" s="342"/>
      <c r="EHT56" s="342"/>
      <c r="EHU56" s="342"/>
      <c r="EHV56" s="342"/>
      <c r="EHW56" s="342"/>
      <c r="EHX56" s="342"/>
      <c r="EHY56" s="342"/>
      <c r="EHZ56" s="342"/>
      <c r="EIA56" s="342"/>
      <c r="EIB56" s="342"/>
      <c r="EIC56" s="342"/>
      <c r="EID56" s="342"/>
      <c r="EIE56" s="342"/>
      <c r="EIF56" s="342"/>
      <c r="EIG56" s="342"/>
      <c r="EIH56" s="342"/>
      <c r="EII56" s="342"/>
      <c r="EIJ56" s="342"/>
      <c r="EIK56" s="342"/>
      <c r="EIL56" s="342"/>
      <c r="EIM56" s="342"/>
      <c r="EIN56" s="342"/>
      <c r="EIO56" s="342"/>
      <c r="EIP56" s="342"/>
      <c r="EIQ56" s="342"/>
      <c r="EIR56" s="342"/>
      <c r="EIS56" s="342"/>
      <c r="EIT56" s="342"/>
      <c r="EIU56" s="342"/>
      <c r="EIV56" s="342"/>
      <c r="EIW56" s="342"/>
      <c r="EIX56" s="342"/>
      <c r="EIY56" s="342"/>
      <c r="EIZ56" s="342"/>
      <c r="EJA56" s="342"/>
      <c r="EJB56" s="342"/>
      <c r="EJC56" s="342"/>
      <c r="EJD56" s="342"/>
      <c r="EJE56" s="342"/>
      <c r="EJF56" s="342"/>
      <c r="EJG56" s="342"/>
      <c r="EJH56" s="342"/>
      <c r="EJI56" s="342"/>
      <c r="EJJ56" s="342"/>
      <c r="EJK56" s="342"/>
      <c r="EJL56" s="342"/>
      <c r="EJM56" s="342"/>
      <c r="EJN56" s="342"/>
      <c r="EJO56" s="342"/>
      <c r="EJP56" s="342"/>
      <c r="EJQ56" s="342"/>
      <c r="EJR56" s="342"/>
      <c r="EJS56" s="342"/>
      <c r="EJT56" s="342"/>
      <c r="EJU56" s="342"/>
      <c r="EJV56" s="342"/>
      <c r="EJW56" s="342"/>
      <c r="EJX56" s="342"/>
      <c r="EJY56" s="342"/>
      <c r="EJZ56" s="342"/>
      <c r="EKA56" s="342"/>
      <c r="EKB56" s="342"/>
      <c r="EKC56" s="342"/>
      <c r="EKD56" s="342"/>
      <c r="EKE56" s="342"/>
      <c r="EKF56" s="342"/>
      <c r="EKG56" s="342"/>
      <c r="EKH56" s="342"/>
      <c r="EKI56" s="342"/>
      <c r="EKJ56" s="342"/>
      <c r="EKK56" s="342"/>
      <c r="EKL56" s="342"/>
      <c r="EKM56" s="342"/>
      <c r="EKN56" s="342"/>
      <c r="EKO56" s="342"/>
      <c r="EKP56" s="342"/>
      <c r="EKQ56" s="342"/>
      <c r="EKR56" s="342"/>
      <c r="EKS56" s="342"/>
      <c r="EKT56" s="342"/>
      <c r="EKU56" s="342"/>
      <c r="EKV56" s="342"/>
      <c r="EKW56" s="342"/>
      <c r="EKX56" s="342"/>
      <c r="EKY56" s="342"/>
      <c r="EKZ56" s="342"/>
      <c r="ELA56" s="342"/>
      <c r="ELB56" s="342"/>
      <c r="ELC56" s="342"/>
      <c r="ELD56" s="342"/>
      <c r="ELE56" s="342"/>
      <c r="ELF56" s="342"/>
      <c r="ELG56" s="342"/>
      <c r="ELH56" s="342"/>
      <c r="ELI56" s="342"/>
      <c r="ELJ56" s="342"/>
      <c r="ELK56" s="342"/>
      <c r="ELL56" s="342"/>
      <c r="ELM56" s="342"/>
      <c r="ELN56" s="342"/>
      <c r="ELO56" s="342"/>
      <c r="ELP56" s="342"/>
      <c r="ELQ56" s="342"/>
      <c r="ELR56" s="342"/>
      <c r="ELS56" s="342"/>
      <c r="ELT56" s="342"/>
      <c r="ELU56" s="342"/>
      <c r="ELV56" s="342"/>
      <c r="ELW56" s="342"/>
      <c r="ELX56" s="342"/>
      <c r="ELY56" s="342"/>
      <c r="ELZ56" s="342"/>
      <c r="EMA56" s="342"/>
      <c r="EMB56" s="342"/>
      <c r="EMC56" s="342"/>
      <c r="EMD56" s="342"/>
      <c r="EME56" s="342"/>
      <c r="EMF56" s="342"/>
      <c r="EMG56" s="342"/>
      <c r="EMH56" s="342"/>
      <c r="EMI56" s="342"/>
      <c r="EMJ56" s="342"/>
      <c r="EMK56" s="342"/>
      <c r="EML56" s="342"/>
      <c r="EMM56" s="342"/>
      <c r="EMN56" s="342"/>
      <c r="EMO56" s="342"/>
      <c r="EMP56" s="342"/>
      <c r="EMQ56" s="342"/>
      <c r="EMR56" s="342"/>
      <c r="EMS56" s="342"/>
      <c r="EMT56" s="342"/>
      <c r="EMU56" s="342"/>
      <c r="EMV56" s="342"/>
      <c r="EMW56" s="342"/>
      <c r="EMX56" s="342"/>
      <c r="EMY56" s="342"/>
      <c r="EMZ56" s="342"/>
      <c r="ENA56" s="342"/>
      <c r="ENB56" s="342"/>
      <c r="ENC56" s="342"/>
      <c r="END56" s="342"/>
      <c r="ENE56" s="342"/>
      <c r="ENF56" s="342"/>
      <c r="ENG56" s="342"/>
      <c r="ENH56" s="342"/>
      <c r="ENI56" s="342"/>
      <c r="ENJ56" s="342"/>
      <c r="ENK56" s="342"/>
      <c r="ENL56" s="342"/>
      <c r="ENM56" s="342"/>
      <c r="ENN56" s="342"/>
      <c r="ENO56" s="342"/>
      <c r="ENP56" s="342"/>
      <c r="ENQ56" s="342"/>
      <c r="ENR56" s="342"/>
      <c r="ENS56" s="342"/>
      <c r="ENT56" s="342"/>
      <c r="ENU56" s="342"/>
      <c r="ENV56" s="342"/>
      <c r="ENW56" s="342"/>
      <c r="ENX56" s="342"/>
      <c r="ENY56" s="342"/>
      <c r="ENZ56" s="342"/>
      <c r="EOA56" s="342"/>
      <c r="EOB56" s="342"/>
      <c r="EOC56" s="342"/>
      <c r="EOD56" s="342"/>
      <c r="EOE56" s="342"/>
      <c r="EOF56" s="342"/>
      <c r="EOG56" s="342"/>
      <c r="EOH56" s="342"/>
      <c r="EOI56" s="342"/>
      <c r="EOJ56" s="342"/>
      <c r="EOK56" s="342"/>
      <c r="EOL56" s="342"/>
      <c r="EOM56" s="342"/>
      <c r="EON56" s="342"/>
      <c r="EOO56" s="342"/>
      <c r="EOP56" s="342"/>
      <c r="EOQ56" s="342"/>
      <c r="EOR56" s="342"/>
      <c r="EOS56" s="342"/>
      <c r="EOT56" s="342"/>
      <c r="EOU56" s="342"/>
      <c r="EOV56" s="342"/>
      <c r="EOW56" s="342"/>
      <c r="EOX56" s="342"/>
      <c r="EOY56" s="342"/>
      <c r="EOZ56" s="342"/>
      <c r="EPA56" s="342"/>
      <c r="EPB56" s="342"/>
      <c r="EPC56" s="342"/>
      <c r="EPD56" s="342"/>
      <c r="EPE56" s="342"/>
      <c r="EPF56" s="342"/>
      <c r="EPG56" s="342"/>
      <c r="EPH56" s="342"/>
      <c r="EPI56" s="342"/>
      <c r="EPJ56" s="342"/>
      <c r="EPK56" s="342"/>
      <c r="EPL56" s="342"/>
      <c r="EPM56" s="342"/>
      <c r="EPN56" s="342"/>
      <c r="EPO56" s="342"/>
      <c r="EPP56" s="342"/>
      <c r="EPQ56" s="342"/>
      <c r="EPR56" s="342"/>
      <c r="EPS56" s="342"/>
      <c r="EPT56" s="342"/>
      <c r="EPU56" s="342"/>
      <c r="EPV56" s="342"/>
      <c r="EPW56" s="342"/>
      <c r="EPX56" s="342"/>
      <c r="EPY56" s="342"/>
      <c r="EPZ56" s="342"/>
      <c r="EQA56" s="342"/>
      <c r="EQB56" s="342"/>
      <c r="EQC56" s="342"/>
      <c r="EQD56" s="342"/>
      <c r="EQE56" s="342"/>
      <c r="EQF56" s="342"/>
      <c r="EQG56" s="342"/>
      <c r="EQH56" s="342"/>
      <c r="EQI56" s="342"/>
      <c r="EQJ56" s="342"/>
      <c r="EQK56" s="342"/>
      <c r="EQL56" s="342"/>
      <c r="EQM56" s="342"/>
      <c r="EQN56" s="342"/>
      <c r="EQO56" s="342"/>
      <c r="EQP56" s="342"/>
      <c r="EQQ56" s="342"/>
      <c r="EQR56" s="342"/>
      <c r="EQS56" s="342"/>
      <c r="EQT56" s="342"/>
      <c r="EQU56" s="342"/>
      <c r="EQV56" s="342"/>
      <c r="EQW56" s="342"/>
      <c r="EQX56" s="342"/>
      <c r="EQY56" s="342"/>
      <c r="EQZ56" s="342"/>
      <c r="ERA56" s="342"/>
      <c r="ERB56" s="342"/>
      <c r="ERC56" s="342"/>
      <c r="ERD56" s="342"/>
      <c r="ERE56" s="342"/>
      <c r="ERF56" s="342"/>
      <c r="ERG56" s="342"/>
      <c r="ERH56" s="342"/>
      <c r="ERI56" s="342"/>
      <c r="ERJ56" s="342"/>
      <c r="ERK56" s="342"/>
      <c r="ERL56" s="342"/>
      <c r="ERM56" s="342"/>
      <c r="ERN56" s="342"/>
      <c r="ERO56" s="342"/>
      <c r="ERP56" s="342"/>
      <c r="ERQ56" s="342"/>
      <c r="ERR56" s="342"/>
      <c r="ERS56" s="342"/>
      <c r="ERT56" s="342"/>
      <c r="ERU56" s="342"/>
      <c r="ERV56" s="342"/>
      <c r="ERW56" s="342"/>
      <c r="ERX56" s="342"/>
      <c r="ERY56" s="342"/>
      <c r="ERZ56" s="342"/>
      <c r="ESA56" s="342"/>
      <c r="ESB56" s="342"/>
      <c r="ESC56" s="342"/>
      <c r="ESD56" s="342"/>
      <c r="ESE56" s="342"/>
      <c r="ESF56" s="342"/>
      <c r="ESG56" s="342"/>
      <c r="ESH56" s="342"/>
      <c r="ESI56" s="342"/>
      <c r="ESJ56" s="342"/>
      <c r="ESK56" s="342"/>
      <c r="ESL56" s="342"/>
      <c r="ESM56" s="342"/>
      <c r="ESN56" s="342"/>
      <c r="ESO56" s="342"/>
      <c r="ESP56" s="342"/>
      <c r="ESQ56" s="342"/>
      <c r="ESR56" s="342"/>
      <c r="ESS56" s="342"/>
      <c r="EST56" s="342"/>
      <c r="ESU56" s="342"/>
      <c r="ESV56" s="342"/>
      <c r="ESW56" s="342"/>
      <c r="ESX56" s="342"/>
      <c r="ESY56" s="342"/>
      <c r="ESZ56" s="342"/>
      <c r="ETA56" s="342"/>
      <c r="ETB56" s="342"/>
      <c r="ETC56" s="342"/>
      <c r="ETD56" s="342"/>
      <c r="ETE56" s="342"/>
      <c r="ETF56" s="342"/>
      <c r="ETG56" s="342"/>
      <c r="ETH56" s="342"/>
      <c r="ETI56" s="342"/>
      <c r="ETJ56" s="342"/>
      <c r="ETK56" s="342"/>
      <c r="ETL56" s="342"/>
      <c r="ETM56" s="342"/>
      <c r="ETN56" s="342"/>
      <c r="ETO56" s="342"/>
      <c r="ETP56" s="342"/>
      <c r="ETQ56" s="342"/>
      <c r="ETR56" s="342"/>
      <c r="ETS56" s="342"/>
      <c r="ETT56" s="342"/>
      <c r="ETU56" s="342"/>
      <c r="ETV56" s="342"/>
      <c r="ETW56" s="342"/>
      <c r="ETX56" s="342"/>
      <c r="ETY56" s="342"/>
      <c r="ETZ56" s="342"/>
      <c r="EUA56" s="342"/>
      <c r="EUB56" s="342"/>
      <c r="EUC56" s="342"/>
      <c r="EUD56" s="342"/>
      <c r="EUE56" s="342"/>
      <c r="EUF56" s="342"/>
      <c r="EUG56" s="342"/>
      <c r="EUH56" s="342"/>
      <c r="EUI56" s="342"/>
      <c r="EUJ56" s="342"/>
      <c r="EUK56" s="342"/>
      <c r="EUL56" s="342"/>
      <c r="EUM56" s="342"/>
      <c r="EUN56" s="342"/>
      <c r="EUO56" s="342"/>
      <c r="EUP56" s="342"/>
      <c r="EUQ56" s="342"/>
      <c r="EUR56" s="342"/>
      <c r="EUS56" s="342"/>
      <c r="EUT56" s="342"/>
      <c r="EUU56" s="342"/>
      <c r="EUV56" s="342"/>
      <c r="EUW56" s="342"/>
      <c r="EUX56" s="342"/>
      <c r="EUY56" s="342"/>
      <c r="EUZ56" s="342"/>
      <c r="EVA56" s="342"/>
      <c r="EVB56" s="342"/>
      <c r="EVC56" s="342"/>
      <c r="EVD56" s="342"/>
      <c r="EVE56" s="342"/>
      <c r="EVF56" s="342"/>
      <c r="EVG56" s="342"/>
      <c r="EVH56" s="342"/>
      <c r="EVI56" s="342"/>
      <c r="EVJ56" s="342"/>
      <c r="EVK56" s="342"/>
      <c r="EVL56" s="342"/>
      <c r="EVM56" s="342"/>
      <c r="EVN56" s="342"/>
      <c r="EVO56" s="342"/>
      <c r="EVP56" s="342"/>
      <c r="EVQ56" s="342"/>
      <c r="EVR56" s="342"/>
      <c r="EVS56" s="342"/>
      <c r="EVT56" s="342"/>
      <c r="EVU56" s="342"/>
      <c r="EVV56" s="342"/>
      <c r="EVW56" s="342"/>
      <c r="EVX56" s="342"/>
      <c r="EVY56" s="342"/>
      <c r="EVZ56" s="342"/>
      <c r="EWA56" s="342"/>
      <c r="EWB56" s="342"/>
      <c r="EWC56" s="342"/>
      <c r="EWD56" s="342"/>
      <c r="EWE56" s="342"/>
      <c r="EWF56" s="342"/>
      <c r="EWG56" s="342"/>
      <c r="EWH56" s="342"/>
      <c r="EWI56" s="342"/>
      <c r="EWJ56" s="342"/>
      <c r="EWK56" s="342"/>
      <c r="EWL56" s="342"/>
      <c r="EWM56" s="342"/>
      <c r="EWN56" s="342"/>
      <c r="EWO56" s="342"/>
      <c r="EWP56" s="342"/>
      <c r="EWQ56" s="342"/>
      <c r="EWR56" s="342"/>
      <c r="EWS56" s="342"/>
      <c r="EWT56" s="342"/>
      <c r="EWU56" s="342"/>
      <c r="EWV56" s="342"/>
      <c r="EWW56" s="342"/>
      <c r="EWX56" s="342"/>
      <c r="EWY56" s="342"/>
      <c r="EWZ56" s="342"/>
      <c r="EXA56" s="342"/>
      <c r="EXB56" s="342"/>
      <c r="EXC56" s="342"/>
      <c r="EXD56" s="342"/>
      <c r="EXE56" s="342"/>
      <c r="EXF56" s="342"/>
      <c r="EXG56" s="342"/>
      <c r="EXH56" s="342"/>
      <c r="EXI56" s="342"/>
      <c r="EXJ56" s="342"/>
      <c r="EXK56" s="342"/>
      <c r="EXL56" s="342"/>
      <c r="EXM56" s="342"/>
      <c r="EXN56" s="342"/>
      <c r="EXO56" s="342"/>
      <c r="EXP56" s="342"/>
      <c r="EXQ56" s="342"/>
      <c r="EXR56" s="342"/>
      <c r="EXS56" s="342"/>
      <c r="EXT56" s="342"/>
      <c r="EXU56" s="342"/>
      <c r="EXV56" s="342"/>
      <c r="EXW56" s="342"/>
      <c r="EXX56" s="342"/>
      <c r="EXY56" s="342"/>
      <c r="EXZ56" s="342"/>
      <c r="EYA56" s="342"/>
      <c r="EYB56" s="342"/>
      <c r="EYC56" s="342"/>
      <c r="EYD56" s="342"/>
      <c r="EYE56" s="342"/>
      <c r="EYF56" s="342"/>
      <c r="EYG56" s="342"/>
      <c r="EYH56" s="342"/>
      <c r="EYI56" s="342"/>
      <c r="EYJ56" s="342"/>
      <c r="EYK56" s="342"/>
      <c r="EYL56" s="342"/>
      <c r="EYM56" s="342"/>
      <c r="EYN56" s="342"/>
      <c r="EYO56" s="342"/>
      <c r="EYP56" s="342"/>
      <c r="EYQ56" s="342"/>
      <c r="EYR56" s="342"/>
      <c r="EYS56" s="342"/>
      <c r="EYT56" s="342"/>
      <c r="EYU56" s="342"/>
      <c r="EYV56" s="342"/>
      <c r="EYW56" s="342"/>
      <c r="EYX56" s="342"/>
      <c r="EYY56" s="342"/>
      <c r="EYZ56" s="342"/>
      <c r="EZA56" s="342"/>
      <c r="EZB56" s="342"/>
      <c r="EZC56" s="342"/>
      <c r="EZD56" s="342"/>
      <c r="EZE56" s="342"/>
      <c r="EZF56" s="342"/>
      <c r="EZG56" s="342"/>
      <c r="EZH56" s="342"/>
      <c r="EZI56" s="342"/>
      <c r="EZJ56" s="342"/>
      <c r="EZK56" s="342"/>
      <c r="EZL56" s="342"/>
      <c r="EZM56" s="342"/>
      <c r="EZN56" s="342"/>
      <c r="EZO56" s="342"/>
      <c r="EZP56" s="342"/>
      <c r="EZQ56" s="342"/>
      <c r="EZR56" s="342"/>
      <c r="EZS56" s="342"/>
      <c r="EZT56" s="342"/>
      <c r="EZU56" s="342"/>
      <c r="EZV56" s="342"/>
      <c r="EZW56" s="342"/>
      <c r="EZX56" s="342"/>
      <c r="EZY56" s="342"/>
      <c r="EZZ56" s="342"/>
      <c r="FAA56" s="342"/>
      <c r="FAB56" s="342"/>
      <c r="FAC56" s="342"/>
      <c r="FAD56" s="342"/>
      <c r="FAE56" s="342"/>
      <c r="FAF56" s="342"/>
      <c r="FAG56" s="342"/>
      <c r="FAH56" s="342"/>
      <c r="FAI56" s="342"/>
      <c r="FAJ56" s="342"/>
      <c r="FAK56" s="342"/>
      <c r="FAL56" s="342"/>
      <c r="FAM56" s="342"/>
      <c r="FAN56" s="342"/>
      <c r="FAO56" s="342"/>
      <c r="FAP56" s="342"/>
      <c r="FAQ56" s="342"/>
      <c r="FAR56" s="342"/>
      <c r="FAS56" s="342"/>
      <c r="FAT56" s="342"/>
      <c r="FAU56" s="342"/>
      <c r="FAV56" s="342"/>
      <c r="FAW56" s="342"/>
      <c r="FAX56" s="342"/>
      <c r="FAY56" s="342"/>
      <c r="FAZ56" s="342"/>
      <c r="FBA56" s="342"/>
      <c r="FBB56" s="342"/>
      <c r="FBC56" s="342"/>
      <c r="FBD56" s="342"/>
      <c r="FBE56" s="342"/>
      <c r="FBF56" s="342"/>
      <c r="FBG56" s="342"/>
      <c r="FBH56" s="342"/>
      <c r="FBI56" s="342"/>
      <c r="FBJ56" s="342"/>
      <c r="FBK56" s="342"/>
      <c r="FBL56" s="342"/>
      <c r="FBM56" s="342"/>
      <c r="FBN56" s="342"/>
      <c r="FBO56" s="342"/>
      <c r="FBP56" s="342"/>
      <c r="FBQ56" s="342"/>
      <c r="FBR56" s="342"/>
      <c r="FBS56" s="342"/>
      <c r="FBT56" s="342"/>
      <c r="FBU56" s="342"/>
      <c r="FBV56" s="342"/>
      <c r="FBW56" s="342"/>
      <c r="FBX56" s="342"/>
      <c r="FBY56" s="342"/>
      <c r="FBZ56" s="342"/>
      <c r="FCA56" s="342"/>
      <c r="FCB56" s="342"/>
      <c r="FCC56" s="342"/>
      <c r="FCD56" s="342"/>
      <c r="FCE56" s="342"/>
      <c r="FCF56" s="342"/>
      <c r="FCG56" s="342"/>
      <c r="FCH56" s="342"/>
      <c r="FCI56" s="342"/>
      <c r="FCJ56" s="342"/>
      <c r="FCK56" s="342"/>
      <c r="FCL56" s="342"/>
      <c r="FCM56" s="342"/>
      <c r="FCN56" s="342"/>
      <c r="FCO56" s="342"/>
      <c r="FCP56" s="342"/>
      <c r="FCQ56" s="342"/>
      <c r="FCR56" s="342"/>
      <c r="FCS56" s="342"/>
      <c r="FCT56" s="342"/>
      <c r="FCU56" s="342"/>
      <c r="FCV56" s="342"/>
      <c r="FCW56" s="342"/>
      <c r="FCX56" s="342"/>
      <c r="FCY56" s="342"/>
      <c r="FCZ56" s="342"/>
      <c r="FDA56" s="342"/>
      <c r="FDB56" s="342"/>
      <c r="FDC56" s="342"/>
      <c r="FDD56" s="342"/>
      <c r="FDE56" s="342"/>
      <c r="FDF56" s="342"/>
      <c r="FDG56" s="342"/>
      <c r="FDH56" s="342"/>
      <c r="FDI56" s="342"/>
      <c r="FDJ56" s="342"/>
      <c r="FDK56" s="342"/>
      <c r="FDL56" s="342"/>
      <c r="FDM56" s="342"/>
      <c r="FDN56" s="342"/>
      <c r="FDO56" s="342"/>
      <c r="FDP56" s="342"/>
      <c r="FDQ56" s="342"/>
      <c r="FDR56" s="342"/>
      <c r="FDS56" s="342"/>
      <c r="FDT56" s="342"/>
      <c r="FDU56" s="342"/>
      <c r="FDV56" s="342"/>
      <c r="FDW56" s="342"/>
      <c r="FDX56" s="342"/>
      <c r="FDY56" s="342"/>
      <c r="FDZ56" s="342"/>
      <c r="FEA56" s="342"/>
      <c r="FEB56" s="342"/>
      <c r="FEC56" s="342"/>
      <c r="FED56" s="342"/>
      <c r="FEE56" s="342"/>
      <c r="FEF56" s="342"/>
      <c r="FEG56" s="342"/>
      <c r="FEH56" s="342"/>
      <c r="FEI56" s="342"/>
      <c r="FEJ56" s="342"/>
      <c r="FEK56" s="342"/>
      <c r="FEL56" s="342"/>
      <c r="FEM56" s="342"/>
      <c r="FEN56" s="342"/>
      <c r="FEO56" s="342"/>
      <c r="FEP56" s="342"/>
      <c r="FEQ56" s="342"/>
      <c r="FER56" s="342"/>
      <c r="FES56" s="342"/>
      <c r="FET56" s="342"/>
      <c r="FEU56" s="342"/>
      <c r="FEV56" s="342"/>
      <c r="FEW56" s="342"/>
      <c r="FEX56" s="342"/>
      <c r="FEY56" s="342"/>
      <c r="FEZ56" s="342"/>
      <c r="FFA56" s="342"/>
      <c r="FFB56" s="342"/>
      <c r="FFC56" s="342"/>
      <c r="FFD56" s="342"/>
      <c r="FFE56" s="342"/>
      <c r="FFF56" s="342"/>
      <c r="FFG56" s="342"/>
      <c r="FFH56" s="342"/>
      <c r="FFI56" s="342"/>
      <c r="FFJ56" s="342"/>
      <c r="FFK56" s="342"/>
      <c r="FFL56" s="342"/>
      <c r="FFM56" s="342"/>
      <c r="FFN56" s="342"/>
      <c r="FFO56" s="342"/>
      <c r="FFP56" s="342"/>
      <c r="FFQ56" s="342"/>
      <c r="FFR56" s="342"/>
      <c r="FFS56" s="342"/>
      <c r="FFT56" s="342"/>
      <c r="FFU56" s="342"/>
      <c r="FFV56" s="342"/>
      <c r="FFW56" s="342"/>
      <c r="FFX56" s="342"/>
      <c r="FFY56" s="342"/>
      <c r="FFZ56" s="342"/>
      <c r="FGA56" s="342"/>
      <c r="FGB56" s="342"/>
      <c r="FGC56" s="342"/>
      <c r="FGD56" s="342"/>
      <c r="FGE56" s="342"/>
      <c r="FGF56" s="342"/>
      <c r="FGG56" s="342"/>
      <c r="FGH56" s="342"/>
      <c r="FGI56" s="342"/>
      <c r="FGJ56" s="342"/>
      <c r="FGK56" s="342"/>
      <c r="FGL56" s="342"/>
      <c r="FGM56" s="342"/>
      <c r="FGN56" s="342"/>
      <c r="FGO56" s="342"/>
      <c r="FGP56" s="342"/>
      <c r="FGQ56" s="342"/>
      <c r="FGR56" s="342"/>
      <c r="FGS56" s="342"/>
      <c r="FGT56" s="342"/>
      <c r="FGU56" s="342"/>
      <c r="FGV56" s="342"/>
      <c r="FGW56" s="342"/>
      <c r="FGX56" s="342"/>
      <c r="FGY56" s="342"/>
      <c r="FGZ56" s="342"/>
      <c r="FHA56" s="342"/>
      <c r="FHB56" s="342"/>
      <c r="FHC56" s="342"/>
      <c r="FHD56" s="342"/>
      <c r="FHE56" s="342"/>
      <c r="FHF56" s="342"/>
      <c r="FHG56" s="342"/>
      <c r="FHH56" s="342"/>
      <c r="FHI56" s="342"/>
      <c r="FHJ56" s="342"/>
      <c r="FHK56" s="342"/>
      <c r="FHL56" s="342"/>
      <c r="FHM56" s="342"/>
      <c r="FHN56" s="342"/>
      <c r="FHO56" s="342"/>
      <c r="FHP56" s="342"/>
      <c r="FHQ56" s="342"/>
      <c r="FHR56" s="342"/>
      <c r="FHS56" s="342"/>
      <c r="FHT56" s="342"/>
      <c r="FHU56" s="342"/>
      <c r="FHV56" s="342"/>
      <c r="FHW56" s="342"/>
      <c r="FHX56" s="342"/>
      <c r="FHY56" s="342"/>
      <c r="FHZ56" s="342"/>
      <c r="FIA56" s="342"/>
      <c r="FIB56" s="342"/>
      <c r="FIC56" s="342"/>
      <c r="FID56" s="342"/>
      <c r="FIE56" s="342"/>
      <c r="FIF56" s="342"/>
      <c r="FIG56" s="342"/>
      <c r="FIH56" s="342"/>
      <c r="FII56" s="342"/>
      <c r="FIJ56" s="342"/>
      <c r="FIK56" s="342"/>
      <c r="FIL56" s="342"/>
      <c r="FIM56" s="342"/>
      <c r="FIN56" s="342"/>
      <c r="FIO56" s="342"/>
      <c r="FIP56" s="342"/>
      <c r="FIQ56" s="342"/>
      <c r="FIR56" s="342"/>
      <c r="FIS56" s="342"/>
      <c r="FIT56" s="342"/>
      <c r="FIU56" s="342"/>
      <c r="FIV56" s="342"/>
      <c r="FIW56" s="342"/>
      <c r="FIX56" s="342"/>
      <c r="FIY56" s="342"/>
      <c r="FIZ56" s="342"/>
      <c r="FJA56" s="342"/>
      <c r="FJB56" s="342"/>
      <c r="FJC56" s="342"/>
      <c r="FJD56" s="342"/>
      <c r="FJE56" s="342"/>
      <c r="FJF56" s="342"/>
      <c r="FJG56" s="342"/>
      <c r="FJH56" s="342"/>
      <c r="FJI56" s="342"/>
      <c r="FJJ56" s="342"/>
      <c r="FJK56" s="342"/>
      <c r="FJL56" s="342"/>
      <c r="FJM56" s="342"/>
      <c r="FJN56" s="342"/>
      <c r="FJO56" s="342"/>
      <c r="FJP56" s="342"/>
      <c r="FJQ56" s="342"/>
      <c r="FJR56" s="342"/>
      <c r="FJS56" s="342"/>
      <c r="FJT56" s="342"/>
      <c r="FJU56" s="342"/>
      <c r="FJV56" s="342"/>
      <c r="FJW56" s="342"/>
      <c r="FJX56" s="342"/>
      <c r="FJY56" s="342"/>
      <c r="FJZ56" s="342"/>
      <c r="FKA56" s="342"/>
      <c r="FKB56" s="342"/>
      <c r="FKC56" s="342"/>
      <c r="FKD56" s="342"/>
      <c r="FKE56" s="342"/>
      <c r="FKF56" s="342"/>
      <c r="FKG56" s="342"/>
      <c r="FKH56" s="342"/>
      <c r="FKI56" s="342"/>
      <c r="FKJ56" s="342"/>
      <c r="FKK56" s="342"/>
      <c r="FKL56" s="342"/>
      <c r="FKM56" s="342"/>
      <c r="FKN56" s="342"/>
      <c r="FKO56" s="342"/>
      <c r="FKP56" s="342"/>
      <c r="FKQ56" s="342"/>
      <c r="FKR56" s="342"/>
      <c r="FKS56" s="342"/>
      <c r="FKT56" s="342"/>
      <c r="FKU56" s="342"/>
      <c r="FKV56" s="342"/>
      <c r="FKW56" s="342"/>
      <c r="FKX56" s="342"/>
      <c r="FKY56" s="342"/>
      <c r="FKZ56" s="342"/>
      <c r="FLA56" s="342"/>
      <c r="FLB56" s="342"/>
      <c r="FLC56" s="342"/>
      <c r="FLD56" s="342"/>
      <c r="FLE56" s="342"/>
      <c r="FLF56" s="342"/>
      <c r="FLG56" s="342"/>
      <c r="FLH56" s="342"/>
      <c r="FLI56" s="342"/>
      <c r="FLJ56" s="342"/>
      <c r="FLK56" s="342"/>
      <c r="FLL56" s="342"/>
      <c r="FLM56" s="342"/>
      <c r="FLN56" s="342"/>
      <c r="FLO56" s="342"/>
      <c r="FLP56" s="342"/>
      <c r="FLQ56" s="342"/>
      <c r="FLR56" s="342"/>
      <c r="FLS56" s="342"/>
      <c r="FLT56" s="342"/>
      <c r="FLU56" s="342"/>
      <c r="FLV56" s="342"/>
      <c r="FLW56" s="342"/>
      <c r="FLX56" s="342"/>
      <c r="FLY56" s="342"/>
      <c r="FLZ56" s="342"/>
      <c r="FMA56" s="342"/>
      <c r="FMB56" s="342"/>
      <c r="FMC56" s="342"/>
      <c r="FMD56" s="342"/>
      <c r="FME56" s="342"/>
      <c r="FMF56" s="342"/>
      <c r="FMG56" s="342"/>
      <c r="FMH56" s="342"/>
      <c r="FMI56" s="342"/>
      <c r="FMJ56" s="342"/>
      <c r="FMK56" s="342"/>
      <c r="FML56" s="342"/>
      <c r="FMM56" s="342"/>
      <c r="FMN56" s="342"/>
      <c r="FMO56" s="342"/>
      <c r="FMP56" s="342"/>
      <c r="FMQ56" s="342"/>
      <c r="FMR56" s="342"/>
      <c r="FMS56" s="342"/>
      <c r="FMT56" s="342"/>
      <c r="FMU56" s="342"/>
      <c r="FMV56" s="342"/>
      <c r="FMW56" s="342"/>
      <c r="FMX56" s="342"/>
      <c r="FMY56" s="342"/>
      <c r="FMZ56" s="342"/>
      <c r="FNA56" s="342"/>
      <c r="FNB56" s="342"/>
      <c r="FNC56" s="342"/>
      <c r="FND56" s="342"/>
      <c r="FNE56" s="342"/>
      <c r="FNF56" s="342"/>
      <c r="FNG56" s="342"/>
      <c r="FNH56" s="342"/>
      <c r="FNI56" s="342"/>
      <c r="FNJ56" s="342"/>
      <c r="FNK56" s="342"/>
      <c r="FNL56" s="342"/>
      <c r="FNM56" s="342"/>
      <c r="FNN56" s="342"/>
      <c r="FNO56" s="342"/>
      <c r="FNP56" s="342"/>
      <c r="FNQ56" s="342"/>
      <c r="FNR56" s="342"/>
      <c r="FNS56" s="342"/>
      <c r="FNT56" s="342"/>
      <c r="FNU56" s="342"/>
      <c r="FNV56" s="342"/>
      <c r="FNW56" s="342"/>
      <c r="FNX56" s="342"/>
      <c r="FNY56" s="342"/>
      <c r="FNZ56" s="342"/>
      <c r="FOA56" s="342"/>
      <c r="FOB56" s="342"/>
      <c r="FOC56" s="342"/>
      <c r="FOD56" s="342"/>
      <c r="FOE56" s="342"/>
      <c r="FOF56" s="342"/>
      <c r="FOG56" s="342"/>
      <c r="FOH56" s="342"/>
      <c r="FOI56" s="342"/>
      <c r="FOJ56" s="342"/>
      <c r="FOK56" s="342"/>
      <c r="FOL56" s="342"/>
      <c r="FOM56" s="342"/>
      <c r="FON56" s="342"/>
      <c r="FOO56" s="342"/>
      <c r="FOP56" s="342"/>
      <c r="FOQ56" s="342"/>
      <c r="FOR56" s="342"/>
      <c r="FOS56" s="342"/>
      <c r="FOT56" s="342"/>
      <c r="FOU56" s="342"/>
      <c r="FOV56" s="342"/>
      <c r="FOW56" s="342"/>
      <c r="FOX56" s="342"/>
      <c r="FOY56" s="342"/>
      <c r="FOZ56" s="342"/>
      <c r="FPA56" s="342"/>
      <c r="FPB56" s="342"/>
      <c r="FPC56" s="342"/>
      <c r="FPD56" s="342"/>
      <c r="FPE56" s="342"/>
      <c r="FPF56" s="342"/>
      <c r="FPG56" s="342"/>
      <c r="FPH56" s="342"/>
      <c r="FPI56" s="342"/>
      <c r="FPJ56" s="342"/>
      <c r="FPK56" s="342"/>
      <c r="FPL56" s="342"/>
      <c r="FPM56" s="342"/>
      <c r="FPN56" s="342"/>
      <c r="FPO56" s="342"/>
      <c r="FPP56" s="342"/>
      <c r="FPQ56" s="342"/>
      <c r="FPR56" s="342"/>
      <c r="FPS56" s="342"/>
      <c r="FPT56" s="342"/>
      <c r="FPU56" s="342"/>
      <c r="FPV56" s="342"/>
      <c r="FPW56" s="342"/>
      <c r="FPX56" s="342"/>
      <c r="FPY56" s="342"/>
      <c r="FPZ56" s="342"/>
      <c r="FQA56" s="342"/>
      <c r="FQB56" s="342"/>
      <c r="FQC56" s="342"/>
      <c r="FQD56" s="342"/>
      <c r="FQE56" s="342"/>
      <c r="FQF56" s="342"/>
      <c r="FQG56" s="342"/>
      <c r="FQH56" s="342"/>
      <c r="FQI56" s="342"/>
      <c r="FQJ56" s="342"/>
      <c r="FQK56" s="342"/>
      <c r="FQL56" s="342"/>
      <c r="FQM56" s="342"/>
      <c r="FQN56" s="342"/>
      <c r="FQO56" s="342"/>
      <c r="FQP56" s="342"/>
      <c r="FQQ56" s="342"/>
      <c r="FQR56" s="342"/>
      <c r="FQS56" s="342"/>
      <c r="FQT56" s="342"/>
      <c r="FQU56" s="342"/>
      <c r="FQV56" s="342"/>
      <c r="FQW56" s="342"/>
      <c r="FQX56" s="342"/>
      <c r="FQY56" s="342"/>
      <c r="FQZ56" s="342"/>
      <c r="FRA56" s="342"/>
      <c r="FRB56" s="342"/>
      <c r="FRC56" s="342"/>
      <c r="FRD56" s="342"/>
      <c r="FRE56" s="342"/>
      <c r="FRF56" s="342"/>
      <c r="FRG56" s="342"/>
      <c r="FRH56" s="342"/>
      <c r="FRI56" s="342"/>
      <c r="FRJ56" s="342"/>
      <c r="FRK56" s="342"/>
      <c r="FRL56" s="342"/>
      <c r="FRM56" s="342"/>
      <c r="FRN56" s="342"/>
      <c r="FRO56" s="342"/>
      <c r="FRP56" s="342"/>
      <c r="FRQ56" s="342"/>
      <c r="FRR56" s="342"/>
      <c r="FRS56" s="342"/>
      <c r="FRT56" s="342"/>
      <c r="FRU56" s="342"/>
      <c r="FRV56" s="342"/>
      <c r="FRW56" s="342"/>
      <c r="FRX56" s="342"/>
      <c r="FRY56" s="342"/>
      <c r="FRZ56" s="342"/>
      <c r="FSA56" s="342"/>
      <c r="FSB56" s="342"/>
      <c r="FSC56" s="342"/>
      <c r="FSD56" s="342"/>
      <c r="FSE56" s="342"/>
      <c r="FSF56" s="342"/>
      <c r="FSG56" s="342"/>
      <c r="FSH56" s="342"/>
      <c r="FSI56" s="342"/>
      <c r="FSJ56" s="342"/>
      <c r="FSK56" s="342"/>
      <c r="FSL56" s="342"/>
      <c r="FSM56" s="342"/>
      <c r="FSN56" s="342"/>
      <c r="FSO56" s="342"/>
      <c r="FSP56" s="342"/>
      <c r="FSQ56" s="342"/>
      <c r="FSR56" s="342"/>
      <c r="FSS56" s="342"/>
      <c r="FST56" s="342"/>
      <c r="FSU56" s="342"/>
      <c r="FSV56" s="342"/>
      <c r="FSW56" s="342"/>
      <c r="FSX56" s="342"/>
      <c r="FSY56" s="342"/>
      <c r="FSZ56" s="342"/>
      <c r="FTA56" s="342"/>
      <c r="FTB56" s="342"/>
      <c r="FTC56" s="342"/>
      <c r="FTD56" s="342"/>
      <c r="FTE56" s="342"/>
      <c r="FTF56" s="342"/>
      <c r="FTG56" s="342"/>
      <c r="FTH56" s="342"/>
      <c r="FTI56" s="342"/>
      <c r="FTJ56" s="342"/>
      <c r="FTK56" s="342"/>
      <c r="FTL56" s="342"/>
      <c r="FTM56" s="342"/>
      <c r="FTN56" s="342"/>
      <c r="FTO56" s="342"/>
      <c r="FTP56" s="342"/>
      <c r="FTQ56" s="342"/>
      <c r="FTR56" s="342"/>
      <c r="FTS56" s="342"/>
      <c r="FTT56" s="342"/>
      <c r="FTU56" s="342"/>
      <c r="FTV56" s="342"/>
      <c r="FTW56" s="342"/>
      <c r="FTX56" s="342"/>
      <c r="FTY56" s="342"/>
      <c r="FTZ56" s="342"/>
      <c r="FUA56" s="342"/>
      <c r="FUB56" s="342"/>
      <c r="FUC56" s="342"/>
      <c r="FUD56" s="342"/>
      <c r="FUE56" s="342"/>
      <c r="FUF56" s="342"/>
      <c r="FUG56" s="342"/>
      <c r="FUH56" s="342"/>
      <c r="FUI56" s="342"/>
      <c r="FUJ56" s="342"/>
      <c r="FUK56" s="342"/>
      <c r="FUL56" s="342"/>
      <c r="FUM56" s="342"/>
      <c r="FUN56" s="342"/>
      <c r="FUO56" s="342"/>
      <c r="FUP56" s="342"/>
      <c r="FUQ56" s="342"/>
      <c r="FUR56" s="342"/>
      <c r="FUS56" s="342"/>
      <c r="FUT56" s="342"/>
      <c r="FUU56" s="342"/>
      <c r="FUV56" s="342"/>
      <c r="FUW56" s="342"/>
      <c r="FUX56" s="342"/>
      <c r="FUY56" s="342"/>
      <c r="FUZ56" s="342"/>
      <c r="FVA56" s="342"/>
      <c r="FVB56" s="342"/>
      <c r="FVC56" s="342"/>
      <c r="FVD56" s="342"/>
      <c r="FVE56" s="342"/>
      <c r="FVF56" s="342"/>
      <c r="FVG56" s="342"/>
      <c r="FVH56" s="342"/>
      <c r="FVI56" s="342"/>
      <c r="FVJ56" s="342"/>
      <c r="FVK56" s="342"/>
      <c r="FVL56" s="342"/>
      <c r="FVM56" s="342"/>
      <c r="FVN56" s="342"/>
      <c r="FVO56" s="342"/>
      <c r="FVP56" s="342"/>
      <c r="FVQ56" s="342"/>
      <c r="FVR56" s="342"/>
      <c r="FVS56" s="342"/>
      <c r="FVT56" s="342"/>
      <c r="FVU56" s="342"/>
      <c r="FVV56" s="342"/>
      <c r="FVW56" s="342"/>
      <c r="FVX56" s="342"/>
      <c r="FVY56" s="342"/>
      <c r="FVZ56" s="342"/>
      <c r="FWA56" s="342"/>
      <c r="FWB56" s="342"/>
      <c r="FWC56" s="342"/>
      <c r="FWD56" s="342"/>
      <c r="FWE56" s="342"/>
      <c r="FWF56" s="342"/>
      <c r="FWG56" s="342"/>
      <c r="FWH56" s="342"/>
      <c r="FWI56" s="342"/>
      <c r="FWJ56" s="342"/>
      <c r="FWK56" s="342"/>
      <c r="FWL56" s="342"/>
      <c r="FWM56" s="342"/>
      <c r="FWN56" s="342"/>
      <c r="FWO56" s="342"/>
      <c r="FWP56" s="342"/>
      <c r="FWQ56" s="342"/>
      <c r="FWR56" s="342"/>
      <c r="FWS56" s="342"/>
      <c r="FWT56" s="342"/>
      <c r="FWU56" s="342"/>
      <c r="FWV56" s="342"/>
      <c r="FWW56" s="342"/>
      <c r="FWX56" s="342"/>
      <c r="FWY56" s="342"/>
      <c r="FWZ56" s="342"/>
      <c r="FXA56" s="342"/>
      <c r="FXB56" s="342"/>
      <c r="FXC56" s="342"/>
      <c r="FXD56" s="342"/>
      <c r="FXE56" s="342"/>
      <c r="FXF56" s="342"/>
      <c r="FXG56" s="342"/>
      <c r="FXH56" s="342"/>
      <c r="FXI56" s="342"/>
      <c r="FXJ56" s="342"/>
      <c r="FXK56" s="342"/>
      <c r="FXL56" s="342"/>
      <c r="FXM56" s="342"/>
      <c r="FXN56" s="342"/>
      <c r="FXO56" s="342"/>
      <c r="FXP56" s="342"/>
      <c r="FXQ56" s="342"/>
      <c r="FXR56" s="342"/>
      <c r="FXS56" s="342"/>
      <c r="FXT56" s="342"/>
      <c r="FXU56" s="342"/>
      <c r="FXV56" s="342"/>
      <c r="FXW56" s="342"/>
      <c r="FXX56" s="342"/>
      <c r="FXY56" s="342"/>
      <c r="FXZ56" s="342"/>
      <c r="FYA56" s="342"/>
      <c r="FYB56" s="342"/>
      <c r="FYC56" s="342"/>
      <c r="FYD56" s="342"/>
      <c r="FYE56" s="342"/>
      <c r="FYF56" s="342"/>
      <c r="FYG56" s="342"/>
      <c r="FYH56" s="342"/>
      <c r="FYI56" s="342"/>
      <c r="FYJ56" s="342"/>
      <c r="FYK56" s="342"/>
      <c r="FYL56" s="342"/>
      <c r="FYM56" s="342"/>
      <c r="FYN56" s="342"/>
      <c r="FYO56" s="342"/>
      <c r="FYP56" s="342"/>
      <c r="FYQ56" s="342"/>
      <c r="FYR56" s="342"/>
      <c r="FYS56" s="342"/>
      <c r="FYT56" s="342"/>
      <c r="FYU56" s="342"/>
      <c r="FYV56" s="342"/>
      <c r="FYW56" s="342"/>
      <c r="FYX56" s="342"/>
      <c r="FYY56" s="342"/>
      <c r="FYZ56" s="342"/>
      <c r="FZA56" s="342"/>
      <c r="FZB56" s="342"/>
      <c r="FZC56" s="342"/>
      <c r="FZD56" s="342"/>
      <c r="FZE56" s="342"/>
      <c r="FZF56" s="342"/>
      <c r="FZG56" s="342"/>
      <c r="FZH56" s="342"/>
      <c r="FZI56" s="342"/>
      <c r="FZJ56" s="342"/>
      <c r="FZK56" s="342"/>
      <c r="FZL56" s="342"/>
      <c r="FZM56" s="342"/>
      <c r="FZN56" s="342"/>
      <c r="FZO56" s="342"/>
      <c r="FZP56" s="342"/>
      <c r="FZQ56" s="342"/>
      <c r="FZR56" s="342"/>
      <c r="FZS56" s="342"/>
      <c r="FZT56" s="342"/>
      <c r="FZU56" s="342"/>
      <c r="FZV56" s="342"/>
      <c r="FZW56" s="342"/>
      <c r="FZX56" s="342"/>
      <c r="FZY56" s="342"/>
      <c r="FZZ56" s="342"/>
      <c r="GAA56" s="342"/>
      <c r="GAB56" s="342"/>
      <c r="GAC56" s="342"/>
      <c r="GAD56" s="342"/>
      <c r="GAE56" s="342"/>
      <c r="GAF56" s="342"/>
      <c r="GAG56" s="342"/>
      <c r="GAH56" s="342"/>
      <c r="GAI56" s="342"/>
      <c r="GAJ56" s="342"/>
      <c r="GAK56" s="342"/>
      <c r="GAL56" s="342"/>
      <c r="GAM56" s="342"/>
      <c r="GAN56" s="342"/>
      <c r="GAO56" s="342"/>
      <c r="GAP56" s="342"/>
      <c r="GAQ56" s="342"/>
      <c r="GAR56" s="342"/>
      <c r="GAS56" s="342"/>
      <c r="GAT56" s="342"/>
      <c r="GAU56" s="342"/>
      <c r="GAV56" s="342"/>
      <c r="GAW56" s="342"/>
      <c r="GAX56" s="342"/>
      <c r="GAY56" s="342"/>
      <c r="GAZ56" s="342"/>
      <c r="GBA56" s="342"/>
      <c r="GBB56" s="342"/>
      <c r="GBC56" s="342"/>
      <c r="GBD56" s="342"/>
      <c r="GBE56" s="342"/>
      <c r="GBF56" s="342"/>
      <c r="GBG56" s="342"/>
      <c r="GBH56" s="342"/>
      <c r="GBI56" s="342"/>
      <c r="GBJ56" s="342"/>
      <c r="GBK56" s="342"/>
      <c r="GBL56" s="342"/>
      <c r="GBM56" s="342"/>
      <c r="GBN56" s="342"/>
      <c r="GBO56" s="342"/>
      <c r="GBP56" s="342"/>
      <c r="GBQ56" s="342"/>
      <c r="GBR56" s="342"/>
      <c r="GBS56" s="342"/>
      <c r="GBT56" s="342"/>
      <c r="GBU56" s="342"/>
      <c r="GBV56" s="342"/>
      <c r="GBW56" s="342"/>
      <c r="GBX56" s="342"/>
      <c r="GBY56" s="342"/>
      <c r="GBZ56" s="342"/>
      <c r="GCA56" s="342"/>
      <c r="GCB56" s="342"/>
      <c r="GCC56" s="342"/>
      <c r="GCD56" s="342"/>
      <c r="GCE56" s="342"/>
      <c r="GCF56" s="342"/>
      <c r="GCG56" s="342"/>
      <c r="GCH56" s="342"/>
      <c r="GCI56" s="342"/>
      <c r="GCJ56" s="342"/>
      <c r="GCK56" s="342"/>
      <c r="GCL56" s="342"/>
      <c r="GCM56" s="342"/>
      <c r="GCN56" s="342"/>
      <c r="GCO56" s="342"/>
      <c r="GCP56" s="342"/>
      <c r="GCQ56" s="342"/>
      <c r="GCR56" s="342"/>
      <c r="GCS56" s="342"/>
      <c r="GCT56" s="342"/>
      <c r="GCU56" s="342"/>
      <c r="GCV56" s="342"/>
      <c r="GCW56" s="342"/>
      <c r="GCX56" s="342"/>
      <c r="GCY56" s="342"/>
      <c r="GCZ56" s="342"/>
      <c r="GDA56" s="342"/>
      <c r="GDB56" s="342"/>
      <c r="GDC56" s="342"/>
      <c r="GDD56" s="342"/>
      <c r="GDE56" s="342"/>
      <c r="GDF56" s="342"/>
      <c r="GDG56" s="342"/>
      <c r="GDH56" s="342"/>
      <c r="GDI56" s="342"/>
      <c r="GDJ56" s="342"/>
      <c r="GDK56" s="342"/>
      <c r="GDL56" s="342"/>
      <c r="GDM56" s="342"/>
      <c r="GDN56" s="342"/>
      <c r="GDO56" s="342"/>
      <c r="GDP56" s="342"/>
      <c r="GDQ56" s="342"/>
      <c r="GDR56" s="342"/>
      <c r="GDS56" s="342"/>
      <c r="GDT56" s="342"/>
      <c r="GDU56" s="342"/>
      <c r="GDV56" s="342"/>
      <c r="GDW56" s="342"/>
      <c r="GDX56" s="342"/>
      <c r="GDY56" s="342"/>
      <c r="GDZ56" s="342"/>
      <c r="GEA56" s="342"/>
      <c r="GEB56" s="342"/>
      <c r="GEC56" s="342"/>
      <c r="GED56" s="342"/>
      <c r="GEE56" s="342"/>
      <c r="GEF56" s="342"/>
      <c r="GEG56" s="342"/>
      <c r="GEH56" s="342"/>
      <c r="GEI56" s="342"/>
      <c r="GEJ56" s="342"/>
      <c r="GEK56" s="342"/>
      <c r="GEL56" s="342"/>
      <c r="GEM56" s="342"/>
      <c r="GEN56" s="342"/>
      <c r="GEO56" s="342"/>
      <c r="GEP56" s="342"/>
      <c r="GEQ56" s="342"/>
      <c r="GER56" s="342"/>
      <c r="GES56" s="342"/>
      <c r="GET56" s="342"/>
      <c r="GEU56" s="342"/>
      <c r="GEV56" s="342"/>
      <c r="GEW56" s="342"/>
      <c r="GEX56" s="342"/>
      <c r="GEY56" s="342"/>
      <c r="GEZ56" s="342"/>
      <c r="GFA56" s="342"/>
      <c r="GFB56" s="342"/>
      <c r="GFC56" s="342"/>
      <c r="GFD56" s="342"/>
      <c r="GFE56" s="342"/>
      <c r="GFF56" s="342"/>
      <c r="GFG56" s="342"/>
      <c r="GFH56" s="342"/>
      <c r="GFI56" s="342"/>
      <c r="GFJ56" s="342"/>
      <c r="GFK56" s="342"/>
      <c r="GFL56" s="342"/>
      <c r="GFM56" s="342"/>
      <c r="GFN56" s="342"/>
      <c r="GFO56" s="342"/>
      <c r="GFP56" s="342"/>
      <c r="GFQ56" s="342"/>
      <c r="GFR56" s="342"/>
      <c r="GFS56" s="342"/>
      <c r="GFT56" s="342"/>
      <c r="GFU56" s="342"/>
      <c r="GFV56" s="342"/>
      <c r="GFW56" s="342"/>
      <c r="GFX56" s="342"/>
      <c r="GFY56" s="342"/>
      <c r="GFZ56" s="342"/>
      <c r="GGA56" s="342"/>
      <c r="GGB56" s="342"/>
      <c r="GGC56" s="342"/>
      <c r="GGD56" s="342"/>
      <c r="GGE56" s="342"/>
      <c r="GGF56" s="342"/>
      <c r="GGG56" s="342"/>
      <c r="GGH56" s="342"/>
      <c r="GGI56" s="342"/>
      <c r="GGJ56" s="342"/>
      <c r="GGK56" s="342"/>
      <c r="GGL56" s="342"/>
      <c r="GGM56" s="342"/>
      <c r="GGN56" s="342"/>
      <c r="GGO56" s="342"/>
      <c r="GGP56" s="342"/>
      <c r="GGQ56" s="342"/>
      <c r="GGR56" s="342"/>
      <c r="GGS56" s="342"/>
      <c r="GGT56" s="342"/>
      <c r="GGU56" s="342"/>
      <c r="GGV56" s="342"/>
      <c r="GGW56" s="342"/>
      <c r="GGX56" s="342"/>
      <c r="GGY56" s="342"/>
      <c r="GGZ56" s="342"/>
      <c r="GHA56" s="342"/>
      <c r="GHB56" s="342"/>
      <c r="GHC56" s="342"/>
      <c r="GHD56" s="342"/>
      <c r="GHE56" s="342"/>
      <c r="GHF56" s="342"/>
      <c r="GHG56" s="342"/>
      <c r="GHH56" s="342"/>
      <c r="GHI56" s="342"/>
      <c r="GHJ56" s="342"/>
      <c r="GHK56" s="342"/>
      <c r="GHL56" s="342"/>
      <c r="GHM56" s="342"/>
      <c r="GHN56" s="342"/>
      <c r="GHO56" s="342"/>
      <c r="GHP56" s="342"/>
      <c r="GHQ56" s="342"/>
      <c r="GHR56" s="342"/>
      <c r="GHS56" s="342"/>
      <c r="GHT56" s="342"/>
      <c r="GHU56" s="342"/>
      <c r="GHV56" s="342"/>
      <c r="GHW56" s="342"/>
      <c r="GHX56" s="342"/>
      <c r="GHY56" s="342"/>
      <c r="GHZ56" s="342"/>
      <c r="GIA56" s="342"/>
      <c r="GIB56" s="342"/>
      <c r="GIC56" s="342"/>
      <c r="GID56" s="342"/>
      <c r="GIE56" s="342"/>
      <c r="GIF56" s="342"/>
      <c r="GIG56" s="342"/>
      <c r="GIH56" s="342"/>
      <c r="GII56" s="342"/>
      <c r="GIJ56" s="342"/>
      <c r="GIK56" s="342"/>
      <c r="GIL56" s="342"/>
      <c r="GIM56" s="342"/>
      <c r="GIN56" s="342"/>
      <c r="GIO56" s="342"/>
      <c r="GIP56" s="342"/>
      <c r="GIQ56" s="342"/>
      <c r="GIR56" s="342"/>
      <c r="GIS56" s="342"/>
      <c r="GIT56" s="342"/>
      <c r="GIU56" s="342"/>
      <c r="GIV56" s="342"/>
      <c r="GIW56" s="342"/>
      <c r="GIX56" s="342"/>
      <c r="GIY56" s="342"/>
      <c r="GIZ56" s="342"/>
      <c r="GJA56" s="342"/>
      <c r="GJB56" s="342"/>
      <c r="GJC56" s="342"/>
      <c r="GJD56" s="342"/>
      <c r="GJE56" s="342"/>
      <c r="GJF56" s="342"/>
      <c r="GJG56" s="342"/>
      <c r="GJH56" s="342"/>
      <c r="GJI56" s="342"/>
      <c r="GJJ56" s="342"/>
      <c r="GJK56" s="342"/>
      <c r="GJL56" s="342"/>
      <c r="GJM56" s="342"/>
      <c r="GJN56" s="342"/>
      <c r="GJO56" s="342"/>
      <c r="GJP56" s="342"/>
      <c r="GJQ56" s="342"/>
      <c r="GJR56" s="342"/>
      <c r="GJS56" s="342"/>
      <c r="GJT56" s="342"/>
      <c r="GJU56" s="342"/>
      <c r="GJV56" s="342"/>
      <c r="GJW56" s="342"/>
      <c r="GJX56" s="342"/>
      <c r="GJY56" s="342"/>
      <c r="GJZ56" s="342"/>
      <c r="GKA56" s="342"/>
      <c r="GKB56" s="342"/>
      <c r="GKC56" s="342"/>
      <c r="GKD56" s="342"/>
      <c r="GKE56" s="342"/>
      <c r="GKF56" s="342"/>
      <c r="GKG56" s="342"/>
      <c r="GKH56" s="342"/>
      <c r="GKI56" s="342"/>
      <c r="GKJ56" s="342"/>
      <c r="GKK56" s="342"/>
      <c r="GKL56" s="342"/>
      <c r="GKM56" s="342"/>
      <c r="GKN56" s="342"/>
      <c r="GKO56" s="342"/>
      <c r="GKP56" s="342"/>
      <c r="GKQ56" s="342"/>
      <c r="GKR56" s="342"/>
      <c r="GKS56" s="342"/>
      <c r="GKT56" s="342"/>
      <c r="GKU56" s="342"/>
      <c r="GKV56" s="342"/>
      <c r="GKW56" s="342"/>
      <c r="GKX56" s="342"/>
      <c r="GKY56" s="342"/>
      <c r="GKZ56" s="342"/>
      <c r="GLA56" s="342"/>
      <c r="GLB56" s="342"/>
      <c r="GLC56" s="342"/>
      <c r="GLD56" s="342"/>
      <c r="GLE56" s="342"/>
      <c r="GLF56" s="342"/>
      <c r="GLG56" s="342"/>
      <c r="GLH56" s="342"/>
      <c r="GLI56" s="342"/>
      <c r="GLJ56" s="342"/>
      <c r="GLK56" s="342"/>
      <c r="GLL56" s="342"/>
      <c r="GLM56" s="342"/>
      <c r="GLN56" s="342"/>
      <c r="GLO56" s="342"/>
      <c r="GLP56" s="342"/>
      <c r="GLQ56" s="342"/>
      <c r="GLR56" s="342"/>
      <c r="GLS56" s="342"/>
      <c r="GLT56" s="342"/>
      <c r="GLU56" s="342"/>
      <c r="GLV56" s="342"/>
      <c r="GLW56" s="342"/>
      <c r="GLX56" s="342"/>
      <c r="GLY56" s="342"/>
      <c r="GLZ56" s="342"/>
      <c r="GMA56" s="342"/>
      <c r="GMB56" s="342"/>
      <c r="GMC56" s="342"/>
      <c r="GMD56" s="342"/>
      <c r="GME56" s="342"/>
      <c r="GMF56" s="342"/>
      <c r="GMG56" s="342"/>
      <c r="GMH56" s="342"/>
      <c r="GMI56" s="342"/>
      <c r="GMJ56" s="342"/>
      <c r="GMK56" s="342"/>
      <c r="GML56" s="342"/>
      <c r="GMM56" s="342"/>
      <c r="GMN56" s="342"/>
      <c r="GMO56" s="342"/>
      <c r="GMP56" s="342"/>
      <c r="GMQ56" s="342"/>
      <c r="GMR56" s="342"/>
      <c r="GMS56" s="342"/>
      <c r="GMT56" s="342"/>
      <c r="GMU56" s="342"/>
      <c r="GMV56" s="342"/>
      <c r="GMW56" s="342"/>
      <c r="GMX56" s="342"/>
      <c r="GMY56" s="342"/>
      <c r="GMZ56" s="342"/>
      <c r="GNA56" s="342"/>
      <c r="GNB56" s="342"/>
      <c r="GNC56" s="342"/>
      <c r="GND56" s="342"/>
      <c r="GNE56" s="342"/>
      <c r="GNF56" s="342"/>
      <c r="GNG56" s="342"/>
      <c r="GNH56" s="342"/>
      <c r="GNI56" s="342"/>
      <c r="GNJ56" s="342"/>
      <c r="GNK56" s="342"/>
      <c r="GNL56" s="342"/>
      <c r="GNM56" s="342"/>
      <c r="GNN56" s="342"/>
      <c r="GNO56" s="342"/>
      <c r="GNP56" s="342"/>
      <c r="GNQ56" s="342"/>
      <c r="GNR56" s="342"/>
      <c r="GNS56" s="342"/>
      <c r="GNT56" s="342"/>
      <c r="GNU56" s="342"/>
      <c r="GNV56" s="342"/>
      <c r="GNW56" s="342"/>
      <c r="GNX56" s="342"/>
      <c r="GNY56" s="342"/>
      <c r="GNZ56" s="342"/>
      <c r="GOA56" s="342"/>
      <c r="GOB56" s="342"/>
      <c r="GOC56" s="342"/>
      <c r="GOD56" s="342"/>
      <c r="GOE56" s="342"/>
      <c r="GOF56" s="342"/>
      <c r="GOG56" s="342"/>
      <c r="GOH56" s="342"/>
      <c r="GOI56" s="342"/>
      <c r="GOJ56" s="342"/>
      <c r="GOK56" s="342"/>
      <c r="GOL56" s="342"/>
      <c r="GOM56" s="342"/>
      <c r="GON56" s="342"/>
      <c r="GOO56" s="342"/>
      <c r="GOP56" s="342"/>
      <c r="GOQ56" s="342"/>
      <c r="GOR56" s="342"/>
      <c r="GOS56" s="342"/>
      <c r="GOT56" s="342"/>
      <c r="GOU56" s="342"/>
      <c r="GOV56" s="342"/>
      <c r="GOW56" s="342"/>
      <c r="GOX56" s="342"/>
      <c r="GOY56" s="342"/>
      <c r="GOZ56" s="342"/>
      <c r="GPA56" s="342"/>
      <c r="GPB56" s="342"/>
      <c r="GPC56" s="342"/>
      <c r="GPD56" s="342"/>
      <c r="GPE56" s="342"/>
      <c r="GPF56" s="342"/>
      <c r="GPG56" s="342"/>
      <c r="GPH56" s="342"/>
      <c r="GPI56" s="342"/>
      <c r="GPJ56" s="342"/>
      <c r="GPK56" s="342"/>
      <c r="GPL56" s="342"/>
      <c r="GPM56" s="342"/>
      <c r="GPN56" s="342"/>
      <c r="GPO56" s="342"/>
      <c r="GPP56" s="342"/>
      <c r="GPQ56" s="342"/>
      <c r="GPR56" s="342"/>
      <c r="GPS56" s="342"/>
      <c r="GPT56" s="342"/>
      <c r="GPU56" s="342"/>
      <c r="GPV56" s="342"/>
      <c r="GPW56" s="342"/>
      <c r="GPX56" s="342"/>
      <c r="GPY56" s="342"/>
      <c r="GPZ56" s="342"/>
      <c r="GQA56" s="342"/>
      <c r="GQB56" s="342"/>
      <c r="GQC56" s="342"/>
      <c r="GQD56" s="342"/>
      <c r="GQE56" s="342"/>
      <c r="GQF56" s="342"/>
      <c r="GQG56" s="342"/>
      <c r="GQH56" s="342"/>
      <c r="GQI56" s="342"/>
      <c r="GQJ56" s="342"/>
      <c r="GQK56" s="342"/>
      <c r="GQL56" s="342"/>
      <c r="GQM56" s="342"/>
      <c r="GQN56" s="342"/>
      <c r="GQO56" s="342"/>
      <c r="GQP56" s="342"/>
      <c r="GQQ56" s="342"/>
      <c r="GQR56" s="342"/>
      <c r="GQS56" s="342"/>
      <c r="GQT56" s="342"/>
      <c r="GQU56" s="342"/>
      <c r="GQV56" s="342"/>
      <c r="GQW56" s="342"/>
      <c r="GQX56" s="342"/>
      <c r="GQY56" s="342"/>
      <c r="GQZ56" s="342"/>
      <c r="GRA56" s="342"/>
      <c r="GRB56" s="342"/>
      <c r="GRC56" s="342"/>
      <c r="GRD56" s="342"/>
      <c r="GRE56" s="342"/>
      <c r="GRF56" s="342"/>
      <c r="GRG56" s="342"/>
      <c r="GRH56" s="342"/>
      <c r="GRI56" s="342"/>
      <c r="GRJ56" s="342"/>
      <c r="GRK56" s="342"/>
      <c r="GRL56" s="342"/>
      <c r="GRM56" s="342"/>
      <c r="GRN56" s="342"/>
      <c r="GRO56" s="342"/>
      <c r="GRP56" s="342"/>
      <c r="GRQ56" s="342"/>
      <c r="GRR56" s="342"/>
      <c r="GRS56" s="342"/>
      <c r="GRT56" s="342"/>
      <c r="GRU56" s="342"/>
      <c r="GRV56" s="342"/>
      <c r="GRW56" s="342"/>
      <c r="GRX56" s="342"/>
      <c r="GRY56" s="342"/>
      <c r="GRZ56" s="342"/>
      <c r="GSA56" s="342"/>
      <c r="GSB56" s="342"/>
      <c r="GSC56" s="342"/>
      <c r="GSD56" s="342"/>
      <c r="GSE56" s="342"/>
      <c r="GSF56" s="342"/>
      <c r="GSG56" s="342"/>
      <c r="GSH56" s="342"/>
      <c r="GSI56" s="342"/>
      <c r="GSJ56" s="342"/>
      <c r="GSK56" s="342"/>
      <c r="GSL56" s="342"/>
      <c r="GSM56" s="342"/>
      <c r="GSN56" s="342"/>
      <c r="GSO56" s="342"/>
      <c r="GSP56" s="342"/>
      <c r="GSQ56" s="342"/>
      <c r="GSR56" s="342"/>
      <c r="GSS56" s="342"/>
      <c r="GST56" s="342"/>
      <c r="GSU56" s="342"/>
      <c r="GSV56" s="342"/>
      <c r="GSW56" s="342"/>
      <c r="GSX56" s="342"/>
      <c r="GSY56" s="342"/>
      <c r="GSZ56" s="342"/>
      <c r="GTA56" s="342"/>
      <c r="GTB56" s="342"/>
      <c r="GTC56" s="342"/>
      <c r="GTD56" s="342"/>
      <c r="GTE56" s="342"/>
      <c r="GTF56" s="342"/>
      <c r="GTG56" s="342"/>
      <c r="GTH56" s="342"/>
      <c r="GTI56" s="342"/>
      <c r="GTJ56" s="342"/>
      <c r="GTK56" s="342"/>
      <c r="GTL56" s="342"/>
      <c r="GTM56" s="342"/>
      <c r="GTN56" s="342"/>
      <c r="GTO56" s="342"/>
      <c r="GTP56" s="342"/>
      <c r="GTQ56" s="342"/>
      <c r="GTR56" s="342"/>
      <c r="GTS56" s="342"/>
      <c r="GTT56" s="342"/>
      <c r="GTU56" s="342"/>
      <c r="GTV56" s="342"/>
      <c r="GTW56" s="342"/>
      <c r="GTX56" s="342"/>
      <c r="GTY56" s="342"/>
      <c r="GTZ56" s="342"/>
      <c r="GUA56" s="342"/>
      <c r="GUB56" s="342"/>
      <c r="GUC56" s="342"/>
      <c r="GUD56" s="342"/>
      <c r="GUE56" s="342"/>
      <c r="GUF56" s="342"/>
      <c r="GUG56" s="342"/>
      <c r="GUH56" s="342"/>
      <c r="GUI56" s="342"/>
      <c r="GUJ56" s="342"/>
      <c r="GUK56" s="342"/>
      <c r="GUL56" s="342"/>
      <c r="GUM56" s="342"/>
      <c r="GUN56" s="342"/>
      <c r="GUO56" s="342"/>
      <c r="GUP56" s="342"/>
      <c r="GUQ56" s="342"/>
      <c r="GUR56" s="342"/>
      <c r="GUS56" s="342"/>
      <c r="GUT56" s="342"/>
      <c r="GUU56" s="342"/>
      <c r="GUV56" s="342"/>
      <c r="GUW56" s="342"/>
      <c r="GUX56" s="342"/>
      <c r="GUY56" s="342"/>
      <c r="GUZ56" s="342"/>
      <c r="GVA56" s="342"/>
      <c r="GVB56" s="342"/>
      <c r="GVC56" s="342"/>
      <c r="GVD56" s="342"/>
      <c r="GVE56" s="342"/>
      <c r="GVF56" s="342"/>
      <c r="GVG56" s="342"/>
      <c r="GVH56" s="342"/>
      <c r="GVI56" s="342"/>
      <c r="GVJ56" s="342"/>
      <c r="GVK56" s="342"/>
      <c r="GVL56" s="342"/>
      <c r="GVM56" s="342"/>
      <c r="GVN56" s="342"/>
      <c r="GVO56" s="342"/>
      <c r="GVP56" s="342"/>
      <c r="GVQ56" s="342"/>
      <c r="GVR56" s="342"/>
      <c r="GVS56" s="342"/>
      <c r="GVT56" s="342"/>
      <c r="GVU56" s="342"/>
      <c r="GVV56" s="342"/>
      <c r="GVW56" s="342"/>
      <c r="GVX56" s="342"/>
      <c r="GVY56" s="342"/>
      <c r="GVZ56" s="342"/>
      <c r="GWA56" s="342"/>
      <c r="GWB56" s="342"/>
      <c r="GWC56" s="342"/>
      <c r="GWD56" s="342"/>
      <c r="GWE56" s="342"/>
      <c r="GWF56" s="342"/>
      <c r="GWG56" s="342"/>
      <c r="GWH56" s="342"/>
      <c r="GWI56" s="342"/>
      <c r="GWJ56" s="342"/>
      <c r="GWK56" s="342"/>
      <c r="GWL56" s="342"/>
      <c r="GWM56" s="342"/>
      <c r="GWN56" s="342"/>
      <c r="GWO56" s="342"/>
      <c r="GWP56" s="342"/>
      <c r="GWQ56" s="342"/>
      <c r="GWR56" s="342"/>
      <c r="GWS56" s="342"/>
      <c r="GWT56" s="342"/>
      <c r="GWU56" s="342"/>
      <c r="GWV56" s="342"/>
      <c r="GWW56" s="342"/>
      <c r="GWX56" s="342"/>
      <c r="GWY56" s="342"/>
      <c r="GWZ56" s="342"/>
      <c r="GXA56" s="342"/>
      <c r="GXB56" s="342"/>
      <c r="GXC56" s="342"/>
      <c r="GXD56" s="342"/>
      <c r="GXE56" s="342"/>
      <c r="GXF56" s="342"/>
      <c r="GXG56" s="342"/>
      <c r="GXH56" s="342"/>
      <c r="GXI56" s="342"/>
      <c r="GXJ56" s="342"/>
      <c r="GXK56" s="342"/>
      <c r="GXL56" s="342"/>
      <c r="GXM56" s="342"/>
      <c r="GXN56" s="342"/>
      <c r="GXO56" s="342"/>
      <c r="GXP56" s="342"/>
      <c r="GXQ56" s="342"/>
      <c r="GXR56" s="342"/>
      <c r="GXS56" s="342"/>
      <c r="GXT56" s="342"/>
      <c r="GXU56" s="342"/>
      <c r="GXV56" s="342"/>
      <c r="GXW56" s="342"/>
      <c r="GXX56" s="342"/>
      <c r="GXY56" s="342"/>
      <c r="GXZ56" s="342"/>
      <c r="GYA56" s="342"/>
      <c r="GYB56" s="342"/>
      <c r="GYC56" s="342"/>
      <c r="GYD56" s="342"/>
      <c r="GYE56" s="342"/>
      <c r="GYF56" s="342"/>
      <c r="GYG56" s="342"/>
      <c r="GYH56" s="342"/>
      <c r="GYI56" s="342"/>
      <c r="GYJ56" s="342"/>
      <c r="GYK56" s="342"/>
      <c r="GYL56" s="342"/>
      <c r="GYM56" s="342"/>
      <c r="GYN56" s="342"/>
      <c r="GYO56" s="342"/>
      <c r="GYP56" s="342"/>
      <c r="GYQ56" s="342"/>
      <c r="GYR56" s="342"/>
      <c r="GYS56" s="342"/>
      <c r="GYT56" s="342"/>
      <c r="GYU56" s="342"/>
      <c r="GYV56" s="342"/>
      <c r="GYW56" s="342"/>
      <c r="GYX56" s="342"/>
      <c r="GYY56" s="342"/>
      <c r="GYZ56" s="342"/>
      <c r="GZA56" s="342"/>
      <c r="GZB56" s="342"/>
      <c r="GZC56" s="342"/>
      <c r="GZD56" s="342"/>
      <c r="GZE56" s="342"/>
      <c r="GZF56" s="342"/>
      <c r="GZG56" s="342"/>
      <c r="GZH56" s="342"/>
      <c r="GZI56" s="342"/>
      <c r="GZJ56" s="342"/>
      <c r="GZK56" s="342"/>
      <c r="GZL56" s="342"/>
      <c r="GZM56" s="342"/>
      <c r="GZN56" s="342"/>
      <c r="GZO56" s="342"/>
      <c r="GZP56" s="342"/>
      <c r="GZQ56" s="342"/>
      <c r="GZR56" s="342"/>
      <c r="GZS56" s="342"/>
      <c r="GZT56" s="342"/>
      <c r="GZU56" s="342"/>
      <c r="GZV56" s="342"/>
      <c r="GZW56" s="342"/>
      <c r="GZX56" s="342"/>
      <c r="GZY56" s="342"/>
      <c r="GZZ56" s="342"/>
      <c r="HAA56" s="342"/>
      <c r="HAB56" s="342"/>
      <c r="HAC56" s="342"/>
      <c r="HAD56" s="342"/>
      <c r="HAE56" s="342"/>
      <c r="HAF56" s="342"/>
      <c r="HAG56" s="342"/>
      <c r="HAH56" s="342"/>
      <c r="HAI56" s="342"/>
      <c r="HAJ56" s="342"/>
      <c r="HAK56" s="342"/>
      <c r="HAL56" s="342"/>
      <c r="HAM56" s="342"/>
      <c r="HAN56" s="342"/>
      <c r="HAO56" s="342"/>
      <c r="HAP56" s="342"/>
      <c r="HAQ56" s="342"/>
      <c r="HAR56" s="342"/>
      <c r="HAS56" s="342"/>
      <c r="HAT56" s="342"/>
      <c r="HAU56" s="342"/>
      <c r="HAV56" s="342"/>
      <c r="HAW56" s="342"/>
      <c r="HAX56" s="342"/>
      <c r="HAY56" s="342"/>
      <c r="HAZ56" s="342"/>
      <c r="HBA56" s="342"/>
      <c r="HBB56" s="342"/>
      <c r="HBC56" s="342"/>
      <c r="HBD56" s="342"/>
      <c r="HBE56" s="342"/>
      <c r="HBF56" s="342"/>
      <c r="HBG56" s="342"/>
      <c r="HBH56" s="342"/>
      <c r="HBI56" s="342"/>
      <c r="HBJ56" s="342"/>
      <c r="HBK56" s="342"/>
      <c r="HBL56" s="342"/>
      <c r="HBM56" s="342"/>
      <c r="HBN56" s="342"/>
      <c r="HBO56" s="342"/>
      <c r="HBP56" s="342"/>
      <c r="HBQ56" s="342"/>
      <c r="HBR56" s="342"/>
      <c r="HBS56" s="342"/>
      <c r="HBT56" s="342"/>
      <c r="HBU56" s="342"/>
      <c r="HBV56" s="342"/>
      <c r="HBW56" s="342"/>
      <c r="HBX56" s="342"/>
      <c r="HBY56" s="342"/>
      <c r="HBZ56" s="342"/>
      <c r="HCA56" s="342"/>
      <c r="HCB56" s="342"/>
      <c r="HCC56" s="342"/>
      <c r="HCD56" s="342"/>
      <c r="HCE56" s="342"/>
      <c r="HCF56" s="342"/>
      <c r="HCG56" s="342"/>
      <c r="HCH56" s="342"/>
      <c r="HCI56" s="342"/>
      <c r="HCJ56" s="342"/>
      <c r="HCK56" s="342"/>
      <c r="HCL56" s="342"/>
      <c r="HCM56" s="342"/>
      <c r="HCN56" s="342"/>
      <c r="HCO56" s="342"/>
      <c r="HCP56" s="342"/>
      <c r="HCQ56" s="342"/>
      <c r="HCR56" s="342"/>
      <c r="HCS56" s="342"/>
      <c r="HCT56" s="342"/>
      <c r="HCU56" s="342"/>
      <c r="HCV56" s="342"/>
      <c r="HCW56" s="342"/>
      <c r="HCX56" s="342"/>
      <c r="HCY56" s="342"/>
      <c r="HCZ56" s="342"/>
      <c r="HDA56" s="342"/>
      <c r="HDB56" s="342"/>
      <c r="HDC56" s="342"/>
      <c r="HDD56" s="342"/>
      <c r="HDE56" s="342"/>
      <c r="HDF56" s="342"/>
      <c r="HDG56" s="342"/>
      <c r="HDH56" s="342"/>
      <c r="HDI56" s="342"/>
      <c r="HDJ56" s="342"/>
      <c r="HDK56" s="342"/>
      <c r="HDL56" s="342"/>
      <c r="HDM56" s="342"/>
      <c r="HDN56" s="342"/>
      <c r="HDO56" s="342"/>
      <c r="HDP56" s="342"/>
      <c r="HDQ56" s="342"/>
      <c r="HDR56" s="342"/>
      <c r="HDS56" s="342"/>
      <c r="HDT56" s="342"/>
      <c r="HDU56" s="342"/>
      <c r="HDV56" s="342"/>
      <c r="HDW56" s="342"/>
      <c r="HDX56" s="342"/>
      <c r="HDY56" s="342"/>
      <c r="HDZ56" s="342"/>
      <c r="HEA56" s="342"/>
      <c r="HEB56" s="342"/>
      <c r="HEC56" s="342"/>
      <c r="HED56" s="342"/>
      <c r="HEE56" s="342"/>
      <c r="HEF56" s="342"/>
      <c r="HEG56" s="342"/>
      <c r="HEH56" s="342"/>
      <c r="HEI56" s="342"/>
      <c r="HEJ56" s="342"/>
      <c r="HEK56" s="342"/>
      <c r="HEL56" s="342"/>
      <c r="HEM56" s="342"/>
      <c r="HEN56" s="342"/>
      <c r="HEO56" s="342"/>
      <c r="HEP56" s="342"/>
      <c r="HEQ56" s="342"/>
      <c r="HER56" s="342"/>
      <c r="HES56" s="342"/>
      <c r="HET56" s="342"/>
      <c r="HEU56" s="342"/>
      <c r="HEV56" s="342"/>
      <c r="HEW56" s="342"/>
      <c r="HEX56" s="342"/>
      <c r="HEY56" s="342"/>
      <c r="HEZ56" s="342"/>
      <c r="HFA56" s="342"/>
      <c r="HFB56" s="342"/>
      <c r="HFC56" s="342"/>
      <c r="HFD56" s="342"/>
      <c r="HFE56" s="342"/>
      <c r="HFF56" s="342"/>
      <c r="HFG56" s="342"/>
      <c r="HFH56" s="342"/>
      <c r="HFI56" s="342"/>
      <c r="HFJ56" s="342"/>
      <c r="HFK56" s="342"/>
      <c r="HFL56" s="342"/>
      <c r="HFM56" s="342"/>
      <c r="HFN56" s="342"/>
      <c r="HFO56" s="342"/>
      <c r="HFP56" s="342"/>
      <c r="HFQ56" s="342"/>
      <c r="HFR56" s="342"/>
      <c r="HFS56" s="342"/>
      <c r="HFT56" s="342"/>
      <c r="HFU56" s="342"/>
      <c r="HFV56" s="342"/>
      <c r="HFW56" s="342"/>
      <c r="HFX56" s="342"/>
      <c r="HFY56" s="342"/>
      <c r="HFZ56" s="342"/>
      <c r="HGA56" s="342"/>
      <c r="HGB56" s="342"/>
      <c r="HGC56" s="342"/>
      <c r="HGD56" s="342"/>
      <c r="HGE56" s="342"/>
      <c r="HGF56" s="342"/>
      <c r="HGG56" s="342"/>
      <c r="HGH56" s="342"/>
      <c r="HGI56" s="342"/>
      <c r="HGJ56" s="342"/>
      <c r="HGK56" s="342"/>
      <c r="HGL56" s="342"/>
      <c r="HGM56" s="342"/>
      <c r="HGN56" s="342"/>
      <c r="HGO56" s="342"/>
      <c r="HGP56" s="342"/>
      <c r="HGQ56" s="342"/>
      <c r="HGR56" s="342"/>
      <c r="HGS56" s="342"/>
      <c r="HGT56" s="342"/>
      <c r="HGU56" s="342"/>
      <c r="HGV56" s="342"/>
      <c r="HGW56" s="342"/>
      <c r="HGX56" s="342"/>
      <c r="HGY56" s="342"/>
      <c r="HGZ56" s="342"/>
      <c r="HHA56" s="342"/>
      <c r="HHB56" s="342"/>
      <c r="HHC56" s="342"/>
      <c r="HHD56" s="342"/>
      <c r="HHE56" s="342"/>
      <c r="HHF56" s="342"/>
      <c r="HHG56" s="342"/>
      <c r="HHH56" s="342"/>
      <c r="HHI56" s="342"/>
      <c r="HHJ56" s="342"/>
      <c r="HHK56" s="342"/>
      <c r="HHL56" s="342"/>
      <c r="HHM56" s="342"/>
      <c r="HHN56" s="342"/>
      <c r="HHO56" s="342"/>
      <c r="HHP56" s="342"/>
      <c r="HHQ56" s="342"/>
      <c r="HHR56" s="342"/>
      <c r="HHS56" s="342"/>
      <c r="HHT56" s="342"/>
      <c r="HHU56" s="342"/>
      <c r="HHV56" s="342"/>
      <c r="HHW56" s="342"/>
      <c r="HHX56" s="342"/>
      <c r="HHY56" s="342"/>
      <c r="HHZ56" s="342"/>
      <c r="HIA56" s="342"/>
      <c r="HIB56" s="342"/>
      <c r="HIC56" s="342"/>
      <c r="HID56" s="342"/>
      <c r="HIE56" s="342"/>
      <c r="HIF56" s="342"/>
      <c r="HIG56" s="342"/>
      <c r="HIH56" s="342"/>
      <c r="HII56" s="342"/>
      <c r="HIJ56" s="342"/>
      <c r="HIK56" s="342"/>
      <c r="HIL56" s="342"/>
      <c r="HIM56" s="342"/>
      <c r="HIN56" s="342"/>
      <c r="HIO56" s="342"/>
      <c r="HIP56" s="342"/>
      <c r="HIQ56" s="342"/>
      <c r="HIR56" s="342"/>
      <c r="HIS56" s="342"/>
      <c r="HIT56" s="342"/>
      <c r="HIU56" s="342"/>
      <c r="HIV56" s="342"/>
      <c r="HIW56" s="342"/>
      <c r="HIX56" s="342"/>
      <c r="HIY56" s="342"/>
      <c r="HIZ56" s="342"/>
      <c r="HJA56" s="342"/>
      <c r="HJB56" s="342"/>
      <c r="HJC56" s="342"/>
      <c r="HJD56" s="342"/>
      <c r="HJE56" s="342"/>
      <c r="HJF56" s="342"/>
      <c r="HJG56" s="342"/>
      <c r="HJH56" s="342"/>
      <c r="HJI56" s="342"/>
      <c r="HJJ56" s="342"/>
      <c r="HJK56" s="342"/>
      <c r="HJL56" s="342"/>
      <c r="HJM56" s="342"/>
      <c r="HJN56" s="342"/>
      <c r="HJO56" s="342"/>
      <c r="HJP56" s="342"/>
      <c r="HJQ56" s="342"/>
      <c r="HJR56" s="342"/>
      <c r="HJS56" s="342"/>
      <c r="HJT56" s="342"/>
      <c r="HJU56" s="342"/>
      <c r="HJV56" s="342"/>
      <c r="HJW56" s="342"/>
      <c r="HJX56" s="342"/>
      <c r="HJY56" s="342"/>
      <c r="HJZ56" s="342"/>
      <c r="HKA56" s="342"/>
      <c r="HKB56" s="342"/>
      <c r="HKC56" s="342"/>
      <c r="HKD56" s="342"/>
      <c r="HKE56" s="342"/>
      <c r="HKF56" s="342"/>
      <c r="HKG56" s="342"/>
      <c r="HKH56" s="342"/>
      <c r="HKI56" s="342"/>
      <c r="HKJ56" s="342"/>
      <c r="HKK56" s="342"/>
      <c r="HKL56" s="342"/>
      <c r="HKM56" s="342"/>
      <c r="HKN56" s="342"/>
      <c r="HKO56" s="342"/>
      <c r="HKP56" s="342"/>
      <c r="HKQ56" s="342"/>
      <c r="HKR56" s="342"/>
      <c r="HKS56" s="342"/>
      <c r="HKT56" s="342"/>
      <c r="HKU56" s="342"/>
      <c r="HKV56" s="342"/>
      <c r="HKW56" s="342"/>
      <c r="HKX56" s="342"/>
      <c r="HKY56" s="342"/>
      <c r="HKZ56" s="342"/>
      <c r="HLA56" s="342"/>
      <c r="HLB56" s="342"/>
      <c r="HLC56" s="342"/>
      <c r="HLD56" s="342"/>
      <c r="HLE56" s="342"/>
      <c r="HLF56" s="342"/>
      <c r="HLG56" s="342"/>
      <c r="HLH56" s="342"/>
      <c r="HLI56" s="342"/>
      <c r="HLJ56" s="342"/>
      <c r="HLK56" s="342"/>
      <c r="HLL56" s="342"/>
      <c r="HLM56" s="342"/>
      <c r="HLN56" s="342"/>
      <c r="HLO56" s="342"/>
      <c r="HLP56" s="342"/>
      <c r="HLQ56" s="342"/>
      <c r="HLR56" s="342"/>
      <c r="HLS56" s="342"/>
      <c r="HLT56" s="342"/>
      <c r="HLU56" s="342"/>
      <c r="HLV56" s="342"/>
      <c r="HLW56" s="342"/>
      <c r="HLX56" s="342"/>
      <c r="HLY56" s="342"/>
      <c r="HLZ56" s="342"/>
      <c r="HMA56" s="342"/>
      <c r="HMB56" s="342"/>
      <c r="HMC56" s="342"/>
      <c r="HMD56" s="342"/>
      <c r="HME56" s="342"/>
      <c r="HMF56" s="342"/>
      <c r="HMG56" s="342"/>
      <c r="HMH56" s="342"/>
      <c r="HMI56" s="342"/>
      <c r="HMJ56" s="342"/>
      <c r="HMK56" s="342"/>
      <c r="HML56" s="342"/>
      <c r="HMM56" s="342"/>
      <c r="HMN56" s="342"/>
      <c r="HMO56" s="342"/>
      <c r="HMP56" s="342"/>
      <c r="HMQ56" s="342"/>
      <c r="HMR56" s="342"/>
      <c r="HMS56" s="342"/>
      <c r="HMT56" s="342"/>
      <c r="HMU56" s="342"/>
      <c r="HMV56" s="342"/>
      <c r="HMW56" s="342"/>
      <c r="HMX56" s="342"/>
      <c r="HMY56" s="342"/>
      <c r="HMZ56" s="342"/>
      <c r="HNA56" s="342"/>
      <c r="HNB56" s="342"/>
      <c r="HNC56" s="342"/>
      <c r="HND56" s="342"/>
      <c r="HNE56" s="342"/>
      <c r="HNF56" s="342"/>
      <c r="HNG56" s="342"/>
      <c r="HNH56" s="342"/>
      <c r="HNI56" s="342"/>
      <c r="HNJ56" s="342"/>
      <c r="HNK56" s="342"/>
      <c r="HNL56" s="342"/>
      <c r="HNM56" s="342"/>
      <c r="HNN56" s="342"/>
      <c r="HNO56" s="342"/>
      <c r="HNP56" s="342"/>
      <c r="HNQ56" s="342"/>
      <c r="HNR56" s="342"/>
      <c r="HNS56" s="342"/>
      <c r="HNT56" s="342"/>
      <c r="HNU56" s="342"/>
      <c r="HNV56" s="342"/>
      <c r="HNW56" s="342"/>
      <c r="HNX56" s="342"/>
      <c r="HNY56" s="342"/>
      <c r="HNZ56" s="342"/>
      <c r="HOA56" s="342"/>
      <c r="HOB56" s="342"/>
      <c r="HOC56" s="342"/>
      <c r="HOD56" s="342"/>
      <c r="HOE56" s="342"/>
      <c r="HOF56" s="342"/>
      <c r="HOG56" s="342"/>
      <c r="HOH56" s="342"/>
      <c r="HOI56" s="342"/>
      <c r="HOJ56" s="342"/>
      <c r="HOK56" s="342"/>
      <c r="HOL56" s="342"/>
      <c r="HOM56" s="342"/>
      <c r="HON56" s="342"/>
      <c r="HOO56" s="342"/>
      <c r="HOP56" s="342"/>
      <c r="HOQ56" s="342"/>
      <c r="HOR56" s="342"/>
      <c r="HOS56" s="342"/>
      <c r="HOT56" s="342"/>
      <c r="HOU56" s="342"/>
      <c r="HOV56" s="342"/>
      <c r="HOW56" s="342"/>
      <c r="HOX56" s="342"/>
      <c r="HOY56" s="342"/>
      <c r="HOZ56" s="342"/>
      <c r="HPA56" s="342"/>
      <c r="HPB56" s="342"/>
      <c r="HPC56" s="342"/>
      <c r="HPD56" s="342"/>
      <c r="HPE56" s="342"/>
      <c r="HPF56" s="342"/>
      <c r="HPG56" s="342"/>
      <c r="HPH56" s="342"/>
      <c r="HPI56" s="342"/>
      <c r="HPJ56" s="342"/>
      <c r="HPK56" s="342"/>
      <c r="HPL56" s="342"/>
      <c r="HPM56" s="342"/>
      <c r="HPN56" s="342"/>
      <c r="HPO56" s="342"/>
      <c r="HPP56" s="342"/>
      <c r="HPQ56" s="342"/>
      <c r="HPR56" s="342"/>
      <c r="HPS56" s="342"/>
      <c r="HPT56" s="342"/>
      <c r="HPU56" s="342"/>
      <c r="HPV56" s="342"/>
      <c r="HPW56" s="342"/>
      <c r="HPX56" s="342"/>
      <c r="HPY56" s="342"/>
      <c r="HPZ56" s="342"/>
      <c r="HQA56" s="342"/>
      <c r="HQB56" s="342"/>
      <c r="HQC56" s="342"/>
      <c r="HQD56" s="342"/>
      <c r="HQE56" s="342"/>
      <c r="HQF56" s="342"/>
      <c r="HQG56" s="342"/>
      <c r="HQH56" s="342"/>
      <c r="HQI56" s="342"/>
      <c r="HQJ56" s="342"/>
      <c r="HQK56" s="342"/>
      <c r="HQL56" s="342"/>
      <c r="HQM56" s="342"/>
      <c r="HQN56" s="342"/>
      <c r="HQO56" s="342"/>
      <c r="HQP56" s="342"/>
      <c r="HQQ56" s="342"/>
      <c r="HQR56" s="342"/>
      <c r="HQS56" s="342"/>
      <c r="HQT56" s="342"/>
      <c r="HQU56" s="342"/>
      <c r="HQV56" s="342"/>
      <c r="HQW56" s="342"/>
      <c r="HQX56" s="342"/>
      <c r="HQY56" s="342"/>
      <c r="HQZ56" s="342"/>
      <c r="HRA56" s="342"/>
      <c r="HRB56" s="342"/>
      <c r="HRC56" s="342"/>
      <c r="HRD56" s="342"/>
      <c r="HRE56" s="342"/>
      <c r="HRF56" s="342"/>
      <c r="HRG56" s="342"/>
      <c r="HRH56" s="342"/>
      <c r="HRI56" s="342"/>
      <c r="HRJ56" s="342"/>
      <c r="HRK56" s="342"/>
      <c r="HRL56" s="342"/>
      <c r="HRM56" s="342"/>
      <c r="HRN56" s="342"/>
      <c r="HRO56" s="342"/>
      <c r="HRP56" s="342"/>
      <c r="HRQ56" s="342"/>
      <c r="HRR56" s="342"/>
      <c r="HRS56" s="342"/>
      <c r="HRT56" s="342"/>
      <c r="HRU56" s="342"/>
      <c r="HRV56" s="342"/>
      <c r="HRW56" s="342"/>
      <c r="HRX56" s="342"/>
      <c r="HRY56" s="342"/>
      <c r="HRZ56" s="342"/>
      <c r="HSA56" s="342"/>
      <c r="HSB56" s="342"/>
      <c r="HSC56" s="342"/>
      <c r="HSD56" s="342"/>
      <c r="HSE56" s="342"/>
      <c r="HSF56" s="342"/>
      <c r="HSG56" s="342"/>
      <c r="HSH56" s="342"/>
      <c r="HSI56" s="342"/>
      <c r="HSJ56" s="342"/>
      <c r="HSK56" s="342"/>
      <c r="HSL56" s="342"/>
      <c r="HSM56" s="342"/>
      <c r="HSN56" s="342"/>
      <c r="HSO56" s="342"/>
      <c r="HSP56" s="342"/>
      <c r="HSQ56" s="342"/>
      <c r="HSR56" s="342"/>
      <c r="HSS56" s="342"/>
      <c r="HST56" s="342"/>
      <c r="HSU56" s="342"/>
      <c r="HSV56" s="342"/>
      <c r="HSW56" s="342"/>
      <c r="HSX56" s="342"/>
      <c r="HSY56" s="342"/>
      <c r="HSZ56" s="342"/>
      <c r="HTA56" s="342"/>
      <c r="HTB56" s="342"/>
      <c r="HTC56" s="342"/>
      <c r="HTD56" s="342"/>
      <c r="HTE56" s="342"/>
      <c r="HTF56" s="342"/>
      <c r="HTG56" s="342"/>
      <c r="HTH56" s="342"/>
      <c r="HTI56" s="342"/>
      <c r="HTJ56" s="342"/>
      <c r="HTK56" s="342"/>
      <c r="HTL56" s="342"/>
      <c r="HTM56" s="342"/>
      <c r="HTN56" s="342"/>
      <c r="HTO56" s="342"/>
      <c r="HTP56" s="342"/>
      <c r="HTQ56" s="342"/>
      <c r="HTR56" s="342"/>
      <c r="HTS56" s="342"/>
      <c r="HTT56" s="342"/>
      <c r="HTU56" s="342"/>
      <c r="HTV56" s="342"/>
      <c r="HTW56" s="342"/>
      <c r="HTX56" s="342"/>
      <c r="HTY56" s="342"/>
      <c r="HTZ56" s="342"/>
      <c r="HUA56" s="342"/>
      <c r="HUB56" s="342"/>
      <c r="HUC56" s="342"/>
      <c r="HUD56" s="342"/>
      <c r="HUE56" s="342"/>
      <c r="HUF56" s="342"/>
      <c r="HUG56" s="342"/>
      <c r="HUH56" s="342"/>
      <c r="HUI56" s="342"/>
      <c r="HUJ56" s="342"/>
      <c r="HUK56" s="342"/>
      <c r="HUL56" s="342"/>
      <c r="HUM56" s="342"/>
      <c r="HUN56" s="342"/>
      <c r="HUO56" s="342"/>
      <c r="HUP56" s="342"/>
      <c r="HUQ56" s="342"/>
      <c r="HUR56" s="342"/>
      <c r="HUS56" s="342"/>
      <c r="HUT56" s="342"/>
      <c r="HUU56" s="342"/>
      <c r="HUV56" s="342"/>
      <c r="HUW56" s="342"/>
      <c r="HUX56" s="342"/>
      <c r="HUY56" s="342"/>
      <c r="HUZ56" s="342"/>
      <c r="HVA56" s="342"/>
      <c r="HVB56" s="342"/>
      <c r="HVC56" s="342"/>
      <c r="HVD56" s="342"/>
      <c r="HVE56" s="342"/>
      <c r="HVF56" s="342"/>
      <c r="HVG56" s="342"/>
      <c r="HVH56" s="342"/>
      <c r="HVI56" s="342"/>
      <c r="HVJ56" s="342"/>
      <c r="HVK56" s="342"/>
      <c r="HVL56" s="342"/>
      <c r="HVM56" s="342"/>
      <c r="HVN56" s="342"/>
      <c r="HVO56" s="342"/>
      <c r="HVP56" s="342"/>
      <c r="HVQ56" s="342"/>
      <c r="HVR56" s="342"/>
      <c r="HVS56" s="342"/>
      <c r="HVT56" s="342"/>
      <c r="HVU56" s="342"/>
      <c r="HVV56" s="342"/>
      <c r="HVW56" s="342"/>
      <c r="HVX56" s="342"/>
      <c r="HVY56" s="342"/>
      <c r="HVZ56" s="342"/>
      <c r="HWA56" s="342"/>
      <c r="HWB56" s="342"/>
      <c r="HWC56" s="342"/>
      <c r="HWD56" s="342"/>
      <c r="HWE56" s="342"/>
      <c r="HWF56" s="342"/>
      <c r="HWG56" s="342"/>
      <c r="HWH56" s="342"/>
      <c r="HWI56" s="342"/>
      <c r="HWJ56" s="342"/>
      <c r="HWK56" s="342"/>
      <c r="HWL56" s="342"/>
      <c r="HWM56" s="342"/>
      <c r="HWN56" s="342"/>
      <c r="HWO56" s="342"/>
      <c r="HWP56" s="342"/>
      <c r="HWQ56" s="342"/>
      <c r="HWR56" s="342"/>
      <c r="HWS56" s="342"/>
      <c r="HWT56" s="342"/>
      <c r="HWU56" s="342"/>
      <c r="HWV56" s="342"/>
      <c r="HWW56" s="342"/>
      <c r="HWX56" s="342"/>
      <c r="HWY56" s="342"/>
      <c r="HWZ56" s="342"/>
      <c r="HXA56" s="342"/>
      <c r="HXB56" s="342"/>
      <c r="HXC56" s="342"/>
      <c r="HXD56" s="342"/>
      <c r="HXE56" s="342"/>
      <c r="HXF56" s="342"/>
      <c r="HXG56" s="342"/>
      <c r="HXH56" s="342"/>
      <c r="HXI56" s="342"/>
      <c r="HXJ56" s="342"/>
      <c r="HXK56" s="342"/>
      <c r="HXL56" s="342"/>
      <c r="HXM56" s="342"/>
      <c r="HXN56" s="342"/>
      <c r="HXO56" s="342"/>
      <c r="HXP56" s="342"/>
      <c r="HXQ56" s="342"/>
      <c r="HXR56" s="342"/>
      <c r="HXS56" s="342"/>
      <c r="HXT56" s="342"/>
      <c r="HXU56" s="342"/>
      <c r="HXV56" s="342"/>
      <c r="HXW56" s="342"/>
      <c r="HXX56" s="342"/>
      <c r="HXY56" s="342"/>
      <c r="HXZ56" s="342"/>
      <c r="HYA56" s="342"/>
      <c r="HYB56" s="342"/>
      <c r="HYC56" s="342"/>
      <c r="HYD56" s="342"/>
      <c r="HYE56" s="342"/>
      <c r="HYF56" s="342"/>
      <c r="HYG56" s="342"/>
      <c r="HYH56" s="342"/>
      <c r="HYI56" s="342"/>
      <c r="HYJ56" s="342"/>
      <c r="HYK56" s="342"/>
      <c r="HYL56" s="342"/>
      <c r="HYM56" s="342"/>
      <c r="HYN56" s="342"/>
      <c r="HYO56" s="342"/>
      <c r="HYP56" s="342"/>
      <c r="HYQ56" s="342"/>
      <c r="HYR56" s="342"/>
      <c r="HYS56" s="342"/>
      <c r="HYT56" s="342"/>
      <c r="HYU56" s="342"/>
      <c r="HYV56" s="342"/>
      <c r="HYW56" s="342"/>
      <c r="HYX56" s="342"/>
      <c r="HYY56" s="342"/>
      <c r="HYZ56" s="342"/>
      <c r="HZA56" s="342"/>
      <c r="HZB56" s="342"/>
      <c r="HZC56" s="342"/>
      <c r="HZD56" s="342"/>
      <c r="HZE56" s="342"/>
      <c r="HZF56" s="342"/>
      <c r="HZG56" s="342"/>
      <c r="HZH56" s="342"/>
      <c r="HZI56" s="342"/>
      <c r="HZJ56" s="342"/>
      <c r="HZK56" s="342"/>
      <c r="HZL56" s="342"/>
      <c r="HZM56" s="342"/>
      <c r="HZN56" s="342"/>
      <c r="HZO56" s="342"/>
      <c r="HZP56" s="342"/>
      <c r="HZQ56" s="342"/>
      <c r="HZR56" s="342"/>
      <c r="HZS56" s="342"/>
      <c r="HZT56" s="342"/>
      <c r="HZU56" s="342"/>
      <c r="HZV56" s="342"/>
      <c r="HZW56" s="342"/>
      <c r="HZX56" s="342"/>
      <c r="HZY56" s="342"/>
      <c r="HZZ56" s="342"/>
      <c r="IAA56" s="342"/>
      <c r="IAB56" s="342"/>
      <c r="IAC56" s="342"/>
      <c r="IAD56" s="342"/>
      <c r="IAE56" s="342"/>
      <c r="IAF56" s="342"/>
      <c r="IAG56" s="342"/>
      <c r="IAH56" s="342"/>
      <c r="IAI56" s="342"/>
      <c r="IAJ56" s="342"/>
      <c r="IAK56" s="342"/>
      <c r="IAL56" s="342"/>
      <c r="IAM56" s="342"/>
      <c r="IAN56" s="342"/>
      <c r="IAO56" s="342"/>
      <c r="IAP56" s="342"/>
      <c r="IAQ56" s="342"/>
      <c r="IAR56" s="342"/>
      <c r="IAS56" s="342"/>
      <c r="IAT56" s="342"/>
      <c r="IAU56" s="342"/>
      <c r="IAV56" s="342"/>
      <c r="IAW56" s="342"/>
      <c r="IAX56" s="342"/>
      <c r="IAY56" s="342"/>
      <c r="IAZ56" s="342"/>
      <c r="IBA56" s="342"/>
      <c r="IBB56" s="342"/>
      <c r="IBC56" s="342"/>
      <c r="IBD56" s="342"/>
      <c r="IBE56" s="342"/>
      <c r="IBF56" s="342"/>
      <c r="IBG56" s="342"/>
      <c r="IBH56" s="342"/>
      <c r="IBI56" s="342"/>
      <c r="IBJ56" s="342"/>
      <c r="IBK56" s="342"/>
      <c r="IBL56" s="342"/>
      <c r="IBM56" s="342"/>
      <c r="IBN56" s="342"/>
      <c r="IBO56" s="342"/>
      <c r="IBP56" s="342"/>
      <c r="IBQ56" s="342"/>
      <c r="IBR56" s="342"/>
      <c r="IBS56" s="342"/>
      <c r="IBT56" s="342"/>
      <c r="IBU56" s="342"/>
      <c r="IBV56" s="342"/>
      <c r="IBW56" s="342"/>
      <c r="IBX56" s="342"/>
      <c r="IBY56" s="342"/>
      <c r="IBZ56" s="342"/>
      <c r="ICA56" s="342"/>
      <c r="ICB56" s="342"/>
      <c r="ICC56" s="342"/>
      <c r="ICD56" s="342"/>
      <c r="ICE56" s="342"/>
      <c r="ICF56" s="342"/>
      <c r="ICG56" s="342"/>
      <c r="ICH56" s="342"/>
      <c r="ICI56" s="342"/>
      <c r="ICJ56" s="342"/>
      <c r="ICK56" s="342"/>
      <c r="ICL56" s="342"/>
      <c r="ICM56" s="342"/>
      <c r="ICN56" s="342"/>
      <c r="ICO56" s="342"/>
      <c r="ICP56" s="342"/>
      <c r="ICQ56" s="342"/>
      <c r="ICR56" s="342"/>
      <c r="ICS56" s="342"/>
      <c r="ICT56" s="342"/>
      <c r="ICU56" s="342"/>
      <c r="ICV56" s="342"/>
      <c r="ICW56" s="342"/>
      <c r="ICX56" s="342"/>
      <c r="ICY56" s="342"/>
      <c r="ICZ56" s="342"/>
      <c r="IDA56" s="342"/>
      <c r="IDB56" s="342"/>
      <c r="IDC56" s="342"/>
      <c r="IDD56" s="342"/>
      <c r="IDE56" s="342"/>
      <c r="IDF56" s="342"/>
      <c r="IDG56" s="342"/>
      <c r="IDH56" s="342"/>
      <c r="IDI56" s="342"/>
      <c r="IDJ56" s="342"/>
      <c r="IDK56" s="342"/>
      <c r="IDL56" s="342"/>
      <c r="IDM56" s="342"/>
      <c r="IDN56" s="342"/>
      <c r="IDO56" s="342"/>
      <c r="IDP56" s="342"/>
      <c r="IDQ56" s="342"/>
      <c r="IDR56" s="342"/>
      <c r="IDS56" s="342"/>
      <c r="IDT56" s="342"/>
      <c r="IDU56" s="342"/>
      <c r="IDV56" s="342"/>
      <c r="IDW56" s="342"/>
      <c r="IDX56" s="342"/>
      <c r="IDY56" s="342"/>
      <c r="IDZ56" s="342"/>
      <c r="IEA56" s="342"/>
      <c r="IEB56" s="342"/>
      <c r="IEC56" s="342"/>
      <c r="IED56" s="342"/>
      <c r="IEE56" s="342"/>
      <c r="IEF56" s="342"/>
      <c r="IEG56" s="342"/>
      <c r="IEH56" s="342"/>
      <c r="IEI56" s="342"/>
      <c r="IEJ56" s="342"/>
      <c r="IEK56" s="342"/>
      <c r="IEL56" s="342"/>
      <c r="IEM56" s="342"/>
      <c r="IEN56" s="342"/>
      <c r="IEO56" s="342"/>
      <c r="IEP56" s="342"/>
      <c r="IEQ56" s="342"/>
      <c r="IER56" s="342"/>
      <c r="IES56" s="342"/>
      <c r="IET56" s="342"/>
      <c r="IEU56" s="342"/>
      <c r="IEV56" s="342"/>
      <c r="IEW56" s="342"/>
      <c r="IEX56" s="342"/>
      <c r="IEY56" s="342"/>
      <c r="IEZ56" s="342"/>
      <c r="IFA56" s="342"/>
      <c r="IFB56" s="342"/>
      <c r="IFC56" s="342"/>
      <c r="IFD56" s="342"/>
      <c r="IFE56" s="342"/>
      <c r="IFF56" s="342"/>
      <c r="IFG56" s="342"/>
      <c r="IFH56" s="342"/>
      <c r="IFI56" s="342"/>
      <c r="IFJ56" s="342"/>
      <c r="IFK56" s="342"/>
      <c r="IFL56" s="342"/>
      <c r="IFM56" s="342"/>
      <c r="IFN56" s="342"/>
      <c r="IFO56" s="342"/>
      <c r="IFP56" s="342"/>
      <c r="IFQ56" s="342"/>
      <c r="IFR56" s="342"/>
      <c r="IFS56" s="342"/>
      <c r="IFT56" s="342"/>
      <c r="IFU56" s="342"/>
      <c r="IFV56" s="342"/>
      <c r="IFW56" s="342"/>
      <c r="IFX56" s="342"/>
      <c r="IFY56" s="342"/>
      <c r="IFZ56" s="342"/>
      <c r="IGA56" s="342"/>
      <c r="IGB56" s="342"/>
      <c r="IGC56" s="342"/>
      <c r="IGD56" s="342"/>
      <c r="IGE56" s="342"/>
      <c r="IGF56" s="342"/>
      <c r="IGG56" s="342"/>
      <c r="IGH56" s="342"/>
      <c r="IGI56" s="342"/>
      <c r="IGJ56" s="342"/>
      <c r="IGK56" s="342"/>
      <c r="IGL56" s="342"/>
      <c r="IGM56" s="342"/>
      <c r="IGN56" s="342"/>
      <c r="IGO56" s="342"/>
      <c r="IGP56" s="342"/>
      <c r="IGQ56" s="342"/>
      <c r="IGR56" s="342"/>
      <c r="IGS56" s="342"/>
      <c r="IGT56" s="342"/>
      <c r="IGU56" s="342"/>
      <c r="IGV56" s="342"/>
      <c r="IGW56" s="342"/>
      <c r="IGX56" s="342"/>
      <c r="IGY56" s="342"/>
      <c r="IGZ56" s="342"/>
      <c r="IHA56" s="342"/>
      <c r="IHB56" s="342"/>
      <c r="IHC56" s="342"/>
      <c r="IHD56" s="342"/>
      <c r="IHE56" s="342"/>
      <c r="IHF56" s="342"/>
      <c r="IHG56" s="342"/>
      <c r="IHH56" s="342"/>
      <c r="IHI56" s="342"/>
      <c r="IHJ56" s="342"/>
      <c r="IHK56" s="342"/>
      <c r="IHL56" s="342"/>
      <c r="IHM56" s="342"/>
      <c r="IHN56" s="342"/>
      <c r="IHO56" s="342"/>
      <c r="IHP56" s="342"/>
      <c r="IHQ56" s="342"/>
      <c r="IHR56" s="342"/>
      <c r="IHS56" s="342"/>
      <c r="IHT56" s="342"/>
      <c r="IHU56" s="342"/>
      <c r="IHV56" s="342"/>
      <c r="IHW56" s="342"/>
      <c r="IHX56" s="342"/>
      <c r="IHY56" s="342"/>
      <c r="IHZ56" s="342"/>
      <c r="IIA56" s="342"/>
      <c r="IIB56" s="342"/>
      <c r="IIC56" s="342"/>
      <c r="IID56" s="342"/>
      <c r="IIE56" s="342"/>
      <c r="IIF56" s="342"/>
      <c r="IIG56" s="342"/>
      <c r="IIH56" s="342"/>
      <c r="III56" s="342"/>
      <c r="IIJ56" s="342"/>
      <c r="IIK56" s="342"/>
      <c r="IIL56" s="342"/>
      <c r="IIM56" s="342"/>
      <c r="IIN56" s="342"/>
      <c r="IIO56" s="342"/>
      <c r="IIP56" s="342"/>
      <c r="IIQ56" s="342"/>
      <c r="IIR56" s="342"/>
      <c r="IIS56" s="342"/>
      <c r="IIT56" s="342"/>
      <c r="IIU56" s="342"/>
      <c r="IIV56" s="342"/>
      <c r="IIW56" s="342"/>
      <c r="IIX56" s="342"/>
      <c r="IIY56" s="342"/>
      <c r="IIZ56" s="342"/>
      <c r="IJA56" s="342"/>
      <c r="IJB56" s="342"/>
      <c r="IJC56" s="342"/>
      <c r="IJD56" s="342"/>
      <c r="IJE56" s="342"/>
      <c r="IJF56" s="342"/>
      <c r="IJG56" s="342"/>
      <c r="IJH56" s="342"/>
      <c r="IJI56" s="342"/>
      <c r="IJJ56" s="342"/>
      <c r="IJK56" s="342"/>
      <c r="IJL56" s="342"/>
      <c r="IJM56" s="342"/>
      <c r="IJN56" s="342"/>
      <c r="IJO56" s="342"/>
      <c r="IJP56" s="342"/>
      <c r="IJQ56" s="342"/>
      <c r="IJR56" s="342"/>
      <c r="IJS56" s="342"/>
      <c r="IJT56" s="342"/>
      <c r="IJU56" s="342"/>
      <c r="IJV56" s="342"/>
      <c r="IJW56" s="342"/>
      <c r="IJX56" s="342"/>
      <c r="IJY56" s="342"/>
      <c r="IJZ56" s="342"/>
      <c r="IKA56" s="342"/>
      <c r="IKB56" s="342"/>
      <c r="IKC56" s="342"/>
      <c r="IKD56" s="342"/>
      <c r="IKE56" s="342"/>
      <c r="IKF56" s="342"/>
      <c r="IKG56" s="342"/>
      <c r="IKH56" s="342"/>
      <c r="IKI56" s="342"/>
      <c r="IKJ56" s="342"/>
      <c r="IKK56" s="342"/>
      <c r="IKL56" s="342"/>
      <c r="IKM56" s="342"/>
      <c r="IKN56" s="342"/>
      <c r="IKO56" s="342"/>
      <c r="IKP56" s="342"/>
      <c r="IKQ56" s="342"/>
      <c r="IKR56" s="342"/>
      <c r="IKS56" s="342"/>
      <c r="IKT56" s="342"/>
      <c r="IKU56" s="342"/>
      <c r="IKV56" s="342"/>
      <c r="IKW56" s="342"/>
      <c r="IKX56" s="342"/>
      <c r="IKY56" s="342"/>
      <c r="IKZ56" s="342"/>
      <c r="ILA56" s="342"/>
      <c r="ILB56" s="342"/>
      <c r="ILC56" s="342"/>
      <c r="ILD56" s="342"/>
      <c r="ILE56" s="342"/>
      <c r="ILF56" s="342"/>
      <c r="ILG56" s="342"/>
      <c r="ILH56" s="342"/>
      <c r="ILI56" s="342"/>
      <c r="ILJ56" s="342"/>
      <c r="ILK56" s="342"/>
      <c r="ILL56" s="342"/>
      <c r="ILM56" s="342"/>
      <c r="ILN56" s="342"/>
      <c r="ILO56" s="342"/>
      <c r="ILP56" s="342"/>
      <c r="ILQ56" s="342"/>
      <c r="ILR56" s="342"/>
      <c r="ILS56" s="342"/>
      <c r="ILT56" s="342"/>
      <c r="ILU56" s="342"/>
      <c r="ILV56" s="342"/>
      <c r="ILW56" s="342"/>
      <c r="ILX56" s="342"/>
      <c r="ILY56" s="342"/>
      <c r="ILZ56" s="342"/>
      <c r="IMA56" s="342"/>
      <c r="IMB56" s="342"/>
      <c r="IMC56" s="342"/>
      <c r="IMD56" s="342"/>
      <c r="IME56" s="342"/>
      <c r="IMF56" s="342"/>
      <c r="IMG56" s="342"/>
      <c r="IMH56" s="342"/>
      <c r="IMI56" s="342"/>
      <c r="IMJ56" s="342"/>
      <c r="IMK56" s="342"/>
      <c r="IML56" s="342"/>
      <c r="IMM56" s="342"/>
      <c r="IMN56" s="342"/>
      <c r="IMO56" s="342"/>
      <c r="IMP56" s="342"/>
      <c r="IMQ56" s="342"/>
      <c r="IMR56" s="342"/>
      <c r="IMS56" s="342"/>
      <c r="IMT56" s="342"/>
      <c r="IMU56" s="342"/>
      <c r="IMV56" s="342"/>
      <c r="IMW56" s="342"/>
      <c r="IMX56" s="342"/>
      <c r="IMY56" s="342"/>
      <c r="IMZ56" s="342"/>
      <c r="INA56" s="342"/>
      <c r="INB56" s="342"/>
      <c r="INC56" s="342"/>
      <c r="IND56" s="342"/>
      <c r="INE56" s="342"/>
      <c r="INF56" s="342"/>
      <c r="ING56" s="342"/>
      <c r="INH56" s="342"/>
      <c r="INI56" s="342"/>
      <c r="INJ56" s="342"/>
      <c r="INK56" s="342"/>
      <c r="INL56" s="342"/>
      <c r="INM56" s="342"/>
      <c r="INN56" s="342"/>
      <c r="INO56" s="342"/>
      <c r="INP56" s="342"/>
      <c r="INQ56" s="342"/>
      <c r="INR56" s="342"/>
      <c r="INS56" s="342"/>
      <c r="INT56" s="342"/>
      <c r="INU56" s="342"/>
      <c r="INV56" s="342"/>
      <c r="INW56" s="342"/>
      <c r="INX56" s="342"/>
      <c r="INY56" s="342"/>
      <c r="INZ56" s="342"/>
      <c r="IOA56" s="342"/>
      <c r="IOB56" s="342"/>
      <c r="IOC56" s="342"/>
      <c r="IOD56" s="342"/>
      <c r="IOE56" s="342"/>
      <c r="IOF56" s="342"/>
      <c r="IOG56" s="342"/>
      <c r="IOH56" s="342"/>
      <c r="IOI56" s="342"/>
      <c r="IOJ56" s="342"/>
      <c r="IOK56" s="342"/>
      <c r="IOL56" s="342"/>
      <c r="IOM56" s="342"/>
      <c r="ION56" s="342"/>
      <c r="IOO56" s="342"/>
      <c r="IOP56" s="342"/>
      <c r="IOQ56" s="342"/>
      <c r="IOR56" s="342"/>
      <c r="IOS56" s="342"/>
      <c r="IOT56" s="342"/>
      <c r="IOU56" s="342"/>
      <c r="IOV56" s="342"/>
      <c r="IOW56" s="342"/>
      <c r="IOX56" s="342"/>
      <c r="IOY56" s="342"/>
      <c r="IOZ56" s="342"/>
      <c r="IPA56" s="342"/>
      <c r="IPB56" s="342"/>
      <c r="IPC56" s="342"/>
      <c r="IPD56" s="342"/>
      <c r="IPE56" s="342"/>
      <c r="IPF56" s="342"/>
      <c r="IPG56" s="342"/>
      <c r="IPH56" s="342"/>
      <c r="IPI56" s="342"/>
      <c r="IPJ56" s="342"/>
      <c r="IPK56" s="342"/>
      <c r="IPL56" s="342"/>
      <c r="IPM56" s="342"/>
      <c r="IPN56" s="342"/>
      <c r="IPO56" s="342"/>
      <c r="IPP56" s="342"/>
      <c r="IPQ56" s="342"/>
      <c r="IPR56" s="342"/>
      <c r="IPS56" s="342"/>
      <c r="IPT56" s="342"/>
      <c r="IPU56" s="342"/>
      <c r="IPV56" s="342"/>
      <c r="IPW56" s="342"/>
      <c r="IPX56" s="342"/>
      <c r="IPY56" s="342"/>
      <c r="IPZ56" s="342"/>
      <c r="IQA56" s="342"/>
      <c r="IQB56" s="342"/>
      <c r="IQC56" s="342"/>
      <c r="IQD56" s="342"/>
      <c r="IQE56" s="342"/>
      <c r="IQF56" s="342"/>
      <c r="IQG56" s="342"/>
      <c r="IQH56" s="342"/>
      <c r="IQI56" s="342"/>
      <c r="IQJ56" s="342"/>
      <c r="IQK56" s="342"/>
      <c r="IQL56" s="342"/>
      <c r="IQM56" s="342"/>
      <c r="IQN56" s="342"/>
      <c r="IQO56" s="342"/>
      <c r="IQP56" s="342"/>
      <c r="IQQ56" s="342"/>
      <c r="IQR56" s="342"/>
      <c r="IQS56" s="342"/>
      <c r="IQT56" s="342"/>
      <c r="IQU56" s="342"/>
      <c r="IQV56" s="342"/>
      <c r="IQW56" s="342"/>
      <c r="IQX56" s="342"/>
      <c r="IQY56" s="342"/>
      <c r="IQZ56" s="342"/>
      <c r="IRA56" s="342"/>
      <c r="IRB56" s="342"/>
      <c r="IRC56" s="342"/>
      <c r="IRD56" s="342"/>
      <c r="IRE56" s="342"/>
      <c r="IRF56" s="342"/>
      <c r="IRG56" s="342"/>
      <c r="IRH56" s="342"/>
      <c r="IRI56" s="342"/>
      <c r="IRJ56" s="342"/>
      <c r="IRK56" s="342"/>
      <c r="IRL56" s="342"/>
      <c r="IRM56" s="342"/>
      <c r="IRN56" s="342"/>
      <c r="IRO56" s="342"/>
      <c r="IRP56" s="342"/>
      <c r="IRQ56" s="342"/>
      <c r="IRR56" s="342"/>
      <c r="IRS56" s="342"/>
      <c r="IRT56" s="342"/>
      <c r="IRU56" s="342"/>
      <c r="IRV56" s="342"/>
      <c r="IRW56" s="342"/>
      <c r="IRX56" s="342"/>
      <c r="IRY56" s="342"/>
      <c r="IRZ56" s="342"/>
      <c r="ISA56" s="342"/>
      <c r="ISB56" s="342"/>
      <c r="ISC56" s="342"/>
      <c r="ISD56" s="342"/>
      <c r="ISE56" s="342"/>
      <c r="ISF56" s="342"/>
      <c r="ISG56" s="342"/>
      <c r="ISH56" s="342"/>
      <c r="ISI56" s="342"/>
      <c r="ISJ56" s="342"/>
      <c r="ISK56" s="342"/>
      <c r="ISL56" s="342"/>
      <c r="ISM56" s="342"/>
      <c r="ISN56" s="342"/>
      <c r="ISO56" s="342"/>
      <c r="ISP56" s="342"/>
      <c r="ISQ56" s="342"/>
      <c r="ISR56" s="342"/>
      <c r="ISS56" s="342"/>
      <c r="IST56" s="342"/>
      <c r="ISU56" s="342"/>
      <c r="ISV56" s="342"/>
      <c r="ISW56" s="342"/>
      <c r="ISX56" s="342"/>
      <c r="ISY56" s="342"/>
      <c r="ISZ56" s="342"/>
      <c r="ITA56" s="342"/>
      <c r="ITB56" s="342"/>
      <c r="ITC56" s="342"/>
      <c r="ITD56" s="342"/>
      <c r="ITE56" s="342"/>
      <c r="ITF56" s="342"/>
      <c r="ITG56" s="342"/>
      <c r="ITH56" s="342"/>
      <c r="ITI56" s="342"/>
      <c r="ITJ56" s="342"/>
      <c r="ITK56" s="342"/>
      <c r="ITL56" s="342"/>
      <c r="ITM56" s="342"/>
      <c r="ITN56" s="342"/>
      <c r="ITO56" s="342"/>
      <c r="ITP56" s="342"/>
      <c r="ITQ56" s="342"/>
      <c r="ITR56" s="342"/>
      <c r="ITS56" s="342"/>
      <c r="ITT56" s="342"/>
      <c r="ITU56" s="342"/>
      <c r="ITV56" s="342"/>
      <c r="ITW56" s="342"/>
      <c r="ITX56" s="342"/>
      <c r="ITY56" s="342"/>
      <c r="ITZ56" s="342"/>
      <c r="IUA56" s="342"/>
      <c r="IUB56" s="342"/>
      <c r="IUC56" s="342"/>
      <c r="IUD56" s="342"/>
      <c r="IUE56" s="342"/>
      <c r="IUF56" s="342"/>
      <c r="IUG56" s="342"/>
      <c r="IUH56" s="342"/>
      <c r="IUI56" s="342"/>
      <c r="IUJ56" s="342"/>
      <c r="IUK56" s="342"/>
      <c r="IUL56" s="342"/>
      <c r="IUM56" s="342"/>
      <c r="IUN56" s="342"/>
      <c r="IUO56" s="342"/>
      <c r="IUP56" s="342"/>
      <c r="IUQ56" s="342"/>
      <c r="IUR56" s="342"/>
      <c r="IUS56" s="342"/>
      <c r="IUT56" s="342"/>
      <c r="IUU56" s="342"/>
      <c r="IUV56" s="342"/>
      <c r="IUW56" s="342"/>
      <c r="IUX56" s="342"/>
      <c r="IUY56" s="342"/>
      <c r="IUZ56" s="342"/>
      <c r="IVA56" s="342"/>
      <c r="IVB56" s="342"/>
      <c r="IVC56" s="342"/>
      <c r="IVD56" s="342"/>
      <c r="IVE56" s="342"/>
      <c r="IVF56" s="342"/>
      <c r="IVG56" s="342"/>
      <c r="IVH56" s="342"/>
      <c r="IVI56" s="342"/>
      <c r="IVJ56" s="342"/>
      <c r="IVK56" s="342"/>
      <c r="IVL56" s="342"/>
      <c r="IVM56" s="342"/>
      <c r="IVN56" s="342"/>
      <c r="IVO56" s="342"/>
      <c r="IVP56" s="342"/>
      <c r="IVQ56" s="342"/>
      <c r="IVR56" s="342"/>
      <c r="IVS56" s="342"/>
      <c r="IVT56" s="342"/>
      <c r="IVU56" s="342"/>
      <c r="IVV56" s="342"/>
      <c r="IVW56" s="342"/>
      <c r="IVX56" s="342"/>
      <c r="IVY56" s="342"/>
      <c r="IVZ56" s="342"/>
      <c r="IWA56" s="342"/>
      <c r="IWB56" s="342"/>
      <c r="IWC56" s="342"/>
      <c r="IWD56" s="342"/>
      <c r="IWE56" s="342"/>
      <c r="IWF56" s="342"/>
      <c r="IWG56" s="342"/>
      <c r="IWH56" s="342"/>
      <c r="IWI56" s="342"/>
      <c r="IWJ56" s="342"/>
      <c r="IWK56" s="342"/>
      <c r="IWL56" s="342"/>
      <c r="IWM56" s="342"/>
      <c r="IWN56" s="342"/>
      <c r="IWO56" s="342"/>
      <c r="IWP56" s="342"/>
      <c r="IWQ56" s="342"/>
      <c r="IWR56" s="342"/>
      <c r="IWS56" s="342"/>
      <c r="IWT56" s="342"/>
      <c r="IWU56" s="342"/>
      <c r="IWV56" s="342"/>
      <c r="IWW56" s="342"/>
      <c r="IWX56" s="342"/>
      <c r="IWY56" s="342"/>
      <c r="IWZ56" s="342"/>
      <c r="IXA56" s="342"/>
      <c r="IXB56" s="342"/>
      <c r="IXC56" s="342"/>
      <c r="IXD56" s="342"/>
      <c r="IXE56" s="342"/>
      <c r="IXF56" s="342"/>
      <c r="IXG56" s="342"/>
      <c r="IXH56" s="342"/>
      <c r="IXI56" s="342"/>
      <c r="IXJ56" s="342"/>
      <c r="IXK56" s="342"/>
      <c r="IXL56" s="342"/>
      <c r="IXM56" s="342"/>
      <c r="IXN56" s="342"/>
      <c r="IXO56" s="342"/>
      <c r="IXP56" s="342"/>
      <c r="IXQ56" s="342"/>
      <c r="IXR56" s="342"/>
      <c r="IXS56" s="342"/>
      <c r="IXT56" s="342"/>
      <c r="IXU56" s="342"/>
      <c r="IXV56" s="342"/>
      <c r="IXW56" s="342"/>
      <c r="IXX56" s="342"/>
      <c r="IXY56" s="342"/>
      <c r="IXZ56" s="342"/>
      <c r="IYA56" s="342"/>
      <c r="IYB56" s="342"/>
      <c r="IYC56" s="342"/>
      <c r="IYD56" s="342"/>
      <c r="IYE56" s="342"/>
      <c r="IYF56" s="342"/>
      <c r="IYG56" s="342"/>
      <c r="IYH56" s="342"/>
      <c r="IYI56" s="342"/>
      <c r="IYJ56" s="342"/>
      <c r="IYK56" s="342"/>
      <c r="IYL56" s="342"/>
      <c r="IYM56" s="342"/>
      <c r="IYN56" s="342"/>
      <c r="IYO56" s="342"/>
      <c r="IYP56" s="342"/>
      <c r="IYQ56" s="342"/>
      <c r="IYR56" s="342"/>
      <c r="IYS56" s="342"/>
      <c r="IYT56" s="342"/>
      <c r="IYU56" s="342"/>
      <c r="IYV56" s="342"/>
      <c r="IYW56" s="342"/>
      <c r="IYX56" s="342"/>
      <c r="IYY56" s="342"/>
      <c r="IYZ56" s="342"/>
      <c r="IZA56" s="342"/>
      <c r="IZB56" s="342"/>
      <c r="IZC56" s="342"/>
      <c r="IZD56" s="342"/>
      <c r="IZE56" s="342"/>
      <c r="IZF56" s="342"/>
      <c r="IZG56" s="342"/>
      <c r="IZH56" s="342"/>
      <c r="IZI56" s="342"/>
      <c r="IZJ56" s="342"/>
      <c r="IZK56" s="342"/>
      <c r="IZL56" s="342"/>
      <c r="IZM56" s="342"/>
      <c r="IZN56" s="342"/>
      <c r="IZO56" s="342"/>
      <c r="IZP56" s="342"/>
      <c r="IZQ56" s="342"/>
      <c r="IZR56" s="342"/>
      <c r="IZS56" s="342"/>
      <c r="IZT56" s="342"/>
      <c r="IZU56" s="342"/>
      <c r="IZV56" s="342"/>
      <c r="IZW56" s="342"/>
      <c r="IZX56" s="342"/>
      <c r="IZY56" s="342"/>
      <c r="IZZ56" s="342"/>
      <c r="JAA56" s="342"/>
      <c r="JAB56" s="342"/>
      <c r="JAC56" s="342"/>
      <c r="JAD56" s="342"/>
      <c r="JAE56" s="342"/>
      <c r="JAF56" s="342"/>
      <c r="JAG56" s="342"/>
      <c r="JAH56" s="342"/>
      <c r="JAI56" s="342"/>
      <c r="JAJ56" s="342"/>
      <c r="JAK56" s="342"/>
      <c r="JAL56" s="342"/>
      <c r="JAM56" s="342"/>
      <c r="JAN56" s="342"/>
      <c r="JAO56" s="342"/>
      <c r="JAP56" s="342"/>
      <c r="JAQ56" s="342"/>
      <c r="JAR56" s="342"/>
      <c r="JAS56" s="342"/>
      <c r="JAT56" s="342"/>
      <c r="JAU56" s="342"/>
      <c r="JAV56" s="342"/>
      <c r="JAW56" s="342"/>
      <c r="JAX56" s="342"/>
      <c r="JAY56" s="342"/>
      <c r="JAZ56" s="342"/>
      <c r="JBA56" s="342"/>
      <c r="JBB56" s="342"/>
      <c r="JBC56" s="342"/>
      <c r="JBD56" s="342"/>
      <c r="JBE56" s="342"/>
      <c r="JBF56" s="342"/>
      <c r="JBG56" s="342"/>
      <c r="JBH56" s="342"/>
      <c r="JBI56" s="342"/>
      <c r="JBJ56" s="342"/>
      <c r="JBK56" s="342"/>
      <c r="JBL56" s="342"/>
      <c r="JBM56" s="342"/>
      <c r="JBN56" s="342"/>
      <c r="JBO56" s="342"/>
      <c r="JBP56" s="342"/>
      <c r="JBQ56" s="342"/>
      <c r="JBR56" s="342"/>
      <c r="JBS56" s="342"/>
      <c r="JBT56" s="342"/>
      <c r="JBU56" s="342"/>
      <c r="JBV56" s="342"/>
      <c r="JBW56" s="342"/>
      <c r="JBX56" s="342"/>
      <c r="JBY56" s="342"/>
      <c r="JBZ56" s="342"/>
      <c r="JCA56" s="342"/>
      <c r="JCB56" s="342"/>
      <c r="JCC56" s="342"/>
      <c r="JCD56" s="342"/>
      <c r="JCE56" s="342"/>
      <c r="JCF56" s="342"/>
      <c r="JCG56" s="342"/>
      <c r="JCH56" s="342"/>
      <c r="JCI56" s="342"/>
      <c r="JCJ56" s="342"/>
      <c r="JCK56" s="342"/>
      <c r="JCL56" s="342"/>
      <c r="JCM56" s="342"/>
      <c r="JCN56" s="342"/>
      <c r="JCO56" s="342"/>
      <c r="JCP56" s="342"/>
      <c r="JCQ56" s="342"/>
      <c r="JCR56" s="342"/>
      <c r="JCS56" s="342"/>
      <c r="JCT56" s="342"/>
      <c r="JCU56" s="342"/>
      <c r="JCV56" s="342"/>
      <c r="JCW56" s="342"/>
      <c r="JCX56" s="342"/>
      <c r="JCY56" s="342"/>
      <c r="JCZ56" s="342"/>
      <c r="JDA56" s="342"/>
      <c r="JDB56" s="342"/>
      <c r="JDC56" s="342"/>
      <c r="JDD56" s="342"/>
      <c r="JDE56" s="342"/>
      <c r="JDF56" s="342"/>
      <c r="JDG56" s="342"/>
      <c r="JDH56" s="342"/>
      <c r="JDI56" s="342"/>
      <c r="JDJ56" s="342"/>
      <c r="JDK56" s="342"/>
      <c r="JDL56" s="342"/>
      <c r="JDM56" s="342"/>
      <c r="JDN56" s="342"/>
      <c r="JDO56" s="342"/>
      <c r="JDP56" s="342"/>
      <c r="JDQ56" s="342"/>
      <c r="JDR56" s="342"/>
      <c r="JDS56" s="342"/>
      <c r="JDT56" s="342"/>
      <c r="JDU56" s="342"/>
      <c r="JDV56" s="342"/>
      <c r="JDW56" s="342"/>
      <c r="JDX56" s="342"/>
      <c r="JDY56" s="342"/>
      <c r="JDZ56" s="342"/>
      <c r="JEA56" s="342"/>
      <c r="JEB56" s="342"/>
      <c r="JEC56" s="342"/>
      <c r="JED56" s="342"/>
      <c r="JEE56" s="342"/>
      <c r="JEF56" s="342"/>
      <c r="JEG56" s="342"/>
      <c r="JEH56" s="342"/>
      <c r="JEI56" s="342"/>
      <c r="JEJ56" s="342"/>
      <c r="JEK56" s="342"/>
      <c r="JEL56" s="342"/>
      <c r="JEM56" s="342"/>
      <c r="JEN56" s="342"/>
      <c r="JEO56" s="342"/>
      <c r="JEP56" s="342"/>
      <c r="JEQ56" s="342"/>
      <c r="JER56" s="342"/>
      <c r="JES56" s="342"/>
      <c r="JET56" s="342"/>
      <c r="JEU56" s="342"/>
      <c r="JEV56" s="342"/>
      <c r="JEW56" s="342"/>
      <c r="JEX56" s="342"/>
      <c r="JEY56" s="342"/>
      <c r="JEZ56" s="342"/>
      <c r="JFA56" s="342"/>
      <c r="JFB56" s="342"/>
      <c r="JFC56" s="342"/>
      <c r="JFD56" s="342"/>
      <c r="JFE56" s="342"/>
      <c r="JFF56" s="342"/>
      <c r="JFG56" s="342"/>
      <c r="JFH56" s="342"/>
      <c r="JFI56" s="342"/>
      <c r="JFJ56" s="342"/>
      <c r="JFK56" s="342"/>
      <c r="JFL56" s="342"/>
      <c r="JFM56" s="342"/>
      <c r="JFN56" s="342"/>
      <c r="JFO56" s="342"/>
      <c r="JFP56" s="342"/>
      <c r="JFQ56" s="342"/>
      <c r="JFR56" s="342"/>
      <c r="JFS56" s="342"/>
      <c r="JFT56" s="342"/>
      <c r="JFU56" s="342"/>
      <c r="JFV56" s="342"/>
      <c r="JFW56" s="342"/>
      <c r="JFX56" s="342"/>
      <c r="JFY56" s="342"/>
      <c r="JFZ56" s="342"/>
      <c r="JGA56" s="342"/>
      <c r="JGB56" s="342"/>
      <c r="JGC56" s="342"/>
      <c r="JGD56" s="342"/>
      <c r="JGE56" s="342"/>
      <c r="JGF56" s="342"/>
      <c r="JGG56" s="342"/>
      <c r="JGH56" s="342"/>
      <c r="JGI56" s="342"/>
      <c r="JGJ56" s="342"/>
      <c r="JGK56" s="342"/>
      <c r="JGL56" s="342"/>
      <c r="JGM56" s="342"/>
      <c r="JGN56" s="342"/>
      <c r="JGO56" s="342"/>
      <c r="JGP56" s="342"/>
      <c r="JGQ56" s="342"/>
      <c r="JGR56" s="342"/>
      <c r="JGS56" s="342"/>
      <c r="JGT56" s="342"/>
      <c r="JGU56" s="342"/>
      <c r="JGV56" s="342"/>
      <c r="JGW56" s="342"/>
      <c r="JGX56" s="342"/>
      <c r="JGY56" s="342"/>
      <c r="JGZ56" s="342"/>
      <c r="JHA56" s="342"/>
      <c r="JHB56" s="342"/>
      <c r="JHC56" s="342"/>
      <c r="JHD56" s="342"/>
      <c r="JHE56" s="342"/>
      <c r="JHF56" s="342"/>
      <c r="JHG56" s="342"/>
      <c r="JHH56" s="342"/>
      <c r="JHI56" s="342"/>
      <c r="JHJ56" s="342"/>
      <c r="JHK56" s="342"/>
      <c r="JHL56" s="342"/>
      <c r="JHM56" s="342"/>
      <c r="JHN56" s="342"/>
      <c r="JHO56" s="342"/>
      <c r="JHP56" s="342"/>
      <c r="JHQ56" s="342"/>
      <c r="JHR56" s="342"/>
      <c r="JHS56" s="342"/>
      <c r="JHT56" s="342"/>
      <c r="JHU56" s="342"/>
      <c r="JHV56" s="342"/>
      <c r="JHW56" s="342"/>
      <c r="JHX56" s="342"/>
      <c r="JHY56" s="342"/>
      <c r="JHZ56" s="342"/>
      <c r="JIA56" s="342"/>
      <c r="JIB56" s="342"/>
      <c r="JIC56" s="342"/>
      <c r="JID56" s="342"/>
      <c r="JIE56" s="342"/>
      <c r="JIF56" s="342"/>
      <c r="JIG56" s="342"/>
      <c r="JIH56" s="342"/>
      <c r="JII56" s="342"/>
      <c r="JIJ56" s="342"/>
      <c r="JIK56" s="342"/>
      <c r="JIL56" s="342"/>
      <c r="JIM56" s="342"/>
      <c r="JIN56" s="342"/>
      <c r="JIO56" s="342"/>
      <c r="JIP56" s="342"/>
      <c r="JIQ56" s="342"/>
      <c r="JIR56" s="342"/>
      <c r="JIS56" s="342"/>
      <c r="JIT56" s="342"/>
      <c r="JIU56" s="342"/>
      <c r="JIV56" s="342"/>
      <c r="JIW56" s="342"/>
      <c r="JIX56" s="342"/>
      <c r="JIY56" s="342"/>
      <c r="JIZ56" s="342"/>
      <c r="JJA56" s="342"/>
      <c r="JJB56" s="342"/>
      <c r="JJC56" s="342"/>
      <c r="JJD56" s="342"/>
      <c r="JJE56" s="342"/>
      <c r="JJF56" s="342"/>
      <c r="JJG56" s="342"/>
      <c r="JJH56" s="342"/>
      <c r="JJI56" s="342"/>
      <c r="JJJ56" s="342"/>
      <c r="JJK56" s="342"/>
      <c r="JJL56" s="342"/>
      <c r="JJM56" s="342"/>
      <c r="JJN56" s="342"/>
      <c r="JJO56" s="342"/>
      <c r="JJP56" s="342"/>
      <c r="JJQ56" s="342"/>
      <c r="JJR56" s="342"/>
      <c r="JJS56" s="342"/>
      <c r="JJT56" s="342"/>
      <c r="JJU56" s="342"/>
      <c r="JJV56" s="342"/>
      <c r="JJW56" s="342"/>
      <c r="JJX56" s="342"/>
      <c r="JJY56" s="342"/>
      <c r="JJZ56" s="342"/>
      <c r="JKA56" s="342"/>
      <c r="JKB56" s="342"/>
      <c r="JKC56" s="342"/>
      <c r="JKD56" s="342"/>
      <c r="JKE56" s="342"/>
      <c r="JKF56" s="342"/>
      <c r="JKG56" s="342"/>
      <c r="JKH56" s="342"/>
      <c r="JKI56" s="342"/>
      <c r="JKJ56" s="342"/>
      <c r="JKK56" s="342"/>
      <c r="JKL56" s="342"/>
      <c r="JKM56" s="342"/>
      <c r="JKN56" s="342"/>
      <c r="JKO56" s="342"/>
      <c r="JKP56" s="342"/>
      <c r="JKQ56" s="342"/>
      <c r="JKR56" s="342"/>
      <c r="JKS56" s="342"/>
      <c r="JKT56" s="342"/>
      <c r="JKU56" s="342"/>
      <c r="JKV56" s="342"/>
      <c r="JKW56" s="342"/>
      <c r="JKX56" s="342"/>
      <c r="JKY56" s="342"/>
      <c r="JKZ56" s="342"/>
      <c r="JLA56" s="342"/>
      <c r="JLB56" s="342"/>
      <c r="JLC56" s="342"/>
      <c r="JLD56" s="342"/>
      <c r="JLE56" s="342"/>
      <c r="JLF56" s="342"/>
      <c r="JLG56" s="342"/>
      <c r="JLH56" s="342"/>
      <c r="JLI56" s="342"/>
      <c r="JLJ56" s="342"/>
      <c r="JLK56" s="342"/>
      <c r="JLL56" s="342"/>
      <c r="JLM56" s="342"/>
      <c r="JLN56" s="342"/>
      <c r="JLO56" s="342"/>
      <c r="JLP56" s="342"/>
      <c r="JLQ56" s="342"/>
      <c r="JLR56" s="342"/>
      <c r="JLS56" s="342"/>
      <c r="JLT56" s="342"/>
      <c r="JLU56" s="342"/>
      <c r="JLV56" s="342"/>
      <c r="JLW56" s="342"/>
      <c r="JLX56" s="342"/>
      <c r="JLY56" s="342"/>
      <c r="JLZ56" s="342"/>
      <c r="JMA56" s="342"/>
      <c r="JMB56" s="342"/>
      <c r="JMC56" s="342"/>
      <c r="JMD56" s="342"/>
      <c r="JME56" s="342"/>
      <c r="JMF56" s="342"/>
      <c r="JMG56" s="342"/>
      <c r="JMH56" s="342"/>
      <c r="JMI56" s="342"/>
      <c r="JMJ56" s="342"/>
      <c r="JMK56" s="342"/>
      <c r="JML56" s="342"/>
      <c r="JMM56" s="342"/>
      <c r="JMN56" s="342"/>
      <c r="JMO56" s="342"/>
      <c r="JMP56" s="342"/>
      <c r="JMQ56" s="342"/>
      <c r="JMR56" s="342"/>
      <c r="JMS56" s="342"/>
      <c r="JMT56" s="342"/>
      <c r="JMU56" s="342"/>
      <c r="JMV56" s="342"/>
      <c r="JMW56" s="342"/>
      <c r="JMX56" s="342"/>
      <c r="JMY56" s="342"/>
      <c r="JMZ56" s="342"/>
      <c r="JNA56" s="342"/>
      <c r="JNB56" s="342"/>
      <c r="JNC56" s="342"/>
      <c r="JND56" s="342"/>
      <c r="JNE56" s="342"/>
      <c r="JNF56" s="342"/>
      <c r="JNG56" s="342"/>
      <c r="JNH56" s="342"/>
      <c r="JNI56" s="342"/>
      <c r="JNJ56" s="342"/>
      <c r="JNK56" s="342"/>
      <c r="JNL56" s="342"/>
      <c r="JNM56" s="342"/>
      <c r="JNN56" s="342"/>
      <c r="JNO56" s="342"/>
      <c r="JNP56" s="342"/>
      <c r="JNQ56" s="342"/>
      <c r="JNR56" s="342"/>
      <c r="JNS56" s="342"/>
      <c r="JNT56" s="342"/>
      <c r="JNU56" s="342"/>
      <c r="JNV56" s="342"/>
      <c r="JNW56" s="342"/>
      <c r="JNX56" s="342"/>
      <c r="JNY56" s="342"/>
      <c r="JNZ56" s="342"/>
      <c r="JOA56" s="342"/>
      <c r="JOB56" s="342"/>
      <c r="JOC56" s="342"/>
      <c r="JOD56" s="342"/>
      <c r="JOE56" s="342"/>
      <c r="JOF56" s="342"/>
      <c r="JOG56" s="342"/>
      <c r="JOH56" s="342"/>
      <c r="JOI56" s="342"/>
      <c r="JOJ56" s="342"/>
      <c r="JOK56" s="342"/>
      <c r="JOL56" s="342"/>
      <c r="JOM56" s="342"/>
      <c r="JON56" s="342"/>
      <c r="JOO56" s="342"/>
      <c r="JOP56" s="342"/>
      <c r="JOQ56" s="342"/>
      <c r="JOR56" s="342"/>
      <c r="JOS56" s="342"/>
      <c r="JOT56" s="342"/>
      <c r="JOU56" s="342"/>
      <c r="JOV56" s="342"/>
      <c r="JOW56" s="342"/>
      <c r="JOX56" s="342"/>
      <c r="JOY56" s="342"/>
      <c r="JOZ56" s="342"/>
      <c r="JPA56" s="342"/>
      <c r="JPB56" s="342"/>
      <c r="JPC56" s="342"/>
      <c r="JPD56" s="342"/>
      <c r="JPE56" s="342"/>
      <c r="JPF56" s="342"/>
      <c r="JPG56" s="342"/>
      <c r="JPH56" s="342"/>
      <c r="JPI56" s="342"/>
      <c r="JPJ56" s="342"/>
      <c r="JPK56" s="342"/>
      <c r="JPL56" s="342"/>
      <c r="JPM56" s="342"/>
      <c r="JPN56" s="342"/>
      <c r="JPO56" s="342"/>
      <c r="JPP56" s="342"/>
      <c r="JPQ56" s="342"/>
      <c r="JPR56" s="342"/>
      <c r="JPS56" s="342"/>
      <c r="JPT56" s="342"/>
      <c r="JPU56" s="342"/>
      <c r="JPV56" s="342"/>
      <c r="JPW56" s="342"/>
      <c r="JPX56" s="342"/>
      <c r="JPY56" s="342"/>
      <c r="JPZ56" s="342"/>
      <c r="JQA56" s="342"/>
      <c r="JQB56" s="342"/>
      <c r="JQC56" s="342"/>
      <c r="JQD56" s="342"/>
      <c r="JQE56" s="342"/>
      <c r="JQF56" s="342"/>
      <c r="JQG56" s="342"/>
      <c r="JQH56" s="342"/>
      <c r="JQI56" s="342"/>
      <c r="JQJ56" s="342"/>
      <c r="JQK56" s="342"/>
      <c r="JQL56" s="342"/>
      <c r="JQM56" s="342"/>
      <c r="JQN56" s="342"/>
      <c r="JQO56" s="342"/>
      <c r="JQP56" s="342"/>
      <c r="JQQ56" s="342"/>
      <c r="JQR56" s="342"/>
      <c r="JQS56" s="342"/>
      <c r="JQT56" s="342"/>
      <c r="JQU56" s="342"/>
      <c r="JQV56" s="342"/>
      <c r="JQW56" s="342"/>
      <c r="JQX56" s="342"/>
      <c r="JQY56" s="342"/>
      <c r="JQZ56" s="342"/>
      <c r="JRA56" s="342"/>
      <c r="JRB56" s="342"/>
      <c r="JRC56" s="342"/>
      <c r="JRD56" s="342"/>
      <c r="JRE56" s="342"/>
      <c r="JRF56" s="342"/>
      <c r="JRG56" s="342"/>
      <c r="JRH56" s="342"/>
      <c r="JRI56" s="342"/>
      <c r="JRJ56" s="342"/>
      <c r="JRK56" s="342"/>
      <c r="JRL56" s="342"/>
      <c r="JRM56" s="342"/>
      <c r="JRN56" s="342"/>
      <c r="JRO56" s="342"/>
      <c r="JRP56" s="342"/>
      <c r="JRQ56" s="342"/>
      <c r="JRR56" s="342"/>
      <c r="JRS56" s="342"/>
      <c r="JRT56" s="342"/>
      <c r="JRU56" s="342"/>
      <c r="JRV56" s="342"/>
      <c r="JRW56" s="342"/>
      <c r="JRX56" s="342"/>
      <c r="JRY56" s="342"/>
      <c r="JRZ56" s="342"/>
      <c r="JSA56" s="342"/>
      <c r="JSB56" s="342"/>
      <c r="JSC56" s="342"/>
      <c r="JSD56" s="342"/>
      <c r="JSE56" s="342"/>
      <c r="JSF56" s="342"/>
      <c r="JSG56" s="342"/>
      <c r="JSH56" s="342"/>
      <c r="JSI56" s="342"/>
      <c r="JSJ56" s="342"/>
      <c r="JSK56" s="342"/>
      <c r="JSL56" s="342"/>
      <c r="JSM56" s="342"/>
      <c r="JSN56" s="342"/>
      <c r="JSO56" s="342"/>
      <c r="JSP56" s="342"/>
      <c r="JSQ56" s="342"/>
      <c r="JSR56" s="342"/>
      <c r="JSS56" s="342"/>
      <c r="JST56" s="342"/>
      <c r="JSU56" s="342"/>
      <c r="JSV56" s="342"/>
      <c r="JSW56" s="342"/>
      <c r="JSX56" s="342"/>
      <c r="JSY56" s="342"/>
      <c r="JSZ56" s="342"/>
      <c r="JTA56" s="342"/>
      <c r="JTB56" s="342"/>
      <c r="JTC56" s="342"/>
      <c r="JTD56" s="342"/>
      <c r="JTE56" s="342"/>
      <c r="JTF56" s="342"/>
      <c r="JTG56" s="342"/>
      <c r="JTH56" s="342"/>
      <c r="JTI56" s="342"/>
      <c r="JTJ56" s="342"/>
      <c r="JTK56" s="342"/>
      <c r="JTL56" s="342"/>
      <c r="JTM56" s="342"/>
      <c r="JTN56" s="342"/>
      <c r="JTO56" s="342"/>
      <c r="JTP56" s="342"/>
      <c r="JTQ56" s="342"/>
      <c r="JTR56" s="342"/>
      <c r="JTS56" s="342"/>
      <c r="JTT56" s="342"/>
      <c r="JTU56" s="342"/>
      <c r="JTV56" s="342"/>
      <c r="JTW56" s="342"/>
      <c r="JTX56" s="342"/>
      <c r="JTY56" s="342"/>
      <c r="JTZ56" s="342"/>
      <c r="JUA56" s="342"/>
      <c r="JUB56" s="342"/>
      <c r="JUC56" s="342"/>
      <c r="JUD56" s="342"/>
      <c r="JUE56" s="342"/>
      <c r="JUF56" s="342"/>
      <c r="JUG56" s="342"/>
      <c r="JUH56" s="342"/>
      <c r="JUI56" s="342"/>
      <c r="JUJ56" s="342"/>
      <c r="JUK56" s="342"/>
      <c r="JUL56" s="342"/>
      <c r="JUM56" s="342"/>
      <c r="JUN56" s="342"/>
      <c r="JUO56" s="342"/>
      <c r="JUP56" s="342"/>
      <c r="JUQ56" s="342"/>
      <c r="JUR56" s="342"/>
      <c r="JUS56" s="342"/>
      <c r="JUT56" s="342"/>
      <c r="JUU56" s="342"/>
      <c r="JUV56" s="342"/>
      <c r="JUW56" s="342"/>
      <c r="JUX56" s="342"/>
      <c r="JUY56" s="342"/>
      <c r="JUZ56" s="342"/>
      <c r="JVA56" s="342"/>
      <c r="JVB56" s="342"/>
      <c r="JVC56" s="342"/>
      <c r="JVD56" s="342"/>
      <c r="JVE56" s="342"/>
      <c r="JVF56" s="342"/>
      <c r="JVG56" s="342"/>
      <c r="JVH56" s="342"/>
      <c r="JVI56" s="342"/>
      <c r="JVJ56" s="342"/>
      <c r="JVK56" s="342"/>
      <c r="JVL56" s="342"/>
      <c r="JVM56" s="342"/>
      <c r="JVN56" s="342"/>
      <c r="JVO56" s="342"/>
      <c r="JVP56" s="342"/>
      <c r="JVQ56" s="342"/>
      <c r="JVR56" s="342"/>
      <c r="JVS56" s="342"/>
      <c r="JVT56" s="342"/>
      <c r="JVU56" s="342"/>
      <c r="JVV56" s="342"/>
      <c r="JVW56" s="342"/>
      <c r="JVX56" s="342"/>
      <c r="JVY56" s="342"/>
      <c r="JVZ56" s="342"/>
      <c r="JWA56" s="342"/>
      <c r="JWB56" s="342"/>
      <c r="JWC56" s="342"/>
      <c r="JWD56" s="342"/>
      <c r="JWE56" s="342"/>
      <c r="JWF56" s="342"/>
      <c r="JWG56" s="342"/>
      <c r="JWH56" s="342"/>
      <c r="JWI56" s="342"/>
      <c r="JWJ56" s="342"/>
      <c r="JWK56" s="342"/>
      <c r="JWL56" s="342"/>
      <c r="JWM56" s="342"/>
      <c r="JWN56" s="342"/>
      <c r="JWO56" s="342"/>
      <c r="JWP56" s="342"/>
      <c r="JWQ56" s="342"/>
      <c r="JWR56" s="342"/>
      <c r="JWS56" s="342"/>
      <c r="JWT56" s="342"/>
      <c r="JWU56" s="342"/>
      <c r="JWV56" s="342"/>
      <c r="JWW56" s="342"/>
      <c r="JWX56" s="342"/>
      <c r="JWY56" s="342"/>
      <c r="JWZ56" s="342"/>
      <c r="JXA56" s="342"/>
      <c r="JXB56" s="342"/>
      <c r="JXC56" s="342"/>
      <c r="JXD56" s="342"/>
      <c r="JXE56" s="342"/>
      <c r="JXF56" s="342"/>
      <c r="JXG56" s="342"/>
      <c r="JXH56" s="342"/>
      <c r="JXI56" s="342"/>
      <c r="JXJ56" s="342"/>
      <c r="JXK56" s="342"/>
      <c r="JXL56" s="342"/>
      <c r="JXM56" s="342"/>
      <c r="JXN56" s="342"/>
      <c r="JXO56" s="342"/>
      <c r="JXP56" s="342"/>
      <c r="JXQ56" s="342"/>
      <c r="JXR56" s="342"/>
      <c r="JXS56" s="342"/>
      <c r="JXT56" s="342"/>
      <c r="JXU56" s="342"/>
      <c r="JXV56" s="342"/>
      <c r="JXW56" s="342"/>
      <c r="JXX56" s="342"/>
      <c r="JXY56" s="342"/>
      <c r="JXZ56" s="342"/>
      <c r="JYA56" s="342"/>
      <c r="JYB56" s="342"/>
      <c r="JYC56" s="342"/>
      <c r="JYD56" s="342"/>
      <c r="JYE56" s="342"/>
      <c r="JYF56" s="342"/>
      <c r="JYG56" s="342"/>
      <c r="JYH56" s="342"/>
      <c r="JYI56" s="342"/>
      <c r="JYJ56" s="342"/>
      <c r="JYK56" s="342"/>
      <c r="JYL56" s="342"/>
      <c r="JYM56" s="342"/>
      <c r="JYN56" s="342"/>
      <c r="JYO56" s="342"/>
      <c r="JYP56" s="342"/>
      <c r="JYQ56" s="342"/>
      <c r="JYR56" s="342"/>
      <c r="JYS56" s="342"/>
      <c r="JYT56" s="342"/>
      <c r="JYU56" s="342"/>
      <c r="JYV56" s="342"/>
      <c r="JYW56" s="342"/>
      <c r="JYX56" s="342"/>
      <c r="JYY56" s="342"/>
      <c r="JYZ56" s="342"/>
      <c r="JZA56" s="342"/>
      <c r="JZB56" s="342"/>
      <c r="JZC56" s="342"/>
      <c r="JZD56" s="342"/>
      <c r="JZE56" s="342"/>
      <c r="JZF56" s="342"/>
      <c r="JZG56" s="342"/>
      <c r="JZH56" s="342"/>
      <c r="JZI56" s="342"/>
      <c r="JZJ56" s="342"/>
      <c r="JZK56" s="342"/>
      <c r="JZL56" s="342"/>
      <c r="JZM56" s="342"/>
      <c r="JZN56" s="342"/>
      <c r="JZO56" s="342"/>
      <c r="JZP56" s="342"/>
      <c r="JZQ56" s="342"/>
      <c r="JZR56" s="342"/>
      <c r="JZS56" s="342"/>
      <c r="JZT56" s="342"/>
      <c r="JZU56" s="342"/>
      <c r="JZV56" s="342"/>
      <c r="JZW56" s="342"/>
      <c r="JZX56" s="342"/>
      <c r="JZY56" s="342"/>
      <c r="JZZ56" s="342"/>
      <c r="KAA56" s="342"/>
      <c r="KAB56" s="342"/>
      <c r="KAC56" s="342"/>
      <c r="KAD56" s="342"/>
      <c r="KAE56" s="342"/>
      <c r="KAF56" s="342"/>
      <c r="KAG56" s="342"/>
      <c r="KAH56" s="342"/>
      <c r="KAI56" s="342"/>
      <c r="KAJ56" s="342"/>
      <c r="KAK56" s="342"/>
      <c r="KAL56" s="342"/>
      <c r="KAM56" s="342"/>
      <c r="KAN56" s="342"/>
      <c r="KAO56" s="342"/>
      <c r="KAP56" s="342"/>
      <c r="KAQ56" s="342"/>
      <c r="KAR56" s="342"/>
      <c r="KAS56" s="342"/>
      <c r="KAT56" s="342"/>
      <c r="KAU56" s="342"/>
      <c r="KAV56" s="342"/>
      <c r="KAW56" s="342"/>
      <c r="KAX56" s="342"/>
      <c r="KAY56" s="342"/>
      <c r="KAZ56" s="342"/>
      <c r="KBA56" s="342"/>
      <c r="KBB56" s="342"/>
      <c r="KBC56" s="342"/>
      <c r="KBD56" s="342"/>
      <c r="KBE56" s="342"/>
      <c r="KBF56" s="342"/>
      <c r="KBG56" s="342"/>
      <c r="KBH56" s="342"/>
      <c r="KBI56" s="342"/>
      <c r="KBJ56" s="342"/>
      <c r="KBK56" s="342"/>
      <c r="KBL56" s="342"/>
      <c r="KBM56" s="342"/>
      <c r="KBN56" s="342"/>
      <c r="KBO56" s="342"/>
      <c r="KBP56" s="342"/>
      <c r="KBQ56" s="342"/>
      <c r="KBR56" s="342"/>
      <c r="KBS56" s="342"/>
      <c r="KBT56" s="342"/>
      <c r="KBU56" s="342"/>
      <c r="KBV56" s="342"/>
      <c r="KBW56" s="342"/>
      <c r="KBX56" s="342"/>
      <c r="KBY56" s="342"/>
      <c r="KBZ56" s="342"/>
      <c r="KCA56" s="342"/>
      <c r="KCB56" s="342"/>
      <c r="KCC56" s="342"/>
      <c r="KCD56" s="342"/>
      <c r="KCE56" s="342"/>
      <c r="KCF56" s="342"/>
      <c r="KCG56" s="342"/>
      <c r="KCH56" s="342"/>
      <c r="KCI56" s="342"/>
      <c r="KCJ56" s="342"/>
      <c r="KCK56" s="342"/>
      <c r="KCL56" s="342"/>
      <c r="KCM56" s="342"/>
      <c r="KCN56" s="342"/>
      <c r="KCO56" s="342"/>
      <c r="KCP56" s="342"/>
      <c r="KCQ56" s="342"/>
      <c r="KCR56" s="342"/>
      <c r="KCS56" s="342"/>
      <c r="KCT56" s="342"/>
      <c r="KCU56" s="342"/>
      <c r="KCV56" s="342"/>
      <c r="KCW56" s="342"/>
      <c r="KCX56" s="342"/>
      <c r="KCY56" s="342"/>
      <c r="KCZ56" s="342"/>
      <c r="KDA56" s="342"/>
      <c r="KDB56" s="342"/>
      <c r="KDC56" s="342"/>
      <c r="KDD56" s="342"/>
      <c r="KDE56" s="342"/>
      <c r="KDF56" s="342"/>
      <c r="KDG56" s="342"/>
      <c r="KDH56" s="342"/>
      <c r="KDI56" s="342"/>
      <c r="KDJ56" s="342"/>
      <c r="KDK56" s="342"/>
      <c r="KDL56" s="342"/>
      <c r="KDM56" s="342"/>
      <c r="KDN56" s="342"/>
      <c r="KDO56" s="342"/>
      <c r="KDP56" s="342"/>
      <c r="KDQ56" s="342"/>
      <c r="KDR56" s="342"/>
      <c r="KDS56" s="342"/>
      <c r="KDT56" s="342"/>
      <c r="KDU56" s="342"/>
      <c r="KDV56" s="342"/>
      <c r="KDW56" s="342"/>
      <c r="KDX56" s="342"/>
      <c r="KDY56" s="342"/>
      <c r="KDZ56" s="342"/>
      <c r="KEA56" s="342"/>
      <c r="KEB56" s="342"/>
      <c r="KEC56" s="342"/>
      <c r="KED56" s="342"/>
      <c r="KEE56" s="342"/>
      <c r="KEF56" s="342"/>
      <c r="KEG56" s="342"/>
      <c r="KEH56" s="342"/>
      <c r="KEI56" s="342"/>
      <c r="KEJ56" s="342"/>
      <c r="KEK56" s="342"/>
      <c r="KEL56" s="342"/>
      <c r="KEM56" s="342"/>
      <c r="KEN56" s="342"/>
      <c r="KEO56" s="342"/>
      <c r="KEP56" s="342"/>
      <c r="KEQ56" s="342"/>
      <c r="KER56" s="342"/>
      <c r="KES56" s="342"/>
      <c r="KET56" s="342"/>
      <c r="KEU56" s="342"/>
      <c r="KEV56" s="342"/>
      <c r="KEW56" s="342"/>
      <c r="KEX56" s="342"/>
      <c r="KEY56" s="342"/>
      <c r="KEZ56" s="342"/>
      <c r="KFA56" s="342"/>
      <c r="KFB56" s="342"/>
      <c r="KFC56" s="342"/>
      <c r="KFD56" s="342"/>
      <c r="KFE56" s="342"/>
      <c r="KFF56" s="342"/>
      <c r="KFG56" s="342"/>
      <c r="KFH56" s="342"/>
      <c r="KFI56" s="342"/>
      <c r="KFJ56" s="342"/>
      <c r="KFK56" s="342"/>
      <c r="KFL56" s="342"/>
      <c r="KFM56" s="342"/>
      <c r="KFN56" s="342"/>
      <c r="KFO56" s="342"/>
      <c r="KFP56" s="342"/>
      <c r="KFQ56" s="342"/>
      <c r="KFR56" s="342"/>
      <c r="KFS56" s="342"/>
      <c r="KFT56" s="342"/>
      <c r="KFU56" s="342"/>
      <c r="KFV56" s="342"/>
      <c r="KFW56" s="342"/>
      <c r="KFX56" s="342"/>
      <c r="KFY56" s="342"/>
      <c r="KFZ56" s="342"/>
      <c r="KGA56" s="342"/>
      <c r="KGB56" s="342"/>
      <c r="KGC56" s="342"/>
      <c r="KGD56" s="342"/>
      <c r="KGE56" s="342"/>
      <c r="KGF56" s="342"/>
      <c r="KGG56" s="342"/>
      <c r="KGH56" s="342"/>
      <c r="KGI56" s="342"/>
      <c r="KGJ56" s="342"/>
      <c r="KGK56" s="342"/>
      <c r="KGL56" s="342"/>
      <c r="KGM56" s="342"/>
      <c r="KGN56" s="342"/>
      <c r="KGO56" s="342"/>
      <c r="KGP56" s="342"/>
      <c r="KGQ56" s="342"/>
      <c r="KGR56" s="342"/>
      <c r="KGS56" s="342"/>
      <c r="KGT56" s="342"/>
      <c r="KGU56" s="342"/>
      <c r="KGV56" s="342"/>
      <c r="KGW56" s="342"/>
      <c r="KGX56" s="342"/>
      <c r="KGY56" s="342"/>
      <c r="KGZ56" s="342"/>
      <c r="KHA56" s="342"/>
      <c r="KHB56" s="342"/>
      <c r="KHC56" s="342"/>
      <c r="KHD56" s="342"/>
      <c r="KHE56" s="342"/>
      <c r="KHF56" s="342"/>
      <c r="KHG56" s="342"/>
      <c r="KHH56" s="342"/>
      <c r="KHI56" s="342"/>
      <c r="KHJ56" s="342"/>
      <c r="KHK56" s="342"/>
      <c r="KHL56" s="342"/>
      <c r="KHM56" s="342"/>
      <c r="KHN56" s="342"/>
      <c r="KHO56" s="342"/>
      <c r="KHP56" s="342"/>
      <c r="KHQ56" s="342"/>
      <c r="KHR56" s="342"/>
      <c r="KHS56" s="342"/>
      <c r="KHT56" s="342"/>
      <c r="KHU56" s="342"/>
      <c r="KHV56" s="342"/>
      <c r="KHW56" s="342"/>
      <c r="KHX56" s="342"/>
      <c r="KHY56" s="342"/>
      <c r="KHZ56" s="342"/>
      <c r="KIA56" s="342"/>
      <c r="KIB56" s="342"/>
      <c r="KIC56" s="342"/>
      <c r="KID56" s="342"/>
      <c r="KIE56" s="342"/>
      <c r="KIF56" s="342"/>
      <c r="KIG56" s="342"/>
      <c r="KIH56" s="342"/>
      <c r="KII56" s="342"/>
      <c r="KIJ56" s="342"/>
      <c r="KIK56" s="342"/>
      <c r="KIL56" s="342"/>
      <c r="KIM56" s="342"/>
      <c r="KIN56" s="342"/>
      <c r="KIO56" s="342"/>
      <c r="KIP56" s="342"/>
      <c r="KIQ56" s="342"/>
      <c r="KIR56" s="342"/>
      <c r="KIS56" s="342"/>
      <c r="KIT56" s="342"/>
      <c r="KIU56" s="342"/>
      <c r="KIV56" s="342"/>
      <c r="KIW56" s="342"/>
      <c r="KIX56" s="342"/>
      <c r="KIY56" s="342"/>
      <c r="KIZ56" s="342"/>
      <c r="KJA56" s="342"/>
      <c r="KJB56" s="342"/>
      <c r="KJC56" s="342"/>
      <c r="KJD56" s="342"/>
      <c r="KJE56" s="342"/>
      <c r="KJF56" s="342"/>
      <c r="KJG56" s="342"/>
      <c r="KJH56" s="342"/>
      <c r="KJI56" s="342"/>
      <c r="KJJ56" s="342"/>
      <c r="KJK56" s="342"/>
      <c r="KJL56" s="342"/>
      <c r="KJM56" s="342"/>
      <c r="KJN56" s="342"/>
      <c r="KJO56" s="342"/>
      <c r="KJP56" s="342"/>
      <c r="KJQ56" s="342"/>
      <c r="KJR56" s="342"/>
      <c r="KJS56" s="342"/>
      <c r="KJT56" s="342"/>
      <c r="KJU56" s="342"/>
      <c r="KJV56" s="342"/>
      <c r="KJW56" s="342"/>
      <c r="KJX56" s="342"/>
      <c r="KJY56" s="342"/>
      <c r="KJZ56" s="342"/>
      <c r="KKA56" s="342"/>
      <c r="KKB56" s="342"/>
      <c r="KKC56" s="342"/>
      <c r="KKD56" s="342"/>
      <c r="KKE56" s="342"/>
      <c r="KKF56" s="342"/>
      <c r="KKG56" s="342"/>
      <c r="KKH56" s="342"/>
      <c r="KKI56" s="342"/>
      <c r="KKJ56" s="342"/>
      <c r="KKK56" s="342"/>
      <c r="KKL56" s="342"/>
      <c r="KKM56" s="342"/>
      <c r="KKN56" s="342"/>
      <c r="KKO56" s="342"/>
      <c r="KKP56" s="342"/>
      <c r="KKQ56" s="342"/>
      <c r="KKR56" s="342"/>
      <c r="KKS56" s="342"/>
      <c r="KKT56" s="342"/>
      <c r="KKU56" s="342"/>
      <c r="KKV56" s="342"/>
      <c r="KKW56" s="342"/>
      <c r="KKX56" s="342"/>
      <c r="KKY56" s="342"/>
      <c r="KKZ56" s="342"/>
      <c r="KLA56" s="342"/>
      <c r="KLB56" s="342"/>
      <c r="KLC56" s="342"/>
      <c r="KLD56" s="342"/>
      <c r="KLE56" s="342"/>
      <c r="KLF56" s="342"/>
      <c r="KLG56" s="342"/>
      <c r="KLH56" s="342"/>
      <c r="KLI56" s="342"/>
      <c r="KLJ56" s="342"/>
      <c r="KLK56" s="342"/>
      <c r="KLL56" s="342"/>
      <c r="KLM56" s="342"/>
      <c r="KLN56" s="342"/>
      <c r="KLO56" s="342"/>
      <c r="KLP56" s="342"/>
      <c r="KLQ56" s="342"/>
      <c r="KLR56" s="342"/>
      <c r="KLS56" s="342"/>
      <c r="KLT56" s="342"/>
      <c r="KLU56" s="342"/>
      <c r="KLV56" s="342"/>
      <c r="KLW56" s="342"/>
      <c r="KLX56" s="342"/>
      <c r="KLY56" s="342"/>
      <c r="KLZ56" s="342"/>
      <c r="KMA56" s="342"/>
      <c r="KMB56" s="342"/>
      <c r="KMC56" s="342"/>
      <c r="KMD56" s="342"/>
      <c r="KME56" s="342"/>
      <c r="KMF56" s="342"/>
      <c r="KMG56" s="342"/>
      <c r="KMH56" s="342"/>
      <c r="KMI56" s="342"/>
      <c r="KMJ56" s="342"/>
      <c r="KMK56" s="342"/>
      <c r="KML56" s="342"/>
      <c r="KMM56" s="342"/>
      <c r="KMN56" s="342"/>
      <c r="KMO56" s="342"/>
      <c r="KMP56" s="342"/>
      <c r="KMQ56" s="342"/>
      <c r="KMR56" s="342"/>
      <c r="KMS56" s="342"/>
      <c r="KMT56" s="342"/>
      <c r="KMU56" s="342"/>
      <c r="KMV56" s="342"/>
      <c r="KMW56" s="342"/>
      <c r="KMX56" s="342"/>
      <c r="KMY56" s="342"/>
      <c r="KMZ56" s="342"/>
      <c r="KNA56" s="342"/>
      <c r="KNB56" s="342"/>
      <c r="KNC56" s="342"/>
      <c r="KND56" s="342"/>
      <c r="KNE56" s="342"/>
      <c r="KNF56" s="342"/>
      <c r="KNG56" s="342"/>
      <c r="KNH56" s="342"/>
      <c r="KNI56" s="342"/>
      <c r="KNJ56" s="342"/>
      <c r="KNK56" s="342"/>
      <c r="KNL56" s="342"/>
      <c r="KNM56" s="342"/>
      <c r="KNN56" s="342"/>
      <c r="KNO56" s="342"/>
      <c r="KNP56" s="342"/>
      <c r="KNQ56" s="342"/>
      <c r="KNR56" s="342"/>
      <c r="KNS56" s="342"/>
      <c r="KNT56" s="342"/>
      <c r="KNU56" s="342"/>
      <c r="KNV56" s="342"/>
      <c r="KNW56" s="342"/>
      <c r="KNX56" s="342"/>
      <c r="KNY56" s="342"/>
      <c r="KNZ56" s="342"/>
      <c r="KOA56" s="342"/>
      <c r="KOB56" s="342"/>
      <c r="KOC56" s="342"/>
      <c r="KOD56" s="342"/>
      <c r="KOE56" s="342"/>
      <c r="KOF56" s="342"/>
      <c r="KOG56" s="342"/>
      <c r="KOH56" s="342"/>
      <c r="KOI56" s="342"/>
      <c r="KOJ56" s="342"/>
      <c r="KOK56" s="342"/>
      <c r="KOL56" s="342"/>
      <c r="KOM56" s="342"/>
      <c r="KON56" s="342"/>
      <c r="KOO56" s="342"/>
      <c r="KOP56" s="342"/>
      <c r="KOQ56" s="342"/>
      <c r="KOR56" s="342"/>
      <c r="KOS56" s="342"/>
      <c r="KOT56" s="342"/>
      <c r="KOU56" s="342"/>
      <c r="KOV56" s="342"/>
      <c r="KOW56" s="342"/>
      <c r="KOX56" s="342"/>
      <c r="KOY56" s="342"/>
      <c r="KOZ56" s="342"/>
      <c r="KPA56" s="342"/>
      <c r="KPB56" s="342"/>
      <c r="KPC56" s="342"/>
      <c r="KPD56" s="342"/>
      <c r="KPE56" s="342"/>
      <c r="KPF56" s="342"/>
      <c r="KPG56" s="342"/>
      <c r="KPH56" s="342"/>
      <c r="KPI56" s="342"/>
      <c r="KPJ56" s="342"/>
      <c r="KPK56" s="342"/>
      <c r="KPL56" s="342"/>
      <c r="KPM56" s="342"/>
      <c r="KPN56" s="342"/>
      <c r="KPO56" s="342"/>
      <c r="KPP56" s="342"/>
      <c r="KPQ56" s="342"/>
      <c r="KPR56" s="342"/>
      <c r="KPS56" s="342"/>
      <c r="KPT56" s="342"/>
      <c r="KPU56" s="342"/>
      <c r="KPV56" s="342"/>
      <c r="KPW56" s="342"/>
      <c r="KPX56" s="342"/>
      <c r="KPY56" s="342"/>
      <c r="KPZ56" s="342"/>
      <c r="KQA56" s="342"/>
      <c r="KQB56" s="342"/>
      <c r="KQC56" s="342"/>
      <c r="KQD56" s="342"/>
      <c r="KQE56" s="342"/>
      <c r="KQF56" s="342"/>
      <c r="KQG56" s="342"/>
      <c r="KQH56" s="342"/>
      <c r="KQI56" s="342"/>
      <c r="KQJ56" s="342"/>
      <c r="KQK56" s="342"/>
      <c r="KQL56" s="342"/>
      <c r="KQM56" s="342"/>
      <c r="KQN56" s="342"/>
      <c r="KQO56" s="342"/>
      <c r="KQP56" s="342"/>
      <c r="KQQ56" s="342"/>
      <c r="KQR56" s="342"/>
      <c r="KQS56" s="342"/>
      <c r="KQT56" s="342"/>
      <c r="KQU56" s="342"/>
      <c r="KQV56" s="342"/>
      <c r="KQW56" s="342"/>
      <c r="KQX56" s="342"/>
      <c r="KQY56" s="342"/>
      <c r="KQZ56" s="342"/>
      <c r="KRA56" s="342"/>
      <c r="KRB56" s="342"/>
      <c r="KRC56" s="342"/>
      <c r="KRD56" s="342"/>
      <c r="KRE56" s="342"/>
      <c r="KRF56" s="342"/>
      <c r="KRG56" s="342"/>
      <c r="KRH56" s="342"/>
      <c r="KRI56" s="342"/>
      <c r="KRJ56" s="342"/>
      <c r="KRK56" s="342"/>
      <c r="KRL56" s="342"/>
      <c r="KRM56" s="342"/>
      <c r="KRN56" s="342"/>
      <c r="KRO56" s="342"/>
      <c r="KRP56" s="342"/>
      <c r="KRQ56" s="342"/>
      <c r="KRR56" s="342"/>
      <c r="KRS56" s="342"/>
      <c r="KRT56" s="342"/>
      <c r="KRU56" s="342"/>
      <c r="KRV56" s="342"/>
      <c r="KRW56" s="342"/>
      <c r="KRX56" s="342"/>
      <c r="KRY56" s="342"/>
      <c r="KRZ56" s="342"/>
      <c r="KSA56" s="342"/>
      <c r="KSB56" s="342"/>
      <c r="KSC56" s="342"/>
      <c r="KSD56" s="342"/>
      <c r="KSE56" s="342"/>
      <c r="KSF56" s="342"/>
      <c r="KSG56" s="342"/>
      <c r="KSH56" s="342"/>
      <c r="KSI56" s="342"/>
      <c r="KSJ56" s="342"/>
      <c r="KSK56" s="342"/>
      <c r="KSL56" s="342"/>
      <c r="KSM56" s="342"/>
      <c r="KSN56" s="342"/>
      <c r="KSO56" s="342"/>
      <c r="KSP56" s="342"/>
      <c r="KSQ56" s="342"/>
      <c r="KSR56" s="342"/>
      <c r="KSS56" s="342"/>
      <c r="KST56" s="342"/>
      <c r="KSU56" s="342"/>
      <c r="KSV56" s="342"/>
      <c r="KSW56" s="342"/>
      <c r="KSX56" s="342"/>
      <c r="KSY56" s="342"/>
      <c r="KSZ56" s="342"/>
      <c r="KTA56" s="342"/>
      <c r="KTB56" s="342"/>
      <c r="KTC56" s="342"/>
      <c r="KTD56" s="342"/>
      <c r="KTE56" s="342"/>
      <c r="KTF56" s="342"/>
      <c r="KTG56" s="342"/>
      <c r="KTH56" s="342"/>
      <c r="KTI56" s="342"/>
      <c r="KTJ56" s="342"/>
      <c r="KTK56" s="342"/>
      <c r="KTL56" s="342"/>
      <c r="KTM56" s="342"/>
      <c r="KTN56" s="342"/>
      <c r="KTO56" s="342"/>
      <c r="KTP56" s="342"/>
      <c r="KTQ56" s="342"/>
      <c r="KTR56" s="342"/>
      <c r="KTS56" s="342"/>
      <c r="KTT56" s="342"/>
      <c r="KTU56" s="342"/>
      <c r="KTV56" s="342"/>
      <c r="KTW56" s="342"/>
      <c r="KTX56" s="342"/>
      <c r="KTY56" s="342"/>
      <c r="KTZ56" s="342"/>
      <c r="KUA56" s="342"/>
      <c r="KUB56" s="342"/>
      <c r="KUC56" s="342"/>
      <c r="KUD56" s="342"/>
      <c r="KUE56" s="342"/>
      <c r="KUF56" s="342"/>
      <c r="KUG56" s="342"/>
      <c r="KUH56" s="342"/>
      <c r="KUI56" s="342"/>
      <c r="KUJ56" s="342"/>
      <c r="KUK56" s="342"/>
      <c r="KUL56" s="342"/>
      <c r="KUM56" s="342"/>
      <c r="KUN56" s="342"/>
      <c r="KUO56" s="342"/>
      <c r="KUP56" s="342"/>
      <c r="KUQ56" s="342"/>
      <c r="KUR56" s="342"/>
      <c r="KUS56" s="342"/>
      <c r="KUT56" s="342"/>
      <c r="KUU56" s="342"/>
      <c r="KUV56" s="342"/>
      <c r="KUW56" s="342"/>
      <c r="KUX56" s="342"/>
      <c r="KUY56" s="342"/>
      <c r="KUZ56" s="342"/>
      <c r="KVA56" s="342"/>
      <c r="KVB56" s="342"/>
      <c r="KVC56" s="342"/>
      <c r="KVD56" s="342"/>
      <c r="KVE56" s="342"/>
      <c r="KVF56" s="342"/>
      <c r="KVG56" s="342"/>
      <c r="KVH56" s="342"/>
      <c r="KVI56" s="342"/>
      <c r="KVJ56" s="342"/>
      <c r="KVK56" s="342"/>
      <c r="KVL56" s="342"/>
      <c r="KVM56" s="342"/>
      <c r="KVN56" s="342"/>
      <c r="KVO56" s="342"/>
      <c r="KVP56" s="342"/>
      <c r="KVQ56" s="342"/>
      <c r="KVR56" s="342"/>
      <c r="KVS56" s="342"/>
      <c r="KVT56" s="342"/>
      <c r="KVU56" s="342"/>
      <c r="KVV56" s="342"/>
      <c r="KVW56" s="342"/>
      <c r="KVX56" s="342"/>
      <c r="KVY56" s="342"/>
      <c r="KVZ56" s="342"/>
      <c r="KWA56" s="342"/>
      <c r="KWB56" s="342"/>
      <c r="KWC56" s="342"/>
      <c r="KWD56" s="342"/>
      <c r="KWE56" s="342"/>
      <c r="KWF56" s="342"/>
      <c r="KWG56" s="342"/>
      <c r="KWH56" s="342"/>
      <c r="KWI56" s="342"/>
      <c r="KWJ56" s="342"/>
      <c r="KWK56" s="342"/>
      <c r="KWL56" s="342"/>
      <c r="KWM56" s="342"/>
      <c r="KWN56" s="342"/>
      <c r="KWO56" s="342"/>
      <c r="KWP56" s="342"/>
      <c r="KWQ56" s="342"/>
      <c r="KWR56" s="342"/>
      <c r="KWS56" s="342"/>
      <c r="KWT56" s="342"/>
      <c r="KWU56" s="342"/>
      <c r="KWV56" s="342"/>
      <c r="KWW56" s="342"/>
      <c r="KWX56" s="342"/>
      <c r="KWY56" s="342"/>
      <c r="KWZ56" s="342"/>
      <c r="KXA56" s="342"/>
      <c r="KXB56" s="342"/>
      <c r="KXC56" s="342"/>
      <c r="KXD56" s="342"/>
      <c r="KXE56" s="342"/>
      <c r="KXF56" s="342"/>
      <c r="KXG56" s="342"/>
      <c r="KXH56" s="342"/>
      <c r="KXI56" s="342"/>
      <c r="KXJ56" s="342"/>
      <c r="KXK56" s="342"/>
      <c r="KXL56" s="342"/>
      <c r="KXM56" s="342"/>
      <c r="KXN56" s="342"/>
      <c r="KXO56" s="342"/>
      <c r="KXP56" s="342"/>
      <c r="KXQ56" s="342"/>
      <c r="KXR56" s="342"/>
      <c r="KXS56" s="342"/>
      <c r="KXT56" s="342"/>
      <c r="KXU56" s="342"/>
      <c r="KXV56" s="342"/>
      <c r="KXW56" s="342"/>
      <c r="KXX56" s="342"/>
      <c r="KXY56" s="342"/>
      <c r="KXZ56" s="342"/>
      <c r="KYA56" s="342"/>
      <c r="KYB56" s="342"/>
      <c r="KYC56" s="342"/>
      <c r="KYD56" s="342"/>
      <c r="KYE56" s="342"/>
      <c r="KYF56" s="342"/>
      <c r="KYG56" s="342"/>
      <c r="KYH56" s="342"/>
      <c r="KYI56" s="342"/>
      <c r="KYJ56" s="342"/>
      <c r="KYK56" s="342"/>
      <c r="KYL56" s="342"/>
      <c r="KYM56" s="342"/>
      <c r="KYN56" s="342"/>
      <c r="KYO56" s="342"/>
      <c r="KYP56" s="342"/>
      <c r="KYQ56" s="342"/>
      <c r="KYR56" s="342"/>
      <c r="KYS56" s="342"/>
      <c r="KYT56" s="342"/>
      <c r="KYU56" s="342"/>
      <c r="KYV56" s="342"/>
      <c r="KYW56" s="342"/>
      <c r="KYX56" s="342"/>
      <c r="KYY56" s="342"/>
      <c r="KYZ56" s="342"/>
      <c r="KZA56" s="342"/>
      <c r="KZB56" s="342"/>
      <c r="KZC56" s="342"/>
      <c r="KZD56" s="342"/>
      <c r="KZE56" s="342"/>
      <c r="KZF56" s="342"/>
      <c r="KZG56" s="342"/>
      <c r="KZH56" s="342"/>
      <c r="KZI56" s="342"/>
      <c r="KZJ56" s="342"/>
      <c r="KZK56" s="342"/>
      <c r="KZL56" s="342"/>
      <c r="KZM56" s="342"/>
      <c r="KZN56" s="342"/>
      <c r="KZO56" s="342"/>
      <c r="KZP56" s="342"/>
      <c r="KZQ56" s="342"/>
      <c r="KZR56" s="342"/>
      <c r="KZS56" s="342"/>
      <c r="KZT56" s="342"/>
      <c r="KZU56" s="342"/>
      <c r="KZV56" s="342"/>
      <c r="KZW56" s="342"/>
      <c r="KZX56" s="342"/>
      <c r="KZY56" s="342"/>
      <c r="KZZ56" s="342"/>
      <c r="LAA56" s="342"/>
      <c r="LAB56" s="342"/>
      <c r="LAC56" s="342"/>
      <c r="LAD56" s="342"/>
      <c r="LAE56" s="342"/>
      <c r="LAF56" s="342"/>
      <c r="LAG56" s="342"/>
      <c r="LAH56" s="342"/>
      <c r="LAI56" s="342"/>
      <c r="LAJ56" s="342"/>
      <c r="LAK56" s="342"/>
      <c r="LAL56" s="342"/>
      <c r="LAM56" s="342"/>
      <c r="LAN56" s="342"/>
      <c r="LAO56" s="342"/>
      <c r="LAP56" s="342"/>
      <c r="LAQ56" s="342"/>
      <c r="LAR56" s="342"/>
      <c r="LAS56" s="342"/>
      <c r="LAT56" s="342"/>
      <c r="LAU56" s="342"/>
      <c r="LAV56" s="342"/>
      <c r="LAW56" s="342"/>
      <c r="LAX56" s="342"/>
      <c r="LAY56" s="342"/>
      <c r="LAZ56" s="342"/>
      <c r="LBA56" s="342"/>
      <c r="LBB56" s="342"/>
      <c r="LBC56" s="342"/>
      <c r="LBD56" s="342"/>
      <c r="LBE56" s="342"/>
      <c r="LBF56" s="342"/>
      <c r="LBG56" s="342"/>
      <c r="LBH56" s="342"/>
      <c r="LBI56" s="342"/>
      <c r="LBJ56" s="342"/>
      <c r="LBK56" s="342"/>
      <c r="LBL56" s="342"/>
      <c r="LBM56" s="342"/>
      <c r="LBN56" s="342"/>
      <c r="LBO56" s="342"/>
      <c r="LBP56" s="342"/>
      <c r="LBQ56" s="342"/>
      <c r="LBR56" s="342"/>
      <c r="LBS56" s="342"/>
      <c r="LBT56" s="342"/>
      <c r="LBU56" s="342"/>
      <c r="LBV56" s="342"/>
      <c r="LBW56" s="342"/>
      <c r="LBX56" s="342"/>
      <c r="LBY56" s="342"/>
      <c r="LBZ56" s="342"/>
      <c r="LCA56" s="342"/>
      <c r="LCB56" s="342"/>
      <c r="LCC56" s="342"/>
      <c r="LCD56" s="342"/>
      <c r="LCE56" s="342"/>
      <c r="LCF56" s="342"/>
      <c r="LCG56" s="342"/>
      <c r="LCH56" s="342"/>
      <c r="LCI56" s="342"/>
      <c r="LCJ56" s="342"/>
      <c r="LCK56" s="342"/>
      <c r="LCL56" s="342"/>
      <c r="LCM56" s="342"/>
      <c r="LCN56" s="342"/>
      <c r="LCO56" s="342"/>
      <c r="LCP56" s="342"/>
      <c r="LCQ56" s="342"/>
      <c r="LCR56" s="342"/>
      <c r="LCS56" s="342"/>
      <c r="LCT56" s="342"/>
      <c r="LCU56" s="342"/>
      <c r="LCV56" s="342"/>
      <c r="LCW56" s="342"/>
      <c r="LCX56" s="342"/>
      <c r="LCY56" s="342"/>
      <c r="LCZ56" s="342"/>
      <c r="LDA56" s="342"/>
      <c r="LDB56" s="342"/>
      <c r="LDC56" s="342"/>
      <c r="LDD56" s="342"/>
      <c r="LDE56" s="342"/>
      <c r="LDF56" s="342"/>
      <c r="LDG56" s="342"/>
      <c r="LDH56" s="342"/>
      <c r="LDI56" s="342"/>
      <c r="LDJ56" s="342"/>
      <c r="LDK56" s="342"/>
      <c r="LDL56" s="342"/>
      <c r="LDM56" s="342"/>
      <c r="LDN56" s="342"/>
      <c r="LDO56" s="342"/>
      <c r="LDP56" s="342"/>
      <c r="LDQ56" s="342"/>
      <c r="LDR56" s="342"/>
      <c r="LDS56" s="342"/>
      <c r="LDT56" s="342"/>
      <c r="LDU56" s="342"/>
      <c r="LDV56" s="342"/>
      <c r="LDW56" s="342"/>
      <c r="LDX56" s="342"/>
      <c r="LDY56" s="342"/>
      <c r="LDZ56" s="342"/>
      <c r="LEA56" s="342"/>
      <c r="LEB56" s="342"/>
      <c r="LEC56" s="342"/>
      <c r="LED56" s="342"/>
      <c r="LEE56" s="342"/>
      <c r="LEF56" s="342"/>
      <c r="LEG56" s="342"/>
      <c r="LEH56" s="342"/>
      <c r="LEI56" s="342"/>
      <c r="LEJ56" s="342"/>
      <c r="LEK56" s="342"/>
      <c r="LEL56" s="342"/>
      <c r="LEM56" s="342"/>
      <c r="LEN56" s="342"/>
      <c r="LEO56" s="342"/>
      <c r="LEP56" s="342"/>
      <c r="LEQ56" s="342"/>
      <c r="LER56" s="342"/>
      <c r="LES56" s="342"/>
      <c r="LET56" s="342"/>
      <c r="LEU56" s="342"/>
      <c r="LEV56" s="342"/>
      <c r="LEW56" s="342"/>
      <c r="LEX56" s="342"/>
      <c r="LEY56" s="342"/>
      <c r="LEZ56" s="342"/>
      <c r="LFA56" s="342"/>
      <c r="LFB56" s="342"/>
      <c r="LFC56" s="342"/>
      <c r="LFD56" s="342"/>
      <c r="LFE56" s="342"/>
      <c r="LFF56" s="342"/>
      <c r="LFG56" s="342"/>
      <c r="LFH56" s="342"/>
      <c r="LFI56" s="342"/>
      <c r="LFJ56" s="342"/>
      <c r="LFK56" s="342"/>
      <c r="LFL56" s="342"/>
      <c r="LFM56" s="342"/>
      <c r="LFN56" s="342"/>
      <c r="LFO56" s="342"/>
      <c r="LFP56" s="342"/>
      <c r="LFQ56" s="342"/>
      <c r="LFR56" s="342"/>
      <c r="LFS56" s="342"/>
      <c r="LFT56" s="342"/>
      <c r="LFU56" s="342"/>
      <c r="LFV56" s="342"/>
      <c r="LFW56" s="342"/>
      <c r="LFX56" s="342"/>
      <c r="LFY56" s="342"/>
      <c r="LFZ56" s="342"/>
      <c r="LGA56" s="342"/>
      <c r="LGB56" s="342"/>
      <c r="LGC56" s="342"/>
      <c r="LGD56" s="342"/>
      <c r="LGE56" s="342"/>
      <c r="LGF56" s="342"/>
      <c r="LGG56" s="342"/>
      <c r="LGH56" s="342"/>
      <c r="LGI56" s="342"/>
      <c r="LGJ56" s="342"/>
      <c r="LGK56" s="342"/>
      <c r="LGL56" s="342"/>
      <c r="LGM56" s="342"/>
      <c r="LGN56" s="342"/>
      <c r="LGO56" s="342"/>
      <c r="LGP56" s="342"/>
      <c r="LGQ56" s="342"/>
      <c r="LGR56" s="342"/>
      <c r="LGS56" s="342"/>
      <c r="LGT56" s="342"/>
      <c r="LGU56" s="342"/>
      <c r="LGV56" s="342"/>
      <c r="LGW56" s="342"/>
      <c r="LGX56" s="342"/>
      <c r="LGY56" s="342"/>
      <c r="LGZ56" s="342"/>
      <c r="LHA56" s="342"/>
      <c r="LHB56" s="342"/>
      <c r="LHC56" s="342"/>
      <c r="LHD56" s="342"/>
      <c r="LHE56" s="342"/>
      <c r="LHF56" s="342"/>
      <c r="LHG56" s="342"/>
      <c r="LHH56" s="342"/>
      <c r="LHI56" s="342"/>
      <c r="LHJ56" s="342"/>
      <c r="LHK56" s="342"/>
      <c r="LHL56" s="342"/>
      <c r="LHM56" s="342"/>
      <c r="LHN56" s="342"/>
      <c r="LHO56" s="342"/>
      <c r="LHP56" s="342"/>
      <c r="LHQ56" s="342"/>
      <c r="LHR56" s="342"/>
      <c r="LHS56" s="342"/>
      <c r="LHT56" s="342"/>
      <c r="LHU56" s="342"/>
      <c r="LHV56" s="342"/>
      <c r="LHW56" s="342"/>
      <c r="LHX56" s="342"/>
      <c r="LHY56" s="342"/>
      <c r="LHZ56" s="342"/>
      <c r="LIA56" s="342"/>
      <c r="LIB56" s="342"/>
      <c r="LIC56" s="342"/>
      <c r="LID56" s="342"/>
      <c r="LIE56" s="342"/>
      <c r="LIF56" s="342"/>
      <c r="LIG56" s="342"/>
      <c r="LIH56" s="342"/>
      <c r="LII56" s="342"/>
      <c r="LIJ56" s="342"/>
      <c r="LIK56" s="342"/>
      <c r="LIL56" s="342"/>
      <c r="LIM56" s="342"/>
      <c r="LIN56" s="342"/>
      <c r="LIO56" s="342"/>
      <c r="LIP56" s="342"/>
      <c r="LIQ56" s="342"/>
      <c r="LIR56" s="342"/>
      <c r="LIS56" s="342"/>
      <c r="LIT56" s="342"/>
      <c r="LIU56" s="342"/>
      <c r="LIV56" s="342"/>
      <c r="LIW56" s="342"/>
      <c r="LIX56" s="342"/>
      <c r="LIY56" s="342"/>
      <c r="LIZ56" s="342"/>
      <c r="LJA56" s="342"/>
      <c r="LJB56" s="342"/>
      <c r="LJC56" s="342"/>
      <c r="LJD56" s="342"/>
      <c r="LJE56" s="342"/>
      <c r="LJF56" s="342"/>
      <c r="LJG56" s="342"/>
      <c r="LJH56" s="342"/>
      <c r="LJI56" s="342"/>
      <c r="LJJ56" s="342"/>
      <c r="LJK56" s="342"/>
      <c r="LJL56" s="342"/>
      <c r="LJM56" s="342"/>
      <c r="LJN56" s="342"/>
      <c r="LJO56" s="342"/>
      <c r="LJP56" s="342"/>
      <c r="LJQ56" s="342"/>
      <c r="LJR56" s="342"/>
      <c r="LJS56" s="342"/>
      <c r="LJT56" s="342"/>
      <c r="LJU56" s="342"/>
      <c r="LJV56" s="342"/>
      <c r="LJW56" s="342"/>
      <c r="LJX56" s="342"/>
      <c r="LJY56" s="342"/>
      <c r="LJZ56" s="342"/>
      <c r="LKA56" s="342"/>
      <c r="LKB56" s="342"/>
      <c r="LKC56" s="342"/>
      <c r="LKD56" s="342"/>
      <c r="LKE56" s="342"/>
      <c r="LKF56" s="342"/>
      <c r="LKG56" s="342"/>
      <c r="LKH56" s="342"/>
      <c r="LKI56" s="342"/>
      <c r="LKJ56" s="342"/>
      <c r="LKK56" s="342"/>
      <c r="LKL56" s="342"/>
      <c r="LKM56" s="342"/>
      <c r="LKN56" s="342"/>
      <c r="LKO56" s="342"/>
      <c r="LKP56" s="342"/>
      <c r="LKQ56" s="342"/>
      <c r="LKR56" s="342"/>
      <c r="LKS56" s="342"/>
      <c r="LKT56" s="342"/>
      <c r="LKU56" s="342"/>
      <c r="LKV56" s="342"/>
      <c r="LKW56" s="342"/>
      <c r="LKX56" s="342"/>
      <c r="LKY56" s="342"/>
      <c r="LKZ56" s="342"/>
      <c r="LLA56" s="342"/>
      <c r="LLB56" s="342"/>
      <c r="LLC56" s="342"/>
      <c r="LLD56" s="342"/>
      <c r="LLE56" s="342"/>
      <c r="LLF56" s="342"/>
      <c r="LLG56" s="342"/>
      <c r="LLH56" s="342"/>
      <c r="LLI56" s="342"/>
      <c r="LLJ56" s="342"/>
      <c r="LLK56" s="342"/>
      <c r="LLL56" s="342"/>
      <c r="LLM56" s="342"/>
      <c r="LLN56" s="342"/>
      <c r="LLO56" s="342"/>
      <c r="LLP56" s="342"/>
      <c r="LLQ56" s="342"/>
      <c r="LLR56" s="342"/>
      <c r="LLS56" s="342"/>
      <c r="LLT56" s="342"/>
      <c r="LLU56" s="342"/>
      <c r="LLV56" s="342"/>
      <c r="LLW56" s="342"/>
      <c r="LLX56" s="342"/>
      <c r="LLY56" s="342"/>
      <c r="LLZ56" s="342"/>
      <c r="LMA56" s="342"/>
      <c r="LMB56" s="342"/>
      <c r="LMC56" s="342"/>
      <c r="LMD56" s="342"/>
      <c r="LME56" s="342"/>
      <c r="LMF56" s="342"/>
      <c r="LMG56" s="342"/>
      <c r="LMH56" s="342"/>
      <c r="LMI56" s="342"/>
      <c r="LMJ56" s="342"/>
      <c r="LMK56" s="342"/>
      <c r="LML56" s="342"/>
      <c r="LMM56" s="342"/>
      <c r="LMN56" s="342"/>
      <c r="LMO56" s="342"/>
      <c r="LMP56" s="342"/>
      <c r="LMQ56" s="342"/>
      <c r="LMR56" s="342"/>
      <c r="LMS56" s="342"/>
      <c r="LMT56" s="342"/>
      <c r="LMU56" s="342"/>
      <c r="LMV56" s="342"/>
      <c r="LMW56" s="342"/>
      <c r="LMX56" s="342"/>
      <c r="LMY56" s="342"/>
      <c r="LMZ56" s="342"/>
      <c r="LNA56" s="342"/>
      <c r="LNB56" s="342"/>
      <c r="LNC56" s="342"/>
      <c r="LND56" s="342"/>
      <c r="LNE56" s="342"/>
      <c r="LNF56" s="342"/>
      <c r="LNG56" s="342"/>
      <c r="LNH56" s="342"/>
      <c r="LNI56" s="342"/>
      <c r="LNJ56" s="342"/>
      <c r="LNK56" s="342"/>
      <c r="LNL56" s="342"/>
      <c r="LNM56" s="342"/>
      <c r="LNN56" s="342"/>
      <c r="LNO56" s="342"/>
      <c r="LNP56" s="342"/>
      <c r="LNQ56" s="342"/>
      <c r="LNR56" s="342"/>
      <c r="LNS56" s="342"/>
      <c r="LNT56" s="342"/>
      <c r="LNU56" s="342"/>
      <c r="LNV56" s="342"/>
      <c r="LNW56" s="342"/>
      <c r="LNX56" s="342"/>
      <c r="LNY56" s="342"/>
      <c r="LNZ56" s="342"/>
      <c r="LOA56" s="342"/>
      <c r="LOB56" s="342"/>
      <c r="LOC56" s="342"/>
      <c r="LOD56" s="342"/>
      <c r="LOE56" s="342"/>
      <c r="LOF56" s="342"/>
      <c r="LOG56" s="342"/>
      <c r="LOH56" s="342"/>
      <c r="LOI56" s="342"/>
      <c r="LOJ56" s="342"/>
      <c r="LOK56" s="342"/>
      <c r="LOL56" s="342"/>
      <c r="LOM56" s="342"/>
      <c r="LON56" s="342"/>
      <c r="LOO56" s="342"/>
      <c r="LOP56" s="342"/>
      <c r="LOQ56" s="342"/>
      <c r="LOR56" s="342"/>
      <c r="LOS56" s="342"/>
      <c r="LOT56" s="342"/>
      <c r="LOU56" s="342"/>
      <c r="LOV56" s="342"/>
      <c r="LOW56" s="342"/>
      <c r="LOX56" s="342"/>
      <c r="LOY56" s="342"/>
      <c r="LOZ56" s="342"/>
      <c r="LPA56" s="342"/>
      <c r="LPB56" s="342"/>
      <c r="LPC56" s="342"/>
      <c r="LPD56" s="342"/>
      <c r="LPE56" s="342"/>
      <c r="LPF56" s="342"/>
      <c r="LPG56" s="342"/>
      <c r="LPH56" s="342"/>
      <c r="LPI56" s="342"/>
      <c r="LPJ56" s="342"/>
      <c r="LPK56" s="342"/>
      <c r="LPL56" s="342"/>
      <c r="LPM56" s="342"/>
      <c r="LPN56" s="342"/>
      <c r="LPO56" s="342"/>
      <c r="LPP56" s="342"/>
      <c r="LPQ56" s="342"/>
      <c r="LPR56" s="342"/>
      <c r="LPS56" s="342"/>
      <c r="LPT56" s="342"/>
      <c r="LPU56" s="342"/>
      <c r="LPV56" s="342"/>
      <c r="LPW56" s="342"/>
      <c r="LPX56" s="342"/>
      <c r="LPY56" s="342"/>
      <c r="LPZ56" s="342"/>
      <c r="LQA56" s="342"/>
      <c r="LQB56" s="342"/>
      <c r="LQC56" s="342"/>
      <c r="LQD56" s="342"/>
      <c r="LQE56" s="342"/>
      <c r="LQF56" s="342"/>
      <c r="LQG56" s="342"/>
      <c r="LQH56" s="342"/>
      <c r="LQI56" s="342"/>
      <c r="LQJ56" s="342"/>
      <c r="LQK56" s="342"/>
      <c r="LQL56" s="342"/>
      <c r="LQM56" s="342"/>
      <c r="LQN56" s="342"/>
      <c r="LQO56" s="342"/>
      <c r="LQP56" s="342"/>
      <c r="LQQ56" s="342"/>
      <c r="LQR56" s="342"/>
      <c r="LQS56" s="342"/>
      <c r="LQT56" s="342"/>
      <c r="LQU56" s="342"/>
      <c r="LQV56" s="342"/>
      <c r="LQW56" s="342"/>
      <c r="LQX56" s="342"/>
      <c r="LQY56" s="342"/>
      <c r="LQZ56" s="342"/>
      <c r="LRA56" s="342"/>
      <c r="LRB56" s="342"/>
      <c r="LRC56" s="342"/>
      <c r="LRD56" s="342"/>
      <c r="LRE56" s="342"/>
      <c r="LRF56" s="342"/>
      <c r="LRG56" s="342"/>
      <c r="LRH56" s="342"/>
      <c r="LRI56" s="342"/>
      <c r="LRJ56" s="342"/>
      <c r="LRK56" s="342"/>
      <c r="LRL56" s="342"/>
      <c r="LRM56" s="342"/>
      <c r="LRN56" s="342"/>
      <c r="LRO56" s="342"/>
      <c r="LRP56" s="342"/>
      <c r="LRQ56" s="342"/>
      <c r="LRR56" s="342"/>
      <c r="LRS56" s="342"/>
      <c r="LRT56" s="342"/>
      <c r="LRU56" s="342"/>
      <c r="LRV56" s="342"/>
      <c r="LRW56" s="342"/>
      <c r="LRX56" s="342"/>
      <c r="LRY56" s="342"/>
      <c r="LRZ56" s="342"/>
      <c r="LSA56" s="342"/>
      <c r="LSB56" s="342"/>
      <c r="LSC56" s="342"/>
      <c r="LSD56" s="342"/>
      <c r="LSE56" s="342"/>
      <c r="LSF56" s="342"/>
      <c r="LSG56" s="342"/>
      <c r="LSH56" s="342"/>
      <c r="LSI56" s="342"/>
      <c r="LSJ56" s="342"/>
      <c r="LSK56" s="342"/>
      <c r="LSL56" s="342"/>
      <c r="LSM56" s="342"/>
      <c r="LSN56" s="342"/>
      <c r="LSO56" s="342"/>
      <c r="LSP56" s="342"/>
      <c r="LSQ56" s="342"/>
      <c r="LSR56" s="342"/>
      <c r="LSS56" s="342"/>
      <c r="LST56" s="342"/>
      <c r="LSU56" s="342"/>
      <c r="LSV56" s="342"/>
      <c r="LSW56" s="342"/>
      <c r="LSX56" s="342"/>
      <c r="LSY56" s="342"/>
      <c r="LSZ56" s="342"/>
      <c r="LTA56" s="342"/>
      <c r="LTB56" s="342"/>
      <c r="LTC56" s="342"/>
      <c r="LTD56" s="342"/>
      <c r="LTE56" s="342"/>
      <c r="LTF56" s="342"/>
      <c r="LTG56" s="342"/>
      <c r="LTH56" s="342"/>
      <c r="LTI56" s="342"/>
      <c r="LTJ56" s="342"/>
      <c r="LTK56" s="342"/>
      <c r="LTL56" s="342"/>
      <c r="LTM56" s="342"/>
      <c r="LTN56" s="342"/>
      <c r="LTO56" s="342"/>
      <c r="LTP56" s="342"/>
      <c r="LTQ56" s="342"/>
      <c r="LTR56" s="342"/>
      <c r="LTS56" s="342"/>
      <c r="LTT56" s="342"/>
      <c r="LTU56" s="342"/>
      <c r="LTV56" s="342"/>
      <c r="LTW56" s="342"/>
      <c r="LTX56" s="342"/>
      <c r="LTY56" s="342"/>
      <c r="LTZ56" s="342"/>
      <c r="LUA56" s="342"/>
      <c r="LUB56" s="342"/>
      <c r="LUC56" s="342"/>
      <c r="LUD56" s="342"/>
      <c r="LUE56" s="342"/>
      <c r="LUF56" s="342"/>
      <c r="LUG56" s="342"/>
      <c r="LUH56" s="342"/>
      <c r="LUI56" s="342"/>
      <c r="LUJ56" s="342"/>
      <c r="LUK56" s="342"/>
      <c r="LUL56" s="342"/>
      <c r="LUM56" s="342"/>
      <c r="LUN56" s="342"/>
      <c r="LUO56" s="342"/>
      <c r="LUP56" s="342"/>
      <c r="LUQ56" s="342"/>
      <c r="LUR56" s="342"/>
      <c r="LUS56" s="342"/>
      <c r="LUT56" s="342"/>
      <c r="LUU56" s="342"/>
      <c r="LUV56" s="342"/>
      <c r="LUW56" s="342"/>
      <c r="LUX56" s="342"/>
      <c r="LUY56" s="342"/>
      <c r="LUZ56" s="342"/>
      <c r="LVA56" s="342"/>
      <c r="LVB56" s="342"/>
      <c r="LVC56" s="342"/>
      <c r="LVD56" s="342"/>
      <c r="LVE56" s="342"/>
      <c r="LVF56" s="342"/>
      <c r="LVG56" s="342"/>
      <c r="LVH56" s="342"/>
      <c r="LVI56" s="342"/>
      <c r="LVJ56" s="342"/>
      <c r="LVK56" s="342"/>
      <c r="LVL56" s="342"/>
      <c r="LVM56" s="342"/>
      <c r="LVN56" s="342"/>
      <c r="LVO56" s="342"/>
      <c r="LVP56" s="342"/>
      <c r="LVQ56" s="342"/>
      <c r="LVR56" s="342"/>
      <c r="LVS56" s="342"/>
      <c r="LVT56" s="342"/>
      <c r="LVU56" s="342"/>
      <c r="LVV56" s="342"/>
      <c r="LVW56" s="342"/>
      <c r="LVX56" s="342"/>
      <c r="LVY56" s="342"/>
      <c r="LVZ56" s="342"/>
      <c r="LWA56" s="342"/>
      <c r="LWB56" s="342"/>
      <c r="LWC56" s="342"/>
      <c r="LWD56" s="342"/>
      <c r="LWE56" s="342"/>
      <c r="LWF56" s="342"/>
      <c r="LWG56" s="342"/>
      <c r="LWH56" s="342"/>
      <c r="LWI56" s="342"/>
      <c r="LWJ56" s="342"/>
      <c r="LWK56" s="342"/>
      <c r="LWL56" s="342"/>
      <c r="LWM56" s="342"/>
      <c r="LWN56" s="342"/>
      <c r="LWO56" s="342"/>
      <c r="LWP56" s="342"/>
      <c r="LWQ56" s="342"/>
      <c r="LWR56" s="342"/>
      <c r="LWS56" s="342"/>
      <c r="LWT56" s="342"/>
      <c r="LWU56" s="342"/>
      <c r="LWV56" s="342"/>
      <c r="LWW56" s="342"/>
      <c r="LWX56" s="342"/>
      <c r="LWY56" s="342"/>
      <c r="LWZ56" s="342"/>
      <c r="LXA56" s="342"/>
      <c r="LXB56" s="342"/>
      <c r="LXC56" s="342"/>
      <c r="LXD56" s="342"/>
      <c r="LXE56" s="342"/>
      <c r="LXF56" s="342"/>
      <c r="LXG56" s="342"/>
      <c r="LXH56" s="342"/>
      <c r="LXI56" s="342"/>
      <c r="LXJ56" s="342"/>
      <c r="LXK56" s="342"/>
      <c r="LXL56" s="342"/>
      <c r="LXM56" s="342"/>
      <c r="LXN56" s="342"/>
      <c r="LXO56" s="342"/>
      <c r="LXP56" s="342"/>
      <c r="LXQ56" s="342"/>
      <c r="LXR56" s="342"/>
      <c r="LXS56" s="342"/>
      <c r="LXT56" s="342"/>
      <c r="LXU56" s="342"/>
      <c r="LXV56" s="342"/>
      <c r="LXW56" s="342"/>
      <c r="LXX56" s="342"/>
      <c r="LXY56" s="342"/>
      <c r="LXZ56" s="342"/>
      <c r="LYA56" s="342"/>
      <c r="LYB56" s="342"/>
      <c r="LYC56" s="342"/>
      <c r="LYD56" s="342"/>
      <c r="LYE56" s="342"/>
      <c r="LYF56" s="342"/>
      <c r="LYG56" s="342"/>
      <c r="LYH56" s="342"/>
      <c r="LYI56" s="342"/>
      <c r="LYJ56" s="342"/>
      <c r="LYK56" s="342"/>
      <c r="LYL56" s="342"/>
      <c r="LYM56" s="342"/>
      <c r="LYN56" s="342"/>
      <c r="LYO56" s="342"/>
      <c r="LYP56" s="342"/>
      <c r="LYQ56" s="342"/>
      <c r="LYR56" s="342"/>
      <c r="LYS56" s="342"/>
      <c r="LYT56" s="342"/>
      <c r="LYU56" s="342"/>
      <c r="LYV56" s="342"/>
      <c r="LYW56" s="342"/>
      <c r="LYX56" s="342"/>
      <c r="LYY56" s="342"/>
      <c r="LYZ56" s="342"/>
      <c r="LZA56" s="342"/>
      <c r="LZB56" s="342"/>
      <c r="LZC56" s="342"/>
      <c r="LZD56" s="342"/>
      <c r="LZE56" s="342"/>
      <c r="LZF56" s="342"/>
      <c r="LZG56" s="342"/>
      <c r="LZH56" s="342"/>
      <c r="LZI56" s="342"/>
      <c r="LZJ56" s="342"/>
      <c r="LZK56" s="342"/>
      <c r="LZL56" s="342"/>
      <c r="LZM56" s="342"/>
      <c r="LZN56" s="342"/>
      <c r="LZO56" s="342"/>
      <c r="LZP56" s="342"/>
      <c r="LZQ56" s="342"/>
      <c r="LZR56" s="342"/>
      <c r="LZS56" s="342"/>
      <c r="LZT56" s="342"/>
      <c r="LZU56" s="342"/>
      <c r="LZV56" s="342"/>
      <c r="LZW56" s="342"/>
      <c r="LZX56" s="342"/>
      <c r="LZY56" s="342"/>
      <c r="LZZ56" s="342"/>
      <c r="MAA56" s="342"/>
      <c r="MAB56" s="342"/>
      <c r="MAC56" s="342"/>
      <c r="MAD56" s="342"/>
      <c r="MAE56" s="342"/>
      <c r="MAF56" s="342"/>
      <c r="MAG56" s="342"/>
      <c r="MAH56" s="342"/>
      <c r="MAI56" s="342"/>
      <c r="MAJ56" s="342"/>
      <c r="MAK56" s="342"/>
      <c r="MAL56" s="342"/>
      <c r="MAM56" s="342"/>
      <c r="MAN56" s="342"/>
      <c r="MAO56" s="342"/>
      <c r="MAP56" s="342"/>
      <c r="MAQ56" s="342"/>
      <c r="MAR56" s="342"/>
      <c r="MAS56" s="342"/>
      <c r="MAT56" s="342"/>
      <c r="MAU56" s="342"/>
      <c r="MAV56" s="342"/>
      <c r="MAW56" s="342"/>
      <c r="MAX56" s="342"/>
      <c r="MAY56" s="342"/>
      <c r="MAZ56" s="342"/>
      <c r="MBA56" s="342"/>
      <c r="MBB56" s="342"/>
      <c r="MBC56" s="342"/>
      <c r="MBD56" s="342"/>
      <c r="MBE56" s="342"/>
      <c r="MBF56" s="342"/>
      <c r="MBG56" s="342"/>
      <c r="MBH56" s="342"/>
      <c r="MBI56" s="342"/>
      <c r="MBJ56" s="342"/>
      <c r="MBK56" s="342"/>
      <c r="MBL56" s="342"/>
      <c r="MBM56" s="342"/>
      <c r="MBN56" s="342"/>
      <c r="MBO56" s="342"/>
      <c r="MBP56" s="342"/>
      <c r="MBQ56" s="342"/>
      <c r="MBR56" s="342"/>
      <c r="MBS56" s="342"/>
      <c r="MBT56" s="342"/>
      <c r="MBU56" s="342"/>
      <c r="MBV56" s="342"/>
      <c r="MBW56" s="342"/>
      <c r="MBX56" s="342"/>
      <c r="MBY56" s="342"/>
      <c r="MBZ56" s="342"/>
      <c r="MCA56" s="342"/>
      <c r="MCB56" s="342"/>
      <c r="MCC56" s="342"/>
      <c r="MCD56" s="342"/>
      <c r="MCE56" s="342"/>
      <c r="MCF56" s="342"/>
      <c r="MCG56" s="342"/>
      <c r="MCH56" s="342"/>
      <c r="MCI56" s="342"/>
      <c r="MCJ56" s="342"/>
      <c r="MCK56" s="342"/>
      <c r="MCL56" s="342"/>
      <c r="MCM56" s="342"/>
      <c r="MCN56" s="342"/>
      <c r="MCO56" s="342"/>
      <c r="MCP56" s="342"/>
      <c r="MCQ56" s="342"/>
      <c r="MCR56" s="342"/>
      <c r="MCS56" s="342"/>
      <c r="MCT56" s="342"/>
      <c r="MCU56" s="342"/>
      <c r="MCV56" s="342"/>
      <c r="MCW56" s="342"/>
      <c r="MCX56" s="342"/>
      <c r="MCY56" s="342"/>
      <c r="MCZ56" s="342"/>
      <c r="MDA56" s="342"/>
      <c r="MDB56" s="342"/>
      <c r="MDC56" s="342"/>
      <c r="MDD56" s="342"/>
      <c r="MDE56" s="342"/>
      <c r="MDF56" s="342"/>
      <c r="MDG56" s="342"/>
      <c r="MDH56" s="342"/>
      <c r="MDI56" s="342"/>
      <c r="MDJ56" s="342"/>
      <c r="MDK56" s="342"/>
      <c r="MDL56" s="342"/>
      <c r="MDM56" s="342"/>
      <c r="MDN56" s="342"/>
      <c r="MDO56" s="342"/>
      <c r="MDP56" s="342"/>
      <c r="MDQ56" s="342"/>
      <c r="MDR56" s="342"/>
      <c r="MDS56" s="342"/>
      <c r="MDT56" s="342"/>
      <c r="MDU56" s="342"/>
      <c r="MDV56" s="342"/>
      <c r="MDW56" s="342"/>
      <c r="MDX56" s="342"/>
      <c r="MDY56" s="342"/>
      <c r="MDZ56" s="342"/>
      <c r="MEA56" s="342"/>
      <c r="MEB56" s="342"/>
      <c r="MEC56" s="342"/>
      <c r="MED56" s="342"/>
      <c r="MEE56" s="342"/>
      <c r="MEF56" s="342"/>
      <c r="MEG56" s="342"/>
      <c r="MEH56" s="342"/>
      <c r="MEI56" s="342"/>
      <c r="MEJ56" s="342"/>
      <c r="MEK56" s="342"/>
      <c r="MEL56" s="342"/>
      <c r="MEM56" s="342"/>
      <c r="MEN56" s="342"/>
      <c r="MEO56" s="342"/>
      <c r="MEP56" s="342"/>
      <c r="MEQ56" s="342"/>
      <c r="MER56" s="342"/>
      <c r="MES56" s="342"/>
      <c r="MET56" s="342"/>
      <c r="MEU56" s="342"/>
      <c r="MEV56" s="342"/>
      <c r="MEW56" s="342"/>
      <c r="MEX56" s="342"/>
      <c r="MEY56" s="342"/>
      <c r="MEZ56" s="342"/>
      <c r="MFA56" s="342"/>
      <c r="MFB56" s="342"/>
      <c r="MFC56" s="342"/>
      <c r="MFD56" s="342"/>
      <c r="MFE56" s="342"/>
      <c r="MFF56" s="342"/>
      <c r="MFG56" s="342"/>
      <c r="MFH56" s="342"/>
      <c r="MFI56" s="342"/>
      <c r="MFJ56" s="342"/>
      <c r="MFK56" s="342"/>
      <c r="MFL56" s="342"/>
      <c r="MFM56" s="342"/>
      <c r="MFN56" s="342"/>
      <c r="MFO56" s="342"/>
      <c r="MFP56" s="342"/>
      <c r="MFQ56" s="342"/>
      <c r="MFR56" s="342"/>
      <c r="MFS56" s="342"/>
      <c r="MFT56" s="342"/>
      <c r="MFU56" s="342"/>
      <c r="MFV56" s="342"/>
      <c r="MFW56" s="342"/>
      <c r="MFX56" s="342"/>
      <c r="MFY56" s="342"/>
      <c r="MFZ56" s="342"/>
      <c r="MGA56" s="342"/>
      <c r="MGB56" s="342"/>
      <c r="MGC56" s="342"/>
      <c r="MGD56" s="342"/>
      <c r="MGE56" s="342"/>
      <c r="MGF56" s="342"/>
      <c r="MGG56" s="342"/>
      <c r="MGH56" s="342"/>
      <c r="MGI56" s="342"/>
      <c r="MGJ56" s="342"/>
      <c r="MGK56" s="342"/>
      <c r="MGL56" s="342"/>
      <c r="MGM56" s="342"/>
      <c r="MGN56" s="342"/>
      <c r="MGO56" s="342"/>
      <c r="MGP56" s="342"/>
      <c r="MGQ56" s="342"/>
      <c r="MGR56" s="342"/>
      <c r="MGS56" s="342"/>
      <c r="MGT56" s="342"/>
      <c r="MGU56" s="342"/>
      <c r="MGV56" s="342"/>
      <c r="MGW56" s="342"/>
      <c r="MGX56" s="342"/>
      <c r="MGY56" s="342"/>
      <c r="MGZ56" s="342"/>
      <c r="MHA56" s="342"/>
      <c r="MHB56" s="342"/>
      <c r="MHC56" s="342"/>
      <c r="MHD56" s="342"/>
      <c r="MHE56" s="342"/>
      <c r="MHF56" s="342"/>
      <c r="MHG56" s="342"/>
      <c r="MHH56" s="342"/>
      <c r="MHI56" s="342"/>
      <c r="MHJ56" s="342"/>
      <c r="MHK56" s="342"/>
      <c r="MHL56" s="342"/>
      <c r="MHM56" s="342"/>
      <c r="MHN56" s="342"/>
      <c r="MHO56" s="342"/>
      <c r="MHP56" s="342"/>
      <c r="MHQ56" s="342"/>
      <c r="MHR56" s="342"/>
      <c r="MHS56" s="342"/>
      <c r="MHT56" s="342"/>
      <c r="MHU56" s="342"/>
      <c r="MHV56" s="342"/>
      <c r="MHW56" s="342"/>
      <c r="MHX56" s="342"/>
      <c r="MHY56" s="342"/>
      <c r="MHZ56" s="342"/>
      <c r="MIA56" s="342"/>
      <c r="MIB56" s="342"/>
      <c r="MIC56" s="342"/>
      <c r="MID56" s="342"/>
      <c r="MIE56" s="342"/>
      <c r="MIF56" s="342"/>
      <c r="MIG56" s="342"/>
      <c r="MIH56" s="342"/>
      <c r="MII56" s="342"/>
      <c r="MIJ56" s="342"/>
      <c r="MIK56" s="342"/>
      <c r="MIL56" s="342"/>
      <c r="MIM56" s="342"/>
      <c r="MIN56" s="342"/>
      <c r="MIO56" s="342"/>
      <c r="MIP56" s="342"/>
      <c r="MIQ56" s="342"/>
      <c r="MIR56" s="342"/>
      <c r="MIS56" s="342"/>
      <c r="MIT56" s="342"/>
      <c r="MIU56" s="342"/>
      <c r="MIV56" s="342"/>
      <c r="MIW56" s="342"/>
      <c r="MIX56" s="342"/>
      <c r="MIY56" s="342"/>
      <c r="MIZ56" s="342"/>
      <c r="MJA56" s="342"/>
      <c r="MJB56" s="342"/>
      <c r="MJC56" s="342"/>
      <c r="MJD56" s="342"/>
      <c r="MJE56" s="342"/>
      <c r="MJF56" s="342"/>
      <c r="MJG56" s="342"/>
      <c r="MJH56" s="342"/>
      <c r="MJI56" s="342"/>
      <c r="MJJ56" s="342"/>
      <c r="MJK56" s="342"/>
      <c r="MJL56" s="342"/>
      <c r="MJM56" s="342"/>
      <c r="MJN56" s="342"/>
      <c r="MJO56" s="342"/>
      <c r="MJP56" s="342"/>
      <c r="MJQ56" s="342"/>
      <c r="MJR56" s="342"/>
      <c r="MJS56" s="342"/>
      <c r="MJT56" s="342"/>
      <c r="MJU56" s="342"/>
      <c r="MJV56" s="342"/>
      <c r="MJW56" s="342"/>
      <c r="MJX56" s="342"/>
      <c r="MJY56" s="342"/>
      <c r="MJZ56" s="342"/>
      <c r="MKA56" s="342"/>
      <c r="MKB56" s="342"/>
      <c r="MKC56" s="342"/>
      <c r="MKD56" s="342"/>
      <c r="MKE56" s="342"/>
      <c r="MKF56" s="342"/>
      <c r="MKG56" s="342"/>
      <c r="MKH56" s="342"/>
      <c r="MKI56" s="342"/>
      <c r="MKJ56" s="342"/>
      <c r="MKK56" s="342"/>
      <c r="MKL56" s="342"/>
      <c r="MKM56" s="342"/>
      <c r="MKN56" s="342"/>
      <c r="MKO56" s="342"/>
      <c r="MKP56" s="342"/>
      <c r="MKQ56" s="342"/>
      <c r="MKR56" s="342"/>
      <c r="MKS56" s="342"/>
      <c r="MKT56" s="342"/>
      <c r="MKU56" s="342"/>
      <c r="MKV56" s="342"/>
      <c r="MKW56" s="342"/>
      <c r="MKX56" s="342"/>
      <c r="MKY56" s="342"/>
      <c r="MKZ56" s="342"/>
      <c r="MLA56" s="342"/>
      <c r="MLB56" s="342"/>
      <c r="MLC56" s="342"/>
      <c r="MLD56" s="342"/>
      <c r="MLE56" s="342"/>
      <c r="MLF56" s="342"/>
      <c r="MLG56" s="342"/>
      <c r="MLH56" s="342"/>
      <c r="MLI56" s="342"/>
      <c r="MLJ56" s="342"/>
      <c r="MLK56" s="342"/>
      <c r="MLL56" s="342"/>
      <c r="MLM56" s="342"/>
      <c r="MLN56" s="342"/>
      <c r="MLO56" s="342"/>
      <c r="MLP56" s="342"/>
      <c r="MLQ56" s="342"/>
      <c r="MLR56" s="342"/>
      <c r="MLS56" s="342"/>
      <c r="MLT56" s="342"/>
      <c r="MLU56" s="342"/>
      <c r="MLV56" s="342"/>
      <c r="MLW56" s="342"/>
      <c r="MLX56" s="342"/>
      <c r="MLY56" s="342"/>
      <c r="MLZ56" s="342"/>
      <c r="MMA56" s="342"/>
      <c r="MMB56" s="342"/>
      <c r="MMC56" s="342"/>
      <c r="MMD56" s="342"/>
      <c r="MME56" s="342"/>
      <c r="MMF56" s="342"/>
      <c r="MMG56" s="342"/>
      <c r="MMH56" s="342"/>
      <c r="MMI56" s="342"/>
      <c r="MMJ56" s="342"/>
      <c r="MMK56" s="342"/>
      <c r="MML56" s="342"/>
      <c r="MMM56" s="342"/>
      <c r="MMN56" s="342"/>
      <c r="MMO56" s="342"/>
      <c r="MMP56" s="342"/>
      <c r="MMQ56" s="342"/>
      <c r="MMR56" s="342"/>
      <c r="MMS56" s="342"/>
      <c r="MMT56" s="342"/>
      <c r="MMU56" s="342"/>
      <c r="MMV56" s="342"/>
      <c r="MMW56" s="342"/>
      <c r="MMX56" s="342"/>
      <c r="MMY56" s="342"/>
      <c r="MMZ56" s="342"/>
      <c r="MNA56" s="342"/>
      <c r="MNB56" s="342"/>
      <c r="MNC56" s="342"/>
      <c r="MND56" s="342"/>
      <c r="MNE56" s="342"/>
      <c r="MNF56" s="342"/>
      <c r="MNG56" s="342"/>
      <c r="MNH56" s="342"/>
      <c r="MNI56" s="342"/>
      <c r="MNJ56" s="342"/>
      <c r="MNK56" s="342"/>
      <c r="MNL56" s="342"/>
      <c r="MNM56" s="342"/>
      <c r="MNN56" s="342"/>
      <c r="MNO56" s="342"/>
      <c r="MNP56" s="342"/>
      <c r="MNQ56" s="342"/>
      <c r="MNR56" s="342"/>
      <c r="MNS56" s="342"/>
      <c r="MNT56" s="342"/>
      <c r="MNU56" s="342"/>
      <c r="MNV56" s="342"/>
      <c r="MNW56" s="342"/>
      <c r="MNX56" s="342"/>
      <c r="MNY56" s="342"/>
      <c r="MNZ56" s="342"/>
      <c r="MOA56" s="342"/>
      <c r="MOB56" s="342"/>
      <c r="MOC56" s="342"/>
      <c r="MOD56" s="342"/>
      <c r="MOE56" s="342"/>
      <c r="MOF56" s="342"/>
      <c r="MOG56" s="342"/>
      <c r="MOH56" s="342"/>
      <c r="MOI56" s="342"/>
      <c r="MOJ56" s="342"/>
      <c r="MOK56" s="342"/>
      <c r="MOL56" s="342"/>
      <c r="MOM56" s="342"/>
      <c r="MON56" s="342"/>
      <c r="MOO56" s="342"/>
      <c r="MOP56" s="342"/>
      <c r="MOQ56" s="342"/>
      <c r="MOR56" s="342"/>
      <c r="MOS56" s="342"/>
      <c r="MOT56" s="342"/>
      <c r="MOU56" s="342"/>
      <c r="MOV56" s="342"/>
      <c r="MOW56" s="342"/>
      <c r="MOX56" s="342"/>
      <c r="MOY56" s="342"/>
      <c r="MOZ56" s="342"/>
      <c r="MPA56" s="342"/>
      <c r="MPB56" s="342"/>
      <c r="MPC56" s="342"/>
      <c r="MPD56" s="342"/>
      <c r="MPE56" s="342"/>
      <c r="MPF56" s="342"/>
      <c r="MPG56" s="342"/>
      <c r="MPH56" s="342"/>
      <c r="MPI56" s="342"/>
      <c r="MPJ56" s="342"/>
      <c r="MPK56" s="342"/>
      <c r="MPL56" s="342"/>
      <c r="MPM56" s="342"/>
      <c r="MPN56" s="342"/>
      <c r="MPO56" s="342"/>
      <c r="MPP56" s="342"/>
      <c r="MPQ56" s="342"/>
      <c r="MPR56" s="342"/>
      <c r="MPS56" s="342"/>
      <c r="MPT56" s="342"/>
      <c r="MPU56" s="342"/>
      <c r="MPV56" s="342"/>
      <c r="MPW56" s="342"/>
      <c r="MPX56" s="342"/>
      <c r="MPY56" s="342"/>
      <c r="MPZ56" s="342"/>
      <c r="MQA56" s="342"/>
      <c r="MQB56" s="342"/>
      <c r="MQC56" s="342"/>
      <c r="MQD56" s="342"/>
      <c r="MQE56" s="342"/>
      <c r="MQF56" s="342"/>
      <c r="MQG56" s="342"/>
      <c r="MQH56" s="342"/>
      <c r="MQI56" s="342"/>
      <c r="MQJ56" s="342"/>
      <c r="MQK56" s="342"/>
      <c r="MQL56" s="342"/>
      <c r="MQM56" s="342"/>
      <c r="MQN56" s="342"/>
      <c r="MQO56" s="342"/>
      <c r="MQP56" s="342"/>
      <c r="MQQ56" s="342"/>
      <c r="MQR56" s="342"/>
      <c r="MQS56" s="342"/>
      <c r="MQT56" s="342"/>
      <c r="MQU56" s="342"/>
      <c r="MQV56" s="342"/>
      <c r="MQW56" s="342"/>
      <c r="MQX56" s="342"/>
      <c r="MQY56" s="342"/>
      <c r="MQZ56" s="342"/>
      <c r="MRA56" s="342"/>
      <c r="MRB56" s="342"/>
      <c r="MRC56" s="342"/>
      <c r="MRD56" s="342"/>
      <c r="MRE56" s="342"/>
      <c r="MRF56" s="342"/>
      <c r="MRG56" s="342"/>
      <c r="MRH56" s="342"/>
      <c r="MRI56" s="342"/>
      <c r="MRJ56" s="342"/>
      <c r="MRK56" s="342"/>
      <c r="MRL56" s="342"/>
      <c r="MRM56" s="342"/>
      <c r="MRN56" s="342"/>
      <c r="MRO56" s="342"/>
      <c r="MRP56" s="342"/>
      <c r="MRQ56" s="342"/>
      <c r="MRR56" s="342"/>
      <c r="MRS56" s="342"/>
      <c r="MRT56" s="342"/>
      <c r="MRU56" s="342"/>
      <c r="MRV56" s="342"/>
      <c r="MRW56" s="342"/>
      <c r="MRX56" s="342"/>
      <c r="MRY56" s="342"/>
      <c r="MRZ56" s="342"/>
      <c r="MSA56" s="342"/>
      <c r="MSB56" s="342"/>
      <c r="MSC56" s="342"/>
      <c r="MSD56" s="342"/>
      <c r="MSE56" s="342"/>
      <c r="MSF56" s="342"/>
      <c r="MSG56" s="342"/>
      <c r="MSH56" s="342"/>
      <c r="MSI56" s="342"/>
      <c r="MSJ56" s="342"/>
      <c r="MSK56" s="342"/>
      <c r="MSL56" s="342"/>
      <c r="MSM56" s="342"/>
      <c r="MSN56" s="342"/>
      <c r="MSO56" s="342"/>
      <c r="MSP56" s="342"/>
      <c r="MSQ56" s="342"/>
      <c r="MSR56" s="342"/>
      <c r="MSS56" s="342"/>
      <c r="MST56" s="342"/>
      <c r="MSU56" s="342"/>
      <c r="MSV56" s="342"/>
      <c r="MSW56" s="342"/>
      <c r="MSX56" s="342"/>
      <c r="MSY56" s="342"/>
      <c r="MSZ56" s="342"/>
      <c r="MTA56" s="342"/>
      <c r="MTB56" s="342"/>
      <c r="MTC56" s="342"/>
      <c r="MTD56" s="342"/>
      <c r="MTE56" s="342"/>
      <c r="MTF56" s="342"/>
      <c r="MTG56" s="342"/>
      <c r="MTH56" s="342"/>
      <c r="MTI56" s="342"/>
      <c r="MTJ56" s="342"/>
      <c r="MTK56" s="342"/>
      <c r="MTL56" s="342"/>
      <c r="MTM56" s="342"/>
      <c r="MTN56" s="342"/>
      <c r="MTO56" s="342"/>
      <c r="MTP56" s="342"/>
      <c r="MTQ56" s="342"/>
      <c r="MTR56" s="342"/>
      <c r="MTS56" s="342"/>
      <c r="MTT56" s="342"/>
      <c r="MTU56" s="342"/>
      <c r="MTV56" s="342"/>
      <c r="MTW56" s="342"/>
      <c r="MTX56" s="342"/>
      <c r="MTY56" s="342"/>
      <c r="MTZ56" s="342"/>
      <c r="MUA56" s="342"/>
      <c r="MUB56" s="342"/>
      <c r="MUC56" s="342"/>
      <c r="MUD56" s="342"/>
      <c r="MUE56" s="342"/>
      <c r="MUF56" s="342"/>
      <c r="MUG56" s="342"/>
      <c r="MUH56" s="342"/>
      <c r="MUI56" s="342"/>
      <c r="MUJ56" s="342"/>
      <c r="MUK56" s="342"/>
      <c r="MUL56" s="342"/>
      <c r="MUM56" s="342"/>
      <c r="MUN56" s="342"/>
      <c r="MUO56" s="342"/>
      <c r="MUP56" s="342"/>
      <c r="MUQ56" s="342"/>
      <c r="MUR56" s="342"/>
      <c r="MUS56" s="342"/>
      <c r="MUT56" s="342"/>
      <c r="MUU56" s="342"/>
      <c r="MUV56" s="342"/>
      <c r="MUW56" s="342"/>
      <c r="MUX56" s="342"/>
      <c r="MUY56" s="342"/>
      <c r="MUZ56" s="342"/>
      <c r="MVA56" s="342"/>
      <c r="MVB56" s="342"/>
      <c r="MVC56" s="342"/>
      <c r="MVD56" s="342"/>
      <c r="MVE56" s="342"/>
      <c r="MVF56" s="342"/>
      <c r="MVG56" s="342"/>
      <c r="MVH56" s="342"/>
      <c r="MVI56" s="342"/>
      <c r="MVJ56" s="342"/>
      <c r="MVK56" s="342"/>
      <c r="MVL56" s="342"/>
      <c r="MVM56" s="342"/>
      <c r="MVN56" s="342"/>
      <c r="MVO56" s="342"/>
      <c r="MVP56" s="342"/>
      <c r="MVQ56" s="342"/>
      <c r="MVR56" s="342"/>
      <c r="MVS56" s="342"/>
      <c r="MVT56" s="342"/>
      <c r="MVU56" s="342"/>
      <c r="MVV56" s="342"/>
      <c r="MVW56" s="342"/>
      <c r="MVX56" s="342"/>
      <c r="MVY56" s="342"/>
      <c r="MVZ56" s="342"/>
      <c r="MWA56" s="342"/>
      <c r="MWB56" s="342"/>
      <c r="MWC56" s="342"/>
      <c r="MWD56" s="342"/>
      <c r="MWE56" s="342"/>
      <c r="MWF56" s="342"/>
      <c r="MWG56" s="342"/>
      <c r="MWH56" s="342"/>
      <c r="MWI56" s="342"/>
      <c r="MWJ56" s="342"/>
      <c r="MWK56" s="342"/>
      <c r="MWL56" s="342"/>
      <c r="MWM56" s="342"/>
      <c r="MWN56" s="342"/>
      <c r="MWO56" s="342"/>
      <c r="MWP56" s="342"/>
      <c r="MWQ56" s="342"/>
      <c r="MWR56" s="342"/>
      <c r="MWS56" s="342"/>
      <c r="MWT56" s="342"/>
      <c r="MWU56" s="342"/>
      <c r="MWV56" s="342"/>
      <c r="MWW56" s="342"/>
      <c r="MWX56" s="342"/>
      <c r="MWY56" s="342"/>
      <c r="MWZ56" s="342"/>
      <c r="MXA56" s="342"/>
      <c r="MXB56" s="342"/>
      <c r="MXC56" s="342"/>
      <c r="MXD56" s="342"/>
      <c r="MXE56" s="342"/>
      <c r="MXF56" s="342"/>
      <c r="MXG56" s="342"/>
      <c r="MXH56" s="342"/>
      <c r="MXI56" s="342"/>
      <c r="MXJ56" s="342"/>
      <c r="MXK56" s="342"/>
      <c r="MXL56" s="342"/>
      <c r="MXM56" s="342"/>
      <c r="MXN56" s="342"/>
      <c r="MXO56" s="342"/>
      <c r="MXP56" s="342"/>
      <c r="MXQ56" s="342"/>
      <c r="MXR56" s="342"/>
      <c r="MXS56" s="342"/>
      <c r="MXT56" s="342"/>
      <c r="MXU56" s="342"/>
      <c r="MXV56" s="342"/>
      <c r="MXW56" s="342"/>
      <c r="MXX56" s="342"/>
      <c r="MXY56" s="342"/>
      <c r="MXZ56" s="342"/>
      <c r="MYA56" s="342"/>
      <c r="MYB56" s="342"/>
      <c r="MYC56" s="342"/>
      <c r="MYD56" s="342"/>
      <c r="MYE56" s="342"/>
      <c r="MYF56" s="342"/>
      <c r="MYG56" s="342"/>
      <c r="MYH56" s="342"/>
      <c r="MYI56" s="342"/>
      <c r="MYJ56" s="342"/>
      <c r="MYK56" s="342"/>
      <c r="MYL56" s="342"/>
      <c r="MYM56" s="342"/>
      <c r="MYN56" s="342"/>
      <c r="MYO56" s="342"/>
      <c r="MYP56" s="342"/>
      <c r="MYQ56" s="342"/>
      <c r="MYR56" s="342"/>
      <c r="MYS56" s="342"/>
      <c r="MYT56" s="342"/>
      <c r="MYU56" s="342"/>
      <c r="MYV56" s="342"/>
      <c r="MYW56" s="342"/>
      <c r="MYX56" s="342"/>
      <c r="MYY56" s="342"/>
      <c r="MYZ56" s="342"/>
      <c r="MZA56" s="342"/>
      <c r="MZB56" s="342"/>
      <c r="MZC56" s="342"/>
      <c r="MZD56" s="342"/>
      <c r="MZE56" s="342"/>
      <c r="MZF56" s="342"/>
      <c r="MZG56" s="342"/>
      <c r="MZH56" s="342"/>
      <c r="MZI56" s="342"/>
      <c r="MZJ56" s="342"/>
      <c r="MZK56" s="342"/>
      <c r="MZL56" s="342"/>
      <c r="MZM56" s="342"/>
      <c r="MZN56" s="342"/>
      <c r="MZO56" s="342"/>
      <c r="MZP56" s="342"/>
      <c r="MZQ56" s="342"/>
      <c r="MZR56" s="342"/>
      <c r="MZS56" s="342"/>
      <c r="MZT56" s="342"/>
      <c r="MZU56" s="342"/>
      <c r="MZV56" s="342"/>
      <c r="MZW56" s="342"/>
      <c r="MZX56" s="342"/>
      <c r="MZY56" s="342"/>
      <c r="MZZ56" s="342"/>
      <c r="NAA56" s="342"/>
      <c r="NAB56" s="342"/>
      <c r="NAC56" s="342"/>
      <c r="NAD56" s="342"/>
      <c r="NAE56" s="342"/>
      <c r="NAF56" s="342"/>
      <c r="NAG56" s="342"/>
      <c r="NAH56" s="342"/>
      <c r="NAI56" s="342"/>
      <c r="NAJ56" s="342"/>
      <c r="NAK56" s="342"/>
      <c r="NAL56" s="342"/>
      <c r="NAM56" s="342"/>
      <c r="NAN56" s="342"/>
      <c r="NAO56" s="342"/>
      <c r="NAP56" s="342"/>
      <c r="NAQ56" s="342"/>
      <c r="NAR56" s="342"/>
      <c r="NAS56" s="342"/>
      <c r="NAT56" s="342"/>
      <c r="NAU56" s="342"/>
      <c r="NAV56" s="342"/>
      <c r="NAW56" s="342"/>
      <c r="NAX56" s="342"/>
      <c r="NAY56" s="342"/>
      <c r="NAZ56" s="342"/>
      <c r="NBA56" s="342"/>
      <c r="NBB56" s="342"/>
      <c r="NBC56" s="342"/>
      <c r="NBD56" s="342"/>
      <c r="NBE56" s="342"/>
      <c r="NBF56" s="342"/>
      <c r="NBG56" s="342"/>
      <c r="NBH56" s="342"/>
      <c r="NBI56" s="342"/>
      <c r="NBJ56" s="342"/>
      <c r="NBK56" s="342"/>
      <c r="NBL56" s="342"/>
      <c r="NBM56" s="342"/>
      <c r="NBN56" s="342"/>
      <c r="NBO56" s="342"/>
      <c r="NBP56" s="342"/>
      <c r="NBQ56" s="342"/>
      <c r="NBR56" s="342"/>
      <c r="NBS56" s="342"/>
      <c r="NBT56" s="342"/>
      <c r="NBU56" s="342"/>
      <c r="NBV56" s="342"/>
      <c r="NBW56" s="342"/>
      <c r="NBX56" s="342"/>
      <c r="NBY56" s="342"/>
      <c r="NBZ56" s="342"/>
      <c r="NCA56" s="342"/>
      <c r="NCB56" s="342"/>
      <c r="NCC56" s="342"/>
      <c r="NCD56" s="342"/>
      <c r="NCE56" s="342"/>
      <c r="NCF56" s="342"/>
      <c r="NCG56" s="342"/>
      <c r="NCH56" s="342"/>
      <c r="NCI56" s="342"/>
      <c r="NCJ56" s="342"/>
      <c r="NCK56" s="342"/>
      <c r="NCL56" s="342"/>
      <c r="NCM56" s="342"/>
      <c r="NCN56" s="342"/>
      <c r="NCO56" s="342"/>
      <c r="NCP56" s="342"/>
      <c r="NCQ56" s="342"/>
      <c r="NCR56" s="342"/>
      <c r="NCS56" s="342"/>
      <c r="NCT56" s="342"/>
      <c r="NCU56" s="342"/>
      <c r="NCV56" s="342"/>
      <c r="NCW56" s="342"/>
      <c r="NCX56" s="342"/>
      <c r="NCY56" s="342"/>
      <c r="NCZ56" s="342"/>
      <c r="NDA56" s="342"/>
      <c r="NDB56" s="342"/>
      <c r="NDC56" s="342"/>
      <c r="NDD56" s="342"/>
      <c r="NDE56" s="342"/>
      <c r="NDF56" s="342"/>
      <c r="NDG56" s="342"/>
      <c r="NDH56" s="342"/>
      <c r="NDI56" s="342"/>
      <c r="NDJ56" s="342"/>
      <c r="NDK56" s="342"/>
      <c r="NDL56" s="342"/>
      <c r="NDM56" s="342"/>
      <c r="NDN56" s="342"/>
      <c r="NDO56" s="342"/>
      <c r="NDP56" s="342"/>
      <c r="NDQ56" s="342"/>
      <c r="NDR56" s="342"/>
      <c r="NDS56" s="342"/>
      <c r="NDT56" s="342"/>
      <c r="NDU56" s="342"/>
      <c r="NDV56" s="342"/>
      <c r="NDW56" s="342"/>
      <c r="NDX56" s="342"/>
      <c r="NDY56" s="342"/>
      <c r="NDZ56" s="342"/>
      <c r="NEA56" s="342"/>
      <c r="NEB56" s="342"/>
      <c r="NEC56" s="342"/>
      <c r="NED56" s="342"/>
      <c r="NEE56" s="342"/>
      <c r="NEF56" s="342"/>
      <c r="NEG56" s="342"/>
      <c r="NEH56" s="342"/>
      <c r="NEI56" s="342"/>
      <c r="NEJ56" s="342"/>
      <c r="NEK56" s="342"/>
      <c r="NEL56" s="342"/>
      <c r="NEM56" s="342"/>
      <c r="NEN56" s="342"/>
      <c r="NEO56" s="342"/>
      <c r="NEP56" s="342"/>
      <c r="NEQ56" s="342"/>
      <c r="NER56" s="342"/>
      <c r="NES56" s="342"/>
      <c r="NET56" s="342"/>
      <c r="NEU56" s="342"/>
      <c r="NEV56" s="342"/>
      <c r="NEW56" s="342"/>
      <c r="NEX56" s="342"/>
      <c r="NEY56" s="342"/>
      <c r="NEZ56" s="342"/>
      <c r="NFA56" s="342"/>
      <c r="NFB56" s="342"/>
      <c r="NFC56" s="342"/>
      <c r="NFD56" s="342"/>
      <c r="NFE56" s="342"/>
      <c r="NFF56" s="342"/>
      <c r="NFG56" s="342"/>
      <c r="NFH56" s="342"/>
      <c r="NFI56" s="342"/>
      <c r="NFJ56" s="342"/>
      <c r="NFK56" s="342"/>
      <c r="NFL56" s="342"/>
      <c r="NFM56" s="342"/>
      <c r="NFN56" s="342"/>
      <c r="NFO56" s="342"/>
      <c r="NFP56" s="342"/>
      <c r="NFQ56" s="342"/>
      <c r="NFR56" s="342"/>
      <c r="NFS56" s="342"/>
      <c r="NFT56" s="342"/>
      <c r="NFU56" s="342"/>
      <c r="NFV56" s="342"/>
      <c r="NFW56" s="342"/>
      <c r="NFX56" s="342"/>
      <c r="NFY56" s="342"/>
      <c r="NFZ56" s="342"/>
      <c r="NGA56" s="342"/>
      <c r="NGB56" s="342"/>
      <c r="NGC56" s="342"/>
      <c r="NGD56" s="342"/>
      <c r="NGE56" s="342"/>
      <c r="NGF56" s="342"/>
      <c r="NGG56" s="342"/>
      <c r="NGH56" s="342"/>
      <c r="NGI56" s="342"/>
      <c r="NGJ56" s="342"/>
      <c r="NGK56" s="342"/>
      <c r="NGL56" s="342"/>
      <c r="NGM56" s="342"/>
      <c r="NGN56" s="342"/>
      <c r="NGO56" s="342"/>
      <c r="NGP56" s="342"/>
      <c r="NGQ56" s="342"/>
      <c r="NGR56" s="342"/>
      <c r="NGS56" s="342"/>
      <c r="NGT56" s="342"/>
      <c r="NGU56" s="342"/>
      <c r="NGV56" s="342"/>
      <c r="NGW56" s="342"/>
      <c r="NGX56" s="342"/>
      <c r="NGY56" s="342"/>
      <c r="NGZ56" s="342"/>
      <c r="NHA56" s="342"/>
      <c r="NHB56" s="342"/>
      <c r="NHC56" s="342"/>
      <c r="NHD56" s="342"/>
      <c r="NHE56" s="342"/>
      <c r="NHF56" s="342"/>
      <c r="NHG56" s="342"/>
      <c r="NHH56" s="342"/>
      <c r="NHI56" s="342"/>
      <c r="NHJ56" s="342"/>
      <c r="NHK56" s="342"/>
      <c r="NHL56" s="342"/>
      <c r="NHM56" s="342"/>
      <c r="NHN56" s="342"/>
      <c r="NHO56" s="342"/>
      <c r="NHP56" s="342"/>
      <c r="NHQ56" s="342"/>
      <c r="NHR56" s="342"/>
      <c r="NHS56" s="342"/>
      <c r="NHT56" s="342"/>
      <c r="NHU56" s="342"/>
      <c r="NHV56" s="342"/>
      <c r="NHW56" s="342"/>
      <c r="NHX56" s="342"/>
      <c r="NHY56" s="342"/>
      <c r="NHZ56" s="342"/>
      <c r="NIA56" s="342"/>
      <c r="NIB56" s="342"/>
      <c r="NIC56" s="342"/>
      <c r="NID56" s="342"/>
      <c r="NIE56" s="342"/>
      <c r="NIF56" s="342"/>
      <c r="NIG56" s="342"/>
      <c r="NIH56" s="342"/>
      <c r="NII56" s="342"/>
      <c r="NIJ56" s="342"/>
      <c r="NIK56" s="342"/>
      <c r="NIL56" s="342"/>
      <c r="NIM56" s="342"/>
      <c r="NIN56" s="342"/>
      <c r="NIO56" s="342"/>
      <c r="NIP56" s="342"/>
      <c r="NIQ56" s="342"/>
      <c r="NIR56" s="342"/>
      <c r="NIS56" s="342"/>
      <c r="NIT56" s="342"/>
      <c r="NIU56" s="342"/>
      <c r="NIV56" s="342"/>
      <c r="NIW56" s="342"/>
      <c r="NIX56" s="342"/>
      <c r="NIY56" s="342"/>
      <c r="NIZ56" s="342"/>
      <c r="NJA56" s="342"/>
      <c r="NJB56" s="342"/>
      <c r="NJC56" s="342"/>
      <c r="NJD56" s="342"/>
      <c r="NJE56" s="342"/>
      <c r="NJF56" s="342"/>
      <c r="NJG56" s="342"/>
      <c r="NJH56" s="342"/>
      <c r="NJI56" s="342"/>
      <c r="NJJ56" s="342"/>
      <c r="NJK56" s="342"/>
      <c r="NJL56" s="342"/>
      <c r="NJM56" s="342"/>
      <c r="NJN56" s="342"/>
      <c r="NJO56" s="342"/>
      <c r="NJP56" s="342"/>
      <c r="NJQ56" s="342"/>
      <c r="NJR56" s="342"/>
      <c r="NJS56" s="342"/>
      <c r="NJT56" s="342"/>
      <c r="NJU56" s="342"/>
      <c r="NJV56" s="342"/>
      <c r="NJW56" s="342"/>
      <c r="NJX56" s="342"/>
      <c r="NJY56" s="342"/>
      <c r="NJZ56" s="342"/>
      <c r="NKA56" s="342"/>
      <c r="NKB56" s="342"/>
      <c r="NKC56" s="342"/>
      <c r="NKD56" s="342"/>
      <c r="NKE56" s="342"/>
      <c r="NKF56" s="342"/>
      <c r="NKG56" s="342"/>
      <c r="NKH56" s="342"/>
      <c r="NKI56" s="342"/>
      <c r="NKJ56" s="342"/>
      <c r="NKK56" s="342"/>
      <c r="NKL56" s="342"/>
      <c r="NKM56" s="342"/>
      <c r="NKN56" s="342"/>
      <c r="NKO56" s="342"/>
      <c r="NKP56" s="342"/>
      <c r="NKQ56" s="342"/>
      <c r="NKR56" s="342"/>
      <c r="NKS56" s="342"/>
      <c r="NKT56" s="342"/>
      <c r="NKU56" s="342"/>
      <c r="NKV56" s="342"/>
      <c r="NKW56" s="342"/>
      <c r="NKX56" s="342"/>
      <c r="NKY56" s="342"/>
      <c r="NKZ56" s="342"/>
      <c r="NLA56" s="342"/>
      <c r="NLB56" s="342"/>
      <c r="NLC56" s="342"/>
      <c r="NLD56" s="342"/>
      <c r="NLE56" s="342"/>
      <c r="NLF56" s="342"/>
      <c r="NLG56" s="342"/>
      <c r="NLH56" s="342"/>
      <c r="NLI56" s="342"/>
      <c r="NLJ56" s="342"/>
      <c r="NLK56" s="342"/>
      <c r="NLL56" s="342"/>
      <c r="NLM56" s="342"/>
      <c r="NLN56" s="342"/>
      <c r="NLO56" s="342"/>
      <c r="NLP56" s="342"/>
      <c r="NLQ56" s="342"/>
      <c r="NLR56" s="342"/>
      <c r="NLS56" s="342"/>
      <c r="NLT56" s="342"/>
      <c r="NLU56" s="342"/>
      <c r="NLV56" s="342"/>
      <c r="NLW56" s="342"/>
      <c r="NLX56" s="342"/>
      <c r="NLY56" s="342"/>
      <c r="NLZ56" s="342"/>
      <c r="NMA56" s="342"/>
      <c r="NMB56" s="342"/>
      <c r="NMC56" s="342"/>
      <c r="NMD56" s="342"/>
      <c r="NME56" s="342"/>
      <c r="NMF56" s="342"/>
      <c r="NMG56" s="342"/>
      <c r="NMH56" s="342"/>
      <c r="NMI56" s="342"/>
      <c r="NMJ56" s="342"/>
      <c r="NMK56" s="342"/>
      <c r="NML56" s="342"/>
      <c r="NMM56" s="342"/>
      <c r="NMN56" s="342"/>
      <c r="NMO56" s="342"/>
      <c r="NMP56" s="342"/>
      <c r="NMQ56" s="342"/>
      <c r="NMR56" s="342"/>
      <c r="NMS56" s="342"/>
      <c r="NMT56" s="342"/>
      <c r="NMU56" s="342"/>
      <c r="NMV56" s="342"/>
      <c r="NMW56" s="342"/>
      <c r="NMX56" s="342"/>
      <c r="NMY56" s="342"/>
      <c r="NMZ56" s="342"/>
      <c r="NNA56" s="342"/>
      <c r="NNB56" s="342"/>
      <c r="NNC56" s="342"/>
      <c r="NND56" s="342"/>
      <c r="NNE56" s="342"/>
      <c r="NNF56" s="342"/>
      <c r="NNG56" s="342"/>
      <c r="NNH56" s="342"/>
      <c r="NNI56" s="342"/>
      <c r="NNJ56" s="342"/>
      <c r="NNK56" s="342"/>
      <c r="NNL56" s="342"/>
      <c r="NNM56" s="342"/>
      <c r="NNN56" s="342"/>
      <c r="NNO56" s="342"/>
      <c r="NNP56" s="342"/>
      <c r="NNQ56" s="342"/>
      <c r="NNR56" s="342"/>
      <c r="NNS56" s="342"/>
      <c r="NNT56" s="342"/>
      <c r="NNU56" s="342"/>
      <c r="NNV56" s="342"/>
      <c r="NNW56" s="342"/>
      <c r="NNX56" s="342"/>
      <c r="NNY56" s="342"/>
      <c r="NNZ56" s="342"/>
      <c r="NOA56" s="342"/>
      <c r="NOB56" s="342"/>
      <c r="NOC56" s="342"/>
      <c r="NOD56" s="342"/>
      <c r="NOE56" s="342"/>
      <c r="NOF56" s="342"/>
      <c r="NOG56" s="342"/>
      <c r="NOH56" s="342"/>
      <c r="NOI56" s="342"/>
      <c r="NOJ56" s="342"/>
      <c r="NOK56" s="342"/>
      <c r="NOL56" s="342"/>
      <c r="NOM56" s="342"/>
      <c r="NON56" s="342"/>
      <c r="NOO56" s="342"/>
      <c r="NOP56" s="342"/>
      <c r="NOQ56" s="342"/>
      <c r="NOR56" s="342"/>
      <c r="NOS56" s="342"/>
      <c r="NOT56" s="342"/>
      <c r="NOU56" s="342"/>
      <c r="NOV56" s="342"/>
      <c r="NOW56" s="342"/>
      <c r="NOX56" s="342"/>
      <c r="NOY56" s="342"/>
      <c r="NOZ56" s="342"/>
      <c r="NPA56" s="342"/>
      <c r="NPB56" s="342"/>
      <c r="NPC56" s="342"/>
      <c r="NPD56" s="342"/>
      <c r="NPE56" s="342"/>
      <c r="NPF56" s="342"/>
      <c r="NPG56" s="342"/>
      <c r="NPH56" s="342"/>
      <c r="NPI56" s="342"/>
      <c r="NPJ56" s="342"/>
      <c r="NPK56" s="342"/>
      <c r="NPL56" s="342"/>
      <c r="NPM56" s="342"/>
      <c r="NPN56" s="342"/>
      <c r="NPO56" s="342"/>
      <c r="NPP56" s="342"/>
      <c r="NPQ56" s="342"/>
      <c r="NPR56" s="342"/>
      <c r="NPS56" s="342"/>
      <c r="NPT56" s="342"/>
      <c r="NPU56" s="342"/>
      <c r="NPV56" s="342"/>
      <c r="NPW56" s="342"/>
      <c r="NPX56" s="342"/>
      <c r="NPY56" s="342"/>
      <c r="NPZ56" s="342"/>
      <c r="NQA56" s="342"/>
      <c r="NQB56" s="342"/>
      <c r="NQC56" s="342"/>
      <c r="NQD56" s="342"/>
      <c r="NQE56" s="342"/>
      <c r="NQF56" s="342"/>
      <c r="NQG56" s="342"/>
      <c r="NQH56" s="342"/>
      <c r="NQI56" s="342"/>
      <c r="NQJ56" s="342"/>
      <c r="NQK56" s="342"/>
      <c r="NQL56" s="342"/>
      <c r="NQM56" s="342"/>
      <c r="NQN56" s="342"/>
      <c r="NQO56" s="342"/>
      <c r="NQP56" s="342"/>
      <c r="NQQ56" s="342"/>
      <c r="NQR56" s="342"/>
      <c r="NQS56" s="342"/>
      <c r="NQT56" s="342"/>
      <c r="NQU56" s="342"/>
      <c r="NQV56" s="342"/>
      <c r="NQW56" s="342"/>
      <c r="NQX56" s="342"/>
      <c r="NQY56" s="342"/>
      <c r="NQZ56" s="342"/>
      <c r="NRA56" s="342"/>
      <c r="NRB56" s="342"/>
      <c r="NRC56" s="342"/>
      <c r="NRD56" s="342"/>
      <c r="NRE56" s="342"/>
      <c r="NRF56" s="342"/>
      <c r="NRG56" s="342"/>
      <c r="NRH56" s="342"/>
      <c r="NRI56" s="342"/>
      <c r="NRJ56" s="342"/>
      <c r="NRK56" s="342"/>
      <c r="NRL56" s="342"/>
      <c r="NRM56" s="342"/>
      <c r="NRN56" s="342"/>
      <c r="NRO56" s="342"/>
      <c r="NRP56" s="342"/>
      <c r="NRQ56" s="342"/>
      <c r="NRR56" s="342"/>
      <c r="NRS56" s="342"/>
      <c r="NRT56" s="342"/>
      <c r="NRU56" s="342"/>
      <c r="NRV56" s="342"/>
      <c r="NRW56" s="342"/>
      <c r="NRX56" s="342"/>
      <c r="NRY56" s="342"/>
      <c r="NRZ56" s="342"/>
      <c r="NSA56" s="342"/>
      <c r="NSB56" s="342"/>
      <c r="NSC56" s="342"/>
      <c r="NSD56" s="342"/>
      <c r="NSE56" s="342"/>
      <c r="NSF56" s="342"/>
      <c r="NSG56" s="342"/>
      <c r="NSH56" s="342"/>
      <c r="NSI56" s="342"/>
      <c r="NSJ56" s="342"/>
      <c r="NSK56" s="342"/>
      <c r="NSL56" s="342"/>
      <c r="NSM56" s="342"/>
      <c r="NSN56" s="342"/>
      <c r="NSO56" s="342"/>
      <c r="NSP56" s="342"/>
      <c r="NSQ56" s="342"/>
      <c r="NSR56" s="342"/>
      <c r="NSS56" s="342"/>
      <c r="NST56" s="342"/>
      <c r="NSU56" s="342"/>
      <c r="NSV56" s="342"/>
      <c r="NSW56" s="342"/>
      <c r="NSX56" s="342"/>
      <c r="NSY56" s="342"/>
      <c r="NSZ56" s="342"/>
      <c r="NTA56" s="342"/>
      <c r="NTB56" s="342"/>
      <c r="NTC56" s="342"/>
      <c r="NTD56" s="342"/>
      <c r="NTE56" s="342"/>
      <c r="NTF56" s="342"/>
      <c r="NTG56" s="342"/>
      <c r="NTH56" s="342"/>
      <c r="NTI56" s="342"/>
      <c r="NTJ56" s="342"/>
      <c r="NTK56" s="342"/>
      <c r="NTL56" s="342"/>
      <c r="NTM56" s="342"/>
      <c r="NTN56" s="342"/>
      <c r="NTO56" s="342"/>
      <c r="NTP56" s="342"/>
      <c r="NTQ56" s="342"/>
      <c r="NTR56" s="342"/>
      <c r="NTS56" s="342"/>
      <c r="NTT56" s="342"/>
      <c r="NTU56" s="342"/>
      <c r="NTV56" s="342"/>
      <c r="NTW56" s="342"/>
      <c r="NTX56" s="342"/>
      <c r="NTY56" s="342"/>
      <c r="NTZ56" s="342"/>
      <c r="NUA56" s="342"/>
      <c r="NUB56" s="342"/>
      <c r="NUC56" s="342"/>
      <c r="NUD56" s="342"/>
      <c r="NUE56" s="342"/>
      <c r="NUF56" s="342"/>
      <c r="NUG56" s="342"/>
      <c r="NUH56" s="342"/>
      <c r="NUI56" s="342"/>
      <c r="NUJ56" s="342"/>
      <c r="NUK56" s="342"/>
      <c r="NUL56" s="342"/>
      <c r="NUM56" s="342"/>
      <c r="NUN56" s="342"/>
      <c r="NUO56" s="342"/>
      <c r="NUP56" s="342"/>
      <c r="NUQ56" s="342"/>
      <c r="NUR56" s="342"/>
      <c r="NUS56" s="342"/>
      <c r="NUT56" s="342"/>
      <c r="NUU56" s="342"/>
      <c r="NUV56" s="342"/>
      <c r="NUW56" s="342"/>
      <c r="NUX56" s="342"/>
      <c r="NUY56" s="342"/>
      <c r="NUZ56" s="342"/>
      <c r="NVA56" s="342"/>
      <c r="NVB56" s="342"/>
      <c r="NVC56" s="342"/>
      <c r="NVD56" s="342"/>
      <c r="NVE56" s="342"/>
      <c r="NVF56" s="342"/>
      <c r="NVG56" s="342"/>
      <c r="NVH56" s="342"/>
      <c r="NVI56" s="342"/>
      <c r="NVJ56" s="342"/>
      <c r="NVK56" s="342"/>
      <c r="NVL56" s="342"/>
      <c r="NVM56" s="342"/>
      <c r="NVN56" s="342"/>
      <c r="NVO56" s="342"/>
      <c r="NVP56" s="342"/>
      <c r="NVQ56" s="342"/>
      <c r="NVR56" s="342"/>
      <c r="NVS56" s="342"/>
      <c r="NVT56" s="342"/>
      <c r="NVU56" s="342"/>
      <c r="NVV56" s="342"/>
      <c r="NVW56" s="342"/>
      <c r="NVX56" s="342"/>
      <c r="NVY56" s="342"/>
      <c r="NVZ56" s="342"/>
      <c r="NWA56" s="342"/>
      <c r="NWB56" s="342"/>
      <c r="NWC56" s="342"/>
      <c r="NWD56" s="342"/>
      <c r="NWE56" s="342"/>
      <c r="NWF56" s="342"/>
      <c r="NWG56" s="342"/>
      <c r="NWH56" s="342"/>
      <c r="NWI56" s="342"/>
      <c r="NWJ56" s="342"/>
      <c r="NWK56" s="342"/>
      <c r="NWL56" s="342"/>
      <c r="NWM56" s="342"/>
      <c r="NWN56" s="342"/>
      <c r="NWO56" s="342"/>
      <c r="NWP56" s="342"/>
      <c r="NWQ56" s="342"/>
      <c r="NWR56" s="342"/>
      <c r="NWS56" s="342"/>
      <c r="NWT56" s="342"/>
      <c r="NWU56" s="342"/>
      <c r="NWV56" s="342"/>
      <c r="NWW56" s="342"/>
      <c r="NWX56" s="342"/>
      <c r="NWY56" s="342"/>
      <c r="NWZ56" s="342"/>
      <c r="NXA56" s="342"/>
      <c r="NXB56" s="342"/>
      <c r="NXC56" s="342"/>
      <c r="NXD56" s="342"/>
      <c r="NXE56" s="342"/>
      <c r="NXF56" s="342"/>
      <c r="NXG56" s="342"/>
      <c r="NXH56" s="342"/>
      <c r="NXI56" s="342"/>
      <c r="NXJ56" s="342"/>
      <c r="NXK56" s="342"/>
      <c r="NXL56" s="342"/>
      <c r="NXM56" s="342"/>
      <c r="NXN56" s="342"/>
      <c r="NXO56" s="342"/>
      <c r="NXP56" s="342"/>
      <c r="NXQ56" s="342"/>
      <c r="NXR56" s="342"/>
      <c r="NXS56" s="342"/>
      <c r="NXT56" s="342"/>
      <c r="NXU56" s="342"/>
      <c r="NXV56" s="342"/>
      <c r="NXW56" s="342"/>
      <c r="NXX56" s="342"/>
      <c r="NXY56" s="342"/>
      <c r="NXZ56" s="342"/>
      <c r="NYA56" s="342"/>
      <c r="NYB56" s="342"/>
      <c r="NYC56" s="342"/>
      <c r="NYD56" s="342"/>
      <c r="NYE56" s="342"/>
      <c r="NYF56" s="342"/>
      <c r="NYG56" s="342"/>
      <c r="NYH56" s="342"/>
      <c r="NYI56" s="342"/>
      <c r="NYJ56" s="342"/>
      <c r="NYK56" s="342"/>
      <c r="NYL56" s="342"/>
      <c r="NYM56" s="342"/>
      <c r="NYN56" s="342"/>
      <c r="NYO56" s="342"/>
      <c r="NYP56" s="342"/>
      <c r="NYQ56" s="342"/>
      <c r="NYR56" s="342"/>
      <c r="NYS56" s="342"/>
      <c r="NYT56" s="342"/>
      <c r="NYU56" s="342"/>
      <c r="NYV56" s="342"/>
      <c r="NYW56" s="342"/>
      <c r="NYX56" s="342"/>
      <c r="NYY56" s="342"/>
      <c r="NYZ56" s="342"/>
      <c r="NZA56" s="342"/>
      <c r="NZB56" s="342"/>
      <c r="NZC56" s="342"/>
      <c r="NZD56" s="342"/>
      <c r="NZE56" s="342"/>
      <c r="NZF56" s="342"/>
      <c r="NZG56" s="342"/>
      <c r="NZH56" s="342"/>
      <c r="NZI56" s="342"/>
      <c r="NZJ56" s="342"/>
      <c r="NZK56" s="342"/>
      <c r="NZL56" s="342"/>
      <c r="NZM56" s="342"/>
      <c r="NZN56" s="342"/>
      <c r="NZO56" s="342"/>
      <c r="NZP56" s="342"/>
      <c r="NZQ56" s="342"/>
      <c r="NZR56" s="342"/>
      <c r="NZS56" s="342"/>
      <c r="NZT56" s="342"/>
      <c r="NZU56" s="342"/>
      <c r="NZV56" s="342"/>
      <c r="NZW56" s="342"/>
      <c r="NZX56" s="342"/>
      <c r="NZY56" s="342"/>
      <c r="NZZ56" s="342"/>
      <c r="OAA56" s="342"/>
      <c r="OAB56" s="342"/>
      <c r="OAC56" s="342"/>
      <c r="OAD56" s="342"/>
      <c r="OAE56" s="342"/>
      <c r="OAF56" s="342"/>
      <c r="OAG56" s="342"/>
      <c r="OAH56" s="342"/>
      <c r="OAI56" s="342"/>
      <c r="OAJ56" s="342"/>
      <c r="OAK56" s="342"/>
      <c r="OAL56" s="342"/>
      <c r="OAM56" s="342"/>
      <c r="OAN56" s="342"/>
      <c r="OAO56" s="342"/>
      <c r="OAP56" s="342"/>
      <c r="OAQ56" s="342"/>
      <c r="OAR56" s="342"/>
      <c r="OAS56" s="342"/>
      <c r="OAT56" s="342"/>
      <c r="OAU56" s="342"/>
      <c r="OAV56" s="342"/>
      <c r="OAW56" s="342"/>
      <c r="OAX56" s="342"/>
      <c r="OAY56" s="342"/>
      <c r="OAZ56" s="342"/>
      <c r="OBA56" s="342"/>
      <c r="OBB56" s="342"/>
      <c r="OBC56" s="342"/>
      <c r="OBD56" s="342"/>
      <c r="OBE56" s="342"/>
      <c r="OBF56" s="342"/>
      <c r="OBG56" s="342"/>
      <c r="OBH56" s="342"/>
      <c r="OBI56" s="342"/>
      <c r="OBJ56" s="342"/>
      <c r="OBK56" s="342"/>
      <c r="OBL56" s="342"/>
      <c r="OBM56" s="342"/>
      <c r="OBN56" s="342"/>
      <c r="OBO56" s="342"/>
      <c r="OBP56" s="342"/>
      <c r="OBQ56" s="342"/>
      <c r="OBR56" s="342"/>
      <c r="OBS56" s="342"/>
      <c r="OBT56" s="342"/>
      <c r="OBU56" s="342"/>
      <c r="OBV56" s="342"/>
      <c r="OBW56" s="342"/>
      <c r="OBX56" s="342"/>
      <c r="OBY56" s="342"/>
      <c r="OBZ56" s="342"/>
      <c r="OCA56" s="342"/>
      <c r="OCB56" s="342"/>
      <c r="OCC56" s="342"/>
      <c r="OCD56" s="342"/>
      <c r="OCE56" s="342"/>
      <c r="OCF56" s="342"/>
      <c r="OCG56" s="342"/>
      <c r="OCH56" s="342"/>
      <c r="OCI56" s="342"/>
      <c r="OCJ56" s="342"/>
      <c r="OCK56" s="342"/>
      <c r="OCL56" s="342"/>
      <c r="OCM56" s="342"/>
      <c r="OCN56" s="342"/>
      <c r="OCO56" s="342"/>
      <c r="OCP56" s="342"/>
      <c r="OCQ56" s="342"/>
      <c r="OCR56" s="342"/>
      <c r="OCS56" s="342"/>
      <c r="OCT56" s="342"/>
      <c r="OCU56" s="342"/>
      <c r="OCV56" s="342"/>
      <c r="OCW56" s="342"/>
      <c r="OCX56" s="342"/>
      <c r="OCY56" s="342"/>
      <c r="OCZ56" s="342"/>
      <c r="ODA56" s="342"/>
      <c r="ODB56" s="342"/>
      <c r="ODC56" s="342"/>
      <c r="ODD56" s="342"/>
      <c r="ODE56" s="342"/>
      <c r="ODF56" s="342"/>
      <c r="ODG56" s="342"/>
      <c r="ODH56" s="342"/>
      <c r="ODI56" s="342"/>
      <c r="ODJ56" s="342"/>
      <c r="ODK56" s="342"/>
      <c r="ODL56" s="342"/>
      <c r="ODM56" s="342"/>
      <c r="ODN56" s="342"/>
      <c r="ODO56" s="342"/>
      <c r="ODP56" s="342"/>
      <c r="ODQ56" s="342"/>
      <c r="ODR56" s="342"/>
      <c r="ODS56" s="342"/>
      <c r="ODT56" s="342"/>
      <c r="ODU56" s="342"/>
      <c r="ODV56" s="342"/>
      <c r="ODW56" s="342"/>
      <c r="ODX56" s="342"/>
      <c r="ODY56" s="342"/>
      <c r="ODZ56" s="342"/>
      <c r="OEA56" s="342"/>
      <c r="OEB56" s="342"/>
      <c r="OEC56" s="342"/>
      <c r="OED56" s="342"/>
      <c r="OEE56" s="342"/>
      <c r="OEF56" s="342"/>
      <c r="OEG56" s="342"/>
      <c r="OEH56" s="342"/>
      <c r="OEI56" s="342"/>
      <c r="OEJ56" s="342"/>
      <c r="OEK56" s="342"/>
      <c r="OEL56" s="342"/>
      <c r="OEM56" s="342"/>
      <c r="OEN56" s="342"/>
      <c r="OEO56" s="342"/>
      <c r="OEP56" s="342"/>
      <c r="OEQ56" s="342"/>
      <c r="OER56" s="342"/>
      <c r="OES56" s="342"/>
      <c r="OET56" s="342"/>
      <c r="OEU56" s="342"/>
      <c r="OEV56" s="342"/>
      <c r="OEW56" s="342"/>
      <c r="OEX56" s="342"/>
      <c r="OEY56" s="342"/>
      <c r="OEZ56" s="342"/>
      <c r="OFA56" s="342"/>
      <c r="OFB56" s="342"/>
      <c r="OFC56" s="342"/>
      <c r="OFD56" s="342"/>
      <c r="OFE56" s="342"/>
      <c r="OFF56" s="342"/>
      <c r="OFG56" s="342"/>
      <c r="OFH56" s="342"/>
      <c r="OFI56" s="342"/>
      <c r="OFJ56" s="342"/>
      <c r="OFK56" s="342"/>
      <c r="OFL56" s="342"/>
      <c r="OFM56" s="342"/>
      <c r="OFN56" s="342"/>
      <c r="OFO56" s="342"/>
      <c r="OFP56" s="342"/>
      <c r="OFQ56" s="342"/>
      <c r="OFR56" s="342"/>
      <c r="OFS56" s="342"/>
      <c r="OFT56" s="342"/>
      <c r="OFU56" s="342"/>
      <c r="OFV56" s="342"/>
      <c r="OFW56" s="342"/>
      <c r="OFX56" s="342"/>
      <c r="OFY56" s="342"/>
      <c r="OFZ56" s="342"/>
      <c r="OGA56" s="342"/>
      <c r="OGB56" s="342"/>
      <c r="OGC56" s="342"/>
      <c r="OGD56" s="342"/>
      <c r="OGE56" s="342"/>
      <c r="OGF56" s="342"/>
      <c r="OGG56" s="342"/>
      <c r="OGH56" s="342"/>
      <c r="OGI56" s="342"/>
      <c r="OGJ56" s="342"/>
      <c r="OGK56" s="342"/>
      <c r="OGL56" s="342"/>
      <c r="OGM56" s="342"/>
      <c r="OGN56" s="342"/>
      <c r="OGO56" s="342"/>
      <c r="OGP56" s="342"/>
      <c r="OGQ56" s="342"/>
      <c r="OGR56" s="342"/>
      <c r="OGS56" s="342"/>
      <c r="OGT56" s="342"/>
      <c r="OGU56" s="342"/>
      <c r="OGV56" s="342"/>
      <c r="OGW56" s="342"/>
      <c r="OGX56" s="342"/>
      <c r="OGY56" s="342"/>
      <c r="OGZ56" s="342"/>
      <c r="OHA56" s="342"/>
      <c r="OHB56" s="342"/>
      <c r="OHC56" s="342"/>
      <c r="OHD56" s="342"/>
      <c r="OHE56" s="342"/>
      <c r="OHF56" s="342"/>
      <c r="OHG56" s="342"/>
      <c r="OHH56" s="342"/>
      <c r="OHI56" s="342"/>
      <c r="OHJ56" s="342"/>
      <c r="OHK56" s="342"/>
      <c r="OHL56" s="342"/>
      <c r="OHM56" s="342"/>
      <c r="OHN56" s="342"/>
      <c r="OHO56" s="342"/>
      <c r="OHP56" s="342"/>
      <c r="OHQ56" s="342"/>
      <c r="OHR56" s="342"/>
      <c r="OHS56" s="342"/>
      <c r="OHT56" s="342"/>
      <c r="OHU56" s="342"/>
      <c r="OHV56" s="342"/>
      <c r="OHW56" s="342"/>
      <c r="OHX56" s="342"/>
      <c r="OHY56" s="342"/>
      <c r="OHZ56" s="342"/>
      <c r="OIA56" s="342"/>
      <c r="OIB56" s="342"/>
      <c r="OIC56" s="342"/>
      <c r="OID56" s="342"/>
      <c r="OIE56" s="342"/>
      <c r="OIF56" s="342"/>
      <c r="OIG56" s="342"/>
      <c r="OIH56" s="342"/>
      <c r="OII56" s="342"/>
      <c r="OIJ56" s="342"/>
      <c r="OIK56" s="342"/>
      <c r="OIL56" s="342"/>
      <c r="OIM56" s="342"/>
      <c r="OIN56" s="342"/>
      <c r="OIO56" s="342"/>
      <c r="OIP56" s="342"/>
      <c r="OIQ56" s="342"/>
      <c r="OIR56" s="342"/>
      <c r="OIS56" s="342"/>
      <c r="OIT56" s="342"/>
      <c r="OIU56" s="342"/>
      <c r="OIV56" s="342"/>
      <c r="OIW56" s="342"/>
      <c r="OIX56" s="342"/>
      <c r="OIY56" s="342"/>
      <c r="OIZ56" s="342"/>
      <c r="OJA56" s="342"/>
      <c r="OJB56" s="342"/>
      <c r="OJC56" s="342"/>
      <c r="OJD56" s="342"/>
      <c r="OJE56" s="342"/>
      <c r="OJF56" s="342"/>
      <c r="OJG56" s="342"/>
      <c r="OJH56" s="342"/>
      <c r="OJI56" s="342"/>
      <c r="OJJ56" s="342"/>
      <c r="OJK56" s="342"/>
      <c r="OJL56" s="342"/>
      <c r="OJM56" s="342"/>
      <c r="OJN56" s="342"/>
      <c r="OJO56" s="342"/>
      <c r="OJP56" s="342"/>
      <c r="OJQ56" s="342"/>
      <c r="OJR56" s="342"/>
      <c r="OJS56" s="342"/>
      <c r="OJT56" s="342"/>
      <c r="OJU56" s="342"/>
      <c r="OJV56" s="342"/>
      <c r="OJW56" s="342"/>
      <c r="OJX56" s="342"/>
      <c r="OJY56" s="342"/>
      <c r="OJZ56" s="342"/>
      <c r="OKA56" s="342"/>
      <c r="OKB56" s="342"/>
      <c r="OKC56" s="342"/>
      <c r="OKD56" s="342"/>
      <c r="OKE56" s="342"/>
      <c r="OKF56" s="342"/>
      <c r="OKG56" s="342"/>
      <c r="OKH56" s="342"/>
      <c r="OKI56" s="342"/>
      <c r="OKJ56" s="342"/>
      <c r="OKK56" s="342"/>
      <c r="OKL56" s="342"/>
      <c r="OKM56" s="342"/>
      <c r="OKN56" s="342"/>
      <c r="OKO56" s="342"/>
      <c r="OKP56" s="342"/>
      <c r="OKQ56" s="342"/>
      <c r="OKR56" s="342"/>
      <c r="OKS56" s="342"/>
      <c r="OKT56" s="342"/>
      <c r="OKU56" s="342"/>
      <c r="OKV56" s="342"/>
      <c r="OKW56" s="342"/>
      <c r="OKX56" s="342"/>
      <c r="OKY56" s="342"/>
      <c r="OKZ56" s="342"/>
      <c r="OLA56" s="342"/>
      <c r="OLB56" s="342"/>
      <c r="OLC56" s="342"/>
      <c r="OLD56" s="342"/>
      <c r="OLE56" s="342"/>
      <c r="OLF56" s="342"/>
      <c r="OLG56" s="342"/>
      <c r="OLH56" s="342"/>
      <c r="OLI56" s="342"/>
      <c r="OLJ56" s="342"/>
      <c r="OLK56" s="342"/>
      <c r="OLL56" s="342"/>
      <c r="OLM56" s="342"/>
      <c r="OLN56" s="342"/>
      <c r="OLO56" s="342"/>
      <c r="OLP56" s="342"/>
      <c r="OLQ56" s="342"/>
      <c r="OLR56" s="342"/>
      <c r="OLS56" s="342"/>
      <c r="OLT56" s="342"/>
      <c r="OLU56" s="342"/>
      <c r="OLV56" s="342"/>
      <c r="OLW56" s="342"/>
      <c r="OLX56" s="342"/>
      <c r="OLY56" s="342"/>
      <c r="OLZ56" s="342"/>
      <c r="OMA56" s="342"/>
      <c r="OMB56" s="342"/>
      <c r="OMC56" s="342"/>
      <c r="OMD56" s="342"/>
      <c r="OME56" s="342"/>
      <c r="OMF56" s="342"/>
      <c r="OMG56" s="342"/>
      <c r="OMH56" s="342"/>
      <c r="OMI56" s="342"/>
      <c r="OMJ56" s="342"/>
      <c r="OMK56" s="342"/>
      <c r="OML56" s="342"/>
      <c r="OMM56" s="342"/>
      <c r="OMN56" s="342"/>
      <c r="OMO56" s="342"/>
      <c r="OMP56" s="342"/>
      <c r="OMQ56" s="342"/>
      <c r="OMR56" s="342"/>
      <c r="OMS56" s="342"/>
      <c r="OMT56" s="342"/>
      <c r="OMU56" s="342"/>
      <c r="OMV56" s="342"/>
      <c r="OMW56" s="342"/>
      <c r="OMX56" s="342"/>
      <c r="OMY56" s="342"/>
      <c r="OMZ56" s="342"/>
      <c r="ONA56" s="342"/>
      <c r="ONB56" s="342"/>
      <c r="ONC56" s="342"/>
      <c r="OND56" s="342"/>
      <c r="ONE56" s="342"/>
      <c r="ONF56" s="342"/>
      <c r="ONG56" s="342"/>
      <c r="ONH56" s="342"/>
      <c r="ONI56" s="342"/>
      <c r="ONJ56" s="342"/>
      <c r="ONK56" s="342"/>
      <c r="ONL56" s="342"/>
      <c r="ONM56" s="342"/>
      <c r="ONN56" s="342"/>
      <c r="ONO56" s="342"/>
      <c r="ONP56" s="342"/>
      <c r="ONQ56" s="342"/>
      <c r="ONR56" s="342"/>
      <c r="ONS56" s="342"/>
      <c r="ONT56" s="342"/>
      <c r="ONU56" s="342"/>
      <c r="ONV56" s="342"/>
      <c r="ONW56" s="342"/>
      <c r="ONX56" s="342"/>
      <c r="ONY56" s="342"/>
      <c r="ONZ56" s="342"/>
      <c r="OOA56" s="342"/>
      <c r="OOB56" s="342"/>
      <c r="OOC56" s="342"/>
      <c r="OOD56" s="342"/>
      <c r="OOE56" s="342"/>
      <c r="OOF56" s="342"/>
      <c r="OOG56" s="342"/>
      <c r="OOH56" s="342"/>
      <c r="OOI56" s="342"/>
      <c r="OOJ56" s="342"/>
      <c r="OOK56" s="342"/>
      <c r="OOL56" s="342"/>
      <c r="OOM56" s="342"/>
      <c r="OON56" s="342"/>
      <c r="OOO56" s="342"/>
      <c r="OOP56" s="342"/>
      <c r="OOQ56" s="342"/>
      <c r="OOR56" s="342"/>
      <c r="OOS56" s="342"/>
      <c r="OOT56" s="342"/>
      <c r="OOU56" s="342"/>
      <c r="OOV56" s="342"/>
      <c r="OOW56" s="342"/>
      <c r="OOX56" s="342"/>
      <c r="OOY56" s="342"/>
      <c r="OOZ56" s="342"/>
      <c r="OPA56" s="342"/>
      <c r="OPB56" s="342"/>
      <c r="OPC56" s="342"/>
      <c r="OPD56" s="342"/>
      <c r="OPE56" s="342"/>
      <c r="OPF56" s="342"/>
      <c r="OPG56" s="342"/>
      <c r="OPH56" s="342"/>
      <c r="OPI56" s="342"/>
      <c r="OPJ56" s="342"/>
      <c r="OPK56" s="342"/>
      <c r="OPL56" s="342"/>
      <c r="OPM56" s="342"/>
      <c r="OPN56" s="342"/>
      <c r="OPO56" s="342"/>
      <c r="OPP56" s="342"/>
      <c r="OPQ56" s="342"/>
      <c r="OPR56" s="342"/>
      <c r="OPS56" s="342"/>
      <c r="OPT56" s="342"/>
      <c r="OPU56" s="342"/>
      <c r="OPV56" s="342"/>
      <c r="OPW56" s="342"/>
      <c r="OPX56" s="342"/>
      <c r="OPY56" s="342"/>
      <c r="OPZ56" s="342"/>
      <c r="OQA56" s="342"/>
      <c r="OQB56" s="342"/>
      <c r="OQC56" s="342"/>
      <c r="OQD56" s="342"/>
      <c r="OQE56" s="342"/>
      <c r="OQF56" s="342"/>
      <c r="OQG56" s="342"/>
      <c r="OQH56" s="342"/>
      <c r="OQI56" s="342"/>
      <c r="OQJ56" s="342"/>
      <c r="OQK56" s="342"/>
      <c r="OQL56" s="342"/>
      <c r="OQM56" s="342"/>
      <c r="OQN56" s="342"/>
      <c r="OQO56" s="342"/>
      <c r="OQP56" s="342"/>
      <c r="OQQ56" s="342"/>
      <c r="OQR56" s="342"/>
      <c r="OQS56" s="342"/>
      <c r="OQT56" s="342"/>
      <c r="OQU56" s="342"/>
      <c r="OQV56" s="342"/>
      <c r="OQW56" s="342"/>
      <c r="OQX56" s="342"/>
      <c r="OQY56" s="342"/>
      <c r="OQZ56" s="342"/>
      <c r="ORA56" s="342"/>
      <c r="ORB56" s="342"/>
      <c r="ORC56" s="342"/>
      <c r="ORD56" s="342"/>
      <c r="ORE56" s="342"/>
      <c r="ORF56" s="342"/>
      <c r="ORG56" s="342"/>
      <c r="ORH56" s="342"/>
      <c r="ORI56" s="342"/>
      <c r="ORJ56" s="342"/>
      <c r="ORK56" s="342"/>
      <c r="ORL56" s="342"/>
      <c r="ORM56" s="342"/>
      <c r="ORN56" s="342"/>
      <c r="ORO56" s="342"/>
      <c r="ORP56" s="342"/>
      <c r="ORQ56" s="342"/>
      <c r="ORR56" s="342"/>
      <c r="ORS56" s="342"/>
      <c r="ORT56" s="342"/>
      <c r="ORU56" s="342"/>
      <c r="ORV56" s="342"/>
      <c r="ORW56" s="342"/>
      <c r="ORX56" s="342"/>
      <c r="ORY56" s="342"/>
      <c r="ORZ56" s="342"/>
      <c r="OSA56" s="342"/>
      <c r="OSB56" s="342"/>
      <c r="OSC56" s="342"/>
      <c r="OSD56" s="342"/>
      <c r="OSE56" s="342"/>
      <c r="OSF56" s="342"/>
      <c r="OSG56" s="342"/>
      <c r="OSH56" s="342"/>
      <c r="OSI56" s="342"/>
      <c r="OSJ56" s="342"/>
      <c r="OSK56" s="342"/>
      <c r="OSL56" s="342"/>
      <c r="OSM56" s="342"/>
      <c r="OSN56" s="342"/>
      <c r="OSO56" s="342"/>
      <c r="OSP56" s="342"/>
      <c r="OSQ56" s="342"/>
      <c r="OSR56" s="342"/>
      <c r="OSS56" s="342"/>
      <c r="OST56" s="342"/>
      <c r="OSU56" s="342"/>
      <c r="OSV56" s="342"/>
      <c r="OSW56" s="342"/>
      <c r="OSX56" s="342"/>
      <c r="OSY56" s="342"/>
      <c r="OSZ56" s="342"/>
      <c r="OTA56" s="342"/>
      <c r="OTB56" s="342"/>
      <c r="OTC56" s="342"/>
      <c r="OTD56" s="342"/>
      <c r="OTE56" s="342"/>
      <c r="OTF56" s="342"/>
      <c r="OTG56" s="342"/>
      <c r="OTH56" s="342"/>
      <c r="OTI56" s="342"/>
      <c r="OTJ56" s="342"/>
      <c r="OTK56" s="342"/>
      <c r="OTL56" s="342"/>
      <c r="OTM56" s="342"/>
      <c r="OTN56" s="342"/>
      <c r="OTO56" s="342"/>
      <c r="OTP56" s="342"/>
      <c r="OTQ56" s="342"/>
      <c r="OTR56" s="342"/>
      <c r="OTS56" s="342"/>
      <c r="OTT56" s="342"/>
      <c r="OTU56" s="342"/>
      <c r="OTV56" s="342"/>
      <c r="OTW56" s="342"/>
      <c r="OTX56" s="342"/>
      <c r="OTY56" s="342"/>
      <c r="OTZ56" s="342"/>
      <c r="OUA56" s="342"/>
      <c r="OUB56" s="342"/>
      <c r="OUC56" s="342"/>
      <c r="OUD56" s="342"/>
      <c r="OUE56" s="342"/>
      <c r="OUF56" s="342"/>
      <c r="OUG56" s="342"/>
      <c r="OUH56" s="342"/>
      <c r="OUI56" s="342"/>
      <c r="OUJ56" s="342"/>
      <c r="OUK56" s="342"/>
      <c r="OUL56" s="342"/>
      <c r="OUM56" s="342"/>
      <c r="OUN56" s="342"/>
      <c r="OUO56" s="342"/>
      <c r="OUP56" s="342"/>
      <c r="OUQ56" s="342"/>
      <c r="OUR56" s="342"/>
      <c r="OUS56" s="342"/>
      <c r="OUT56" s="342"/>
      <c r="OUU56" s="342"/>
      <c r="OUV56" s="342"/>
      <c r="OUW56" s="342"/>
      <c r="OUX56" s="342"/>
      <c r="OUY56" s="342"/>
      <c r="OUZ56" s="342"/>
      <c r="OVA56" s="342"/>
      <c r="OVB56" s="342"/>
      <c r="OVC56" s="342"/>
      <c r="OVD56" s="342"/>
      <c r="OVE56" s="342"/>
      <c r="OVF56" s="342"/>
      <c r="OVG56" s="342"/>
      <c r="OVH56" s="342"/>
      <c r="OVI56" s="342"/>
      <c r="OVJ56" s="342"/>
      <c r="OVK56" s="342"/>
      <c r="OVL56" s="342"/>
      <c r="OVM56" s="342"/>
      <c r="OVN56" s="342"/>
      <c r="OVO56" s="342"/>
      <c r="OVP56" s="342"/>
      <c r="OVQ56" s="342"/>
      <c r="OVR56" s="342"/>
      <c r="OVS56" s="342"/>
      <c r="OVT56" s="342"/>
      <c r="OVU56" s="342"/>
      <c r="OVV56" s="342"/>
      <c r="OVW56" s="342"/>
      <c r="OVX56" s="342"/>
      <c r="OVY56" s="342"/>
      <c r="OVZ56" s="342"/>
      <c r="OWA56" s="342"/>
      <c r="OWB56" s="342"/>
      <c r="OWC56" s="342"/>
      <c r="OWD56" s="342"/>
      <c r="OWE56" s="342"/>
      <c r="OWF56" s="342"/>
      <c r="OWG56" s="342"/>
      <c r="OWH56" s="342"/>
      <c r="OWI56" s="342"/>
      <c r="OWJ56" s="342"/>
      <c r="OWK56" s="342"/>
      <c r="OWL56" s="342"/>
      <c r="OWM56" s="342"/>
      <c r="OWN56" s="342"/>
      <c r="OWO56" s="342"/>
      <c r="OWP56" s="342"/>
      <c r="OWQ56" s="342"/>
      <c r="OWR56" s="342"/>
      <c r="OWS56" s="342"/>
      <c r="OWT56" s="342"/>
      <c r="OWU56" s="342"/>
      <c r="OWV56" s="342"/>
      <c r="OWW56" s="342"/>
      <c r="OWX56" s="342"/>
      <c r="OWY56" s="342"/>
      <c r="OWZ56" s="342"/>
      <c r="OXA56" s="342"/>
      <c r="OXB56" s="342"/>
      <c r="OXC56" s="342"/>
      <c r="OXD56" s="342"/>
      <c r="OXE56" s="342"/>
      <c r="OXF56" s="342"/>
      <c r="OXG56" s="342"/>
      <c r="OXH56" s="342"/>
      <c r="OXI56" s="342"/>
      <c r="OXJ56" s="342"/>
      <c r="OXK56" s="342"/>
      <c r="OXL56" s="342"/>
      <c r="OXM56" s="342"/>
      <c r="OXN56" s="342"/>
      <c r="OXO56" s="342"/>
      <c r="OXP56" s="342"/>
      <c r="OXQ56" s="342"/>
      <c r="OXR56" s="342"/>
      <c r="OXS56" s="342"/>
      <c r="OXT56" s="342"/>
      <c r="OXU56" s="342"/>
      <c r="OXV56" s="342"/>
      <c r="OXW56" s="342"/>
      <c r="OXX56" s="342"/>
      <c r="OXY56" s="342"/>
      <c r="OXZ56" s="342"/>
      <c r="OYA56" s="342"/>
      <c r="OYB56" s="342"/>
      <c r="OYC56" s="342"/>
      <c r="OYD56" s="342"/>
      <c r="OYE56" s="342"/>
      <c r="OYF56" s="342"/>
      <c r="OYG56" s="342"/>
      <c r="OYH56" s="342"/>
      <c r="OYI56" s="342"/>
      <c r="OYJ56" s="342"/>
      <c r="OYK56" s="342"/>
      <c r="OYL56" s="342"/>
      <c r="OYM56" s="342"/>
      <c r="OYN56" s="342"/>
      <c r="OYO56" s="342"/>
      <c r="OYP56" s="342"/>
      <c r="OYQ56" s="342"/>
      <c r="OYR56" s="342"/>
      <c r="OYS56" s="342"/>
      <c r="OYT56" s="342"/>
      <c r="OYU56" s="342"/>
      <c r="OYV56" s="342"/>
      <c r="OYW56" s="342"/>
      <c r="OYX56" s="342"/>
      <c r="OYY56" s="342"/>
      <c r="OYZ56" s="342"/>
      <c r="OZA56" s="342"/>
      <c r="OZB56" s="342"/>
      <c r="OZC56" s="342"/>
      <c r="OZD56" s="342"/>
      <c r="OZE56" s="342"/>
      <c r="OZF56" s="342"/>
      <c r="OZG56" s="342"/>
      <c r="OZH56" s="342"/>
      <c r="OZI56" s="342"/>
      <c r="OZJ56" s="342"/>
      <c r="OZK56" s="342"/>
      <c r="OZL56" s="342"/>
      <c r="OZM56" s="342"/>
      <c r="OZN56" s="342"/>
      <c r="OZO56" s="342"/>
      <c r="OZP56" s="342"/>
      <c r="OZQ56" s="342"/>
      <c r="OZR56" s="342"/>
      <c r="OZS56" s="342"/>
      <c r="OZT56" s="342"/>
      <c r="OZU56" s="342"/>
      <c r="OZV56" s="342"/>
      <c r="OZW56" s="342"/>
      <c r="OZX56" s="342"/>
      <c r="OZY56" s="342"/>
      <c r="OZZ56" s="342"/>
      <c r="PAA56" s="342"/>
      <c r="PAB56" s="342"/>
      <c r="PAC56" s="342"/>
      <c r="PAD56" s="342"/>
      <c r="PAE56" s="342"/>
      <c r="PAF56" s="342"/>
      <c r="PAG56" s="342"/>
      <c r="PAH56" s="342"/>
      <c r="PAI56" s="342"/>
      <c r="PAJ56" s="342"/>
      <c r="PAK56" s="342"/>
      <c r="PAL56" s="342"/>
      <c r="PAM56" s="342"/>
      <c r="PAN56" s="342"/>
      <c r="PAO56" s="342"/>
      <c r="PAP56" s="342"/>
      <c r="PAQ56" s="342"/>
      <c r="PAR56" s="342"/>
      <c r="PAS56" s="342"/>
      <c r="PAT56" s="342"/>
      <c r="PAU56" s="342"/>
      <c r="PAV56" s="342"/>
      <c r="PAW56" s="342"/>
      <c r="PAX56" s="342"/>
      <c r="PAY56" s="342"/>
      <c r="PAZ56" s="342"/>
      <c r="PBA56" s="342"/>
      <c r="PBB56" s="342"/>
      <c r="PBC56" s="342"/>
      <c r="PBD56" s="342"/>
      <c r="PBE56" s="342"/>
      <c r="PBF56" s="342"/>
      <c r="PBG56" s="342"/>
      <c r="PBH56" s="342"/>
      <c r="PBI56" s="342"/>
      <c r="PBJ56" s="342"/>
      <c r="PBK56" s="342"/>
      <c r="PBL56" s="342"/>
      <c r="PBM56" s="342"/>
      <c r="PBN56" s="342"/>
      <c r="PBO56" s="342"/>
      <c r="PBP56" s="342"/>
      <c r="PBQ56" s="342"/>
      <c r="PBR56" s="342"/>
      <c r="PBS56" s="342"/>
      <c r="PBT56" s="342"/>
      <c r="PBU56" s="342"/>
      <c r="PBV56" s="342"/>
      <c r="PBW56" s="342"/>
      <c r="PBX56" s="342"/>
      <c r="PBY56" s="342"/>
      <c r="PBZ56" s="342"/>
      <c r="PCA56" s="342"/>
      <c r="PCB56" s="342"/>
      <c r="PCC56" s="342"/>
      <c r="PCD56" s="342"/>
      <c r="PCE56" s="342"/>
      <c r="PCF56" s="342"/>
      <c r="PCG56" s="342"/>
      <c r="PCH56" s="342"/>
      <c r="PCI56" s="342"/>
      <c r="PCJ56" s="342"/>
      <c r="PCK56" s="342"/>
      <c r="PCL56" s="342"/>
      <c r="PCM56" s="342"/>
      <c r="PCN56" s="342"/>
      <c r="PCO56" s="342"/>
      <c r="PCP56" s="342"/>
      <c r="PCQ56" s="342"/>
      <c r="PCR56" s="342"/>
      <c r="PCS56" s="342"/>
      <c r="PCT56" s="342"/>
      <c r="PCU56" s="342"/>
      <c r="PCV56" s="342"/>
      <c r="PCW56" s="342"/>
      <c r="PCX56" s="342"/>
      <c r="PCY56" s="342"/>
      <c r="PCZ56" s="342"/>
      <c r="PDA56" s="342"/>
      <c r="PDB56" s="342"/>
      <c r="PDC56" s="342"/>
      <c r="PDD56" s="342"/>
      <c r="PDE56" s="342"/>
      <c r="PDF56" s="342"/>
      <c r="PDG56" s="342"/>
      <c r="PDH56" s="342"/>
      <c r="PDI56" s="342"/>
      <c r="PDJ56" s="342"/>
      <c r="PDK56" s="342"/>
      <c r="PDL56" s="342"/>
      <c r="PDM56" s="342"/>
      <c r="PDN56" s="342"/>
      <c r="PDO56" s="342"/>
      <c r="PDP56" s="342"/>
      <c r="PDQ56" s="342"/>
      <c r="PDR56" s="342"/>
      <c r="PDS56" s="342"/>
      <c r="PDT56" s="342"/>
      <c r="PDU56" s="342"/>
      <c r="PDV56" s="342"/>
      <c r="PDW56" s="342"/>
      <c r="PDX56" s="342"/>
      <c r="PDY56" s="342"/>
      <c r="PDZ56" s="342"/>
      <c r="PEA56" s="342"/>
      <c r="PEB56" s="342"/>
      <c r="PEC56" s="342"/>
      <c r="PED56" s="342"/>
      <c r="PEE56" s="342"/>
      <c r="PEF56" s="342"/>
      <c r="PEG56" s="342"/>
      <c r="PEH56" s="342"/>
      <c r="PEI56" s="342"/>
      <c r="PEJ56" s="342"/>
      <c r="PEK56" s="342"/>
      <c r="PEL56" s="342"/>
      <c r="PEM56" s="342"/>
      <c r="PEN56" s="342"/>
      <c r="PEO56" s="342"/>
      <c r="PEP56" s="342"/>
      <c r="PEQ56" s="342"/>
      <c r="PER56" s="342"/>
      <c r="PES56" s="342"/>
      <c r="PET56" s="342"/>
      <c r="PEU56" s="342"/>
      <c r="PEV56" s="342"/>
      <c r="PEW56" s="342"/>
      <c r="PEX56" s="342"/>
      <c r="PEY56" s="342"/>
      <c r="PEZ56" s="342"/>
      <c r="PFA56" s="342"/>
      <c r="PFB56" s="342"/>
      <c r="PFC56" s="342"/>
      <c r="PFD56" s="342"/>
      <c r="PFE56" s="342"/>
      <c r="PFF56" s="342"/>
      <c r="PFG56" s="342"/>
      <c r="PFH56" s="342"/>
      <c r="PFI56" s="342"/>
      <c r="PFJ56" s="342"/>
      <c r="PFK56" s="342"/>
      <c r="PFL56" s="342"/>
      <c r="PFM56" s="342"/>
      <c r="PFN56" s="342"/>
      <c r="PFO56" s="342"/>
      <c r="PFP56" s="342"/>
      <c r="PFQ56" s="342"/>
      <c r="PFR56" s="342"/>
      <c r="PFS56" s="342"/>
      <c r="PFT56" s="342"/>
      <c r="PFU56" s="342"/>
      <c r="PFV56" s="342"/>
      <c r="PFW56" s="342"/>
      <c r="PFX56" s="342"/>
      <c r="PFY56" s="342"/>
      <c r="PFZ56" s="342"/>
      <c r="PGA56" s="342"/>
      <c r="PGB56" s="342"/>
      <c r="PGC56" s="342"/>
      <c r="PGD56" s="342"/>
      <c r="PGE56" s="342"/>
      <c r="PGF56" s="342"/>
      <c r="PGG56" s="342"/>
      <c r="PGH56" s="342"/>
      <c r="PGI56" s="342"/>
      <c r="PGJ56" s="342"/>
      <c r="PGK56" s="342"/>
      <c r="PGL56" s="342"/>
      <c r="PGM56" s="342"/>
      <c r="PGN56" s="342"/>
      <c r="PGO56" s="342"/>
      <c r="PGP56" s="342"/>
      <c r="PGQ56" s="342"/>
      <c r="PGR56" s="342"/>
      <c r="PGS56" s="342"/>
      <c r="PGT56" s="342"/>
      <c r="PGU56" s="342"/>
      <c r="PGV56" s="342"/>
      <c r="PGW56" s="342"/>
      <c r="PGX56" s="342"/>
      <c r="PGY56" s="342"/>
      <c r="PGZ56" s="342"/>
      <c r="PHA56" s="342"/>
      <c r="PHB56" s="342"/>
      <c r="PHC56" s="342"/>
      <c r="PHD56" s="342"/>
      <c r="PHE56" s="342"/>
      <c r="PHF56" s="342"/>
      <c r="PHG56" s="342"/>
      <c r="PHH56" s="342"/>
      <c r="PHI56" s="342"/>
      <c r="PHJ56" s="342"/>
      <c r="PHK56" s="342"/>
      <c r="PHL56" s="342"/>
      <c r="PHM56" s="342"/>
      <c r="PHN56" s="342"/>
      <c r="PHO56" s="342"/>
      <c r="PHP56" s="342"/>
      <c r="PHQ56" s="342"/>
      <c r="PHR56" s="342"/>
      <c r="PHS56" s="342"/>
      <c r="PHT56" s="342"/>
      <c r="PHU56" s="342"/>
      <c r="PHV56" s="342"/>
      <c r="PHW56" s="342"/>
      <c r="PHX56" s="342"/>
      <c r="PHY56" s="342"/>
      <c r="PHZ56" s="342"/>
      <c r="PIA56" s="342"/>
      <c r="PIB56" s="342"/>
      <c r="PIC56" s="342"/>
      <c r="PID56" s="342"/>
      <c r="PIE56" s="342"/>
      <c r="PIF56" s="342"/>
      <c r="PIG56" s="342"/>
      <c r="PIH56" s="342"/>
      <c r="PII56" s="342"/>
      <c r="PIJ56" s="342"/>
      <c r="PIK56" s="342"/>
      <c r="PIL56" s="342"/>
      <c r="PIM56" s="342"/>
      <c r="PIN56" s="342"/>
      <c r="PIO56" s="342"/>
      <c r="PIP56" s="342"/>
      <c r="PIQ56" s="342"/>
      <c r="PIR56" s="342"/>
      <c r="PIS56" s="342"/>
      <c r="PIT56" s="342"/>
      <c r="PIU56" s="342"/>
      <c r="PIV56" s="342"/>
      <c r="PIW56" s="342"/>
      <c r="PIX56" s="342"/>
      <c r="PIY56" s="342"/>
      <c r="PIZ56" s="342"/>
      <c r="PJA56" s="342"/>
      <c r="PJB56" s="342"/>
      <c r="PJC56" s="342"/>
      <c r="PJD56" s="342"/>
      <c r="PJE56" s="342"/>
      <c r="PJF56" s="342"/>
      <c r="PJG56" s="342"/>
      <c r="PJH56" s="342"/>
      <c r="PJI56" s="342"/>
      <c r="PJJ56" s="342"/>
      <c r="PJK56" s="342"/>
      <c r="PJL56" s="342"/>
      <c r="PJM56" s="342"/>
      <c r="PJN56" s="342"/>
      <c r="PJO56" s="342"/>
      <c r="PJP56" s="342"/>
      <c r="PJQ56" s="342"/>
      <c r="PJR56" s="342"/>
      <c r="PJS56" s="342"/>
      <c r="PJT56" s="342"/>
      <c r="PJU56" s="342"/>
      <c r="PJV56" s="342"/>
      <c r="PJW56" s="342"/>
      <c r="PJX56" s="342"/>
      <c r="PJY56" s="342"/>
      <c r="PJZ56" s="342"/>
      <c r="PKA56" s="342"/>
      <c r="PKB56" s="342"/>
      <c r="PKC56" s="342"/>
      <c r="PKD56" s="342"/>
      <c r="PKE56" s="342"/>
      <c r="PKF56" s="342"/>
      <c r="PKG56" s="342"/>
      <c r="PKH56" s="342"/>
      <c r="PKI56" s="342"/>
      <c r="PKJ56" s="342"/>
      <c r="PKK56" s="342"/>
      <c r="PKL56" s="342"/>
      <c r="PKM56" s="342"/>
      <c r="PKN56" s="342"/>
      <c r="PKO56" s="342"/>
      <c r="PKP56" s="342"/>
      <c r="PKQ56" s="342"/>
      <c r="PKR56" s="342"/>
      <c r="PKS56" s="342"/>
      <c r="PKT56" s="342"/>
      <c r="PKU56" s="342"/>
      <c r="PKV56" s="342"/>
      <c r="PKW56" s="342"/>
      <c r="PKX56" s="342"/>
      <c r="PKY56" s="342"/>
      <c r="PKZ56" s="342"/>
      <c r="PLA56" s="342"/>
      <c r="PLB56" s="342"/>
      <c r="PLC56" s="342"/>
      <c r="PLD56" s="342"/>
      <c r="PLE56" s="342"/>
      <c r="PLF56" s="342"/>
      <c r="PLG56" s="342"/>
      <c r="PLH56" s="342"/>
      <c r="PLI56" s="342"/>
      <c r="PLJ56" s="342"/>
      <c r="PLK56" s="342"/>
      <c r="PLL56" s="342"/>
      <c r="PLM56" s="342"/>
      <c r="PLN56" s="342"/>
      <c r="PLO56" s="342"/>
      <c r="PLP56" s="342"/>
      <c r="PLQ56" s="342"/>
      <c r="PLR56" s="342"/>
      <c r="PLS56" s="342"/>
      <c r="PLT56" s="342"/>
      <c r="PLU56" s="342"/>
      <c r="PLV56" s="342"/>
      <c r="PLW56" s="342"/>
      <c r="PLX56" s="342"/>
      <c r="PLY56" s="342"/>
      <c r="PLZ56" s="342"/>
      <c r="PMA56" s="342"/>
      <c r="PMB56" s="342"/>
      <c r="PMC56" s="342"/>
      <c r="PMD56" s="342"/>
      <c r="PME56" s="342"/>
      <c r="PMF56" s="342"/>
      <c r="PMG56" s="342"/>
      <c r="PMH56" s="342"/>
      <c r="PMI56" s="342"/>
      <c r="PMJ56" s="342"/>
      <c r="PMK56" s="342"/>
      <c r="PML56" s="342"/>
      <c r="PMM56" s="342"/>
      <c r="PMN56" s="342"/>
      <c r="PMO56" s="342"/>
      <c r="PMP56" s="342"/>
      <c r="PMQ56" s="342"/>
      <c r="PMR56" s="342"/>
      <c r="PMS56" s="342"/>
      <c r="PMT56" s="342"/>
      <c r="PMU56" s="342"/>
      <c r="PMV56" s="342"/>
      <c r="PMW56" s="342"/>
      <c r="PMX56" s="342"/>
      <c r="PMY56" s="342"/>
      <c r="PMZ56" s="342"/>
      <c r="PNA56" s="342"/>
      <c r="PNB56" s="342"/>
      <c r="PNC56" s="342"/>
      <c r="PND56" s="342"/>
      <c r="PNE56" s="342"/>
      <c r="PNF56" s="342"/>
      <c r="PNG56" s="342"/>
      <c r="PNH56" s="342"/>
      <c r="PNI56" s="342"/>
      <c r="PNJ56" s="342"/>
      <c r="PNK56" s="342"/>
      <c r="PNL56" s="342"/>
      <c r="PNM56" s="342"/>
      <c r="PNN56" s="342"/>
      <c r="PNO56" s="342"/>
      <c r="PNP56" s="342"/>
      <c r="PNQ56" s="342"/>
      <c r="PNR56" s="342"/>
      <c r="PNS56" s="342"/>
      <c r="PNT56" s="342"/>
      <c r="PNU56" s="342"/>
      <c r="PNV56" s="342"/>
      <c r="PNW56" s="342"/>
      <c r="PNX56" s="342"/>
      <c r="PNY56" s="342"/>
      <c r="PNZ56" s="342"/>
      <c r="POA56" s="342"/>
      <c r="POB56" s="342"/>
      <c r="POC56" s="342"/>
      <c r="POD56" s="342"/>
      <c r="POE56" s="342"/>
      <c r="POF56" s="342"/>
      <c r="POG56" s="342"/>
      <c r="POH56" s="342"/>
      <c r="POI56" s="342"/>
      <c r="POJ56" s="342"/>
      <c r="POK56" s="342"/>
      <c r="POL56" s="342"/>
      <c r="POM56" s="342"/>
      <c r="PON56" s="342"/>
      <c r="POO56" s="342"/>
      <c r="POP56" s="342"/>
      <c r="POQ56" s="342"/>
      <c r="POR56" s="342"/>
      <c r="POS56" s="342"/>
      <c r="POT56" s="342"/>
      <c r="POU56" s="342"/>
      <c r="POV56" s="342"/>
      <c r="POW56" s="342"/>
      <c r="POX56" s="342"/>
      <c r="POY56" s="342"/>
      <c r="POZ56" s="342"/>
      <c r="PPA56" s="342"/>
      <c r="PPB56" s="342"/>
      <c r="PPC56" s="342"/>
      <c r="PPD56" s="342"/>
      <c r="PPE56" s="342"/>
      <c r="PPF56" s="342"/>
      <c r="PPG56" s="342"/>
      <c r="PPH56" s="342"/>
      <c r="PPI56" s="342"/>
      <c r="PPJ56" s="342"/>
      <c r="PPK56" s="342"/>
      <c r="PPL56" s="342"/>
      <c r="PPM56" s="342"/>
      <c r="PPN56" s="342"/>
      <c r="PPO56" s="342"/>
      <c r="PPP56" s="342"/>
      <c r="PPQ56" s="342"/>
      <c r="PPR56" s="342"/>
      <c r="PPS56" s="342"/>
      <c r="PPT56" s="342"/>
      <c r="PPU56" s="342"/>
      <c r="PPV56" s="342"/>
      <c r="PPW56" s="342"/>
      <c r="PPX56" s="342"/>
      <c r="PPY56" s="342"/>
      <c r="PPZ56" s="342"/>
      <c r="PQA56" s="342"/>
      <c r="PQB56" s="342"/>
      <c r="PQC56" s="342"/>
      <c r="PQD56" s="342"/>
      <c r="PQE56" s="342"/>
      <c r="PQF56" s="342"/>
      <c r="PQG56" s="342"/>
      <c r="PQH56" s="342"/>
      <c r="PQI56" s="342"/>
      <c r="PQJ56" s="342"/>
      <c r="PQK56" s="342"/>
      <c r="PQL56" s="342"/>
      <c r="PQM56" s="342"/>
      <c r="PQN56" s="342"/>
      <c r="PQO56" s="342"/>
      <c r="PQP56" s="342"/>
      <c r="PQQ56" s="342"/>
      <c r="PQR56" s="342"/>
      <c r="PQS56" s="342"/>
      <c r="PQT56" s="342"/>
      <c r="PQU56" s="342"/>
      <c r="PQV56" s="342"/>
      <c r="PQW56" s="342"/>
      <c r="PQX56" s="342"/>
      <c r="PQY56" s="342"/>
      <c r="PQZ56" s="342"/>
      <c r="PRA56" s="342"/>
      <c r="PRB56" s="342"/>
      <c r="PRC56" s="342"/>
      <c r="PRD56" s="342"/>
      <c r="PRE56" s="342"/>
      <c r="PRF56" s="342"/>
      <c r="PRG56" s="342"/>
      <c r="PRH56" s="342"/>
      <c r="PRI56" s="342"/>
      <c r="PRJ56" s="342"/>
      <c r="PRK56" s="342"/>
      <c r="PRL56" s="342"/>
      <c r="PRM56" s="342"/>
      <c r="PRN56" s="342"/>
      <c r="PRO56" s="342"/>
      <c r="PRP56" s="342"/>
      <c r="PRQ56" s="342"/>
      <c r="PRR56" s="342"/>
      <c r="PRS56" s="342"/>
      <c r="PRT56" s="342"/>
      <c r="PRU56" s="342"/>
      <c r="PRV56" s="342"/>
      <c r="PRW56" s="342"/>
      <c r="PRX56" s="342"/>
      <c r="PRY56" s="342"/>
      <c r="PRZ56" s="342"/>
      <c r="PSA56" s="342"/>
      <c r="PSB56" s="342"/>
      <c r="PSC56" s="342"/>
      <c r="PSD56" s="342"/>
      <c r="PSE56" s="342"/>
      <c r="PSF56" s="342"/>
      <c r="PSG56" s="342"/>
      <c r="PSH56" s="342"/>
      <c r="PSI56" s="342"/>
      <c r="PSJ56" s="342"/>
      <c r="PSK56" s="342"/>
      <c r="PSL56" s="342"/>
      <c r="PSM56" s="342"/>
      <c r="PSN56" s="342"/>
      <c r="PSO56" s="342"/>
      <c r="PSP56" s="342"/>
      <c r="PSQ56" s="342"/>
      <c r="PSR56" s="342"/>
      <c r="PSS56" s="342"/>
      <c r="PST56" s="342"/>
      <c r="PSU56" s="342"/>
      <c r="PSV56" s="342"/>
      <c r="PSW56" s="342"/>
      <c r="PSX56" s="342"/>
      <c r="PSY56" s="342"/>
      <c r="PSZ56" s="342"/>
      <c r="PTA56" s="342"/>
      <c r="PTB56" s="342"/>
      <c r="PTC56" s="342"/>
      <c r="PTD56" s="342"/>
      <c r="PTE56" s="342"/>
      <c r="PTF56" s="342"/>
      <c r="PTG56" s="342"/>
      <c r="PTH56" s="342"/>
      <c r="PTI56" s="342"/>
      <c r="PTJ56" s="342"/>
      <c r="PTK56" s="342"/>
      <c r="PTL56" s="342"/>
      <c r="PTM56" s="342"/>
      <c r="PTN56" s="342"/>
      <c r="PTO56" s="342"/>
      <c r="PTP56" s="342"/>
      <c r="PTQ56" s="342"/>
      <c r="PTR56" s="342"/>
      <c r="PTS56" s="342"/>
      <c r="PTT56" s="342"/>
      <c r="PTU56" s="342"/>
      <c r="PTV56" s="342"/>
      <c r="PTW56" s="342"/>
      <c r="PTX56" s="342"/>
      <c r="PTY56" s="342"/>
      <c r="PTZ56" s="342"/>
      <c r="PUA56" s="342"/>
      <c r="PUB56" s="342"/>
      <c r="PUC56" s="342"/>
      <c r="PUD56" s="342"/>
      <c r="PUE56" s="342"/>
      <c r="PUF56" s="342"/>
      <c r="PUG56" s="342"/>
      <c r="PUH56" s="342"/>
      <c r="PUI56" s="342"/>
      <c r="PUJ56" s="342"/>
      <c r="PUK56" s="342"/>
      <c r="PUL56" s="342"/>
      <c r="PUM56" s="342"/>
      <c r="PUN56" s="342"/>
      <c r="PUO56" s="342"/>
      <c r="PUP56" s="342"/>
      <c r="PUQ56" s="342"/>
      <c r="PUR56" s="342"/>
      <c r="PUS56" s="342"/>
      <c r="PUT56" s="342"/>
      <c r="PUU56" s="342"/>
      <c r="PUV56" s="342"/>
      <c r="PUW56" s="342"/>
      <c r="PUX56" s="342"/>
      <c r="PUY56" s="342"/>
      <c r="PUZ56" s="342"/>
      <c r="PVA56" s="342"/>
      <c r="PVB56" s="342"/>
      <c r="PVC56" s="342"/>
      <c r="PVD56" s="342"/>
      <c r="PVE56" s="342"/>
      <c r="PVF56" s="342"/>
      <c r="PVG56" s="342"/>
      <c r="PVH56" s="342"/>
      <c r="PVI56" s="342"/>
      <c r="PVJ56" s="342"/>
      <c r="PVK56" s="342"/>
      <c r="PVL56" s="342"/>
      <c r="PVM56" s="342"/>
      <c r="PVN56" s="342"/>
      <c r="PVO56" s="342"/>
      <c r="PVP56" s="342"/>
      <c r="PVQ56" s="342"/>
      <c r="PVR56" s="342"/>
      <c r="PVS56" s="342"/>
      <c r="PVT56" s="342"/>
      <c r="PVU56" s="342"/>
      <c r="PVV56" s="342"/>
      <c r="PVW56" s="342"/>
      <c r="PVX56" s="342"/>
      <c r="PVY56" s="342"/>
      <c r="PVZ56" s="342"/>
      <c r="PWA56" s="342"/>
      <c r="PWB56" s="342"/>
      <c r="PWC56" s="342"/>
      <c r="PWD56" s="342"/>
      <c r="PWE56" s="342"/>
      <c r="PWF56" s="342"/>
      <c r="PWG56" s="342"/>
      <c r="PWH56" s="342"/>
      <c r="PWI56" s="342"/>
      <c r="PWJ56" s="342"/>
      <c r="PWK56" s="342"/>
      <c r="PWL56" s="342"/>
      <c r="PWM56" s="342"/>
      <c r="PWN56" s="342"/>
      <c r="PWO56" s="342"/>
      <c r="PWP56" s="342"/>
      <c r="PWQ56" s="342"/>
      <c r="PWR56" s="342"/>
      <c r="PWS56" s="342"/>
      <c r="PWT56" s="342"/>
      <c r="PWU56" s="342"/>
      <c r="PWV56" s="342"/>
      <c r="PWW56" s="342"/>
      <c r="PWX56" s="342"/>
      <c r="PWY56" s="342"/>
      <c r="PWZ56" s="342"/>
      <c r="PXA56" s="342"/>
      <c r="PXB56" s="342"/>
      <c r="PXC56" s="342"/>
      <c r="PXD56" s="342"/>
      <c r="PXE56" s="342"/>
      <c r="PXF56" s="342"/>
      <c r="PXG56" s="342"/>
      <c r="PXH56" s="342"/>
      <c r="PXI56" s="342"/>
      <c r="PXJ56" s="342"/>
      <c r="PXK56" s="342"/>
      <c r="PXL56" s="342"/>
      <c r="PXM56" s="342"/>
      <c r="PXN56" s="342"/>
      <c r="PXO56" s="342"/>
      <c r="PXP56" s="342"/>
      <c r="PXQ56" s="342"/>
      <c r="PXR56" s="342"/>
      <c r="PXS56" s="342"/>
      <c r="PXT56" s="342"/>
      <c r="PXU56" s="342"/>
      <c r="PXV56" s="342"/>
      <c r="PXW56" s="342"/>
      <c r="PXX56" s="342"/>
      <c r="PXY56" s="342"/>
      <c r="PXZ56" s="342"/>
      <c r="PYA56" s="342"/>
      <c r="PYB56" s="342"/>
      <c r="PYC56" s="342"/>
      <c r="PYD56" s="342"/>
      <c r="PYE56" s="342"/>
      <c r="PYF56" s="342"/>
      <c r="PYG56" s="342"/>
      <c r="PYH56" s="342"/>
      <c r="PYI56" s="342"/>
      <c r="PYJ56" s="342"/>
      <c r="PYK56" s="342"/>
      <c r="PYL56" s="342"/>
      <c r="PYM56" s="342"/>
      <c r="PYN56" s="342"/>
      <c r="PYO56" s="342"/>
      <c r="PYP56" s="342"/>
      <c r="PYQ56" s="342"/>
      <c r="PYR56" s="342"/>
      <c r="PYS56" s="342"/>
      <c r="PYT56" s="342"/>
      <c r="PYU56" s="342"/>
      <c r="PYV56" s="342"/>
      <c r="PYW56" s="342"/>
      <c r="PYX56" s="342"/>
      <c r="PYY56" s="342"/>
      <c r="PYZ56" s="342"/>
      <c r="PZA56" s="342"/>
      <c r="PZB56" s="342"/>
      <c r="PZC56" s="342"/>
      <c r="PZD56" s="342"/>
      <c r="PZE56" s="342"/>
      <c r="PZF56" s="342"/>
      <c r="PZG56" s="342"/>
      <c r="PZH56" s="342"/>
      <c r="PZI56" s="342"/>
      <c r="PZJ56" s="342"/>
      <c r="PZK56" s="342"/>
      <c r="PZL56" s="342"/>
      <c r="PZM56" s="342"/>
      <c r="PZN56" s="342"/>
      <c r="PZO56" s="342"/>
      <c r="PZP56" s="342"/>
      <c r="PZQ56" s="342"/>
      <c r="PZR56" s="342"/>
      <c r="PZS56" s="342"/>
      <c r="PZT56" s="342"/>
      <c r="PZU56" s="342"/>
      <c r="PZV56" s="342"/>
      <c r="PZW56" s="342"/>
      <c r="PZX56" s="342"/>
      <c r="PZY56" s="342"/>
      <c r="PZZ56" s="342"/>
      <c r="QAA56" s="342"/>
      <c r="QAB56" s="342"/>
      <c r="QAC56" s="342"/>
      <c r="QAD56" s="342"/>
      <c r="QAE56" s="342"/>
      <c r="QAF56" s="342"/>
      <c r="QAG56" s="342"/>
      <c r="QAH56" s="342"/>
      <c r="QAI56" s="342"/>
      <c r="QAJ56" s="342"/>
      <c r="QAK56" s="342"/>
      <c r="QAL56" s="342"/>
      <c r="QAM56" s="342"/>
      <c r="QAN56" s="342"/>
      <c r="QAO56" s="342"/>
      <c r="QAP56" s="342"/>
      <c r="QAQ56" s="342"/>
      <c r="QAR56" s="342"/>
      <c r="QAS56" s="342"/>
      <c r="QAT56" s="342"/>
      <c r="QAU56" s="342"/>
      <c r="QAV56" s="342"/>
      <c r="QAW56" s="342"/>
      <c r="QAX56" s="342"/>
      <c r="QAY56" s="342"/>
      <c r="QAZ56" s="342"/>
      <c r="QBA56" s="342"/>
      <c r="QBB56" s="342"/>
      <c r="QBC56" s="342"/>
      <c r="QBD56" s="342"/>
      <c r="QBE56" s="342"/>
      <c r="QBF56" s="342"/>
      <c r="QBG56" s="342"/>
      <c r="QBH56" s="342"/>
      <c r="QBI56" s="342"/>
      <c r="QBJ56" s="342"/>
      <c r="QBK56" s="342"/>
      <c r="QBL56" s="342"/>
      <c r="QBM56" s="342"/>
      <c r="QBN56" s="342"/>
      <c r="QBO56" s="342"/>
      <c r="QBP56" s="342"/>
      <c r="QBQ56" s="342"/>
      <c r="QBR56" s="342"/>
      <c r="QBS56" s="342"/>
      <c r="QBT56" s="342"/>
      <c r="QBU56" s="342"/>
      <c r="QBV56" s="342"/>
      <c r="QBW56" s="342"/>
      <c r="QBX56" s="342"/>
      <c r="QBY56" s="342"/>
      <c r="QBZ56" s="342"/>
      <c r="QCA56" s="342"/>
      <c r="QCB56" s="342"/>
      <c r="QCC56" s="342"/>
      <c r="QCD56" s="342"/>
      <c r="QCE56" s="342"/>
      <c r="QCF56" s="342"/>
      <c r="QCG56" s="342"/>
      <c r="QCH56" s="342"/>
      <c r="QCI56" s="342"/>
      <c r="QCJ56" s="342"/>
      <c r="QCK56" s="342"/>
      <c r="QCL56" s="342"/>
      <c r="QCM56" s="342"/>
      <c r="QCN56" s="342"/>
      <c r="QCO56" s="342"/>
      <c r="QCP56" s="342"/>
      <c r="QCQ56" s="342"/>
      <c r="QCR56" s="342"/>
      <c r="QCS56" s="342"/>
      <c r="QCT56" s="342"/>
      <c r="QCU56" s="342"/>
      <c r="QCV56" s="342"/>
      <c r="QCW56" s="342"/>
      <c r="QCX56" s="342"/>
      <c r="QCY56" s="342"/>
      <c r="QCZ56" s="342"/>
      <c r="QDA56" s="342"/>
      <c r="QDB56" s="342"/>
      <c r="QDC56" s="342"/>
      <c r="QDD56" s="342"/>
      <c r="QDE56" s="342"/>
      <c r="QDF56" s="342"/>
      <c r="QDG56" s="342"/>
      <c r="QDH56" s="342"/>
      <c r="QDI56" s="342"/>
      <c r="QDJ56" s="342"/>
      <c r="QDK56" s="342"/>
      <c r="QDL56" s="342"/>
      <c r="QDM56" s="342"/>
      <c r="QDN56" s="342"/>
      <c r="QDO56" s="342"/>
      <c r="QDP56" s="342"/>
      <c r="QDQ56" s="342"/>
      <c r="QDR56" s="342"/>
      <c r="QDS56" s="342"/>
      <c r="QDT56" s="342"/>
      <c r="QDU56" s="342"/>
      <c r="QDV56" s="342"/>
      <c r="QDW56" s="342"/>
      <c r="QDX56" s="342"/>
      <c r="QDY56" s="342"/>
      <c r="QDZ56" s="342"/>
      <c r="QEA56" s="342"/>
      <c r="QEB56" s="342"/>
      <c r="QEC56" s="342"/>
      <c r="QED56" s="342"/>
      <c r="QEE56" s="342"/>
      <c r="QEF56" s="342"/>
      <c r="QEG56" s="342"/>
      <c r="QEH56" s="342"/>
      <c r="QEI56" s="342"/>
      <c r="QEJ56" s="342"/>
      <c r="QEK56" s="342"/>
      <c r="QEL56" s="342"/>
      <c r="QEM56" s="342"/>
      <c r="QEN56" s="342"/>
      <c r="QEO56" s="342"/>
      <c r="QEP56" s="342"/>
      <c r="QEQ56" s="342"/>
      <c r="QER56" s="342"/>
      <c r="QES56" s="342"/>
      <c r="QET56" s="342"/>
      <c r="QEU56" s="342"/>
      <c r="QEV56" s="342"/>
      <c r="QEW56" s="342"/>
      <c r="QEX56" s="342"/>
      <c r="QEY56" s="342"/>
      <c r="QEZ56" s="342"/>
      <c r="QFA56" s="342"/>
      <c r="QFB56" s="342"/>
      <c r="QFC56" s="342"/>
      <c r="QFD56" s="342"/>
      <c r="QFE56" s="342"/>
      <c r="QFF56" s="342"/>
      <c r="QFG56" s="342"/>
      <c r="QFH56" s="342"/>
      <c r="QFI56" s="342"/>
      <c r="QFJ56" s="342"/>
      <c r="QFK56" s="342"/>
      <c r="QFL56" s="342"/>
      <c r="QFM56" s="342"/>
      <c r="QFN56" s="342"/>
      <c r="QFO56" s="342"/>
      <c r="QFP56" s="342"/>
      <c r="QFQ56" s="342"/>
      <c r="QFR56" s="342"/>
      <c r="QFS56" s="342"/>
      <c r="QFT56" s="342"/>
      <c r="QFU56" s="342"/>
      <c r="QFV56" s="342"/>
      <c r="QFW56" s="342"/>
      <c r="QFX56" s="342"/>
      <c r="QFY56" s="342"/>
      <c r="QFZ56" s="342"/>
      <c r="QGA56" s="342"/>
      <c r="QGB56" s="342"/>
      <c r="QGC56" s="342"/>
      <c r="QGD56" s="342"/>
      <c r="QGE56" s="342"/>
      <c r="QGF56" s="342"/>
      <c r="QGG56" s="342"/>
      <c r="QGH56" s="342"/>
      <c r="QGI56" s="342"/>
      <c r="QGJ56" s="342"/>
      <c r="QGK56" s="342"/>
      <c r="QGL56" s="342"/>
      <c r="QGM56" s="342"/>
      <c r="QGN56" s="342"/>
      <c r="QGO56" s="342"/>
      <c r="QGP56" s="342"/>
      <c r="QGQ56" s="342"/>
      <c r="QGR56" s="342"/>
      <c r="QGS56" s="342"/>
      <c r="QGT56" s="342"/>
      <c r="QGU56" s="342"/>
      <c r="QGV56" s="342"/>
      <c r="QGW56" s="342"/>
      <c r="QGX56" s="342"/>
      <c r="QGY56" s="342"/>
      <c r="QGZ56" s="342"/>
      <c r="QHA56" s="342"/>
      <c r="QHB56" s="342"/>
      <c r="QHC56" s="342"/>
      <c r="QHD56" s="342"/>
      <c r="QHE56" s="342"/>
      <c r="QHF56" s="342"/>
      <c r="QHG56" s="342"/>
      <c r="QHH56" s="342"/>
      <c r="QHI56" s="342"/>
      <c r="QHJ56" s="342"/>
      <c r="QHK56" s="342"/>
      <c r="QHL56" s="342"/>
      <c r="QHM56" s="342"/>
      <c r="QHN56" s="342"/>
      <c r="QHO56" s="342"/>
      <c r="QHP56" s="342"/>
      <c r="QHQ56" s="342"/>
      <c r="QHR56" s="342"/>
      <c r="QHS56" s="342"/>
      <c r="QHT56" s="342"/>
      <c r="QHU56" s="342"/>
      <c r="QHV56" s="342"/>
      <c r="QHW56" s="342"/>
      <c r="QHX56" s="342"/>
      <c r="QHY56" s="342"/>
      <c r="QHZ56" s="342"/>
      <c r="QIA56" s="342"/>
      <c r="QIB56" s="342"/>
      <c r="QIC56" s="342"/>
      <c r="QID56" s="342"/>
      <c r="QIE56" s="342"/>
      <c r="QIF56" s="342"/>
      <c r="QIG56" s="342"/>
      <c r="QIH56" s="342"/>
      <c r="QII56" s="342"/>
      <c r="QIJ56" s="342"/>
      <c r="QIK56" s="342"/>
      <c r="QIL56" s="342"/>
      <c r="QIM56" s="342"/>
      <c r="QIN56" s="342"/>
      <c r="QIO56" s="342"/>
      <c r="QIP56" s="342"/>
      <c r="QIQ56" s="342"/>
      <c r="QIR56" s="342"/>
      <c r="QIS56" s="342"/>
      <c r="QIT56" s="342"/>
      <c r="QIU56" s="342"/>
      <c r="QIV56" s="342"/>
      <c r="QIW56" s="342"/>
      <c r="QIX56" s="342"/>
      <c r="QIY56" s="342"/>
      <c r="QIZ56" s="342"/>
      <c r="QJA56" s="342"/>
      <c r="QJB56" s="342"/>
      <c r="QJC56" s="342"/>
      <c r="QJD56" s="342"/>
      <c r="QJE56" s="342"/>
      <c r="QJF56" s="342"/>
      <c r="QJG56" s="342"/>
      <c r="QJH56" s="342"/>
      <c r="QJI56" s="342"/>
      <c r="QJJ56" s="342"/>
      <c r="QJK56" s="342"/>
      <c r="QJL56" s="342"/>
      <c r="QJM56" s="342"/>
      <c r="QJN56" s="342"/>
      <c r="QJO56" s="342"/>
      <c r="QJP56" s="342"/>
      <c r="QJQ56" s="342"/>
      <c r="QJR56" s="342"/>
      <c r="QJS56" s="342"/>
      <c r="QJT56" s="342"/>
      <c r="QJU56" s="342"/>
      <c r="QJV56" s="342"/>
      <c r="QJW56" s="342"/>
      <c r="QJX56" s="342"/>
      <c r="QJY56" s="342"/>
      <c r="QJZ56" s="342"/>
      <c r="QKA56" s="342"/>
      <c r="QKB56" s="342"/>
      <c r="QKC56" s="342"/>
      <c r="QKD56" s="342"/>
      <c r="QKE56" s="342"/>
      <c r="QKF56" s="342"/>
      <c r="QKG56" s="342"/>
      <c r="QKH56" s="342"/>
      <c r="QKI56" s="342"/>
      <c r="QKJ56" s="342"/>
      <c r="QKK56" s="342"/>
      <c r="QKL56" s="342"/>
      <c r="QKM56" s="342"/>
      <c r="QKN56" s="342"/>
      <c r="QKO56" s="342"/>
      <c r="QKP56" s="342"/>
      <c r="QKQ56" s="342"/>
      <c r="QKR56" s="342"/>
      <c r="QKS56" s="342"/>
      <c r="QKT56" s="342"/>
      <c r="QKU56" s="342"/>
      <c r="QKV56" s="342"/>
      <c r="QKW56" s="342"/>
      <c r="QKX56" s="342"/>
      <c r="QKY56" s="342"/>
      <c r="QKZ56" s="342"/>
      <c r="QLA56" s="342"/>
      <c r="QLB56" s="342"/>
      <c r="QLC56" s="342"/>
      <c r="QLD56" s="342"/>
      <c r="QLE56" s="342"/>
      <c r="QLF56" s="342"/>
      <c r="QLG56" s="342"/>
      <c r="QLH56" s="342"/>
      <c r="QLI56" s="342"/>
      <c r="QLJ56" s="342"/>
      <c r="QLK56" s="342"/>
      <c r="QLL56" s="342"/>
      <c r="QLM56" s="342"/>
      <c r="QLN56" s="342"/>
      <c r="QLO56" s="342"/>
      <c r="QLP56" s="342"/>
      <c r="QLQ56" s="342"/>
      <c r="QLR56" s="342"/>
      <c r="QLS56" s="342"/>
      <c r="QLT56" s="342"/>
      <c r="QLU56" s="342"/>
      <c r="QLV56" s="342"/>
      <c r="QLW56" s="342"/>
      <c r="QLX56" s="342"/>
      <c r="QLY56" s="342"/>
      <c r="QLZ56" s="342"/>
      <c r="QMA56" s="342"/>
      <c r="QMB56" s="342"/>
      <c r="QMC56" s="342"/>
      <c r="QMD56" s="342"/>
      <c r="QME56" s="342"/>
      <c r="QMF56" s="342"/>
      <c r="QMG56" s="342"/>
      <c r="QMH56" s="342"/>
      <c r="QMI56" s="342"/>
      <c r="QMJ56" s="342"/>
      <c r="QMK56" s="342"/>
      <c r="QML56" s="342"/>
      <c r="QMM56" s="342"/>
      <c r="QMN56" s="342"/>
      <c r="QMO56" s="342"/>
      <c r="QMP56" s="342"/>
      <c r="QMQ56" s="342"/>
      <c r="QMR56" s="342"/>
      <c r="QMS56" s="342"/>
      <c r="QMT56" s="342"/>
      <c r="QMU56" s="342"/>
      <c r="QMV56" s="342"/>
      <c r="QMW56" s="342"/>
      <c r="QMX56" s="342"/>
      <c r="QMY56" s="342"/>
      <c r="QMZ56" s="342"/>
      <c r="QNA56" s="342"/>
      <c r="QNB56" s="342"/>
      <c r="QNC56" s="342"/>
      <c r="QND56" s="342"/>
      <c r="QNE56" s="342"/>
      <c r="QNF56" s="342"/>
      <c r="QNG56" s="342"/>
      <c r="QNH56" s="342"/>
      <c r="QNI56" s="342"/>
      <c r="QNJ56" s="342"/>
      <c r="QNK56" s="342"/>
      <c r="QNL56" s="342"/>
      <c r="QNM56" s="342"/>
      <c r="QNN56" s="342"/>
      <c r="QNO56" s="342"/>
      <c r="QNP56" s="342"/>
      <c r="QNQ56" s="342"/>
      <c r="QNR56" s="342"/>
      <c r="QNS56" s="342"/>
      <c r="QNT56" s="342"/>
      <c r="QNU56" s="342"/>
      <c r="QNV56" s="342"/>
      <c r="QNW56" s="342"/>
      <c r="QNX56" s="342"/>
      <c r="QNY56" s="342"/>
      <c r="QNZ56" s="342"/>
      <c r="QOA56" s="342"/>
      <c r="QOB56" s="342"/>
      <c r="QOC56" s="342"/>
      <c r="QOD56" s="342"/>
      <c r="QOE56" s="342"/>
      <c r="QOF56" s="342"/>
      <c r="QOG56" s="342"/>
      <c r="QOH56" s="342"/>
      <c r="QOI56" s="342"/>
      <c r="QOJ56" s="342"/>
      <c r="QOK56" s="342"/>
      <c r="QOL56" s="342"/>
      <c r="QOM56" s="342"/>
      <c r="QON56" s="342"/>
      <c r="QOO56" s="342"/>
      <c r="QOP56" s="342"/>
      <c r="QOQ56" s="342"/>
      <c r="QOR56" s="342"/>
      <c r="QOS56" s="342"/>
      <c r="QOT56" s="342"/>
      <c r="QOU56" s="342"/>
      <c r="QOV56" s="342"/>
      <c r="QOW56" s="342"/>
      <c r="QOX56" s="342"/>
      <c r="QOY56" s="342"/>
      <c r="QOZ56" s="342"/>
      <c r="QPA56" s="342"/>
      <c r="QPB56" s="342"/>
      <c r="QPC56" s="342"/>
      <c r="QPD56" s="342"/>
      <c r="QPE56" s="342"/>
      <c r="QPF56" s="342"/>
      <c r="QPG56" s="342"/>
      <c r="QPH56" s="342"/>
      <c r="QPI56" s="342"/>
      <c r="QPJ56" s="342"/>
      <c r="QPK56" s="342"/>
      <c r="QPL56" s="342"/>
      <c r="QPM56" s="342"/>
      <c r="QPN56" s="342"/>
      <c r="QPO56" s="342"/>
      <c r="QPP56" s="342"/>
      <c r="QPQ56" s="342"/>
      <c r="QPR56" s="342"/>
      <c r="QPS56" s="342"/>
      <c r="QPT56" s="342"/>
      <c r="QPU56" s="342"/>
      <c r="QPV56" s="342"/>
      <c r="QPW56" s="342"/>
      <c r="QPX56" s="342"/>
      <c r="QPY56" s="342"/>
      <c r="QPZ56" s="342"/>
      <c r="QQA56" s="342"/>
      <c r="QQB56" s="342"/>
      <c r="QQC56" s="342"/>
      <c r="QQD56" s="342"/>
      <c r="QQE56" s="342"/>
      <c r="QQF56" s="342"/>
      <c r="QQG56" s="342"/>
      <c r="QQH56" s="342"/>
      <c r="QQI56" s="342"/>
      <c r="QQJ56" s="342"/>
      <c r="QQK56" s="342"/>
      <c r="QQL56" s="342"/>
      <c r="QQM56" s="342"/>
      <c r="QQN56" s="342"/>
      <c r="QQO56" s="342"/>
      <c r="QQP56" s="342"/>
      <c r="QQQ56" s="342"/>
      <c r="QQR56" s="342"/>
      <c r="QQS56" s="342"/>
      <c r="QQT56" s="342"/>
      <c r="QQU56" s="342"/>
      <c r="QQV56" s="342"/>
      <c r="QQW56" s="342"/>
      <c r="QQX56" s="342"/>
      <c r="QQY56" s="342"/>
      <c r="QQZ56" s="342"/>
      <c r="QRA56" s="342"/>
      <c r="QRB56" s="342"/>
      <c r="QRC56" s="342"/>
      <c r="QRD56" s="342"/>
      <c r="QRE56" s="342"/>
      <c r="QRF56" s="342"/>
      <c r="QRG56" s="342"/>
      <c r="QRH56" s="342"/>
      <c r="QRI56" s="342"/>
      <c r="QRJ56" s="342"/>
      <c r="QRK56" s="342"/>
      <c r="QRL56" s="342"/>
      <c r="QRM56" s="342"/>
      <c r="QRN56" s="342"/>
      <c r="QRO56" s="342"/>
      <c r="QRP56" s="342"/>
      <c r="QRQ56" s="342"/>
      <c r="QRR56" s="342"/>
      <c r="QRS56" s="342"/>
      <c r="QRT56" s="342"/>
      <c r="QRU56" s="342"/>
      <c r="QRV56" s="342"/>
      <c r="QRW56" s="342"/>
      <c r="QRX56" s="342"/>
      <c r="QRY56" s="342"/>
      <c r="QRZ56" s="342"/>
      <c r="QSA56" s="342"/>
      <c r="QSB56" s="342"/>
      <c r="QSC56" s="342"/>
      <c r="QSD56" s="342"/>
      <c r="QSE56" s="342"/>
      <c r="QSF56" s="342"/>
      <c r="QSG56" s="342"/>
      <c r="QSH56" s="342"/>
      <c r="QSI56" s="342"/>
      <c r="QSJ56" s="342"/>
      <c r="QSK56" s="342"/>
      <c r="QSL56" s="342"/>
      <c r="QSM56" s="342"/>
      <c r="QSN56" s="342"/>
      <c r="QSO56" s="342"/>
      <c r="QSP56" s="342"/>
      <c r="QSQ56" s="342"/>
      <c r="QSR56" s="342"/>
      <c r="QSS56" s="342"/>
      <c r="QST56" s="342"/>
      <c r="QSU56" s="342"/>
      <c r="QSV56" s="342"/>
      <c r="QSW56" s="342"/>
      <c r="QSX56" s="342"/>
      <c r="QSY56" s="342"/>
      <c r="QSZ56" s="342"/>
      <c r="QTA56" s="342"/>
      <c r="QTB56" s="342"/>
      <c r="QTC56" s="342"/>
      <c r="QTD56" s="342"/>
      <c r="QTE56" s="342"/>
      <c r="QTF56" s="342"/>
      <c r="QTG56" s="342"/>
      <c r="QTH56" s="342"/>
      <c r="QTI56" s="342"/>
      <c r="QTJ56" s="342"/>
      <c r="QTK56" s="342"/>
      <c r="QTL56" s="342"/>
      <c r="QTM56" s="342"/>
      <c r="QTN56" s="342"/>
      <c r="QTO56" s="342"/>
      <c r="QTP56" s="342"/>
      <c r="QTQ56" s="342"/>
      <c r="QTR56" s="342"/>
      <c r="QTS56" s="342"/>
      <c r="QTT56" s="342"/>
      <c r="QTU56" s="342"/>
      <c r="QTV56" s="342"/>
      <c r="QTW56" s="342"/>
      <c r="QTX56" s="342"/>
      <c r="QTY56" s="342"/>
      <c r="QTZ56" s="342"/>
      <c r="QUA56" s="342"/>
      <c r="QUB56" s="342"/>
      <c r="QUC56" s="342"/>
      <c r="QUD56" s="342"/>
      <c r="QUE56" s="342"/>
      <c r="QUF56" s="342"/>
      <c r="QUG56" s="342"/>
      <c r="QUH56" s="342"/>
      <c r="QUI56" s="342"/>
      <c r="QUJ56" s="342"/>
      <c r="QUK56" s="342"/>
      <c r="QUL56" s="342"/>
      <c r="QUM56" s="342"/>
      <c r="QUN56" s="342"/>
      <c r="QUO56" s="342"/>
      <c r="QUP56" s="342"/>
      <c r="QUQ56" s="342"/>
      <c r="QUR56" s="342"/>
      <c r="QUS56" s="342"/>
      <c r="QUT56" s="342"/>
      <c r="QUU56" s="342"/>
      <c r="QUV56" s="342"/>
      <c r="QUW56" s="342"/>
      <c r="QUX56" s="342"/>
      <c r="QUY56" s="342"/>
      <c r="QUZ56" s="342"/>
      <c r="QVA56" s="342"/>
      <c r="QVB56" s="342"/>
      <c r="QVC56" s="342"/>
      <c r="QVD56" s="342"/>
      <c r="QVE56" s="342"/>
      <c r="QVF56" s="342"/>
      <c r="QVG56" s="342"/>
      <c r="QVH56" s="342"/>
      <c r="QVI56" s="342"/>
      <c r="QVJ56" s="342"/>
      <c r="QVK56" s="342"/>
      <c r="QVL56" s="342"/>
      <c r="QVM56" s="342"/>
      <c r="QVN56" s="342"/>
      <c r="QVO56" s="342"/>
      <c r="QVP56" s="342"/>
      <c r="QVQ56" s="342"/>
      <c r="QVR56" s="342"/>
      <c r="QVS56" s="342"/>
      <c r="QVT56" s="342"/>
      <c r="QVU56" s="342"/>
      <c r="QVV56" s="342"/>
      <c r="QVW56" s="342"/>
      <c r="QVX56" s="342"/>
      <c r="QVY56" s="342"/>
      <c r="QVZ56" s="342"/>
      <c r="QWA56" s="342"/>
      <c r="QWB56" s="342"/>
      <c r="QWC56" s="342"/>
      <c r="QWD56" s="342"/>
      <c r="QWE56" s="342"/>
      <c r="QWF56" s="342"/>
      <c r="QWG56" s="342"/>
      <c r="QWH56" s="342"/>
      <c r="QWI56" s="342"/>
      <c r="QWJ56" s="342"/>
      <c r="QWK56" s="342"/>
      <c r="QWL56" s="342"/>
      <c r="QWM56" s="342"/>
      <c r="QWN56" s="342"/>
      <c r="QWO56" s="342"/>
      <c r="QWP56" s="342"/>
      <c r="QWQ56" s="342"/>
      <c r="QWR56" s="342"/>
      <c r="QWS56" s="342"/>
      <c r="QWT56" s="342"/>
      <c r="QWU56" s="342"/>
      <c r="QWV56" s="342"/>
      <c r="QWW56" s="342"/>
      <c r="QWX56" s="342"/>
      <c r="QWY56" s="342"/>
      <c r="QWZ56" s="342"/>
      <c r="QXA56" s="342"/>
      <c r="QXB56" s="342"/>
      <c r="QXC56" s="342"/>
      <c r="QXD56" s="342"/>
      <c r="QXE56" s="342"/>
      <c r="QXF56" s="342"/>
      <c r="QXG56" s="342"/>
      <c r="QXH56" s="342"/>
      <c r="QXI56" s="342"/>
      <c r="QXJ56" s="342"/>
      <c r="QXK56" s="342"/>
      <c r="QXL56" s="342"/>
      <c r="QXM56" s="342"/>
      <c r="QXN56" s="342"/>
      <c r="QXO56" s="342"/>
      <c r="QXP56" s="342"/>
      <c r="QXQ56" s="342"/>
      <c r="QXR56" s="342"/>
      <c r="QXS56" s="342"/>
      <c r="QXT56" s="342"/>
      <c r="QXU56" s="342"/>
      <c r="QXV56" s="342"/>
      <c r="QXW56" s="342"/>
      <c r="QXX56" s="342"/>
      <c r="QXY56" s="342"/>
      <c r="QXZ56" s="342"/>
      <c r="QYA56" s="342"/>
      <c r="QYB56" s="342"/>
      <c r="QYC56" s="342"/>
      <c r="QYD56" s="342"/>
      <c r="QYE56" s="342"/>
      <c r="QYF56" s="342"/>
      <c r="QYG56" s="342"/>
      <c r="QYH56" s="342"/>
      <c r="QYI56" s="342"/>
      <c r="QYJ56" s="342"/>
      <c r="QYK56" s="342"/>
      <c r="QYL56" s="342"/>
      <c r="QYM56" s="342"/>
      <c r="QYN56" s="342"/>
      <c r="QYO56" s="342"/>
      <c r="QYP56" s="342"/>
      <c r="QYQ56" s="342"/>
      <c r="QYR56" s="342"/>
      <c r="QYS56" s="342"/>
      <c r="QYT56" s="342"/>
      <c r="QYU56" s="342"/>
      <c r="QYV56" s="342"/>
      <c r="QYW56" s="342"/>
      <c r="QYX56" s="342"/>
      <c r="QYY56" s="342"/>
      <c r="QYZ56" s="342"/>
      <c r="QZA56" s="342"/>
      <c r="QZB56" s="342"/>
      <c r="QZC56" s="342"/>
      <c r="QZD56" s="342"/>
      <c r="QZE56" s="342"/>
      <c r="QZF56" s="342"/>
      <c r="QZG56" s="342"/>
      <c r="QZH56" s="342"/>
      <c r="QZI56" s="342"/>
      <c r="QZJ56" s="342"/>
      <c r="QZK56" s="342"/>
      <c r="QZL56" s="342"/>
      <c r="QZM56" s="342"/>
      <c r="QZN56" s="342"/>
      <c r="QZO56" s="342"/>
      <c r="QZP56" s="342"/>
      <c r="QZQ56" s="342"/>
      <c r="QZR56" s="342"/>
      <c r="QZS56" s="342"/>
      <c r="QZT56" s="342"/>
      <c r="QZU56" s="342"/>
      <c r="QZV56" s="342"/>
      <c r="QZW56" s="342"/>
      <c r="QZX56" s="342"/>
      <c r="QZY56" s="342"/>
      <c r="QZZ56" s="342"/>
      <c r="RAA56" s="342"/>
      <c r="RAB56" s="342"/>
      <c r="RAC56" s="342"/>
      <c r="RAD56" s="342"/>
      <c r="RAE56" s="342"/>
      <c r="RAF56" s="342"/>
      <c r="RAG56" s="342"/>
      <c r="RAH56" s="342"/>
      <c r="RAI56" s="342"/>
      <c r="RAJ56" s="342"/>
      <c r="RAK56" s="342"/>
      <c r="RAL56" s="342"/>
      <c r="RAM56" s="342"/>
      <c r="RAN56" s="342"/>
      <c r="RAO56" s="342"/>
      <c r="RAP56" s="342"/>
      <c r="RAQ56" s="342"/>
      <c r="RAR56" s="342"/>
      <c r="RAS56" s="342"/>
      <c r="RAT56" s="342"/>
      <c r="RAU56" s="342"/>
      <c r="RAV56" s="342"/>
      <c r="RAW56" s="342"/>
      <c r="RAX56" s="342"/>
      <c r="RAY56" s="342"/>
      <c r="RAZ56" s="342"/>
      <c r="RBA56" s="342"/>
      <c r="RBB56" s="342"/>
      <c r="RBC56" s="342"/>
      <c r="RBD56" s="342"/>
      <c r="RBE56" s="342"/>
      <c r="RBF56" s="342"/>
      <c r="RBG56" s="342"/>
      <c r="RBH56" s="342"/>
      <c r="RBI56" s="342"/>
      <c r="RBJ56" s="342"/>
      <c r="RBK56" s="342"/>
      <c r="RBL56" s="342"/>
      <c r="RBM56" s="342"/>
      <c r="RBN56" s="342"/>
      <c r="RBO56" s="342"/>
      <c r="RBP56" s="342"/>
      <c r="RBQ56" s="342"/>
      <c r="RBR56" s="342"/>
      <c r="RBS56" s="342"/>
      <c r="RBT56" s="342"/>
      <c r="RBU56" s="342"/>
      <c r="RBV56" s="342"/>
      <c r="RBW56" s="342"/>
      <c r="RBX56" s="342"/>
      <c r="RBY56" s="342"/>
      <c r="RBZ56" s="342"/>
      <c r="RCA56" s="342"/>
      <c r="RCB56" s="342"/>
      <c r="RCC56" s="342"/>
      <c r="RCD56" s="342"/>
      <c r="RCE56" s="342"/>
      <c r="RCF56" s="342"/>
      <c r="RCG56" s="342"/>
      <c r="RCH56" s="342"/>
      <c r="RCI56" s="342"/>
      <c r="RCJ56" s="342"/>
      <c r="RCK56" s="342"/>
      <c r="RCL56" s="342"/>
      <c r="RCM56" s="342"/>
      <c r="RCN56" s="342"/>
      <c r="RCO56" s="342"/>
      <c r="RCP56" s="342"/>
      <c r="RCQ56" s="342"/>
      <c r="RCR56" s="342"/>
      <c r="RCS56" s="342"/>
      <c r="RCT56" s="342"/>
      <c r="RCU56" s="342"/>
      <c r="RCV56" s="342"/>
      <c r="RCW56" s="342"/>
      <c r="RCX56" s="342"/>
      <c r="RCY56" s="342"/>
      <c r="RCZ56" s="342"/>
      <c r="RDA56" s="342"/>
      <c r="RDB56" s="342"/>
      <c r="RDC56" s="342"/>
      <c r="RDD56" s="342"/>
      <c r="RDE56" s="342"/>
      <c r="RDF56" s="342"/>
      <c r="RDG56" s="342"/>
      <c r="RDH56" s="342"/>
      <c r="RDI56" s="342"/>
      <c r="RDJ56" s="342"/>
      <c r="RDK56" s="342"/>
      <c r="RDL56" s="342"/>
      <c r="RDM56" s="342"/>
      <c r="RDN56" s="342"/>
      <c r="RDO56" s="342"/>
      <c r="RDP56" s="342"/>
      <c r="RDQ56" s="342"/>
      <c r="RDR56" s="342"/>
      <c r="RDS56" s="342"/>
      <c r="RDT56" s="342"/>
      <c r="RDU56" s="342"/>
      <c r="RDV56" s="342"/>
      <c r="RDW56" s="342"/>
      <c r="RDX56" s="342"/>
      <c r="RDY56" s="342"/>
      <c r="RDZ56" s="342"/>
      <c r="REA56" s="342"/>
      <c r="REB56" s="342"/>
      <c r="REC56" s="342"/>
      <c r="RED56" s="342"/>
      <c r="REE56" s="342"/>
      <c r="REF56" s="342"/>
      <c r="REG56" s="342"/>
      <c r="REH56" s="342"/>
      <c r="REI56" s="342"/>
      <c r="REJ56" s="342"/>
      <c r="REK56" s="342"/>
      <c r="REL56" s="342"/>
      <c r="REM56" s="342"/>
      <c r="REN56" s="342"/>
      <c r="REO56" s="342"/>
      <c r="REP56" s="342"/>
      <c r="REQ56" s="342"/>
      <c r="RER56" s="342"/>
      <c r="RES56" s="342"/>
      <c r="RET56" s="342"/>
      <c r="REU56" s="342"/>
      <c r="REV56" s="342"/>
      <c r="REW56" s="342"/>
      <c r="REX56" s="342"/>
      <c r="REY56" s="342"/>
      <c r="REZ56" s="342"/>
      <c r="RFA56" s="342"/>
      <c r="RFB56" s="342"/>
      <c r="RFC56" s="342"/>
      <c r="RFD56" s="342"/>
      <c r="RFE56" s="342"/>
      <c r="RFF56" s="342"/>
      <c r="RFG56" s="342"/>
      <c r="RFH56" s="342"/>
      <c r="RFI56" s="342"/>
      <c r="RFJ56" s="342"/>
      <c r="RFK56" s="342"/>
      <c r="RFL56" s="342"/>
      <c r="RFM56" s="342"/>
      <c r="RFN56" s="342"/>
      <c r="RFO56" s="342"/>
      <c r="RFP56" s="342"/>
      <c r="RFQ56" s="342"/>
      <c r="RFR56" s="342"/>
      <c r="RFS56" s="342"/>
      <c r="RFT56" s="342"/>
      <c r="RFU56" s="342"/>
      <c r="RFV56" s="342"/>
      <c r="RFW56" s="342"/>
      <c r="RFX56" s="342"/>
      <c r="RFY56" s="342"/>
      <c r="RFZ56" s="342"/>
      <c r="RGA56" s="342"/>
      <c r="RGB56" s="342"/>
      <c r="RGC56" s="342"/>
      <c r="RGD56" s="342"/>
      <c r="RGE56" s="342"/>
      <c r="RGF56" s="342"/>
      <c r="RGG56" s="342"/>
      <c r="RGH56" s="342"/>
      <c r="RGI56" s="342"/>
      <c r="RGJ56" s="342"/>
      <c r="RGK56" s="342"/>
      <c r="RGL56" s="342"/>
      <c r="RGM56" s="342"/>
      <c r="RGN56" s="342"/>
      <c r="RGO56" s="342"/>
      <c r="RGP56" s="342"/>
      <c r="RGQ56" s="342"/>
      <c r="RGR56" s="342"/>
      <c r="RGS56" s="342"/>
      <c r="RGT56" s="342"/>
      <c r="RGU56" s="342"/>
      <c r="RGV56" s="342"/>
      <c r="RGW56" s="342"/>
      <c r="RGX56" s="342"/>
      <c r="RGY56" s="342"/>
      <c r="RGZ56" s="342"/>
      <c r="RHA56" s="342"/>
      <c r="RHB56" s="342"/>
      <c r="RHC56" s="342"/>
      <c r="RHD56" s="342"/>
      <c r="RHE56" s="342"/>
      <c r="RHF56" s="342"/>
      <c r="RHG56" s="342"/>
      <c r="RHH56" s="342"/>
      <c r="RHI56" s="342"/>
      <c r="RHJ56" s="342"/>
      <c r="RHK56" s="342"/>
      <c r="RHL56" s="342"/>
      <c r="RHM56" s="342"/>
      <c r="RHN56" s="342"/>
      <c r="RHO56" s="342"/>
      <c r="RHP56" s="342"/>
      <c r="RHQ56" s="342"/>
      <c r="RHR56" s="342"/>
      <c r="RHS56" s="342"/>
      <c r="RHT56" s="342"/>
      <c r="RHU56" s="342"/>
      <c r="RHV56" s="342"/>
      <c r="RHW56" s="342"/>
      <c r="RHX56" s="342"/>
      <c r="RHY56" s="342"/>
      <c r="RHZ56" s="342"/>
      <c r="RIA56" s="342"/>
      <c r="RIB56" s="342"/>
      <c r="RIC56" s="342"/>
      <c r="RID56" s="342"/>
      <c r="RIE56" s="342"/>
      <c r="RIF56" s="342"/>
      <c r="RIG56" s="342"/>
      <c r="RIH56" s="342"/>
      <c r="RII56" s="342"/>
      <c r="RIJ56" s="342"/>
      <c r="RIK56" s="342"/>
      <c r="RIL56" s="342"/>
      <c r="RIM56" s="342"/>
      <c r="RIN56" s="342"/>
      <c r="RIO56" s="342"/>
      <c r="RIP56" s="342"/>
      <c r="RIQ56" s="342"/>
      <c r="RIR56" s="342"/>
      <c r="RIS56" s="342"/>
      <c r="RIT56" s="342"/>
      <c r="RIU56" s="342"/>
      <c r="RIV56" s="342"/>
      <c r="RIW56" s="342"/>
      <c r="RIX56" s="342"/>
      <c r="RIY56" s="342"/>
      <c r="RIZ56" s="342"/>
      <c r="RJA56" s="342"/>
      <c r="RJB56" s="342"/>
      <c r="RJC56" s="342"/>
      <c r="RJD56" s="342"/>
      <c r="RJE56" s="342"/>
      <c r="RJF56" s="342"/>
      <c r="RJG56" s="342"/>
      <c r="RJH56" s="342"/>
      <c r="RJI56" s="342"/>
      <c r="RJJ56" s="342"/>
      <c r="RJK56" s="342"/>
      <c r="RJL56" s="342"/>
      <c r="RJM56" s="342"/>
      <c r="RJN56" s="342"/>
      <c r="RJO56" s="342"/>
      <c r="RJP56" s="342"/>
      <c r="RJQ56" s="342"/>
      <c r="RJR56" s="342"/>
      <c r="RJS56" s="342"/>
      <c r="RJT56" s="342"/>
      <c r="RJU56" s="342"/>
      <c r="RJV56" s="342"/>
      <c r="RJW56" s="342"/>
      <c r="RJX56" s="342"/>
      <c r="RJY56" s="342"/>
      <c r="RJZ56" s="342"/>
      <c r="RKA56" s="342"/>
      <c r="RKB56" s="342"/>
      <c r="RKC56" s="342"/>
      <c r="RKD56" s="342"/>
      <c r="RKE56" s="342"/>
      <c r="RKF56" s="342"/>
      <c r="RKG56" s="342"/>
      <c r="RKH56" s="342"/>
      <c r="RKI56" s="342"/>
      <c r="RKJ56" s="342"/>
      <c r="RKK56" s="342"/>
      <c r="RKL56" s="342"/>
      <c r="RKM56" s="342"/>
      <c r="RKN56" s="342"/>
      <c r="RKO56" s="342"/>
      <c r="RKP56" s="342"/>
      <c r="RKQ56" s="342"/>
      <c r="RKR56" s="342"/>
      <c r="RKS56" s="342"/>
      <c r="RKT56" s="342"/>
      <c r="RKU56" s="342"/>
      <c r="RKV56" s="342"/>
      <c r="RKW56" s="342"/>
      <c r="RKX56" s="342"/>
      <c r="RKY56" s="342"/>
      <c r="RKZ56" s="342"/>
      <c r="RLA56" s="342"/>
      <c r="RLB56" s="342"/>
      <c r="RLC56" s="342"/>
      <c r="RLD56" s="342"/>
      <c r="RLE56" s="342"/>
      <c r="RLF56" s="342"/>
      <c r="RLG56" s="342"/>
      <c r="RLH56" s="342"/>
      <c r="RLI56" s="342"/>
      <c r="RLJ56" s="342"/>
      <c r="RLK56" s="342"/>
      <c r="RLL56" s="342"/>
      <c r="RLM56" s="342"/>
      <c r="RLN56" s="342"/>
      <c r="RLO56" s="342"/>
      <c r="RLP56" s="342"/>
      <c r="RLQ56" s="342"/>
      <c r="RLR56" s="342"/>
      <c r="RLS56" s="342"/>
      <c r="RLT56" s="342"/>
      <c r="RLU56" s="342"/>
      <c r="RLV56" s="342"/>
      <c r="RLW56" s="342"/>
      <c r="RLX56" s="342"/>
      <c r="RLY56" s="342"/>
      <c r="RLZ56" s="342"/>
      <c r="RMA56" s="342"/>
      <c r="RMB56" s="342"/>
      <c r="RMC56" s="342"/>
      <c r="RMD56" s="342"/>
      <c r="RME56" s="342"/>
      <c r="RMF56" s="342"/>
      <c r="RMG56" s="342"/>
      <c r="RMH56" s="342"/>
      <c r="RMI56" s="342"/>
      <c r="RMJ56" s="342"/>
      <c r="RMK56" s="342"/>
      <c r="RML56" s="342"/>
      <c r="RMM56" s="342"/>
      <c r="RMN56" s="342"/>
      <c r="RMO56" s="342"/>
      <c r="RMP56" s="342"/>
      <c r="RMQ56" s="342"/>
      <c r="RMR56" s="342"/>
      <c r="RMS56" s="342"/>
      <c r="RMT56" s="342"/>
      <c r="RMU56" s="342"/>
      <c r="RMV56" s="342"/>
      <c r="RMW56" s="342"/>
      <c r="RMX56" s="342"/>
      <c r="RMY56" s="342"/>
      <c r="RMZ56" s="342"/>
      <c r="RNA56" s="342"/>
      <c r="RNB56" s="342"/>
      <c r="RNC56" s="342"/>
      <c r="RND56" s="342"/>
      <c r="RNE56" s="342"/>
      <c r="RNF56" s="342"/>
      <c r="RNG56" s="342"/>
      <c r="RNH56" s="342"/>
      <c r="RNI56" s="342"/>
      <c r="RNJ56" s="342"/>
      <c r="RNK56" s="342"/>
      <c r="RNL56" s="342"/>
      <c r="RNM56" s="342"/>
      <c r="RNN56" s="342"/>
      <c r="RNO56" s="342"/>
      <c r="RNP56" s="342"/>
      <c r="RNQ56" s="342"/>
      <c r="RNR56" s="342"/>
      <c r="RNS56" s="342"/>
      <c r="RNT56" s="342"/>
      <c r="RNU56" s="342"/>
      <c r="RNV56" s="342"/>
      <c r="RNW56" s="342"/>
      <c r="RNX56" s="342"/>
      <c r="RNY56" s="342"/>
      <c r="RNZ56" s="342"/>
      <c r="ROA56" s="342"/>
      <c r="ROB56" s="342"/>
      <c r="ROC56" s="342"/>
      <c r="ROD56" s="342"/>
      <c r="ROE56" s="342"/>
      <c r="ROF56" s="342"/>
      <c r="ROG56" s="342"/>
      <c r="ROH56" s="342"/>
      <c r="ROI56" s="342"/>
      <c r="ROJ56" s="342"/>
      <c r="ROK56" s="342"/>
      <c r="ROL56" s="342"/>
      <c r="ROM56" s="342"/>
      <c r="RON56" s="342"/>
      <c r="ROO56" s="342"/>
      <c r="ROP56" s="342"/>
      <c r="ROQ56" s="342"/>
      <c r="ROR56" s="342"/>
      <c r="ROS56" s="342"/>
      <c r="ROT56" s="342"/>
      <c r="ROU56" s="342"/>
      <c r="ROV56" s="342"/>
      <c r="ROW56" s="342"/>
      <c r="ROX56" s="342"/>
      <c r="ROY56" s="342"/>
      <c r="ROZ56" s="342"/>
      <c r="RPA56" s="342"/>
      <c r="RPB56" s="342"/>
      <c r="RPC56" s="342"/>
      <c r="RPD56" s="342"/>
      <c r="RPE56" s="342"/>
      <c r="RPF56" s="342"/>
      <c r="RPG56" s="342"/>
      <c r="RPH56" s="342"/>
      <c r="RPI56" s="342"/>
      <c r="RPJ56" s="342"/>
      <c r="RPK56" s="342"/>
      <c r="RPL56" s="342"/>
      <c r="RPM56" s="342"/>
      <c r="RPN56" s="342"/>
      <c r="RPO56" s="342"/>
      <c r="RPP56" s="342"/>
      <c r="RPQ56" s="342"/>
      <c r="RPR56" s="342"/>
      <c r="RPS56" s="342"/>
      <c r="RPT56" s="342"/>
      <c r="RPU56" s="342"/>
      <c r="RPV56" s="342"/>
      <c r="RPW56" s="342"/>
      <c r="RPX56" s="342"/>
      <c r="RPY56" s="342"/>
      <c r="RPZ56" s="342"/>
      <c r="RQA56" s="342"/>
      <c r="RQB56" s="342"/>
      <c r="RQC56" s="342"/>
      <c r="RQD56" s="342"/>
      <c r="RQE56" s="342"/>
      <c r="RQF56" s="342"/>
      <c r="RQG56" s="342"/>
      <c r="RQH56" s="342"/>
      <c r="RQI56" s="342"/>
      <c r="RQJ56" s="342"/>
      <c r="RQK56" s="342"/>
      <c r="RQL56" s="342"/>
      <c r="RQM56" s="342"/>
      <c r="RQN56" s="342"/>
      <c r="RQO56" s="342"/>
      <c r="RQP56" s="342"/>
      <c r="RQQ56" s="342"/>
      <c r="RQR56" s="342"/>
      <c r="RQS56" s="342"/>
      <c r="RQT56" s="342"/>
      <c r="RQU56" s="342"/>
      <c r="RQV56" s="342"/>
      <c r="RQW56" s="342"/>
      <c r="RQX56" s="342"/>
      <c r="RQY56" s="342"/>
      <c r="RQZ56" s="342"/>
      <c r="RRA56" s="342"/>
      <c r="RRB56" s="342"/>
      <c r="RRC56" s="342"/>
      <c r="RRD56" s="342"/>
      <c r="RRE56" s="342"/>
      <c r="RRF56" s="342"/>
      <c r="RRG56" s="342"/>
      <c r="RRH56" s="342"/>
      <c r="RRI56" s="342"/>
      <c r="RRJ56" s="342"/>
      <c r="RRK56" s="342"/>
      <c r="RRL56" s="342"/>
      <c r="RRM56" s="342"/>
      <c r="RRN56" s="342"/>
      <c r="RRO56" s="342"/>
      <c r="RRP56" s="342"/>
      <c r="RRQ56" s="342"/>
      <c r="RRR56" s="342"/>
      <c r="RRS56" s="342"/>
      <c r="RRT56" s="342"/>
      <c r="RRU56" s="342"/>
      <c r="RRV56" s="342"/>
      <c r="RRW56" s="342"/>
      <c r="RRX56" s="342"/>
      <c r="RRY56" s="342"/>
      <c r="RRZ56" s="342"/>
      <c r="RSA56" s="342"/>
      <c r="RSB56" s="342"/>
      <c r="RSC56" s="342"/>
      <c r="RSD56" s="342"/>
      <c r="RSE56" s="342"/>
      <c r="RSF56" s="342"/>
      <c r="RSG56" s="342"/>
      <c r="RSH56" s="342"/>
      <c r="RSI56" s="342"/>
      <c r="RSJ56" s="342"/>
      <c r="RSK56" s="342"/>
      <c r="RSL56" s="342"/>
      <c r="RSM56" s="342"/>
      <c r="RSN56" s="342"/>
      <c r="RSO56" s="342"/>
      <c r="RSP56" s="342"/>
      <c r="RSQ56" s="342"/>
      <c r="RSR56" s="342"/>
      <c r="RSS56" s="342"/>
      <c r="RST56" s="342"/>
      <c r="RSU56" s="342"/>
      <c r="RSV56" s="342"/>
      <c r="RSW56" s="342"/>
      <c r="RSX56" s="342"/>
      <c r="RSY56" s="342"/>
      <c r="RSZ56" s="342"/>
      <c r="RTA56" s="342"/>
      <c r="RTB56" s="342"/>
      <c r="RTC56" s="342"/>
      <c r="RTD56" s="342"/>
      <c r="RTE56" s="342"/>
      <c r="RTF56" s="342"/>
      <c r="RTG56" s="342"/>
      <c r="RTH56" s="342"/>
      <c r="RTI56" s="342"/>
      <c r="RTJ56" s="342"/>
      <c r="RTK56" s="342"/>
      <c r="RTL56" s="342"/>
      <c r="RTM56" s="342"/>
      <c r="RTN56" s="342"/>
      <c r="RTO56" s="342"/>
      <c r="RTP56" s="342"/>
      <c r="RTQ56" s="342"/>
      <c r="RTR56" s="342"/>
      <c r="RTS56" s="342"/>
      <c r="RTT56" s="342"/>
      <c r="RTU56" s="342"/>
      <c r="RTV56" s="342"/>
      <c r="RTW56" s="342"/>
      <c r="RTX56" s="342"/>
      <c r="RTY56" s="342"/>
      <c r="RTZ56" s="342"/>
      <c r="RUA56" s="342"/>
      <c r="RUB56" s="342"/>
      <c r="RUC56" s="342"/>
      <c r="RUD56" s="342"/>
      <c r="RUE56" s="342"/>
      <c r="RUF56" s="342"/>
      <c r="RUG56" s="342"/>
      <c r="RUH56" s="342"/>
      <c r="RUI56" s="342"/>
      <c r="RUJ56" s="342"/>
      <c r="RUK56" s="342"/>
      <c r="RUL56" s="342"/>
      <c r="RUM56" s="342"/>
      <c r="RUN56" s="342"/>
      <c r="RUO56" s="342"/>
      <c r="RUP56" s="342"/>
      <c r="RUQ56" s="342"/>
      <c r="RUR56" s="342"/>
      <c r="RUS56" s="342"/>
      <c r="RUT56" s="342"/>
      <c r="RUU56" s="342"/>
      <c r="RUV56" s="342"/>
      <c r="RUW56" s="342"/>
      <c r="RUX56" s="342"/>
      <c r="RUY56" s="342"/>
      <c r="RUZ56" s="342"/>
      <c r="RVA56" s="342"/>
      <c r="RVB56" s="342"/>
      <c r="RVC56" s="342"/>
      <c r="RVD56" s="342"/>
      <c r="RVE56" s="342"/>
      <c r="RVF56" s="342"/>
      <c r="RVG56" s="342"/>
      <c r="RVH56" s="342"/>
      <c r="RVI56" s="342"/>
      <c r="RVJ56" s="342"/>
      <c r="RVK56" s="342"/>
      <c r="RVL56" s="342"/>
      <c r="RVM56" s="342"/>
      <c r="RVN56" s="342"/>
      <c r="RVO56" s="342"/>
      <c r="RVP56" s="342"/>
      <c r="RVQ56" s="342"/>
      <c r="RVR56" s="342"/>
      <c r="RVS56" s="342"/>
      <c r="RVT56" s="342"/>
      <c r="RVU56" s="342"/>
      <c r="RVV56" s="342"/>
      <c r="RVW56" s="342"/>
      <c r="RVX56" s="342"/>
      <c r="RVY56" s="342"/>
      <c r="RVZ56" s="342"/>
      <c r="RWA56" s="342"/>
      <c r="RWB56" s="342"/>
      <c r="RWC56" s="342"/>
      <c r="RWD56" s="342"/>
      <c r="RWE56" s="342"/>
      <c r="RWF56" s="342"/>
      <c r="RWG56" s="342"/>
      <c r="RWH56" s="342"/>
      <c r="RWI56" s="342"/>
      <c r="RWJ56" s="342"/>
      <c r="RWK56" s="342"/>
      <c r="RWL56" s="342"/>
      <c r="RWM56" s="342"/>
      <c r="RWN56" s="342"/>
      <c r="RWO56" s="342"/>
      <c r="RWP56" s="342"/>
      <c r="RWQ56" s="342"/>
      <c r="RWR56" s="342"/>
      <c r="RWS56" s="342"/>
      <c r="RWT56" s="342"/>
      <c r="RWU56" s="342"/>
      <c r="RWV56" s="342"/>
      <c r="RWW56" s="342"/>
      <c r="RWX56" s="342"/>
      <c r="RWY56" s="342"/>
      <c r="RWZ56" s="342"/>
      <c r="RXA56" s="342"/>
      <c r="RXB56" s="342"/>
      <c r="RXC56" s="342"/>
      <c r="RXD56" s="342"/>
      <c r="RXE56" s="342"/>
      <c r="RXF56" s="342"/>
      <c r="RXG56" s="342"/>
      <c r="RXH56" s="342"/>
      <c r="RXI56" s="342"/>
      <c r="RXJ56" s="342"/>
      <c r="RXK56" s="342"/>
      <c r="RXL56" s="342"/>
      <c r="RXM56" s="342"/>
      <c r="RXN56" s="342"/>
      <c r="RXO56" s="342"/>
      <c r="RXP56" s="342"/>
      <c r="RXQ56" s="342"/>
      <c r="RXR56" s="342"/>
      <c r="RXS56" s="342"/>
      <c r="RXT56" s="342"/>
      <c r="RXU56" s="342"/>
      <c r="RXV56" s="342"/>
      <c r="RXW56" s="342"/>
      <c r="RXX56" s="342"/>
      <c r="RXY56" s="342"/>
      <c r="RXZ56" s="342"/>
      <c r="RYA56" s="342"/>
      <c r="RYB56" s="342"/>
      <c r="RYC56" s="342"/>
      <c r="RYD56" s="342"/>
      <c r="RYE56" s="342"/>
      <c r="RYF56" s="342"/>
      <c r="RYG56" s="342"/>
      <c r="RYH56" s="342"/>
      <c r="RYI56" s="342"/>
      <c r="RYJ56" s="342"/>
      <c r="RYK56" s="342"/>
      <c r="RYL56" s="342"/>
      <c r="RYM56" s="342"/>
      <c r="RYN56" s="342"/>
      <c r="RYO56" s="342"/>
      <c r="RYP56" s="342"/>
      <c r="RYQ56" s="342"/>
      <c r="RYR56" s="342"/>
      <c r="RYS56" s="342"/>
      <c r="RYT56" s="342"/>
      <c r="RYU56" s="342"/>
      <c r="RYV56" s="342"/>
      <c r="RYW56" s="342"/>
      <c r="RYX56" s="342"/>
      <c r="RYY56" s="342"/>
      <c r="RYZ56" s="342"/>
      <c r="RZA56" s="342"/>
      <c r="RZB56" s="342"/>
      <c r="RZC56" s="342"/>
      <c r="RZD56" s="342"/>
      <c r="RZE56" s="342"/>
      <c r="RZF56" s="342"/>
      <c r="RZG56" s="342"/>
      <c r="RZH56" s="342"/>
      <c r="RZI56" s="342"/>
      <c r="RZJ56" s="342"/>
      <c r="RZK56" s="342"/>
      <c r="RZL56" s="342"/>
      <c r="RZM56" s="342"/>
      <c r="RZN56" s="342"/>
      <c r="RZO56" s="342"/>
      <c r="RZP56" s="342"/>
      <c r="RZQ56" s="342"/>
      <c r="RZR56" s="342"/>
      <c r="RZS56" s="342"/>
      <c r="RZT56" s="342"/>
      <c r="RZU56" s="342"/>
      <c r="RZV56" s="342"/>
      <c r="RZW56" s="342"/>
      <c r="RZX56" s="342"/>
      <c r="RZY56" s="342"/>
      <c r="RZZ56" s="342"/>
      <c r="SAA56" s="342"/>
      <c r="SAB56" s="342"/>
      <c r="SAC56" s="342"/>
      <c r="SAD56" s="342"/>
      <c r="SAE56" s="342"/>
      <c r="SAF56" s="342"/>
      <c r="SAG56" s="342"/>
      <c r="SAH56" s="342"/>
      <c r="SAI56" s="342"/>
      <c r="SAJ56" s="342"/>
      <c r="SAK56" s="342"/>
      <c r="SAL56" s="342"/>
      <c r="SAM56" s="342"/>
      <c r="SAN56" s="342"/>
      <c r="SAO56" s="342"/>
      <c r="SAP56" s="342"/>
      <c r="SAQ56" s="342"/>
      <c r="SAR56" s="342"/>
      <c r="SAS56" s="342"/>
      <c r="SAT56" s="342"/>
      <c r="SAU56" s="342"/>
      <c r="SAV56" s="342"/>
      <c r="SAW56" s="342"/>
      <c r="SAX56" s="342"/>
      <c r="SAY56" s="342"/>
      <c r="SAZ56" s="342"/>
      <c r="SBA56" s="342"/>
      <c r="SBB56" s="342"/>
      <c r="SBC56" s="342"/>
      <c r="SBD56" s="342"/>
      <c r="SBE56" s="342"/>
      <c r="SBF56" s="342"/>
      <c r="SBG56" s="342"/>
      <c r="SBH56" s="342"/>
      <c r="SBI56" s="342"/>
      <c r="SBJ56" s="342"/>
      <c r="SBK56" s="342"/>
      <c r="SBL56" s="342"/>
      <c r="SBM56" s="342"/>
      <c r="SBN56" s="342"/>
      <c r="SBO56" s="342"/>
      <c r="SBP56" s="342"/>
      <c r="SBQ56" s="342"/>
      <c r="SBR56" s="342"/>
      <c r="SBS56" s="342"/>
      <c r="SBT56" s="342"/>
      <c r="SBU56" s="342"/>
      <c r="SBV56" s="342"/>
      <c r="SBW56" s="342"/>
      <c r="SBX56" s="342"/>
      <c r="SBY56" s="342"/>
      <c r="SBZ56" s="342"/>
      <c r="SCA56" s="342"/>
      <c r="SCB56" s="342"/>
      <c r="SCC56" s="342"/>
      <c r="SCD56" s="342"/>
      <c r="SCE56" s="342"/>
      <c r="SCF56" s="342"/>
      <c r="SCG56" s="342"/>
      <c r="SCH56" s="342"/>
      <c r="SCI56" s="342"/>
      <c r="SCJ56" s="342"/>
      <c r="SCK56" s="342"/>
      <c r="SCL56" s="342"/>
      <c r="SCM56" s="342"/>
      <c r="SCN56" s="342"/>
      <c r="SCO56" s="342"/>
      <c r="SCP56" s="342"/>
      <c r="SCQ56" s="342"/>
      <c r="SCR56" s="342"/>
      <c r="SCS56" s="342"/>
      <c r="SCT56" s="342"/>
      <c r="SCU56" s="342"/>
      <c r="SCV56" s="342"/>
      <c r="SCW56" s="342"/>
      <c r="SCX56" s="342"/>
      <c r="SCY56" s="342"/>
      <c r="SCZ56" s="342"/>
      <c r="SDA56" s="342"/>
      <c r="SDB56" s="342"/>
      <c r="SDC56" s="342"/>
      <c r="SDD56" s="342"/>
      <c r="SDE56" s="342"/>
      <c r="SDF56" s="342"/>
      <c r="SDG56" s="342"/>
      <c r="SDH56" s="342"/>
      <c r="SDI56" s="342"/>
      <c r="SDJ56" s="342"/>
      <c r="SDK56" s="342"/>
      <c r="SDL56" s="342"/>
      <c r="SDM56" s="342"/>
      <c r="SDN56" s="342"/>
      <c r="SDO56" s="342"/>
      <c r="SDP56" s="342"/>
      <c r="SDQ56" s="342"/>
      <c r="SDR56" s="342"/>
      <c r="SDS56" s="342"/>
      <c r="SDT56" s="342"/>
      <c r="SDU56" s="342"/>
      <c r="SDV56" s="342"/>
      <c r="SDW56" s="342"/>
      <c r="SDX56" s="342"/>
      <c r="SDY56" s="342"/>
      <c r="SDZ56" s="342"/>
      <c r="SEA56" s="342"/>
      <c r="SEB56" s="342"/>
      <c r="SEC56" s="342"/>
      <c r="SED56" s="342"/>
      <c r="SEE56" s="342"/>
      <c r="SEF56" s="342"/>
      <c r="SEG56" s="342"/>
      <c r="SEH56" s="342"/>
      <c r="SEI56" s="342"/>
      <c r="SEJ56" s="342"/>
      <c r="SEK56" s="342"/>
      <c r="SEL56" s="342"/>
      <c r="SEM56" s="342"/>
      <c r="SEN56" s="342"/>
      <c r="SEO56" s="342"/>
      <c r="SEP56" s="342"/>
      <c r="SEQ56" s="342"/>
      <c r="SER56" s="342"/>
      <c r="SES56" s="342"/>
      <c r="SET56" s="342"/>
      <c r="SEU56" s="342"/>
      <c r="SEV56" s="342"/>
      <c r="SEW56" s="342"/>
      <c r="SEX56" s="342"/>
      <c r="SEY56" s="342"/>
      <c r="SEZ56" s="342"/>
      <c r="SFA56" s="342"/>
      <c r="SFB56" s="342"/>
      <c r="SFC56" s="342"/>
      <c r="SFD56" s="342"/>
      <c r="SFE56" s="342"/>
      <c r="SFF56" s="342"/>
      <c r="SFG56" s="342"/>
      <c r="SFH56" s="342"/>
      <c r="SFI56" s="342"/>
      <c r="SFJ56" s="342"/>
      <c r="SFK56" s="342"/>
      <c r="SFL56" s="342"/>
      <c r="SFM56" s="342"/>
      <c r="SFN56" s="342"/>
      <c r="SFO56" s="342"/>
      <c r="SFP56" s="342"/>
      <c r="SFQ56" s="342"/>
      <c r="SFR56" s="342"/>
      <c r="SFS56" s="342"/>
      <c r="SFT56" s="342"/>
      <c r="SFU56" s="342"/>
      <c r="SFV56" s="342"/>
      <c r="SFW56" s="342"/>
      <c r="SFX56" s="342"/>
      <c r="SFY56" s="342"/>
      <c r="SFZ56" s="342"/>
      <c r="SGA56" s="342"/>
      <c r="SGB56" s="342"/>
      <c r="SGC56" s="342"/>
      <c r="SGD56" s="342"/>
      <c r="SGE56" s="342"/>
      <c r="SGF56" s="342"/>
      <c r="SGG56" s="342"/>
      <c r="SGH56" s="342"/>
      <c r="SGI56" s="342"/>
      <c r="SGJ56" s="342"/>
      <c r="SGK56" s="342"/>
      <c r="SGL56" s="342"/>
      <c r="SGM56" s="342"/>
      <c r="SGN56" s="342"/>
      <c r="SGO56" s="342"/>
      <c r="SGP56" s="342"/>
      <c r="SGQ56" s="342"/>
      <c r="SGR56" s="342"/>
      <c r="SGS56" s="342"/>
      <c r="SGT56" s="342"/>
      <c r="SGU56" s="342"/>
      <c r="SGV56" s="342"/>
      <c r="SGW56" s="342"/>
      <c r="SGX56" s="342"/>
      <c r="SGY56" s="342"/>
      <c r="SGZ56" s="342"/>
      <c r="SHA56" s="342"/>
      <c r="SHB56" s="342"/>
      <c r="SHC56" s="342"/>
      <c r="SHD56" s="342"/>
      <c r="SHE56" s="342"/>
      <c r="SHF56" s="342"/>
      <c r="SHG56" s="342"/>
      <c r="SHH56" s="342"/>
      <c r="SHI56" s="342"/>
      <c r="SHJ56" s="342"/>
      <c r="SHK56" s="342"/>
      <c r="SHL56" s="342"/>
      <c r="SHM56" s="342"/>
      <c r="SHN56" s="342"/>
      <c r="SHO56" s="342"/>
      <c r="SHP56" s="342"/>
      <c r="SHQ56" s="342"/>
      <c r="SHR56" s="342"/>
      <c r="SHS56" s="342"/>
      <c r="SHT56" s="342"/>
      <c r="SHU56" s="342"/>
      <c r="SHV56" s="342"/>
      <c r="SHW56" s="342"/>
      <c r="SHX56" s="342"/>
      <c r="SHY56" s="342"/>
      <c r="SHZ56" s="342"/>
      <c r="SIA56" s="342"/>
      <c r="SIB56" s="342"/>
      <c r="SIC56" s="342"/>
      <c r="SID56" s="342"/>
      <c r="SIE56" s="342"/>
      <c r="SIF56" s="342"/>
      <c r="SIG56" s="342"/>
      <c r="SIH56" s="342"/>
      <c r="SII56" s="342"/>
      <c r="SIJ56" s="342"/>
      <c r="SIK56" s="342"/>
      <c r="SIL56" s="342"/>
      <c r="SIM56" s="342"/>
      <c r="SIN56" s="342"/>
      <c r="SIO56" s="342"/>
      <c r="SIP56" s="342"/>
      <c r="SIQ56" s="342"/>
      <c r="SIR56" s="342"/>
      <c r="SIS56" s="342"/>
      <c r="SIT56" s="342"/>
      <c r="SIU56" s="342"/>
      <c r="SIV56" s="342"/>
      <c r="SIW56" s="342"/>
      <c r="SIX56" s="342"/>
      <c r="SIY56" s="342"/>
      <c r="SIZ56" s="342"/>
      <c r="SJA56" s="342"/>
      <c r="SJB56" s="342"/>
      <c r="SJC56" s="342"/>
      <c r="SJD56" s="342"/>
      <c r="SJE56" s="342"/>
      <c r="SJF56" s="342"/>
      <c r="SJG56" s="342"/>
      <c r="SJH56" s="342"/>
      <c r="SJI56" s="342"/>
      <c r="SJJ56" s="342"/>
      <c r="SJK56" s="342"/>
      <c r="SJL56" s="342"/>
      <c r="SJM56" s="342"/>
      <c r="SJN56" s="342"/>
      <c r="SJO56" s="342"/>
      <c r="SJP56" s="342"/>
      <c r="SJQ56" s="342"/>
      <c r="SJR56" s="342"/>
      <c r="SJS56" s="342"/>
      <c r="SJT56" s="342"/>
      <c r="SJU56" s="342"/>
      <c r="SJV56" s="342"/>
      <c r="SJW56" s="342"/>
      <c r="SJX56" s="342"/>
      <c r="SJY56" s="342"/>
      <c r="SJZ56" s="342"/>
      <c r="SKA56" s="342"/>
      <c r="SKB56" s="342"/>
      <c r="SKC56" s="342"/>
      <c r="SKD56" s="342"/>
      <c r="SKE56" s="342"/>
      <c r="SKF56" s="342"/>
      <c r="SKG56" s="342"/>
      <c r="SKH56" s="342"/>
      <c r="SKI56" s="342"/>
      <c r="SKJ56" s="342"/>
      <c r="SKK56" s="342"/>
      <c r="SKL56" s="342"/>
      <c r="SKM56" s="342"/>
      <c r="SKN56" s="342"/>
      <c r="SKO56" s="342"/>
      <c r="SKP56" s="342"/>
      <c r="SKQ56" s="342"/>
      <c r="SKR56" s="342"/>
      <c r="SKS56" s="342"/>
      <c r="SKT56" s="342"/>
      <c r="SKU56" s="342"/>
      <c r="SKV56" s="342"/>
      <c r="SKW56" s="342"/>
      <c r="SKX56" s="342"/>
      <c r="SKY56" s="342"/>
      <c r="SKZ56" s="342"/>
      <c r="SLA56" s="342"/>
      <c r="SLB56" s="342"/>
      <c r="SLC56" s="342"/>
      <c r="SLD56" s="342"/>
      <c r="SLE56" s="342"/>
      <c r="SLF56" s="342"/>
      <c r="SLG56" s="342"/>
      <c r="SLH56" s="342"/>
      <c r="SLI56" s="342"/>
      <c r="SLJ56" s="342"/>
      <c r="SLK56" s="342"/>
      <c r="SLL56" s="342"/>
      <c r="SLM56" s="342"/>
      <c r="SLN56" s="342"/>
      <c r="SLO56" s="342"/>
      <c r="SLP56" s="342"/>
      <c r="SLQ56" s="342"/>
      <c r="SLR56" s="342"/>
      <c r="SLS56" s="342"/>
      <c r="SLT56" s="342"/>
      <c r="SLU56" s="342"/>
      <c r="SLV56" s="342"/>
      <c r="SLW56" s="342"/>
      <c r="SLX56" s="342"/>
      <c r="SLY56" s="342"/>
      <c r="SLZ56" s="342"/>
      <c r="SMA56" s="342"/>
      <c r="SMB56" s="342"/>
      <c r="SMC56" s="342"/>
      <c r="SMD56" s="342"/>
      <c r="SME56" s="342"/>
      <c r="SMF56" s="342"/>
      <c r="SMG56" s="342"/>
      <c r="SMH56" s="342"/>
      <c r="SMI56" s="342"/>
      <c r="SMJ56" s="342"/>
      <c r="SMK56" s="342"/>
      <c r="SML56" s="342"/>
      <c r="SMM56" s="342"/>
      <c r="SMN56" s="342"/>
      <c r="SMO56" s="342"/>
      <c r="SMP56" s="342"/>
      <c r="SMQ56" s="342"/>
      <c r="SMR56" s="342"/>
      <c r="SMS56" s="342"/>
      <c r="SMT56" s="342"/>
      <c r="SMU56" s="342"/>
      <c r="SMV56" s="342"/>
      <c r="SMW56" s="342"/>
      <c r="SMX56" s="342"/>
      <c r="SMY56" s="342"/>
      <c r="SMZ56" s="342"/>
      <c r="SNA56" s="342"/>
      <c r="SNB56" s="342"/>
      <c r="SNC56" s="342"/>
      <c r="SND56" s="342"/>
      <c r="SNE56" s="342"/>
      <c r="SNF56" s="342"/>
      <c r="SNG56" s="342"/>
      <c r="SNH56" s="342"/>
      <c r="SNI56" s="342"/>
      <c r="SNJ56" s="342"/>
      <c r="SNK56" s="342"/>
      <c r="SNL56" s="342"/>
      <c r="SNM56" s="342"/>
      <c r="SNN56" s="342"/>
      <c r="SNO56" s="342"/>
      <c r="SNP56" s="342"/>
      <c r="SNQ56" s="342"/>
      <c r="SNR56" s="342"/>
      <c r="SNS56" s="342"/>
      <c r="SNT56" s="342"/>
      <c r="SNU56" s="342"/>
      <c r="SNV56" s="342"/>
      <c r="SNW56" s="342"/>
      <c r="SNX56" s="342"/>
      <c r="SNY56" s="342"/>
      <c r="SNZ56" s="342"/>
      <c r="SOA56" s="342"/>
      <c r="SOB56" s="342"/>
      <c r="SOC56" s="342"/>
      <c r="SOD56" s="342"/>
      <c r="SOE56" s="342"/>
      <c r="SOF56" s="342"/>
      <c r="SOG56" s="342"/>
      <c r="SOH56" s="342"/>
      <c r="SOI56" s="342"/>
      <c r="SOJ56" s="342"/>
      <c r="SOK56" s="342"/>
      <c r="SOL56" s="342"/>
      <c r="SOM56" s="342"/>
      <c r="SON56" s="342"/>
      <c r="SOO56" s="342"/>
      <c r="SOP56" s="342"/>
      <c r="SOQ56" s="342"/>
      <c r="SOR56" s="342"/>
      <c r="SOS56" s="342"/>
      <c r="SOT56" s="342"/>
      <c r="SOU56" s="342"/>
      <c r="SOV56" s="342"/>
      <c r="SOW56" s="342"/>
      <c r="SOX56" s="342"/>
      <c r="SOY56" s="342"/>
      <c r="SOZ56" s="342"/>
      <c r="SPA56" s="342"/>
      <c r="SPB56" s="342"/>
      <c r="SPC56" s="342"/>
      <c r="SPD56" s="342"/>
      <c r="SPE56" s="342"/>
      <c r="SPF56" s="342"/>
      <c r="SPG56" s="342"/>
      <c r="SPH56" s="342"/>
      <c r="SPI56" s="342"/>
      <c r="SPJ56" s="342"/>
      <c r="SPK56" s="342"/>
      <c r="SPL56" s="342"/>
      <c r="SPM56" s="342"/>
      <c r="SPN56" s="342"/>
      <c r="SPO56" s="342"/>
      <c r="SPP56" s="342"/>
      <c r="SPQ56" s="342"/>
      <c r="SPR56" s="342"/>
      <c r="SPS56" s="342"/>
      <c r="SPT56" s="342"/>
      <c r="SPU56" s="342"/>
      <c r="SPV56" s="342"/>
      <c r="SPW56" s="342"/>
      <c r="SPX56" s="342"/>
      <c r="SPY56" s="342"/>
      <c r="SPZ56" s="342"/>
      <c r="SQA56" s="342"/>
      <c r="SQB56" s="342"/>
      <c r="SQC56" s="342"/>
      <c r="SQD56" s="342"/>
      <c r="SQE56" s="342"/>
      <c r="SQF56" s="342"/>
      <c r="SQG56" s="342"/>
      <c r="SQH56" s="342"/>
      <c r="SQI56" s="342"/>
      <c r="SQJ56" s="342"/>
      <c r="SQK56" s="342"/>
      <c r="SQL56" s="342"/>
      <c r="SQM56" s="342"/>
      <c r="SQN56" s="342"/>
      <c r="SQO56" s="342"/>
      <c r="SQP56" s="342"/>
      <c r="SQQ56" s="342"/>
      <c r="SQR56" s="342"/>
      <c r="SQS56" s="342"/>
      <c r="SQT56" s="342"/>
      <c r="SQU56" s="342"/>
      <c r="SQV56" s="342"/>
      <c r="SQW56" s="342"/>
      <c r="SQX56" s="342"/>
      <c r="SQY56" s="342"/>
      <c r="SQZ56" s="342"/>
      <c r="SRA56" s="342"/>
      <c r="SRB56" s="342"/>
      <c r="SRC56" s="342"/>
      <c r="SRD56" s="342"/>
      <c r="SRE56" s="342"/>
      <c r="SRF56" s="342"/>
      <c r="SRG56" s="342"/>
      <c r="SRH56" s="342"/>
      <c r="SRI56" s="342"/>
      <c r="SRJ56" s="342"/>
      <c r="SRK56" s="342"/>
      <c r="SRL56" s="342"/>
      <c r="SRM56" s="342"/>
      <c r="SRN56" s="342"/>
      <c r="SRO56" s="342"/>
      <c r="SRP56" s="342"/>
      <c r="SRQ56" s="342"/>
      <c r="SRR56" s="342"/>
      <c r="SRS56" s="342"/>
      <c r="SRT56" s="342"/>
      <c r="SRU56" s="342"/>
      <c r="SRV56" s="342"/>
      <c r="SRW56" s="342"/>
      <c r="SRX56" s="342"/>
      <c r="SRY56" s="342"/>
      <c r="SRZ56" s="342"/>
      <c r="SSA56" s="342"/>
      <c r="SSB56" s="342"/>
      <c r="SSC56" s="342"/>
      <c r="SSD56" s="342"/>
      <c r="SSE56" s="342"/>
      <c r="SSF56" s="342"/>
      <c r="SSG56" s="342"/>
      <c r="SSH56" s="342"/>
      <c r="SSI56" s="342"/>
      <c r="SSJ56" s="342"/>
      <c r="SSK56" s="342"/>
      <c r="SSL56" s="342"/>
      <c r="SSM56" s="342"/>
      <c r="SSN56" s="342"/>
      <c r="SSO56" s="342"/>
      <c r="SSP56" s="342"/>
      <c r="SSQ56" s="342"/>
      <c r="SSR56" s="342"/>
      <c r="SSS56" s="342"/>
      <c r="SST56" s="342"/>
      <c r="SSU56" s="342"/>
      <c r="SSV56" s="342"/>
      <c r="SSW56" s="342"/>
      <c r="SSX56" s="342"/>
      <c r="SSY56" s="342"/>
      <c r="SSZ56" s="342"/>
      <c r="STA56" s="342"/>
      <c r="STB56" s="342"/>
      <c r="STC56" s="342"/>
      <c r="STD56" s="342"/>
      <c r="STE56" s="342"/>
      <c r="STF56" s="342"/>
      <c r="STG56" s="342"/>
      <c r="STH56" s="342"/>
      <c r="STI56" s="342"/>
      <c r="STJ56" s="342"/>
      <c r="STK56" s="342"/>
      <c r="STL56" s="342"/>
      <c r="STM56" s="342"/>
      <c r="STN56" s="342"/>
      <c r="STO56" s="342"/>
      <c r="STP56" s="342"/>
      <c r="STQ56" s="342"/>
      <c r="STR56" s="342"/>
      <c r="STS56" s="342"/>
      <c r="STT56" s="342"/>
      <c r="STU56" s="342"/>
      <c r="STV56" s="342"/>
      <c r="STW56" s="342"/>
      <c r="STX56" s="342"/>
      <c r="STY56" s="342"/>
      <c r="STZ56" s="342"/>
      <c r="SUA56" s="342"/>
      <c r="SUB56" s="342"/>
      <c r="SUC56" s="342"/>
      <c r="SUD56" s="342"/>
      <c r="SUE56" s="342"/>
      <c r="SUF56" s="342"/>
      <c r="SUG56" s="342"/>
      <c r="SUH56" s="342"/>
      <c r="SUI56" s="342"/>
      <c r="SUJ56" s="342"/>
      <c r="SUK56" s="342"/>
      <c r="SUL56" s="342"/>
      <c r="SUM56" s="342"/>
      <c r="SUN56" s="342"/>
      <c r="SUO56" s="342"/>
      <c r="SUP56" s="342"/>
      <c r="SUQ56" s="342"/>
      <c r="SUR56" s="342"/>
      <c r="SUS56" s="342"/>
      <c r="SUT56" s="342"/>
      <c r="SUU56" s="342"/>
      <c r="SUV56" s="342"/>
      <c r="SUW56" s="342"/>
      <c r="SUX56" s="342"/>
      <c r="SUY56" s="342"/>
      <c r="SUZ56" s="342"/>
      <c r="SVA56" s="342"/>
      <c r="SVB56" s="342"/>
      <c r="SVC56" s="342"/>
      <c r="SVD56" s="342"/>
      <c r="SVE56" s="342"/>
      <c r="SVF56" s="342"/>
      <c r="SVG56" s="342"/>
      <c r="SVH56" s="342"/>
      <c r="SVI56" s="342"/>
      <c r="SVJ56" s="342"/>
      <c r="SVK56" s="342"/>
      <c r="SVL56" s="342"/>
      <c r="SVM56" s="342"/>
      <c r="SVN56" s="342"/>
      <c r="SVO56" s="342"/>
      <c r="SVP56" s="342"/>
      <c r="SVQ56" s="342"/>
      <c r="SVR56" s="342"/>
      <c r="SVS56" s="342"/>
      <c r="SVT56" s="342"/>
      <c r="SVU56" s="342"/>
      <c r="SVV56" s="342"/>
      <c r="SVW56" s="342"/>
      <c r="SVX56" s="342"/>
      <c r="SVY56" s="342"/>
      <c r="SVZ56" s="342"/>
      <c r="SWA56" s="342"/>
      <c r="SWB56" s="342"/>
      <c r="SWC56" s="342"/>
      <c r="SWD56" s="342"/>
      <c r="SWE56" s="342"/>
      <c r="SWF56" s="342"/>
      <c r="SWG56" s="342"/>
      <c r="SWH56" s="342"/>
      <c r="SWI56" s="342"/>
      <c r="SWJ56" s="342"/>
      <c r="SWK56" s="342"/>
      <c r="SWL56" s="342"/>
      <c r="SWM56" s="342"/>
      <c r="SWN56" s="342"/>
      <c r="SWO56" s="342"/>
      <c r="SWP56" s="342"/>
      <c r="SWQ56" s="342"/>
      <c r="SWR56" s="342"/>
      <c r="SWS56" s="342"/>
      <c r="SWT56" s="342"/>
      <c r="SWU56" s="342"/>
      <c r="SWV56" s="342"/>
      <c r="SWW56" s="342"/>
      <c r="SWX56" s="342"/>
      <c r="SWY56" s="342"/>
      <c r="SWZ56" s="342"/>
      <c r="SXA56" s="342"/>
      <c r="SXB56" s="342"/>
      <c r="SXC56" s="342"/>
      <c r="SXD56" s="342"/>
      <c r="SXE56" s="342"/>
      <c r="SXF56" s="342"/>
      <c r="SXG56" s="342"/>
      <c r="SXH56" s="342"/>
      <c r="SXI56" s="342"/>
      <c r="SXJ56" s="342"/>
      <c r="SXK56" s="342"/>
      <c r="SXL56" s="342"/>
      <c r="SXM56" s="342"/>
      <c r="SXN56" s="342"/>
      <c r="SXO56" s="342"/>
      <c r="SXP56" s="342"/>
      <c r="SXQ56" s="342"/>
      <c r="SXR56" s="342"/>
      <c r="SXS56" s="342"/>
      <c r="SXT56" s="342"/>
      <c r="SXU56" s="342"/>
      <c r="SXV56" s="342"/>
      <c r="SXW56" s="342"/>
      <c r="SXX56" s="342"/>
      <c r="SXY56" s="342"/>
      <c r="SXZ56" s="342"/>
      <c r="SYA56" s="342"/>
      <c r="SYB56" s="342"/>
      <c r="SYC56" s="342"/>
      <c r="SYD56" s="342"/>
      <c r="SYE56" s="342"/>
      <c r="SYF56" s="342"/>
      <c r="SYG56" s="342"/>
      <c r="SYH56" s="342"/>
      <c r="SYI56" s="342"/>
      <c r="SYJ56" s="342"/>
      <c r="SYK56" s="342"/>
      <c r="SYL56" s="342"/>
      <c r="SYM56" s="342"/>
      <c r="SYN56" s="342"/>
      <c r="SYO56" s="342"/>
      <c r="SYP56" s="342"/>
      <c r="SYQ56" s="342"/>
      <c r="SYR56" s="342"/>
      <c r="SYS56" s="342"/>
      <c r="SYT56" s="342"/>
      <c r="SYU56" s="342"/>
      <c r="SYV56" s="342"/>
      <c r="SYW56" s="342"/>
      <c r="SYX56" s="342"/>
      <c r="SYY56" s="342"/>
      <c r="SYZ56" s="342"/>
      <c r="SZA56" s="342"/>
      <c r="SZB56" s="342"/>
      <c r="SZC56" s="342"/>
      <c r="SZD56" s="342"/>
      <c r="SZE56" s="342"/>
      <c r="SZF56" s="342"/>
      <c r="SZG56" s="342"/>
      <c r="SZH56" s="342"/>
      <c r="SZI56" s="342"/>
      <c r="SZJ56" s="342"/>
      <c r="SZK56" s="342"/>
      <c r="SZL56" s="342"/>
      <c r="SZM56" s="342"/>
      <c r="SZN56" s="342"/>
      <c r="SZO56" s="342"/>
      <c r="SZP56" s="342"/>
      <c r="SZQ56" s="342"/>
      <c r="SZR56" s="342"/>
      <c r="SZS56" s="342"/>
      <c r="SZT56" s="342"/>
      <c r="SZU56" s="342"/>
      <c r="SZV56" s="342"/>
      <c r="SZW56" s="342"/>
      <c r="SZX56" s="342"/>
      <c r="SZY56" s="342"/>
      <c r="SZZ56" s="342"/>
      <c r="TAA56" s="342"/>
      <c r="TAB56" s="342"/>
      <c r="TAC56" s="342"/>
      <c r="TAD56" s="342"/>
      <c r="TAE56" s="342"/>
      <c r="TAF56" s="342"/>
      <c r="TAG56" s="342"/>
      <c r="TAH56" s="342"/>
      <c r="TAI56" s="342"/>
      <c r="TAJ56" s="342"/>
      <c r="TAK56" s="342"/>
      <c r="TAL56" s="342"/>
      <c r="TAM56" s="342"/>
      <c r="TAN56" s="342"/>
      <c r="TAO56" s="342"/>
      <c r="TAP56" s="342"/>
      <c r="TAQ56" s="342"/>
      <c r="TAR56" s="342"/>
      <c r="TAS56" s="342"/>
      <c r="TAT56" s="342"/>
      <c r="TAU56" s="342"/>
      <c r="TAV56" s="342"/>
      <c r="TAW56" s="342"/>
      <c r="TAX56" s="342"/>
      <c r="TAY56" s="342"/>
      <c r="TAZ56" s="342"/>
      <c r="TBA56" s="342"/>
      <c r="TBB56" s="342"/>
      <c r="TBC56" s="342"/>
      <c r="TBD56" s="342"/>
      <c r="TBE56" s="342"/>
      <c r="TBF56" s="342"/>
      <c r="TBG56" s="342"/>
      <c r="TBH56" s="342"/>
      <c r="TBI56" s="342"/>
      <c r="TBJ56" s="342"/>
      <c r="TBK56" s="342"/>
      <c r="TBL56" s="342"/>
      <c r="TBM56" s="342"/>
      <c r="TBN56" s="342"/>
      <c r="TBO56" s="342"/>
      <c r="TBP56" s="342"/>
      <c r="TBQ56" s="342"/>
      <c r="TBR56" s="342"/>
      <c r="TBS56" s="342"/>
      <c r="TBT56" s="342"/>
      <c r="TBU56" s="342"/>
      <c r="TBV56" s="342"/>
      <c r="TBW56" s="342"/>
      <c r="TBX56" s="342"/>
      <c r="TBY56" s="342"/>
      <c r="TBZ56" s="342"/>
      <c r="TCA56" s="342"/>
      <c r="TCB56" s="342"/>
      <c r="TCC56" s="342"/>
      <c r="TCD56" s="342"/>
      <c r="TCE56" s="342"/>
      <c r="TCF56" s="342"/>
      <c r="TCG56" s="342"/>
      <c r="TCH56" s="342"/>
      <c r="TCI56" s="342"/>
      <c r="TCJ56" s="342"/>
      <c r="TCK56" s="342"/>
      <c r="TCL56" s="342"/>
      <c r="TCM56" s="342"/>
      <c r="TCN56" s="342"/>
      <c r="TCO56" s="342"/>
      <c r="TCP56" s="342"/>
      <c r="TCQ56" s="342"/>
      <c r="TCR56" s="342"/>
      <c r="TCS56" s="342"/>
      <c r="TCT56" s="342"/>
      <c r="TCU56" s="342"/>
      <c r="TCV56" s="342"/>
      <c r="TCW56" s="342"/>
      <c r="TCX56" s="342"/>
      <c r="TCY56" s="342"/>
      <c r="TCZ56" s="342"/>
      <c r="TDA56" s="342"/>
      <c r="TDB56" s="342"/>
      <c r="TDC56" s="342"/>
      <c r="TDD56" s="342"/>
      <c r="TDE56" s="342"/>
      <c r="TDF56" s="342"/>
      <c r="TDG56" s="342"/>
      <c r="TDH56" s="342"/>
      <c r="TDI56" s="342"/>
      <c r="TDJ56" s="342"/>
      <c r="TDK56" s="342"/>
      <c r="TDL56" s="342"/>
      <c r="TDM56" s="342"/>
      <c r="TDN56" s="342"/>
      <c r="TDO56" s="342"/>
      <c r="TDP56" s="342"/>
      <c r="TDQ56" s="342"/>
      <c r="TDR56" s="342"/>
      <c r="TDS56" s="342"/>
      <c r="TDT56" s="342"/>
      <c r="TDU56" s="342"/>
      <c r="TDV56" s="342"/>
      <c r="TDW56" s="342"/>
      <c r="TDX56" s="342"/>
      <c r="TDY56" s="342"/>
      <c r="TDZ56" s="342"/>
      <c r="TEA56" s="342"/>
      <c r="TEB56" s="342"/>
      <c r="TEC56" s="342"/>
      <c r="TED56" s="342"/>
      <c r="TEE56" s="342"/>
      <c r="TEF56" s="342"/>
      <c r="TEG56" s="342"/>
      <c r="TEH56" s="342"/>
      <c r="TEI56" s="342"/>
      <c r="TEJ56" s="342"/>
      <c r="TEK56" s="342"/>
      <c r="TEL56" s="342"/>
      <c r="TEM56" s="342"/>
      <c r="TEN56" s="342"/>
      <c r="TEO56" s="342"/>
      <c r="TEP56" s="342"/>
      <c r="TEQ56" s="342"/>
      <c r="TER56" s="342"/>
      <c r="TES56" s="342"/>
      <c r="TET56" s="342"/>
      <c r="TEU56" s="342"/>
      <c r="TEV56" s="342"/>
      <c r="TEW56" s="342"/>
      <c r="TEX56" s="342"/>
      <c r="TEY56" s="342"/>
      <c r="TEZ56" s="342"/>
      <c r="TFA56" s="342"/>
      <c r="TFB56" s="342"/>
      <c r="TFC56" s="342"/>
      <c r="TFD56" s="342"/>
      <c r="TFE56" s="342"/>
      <c r="TFF56" s="342"/>
      <c r="TFG56" s="342"/>
      <c r="TFH56" s="342"/>
      <c r="TFI56" s="342"/>
      <c r="TFJ56" s="342"/>
      <c r="TFK56" s="342"/>
      <c r="TFL56" s="342"/>
      <c r="TFM56" s="342"/>
      <c r="TFN56" s="342"/>
      <c r="TFO56" s="342"/>
      <c r="TFP56" s="342"/>
      <c r="TFQ56" s="342"/>
      <c r="TFR56" s="342"/>
      <c r="TFS56" s="342"/>
      <c r="TFT56" s="342"/>
      <c r="TFU56" s="342"/>
      <c r="TFV56" s="342"/>
      <c r="TFW56" s="342"/>
      <c r="TFX56" s="342"/>
      <c r="TFY56" s="342"/>
      <c r="TFZ56" s="342"/>
      <c r="TGA56" s="342"/>
      <c r="TGB56" s="342"/>
      <c r="TGC56" s="342"/>
      <c r="TGD56" s="342"/>
      <c r="TGE56" s="342"/>
      <c r="TGF56" s="342"/>
      <c r="TGG56" s="342"/>
      <c r="TGH56" s="342"/>
      <c r="TGI56" s="342"/>
      <c r="TGJ56" s="342"/>
      <c r="TGK56" s="342"/>
      <c r="TGL56" s="342"/>
      <c r="TGM56" s="342"/>
      <c r="TGN56" s="342"/>
      <c r="TGO56" s="342"/>
      <c r="TGP56" s="342"/>
      <c r="TGQ56" s="342"/>
      <c r="TGR56" s="342"/>
      <c r="TGS56" s="342"/>
      <c r="TGT56" s="342"/>
      <c r="TGU56" s="342"/>
      <c r="TGV56" s="342"/>
      <c r="TGW56" s="342"/>
      <c r="TGX56" s="342"/>
      <c r="TGY56" s="342"/>
      <c r="TGZ56" s="342"/>
      <c r="THA56" s="342"/>
      <c r="THB56" s="342"/>
      <c r="THC56" s="342"/>
      <c r="THD56" s="342"/>
      <c r="THE56" s="342"/>
      <c r="THF56" s="342"/>
      <c r="THG56" s="342"/>
      <c r="THH56" s="342"/>
      <c r="THI56" s="342"/>
      <c r="THJ56" s="342"/>
      <c r="THK56" s="342"/>
      <c r="THL56" s="342"/>
      <c r="THM56" s="342"/>
      <c r="THN56" s="342"/>
      <c r="THO56" s="342"/>
      <c r="THP56" s="342"/>
      <c r="THQ56" s="342"/>
      <c r="THR56" s="342"/>
      <c r="THS56" s="342"/>
      <c r="THT56" s="342"/>
      <c r="THU56" s="342"/>
      <c r="THV56" s="342"/>
      <c r="THW56" s="342"/>
      <c r="THX56" s="342"/>
      <c r="THY56" s="342"/>
      <c r="THZ56" s="342"/>
      <c r="TIA56" s="342"/>
      <c r="TIB56" s="342"/>
      <c r="TIC56" s="342"/>
      <c r="TID56" s="342"/>
      <c r="TIE56" s="342"/>
      <c r="TIF56" s="342"/>
      <c r="TIG56" s="342"/>
      <c r="TIH56" s="342"/>
      <c r="TII56" s="342"/>
      <c r="TIJ56" s="342"/>
      <c r="TIK56" s="342"/>
      <c r="TIL56" s="342"/>
      <c r="TIM56" s="342"/>
      <c r="TIN56" s="342"/>
      <c r="TIO56" s="342"/>
      <c r="TIP56" s="342"/>
      <c r="TIQ56" s="342"/>
      <c r="TIR56" s="342"/>
      <c r="TIS56" s="342"/>
      <c r="TIT56" s="342"/>
      <c r="TIU56" s="342"/>
      <c r="TIV56" s="342"/>
      <c r="TIW56" s="342"/>
      <c r="TIX56" s="342"/>
      <c r="TIY56" s="342"/>
      <c r="TIZ56" s="342"/>
      <c r="TJA56" s="342"/>
      <c r="TJB56" s="342"/>
      <c r="TJC56" s="342"/>
      <c r="TJD56" s="342"/>
      <c r="TJE56" s="342"/>
      <c r="TJF56" s="342"/>
      <c r="TJG56" s="342"/>
      <c r="TJH56" s="342"/>
      <c r="TJI56" s="342"/>
      <c r="TJJ56" s="342"/>
      <c r="TJK56" s="342"/>
      <c r="TJL56" s="342"/>
      <c r="TJM56" s="342"/>
      <c r="TJN56" s="342"/>
      <c r="TJO56" s="342"/>
      <c r="TJP56" s="342"/>
      <c r="TJQ56" s="342"/>
      <c r="TJR56" s="342"/>
      <c r="TJS56" s="342"/>
      <c r="TJT56" s="342"/>
      <c r="TJU56" s="342"/>
      <c r="TJV56" s="342"/>
      <c r="TJW56" s="342"/>
      <c r="TJX56" s="342"/>
      <c r="TJY56" s="342"/>
      <c r="TJZ56" s="342"/>
      <c r="TKA56" s="342"/>
      <c r="TKB56" s="342"/>
      <c r="TKC56" s="342"/>
      <c r="TKD56" s="342"/>
      <c r="TKE56" s="342"/>
      <c r="TKF56" s="342"/>
      <c r="TKG56" s="342"/>
      <c r="TKH56" s="342"/>
      <c r="TKI56" s="342"/>
      <c r="TKJ56" s="342"/>
      <c r="TKK56" s="342"/>
      <c r="TKL56" s="342"/>
      <c r="TKM56" s="342"/>
      <c r="TKN56" s="342"/>
      <c r="TKO56" s="342"/>
      <c r="TKP56" s="342"/>
      <c r="TKQ56" s="342"/>
      <c r="TKR56" s="342"/>
      <c r="TKS56" s="342"/>
      <c r="TKT56" s="342"/>
      <c r="TKU56" s="342"/>
      <c r="TKV56" s="342"/>
      <c r="TKW56" s="342"/>
      <c r="TKX56" s="342"/>
      <c r="TKY56" s="342"/>
      <c r="TKZ56" s="342"/>
      <c r="TLA56" s="342"/>
      <c r="TLB56" s="342"/>
      <c r="TLC56" s="342"/>
      <c r="TLD56" s="342"/>
      <c r="TLE56" s="342"/>
      <c r="TLF56" s="342"/>
      <c r="TLG56" s="342"/>
      <c r="TLH56" s="342"/>
      <c r="TLI56" s="342"/>
      <c r="TLJ56" s="342"/>
      <c r="TLK56" s="342"/>
      <c r="TLL56" s="342"/>
      <c r="TLM56" s="342"/>
      <c r="TLN56" s="342"/>
      <c r="TLO56" s="342"/>
      <c r="TLP56" s="342"/>
      <c r="TLQ56" s="342"/>
      <c r="TLR56" s="342"/>
      <c r="TLS56" s="342"/>
      <c r="TLT56" s="342"/>
      <c r="TLU56" s="342"/>
      <c r="TLV56" s="342"/>
      <c r="TLW56" s="342"/>
      <c r="TLX56" s="342"/>
      <c r="TLY56" s="342"/>
      <c r="TLZ56" s="342"/>
      <c r="TMA56" s="342"/>
      <c r="TMB56" s="342"/>
      <c r="TMC56" s="342"/>
      <c r="TMD56" s="342"/>
      <c r="TME56" s="342"/>
      <c r="TMF56" s="342"/>
      <c r="TMG56" s="342"/>
      <c r="TMH56" s="342"/>
      <c r="TMI56" s="342"/>
      <c r="TMJ56" s="342"/>
      <c r="TMK56" s="342"/>
      <c r="TML56" s="342"/>
      <c r="TMM56" s="342"/>
      <c r="TMN56" s="342"/>
      <c r="TMO56" s="342"/>
      <c r="TMP56" s="342"/>
      <c r="TMQ56" s="342"/>
      <c r="TMR56" s="342"/>
      <c r="TMS56" s="342"/>
      <c r="TMT56" s="342"/>
      <c r="TMU56" s="342"/>
      <c r="TMV56" s="342"/>
      <c r="TMW56" s="342"/>
      <c r="TMX56" s="342"/>
      <c r="TMY56" s="342"/>
      <c r="TMZ56" s="342"/>
      <c r="TNA56" s="342"/>
      <c r="TNB56" s="342"/>
      <c r="TNC56" s="342"/>
      <c r="TND56" s="342"/>
      <c r="TNE56" s="342"/>
      <c r="TNF56" s="342"/>
      <c r="TNG56" s="342"/>
      <c r="TNH56" s="342"/>
      <c r="TNI56" s="342"/>
      <c r="TNJ56" s="342"/>
      <c r="TNK56" s="342"/>
      <c r="TNL56" s="342"/>
      <c r="TNM56" s="342"/>
      <c r="TNN56" s="342"/>
      <c r="TNO56" s="342"/>
      <c r="TNP56" s="342"/>
      <c r="TNQ56" s="342"/>
      <c r="TNR56" s="342"/>
      <c r="TNS56" s="342"/>
      <c r="TNT56" s="342"/>
      <c r="TNU56" s="342"/>
      <c r="TNV56" s="342"/>
      <c r="TNW56" s="342"/>
      <c r="TNX56" s="342"/>
      <c r="TNY56" s="342"/>
      <c r="TNZ56" s="342"/>
      <c r="TOA56" s="342"/>
      <c r="TOB56" s="342"/>
      <c r="TOC56" s="342"/>
      <c r="TOD56" s="342"/>
      <c r="TOE56" s="342"/>
      <c r="TOF56" s="342"/>
      <c r="TOG56" s="342"/>
      <c r="TOH56" s="342"/>
      <c r="TOI56" s="342"/>
      <c r="TOJ56" s="342"/>
      <c r="TOK56" s="342"/>
      <c r="TOL56" s="342"/>
      <c r="TOM56" s="342"/>
      <c r="TON56" s="342"/>
      <c r="TOO56" s="342"/>
      <c r="TOP56" s="342"/>
      <c r="TOQ56" s="342"/>
      <c r="TOR56" s="342"/>
      <c r="TOS56" s="342"/>
      <c r="TOT56" s="342"/>
      <c r="TOU56" s="342"/>
      <c r="TOV56" s="342"/>
      <c r="TOW56" s="342"/>
      <c r="TOX56" s="342"/>
      <c r="TOY56" s="342"/>
      <c r="TOZ56" s="342"/>
      <c r="TPA56" s="342"/>
      <c r="TPB56" s="342"/>
      <c r="TPC56" s="342"/>
      <c r="TPD56" s="342"/>
      <c r="TPE56" s="342"/>
      <c r="TPF56" s="342"/>
      <c r="TPG56" s="342"/>
      <c r="TPH56" s="342"/>
      <c r="TPI56" s="342"/>
      <c r="TPJ56" s="342"/>
      <c r="TPK56" s="342"/>
      <c r="TPL56" s="342"/>
      <c r="TPM56" s="342"/>
      <c r="TPN56" s="342"/>
      <c r="TPO56" s="342"/>
      <c r="TPP56" s="342"/>
      <c r="TPQ56" s="342"/>
      <c r="TPR56" s="342"/>
      <c r="TPS56" s="342"/>
      <c r="TPT56" s="342"/>
      <c r="TPU56" s="342"/>
      <c r="TPV56" s="342"/>
      <c r="TPW56" s="342"/>
      <c r="TPX56" s="342"/>
      <c r="TPY56" s="342"/>
      <c r="TPZ56" s="342"/>
      <c r="TQA56" s="342"/>
      <c r="TQB56" s="342"/>
      <c r="TQC56" s="342"/>
      <c r="TQD56" s="342"/>
      <c r="TQE56" s="342"/>
      <c r="TQF56" s="342"/>
      <c r="TQG56" s="342"/>
      <c r="TQH56" s="342"/>
      <c r="TQI56" s="342"/>
      <c r="TQJ56" s="342"/>
      <c r="TQK56" s="342"/>
      <c r="TQL56" s="342"/>
      <c r="TQM56" s="342"/>
      <c r="TQN56" s="342"/>
      <c r="TQO56" s="342"/>
      <c r="TQP56" s="342"/>
      <c r="TQQ56" s="342"/>
      <c r="TQR56" s="342"/>
      <c r="TQS56" s="342"/>
      <c r="TQT56" s="342"/>
      <c r="TQU56" s="342"/>
      <c r="TQV56" s="342"/>
      <c r="TQW56" s="342"/>
      <c r="TQX56" s="342"/>
      <c r="TQY56" s="342"/>
      <c r="TQZ56" s="342"/>
      <c r="TRA56" s="342"/>
      <c r="TRB56" s="342"/>
      <c r="TRC56" s="342"/>
      <c r="TRD56" s="342"/>
      <c r="TRE56" s="342"/>
      <c r="TRF56" s="342"/>
      <c r="TRG56" s="342"/>
      <c r="TRH56" s="342"/>
      <c r="TRI56" s="342"/>
      <c r="TRJ56" s="342"/>
      <c r="TRK56" s="342"/>
      <c r="TRL56" s="342"/>
      <c r="TRM56" s="342"/>
      <c r="TRN56" s="342"/>
      <c r="TRO56" s="342"/>
      <c r="TRP56" s="342"/>
      <c r="TRQ56" s="342"/>
      <c r="TRR56" s="342"/>
      <c r="TRS56" s="342"/>
      <c r="TRT56" s="342"/>
      <c r="TRU56" s="342"/>
      <c r="TRV56" s="342"/>
      <c r="TRW56" s="342"/>
      <c r="TRX56" s="342"/>
      <c r="TRY56" s="342"/>
      <c r="TRZ56" s="342"/>
      <c r="TSA56" s="342"/>
      <c r="TSB56" s="342"/>
      <c r="TSC56" s="342"/>
      <c r="TSD56" s="342"/>
      <c r="TSE56" s="342"/>
      <c r="TSF56" s="342"/>
      <c r="TSG56" s="342"/>
      <c r="TSH56" s="342"/>
      <c r="TSI56" s="342"/>
      <c r="TSJ56" s="342"/>
      <c r="TSK56" s="342"/>
      <c r="TSL56" s="342"/>
      <c r="TSM56" s="342"/>
      <c r="TSN56" s="342"/>
      <c r="TSO56" s="342"/>
      <c r="TSP56" s="342"/>
      <c r="TSQ56" s="342"/>
      <c r="TSR56" s="342"/>
      <c r="TSS56" s="342"/>
      <c r="TST56" s="342"/>
      <c r="TSU56" s="342"/>
      <c r="TSV56" s="342"/>
      <c r="TSW56" s="342"/>
      <c r="TSX56" s="342"/>
      <c r="TSY56" s="342"/>
      <c r="TSZ56" s="342"/>
      <c r="TTA56" s="342"/>
      <c r="TTB56" s="342"/>
      <c r="TTC56" s="342"/>
      <c r="TTD56" s="342"/>
      <c r="TTE56" s="342"/>
      <c r="TTF56" s="342"/>
      <c r="TTG56" s="342"/>
      <c r="TTH56" s="342"/>
      <c r="TTI56" s="342"/>
      <c r="TTJ56" s="342"/>
      <c r="TTK56" s="342"/>
      <c r="TTL56" s="342"/>
      <c r="TTM56" s="342"/>
      <c r="TTN56" s="342"/>
      <c r="TTO56" s="342"/>
      <c r="TTP56" s="342"/>
      <c r="TTQ56" s="342"/>
      <c r="TTR56" s="342"/>
      <c r="TTS56" s="342"/>
      <c r="TTT56" s="342"/>
      <c r="TTU56" s="342"/>
      <c r="TTV56" s="342"/>
      <c r="TTW56" s="342"/>
      <c r="TTX56" s="342"/>
      <c r="TTY56" s="342"/>
      <c r="TTZ56" s="342"/>
      <c r="TUA56" s="342"/>
      <c r="TUB56" s="342"/>
      <c r="TUC56" s="342"/>
      <c r="TUD56" s="342"/>
      <c r="TUE56" s="342"/>
      <c r="TUF56" s="342"/>
      <c r="TUG56" s="342"/>
      <c r="TUH56" s="342"/>
      <c r="TUI56" s="342"/>
      <c r="TUJ56" s="342"/>
      <c r="TUK56" s="342"/>
      <c r="TUL56" s="342"/>
      <c r="TUM56" s="342"/>
      <c r="TUN56" s="342"/>
      <c r="TUO56" s="342"/>
      <c r="TUP56" s="342"/>
      <c r="TUQ56" s="342"/>
      <c r="TUR56" s="342"/>
      <c r="TUS56" s="342"/>
      <c r="TUT56" s="342"/>
      <c r="TUU56" s="342"/>
      <c r="TUV56" s="342"/>
      <c r="TUW56" s="342"/>
      <c r="TUX56" s="342"/>
      <c r="TUY56" s="342"/>
      <c r="TUZ56" s="342"/>
      <c r="TVA56" s="342"/>
      <c r="TVB56" s="342"/>
      <c r="TVC56" s="342"/>
      <c r="TVD56" s="342"/>
      <c r="TVE56" s="342"/>
      <c r="TVF56" s="342"/>
      <c r="TVG56" s="342"/>
      <c r="TVH56" s="342"/>
      <c r="TVI56" s="342"/>
      <c r="TVJ56" s="342"/>
      <c r="TVK56" s="342"/>
      <c r="TVL56" s="342"/>
      <c r="TVM56" s="342"/>
      <c r="TVN56" s="342"/>
      <c r="TVO56" s="342"/>
      <c r="TVP56" s="342"/>
      <c r="TVQ56" s="342"/>
      <c r="TVR56" s="342"/>
      <c r="TVS56" s="342"/>
      <c r="TVT56" s="342"/>
      <c r="TVU56" s="342"/>
      <c r="TVV56" s="342"/>
      <c r="TVW56" s="342"/>
      <c r="TVX56" s="342"/>
      <c r="TVY56" s="342"/>
      <c r="TVZ56" s="342"/>
      <c r="TWA56" s="342"/>
      <c r="TWB56" s="342"/>
      <c r="TWC56" s="342"/>
      <c r="TWD56" s="342"/>
      <c r="TWE56" s="342"/>
      <c r="TWF56" s="342"/>
      <c r="TWG56" s="342"/>
      <c r="TWH56" s="342"/>
      <c r="TWI56" s="342"/>
      <c r="TWJ56" s="342"/>
      <c r="TWK56" s="342"/>
      <c r="TWL56" s="342"/>
      <c r="TWM56" s="342"/>
      <c r="TWN56" s="342"/>
      <c r="TWO56" s="342"/>
      <c r="TWP56" s="342"/>
      <c r="TWQ56" s="342"/>
      <c r="TWR56" s="342"/>
      <c r="TWS56" s="342"/>
      <c r="TWT56" s="342"/>
      <c r="TWU56" s="342"/>
      <c r="TWV56" s="342"/>
      <c r="TWW56" s="342"/>
      <c r="TWX56" s="342"/>
      <c r="TWY56" s="342"/>
      <c r="TWZ56" s="342"/>
      <c r="TXA56" s="342"/>
      <c r="TXB56" s="342"/>
      <c r="TXC56" s="342"/>
      <c r="TXD56" s="342"/>
      <c r="TXE56" s="342"/>
      <c r="TXF56" s="342"/>
      <c r="TXG56" s="342"/>
      <c r="TXH56" s="342"/>
      <c r="TXI56" s="342"/>
      <c r="TXJ56" s="342"/>
      <c r="TXK56" s="342"/>
      <c r="TXL56" s="342"/>
      <c r="TXM56" s="342"/>
      <c r="TXN56" s="342"/>
      <c r="TXO56" s="342"/>
      <c r="TXP56" s="342"/>
      <c r="TXQ56" s="342"/>
      <c r="TXR56" s="342"/>
      <c r="TXS56" s="342"/>
      <c r="TXT56" s="342"/>
      <c r="TXU56" s="342"/>
      <c r="TXV56" s="342"/>
      <c r="TXW56" s="342"/>
      <c r="TXX56" s="342"/>
      <c r="TXY56" s="342"/>
      <c r="TXZ56" s="342"/>
      <c r="TYA56" s="342"/>
      <c r="TYB56" s="342"/>
      <c r="TYC56" s="342"/>
      <c r="TYD56" s="342"/>
      <c r="TYE56" s="342"/>
      <c r="TYF56" s="342"/>
      <c r="TYG56" s="342"/>
      <c r="TYH56" s="342"/>
      <c r="TYI56" s="342"/>
      <c r="TYJ56" s="342"/>
      <c r="TYK56" s="342"/>
      <c r="TYL56" s="342"/>
      <c r="TYM56" s="342"/>
      <c r="TYN56" s="342"/>
      <c r="TYO56" s="342"/>
      <c r="TYP56" s="342"/>
      <c r="TYQ56" s="342"/>
      <c r="TYR56" s="342"/>
      <c r="TYS56" s="342"/>
      <c r="TYT56" s="342"/>
      <c r="TYU56" s="342"/>
      <c r="TYV56" s="342"/>
      <c r="TYW56" s="342"/>
      <c r="TYX56" s="342"/>
      <c r="TYY56" s="342"/>
      <c r="TYZ56" s="342"/>
      <c r="TZA56" s="342"/>
      <c r="TZB56" s="342"/>
      <c r="TZC56" s="342"/>
      <c r="TZD56" s="342"/>
      <c r="TZE56" s="342"/>
      <c r="TZF56" s="342"/>
      <c r="TZG56" s="342"/>
      <c r="TZH56" s="342"/>
      <c r="TZI56" s="342"/>
      <c r="TZJ56" s="342"/>
      <c r="TZK56" s="342"/>
      <c r="TZL56" s="342"/>
      <c r="TZM56" s="342"/>
      <c r="TZN56" s="342"/>
      <c r="TZO56" s="342"/>
      <c r="TZP56" s="342"/>
      <c r="TZQ56" s="342"/>
      <c r="TZR56" s="342"/>
      <c r="TZS56" s="342"/>
      <c r="TZT56" s="342"/>
      <c r="TZU56" s="342"/>
      <c r="TZV56" s="342"/>
      <c r="TZW56" s="342"/>
      <c r="TZX56" s="342"/>
      <c r="TZY56" s="342"/>
      <c r="TZZ56" s="342"/>
      <c r="UAA56" s="342"/>
      <c r="UAB56" s="342"/>
      <c r="UAC56" s="342"/>
      <c r="UAD56" s="342"/>
      <c r="UAE56" s="342"/>
      <c r="UAF56" s="342"/>
      <c r="UAG56" s="342"/>
      <c r="UAH56" s="342"/>
      <c r="UAI56" s="342"/>
      <c r="UAJ56" s="342"/>
      <c r="UAK56" s="342"/>
      <c r="UAL56" s="342"/>
      <c r="UAM56" s="342"/>
      <c r="UAN56" s="342"/>
      <c r="UAO56" s="342"/>
      <c r="UAP56" s="342"/>
      <c r="UAQ56" s="342"/>
      <c r="UAR56" s="342"/>
      <c r="UAS56" s="342"/>
      <c r="UAT56" s="342"/>
      <c r="UAU56" s="342"/>
      <c r="UAV56" s="342"/>
      <c r="UAW56" s="342"/>
      <c r="UAX56" s="342"/>
      <c r="UAY56" s="342"/>
      <c r="UAZ56" s="342"/>
      <c r="UBA56" s="342"/>
      <c r="UBB56" s="342"/>
      <c r="UBC56" s="342"/>
      <c r="UBD56" s="342"/>
      <c r="UBE56" s="342"/>
      <c r="UBF56" s="342"/>
      <c r="UBG56" s="342"/>
      <c r="UBH56" s="342"/>
      <c r="UBI56" s="342"/>
      <c r="UBJ56" s="342"/>
      <c r="UBK56" s="342"/>
      <c r="UBL56" s="342"/>
      <c r="UBM56" s="342"/>
      <c r="UBN56" s="342"/>
      <c r="UBO56" s="342"/>
      <c r="UBP56" s="342"/>
      <c r="UBQ56" s="342"/>
      <c r="UBR56" s="342"/>
      <c r="UBS56" s="342"/>
      <c r="UBT56" s="342"/>
      <c r="UBU56" s="342"/>
      <c r="UBV56" s="342"/>
      <c r="UBW56" s="342"/>
      <c r="UBX56" s="342"/>
      <c r="UBY56" s="342"/>
      <c r="UBZ56" s="342"/>
      <c r="UCA56" s="342"/>
      <c r="UCB56" s="342"/>
      <c r="UCC56" s="342"/>
      <c r="UCD56" s="342"/>
      <c r="UCE56" s="342"/>
      <c r="UCF56" s="342"/>
      <c r="UCG56" s="342"/>
      <c r="UCH56" s="342"/>
      <c r="UCI56" s="342"/>
      <c r="UCJ56" s="342"/>
      <c r="UCK56" s="342"/>
      <c r="UCL56" s="342"/>
      <c r="UCM56" s="342"/>
      <c r="UCN56" s="342"/>
      <c r="UCO56" s="342"/>
      <c r="UCP56" s="342"/>
      <c r="UCQ56" s="342"/>
      <c r="UCR56" s="342"/>
      <c r="UCS56" s="342"/>
      <c r="UCT56" s="342"/>
      <c r="UCU56" s="342"/>
      <c r="UCV56" s="342"/>
      <c r="UCW56" s="342"/>
      <c r="UCX56" s="342"/>
      <c r="UCY56" s="342"/>
      <c r="UCZ56" s="342"/>
      <c r="UDA56" s="342"/>
      <c r="UDB56" s="342"/>
      <c r="UDC56" s="342"/>
      <c r="UDD56" s="342"/>
      <c r="UDE56" s="342"/>
      <c r="UDF56" s="342"/>
      <c r="UDG56" s="342"/>
      <c r="UDH56" s="342"/>
      <c r="UDI56" s="342"/>
      <c r="UDJ56" s="342"/>
      <c r="UDK56" s="342"/>
      <c r="UDL56" s="342"/>
      <c r="UDM56" s="342"/>
      <c r="UDN56" s="342"/>
      <c r="UDO56" s="342"/>
      <c r="UDP56" s="342"/>
      <c r="UDQ56" s="342"/>
      <c r="UDR56" s="342"/>
      <c r="UDS56" s="342"/>
      <c r="UDT56" s="342"/>
      <c r="UDU56" s="342"/>
      <c r="UDV56" s="342"/>
      <c r="UDW56" s="342"/>
      <c r="UDX56" s="342"/>
      <c r="UDY56" s="342"/>
      <c r="UDZ56" s="342"/>
      <c r="UEA56" s="342"/>
      <c r="UEB56" s="342"/>
      <c r="UEC56" s="342"/>
      <c r="UED56" s="342"/>
      <c r="UEE56" s="342"/>
      <c r="UEF56" s="342"/>
      <c r="UEG56" s="342"/>
      <c r="UEH56" s="342"/>
      <c r="UEI56" s="342"/>
      <c r="UEJ56" s="342"/>
      <c r="UEK56" s="342"/>
      <c r="UEL56" s="342"/>
      <c r="UEM56" s="342"/>
      <c r="UEN56" s="342"/>
      <c r="UEO56" s="342"/>
      <c r="UEP56" s="342"/>
      <c r="UEQ56" s="342"/>
      <c r="UER56" s="342"/>
      <c r="UES56" s="342"/>
      <c r="UET56" s="342"/>
      <c r="UEU56" s="342"/>
      <c r="UEV56" s="342"/>
      <c r="UEW56" s="342"/>
      <c r="UEX56" s="342"/>
      <c r="UEY56" s="342"/>
      <c r="UEZ56" s="342"/>
      <c r="UFA56" s="342"/>
      <c r="UFB56" s="342"/>
      <c r="UFC56" s="342"/>
      <c r="UFD56" s="342"/>
      <c r="UFE56" s="342"/>
      <c r="UFF56" s="342"/>
      <c r="UFG56" s="342"/>
      <c r="UFH56" s="342"/>
      <c r="UFI56" s="342"/>
      <c r="UFJ56" s="342"/>
      <c r="UFK56" s="342"/>
      <c r="UFL56" s="342"/>
      <c r="UFM56" s="342"/>
      <c r="UFN56" s="342"/>
      <c r="UFO56" s="342"/>
      <c r="UFP56" s="342"/>
      <c r="UFQ56" s="342"/>
      <c r="UFR56" s="342"/>
      <c r="UFS56" s="342"/>
      <c r="UFT56" s="342"/>
      <c r="UFU56" s="342"/>
      <c r="UFV56" s="342"/>
      <c r="UFW56" s="342"/>
      <c r="UFX56" s="342"/>
      <c r="UFY56" s="342"/>
      <c r="UFZ56" s="342"/>
      <c r="UGA56" s="342"/>
      <c r="UGB56" s="342"/>
      <c r="UGC56" s="342"/>
      <c r="UGD56" s="342"/>
      <c r="UGE56" s="342"/>
      <c r="UGF56" s="342"/>
      <c r="UGG56" s="342"/>
      <c r="UGH56" s="342"/>
      <c r="UGI56" s="342"/>
      <c r="UGJ56" s="342"/>
      <c r="UGK56" s="342"/>
      <c r="UGL56" s="342"/>
      <c r="UGM56" s="342"/>
      <c r="UGN56" s="342"/>
      <c r="UGO56" s="342"/>
      <c r="UGP56" s="342"/>
      <c r="UGQ56" s="342"/>
      <c r="UGR56" s="342"/>
      <c r="UGS56" s="342"/>
      <c r="UGT56" s="342"/>
      <c r="UGU56" s="342"/>
      <c r="UGV56" s="342"/>
      <c r="UGW56" s="342"/>
      <c r="UGX56" s="342"/>
      <c r="UGY56" s="342"/>
      <c r="UGZ56" s="342"/>
      <c r="UHA56" s="342"/>
      <c r="UHB56" s="342"/>
      <c r="UHC56" s="342"/>
      <c r="UHD56" s="342"/>
      <c r="UHE56" s="342"/>
      <c r="UHF56" s="342"/>
      <c r="UHG56" s="342"/>
      <c r="UHH56" s="342"/>
      <c r="UHI56" s="342"/>
      <c r="UHJ56" s="342"/>
      <c r="UHK56" s="342"/>
      <c r="UHL56" s="342"/>
      <c r="UHM56" s="342"/>
      <c r="UHN56" s="342"/>
      <c r="UHO56" s="342"/>
      <c r="UHP56" s="342"/>
      <c r="UHQ56" s="342"/>
      <c r="UHR56" s="342"/>
      <c r="UHS56" s="342"/>
      <c r="UHT56" s="342"/>
      <c r="UHU56" s="342"/>
      <c r="UHV56" s="342"/>
      <c r="UHW56" s="342"/>
      <c r="UHX56" s="342"/>
      <c r="UHY56" s="342"/>
      <c r="UHZ56" s="342"/>
      <c r="UIA56" s="342"/>
      <c r="UIB56" s="342"/>
      <c r="UIC56" s="342"/>
      <c r="UID56" s="342"/>
      <c r="UIE56" s="342"/>
      <c r="UIF56" s="342"/>
      <c r="UIG56" s="342"/>
      <c r="UIH56" s="342"/>
      <c r="UII56" s="342"/>
      <c r="UIJ56" s="342"/>
      <c r="UIK56" s="342"/>
      <c r="UIL56" s="342"/>
      <c r="UIM56" s="342"/>
      <c r="UIN56" s="342"/>
      <c r="UIO56" s="342"/>
      <c r="UIP56" s="342"/>
      <c r="UIQ56" s="342"/>
      <c r="UIR56" s="342"/>
      <c r="UIS56" s="342"/>
      <c r="UIT56" s="342"/>
      <c r="UIU56" s="342"/>
      <c r="UIV56" s="342"/>
      <c r="UIW56" s="342"/>
      <c r="UIX56" s="342"/>
      <c r="UIY56" s="342"/>
      <c r="UIZ56" s="342"/>
      <c r="UJA56" s="342"/>
      <c r="UJB56" s="342"/>
      <c r="UJC56" s="342"/>
      <c r="UJD56" s="342"/>
      <c r="UJE56" s="342"/>
      <c r="UJF56" s="342"/>
      <c r="UJG56" s="342"/>
      <c r="UJH56" s="342"/>
      <c r="UJI56" s="342"/>
      <c r="UJJ56" s="342"/>
      <c r="UJK56" s="342"/>
      <c r="UJL56" s="342"/>
      <c r="UJM56" s="342"/>
      <c r="UJN56" s="342"/>
      <c r="UJO56" s="342"/>
      <c r="UJP56" s="342"/>
      <c r="UJQ56" s="342"/>
      <c r="UJR56" s="342"/>
      <c r="UJS56" s="342"/>
      <c r="UJT56" s="342"/>
      <c r="UJU56" s="342"/>
      <c r="UJV56" s="342"/>
      <c r="UJW56" s="342"/>
      <c r="UJX56" s="342"/>
      <c r="UJY56" s="342"/>
      <c r="UJZ56" s="342"/>
      <c r="UKA56" s="342"/>
      <c r="UKB56" s="342"/>
      <c r="UKC56" s="342"/>
      <c r="UKD56" s="342"/>
      <c r="UKE56" s="342"/>
      <c r="UKF56" s="342"/>
      <c r="UKG56" s="342"/>
      <c r="UKH56" s="342"/>
      <c r="UKI56" s="342"/>
      <c r="UKJ56" s="342"/>
      <c r="UKK56" s="342"/>
      <c r="UKL56" s="342"/>
      <c r="UKM56" s="342"/>
      <c r="UKN56" s="342"/>
      <c r="UKO56" s="342"/>
      <c r="UKP56" s="342"/>
      <c r="UKQ56" s="342"/>
      <c r="UKR56" s="342"/>
      <c r="UKS56" s="342"/>
      <c r="UKT56" s="342"/>
      <c r="UKU56" s="342"/>
      <c r="UKV56" s="342"/>
      <c r="UKW56" s="342"/>
      <c r="UKX56" s="342"/>
      <c r="UKY56" s="342"/>
      <c r="UKZ56" s="342"/>
      <c r="ULA56" s="342"/>
      <c r="ULB56" s="342"/>
      <c r="ULC56" s="342"/>
      <c r="ULD56" s="342"/>
      <c r="ULE56" s="342"/>
      <c r="ULF56" s="342"/>
      <c r="ULG56" s="342"/>
      <c r="ULH56" s="342"/>
      <c r="ULI56" s="342"/>
      <c r="ULJ56" s="342"/>
      <c r="ULK56" s="342"/>
      <c r="ULL56" s="342"/>
      <c r="ULM56" s="342"/>
      <c r="ULN56" s="342"/>
      <c r="ULO56" s="342"/>
      <c r="ULP56" s="342"/>
      <c r="ULQ56" s="342"/>
      <c r="ULR56" s="342"/>
      <c r="ULS56" s="342"/>
      <c r="ULT56" s="342"/>
      <c r="ULU56" s="342"/>
      <c r="ULV56" s="342"/>
      <c r="ULW56" s="342"/>
      <c r="ULX56" s="342"/>
      <c r="ULY56" s="342"/>
      <c r="ULZ56" s="342"/>
      <c r="UMA56" s="342"/>
      <c r="UMB56" s="342"/>
      <c r="UMC56" s="342"/>
      <c r="UMD56" s="342"/>
      <c r="UME56" s="342"/>
      <c r="UMF56" s="342"/>
      <c r="UMG56" s="342"/>
      <c r="UMH56" s="342"/>
      <c r="UMI56" s="342"/>
      <c r="UMJ56" s="342"/>
      <c r="UMK56" s="342"/>
      <c r="UML56" s="342"/>
      <c r="UMM56" s="342"/>
      <c r="UMN56" s="342"/>
      <c r="UMO56" s="342"/>
      <c r="UMP56" s="342"/>
      <c r="UMQ56" s="342"/>
      <c r="UMR56" s="342"/>
      <c r="UMS56" s="342"/>
      <c r="UMT56" s="342"/>
      <c r="UMU56" s="342"/>
      <c r="UMV56" s="342"/>
      <c r="UMW56" s="342"/>
      <c r="UMX56" s="342"/>
      <c r="UMY56" s="342"/>
      <c r="UMZ56" s="342"/>
      <c r="UNA56" s="342"/>
      <c r="UNB56" s="342"/>
      <c r="UNC56" s="342"/>
      <c r="UND56" s="342"/>
      <c r="UNE56" s="342"/>
      <c r="UNF56" s="342"/>
      <c r="UNG56" s="342"/>
      <c r="UNH56" s="342"/>
      <c r="UNI56" s="342"/>
      <c r="UNJ56" s="342"/>
      <c r="UNK56" s="342"/>
      <c r="UNL56" s="342"/>
      <c r="UNM56" s="342"/>
      <c r="UNN56" s="342"/>
      <c r="UNO56" s="342"/>
      <c r="UNP56" s="342"/>
      <c r="UNQ56" s="342"/>
      <c r="UNR56" s="342"/>
      <c r="UNS56" s="342"/>
      <c r="UNT56" s="342"/>
      <c r="UNU56" s="342"/>
      <c r="UNV56" s="342"/>
      <c r="UNW56" s="342"/>
      <c r="UNX56" s="342"/>
      <c r="UNY56" s="342"/>
      <c r="UNZ56" s="342"/>
      <c r="UOA56" s="342"/>
      <c r="UOB56" s="342"/>
      <c r="UOC56" s="342"/>
      <c r="UOD56" s="342"/>
      <c r="UOE56" s="342"/>
      <c r="UOF56" s="342"/>
      <c r="UOG56" s="342"/>
      <c r="UOH56" s="342"/>
      <c r="UOI56" s="342"/>
      <c r="UOJ56" s="342"/>
      <c r="UOK56" s="342"/>
      <c r="UOL56" s="342"/>
      <c r="UOM56" s="342"/>
      <c r="UON56" s="342"/>
      <c r="UOO56" s="342"/>
      <c r="UOP56" s="342"/>
      <c r="UOQ56" s="342"/>
      <c r="UOR56" s="342"/>
      <c r="UOS56" s="342"/>
      <c r="UOT56" s="342"/>
      <c r="UOU56" s="342"/>
      <c r="UOV56" s="342"/>
      <c r="UOW56" s="342"/>
      <c r="UOX56" s="342"/>
      <c r="UOY56" s="342"/>
      <c r="UOZ56" s="342"/>
      <c r="UPA56" s="342"/>
      <c r="UPB56" s="342"/>
      <c r="UPC56" s="342"/>
      <c r="UPD56" s="342"/>
      <c r="UPE56" s="342"/>
      <c r="UPF56" s="342"/>
      <c r="UPG56" s="342"/>
      <c r="UPH56" s="342"/>
      <c r="UPI56" s="342"/>
      <c r="UPJ56" s="342"/>
      <c r="UPK56" s="342"/>
      <c r="UPL56" s="342"/>
      <c r="UPM56" s="342"/>
      <c r="UPN56" s="342"/>
      <c r="UPO56" s="342"/>
      <c r="UPP56" s="342"/>
      <c r="UPQ56" s="342"/>
      <c r="UPR56" s="342"/>
      <c r="UPS56" s="342"/>
      <c r="UPT56" s="342"/>
      <c r="UPU56" s="342"/>
      <c r="UPV56" s="342"/>
      <c r="UPW56" s="342"/>
      <c r="UPX56" s="342"/>
      <c r="UPY56" s="342"/>
      <c r="UPZ56" s="342"/>
      <c r="UQA56" s="342"/>
      <c r="UQB56" s="342"/>
      <c r="UQC56" s="342"/>
      <c r="UQD56" s="342"/>
      <c r="UQE56" s="342"/>
      <c r="UQF56" s="342"/>
      <c r="UQG56" s="342"/>
      <c r="UQH56" s="342"/>
      <c r="UQI56" s="342"/>
      <c r="UQJ56" s="342"/>
      <c r="UQK56" s="342"/>
      <c r="UQL56" s="342"/>
      <c r="UQM56" s="342"/>
      <c r="UQN56" s="342"/>
      <c r="UQO56" s="342"/>
      <c r="UQP56" s="342"/>
      <c r="UQQ56" s="342"/>
      <c r="UQR56" s="342"/>
      <c r="UQS56" s="342"/>
      <c r="UQT56" s="342"/>
      <c r="UQU56" s="342"/>
      <c r="UQV56" s="342"/>
      <c r="UQW56" s="342"/>
      <c r="UQX56" s="342"/>
      <c r="UQY56" s="342"/>
      <c r="UQZ56" s="342"/>
      <c r="URA56" s="342"/>
      <c r="URB56" s="342"/>
      <c r="URC56" s="342"/>
      <c r="URD56" s="342"/>
      <c r="URE56" s="342"/>
      <c r="URF56" s="342"/>
      <c r="URG56" s="342"/>
      <c r="URH56" s="342"/>
      <c r="URI56" s="342"/>
      <c r="URJ56" s="342"/>
      <c r="URK56" s="342"/>
      <c r="URL56" s="342"/>
      <c r="URM56" s="342"/>
      <c r="URN56" s="342"/>
      <c r="URO56" s="342"/>
      <c r="URP56" s="342"/>
      <c r="URQ56" s="342"/>
      <c r="URR56" s="342"/>
      <c r="URS56" s="342"/>
      <c r="URT56" s="342"/>
      <c r="URU56" s="342"/>
      <c r="URV56" s="342"/>
      <c r="URW56" s="342"/>
      <c r="URX56" s="342"/>
      <c r="URY56" s="342"/>
      <c r="URZ56" s="342"/>
      <c r="USA56" s="342"/>
      <c r="USB56" s="342"/>
      <c r="USC56" s="342"/>
      <c r="USD56" s="342"/>
      <c r="USE56" s="342"/>
      <c r="USF56" s="342"/>
      <c r="USG56" s="342"/>
      <c r="USH56" s="342"/>
      <c r="USI56" s="342"/>
      <c r="USJ56" s="342"/>
      <c r="USK56" s="342"/>
      <c r="USL56" s="342"/>
      <c r="USM56" s="342"/>
      <c r="USN56" s="342"/>
      <c r="USO56" s="342"/>
      <c r="USP56" s="342"/>
      <c r="USQ56" s="342"/>
      <c r="USR56" s="342"/>
      <c r="USS56" s="342"/>
      <c r="UST56" s="342"/>
      <c r="USU56" s="342"/>
      <c r="USV56" s="342"/>
      <c r="USW56" s="342"/>
      <c r="USX56" s="342"/>
      <c r="USY56" s="342"/>
      <c r="USZ56" s="342"/>
      <c r="UTA56" s="342"/>
      <c r="UTB56" s="342"/>
      <c r="UTC56" s="342"/>
      <c r="UTD56" s="342"/>
      <c r="UTE56" s="342"/>
      <c r="UTF56" s="342"/>
      <c r="UTG56" s="342"/>
      <c r="UTH56" s="342"/>
      <c r="UTI56" s="342"/>
      <c r="UTJ56" s="342"/>
      <c r="UTK56" s="342"/>
      <c r="UTL56" s="342"/>
      <c r="UTM56" s="342"/>
      <c r="UTN56" s="342"/>
      <c r="UTO56" s="342"/>
      <c r="UTP56" s="342"/>
      <c r="UTQ56" s="342"/>
      <c r="UTR56" s="342"/>
      <c r="UTS56" s="342"/>
      <c r="UTT56" s="342"/>
      <c r="UTU56" s="342"/>
      <c r="UTV56" s="342"/>
      <c r="UTW56" s="342"/>
      <c r="UTX56" s="342"/>
      <c r="UTY56" s="342"/>
      <c r="UTZ56" s="342"/>
      <c r="UUA56" s="342"/>
      <c r="UUB56" s="342"/>
      <c r="UUC56" s="342"/>
      <c r="UUD56" s="342"/>
      <c r="UUE56" s="342"/>
      <c r="UUF56" s="342"/>
      <c r="UUG56" s="342"/>
      <c r="UUH56" s="342"/>
      <c r="UUI56" s="342"/>
      <c r="UUJ56" s="342"/>
      <c r="UUK56" s="342"/>
      <c r="UUL56" s="342"/>
      <c r="UUM56" s="342"/>
      <c r="UUN56" s="342"/>
      <c r="UUO56" s="342"/>
      <c r="UUP56" s="342"/>
      <c r="UUQ56" s="342"/>
      <c r="UUR56" s="342"/>
      <c r="UUS56" s="342"/>
      <c r="UUT56" s="342"/>
      <c r="UUU56" s="342"/>
      <c r="UUV56" s="342"/>
      <c r="UUW56" s="342"/>
      <c r="UUX56" s="342"/>
      <c r="UUY56" s="342"/>
      <c r="UUZ56" s="342"/>
      <c r="UVA56" s="342"/>
      <c r="UVB56" s="342"/>
      <c r="UVC56" s="342"/>
      <c r="UVD56" s="342"/>
      <c r="UVE56" s="342"/>
      <c r="UVF56" s="342"/>
      <c r="UVG56" s="342"/>
      <c r="UVH56" s="342"/>
      <c r="UVI56" s="342"/>
      <c r="UVJ56" s="342"/>
      <c r="UVK56" s="342"/>
      <c r="UVL56" s="342"/>
      <c r="UVM56" s="342"/>
      <c r="UVN56" s="342"/>
      <c r="UVO56" s="342"/>
      <c r="UVP56" s="342"/>
      <c r="UVQ56" s="342"/>
      <c r="UVR56" s="342"/>
      <c r="UVS56" s="342"/>
      <c r="UVT56" s="342"/>
      <c r="UVU56" s="342"/>
      <c r="UVV56" s="342"/>
      <c r="UVW56" s="342"/>
      <c r="UVX56" s="342"/>
      <c r="UVY56" s="342"/>
      <c r="UVZ56" s="342"/>
      <c r="UWA56" s="342"/>
      <c r="UWB56" s="342"/>
      <c r="UWC56" s="342"/>
      <c r="UWD56" s="342"/>
      <c r="UWE56" s="342"/>
      <c r="UWF56" s="342"/>
      <c r="UWG56" s="342"/>
      <c r="UWH56" s="342"/>
      <c r="UWI56" s="342"/>
      <c r="UWJ56" s="342"/>
      <c r="UWK56" s="342"/>
      <c r="UWL56" s="342"/>
      <c r="UWM56" s="342"/>
      <c r="UWN56" s="342"/>
      <c r="UWO56" s="342"/>
      <c r="UWP56" s="342"/>
      <c r="UWQ56" s="342"/>
      <c r="UWR56" s="342"/>
      <c r="UWS56" s="342"/>
      <c r="UWT56" s="342"/>
      <c r="UWU56" s="342"/>
      <c r="UWV56" s="342"/>
      <c r="UWW56" s="342"/>
      <c r="UWX56" s="342"/>
      <c r="UWY56" s="342"/>
      <c r="UWZ56" s="342"/>
      <c r="UXA56" s="342"/>
      <c r="UXB56" s="342"/>
      <c r="UXC56" s="342"/>
      <c r="UXD56" s="342"/>
      <c r="UXE56" s="342"/>
      <c r="UXF56" s="342"/>
      <c r="UXG56" s="342"/>
      <c r="UXH56" s="342"/>
      <c r="UXI56" s="342"/>
      <c r="UXJ56" s="342"/>
      <c r="UXK56" s="342"/>
      <c r="UXL56" s="342"/>
      <c r="UXM56" s="342"/>
      <c r="UXN56" s="342"/>
      <c r="UXO56" s="342"/>
      <c r="UXP56" s="342"/>
      <c r="UXQ56" s="342"/>
      <c r="UXR56" s="342"/>
      <c r="UXS56" s="342"/>
      <c r="UXT56" s="342"/>
      <c r="UXU56" s="342"/>
      <c r="UXV56" s="342"/>
      <c r="UXW56" s="342"/>
      <c r="UXX56" s="342"/>
      <c r="UXY56" s="342"/>
      <c r="UXZ56" s="342"/>
      <c r="UYA56" s="342"/>
      <c r="UYB56" s="342"/>
      <c r="UYC56" s="342"/>
      <c r="UYD56" s="342"/>
      <c r="UYE56" s="342"/>
      <c r="UYF56" s="342"/>
      <c r="UYG56" s="342"/>
      <c r="UYH56" s="342"/>
      <c r="UYI56" s="342"/>
      <c r="UYJ56" s="342"/>
      <c r="UYK56" s="342"/>
      <c r="UYL56" s="342"/>
      <c r="UYM56" s="342"/>
      <c r="UYN56" s="342"/>
      <c r="UYO56" s="342"/>
      <c r="UYP56" s="342"/>
      <c r="UYQ56" s="342"/>
      <c r="UYR56" s="342"/>
      <c r="UYS56" s="342"/>
      <c r="UYT56" s="342"/>
      <c r="UYU56" s="342"/>
      <c r="UYV56" s="342"/>
      <c r="UYW56" s="342"/>
      <c r="UYX56" s="342"/>
      <c r="UYY56" s="342"/>
      <c r="UYZ56" s="342"/>
      <c r="UZA56" s="342"/>
      <c r="UZB56" s="342"/>
      <c r="UZC56" s="342"/>
      <c r="UZD56" s="342"/>
      <c r="UZE56" s="342"/>
      <c r="UZF56" s="342"/>
      <c r="UZG56" s="342"/>
      <c r="UZH56" s="342"/>
      <c r="UZI56" s="342"/>
      <c r="UZJ56" s="342"/>
      <c r="UZK56" s="342"/>
      <c r="UZL56" s="342"/>
      <c r="UZM56" s="342"/>
      <c r="UZN56" s="342"/>
      <c r="UZO56" s="342"/>
      <c r="UZP56" s="342"/>
      <c r="UZQ56" s="342"/>
      <c r="UZR56" s="342"/>
      <c r="UZS56" s="342"/>
      <c r="UZT56" s="342"/>
      <c r="UZU56" s="342"/>
      <c r="UZV56" s="342"/>
      <c r="UZW56" s="342"/>
      <c r="UZX56" s="342"/>
      <c r="UZY56" s="342"/>
      <c r="UZZ56" s="342"/>
      <c r="VAA56" s="342"/>
      <c r="VAB56" s="342"/>
      <c r="VAC56" s="342"/>
      <c r="VAD56" s="342"/>
      <c r="VAE56" s="342"/>
      <c r="VAF56" s="342"/>
      <c r="VAG56" s="342"/>
      <c r="VAH56" s="342"/>
      <c r="VAI56" s="342"/>
      <c r="VAJ56" s="342"/>
      <c r="VAK56" s="342"/>
      <c r="VAL56" s="342"/>
      <c r="VAM56" s="342"/>
      <c r="VAN56" s="342"/>
      <c r="VAO56" s="342"/>
      <c r="VAP56" s="342"/>
      <c r="VAQ56" s="342"/>
      <c r="VAR56" s="342"/>
      <c r="VAS56" s="342"/>
      <c r="VAT56" s="342"/>
      <c r="VAU56" s="342"/>
      <c r="VAV56" s="342"/>
      <c r="VAW56" s="342"/>
      <c r="VAX56" s="342"/>
      <c r="VAY56" s="342"/>
      <c r="VAZ56" s="342"/>
      <c r="VBA56" s="342"/>
      <c r="VBB56" s="342"/>
      <c r="VBC56" s="342"/>
      <c r="VBD56" s="342"/>
      <c r="VBE56" s="342"/>
      <c r="VBF56" s="342"/>
      <c r="VBG56" s="342"/>
      <c r="VBH56" s="342"/>
      <c r="VBI56" s="342"/>
      <c r="VBJ56" s="342"/>
      <c r="VBK56" s="342"/>
      <c r="VBL56" s="342"/>
      <c r="VBM56" s="342"/>
      <c r="VBN56" s="342"/>
      <c r="VBO56" s="342"/>
      <c r="VBP56" s="342"/>
      <c r="VBQ56" s="342"/>
      <c r="VBR56" s="342"/>
      <c r="VBS56" s="342"/>
      <c r="VBT56" s="342"/>
      <c r="VBU56" s="342"/>
      <c r="VBV56" s="342"/>
      <c r="VBW56" s="342"/>
      <c r="VBX56" s="342"/>
      <c r="VBY56" s="342"/>
      <c r="VBZ56" s="342"/>
      <c r="VCA56" s="342"/>
      <c r="VCB56" s="342"/>
      <c r="VCC56" s="342"/>
      <c r="VCD56" s="342"/>
      <c r="VCE56" s="342"/>
      <c r="VCF56" s="342"/>
      <c r="VCG56" s="342"/>
      <c r="VCH56" s="342"/>
      <c r="VCI56" s="342"/>
      <c r="VCJ56" s="342"/>
      <c r="VCK56" s="342"/>
      <c r="VCL56" s="342"/>
      <c r="VCM56" s="342"/>
      <c r="VCN56" s="342"/>
      <c r="VCO56" s="342"/>
      <c r="VCP56" s="342"/>
      <c r="VCQ56" s="342"/>
      <c r="VCR56" s="342"/>
      <c r="VCS56" s="342"/>
      <c r="VCT56" s="342"/>
      <c r="VCU56" s="342"/>
      <c r="VCV56" s="342"/>
      <c r="VCW56" s="342"/>
      <c r="VCX56" s="342"/>
      <c r="VCY56" s="342"/>
      <c r="VCZ56" s="342"/>
      <c r="VDA56" s="342"/>
      <c r="VDB56" s="342"/>
      <c r="VDC56" s="342"/>
      <c r="VDD56" s="342"/>
      <c r="VDE56" s="342"/>
      <c r="VDF56" s="342"/>
      <c r="VDG56" s="342"/>
      <c r="VDH56" s="342"/>
      <c r="VDI56" s="342"/>
      <c r="VDJ56" s="342"/>
      <c r="VDK56" s="342"/>
      <c r="VDL56" s="342"/>
      <c r="VDM56" s="342"/>
      <c r="VDN56" s="342"/>
      <c r="VDO56" s="342"/>
      <c r="VDP56" s="342"/>
      <c r="VDQ56" s="342"/>
      <c r="VDR56" s="342"/>
      <c r="VDS56" s="342"/>
      <c r="VDT56" s="342"/>
      <c r="VDU56" s="342"/>
      <c r="VDV56" s="342"/>
      <c r="VDW56" s="342"/>
      <c r="VDX56" s="342"/>
      <c r="VDY56" s="342"/>
      <c r="VDZ56" s="342"/>
      <c r="VEA56" s="342"/>
      <c r="VEB56" s="342"/>
      <c r="VEC56" s="342"/>
      <c r="VED56" s="342"/>
      <c r="VEE56" s="342"/>
      <c r="VEF56" s="342"/>
      <c r="VEG56" s="342"/>
      <c r="VEH56" s="342"/>
      <c r="VEI56" s="342"/>
      <c r="VEJ56" s="342"/>
      <c r="VEK56" s="342"/>
      <c r="VEL56" s="342"/>
      <c r="VEM56" s="342"/>
      <c r="VEN56" s="342"/>
      <c r="VEO56" s="342"/>
      <c r="VEP56" s="342"/>
      <c r="VEQ56" s="342"/>
      <c r="VER56" s="342"/>
      <c r="VES56" s="342"/>
      <c r="VET56" s="342"/>
      <c r="VEU56" s="342"/>
      <c r="VEV56" s="342"/>
      <c r="VEW56" s="342"/>
      <c r="VEX56" s="342"/>
      <c r="VEY56" s="342"/>
      <c r="VEZ56" s="342"/>
      <c r="VFA56" s="342"/>
      <c r="VFB56" s="342"/>
      <c r="VFC56" s="342"/>
      <c r="VFD56" s="342"/>
      <c r="VFE56" s="342"/>
      <c r="VFF56" s="342"/>
      <c r="VFG56" s="342"/>
      <c r="VFH56" s="342"/>
      <c r="VFI56" s="342"/>
      <c r="VFJ56" s="342"/>
      <c r="VFK56" s="342"/>
      <c r="VFL56" s="342"/>
      <c r="VFM56" s="342"/>
      <c r="VFN56" s="342"/>
      <c r="VFO56" s="342"/>
      <c r="VFP56" s="342"/>
      <c r="VFQ56" s="342"/>
      <c r="VFR56" s="342"/>
      <c r="VFS56" s="342"/>
      <c r="VFT56" s="342"/>
      <c r="VFU56" s="342"/>
      <c r="VFV56" s="342"/>
      <c r="VFW56" s="342"/>
      <c r="VFX56" s="342"/>
      <c r="VFY56" s="342"/>
      <c r="VFZ56" s="342"/>
      <c r="VGA56" s="342"/>
      <c r="VGB56" s="342"/>
      <c r="VGC56" s="342"/>
      <c r="VGD56" s="342"/>
      <c r="VGE56" s="342"/>
      <c r="VGF56" s="342"/>
      <c r="VGG56" s="342"/>
      <c r="VGH56" s="342"/>
      <c r="VGI56" s="342"/>
      <c r="VGJ56" s="342"/>
      <c r="VGK56" s="342"/>
      <c r="VGL56" s="342"/>
      <c r="VGM56" s="342"/>
      <c r="VGN56" s="342"/>
      <c r="VGO56" s="342"/>
      <c r="VGP56" s="342"/>
      <c r="VGQ56" s="342"/>
      <c r="VGR56" s="342"/>
      <c r="VGS56" s="342"/>
      <c r="VGT56" s="342"/>
      <c r="VGU56" s="342"/>
      <c r="VGV56" s="342"/>
      <c r="VGW56" s="342"/>
      <c r="VGX56" s="342"/>
      <c r="VGY56" s="342"/>
      <c r="VGZ56" s="342"/>
      <c r="VHA56" s="342"/>
      <c r="VHB56" s="342"/>
      <c r="VHC56" s="342"/>
      <c r="VHD56" s="342"/>
      <c r="VHE56" s="342"/>
      <c r="VHF56" s="342"/>
      <c r="VHG56" s="342"/>
      <c r="VHH56" s="342"/>
      <c r="VHI56" s="342"/>
      <c r="VHJ56" s="342"/>
      <c r="VHK56" s="342"/>
      <c r="VHL56" s="342"/>
      <c r="VHM56" s="342"/>
      <c r="VHN56" s="342"/>
      <c r="VHO56" s="342"/>
      <c r="VHP56" s="342"/>
      <c r="VHQ56" s="342"/>
      <c r="VHR56" s="342"/>
      <c r="VHS56" s="342"/>
      <c r="VHT56" s="342"/>
      <c r="VHU56" s="342"/>
      <c r="VHV56" s="342"/>
      <c r="VHW56" s="342"/>
      <c r="VHX56" s="342"/>
      <c r="VHY56" s="342"/>
      <c r="VHZ56" s="342"/>
      <c r="VIA56" s="342"/>
      <c r="VIB56" s="342"/>
      <c r="VIC56" s="342"/>
      <c r="VID56" s="342"/>
      <c r="VIE56" s="342"/>
      <c r="VIF56" s="342"/>
      <c r="VIG56" s="342"/>
      <c r="VIH56" s="342"/>
      <c r="VII56" s="342"/>
      <c r="VIJ56" s="342"/>
      <c r="VIK56" s="342"/>
      <c r="VIL56" s="342"/>
      <c r="VIM56" s="342"/>
      <c r="VIN56" s="342"/>
      <c r="VIO56" s="342"/>
      <c r="VIP56" s="342"/>
      <c r="VIQ56" s="342"/>
      <c r="VIR56" s="342"/>
      <c r="VIS56" s="342"/>
      <c r="VIT56" s="342"/>
      <c r="VIU56" s="342"/>
      <c r="VIV56" s="342"/>
      <c r="VIW56" s="342"/>
      <c r="VIX56" s="342"/>
      <c r="VIY56" s="342"/>
      <c r="VIZ56" s="342"/>
      <c r="VJA56" s="342"/>
      <c r="VJB56" s="342"/>
      <c r="VJC56" s="342"/>
      <c r="VJD56" s="342"/>
      <c r="VJE56" s="342"/>
      <c r="VJF56" s="342"/>
      <c r="VJG56" s="342"/>
      <c r="VJH56" s="342"/>
      <c r="VJI56" s="342"/>
      <c r="VJJ56" s="342"/>
      <c r="VJK56" s="342"/>
      <c r="VJL56" s="342"/>
      <c r="VJM56" s="342"/>
      <c r="VJN56" s="342"/>
      <c r="VJO56" s="342"/>
      <c r="VJP56" s="342"/>
      <c r="VJQ56" s="342"/>
      <c r="VJR56" s="342"/>
      <c r="VJS56" s="342"/>
      <c r="VJT56" s="342"/>
      <c r="VJU56" s="342"/>
      <c r="VJV56" s="342"/>
      <c r="VJW56" s="342"/>
      <c r="VJX56" s="342"/>
      <c r="VJY56" s="342"/>
      <c r="VJZ56" s="342"/>
      <c r="VKA56" s="342"/>
      <c r="VKB56" s="342"/>
      <c r="VKC56" s="342"/>
      <c r="VKD56" s="342"/>
      <c r="VKE56" s="342"/>
      <c r="VKF56" s="342"/>
      <c r="VKG56" s="342"/>
      <c r="VKH56" s="342"/>
      <c r="VKI56" s="342"/>
      <c r="VKJ56" s="342"/>
      <c r="VKK56" s="342"/>
      <c r="VKL56" s="342"/>
      <c r="VKM56" s="342"/>
      <c r="VKN56" s="342"/>
      <c r="VKO56" s="342"/>
      <c r="VKP56" s="342"/>
      <c r="VKQ56" s="342"/>
      <c r="VKR56" s="342"/>
      <c r="VKS56" s="342"/>
      <c r="VKT56" s="342"/>
      <c r="VKU56" s="342"/>
      <c r="VKV56" s="342"/>
      <c r="VKW56" s="342"/>
      <c r="VKX56" s="342"/>
      <c r="VKY56" s="342"/>
      <c r="VKZ56" s="342"/>
      <c r="VLA56" s="342"/>
      <c r="VLB56" s="342"/>
      <c r="VLC56" s="342"/>
      <c r="VLD56" s="342"/>
      <c r="VLE56" s="342"/>
      <c r="VLF56" s="342"/>
      <c r="VLG56" s="342"/>
      <c r="VLH56" s="342"/>
      <c r="VLI56" s="342"/>
      <c r="VLJ56" s="342"/>
      <c r="VLK56" s="342"/>
      <c r="VLL56" s="342"/>
      <c r="VLM56" s="342"/>
      <c r="VLN56" s="342"/>
      <c r="VLO56" s="342"/>
      <c r="VLP56" s="342"/>
      <c r="VLQ56" s="342"/>
      <c r="VLR56" s="342"/>
      <c r="VLS56" s="342"/>
      <c r="VLT56" s="342"/>
      <c r="VLU56" s="342"/>
      <c r="VLV56" s="342"/>
      <c r="VLW56" s="342"/>
      <c r="VLX56" s="342"/>
      <c r="VLY56" s="342"/>
      <c r="VLZ56" s="342"/>
      <c r="VMA56" s="342"/>
      <c r="VMB56" s="342"/>
      <c r="VMC56" s="342"/>
      <c r="VMD56" s="342"/>
      <c r="VME56" s="342"/>
      <c r="VMF56" s="342"/>
      <c r="VMG56" s="342"/>
      <c r="VMH56" s="342"/>
      <c r="VMI56" s="342"/>
      <c r="VMJ56" s="342"/>
      <c r="VMK56" s="342"/>
      <c r="VML56" s="342"/>
      <c r="VMM56" s="342"/>
      <c r="VMN56" s="342"/>
      <c r="VMO56" s="342"/>
      <c r="VMP56" s="342"/>
      <c r="VMQ56" s="342"/>
      <c r="VMR56" s="342"/>
      <c r="VMS56" s="342"/>
      <c r="VMT56" s="342"/>
      <c r="VMU56" s="342"/>
      <c r="VMV56" s="342"/>
      <c r="VMW56" s="342"/>
      <c r="VMX56" s="342"/>
      <c r="VMY56" s="342"/>
      <c r="VMZ56" s="342"/>
      <c r="VNA56" s="342"/>
      <c r="VNB56" s="342"/>
      <c r="VNC56" s="342"/>
      <c r="VND56" s="342"/>
      <c r="VNE56" s="342"/>
      <c r="VNF56" s="342"/>
      <c r="VNG56" s="342"/>
      <c r="VNH56" s="342"/>
      <c r="VNI56" s="342"/>
      <c r="VNJ56" s="342"/>
      <c r="VNK56" s="342"/>
      <c r="VNL56" s="342"/>
      <c r="VNM56" s="342"/>
      <c r="VNN56" s="342"/>
      <c r="VNO56" s="342"/>
      <c r="VNP56" s="342"/>
      <c r="VNQ56" s="342"/>
      <c r="VNR56" s="342"/>
      <c r="VNS56" s="342"/>
      <c r="VNT56" s="342"/>
      <c r="VNU56" s="342"/>
      <c r="VNV56" s="342"/>
      <c r="VNW56" s="342"/>
      <c r="VNX56" s="342"/>
      <c r="VNY56" s="342"/>
      <c r="VNZ56" s="342"/>
      <c r="VOA56" s="342"/>
      <c r="VOB56" s="342"/>
      <c r="VOC56" s="342"/>
      <c r="VOD56" s="342"/>
      <c r="VOE56" s="342"/>
      <c r="VOF56" s="342"/>
      <c r="VOG56" s="342"/>
      <c r="VOH56" s="342"/>
      <c r="VOI56" s="342"/>
      <c r="VOJ56" s="342"/>
      <c r="VOK56" s="342"/>
      <c r="VOL56" s="342"/>
      <c r="VOM56" s="342"/>
      <c r="VON56" s="342"/>
      <c r="VOO56" s="342"/>
      <c r="VOP56" s="342"/>
      <c r="VOQ56" s="342"/>
      <c r="VOR56" s="342"/>
      <c r="VOS56" s="342"/>
      <c r="VOT56" s="342"/>
      <c r="VOU56" s="342"/>
      <c r="VOV56" s="342"/>
      <c r="VOW56" s="342"/>
      <c r="VOX56" s="342"/>
      <c r="VOY56" s="342"/>
      <c r="VOZ56" s="342"/>
      <c r="VPA56" s="342"/>
      <c r="VPB56" s="342"/>
      <c r="VPC56" s="342"/>
      <c r="VPD56" s="342"/>
      <c r="VPE56" s="342"/>
      <c r="VPF56" s="342"/>
      <c r="VPG56" s="342"/>
      <c r="VPH56" s="342"/>
      <c r="VPI56" s="342"/>
      <c r="VPJ56" s="342"/>
      <c r="VPK56" s="342"/>
      <c r="VPL56" s="342"/>
      <c r="VPM56" s="342"/>
      <c r="VPN56" s="342"/>
      <c r="VPO56" s="342"/>
      <c r="VPP56" s="342"/>
      <c r="VPQ56" s="342"/>
      <c r="VPR56" s="342"/>
      <c r="VPS56" s="342"/>
      <c r="VPT56" s="342"/>
      <c r="VPU56" s="342"/>
      <c r="VPV56" s="342"/>
      <c r="VPW56" s="342"/>
      <c r="VPX56" s="342"/>
      <c r="VPY56" s="342"/>
      <c r="VPZ56" s="342"/>
      <c r="VQA56" s="342"/>
      <c r="VQB56" s="342"/>
      <c r="VQC56" s="342"/>
      <c r="VQD56" s="342"/>
      <c r="VQE56" s="342"/>
      <c r="VQF56" s="342"/>
      <c r="VQG56" s="342"/>
      <c r="VQH56" s="342"/>
      <c r="VQI56" s="342"/>
      <c r="VQJ56" s="342"/>
      <c r="VQK56" s="342"/>
      <c r="VQL56" s="342"/>
      <c r="VQM56" s="342"/>
      <c r="VQN56" s="342"/>
      <c r="VQO56" s="342"/>
      <c r="VQP56" s="342"/>
      <c r="VQQ56" s="342"/>
      <c r="VQR56" s="342"/>
      <c r="VQS56" s="342"/>
      <c r="VQT56" s="342"/>
      <c r="VQU56" s="342"/>
      <c r="VQV56" s="342"/>
      <c r="VQW56" s="342"/>
      <c r="VQX56" s="342"/>
      <c r="VQY56" s="342"/>
      <c r="VQZ56" s="342"/>
      <c r="VRA56" s="342"/>
      <c r="VRB56" s="342"/>
      <c r="VRC56" s="342"/>
      <c r="VRD56" s="342"/>
      <c r="VRE56" s="342"/>
      <c r="VRF56" s="342"/>
      <c r="VRG56" s="342"/>
      <c r="VRH56" s="342"/>
      <c r="VRI56" s="342"/>
      <c r="VRJ56" s="342"/>
      <c r="VRK56" s="342"/>
      <c r="VRL56" s="342"/>
      <c r="VRM56" s="342"/>
      <c r="VRN56" s="342"/>
      <c r="VRO56" s="342"/>
      <c r="VRP56" s="342"/>
      <c r="VRQ56" s="342"/>
      <c r="VRR56" s="342"/>
      <c r="VRS56" s="342"/>
      <c r="VRT56" s="342"/>
      <c r="VRU56" s="342"/>
      <c r="VRV56" s="342"/>
      <c r="VRW56" s="342"/>
      <c r="VRX56" s="342"/>
      <c r="VRY56" s="342"/>
      <c r="VRZ56" s="342"/>
      <c r="VSA56" s="342"/>
      <c r="VSB56" s="342"/>
      <c r="VSC56" s="342"/>
      <c r="VSD56" s="342"/>
      <c r="VSE56" s="342"/>
      <c r="VSF56" s="342"/>
      <c r="VSG56" s="342"/>
      <c r="VSH56" s="342"/>
      <c r="VSI56" s="342"/>
      <c r="VSJ56" s="342"/>
      <c r="VSK56" s="342"/>
      <c r="VSL56" s="342"/>
      <c r="VSM56" s="342"/>
      <c r="VSN56" s="342"/>
      <c r="VSO56" s="342"/>
      <c r="VSP56" s="342"/>
      <c r="VSQ56" s="342"/>
      <c r="VSR56" s="342"/>
      <c r="VSS56" s="342"/>
      <c r="VST56" s="342"/>
      <c r="VSU56" s="342"/>
      <c r="VSV56" s="342"/>
      <c r="VSW56" s="342"/>
      <c r="VSX56" s="342"/>
      <c r="VSY56" s="342"/>
      <c r="VSZ56" s="342"/>
      <c r="VTA56" s="342"/>
      <c r="VTB56" s="342"/>
      <c r="VTC56" s="342"/>
      <c r="VTD56" s="342"/>
      <c r="VTE56" s="342"/>
      <c r="VTF56" s="342"/>
      <c r="VTG56" s="342"/>
      <c r="VTH56" s="342"/>
      <c r="VTI56" s="342"/>
      <c r="VTJ56" s="342"/>
      <c r="VTK56" s="342"/>
      <c r="VTL56" s="342"/>
      <c r="VTM56" s="342"/>
      <c r="VTN56" s="342"/>
      <c r="VTO56" s="342"/>
      <c r="VTP56" s="342"/>
      <c r="VTQ56" s="342"/>
      <c r="VTR56" s="342"/>
      <c r="VTS56" s="342"/>
      <c r="VTT56" s="342"/>
      <c r="VTU56" s="342"/>
      <c r="VTV56" s="342"/>
      <c r="VTW56" s="342"/>
      <c r="VTX56" s="342"/>
      <c r="VTY56" s="342"/>
      <c r="VTZ56" s="342"/>
      <c r="VUA56" s="342"/>
      <c r="VUB56" s="342"/>
      <c r="VUC56" s="342"/>
      <c r="VUD56" s="342"/>
      <c r="VUE56" s="342"/>
      <c r="VUF56" s="342"/>
      <c r="VUG56" s="342"/>
      <c r="VUH56" s="342"/>
      <c r="VUI56" s="342"/>
      <c r="VUJ56" s="342"/>
      <c r="VUK56" s="342"/>
      <c r="VUL56" s="342"/>
      <c r="VUM56" s="342"/>
      <c r="VUN56" s="342"/>
      <c r="VUO56" s="342"/>
      <c r="VUP56" s="342"/>
      <c r="VUQ56" s="342"/>
      <c r="VUR56" s="342"/>
      <c r="VUS56" s="342"/>
      <c r="VUT56" s="342"/>
      <c r="VUU56" s="342"/>
      <c r="VUV56" s="342"/>
      <c r="VUW56" s="342"/>
      <c r="VUX56" s="342"/>
      <c r="VUY56" s="342"/>
      <c r="VUZ56" s="342"/>
      <c r="VVA56" s="342"/>
      <c r="VVB56" s="342"/>
      <c r="VVC56" s="342"/>
      <c r="VVD56" s="342"/>
      <c r="VVE56" s="342"/>
      <c r="VVF56" s="342"/>
      <c r="VVG56" s="342"/>
      <c r="VVH56" s="342"/>
      <c r="VVI56" s="342"/>
      <c r="VVJ56" s="342"/>
      <c r="VVK56" s="342"/>
      <c r="VVL56" s="342"/>
      <c r="VVM56" s="342"/>
      <c r="VVN56" s="342"/>
      <c r="VVO56" s="342"/>
      <c r="VVP56" s="342"/>
      <c r="VVQ56" s="342"/>
      <c r="VVR56" s="342"/>
      <c r="VVS56" s="342"/>
      <c r="VVT56" s="342"/>
      <c r="VVU56" s="342"/>
      <c r="VVV56" s="342"/>
      <c r="VVW56" s="342"/>
      <c r="VVX56" s="342"/>
      <c r="VVY56" s="342"/>
      <c r="VVZ56" s="342"/>
      <c r="VWA56" s="342"/>
      <c r="VWB56" s="342"/>
      <c r="VWC56" s="342"/>
      <c r="VWD56" s="342"/>
      <c r="VWE56" s="342"/>
      <c r="VWF56" s="342"/>
      <c r="VWG56" s="342"/>
      <c r="VWH56" s="342"/>
      <c r="VWI56" s="342"/>
      <c r="VWJ56" s="342"/>
      <c r="VWK56" s="342"/>
      <c r="VWL56" s="342"/>
      <c r="VWM56" s="342"/>
      <c r="VWN56" s="342"/>
      <c r="VWO56" s="342"/>
      <c r="VWP56" s="342"/>
      <c r="VWQ56" s="342"/>
      <c r="VWR56" s="342"/>
      <c r="VWS56" s="342"/>
      <c r="VWT56" s="342"/>
      <c r="VWU56" s="342"/>
      <c r="VWV56" s="342"/>
      <c r="VWW56" s="342"/>
      <c r="VWX56" s="342"/>
      <c r="VWY56" s="342"/>
      <c r="VWZ56" s="342"/>
      <c r="VXA56" s="342"/>
      <c r="VXB56" s="342"/>
      <c r="VXC56" s="342"/>
      <c r="VXD56" s="342"/>
      <c r="VXE56" s="342"/>
      <c r="VXF56" s="342"/>
      <c r="VXG56" s="342"/>
      <c r="VXH56" s="342"/>
      <c r="VXI56" s="342"/>
      <c r="VXJ56" s="342"/>
      <c r="VXK56" s="342"/>
      <c r="VXL56" s="342"/>
      <c r="VXM56" s="342"/>
      <c r="VXN56" s="342"/>
      <c r="VXO56" s="342"/>
      <c r="VXP56" s="342"/>
      <c r="VXQ56" s="342"/>
      <c r="VXR56" s="342"/>
      <c r="VXS56" s="342"/>
      <c r="VXT56" s="342"/>
      <c r="VXU56" s="342"/>
      <c r="VXV56" s="342"/>
      <c r="VXW56" s="342"/>
      <c r="VXX56" s="342"/>
      <c r="VXY56" s="342"/>
      <c r="VXZ56" s="342"/>
      <c r="VYA56" s="342"/>
      <c r="VYB56" s="342"/>
      <c r="VYC56" s="342"/>
      <c r="VYD56" s="342"/>
      <c r="VYE56" s="342"/>
      <c r="VYF56" s="342"/>
      <c r="VYG56" s="342"/>
      <c r="VYH56" s="342"/>
      <c r="VYI56" s="342"/>
      <c r="VYJ56" s="342"/>
      <c r="VYK56" s="342"/>
      <c r="VYL56" s="342"/>
      <c r="VYM56" s="342"/>
      <c r="VYN56" s="342"/>
      <c r="VYO56" s="342"/>
      <c r="VYP56" s="342"/>
      <c r="VYQ56" s="342"/>
      <c r="VYR56" s="342"/>
      <c r="VYS56" s="342"/>
      <c r="VYT56" s="342"/>
      <c r="VYU56" s="342"/>
      <c r="VYV56" s="342"/>
      <c r="VYW56" s="342"/>
      <c r="VYX56" s="342"/>
      <c r="VYY56" s="342"/>
      <c r="VYZ56" s="342"/>
      <c r="VZA56" s="342"/>
      <c r="VZB56" s="342"/>
      <c r="VZC56" s="342"/>
      <c r="VZD56" s="342"/>
      <c r="VZE56" s="342"/>
      <c r="VZF56" s="342"/>
      <c r="VZG56" s="342"/>
      <c r="VZH56" s="342"/>
      <c r="VZI56" s="342"/>
      <c r="VZJ56" s="342"/>
      <c r="VZK56" s="342"/>
      <c r="VZL56" s="342"/>
      <c r="VZM56" s="342"/>
      <c r="VZN56" s="342"/>
      <c r="VZO56" s="342"/>
      <c r="VZP56" s="342"/>
      <c r="VZQ56" s="342"/>
      <c r="VZR56" s="342"/>
      <c r="VZS56" s="342"/>
      <c r="VZT56" s="342"/>
      <c r="VZU56" s="342"/>
      <c r="VZV56" s="342"/>
      <c r="VZW56" s="342"/>
      <c r="VZX56" s="342"/>
      <c r="VZY56" s="342"/>
      <c r="VZZ56" s="342"/>
      <c r="WAA56" s="342"/>
      <c r="WAB56" s="342"/>
      <c r="WAC56" s="342"/>
      <c r="WAD56" s="342"/>
      <c r="WAE56" s="342"/>
      <c r="WAF56" s="342"/>
      <c r="WAG56" s="342"/>
      <c r="WAH56" s="342"/>
      <c r="WAI56" s="342"/>
      <c r="WAJ56" s="342"/>
      <c r="WAK56" s="342"/>
      <c r="WAL56" s="342"/>
      <c r="WAM56" s="342"/>
      <c r="WAN56" s="342"/>
      <c r="WAO56" s="342"/>
      <c r="WAP56" s="342"/>
      <c r="WAQ56" s="342"/>
      <c r="WAR56" s="342"/>
      <c r="WAS56" s="342"/>
      <c r="WAT56" s="342"/>
      <c r="WAU56" s="342"/>
      <c r="WAV56" s="342"/>
      <c r="WAW56" s="342"/>
      <c r="WAX56" s="342"/>
      <c r="WAY56" s="342"/>
      <c r="WAZ56" s="342"/>
      <c r="WBA56" s="342"/>
      <c r="WBB56" s="342"/>
      <c r="WBC56" s="342"/>
      <c r="WBD56" s="342"/>
      <c r="WBE56" s="342"/>
      <c r="WBF56" s="342"/>
      <c r="WBG56" s="342"/>
      <c r="WBH56" s="342"/>
      <c r="WBI56" s="342"/>
      <c r="WBJ56" s="342"/>
      <c r="WBK56" s="342"/>
      <c r="WBL56" s="342"/>
      <c r="WBM56" s="342"/>
      <c r="WBN56" s="342"/>
      <c r="WBO56" s="342"/>
      <c r="WBP56" s="342"/>
      <c r="WBQ56" s="342"/>
      <c r="WBR56" s="342"/>
      <c r="WBS56" s="342"/>
      <c r="WBT56" s="342"/>
      <c r="WBU56" s="342"/>
      <c r="WBV56" s="342"/>
      <c r="WBW56" s="342"/>
      <c r="WBX56" s="342"/>
      <c r="WBY56" s="342"/>
      <c r="WBZ56" s="342"/>
      <c r="WCA56" s="342"/>
      <c r="WCB56" s="342"/>
      <c r="WCC56" s="342"/>
      <c r="WCD56" s="342"/>
      <c r="WCE56" s="342"/>
      <c r="WCF56" s="342"/>
      <c r="WCG56" s="342"/>
      <c r="WCH56" s="342"/>
      <c r="WCI56" s="342"/>
      <c r="WCJ56" s="342"/>
      <c r="WCK56" s="342"/>
      <c r="WCL56" s="342"/>
      <c r="WCM56" s="342"/>
      <c r="WCN56" s="342"/>
      <c r="WCO56" s="342"/>
      <c r="WCP56" s="342"/>
      <c r="WCQ56" s="342"/>
      <c r="WCR56" s="342"/>
      <c r="WCS56" s="342"/>
      <c r="WCT56" s="342"/>
      <c r="WCU56" s="342"/>
      <c r="WCV56" s="342"/>
      <c r="WCW56" s="342"/>
      <c r="WCX56" s="342"/>
      <c r="WCY56" s="342"/>
      <c r="WCZ56" s="342"/>
      <c r="WDA56" s="342"/>
      <c r="WDB56" s="342"/>
      <c r="WDC56" s="342"/>
      <c r="WDD56" s="342"/>
      <c r="WDE56" s="342"/>
      <c r="WDF56" s="342"/>
      <c r="WDG56" s="342"/>
      <c r="WDH56" s="342"/>
      <c r="WDI56" s="342"/>
      <c r="WDJ56" s="342"/>
      <c r="WDK56" s="342"/>
      <c r="WDL56" s="342"/>
      <c r="WDM56" s="342"/>
      <c r="WDN56" s="342"/>
      <c r="WDO56" s="342"/>
      <c r="WDP56" s="342"/>
      <c r="WDQ56" s="342"/>
      <c r="WDR56" s="342"/>
      <c r="WDS56" s="342"/>
      <c r="WDT56" s="342"/>
      <c r="WDU56" s="342"/>
      <c r="WDV56" s="342"/>
      <c r="WDW56" s="342"/>
      <c r="WDX56" s="342"/>
      <c r="WDY56" s="342"/>
      <c r="WDZ56" s="342"/>
      <c r="WEA56" s="342"/>
      <c r="WEB56" s="342"/>
      <c r="WEC56" s="342"/>
      <c r="WED56" s="342"/>
      <c r="WEE56" s="342"/>
      <c r="WEF56" s="342"/>
      <c r="WEG56" s="342"/>
      <c r="WEH56" s="342"/>
      <c r="WEI56" s="342"/>
      <c r="WEJ56" s="342"/>
      <c r="WEK56" s="342"/>
      <c r="WEL56" s="342"/>
      <c r="WEM56" s="342"/>
      <c r="WEN56" s="342"/>
      <c r="WEO56" s="342"/>
      <c r="WEP56" s="342"/>
      <c r="WEQ56" s="342"/>
      <c r="WER56" s="342"/>
      <c r="WES56" s="342"/>
      <c r="WET56" s="342"/>
      <c r="WEU56" s="342"/>
      <c r="WEV56" s="342"/>
      <c r="WEW56" s="342"/>
      <c r="WEX56" s="342"/>
      <c r="WEY56" s="342"/>
      <c r="WEZ56" s="342"/>
      <c r="WFA56" s="342"/>
      <c r="WFB56" s="342"/>
      <c r="WFC56" s="342"/>
      <c r="WFD56" s="342"/>
      <c r="WFE56" s="342"/>
      <c r="WFF56" s="342"/>
      <c r="WFG56" s="342"/>
      <c r="WFH56" s="342"/>
      <c r="WFI56" s="342"/>
      <c r="WFJ56" s="342"/>
      <c r="WFK56" s="342"/>
      <c r="WFL56" s="342"/>
      <c r="WFM56" s="342"/>
      <c r="WFN56" s="342"/>
      <c r="WFO56" s="342"/>
      <c r="WFP56" s="342"/>
      <c r="WFQ56" s="342"/>
      <c r="WFR56" s="342"/>
      <c r="WFS56" s="342"/>
      <c r="WFT56" s="342"/>
      <c r="WFU56" s="342"/>
      <c r="WFV56" s="342"/>
      <c r="WFW56" s="342"/>
      <c r="WFX56" s="342"/>
      <c r="WFY56" s="342"/>
      <c r="WFZ56" s="342"/>
      <c r="WGA56" s="342"/>
      <c r="WGB56" s="342"/>
      <c r="WGC56" s="342"/>
      <c r="WGD56" s="342"/>
      <c r="WGE56" s="342"/>
      <c r="WGF56" s="342"/>
      <c r="WGG56" s="342"/>
      <c r="WGH56" s="342"/>
      <c r="WGI56" s="342"/>
      <c r="WGJ56" s="342"/>
      <c r="WGK56" s="342"/>
      <c r="WGL56" s="342"/>
      <c r="WGM56" s="342"/>
      <c r="WGN56" s="342"/>
      <c r="WGO56" s="342"/>
      <c r="WGP56" s="342"/>
      <c r="WGQ56" s="342"/>
      <c r="WGR56" s="342"/>
      <c r="WGS56" s="342"/>
      <c r="WGT56" s="342"/>
      <c r="WGU56" s="342"/>
      <c r="WGV56" s="342"/>
      <c r="WGW56" s="342"/>
      <c r="WGX56" s="342"/>
      <c r="WGY56" s="342"/>
      <c r="WGZ56" s="342"/>
      <c r="WHA56" s="342"/>
      <c r="WHB56" s="342"/>
      <c r="WHC56" s="342"/>
      <c r="WHD56" s="342"/>
      <c r="WHE56" s="342"/>
      <c r="WHF56" s="342"/>
      <c r="WHG56" s="342"/>
      <c r="WHH56" s="342"/>
      <c r="WHI56" s="342"/>
      <c r="WHJ56" s="342"/>
      <c r="WHK56" s="342"/>
      <c r="WHL56" s="342"/>
      <c r="WHM56" s="342"/>
      <c r="WHN56" s="342"/>
      <c r="WHO56" s="342"/>
      <c r="WHP56" s="342"/>
      <c r="WHQ56" s="342"/>
      <c r="WHR56" s="342"/>
      <c r="WHS56" s="342"/>
      <c r="WHT56" s="342"/>
      <c r="WHU56" s="342"/>
      <c r="WHV56" s="342"/>
      <c r="WHW56" s="342"/>
      <c r="WHX56" s="342"/>
      <c r="WHY56" s="342"/>
      <c r="WHZ56" s="342"/>
      <c r="WIA56" s="342"/>
      <c r="WIB56" s="342"/>
      <c r="WIC56" s="342"/>
      <c r="WID56" s="342"/>
      <c r="WIE56" s="342"/>
      <c r="WIF56" s="342"/>
      <c r="WIG56" s="342"/>
      <c r="WIH56" s="342"/>
      <c r="WII56" s="342"/>
      <c r="WIJ56" s="342"/>
      <c r="WIK56" s="342"/>
      <c r="WIL56" s="342"/>
      <c r="WIM56" s="342"/>
      <c r="WIN56" s="342"/>
      <c r="WIO56" s="342"/>
      <c r="WIP56" s="342"/>
      <c r="WIQ56" s="342"/>
      <c r="WIR56" s="342"/>
      <c r="WIS56" s="342"/>
      <c r="WIT56" s="342"/>
      <c r="WIU56" s="342"/>
      <c r="WIV56" s="342"/>
      <c r="WIW56" s="342"/>
      <c r="WIX56" s="342"/>
      <c r="WIY56" s="342"/>
      <c r="WIZ56" s="342"/>
      <c r="WJA56" s="342"/>
      <c r="WJB56" s="342"/>
      <c r="WJC56" s="342"/>
      <c r="WJD56" s="342"/>
      <c r="WJE56" s="342"/>
      <c r="WJF56" s="342"/>
      <c r="WJG56" s="342"/>
      <c r="WJH56" s="342"/>
      <c r="WJI56" s="342"/>
      <c r="WJJ56" s="342"/>
      <c r="WJK56" s="342"/>
      <c r="WJL56" s="342"/>
      <c r="WJM56" s="342"/>
      <c r="WJN56" s="342"/>
      <c r="WJO56" s="342"/>
      <c r="WJP56" s="342"/>
      <c r="WJQ56" s="342"/>
      <c r="WJR56" s="342"/>
      <c r="WJS56" s="342"/>
      <c r="WJT56" s="342"/>
      <c r="WJU56" s="342"/>
      <c r="WJV56" s="342"/>
      <c r="WJW56" s="342"/>
      <c r="WJX56" s="342"/>
      <c r="WJY56" s="342"/>
      <c r="WJZ56" s="342"/>
      <c r="WKA56" s="342"/>
      <c r="WKB56" s="342"/>
      <c r="WKC56" s="342"/>
      <c r="WKD56" s="342"/>
      <c r="WKE56" s="342"/>
      <c r="WKF56" s="342"/>
      <c r="WKG56" s="342"/>
      <c r="WKH56" s="342"/>
      <c r="WKI56" s="342"/>
      <c r="WKJ56" s="342"/>
      <c r="WKK56" s="342"/>
      <c r="WKL56" s="342"/>
      <c r="WKM56" s="342"/>
      <c r="WKN56" s="342"/>
      <c r="WKO56" s="342"/>
      <c r="WKP56" s="342"/>
      <c r="WKQ56" s="342"/>
      <c r="WKR56" s="342"/>
      <c r="WKS56" s="342"/>
      <c r="WKT56" s="342"/>
      <c r="WKU56" s="342"/>
      <c r="WKV56" s="342"/>
      <c r="WKW56" s="342"/>
      <c r="WKX56" s="342"/>
      <c r="WKY56" s="342"/>
      <c r="WKZ56" s="342"/>
      <c r="WLA56" s="342"/>
      <c r="WLB56" s="342"/>
      <c r="WLC56" s="342"/>
      <c r="WLD56" s="342"/>
      <c r="WLE56" s="342"/>
      <c r="WLF56" s="342"/>
      <c r="WLG56" s="342"/>
      <c r="WLH56" s="342"/>
      <c r="WLI56" s="342"/>
      <c r="WLJ56" s="342"/>
      <c r="WLK56" s="342"/>
      <c r="WLL56" s="342"/>
      <c r="WLM56" s="342"/>
      <c r="WLN56" s="342"/>
      <c r="WLO56" s="342"/>
      <c r="WLP56" s="342"/>
      <c r="WLQ56" s="342"/>
      <c r="WLR56" s="342"/>
      <c r="WLS56" s="342"/>
      <c r="WLT56" s="342"/>
      <c r="WLU56" s="342"/>
      <c r="WLV56" s="342"/>
      <c r="WLW56" s="342"/>
      <c r="WLX56" s="342"/>
      <c r="WLY56" s="342"/>
      <c r="WLZ56" s="342"/>
      <c r="WMA56" s="342"/>
      <c r="WMB56" s="342"/>
      <c r="WMC56" s="342"/>
      <c r="WMD56" s="342"/>
      <c r="WME56" s="342"/>
      <c r="WMF56" s="342"/>
      <c r="WMG56" s="342"/>
      <c r="WMH56" s="342"/>
      <c r="WMI56" s="342"/>
      <c r="WMJ56" s="342"/>
      <c r="WMK56" s="342"/>
      <c r="WML56" s="342"/>
      <c r="WMM56" s="342"/>
      <c r="WMN56" s="342"/>
      <c r="WMO56" s="342"/>
      <c r="WMP56" s="342"/>
      <c r="WMQ56" s="342"/>
      <c r="WMR56" s="342"/>
      <c r="WMS56" s="342"/>
      <c r="WMT56" s="342"/>
      <c r="WMU56" s="342"/>
      <c r="WMV56" s="342"/>
      <c r="WMW56" s="342"/>
      <c r="WMX56" s="342"/>
      <c r="WMY56" s="342"/>
      <c r="WMZ56" s="342"/>
      <c r="WNA56" s="342"/>
      <c r="WNB56" s="342"/>
      <c r="WNC56" s="342"/>
      <c r="WND56" s="342"/>
      <c r="WNE56" s="342"/>
      <c r="WNF56" s="342"/>
      <c r="WNG56" s="342"/>
      <c r="WNH56" s="342"/>
      <c r="WNI56" s="342"/>
      <c r="WNJ56" s="342"/>
      <c r="WNK56" s="342"/>
      <c r="WNL56" s="342"/>
      <c r="WNM56" s="342"/>
      <c r="WNN56" s="342"/>
      <c r="WNO56" s="342"/>
      <c r="WNP56" s="342"/>
      <c r="WNQ56" s="342"/>
      <c r="WNR56" s="342"/>
      <c r="WNS56" s="342"/>
      <c r="WNT56" s="342"/>
      <c r="WNU56" s="342"/>
      <c r="WNV56" s="342"/>
      <c r="WNW56" s="342"/>
      <c r="WNX56" s="342"/>
      <c r="WNY56" s="342"/>
      <c r="WNZ56" s="342"/>
      <c r="WOA56" s="342"/>
      <c r="WOB56" s="342"/>
      <c r="WOC56" s="342"/>
      <c r="WOD56" s="342"/>
      <c r="WOE56" s="342"/>
      <c r="WOF56" s="342"/>
      <c r="WOG56" s="342"/>
      <c r="WOH56" s="342"/>
      <c r="WOI56" s="342"/>
      <c r="WOJ56" s="342"/>
      <c r="WOK56" s="342"/>
      <c r="WOL56" s="342"/>
      <c r="WOM56" s="342"/>
      <c r="WON56" s="342"/>
      <c r="WOO56" s="342"/>
      <c r="WOP56" s="342"/>
      <c r="WOQ56" s="342"/>
      <c r="WOR56" s="342"/>
      <c r="WOS56" s="342"/>
      <c r="WOT56" s="342"/>
      <c r="WOU56" s="342"/>
      <c r="WOV56" s="342"/>
      <c r="WOW56" s="342"/>
      <c r="WOX56" s="342"/>
      <c r="WOY56" s="342"/>
      <c r="WOZ56" s="342"/>
      <c r="WPA56" s="342"/>
      <c r="WPB56" s="342"/>
      <c r="WPC56" s="342"/>
      <c r="WPD56" s="342"/>
      <c r="WPE56" s="342"/>
      <c r="WPF56" s="342"/>
      <c r="WPG56" s="342"/>
      <c r="WPH56" s="342"/>
      <c r="WPI56" s="342"/>
      <c r="WPJ56" s="342"/>
      <c r="WPK56" s="342"/>
      <c r="WPL56" s="342"/>
      <c r="WPM56" s="342"/>
      <c r="WPN56" s="342"/>
      <c r="WPO56" s="342"/>
      <c r="WPP56" s="342"/>
      <c r="WPQ56" s="342"/>
      <c r="WPR56" s="342"/>
      <c r="WPS56" s="342"/>
      <c r="WPT56" s="342"/>
      <c r="WPU56" s="342"/>
      <c r="WPV56" s="342"/>
      <c r="WPW56" s="342"/>
      <c r="WPX56" s="342"/>
      <c r="WPY56" s="342"/>
      <c r="WPZ56" s="342"/>
      <c r="WQA56" s="342"/>
      <c r="WQB56" s="342"/>
      <c r="WQC56" s="342"/>
      <c r="WQD56" s="342"/>
      <c r="WQE56" s="342"/>
      <c r="WQF56" s="342"/>
      <c r="WQG56" s="342"/>
      <c r="WQH56" s="342"/>
      <c r="WQI56" s="342"/>
      <c r="WQJ56" s="342"/>
      <c r="WQK56" s="342"/>
      <c r="WQL56" s="342"/>
      <c r="WQM56" s="342"/>
      <c r="WQN56" s="342"/>
      <c r="WQO56" s="342"/>
      <c r="WQP56" s="342"/>
      <c r="WQQ56" s="342"/>
      <c r="WQR56" s="342"/>
      <c r="WQS56" s="342"/>
      <c r="WQT56" s="342"/>
      <c r="WQU56" s="342"/>
      <c r="WQV56" s="342"/>
      <c r="WQW56" s="342"/>
      <c r="WQX56" s="342"/>
      <c r="WQY56" s="342"/>
      <c r="WQZ56" s="342"/>
      <c r="WRA56" s="342"/>
      <c r="WRB56" s="342"/>
      <c r="WRC56" s="342"/>
      <c r="WRD56" s="342"/>
      <c r="WRE56" s="342"/>
      <c r="WRF56" s="342"/>
      <c r="WRG56" s="342"/>
      <c r="WRH56" s="342"/>
      <c r="WRI56" s="342"/>
      <c r="WRJ56" s="342"/>
      <c r="WRK56" s="342"/>
      <c r="WRL56" s="342"/>
      <c r="WRM56" s="342"/>
      <c r="WRN56" s="342"/>
      <c r="WRO56" s="342"/>
      <c r="WRP56" s="342"/>
      <c r="WRQ56" s="342"/>
      <c r="WRR56" s="342"/>
      <c r="WRS56" s="342"/>
      <c r="WRT56" s="342"/>
      <c r="WRU56" s="342"/>
      <c r="WRV56" s="342"/>
      <c r="WRW56" s="342"/>
      <c r="WRX56" s="342"/>
      <c r="WRY56" s="342"/>
      <c r="WRZ56" s="342"/>
      <c r="WSA56" s="342"/>
      <c r="WSB56" s="342"/>
      <c r="WSC56" s="342"/>
      <c r="WSD56" s="342"/>
      <c r="WSE56" s="342"/>
      <c r="WSF56" s="342"/>
      <c r="WSG56" s="342"/>
      <c r="WSH56" s="342"/>
      <c r="WSI56" s="342"/>
      <c r="WSJ56" s="342"/>
      <c r="WSK56" s="342"/>
      <c r="WSL56" s="342"/>
      <c r="WSM56" s="342"/>
      <c r="WSN56" s="342"/>
      <c r="WSO56" s="342"/>
      <c r="WSP56" s="342"/>
      <c r="WSQ56" s="342"/>
      <c r="WSR56" s="342"/>
      <c r="WSS56" s="342"/>
      <c r="WST56" s="342"/>
      <c r="WSU56" s="342"/>
      <c r="WSV56" s="342"/>
      <c r="WSW56" s="342"/>
      <c r="WSX56" s="342"/>
      <c r="WSY56" s="342"/>
      <c r="WSZ56" s="342"/>
      <c r="WTA56" s="342"/>
      <c r="WTB56" s="342"/>
      <c r="WTC56" s="342"/>
      <c r="WTD56" s="342"/>
      <c r="WTE56" s="342"/>
      <c r="WTF56" s="342"/>
      <c r="WTG56" s="342"/>
      <c r="WTH56" s="342"/>
      <c r="WTI56" s="342"/>
      <c r="WTJ56" s="342"/>
      <c r="WTK56" s="342"/>
      <c r="WTL56" s="342"/>
      <c r="WTM56" s="342"/>
      <c r="WTN56" s="342"/>
      <c r="WTO56" s="342"/>
      <c r="WTP56" s="342"/>
      <c r="WTQ56" s="342"/>
      <c r="WTR56" s="342"/>
      <c r="WTS56" s="342"/>
      <c r="WTT56" s="342"/>
      <c r="WTU56" s="342"/>
      <c r="WTV56" s="342"/>
      <c r="WTW56" s="342"/>
      <c r="WTX56" s="342"/>
      <c r="WTY56" s="342"/>
      <c r="WTZ56" s="342"/>
      <c r="WUA56" s="342"/>
      <c r="WUB56" s="342"/>
      <c r="WUC56" s="342"/>
      <c r="WUD56" s="342"/>
      <c r="WUE56" s="342"/>
      <c r="WUF56" s="342"/>
      <c r="WUG56" s="342"/>
      <c r="WUH56" s="342"/>
      <c r="WUI56" s="342"/>
      <c r="WUJ56" s="342"/>
      <c r="WUK56" s="342"/>
      <c r="WUL56" s="342"/>
      <c r="WUM56" s="342"/>
      <c r="WUN56" s="342"/>
      <c r="WUO56" s="342"/>
      <c r="WUP56" s="342"/>
      <c r="WUQ56" s="342"/>
      <c r="WUR56" s="342"/>
      <c r="WUS56" s="342"/>
      <c r="WUT56" s="342"/>
      <c r="WUU56" s="342"/>
      <c r="WUV56" s="342"/>
      <c r="WUW56" s="342"/>
      <c r="WUX56" s="342"/>
      <c r="WUY56" s="342"/>
      <c r="WUZ56" s="342"/>
      <c r="WVA56" s="342"/>
      <c r="WVB56" s="342"/>
      <c r="WVC56" s="342"/>
      <c r="WVD56" s="342"/>
      <c r="WVE56" s="342"/>
      <c r="WVF56" s="342"/>
      <c r="WVG56" s="342"/>
      <c r="WVH56" s="342"/>
      <c r="WVI56" s="342"/>
      <c r="WVJ56" s="342"/>
      <c r="WVK56" s="342"/>
      <c r="WVL56" s="342"/>
      <c r="WVM56" s="342"/>
      <c r="WVN56" s="342"/>
      <c r="WVO56" s="342"/>
      <c r="WVP56" s="342"/>
      <c r="WVQ56" s="342"/>
      <c r="WVR56" s="342"/>
      <c r="WVS56" s="342"/>
      <c r="WVT56" s="342"/>
      <c r="WVU56" s="342"/>
      <c r="WVV56" s="342"/>
      <c r="WVW56" s="342"/>
      <c r="WVX56" s="342"/>
      <c r="WVY56" s="342"/>
      <c r="WVZ56" s="342"/>
      <c r="WWA56" s="342"/>
      <c r="WWB56" s="342"/>
      <c r="WWC56" s="342"/>
      <c r="WWD56" s="342"/>
      <c r="WWE56" s="342"/>
      <c r="WWF56" s="342"/>
      <c r="WWG56" s="342"/>
      <c r="WWH56" s="342"/>
      <c r="WWI56" s="342"/>
      <c r="WWJ56" s="342"/>
      <c r="WWK56" s="342"/>
      <c r="WWL56" s="342"/>
      <c r="WWM56" s="342"/>
      <c r="WWN56" s="342"/>
      <c r="WWO56" s="342"/>
      <c r="WWP56" s="342"/>
      <c r="WWQ56" s="342"/>
      <c r="WWR56" s="342"/>
      <c r="WWS56" s="342"/>
      <c r="WWT56" s="342"/>
      <c r="WWU56" s="342"/>
      <c r="WWV56" s="342"/>
      <c r="WWW56" s="342"/>
      <c r="WWX56" s="342"/>
      <c r="WWY56" s="342"/>
      <c r="WWZ56" s="342"/>
      <c r="WXA56" s="342"/>
      <c r="WXB56" s="342"/>
      <c r="WXC56" s="342"/>
      <c r="WXD56" s="342"/>
      <c r="WXE56" s="342"/>
      <c r="WXF56" s="342"/>
      <c r="WXG56" s="342"/>
      <c r="WXH56" s="342"/>
      <c r="WXI56" s="342"/>
      <c r="WXJ56" s="342"/>
      <c r="WXK56" s="342"/>
      <c r="WXL56" s="342"/>
      <c r="WXM56" s="342"/>
      <c r="WXN56" s="342"/>
      <c r="WXO56" s="342"/>
      <c r="WXP56" s="342"/>
      <c r="WXQ56" s="342"/>
      <c r="WXR56" s="342"/>
      <c r="WXS56" s="342"/>
      <c r="WXT56" s="342"/>
      <c r="WXU56" s="342"/>
      <c r="WXV56" s="342"/>
      <c r="WXW56" s="342"/>
      <c r="WXX56" s="342"/>
      <c r="WXY56" s="342"/>
      <c r="WXZ56" s="342"/>
      <c r="WYA56" s="342"/>
      <c r="WYB56" s="342"/>
      <c r="WYC56" s="342"/>
      <c r="WYD56" s="342"/>
      <c r="WYE56" s="342"/>
      <c r="WYF56" s="342"/>
      <c r="WYG56" s="342"/>
      <c r="WYH56" s="342"/>
      <c r="WYI56" s="342"/>
      <c r="WYJ56" s="342"/>
      <c r="WYK56" s="342"/>
      <c r="WYL56" s="342"/>
      <c r="WYM56" s="342"/>
      <c r="WYN56" s="342"/>
      <c r="WYO56" s="342"/>
      <c r="WYP56" s="342"/>
      <c r="WYQ56" s="342"/>
      <c r="WYR56" s="342"/>
      <c r="WYS56" s="342"/>
      <c r="WYT56" s="342"/>
      <c r="WYU56" s="342"/>
      <c r="WYV56" s="342"/>
      <c r="WYW56" s="342"/>
      <c r="WYX56" s="342"/>
      <c r="WYY56" s="342"/>
      <c r="WYZ56" s="342"/>
      <c r="WZA56" s="342"/>
      <c r="WZB56" s="342"/>
      <c r="WZC56" s="342"/>
      <c r="WZD56" s="342"/>
      <c r="WZE56" s="342"/>
      <c r="WZF56" s="342"/>
      <c r="WZG56" s="342"/>
      <c r="WZH56" s="342"/>
      <c r="WZI56" s="342"/>
      <c r="WZJ56" s="342"/>
      <c r="WZK56" s="342"/>
      <c r="WZL56" s="342"/>
      <c r="WZM56" s="342"/>
      <c r="WZN56" s="342"/>
      <c r="WZO56" s="342"/>
      <c r="WZP56" s="342"/>
      <c r="WZQ56" s="342"/>
      <c r="WZR56" s="342"/>
      <c r="WZS56" s="342"/>
      <c r="WZT56" s="342"/>
      <c r="WZU56" s="342"/>
      <c r="WZV56" s="342"/>
      <c r="WZW56" s="342"/>
      <c r="WZX56" s="342"/>
      <c r="WZY56" s="342"/>
      <c r="WZZ56" s="342"/>
      <c r="XAA56" s="342"/>
      <c r="XAB56" s="342"/>
      <c r="XAC56" s="342"/>
      <c r="XAD56" s="342"/>
      <c r="XAE56" s="342"/>
      <c r="XAF56" s="342"/>
      <c r="XAG56" s="342"/>
      <c r="XAH56" s="342"/>
      <c r="XAI56" s="342"/>
      <c r="XAJ56" s="342"/>
      <c r="XAK56" s="342"/>
      <c r="XAL56" s="342"/>
      <c r="XAM56" s="342"/>
      <c r="XAN56" s="342"/>
      <c r="XAO56" s="342"/>
      <c r="XAP56" s="342"/>
      <c r="XAQ56" s="342"/>
      <c r="XAR56" s="342"/>
      <c r="XAS56" s="342"/>
      <c r="XAT56" s="342"/>
      <c r="XAU56" s="342"/>
      <c r="XAV56" s="342"/>
      <c r="XAW56" s="342"/>
      <c r="XAX56" s="342"/>
      <c r="XAY56" s="342"/>
      <c r="XAZ56" s="342"/>
      <c r="XBA56" s="342"/>
      <c r="XBB56" s="342"/>
      <c r="XBC56" s="342"/>
      <c r="XBD56" s="342"/>
      <c r="XBE56" s="342"/>
      <c r="XBF56" s="342"/>
      <c r="XBG56" s="342"/>
      <c r="XBH56" s="342"/>
      <c r="XBI56" s="342"/>
      <c r="XBJ56" s="342"/>
      <c r="XBK56" s="342"/>
      <c r="XBL56" s="342"/>
      <c r="XBM56" s="342"/>
      <c r="XBN56" s="342"/>
      <c r="XBO56" s="342"/>
      <c r="XBP56" s="342"/>
      <c r="XBQ56" s="342"/>
      <c r="XBR56" s="342"/>
      <c r="XBS56" s="342"/>
      <c r="XBT56" s="342"/>
      <c r="XBU56" s="342"/>
      <c r="XBV56" s="342"/>
      <c r="XBW56" s="342"/>
      <c r="XBX56" s="342"/>
      <c r="XBY56" s="342"/>
      <c r="XBZ56" s="342"/>
      <c r="XCA56" s="342"/>
      <c r="XCB56" s="342"/>
      <c r="XCC56" s="342"/>
      <c r="XCD56" s="342"/>
      <c r="XCE56" s="342"/>
      <c r="XCF56" s="342"/>
      <c r="XCG56" s="342"/>
      <c r="XCH56" s="342"/>
      <c r="XCI56" s="342"/>
      <c r="XCJ56" s="342"/>
      <c r="XCK56" s="342"/>
      <c r="XCL56" s="342"/>
      <c r="XCM56" s="342"/>
      <c r="XCN56" s="342"/>
      <c r="XCO56" s="342"/>
      <c r="XCP56" s="342"/>
      <c r="XCQ56" s="342"/>
      <c r="XCR56" s="342"/>
      <c r="XCS56" s="342"/>
      <c r="XCT56" s="342"/>
      <c r="XCU56" s="342"/>
      <c r="XCV56" s="342"/>
      <c r="XCW56" s="342"/>
      <c r="XCX56" s="342"/>
      <c r="XCY56" s="342"/>
      <c r="XCZ56" s="342"/>
      <c r="XDA56" s="342"/>
      <c r="XDB56" s="342"/>
      <c r="XDC56" s="342"/>
      <c r="XDD56" s="342"/>
      <c r="XDE56" s="342"/>
      <c r="XDF56" s="342"/>
      <c r="XDG56" s="342"/>
      <c r="XDH56" s="342"/>
      <c r="XDI56" s="342"/>
      <c r="XDJ56" s="342"/>
      <c r="XDK56" s="342"/>
      <c r="XDL56" s="342"/>
      <c r="XDM56" s="342"/>
      <c r="XDN56" s="342"/>
      <c r="XDO56" s="342"/>
      <c r="XDP56" s="342"/>
      <c r="XDQ56" s="342"/>
      <c r="XDR56" s="342"/>
      <c r="XDS56" s="342"/>
      <c r="XDT56" s="342"/>
      <c r="XDU56" s="342"/>
      <c r="XDV56" s="342"/>
      <c r="XDW56" s="342"/>
      <c r="XDX56" s="342"/>
      <c r="XDY56" s="342"/>
      <c r="XDZ56" s="342"/>
      <c r="XEA56" s="342"/>
      <c r="XEB56" s="342"/>
      <c r="XEC56" s="342"/>
      <c r="XED56" s="342"/>
      <c r="XEE56" s="342"/>
      <c r="XEF56" s="342"/>
      <c r="XEG56" s="342"/>
      <c r="XEH56" s="342"/>
      <c r="XEI56" s="342"/>
      <c r="XEJ56" s="342"/>
      <c r="XEK56" s="342"/>
      <c r="XEL56" s="342"/>
      <c r="XEM56" s="342"/>
      <c r="XEN56" s="342"/>
      <c r="XEO56" s="342"/>
      <c r="XEP56" s="342"/>
      <c r="XEQ56" s="342"/>
      <c r="XER56" s="342"/>
      <c r="XES56" s="342"/>
      <c r="XET56" s="342"/>
      <c r="XEU56" s="342"/>
      <c r="XEV56" s="342"/>
      <c r="XEW56" s="342"/>
      <c r="XEX56" s="342"/>
      <c r="XEY56" s="342"/>
      <c r="XEZ56" s="342"/>
      <c r="XFA56" s="342"/>
      <c r="XFB56" s="342"/>
      <c r="XFC56" s="342"/>
      <c r="XFD56" s="342"/>
    </row>
    <row r="57" spans="2:16384" x14ac:dyDescent="0.2">
      <c r="B57" s="345"/>
      <c r="C57" s="122" t="s">
        <v>308</v>
      </c>
      <c r="D57" s="212">
        <v>10000000</v>
      </c>
      <c r="E57" s="81">
        <v>0</v>
      </c>
      <c r="F57" s="82">
        <v>10000000</v>
      </c>
      <c r="G57" s="212">
        <v>30000000</v>
      </c>
      <c r="H57" s="81">
        <v>10000000</v>
      </c>
      <c r="I57" s="82">
        <v>40000000</v>
      </c>
      <c r="J57" s="212">
        <v>80000000</v>
      </c>
      <c r="K57" s="81">
        <v>40000000</v>
      </c>
      <c r="L57" s="82">
        <v>120000000</v>
      </c>
      <c r="M57" s="212">
        <v>120000000</v>
      </c>
      <c r="N57" s="81">
        <v>60000000</v>
      </c>
      <c r="O57" s="82">
        <v>180000000</v>
      </c>
      <c r="P57" s="212">
        <v>130000000</v>
      </c>
      <c r="Q57" s="81">
        <v>60000000</v>
      </c>
      <c r="R57" s="82">
        <v>210000000</v>
      </c>
      <c r="S57" s="212">
        <v>170000000</v>
      </c>
      <c r="T57" s="81">
        <v>140000000</v>
      </c>
      <c r="U57" s="82">
        <v>210000000</v>
      </c>
    </row>
    <row r="58" spans="2:16384" s="345" customFormat="1" x14ac:dyDescent="0.2">
      <c r="C58" s="126" t="s">
        <v>309</v>
      </c>
      <c r="D58" s="212">
        <v>10000000</v>
      </c>
      <c r="E58" s="209" t="s">
        <v>119</v>
      </c>
      <c r="F58" s="210" t="s">
        <v>119</v>
      </c>
      <c r="G58" s="212">
        <v>10000000</v>
      </c>
      <c r="H58" s="209" t="s">
        <v>119</v>
      </c>
      <c r="I58" s="210" t="s">
        <v>119</v>
      </c>
      <c r="J58" s="212">
        <v>10000000</v>
      </c>
      <c r="K58" s="209" t="s">
        <v>119</v>
      </c>
      <c r="L58" s="210" t="s">
        <v>119</v>
      </c>
      <c r="M58" s="212">
        <v>20000000</v>
      </c>
      <c r="N58" s="209" t="s">
        <v>119</v>
      </c>
      <c r="O58" s="210" t="s">
        <v>119</v>
      </c>
      <c r="P58" s="212">
        <v>10000000</v>
      </c>
      <c r="Q58" s="209" t="s">
        <v>119</v>
      </c>
      <c r="R58" s="210" t="s">
        <v>119</v>
      </c>
      <c r="S58" s="212">
        <v>10000000</v>
      </c>
      <c r="T58" s="209" t="s">
        <v>119</v>
      </c>
      <c r="U58" s="210" t="s">
        <v>119</v>
      </c>
    </row>
    <row r="59" spans="2:16384" s="345" customFormat="1" ht="26.25" customHeight="1" x14ac:dyDescent="0.2">
      <c r="C59" s="122" t="s">
        <v>310</v>
      </c>
      <c r="D59" s="212">
        <v>-10000000</v>
      </c>
      <c r="E59" s="81">
        <v>-10000000</v>
      </c>
      <c r="F59" s="82">
        <v>0</v>
      </c>
      <c r="G59" s="212">
        <v>20000000</v>
      </c>
      <c r="H59" s="81">
        <v>0</v>
      </c>
      <c r="I59" s="82">
        <v>30000000</v>
      </c>
      <c r="J59" s="212">
        <v>60000000</v>
      </c>
      <c r="K59" s="81">
        <v>20000000</v>
      </c>
      <c r="L59" s="82">
        <v>110000000</v>
      </c>
      <c r="M59" s="212">
        <v>100000000</v>
      </c>
      <c r="N59" s="81">
        <v>40000000</v>
      </c>
      <c r="O59" s="82">
        <v>170000000</v>
      </c>
      <c r="P59" s="212">
        <v>120000000</v>
      </c>
      <c r="Q59" s="81">
        <v>50000000</v>
      </c>
      <c r="R59" s="82">
        <v>190000000</v>
      </c>
      <c r="S59" s="212">
        <v>160000000</v>
      </c>
      <c r="T59" s="81">
        <v>120000000</v>
      </c>
      <c r="U59" s="82">
        <v>200000000</v>
      </c>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342"/>
      <c r="BW59" s="342"/>
      <c r="BX59" s="342"/>
      <c r="BY59" s="342"/>
      <c r="BZ59" s="342"/>
      <c r="CA59" s="342"/>
      <c r="CB59" s="342"/>
      <c r="CC59" s="342"/>
      <c r="CD59" s="342"/>
      <c r="CE59" s="342"/>
      <c r="CF59" s="342"/>
      <c r="CG59" s="342"/>
      <c r="CH59" s="342"/>
      <c r="CI59" s="342"/>
      <c r="CJ59" s="342"/>
      <c r="CK59" s="342"/>
      <c r="CL59" s="342"/>
      <c r="CM59" s="342"/>
      <c r="CN59" s="342"/>
      <c r="CO59" s="342"/>
      <c r="CP59" s="342"/>
      <c r="CQ59" s="342"/>
      <c r="CR59" s="342"/>
      <c r="CS59" s="342"/>
      <c r="CT59" s="342"/>
      <c r="CU59" s="342"/>
      <c r="CV59" s="342"/>
      <c r="CW59" s="342"/>
      <c r="CX59" s="342"/>
      <c r="CY59" s="342"/>
      <c r="CZ59" s="342"/>
      <c r="DA59" s="342"/>
      <c r="DB59" s="342"/>
      <c r="DC59" s="342"/>
      <c r="DD59" s="342"/>
      <c r="DE59" s="342"/>
      <c r="DF59" s="342"/>
      <c r="DG59" s="342"/>
      <c r="DH59" s="342"/>
      <c r="DI59" s="342"/>
      <c r="DJ59" s="342"/>
      <c r="DK59" s="342"/>
      <c r="DL59" s="342"/>
      <c r="DM59" s="342"/>
      <c r="DN59" s="342"/>
      <c r="DO59" s="342"/>
      <c r="DP59" s="342"/>
      <c r="DQ59" s="342"/>
      <c r="DR59" s="342"/>
      <c r="DS59" s="342"/>
      <c r="DT59" s="342"/>
      <c r="DU59" s="342"/>
      <c r="DV59" s="342"/>
      <c r="DW59" s="342"/>
      <c r="DX59" s="342"/>
      <c r="DY59" s="342"/>
      <c r="DZ59" s="342"/>
      <c r="EA59" s="342"/>
      <c r="EB59" s="342"/>
      <c r="EC59" s="342"/>
      <c r="ED59" s="342"/>
      <c r="EE59" s="342"/>
      <c r="EF59" s="342"/>
      <c r="EG59" s="342"/>
      <c r="EH59" s="342"/>
      <c r="EI59" s="342"/>
      <c r="EJ59" s="342"/>
      <c r="EK59" s="342"/>
      <c r="EL59" s="342"/>
      <c r="EM59" s="342"/>
      <c r="EN59" s="342"/>
      <c r="EO59" s="342"/>
      <c r="EP59" s="342"/>
      <c r="EQ59" s="342"/>
      <c r="ER59" s="342"/>
      <c r="ES59" s="342"/>
      <c r="ET59" s="342"/>
      <c r="EU59" s="342"/>
      <c r="EV59" s="342"/>
      <c r="EW59" s="342"/>
      <c r="EX59" s="342"/>
      <c r="EY59" s="342"/>
      <c r="EZ59" s="342"/>
      <c r="FA59" s="342"/>
      <c r="FB59" s="342"/>
      <c r="FC59" s="342"/>
      <c r="FD59" s="342"/>
      <c r="FE59" s="342"/>
      <c r="FF59" s="342"/>
      <c r="FG59" s="342"/>
      <c r="FH59" s="342"/>
      <c r="FI59" s="342"/>
      <c r="FJ59" s="342"/>
      <c r="FK59" s="342"/>
      <c r="FL59" s="342"/>
      <c r="FM59" s="342"/>
      <c r="FN59" s="342"/>
      <c r="FO59" s="342"/>
      <c r="FP59" s="342"/>
      <c r="FQ59" s="342"/>
      <c r="FR59" s="342"/>
      <c r="FS59" s="342"/>
      <c r="FT59" s="342"/>
      <c r="FU59" s="342"/>
      <c r="FV59" s="342"/>
      <c r="FW59" s="342"/>
      <c r="FX59" s="342"/>
      <c r="FY59" s="342"/>
      <c r="FZ59" s="342"/>
      <c r="GA59" s="342"/>
      <c r="GB59" s="342"/>
      <c r="GC59" s="342"/>
      <c r="GD59" s="342"/>
      <c r="GE59" s="342"/>
      <c r="GF59" s="342"/>
      <c r="GG59" s="342"/>
      <c r="GH59" s="342"/>
      <c r="GI59" s="342"/>
      <c r="GJ59" s="342"/>
      <c r="GK59" s="342"/>
      <c r="GL59" s="342"/>
      <c r="GM59" s="342"/>
      <c r="GN59" s="342"/>
      <c r="GO59" s="342"/>
      <c r="GP59" s="342"/>
      <c r="GQ59" s="342"/>
      <c r="GR59" s="342"/>
      <c r="GS59" s="342"/>
      <c r="GT59" s="342"/>
      <c r="GU59" s="342"/>
      <c r="GV59" s="342"/>
      <c r="GW59" s="342"/>
      <c r="GX59" s="342"/>
      <c r="GY59" s="342"/>
      <c r="GZ59" s="342"/>
      <c r="HA59" s="342"/>
      <c r="HB59" s="342"/>
      <c r="HC59" s="342"/>
      <c r="HD59" s="342"/>
      <c r="HE59" s="342"/>
      <c r="HF59" s="342"/>
      <c r="HG59" s="342"/>
      <c r="HH59" s="342"/>
      <c r="HI59" s="342"/>
      <c r="HJ59" s="342"/>
      <c r="HK59" s="342"/>
      <c r="HL59" s="342"/>
      <c r="HM59" s="342"/>
      <c r="HN59" s="342"/>
      <c r="HO59" s="342"/>
      <c r="HP59" s="342"/>
      <c r="HQ59" s="342"/>
      <c r="HR59" s="342"/>
      <c r="HS59" s="342"/>
      <c r="HT59" s="342"/>
      <c r="HU59" s="342"/>
      <c r="HV59" s="342"/>
      <c r="HW59" s="342"/>
      <c r="HX59" s="342"/>
      <c r="HY59" s="342"/>
      <c r="HZ59" s="342"/>
      <c r="IA59" s="342"/>
      <c r="IB59" s="342"/>
      <c r="IC59" s="342"/>
      <c r="ID59" s="342"/>
      <c r="IE59" s="342"/>
      <c r="IF59" s="342"/>
      <c r="IG59" s="342"/>
      <c r="IH59" s="342"/>
      <c r="II59" s="342"/>
      <c r="IJ59" s="342"/>
      <c r="IK59" s="342"/>
      <c r="IL59" s="342"/>
      <c r="IM59" s="342"/>
      <c r="IN59" s="342"/>
      <c r="IO59" s="342"/>
      <c r="IP59" s="342"/>
      <c r="IQ59" s="342"/>
      <c r="IR59" s="342"/>
      <c r="IS59" s="342"/>
      <c r="IT59" s="342"/>
      <c r="IU59" s="342"/>
      <c r="IV59" s="342"/>
      <c r="IW59" s="342"/>
      <c r="IX59" s="342"/>
      <c r="IY59" s="342"/>
      <c r="IZ59" s="342"/>
      <c r="JA59" s="342"/>
      <c r="JB59" s="342"/>
      <c r="JC59" s="342"/>
      <c r="JD59" s="342"/>
      <c r="JE59" s="342"/>
      <c r="JF59" s="342"/>
      <c r="JG59" s="342"/>
      <c r="JH59" s="342"/>
      <c r="JI59" s="342"/>
      <c r="JJ59" s="342"/>
      <c r="JK59" s="342"/>
      <c r="JL59" s="342"/>
      <c r="JM59" s="342"/>
      <c r="JN59" s="342"/>
      <c r="JO59" s="342"/>
      <c r="JP59" s="342"/>
      <c r="JQ59" s="342"/>
      <c r="JR59" s="342"/>
      <c r="JS59" s="342"/>
      <c r="JT59" s="342"/>
      <c r="JU59" s="342"/>
      <c r="JV59" s="342"/>
      <c r="JW59" s="342"/>
      <c r="JX59" s="342"/>
      <c r="JY59" s="342"/>
      <c r="JZ59" s="342"/>
      <c r="KA59" s="342"/>
      <c r="KB59" s="342"/>
      <c r="KC59" s="342"/>
      <c r="KD59" s="342"/>
      <c r="KE59" s="342"/>
      <c r="KF59" s="342"/>
      <c r="KG59" s="342"/>
      <c r="KH59" s="342"/>
      <c r="KI59" s="342"/>
      <c r="KJ59" s="342"/>
      <c r="KK59" s="342"/>
      <c r="KL59" s="342"/>
      <c r="KM59" s="342"/>
      <c r="KN59" s="342"/>
      <c r="KO59" s="342"/>
      <c r="KP59" s="342"/>
      <c r="KQ59" s="342"/>
      <c r="KR59" s="342"/>
      <c r="KS59" s="342"/>
      <c r="KT59" s="342"/>
      <c r="KU59" s="342"/>
      <c r="KV59" s="342"/>
      <c r="KW59" s="342"/>
      <c r="KX59" s="342"/>
      <c r="KY59" s="342"/>
      <c r="KZ59" s="342"/>
      <c r="LA59" s="342"/>
      <c r="LB59" s="342"/>
      <c r="LC59" s="342"/>
      <c r="LD59" s="342"/>
      <c r="LE59" s="342"/>
      <c r="LF59" s="342"/>
      <c r="LG59" s="342"/>
      <c r="LH59" s="342"/>
      <c r="LI59" s="342"/>
      <c r="LJ59" s="342"/>
      <c r="LK59" s="342"/>
      <c r="LL59" s="342"/>
      <c r="LM59" s="342"/>
      <c r="LN59" s="342"/>
      <c r="LO59" s="342"/>
      <c r="LP59" s="342"/>
      <c r="LQ59" s="342"/>
      <c r="LR59" s="342"/>
      <c r="LS59" s="342"/>
      <c r="LT59" s="342"/>
      <c r="LU59" s="342"/>
      <c r="LV59" s="342"/>
      <c r="LW59" s="342"/>
      <c r="LX59" s="342"/>
      <c r="LY59" s="342"/>
      <c r="LZ59" s="342"/>
      <c r="MA59" s="342"/>
      <c r="MB59" s="342"/>
      <c r="MC59" s="342"/>
      <c r="MD59" s="342"/>
      <c r="ME59" s="342"/>
      <c r="MF59" s="342"/>
      <c r="MG59" s="342"/>
      <c r="MH59" s="342"/>
      <c r="MI59" s="342"/>
      <c r="MJ59" s="342"/>
      <c r="MK59" s="342"/>
      <c r="ML59" s="342"/>
      <c r="MM59" s="342"/>
      <c r="MN59" s="342"/>
      <c r="MO59" s="342"/>
      <c r="MP59" s="342"/>
      <c r="MQ59" s="342"/>
      <c r="MR59" s="342"/>
      <c r="MS59" s="342"/>
      <c r="MT59" s="342"/>
      <c r="MU59" s="342"/>
      <c r="MV59" s="342"/>
      <c r="MW59" s="342"/>
      <c r="MX59" s="342"/>
      <c r="MY59" s="342"/>
      <c r="MZ59" s="342"/>
      <c r="NA59" s="342"/>
      <c r="NB59" s="342"/>
      <c r="NC59" s="342"/>
      <c r="ND59" s="342"/>
      <c r="NE59" s="342"/>
      <c r="NF59" s="342"/>
      <c r="NG59" s="342"/>
      <c r="NH59" s="342"/>
      <c r="NI59" s="342"/>
      <c r="NJ59" s="342"/>
      <c r="NK59" s="342"/>
      <c r="NL59" s="342"/>
      <c r="NM59" s="342"/>
      <c r="NN59" s="342"/>
      <c r="NO59" s="342"/>
      <c r="NP59" s="342"/>
      <c r="NQ59" s="342"/>
      <c r="NR59" s="342"/>
      <c r="NS59" s="342"/>
      <c r="NT59" s="342"/>
      <c r="NU59" s="342"/>
      <c r="NV59" s="342"/>
      <c r="NW59" s="342"/>
      <c r="NX59" s="342"/>
      <c r="NY59" s="342"/>
      <c r="NZ59" s="342"/>
      <c r="OA59" s="342"/>
      <c r="OB59" s="342"/>
      <c r="OC59" s="342"/>
      <c r="OD59" s="342"/>
      <c r="OE59" s="342"/>
      <c r="OF59" s="342"/>
      <c r="OG59" s="342"/>
      <c r="OH59" s="342"/>
      <c r="OI59" s="342"/>
      <c r="OJ59" s="342"/>
      <c r="OK59" s="342"/>
      <c r="OL59" s="342"/>
      <c r="OM59" s="342"/>
      <c r="ON59" s="342"/>
      <c r="OO59" s="342"/>
      <c r="OP59" s="342"/>
      <c r="OQ59" s="342"/>
      <c r="OR59" s="342"/>
      <c r="OS59" s="342"/>
      <c r="OT59" s="342"/>
      <c r="OU59" s="342"/>
      <c r="OV59" s="342"/>
      <c r="OW59" s="342"/>
      <c r="OX59" s="342"/>
      <c r="OY59" s="342"/>
      <c r="OZ59" s="342"/>
      <c r="PA59" s="342"/>
      <c r="PB59" s="342"/>
      <c r="PC59" s="342"/>
      <c r="PD59" s="342"/>
      <c r="PE59" s="342"/>
      <c r="PF59" s="342"/>
      <c r="PG59" s="342"/>
      <c r="PH59" s="342"/>
      <c r="PI59" s="342"/>
      <c r="PJ59" s="342"/>
      <c r="PK59" s="342"/>
      <c r="PL59" s="342"/>
      <c r="PM59" s="342"/>
      <c r="PN59" s="342"/>
      <c r="PO59" s="342"/>
      <c r="PP59" s="342"/>
      <c r="PQ59" s="342"/>
      <c r="PR59" s="342"/>
      <c r="PS59" s="342"/>
      <c r="PT59" s="342"/>
      <c r="PU59" s="342"/>
      <c r="PV59" s="342"/>
      <c r="PW59" s="342"/>
      <c r="PX59" s="342"/>
      <c r="PY59" s="342"/>
      <c r="PZ59" s="342"/>
      <c r="QA59" s="342"/>
      <c r="QB59" s="342"/>
      <c r="QC59" s="342"/>
      <c r="QD59" s="342"/>
      <c r="QE59" s="342"/>
      <c r="QF59" s="342"/>
      <c r="QG59" s="342"/>
      <c r="QH59" s="342"/>
      <c r="QI59" s="342"/>
      <c r="QJ59" s="342"/>
      <c r="QK59" s="342"/>
      <c r="QL59" s="342"/>
      <c r="QM59" s="342"/>
      <c r="QN59" s="342"/>
      <c r="QO59" s="342"/>
      <c r="QP59" s="342"/>
      <c r="QQ59" s="342"/>
      <c r="QR59" s="342"/>
      <c r="QS59" s="342"/>
      <c r="QT59" s="342"/>
      <c r="QU59" s="342"/>
      <c r="QV59" s="342"/>
      <c r="QW59" s="342"/>
      <c r="QX59" s="342"/>
      <c r="QY59" s="342"/>
      <c r="QZ59" s="342"/>
      <c r="RA59" s="342"/>
      <c r="RB59" s="342"/>
      <c r="RC59" s="342"/>
      <c r="RD59" s="342"/>
      <c r="RE59" s="342"/>
      <c r="RF59" s="342"/>
      <c r="RG59" s="342"/>
      <c r="RH59" s="342"/>
      <c r="RI59" s="342"/>
      <c r="RJ59" s="342"/>
      <c r="RK59" s="342"/>
      <c r="RL59" s="342"/>
      <c r="RM59" s="342"/>
      <c r="RN59" s="342"/>
      <c r="RO59" s="342"/>
      <c r="RP59" s="342"/>
      <c r="RQ59" s="342"/>
      <c r="RR59" s="342"/>
      <c r="RS59" s="342"/>
      <c r="RT59" s="342"/>
      <c r="RU59" s="342"/>
      <c r="RV59" s="342"/>
      <c r="RW59" s="342"/>
      <c r="RX59" s="342"/>
      <c r="RY59" s="342"/>
      <c r="RZ59" s="342"/>
      <c r="SA59" s="342"/>
      <c r="SB59" s="342"/>
      <c r="SC59" s="342"/>
      <c r="SD59" s="342"/>
      <c r="SE59" s="342"/>
      <c r="SF59" s="342"/>
      <c r="SG59" s="342"/>
      <c r="SH59" s="342"/>
      <c r="SI59" s="342"/>
      <c r="SJ59" s="342"/>
      <c r="SK59" s="342"/>
      <c r="SL59" s="342"/>
      <c r="SM59" s="342"/>
      <c r="SN59" s="342"/>
      <c r="SO59" s="342"/>
      <c r="SP59" s="342"/>
      <c r="SQ59" s="342"/>
      <c r="SR59" s="342"/>
      <c r="SS59" s="342"/>
      <c r="ST59" s="342"/>
      <c r="SU59" s="342"/>
      <c r="SV59" s="342"/>
      <c r="SW59" s="342"/>
      <c r="SX59" s="342"/>
      <c r="SY59" s="342"/>
      <c r="SZ59" s="342"/>
      <c r="TA59" s="342"/>
      <c r="TB59" s="342"/>
      <c r="TC59" s="342"/>
      <c r="TD59" s="342"/>
      <c r="TE59" s="342"/>
      <c r="TF59" s="342"/>
      <c r="TG59" s="342"/>
      <c r="TH59" s="342"/>
      <c r="TI59" s="342"/>
      <c r="TJ59" s="342"/>
      <c r="TK59" s="342"/>
      <c r="TL59" s="342"/>
      <c r="TM59" s="342"/>
      <c r="TN59" s="342"/>
      <c r="TO59" s="342"/>
      <c r="TP59" s="342"/>
      <c r="TQ59" s="342"/>
      <c r="TR59" s="342"/>
      <c r="TS59" s="342"/>
      <c r="TT59" s="342"/>
      <c r="TU59" s="342"/>
      <c r="TV59" s="342"/>
      <c r="TW59" s="342"/>
      <c r="TX59" s="342"/>
      <c r="TY59" s="342"/>
      <c r="TZ59" s="342"/>
      <c r="UA59" s="342"/>
      <c r="UB59" s="342"/>
      <c r="UC59" s="342"/>
      <c r="UD59" s="342"/>
      <c r="UE59" s="342"/>
      <c r="UF59" s="342"/>
      <c r="UG59" s="342"/>
      <c r="UH59" s="342"/>
      <c r="UI59" s="342"/>
      <c r="UJ59" s="342"/>
      <c r="UK59" s="342"/>
      <c r="UL59" s="342"/>
      <c r="UM59" s="342"/>
      <c r="UN59" s="342"/>
      <c r="UO59" s="342"/>
      <c r="UP59" s="342"/>
      <c r="UQ59" s="342"/>
      <c r="UR59" s="342"/>
      <c r="US59" s="342"/>
      <c r="UT59" s="342"/>
      <c r="UU59" s="342"/>
      <c r="UV59" s="342"/>
      <c r="UW59" s="342"/>
      <c r="UX59" s="342"/>
      <c r="UY59" s="342"/>
      <c r="UZ59" s="342"/>
      <c r="VA59" s="342"/>
      <c r="VB59" s="342"/>
      <c r="VC59" s="342"/>
      <c r="VD59" s="342"/>
      <c r="VE59" s="342"/>
      <c r="VF59" s="342"/>
      <c r="VG59" s="342"/>
      <c r="VH59" s="342"/>
      <c r="VI59" s="342"/>
      <c r="VJ59" s="342"/>
      <c r="VK59" s="342"/>
      <c r="VL59" s="342"/>
      <c r="VM59" s="342"/>
      <c r="VN59" s="342"/>
      <c r="VO59" s="342"/>
      <c r="VP59" s="342"/>
      <c r="VQ59" s="342"/>
      <c r="VR59" s="342"/>
      <c r="VS59" s="342"/>
      <c r="VT59" s="342"/>
      <c r="VU59" s="342"/>
      <c r="VV59" s="342"/>
      <c r="VW59" s="342"/>
      <c r="VX59" s="342"/>
      <c r="VY59" s="342"/>
      <c r="VZ59" s="342"/>
      <c r="WA59" s="342"/>
      <c r="WB59" s="342"/>
      <c r="WC59" s="342"/>
      <c r="WD59" s="342"/>
      <c r="WE59" s="342"/>
      <c r="WF59" s="342"/>
      <c r="WG59" s="342"/>
      <c r="WH59" s="342"/>
      <c r="WI59" s="342"/>
      <c r="WJ59" s="342"/>
      <c r="WK59" s="342"/>
      <c r="WL59" s="342"/>
      <c r="WM59" s="342"/>
      <c r="WN59" s="342"/>
      <c r="WO59" s="342"/>
      <c r="WP59" s="342"/>
      <c r="WQ59" s="342"/>
      <c r="WR59" s="342"/>
      <c r="WS59" s="342"/>
      <c r="WT59" s="342"/>
      <c r="WU59" s="342"/>
      <c r="WV59" s="342"/>
      <c r="WW59" s="342"/>
      <c r="WX59" s="342"/>
      <c r="WY59" s="342"/>
      <c r="WZ59" s="342"/>
      <c r="XA59" s="342"/>
      <c r="XB59" s="342"/>
      <c r="XC59" s="342"/>
      <c r="XD59" s="342"/>
      <c r="XE59" s="342"/>
      <c r="XF59" s="342"/>
      <c r="XG59" s="342"/>
      <c r="XH59" s="342"/>
      <c r="XI59" s="342"/>
      <c r="XJ59" s="342"/>
      <c r="XK59" s="342"/>
      <c r="XL59" s="342"/>
      <c r="XM59" s="342"/>
      <c r="XN59" s="342"/>
      <c r="XO59" s="342"/>
      <c r="XP59" s="342"/>
      <c r="XQ59" s="342"/>
      <c r="XR59" s="342"/>
      <c r="XS59" s="342"/>
      <c r="XT59" s="342"/>
      <c r="XU59" s="342"/>
      <c r="XV59" s="342"/>
      <c r="XW59" s="342"/>
      <c r="XX59" s="342"/>
      <c r="XY59" s="342"/>
      <c r="XZ59" s="342"/>
      <c r="YA59" s="342"/>
      <c r="YB59" s="342"/>
      <c r="YC59" s="342"/>
      <c r="YD59" s="342"/>
      <c r="YE59" s="342"/>
      <c r="YF59" s="342"/>
      <c r="YG59" s="342"/>
      <c r="YH59" s="342"/>
      <c r="YI59" s="342"/>
      <c r="YJ59" s="342"/>
      <c r="YK59" s="342"/>
      <c r="YL59" s="342"/>
      <c r="YM59" s="342"/>
      <c r="YN59" s="342"/>
      <c r="YO59" s="342"/>
      <c r="YP59" s="342"/>
      <c r="YQ59" s="342"/>
      <c r="YR59" s="342"/>
      <c r="YS59" s="342"/>
      <c r="YT59" s="342"/>
      <c r="YU59" s="342"/>
      <c r="YV59" s="342"/>
      <c r="YW59" s="342"/>
      <c r="YX59" s="342"/>
      <c r="YY59" s="342"/>
      <c r="YZ59" s="342"/>
      <c r="ZA59" s="342"/>
      <c r="ZB59" s="342"/>
      <c r="ZC59" s="342"/>
      <c r="ZD59" s="342"/>
      <c r="ZE59" s="342"/>
      <c r="ZF59" s="342"/>
      <c r="ZG59" s="342"/>
      <c r="ZH59" s="342"/>
      <c r="ZI59" s="342"/>
      <c r="ZJ59" s="342"/>
      <c r="ZK59" s="342"/>
      <c r="ZL59" s="342"/>
      <c r="ZM59" s="342"/>
      <c r="ZN59" s="342"/>
      <c r="ZO59" s="342"/>
      <c r="ZP59" s="342"/>
      <c r="ZQ59" s="342"/>
      <c r="ZR59" s="342"/>
      <c r="ZS59" s="342"/>
      <c r="ZT59" s="342"/>
      <c r="ZU59" s="342"/>
      <c r="ZV59" s="342"/>
      <c r="ZW59" s="342"/>
      <c r="ZX59" s="342"/>
      <c r="ZY59" s="342"/>
      <c r="ZZ59" s="342"/>
      <c r="AAA59" s="342"/>
      <c r="AAB59" s="342"/>
      <c r="AAC59" s="342"/>
      <c r="AAD59" s="342"/>
      <c r="AAE59" s="342"/>
      <c r="AAF59" s="342"/>
      <c r="AAG59" s="342"/>
      <c r="AAH59" s="342"/>
      <c r="AAI59" s="342"/>
      <c r="AAJ59" s="342"/>
      <c r="AAK59" s="342"/>
      <c r="AAL59" s="342"/>
      <c r="AAM59" s="342"/>
      <c r="AAN59" s="342"/>
      <c r="AAO59" s="342"/>
      <c r="AAP59" s="342"/>
      <c r="AAQ59" s="342"/>
      <c r="AAR59" s="342"/>
      <c r="AAS59" s="342"/>
      <c r="AAT59" s="342"/>
      <c r="AAU59" s="342"/>
      <c r="AAV59" s="342"/>
      <c r="AAW59" s="342"/>
      <c r="AAX59" s="342"/>
      <c r="AAY59" s="342"/>
      <c r="AAZ59" s="342"/>
      <c r="ABA59" s="342"/>
      <c r="ABB59" s="342"/>
      <c r="ABC59" s="342"/>
      <c r="ABD59" s="342"/>
      <c r="ABE59" s="342"/>
      <c r="ABF59" s="342"/>
      <c r="ABG59" s="342"/>
      <c r="ABH59" s="342"/>
      <c r="ABI59" s="342"/>
      <c r="ABJ59" s="342"/>
      <c r="ABK59" s="342"/>
      <c r="ABL59" s="342"/>
      <c r="ABM59" s="342"/>
      <c r="ABN59" s="342"/>
      <c r="ABO59" s="342"/>
      <c r="ABP59" s="342"/>
      <c r="ABQ59" s="342"/>
      <c r="ABR59" s="342"/>
      <c r="ABS59" s="342"/>
      <c r="ABT59" s="342"/>
      <c r="ABU59" s="342"/>
      <c r="ABV59" s="342"/>
      <c r="ABW59" s="342"/>
      <c r="ABX59" s="342"/>
      <c r="ABY59" s="342"/>
      <c r="ABZ59" s="342"/>
      <c r="ACA59" s="342"/>
      <c r="ACB59" s="342"/>
      <c r="ACC59" s="342"/>
      <c r="ACD59" s="342"/>
      <c r="ACE59" s="342"/>
      <c r="ACF59" s="342"/>
      <c r="ACG59" s="342"/>
      <c r="ACH59" s="342"/>
      <c r="ACI59" s="342"/>
      <c r="ACJ59" s="342"/>
      <c r="ACK59" s="342"/>
      <c r="ACL59" s="342"/>
      <c r="ACM59" s="342"/>
      <c r="ACN59" s="342"/>
      <c r="ACO59" s="342"/>
      <c r="ACP59" s="342"/>
      <c r="ACQ59" s="342"/>
      <c r="ACR59" s="342"/>
      <c r="ACS59" s="342"/>
      <c r="ACT59" s="342"/>
      <c r="ACU59" s="342"/>
      <c r="ACV59" s="342"/>
      <c r="ACW59" s="342"/>
      <c r="ACX59" s="342"/>
      <c r="ACY59" s="342"/>
      <c r="ACZ59" s="342"/>
      <c r="ADA59" s="342"/>
      <c r="ADB59" s="342"/>
      <c r="ADC59" s="342"/>
      <c r="ADD59" s="342"/>
      <c r="ADE59" s="342"/>
      <c r="ADF59" s="342"/>
      <c r="ADG59" s="342"/>
      <c r="ADH59" s="342"/>
      <c r="ADI59" s="342"/>
      <c r="ADJ59" s="342"/>
      <c r="ADK59" s="342"/>
      <c r="ADL59" s="342"/>
      <c r="ADM59" s="342"/>
      <c r="ADN59" s="342"/>
      <c r="ADO59" s="342"/>
      <c r="ADP59" s="342"/>
      <c r="ADQ59" s="342"/>
      <c r="ADR59" s="342"/>
      <c r="ADS59" s="342"/>
      <c r="ADT59" s="342"/>
      <c r="ADU59" s="342"/>
      <c r="ADV59" s="342"/>
      <c r="ADW59" s="342"/>
      <c r="ADX59" s="342"/>
      <c r="ADY59" s="342"/>
      <c r="ADZ59" s="342"/>
      <c r="AEA59" s="342"/>
      <c r="AEB59" s="342"/>
      <c r="AEC59" s="342"/>
      <c r="AED59" s="342"/>
      <c r="AEE59" s="342"/>
      <c r="AEF59" s="342"/>
      <c r="AEG59" s="342"/>
      <c r="AEH59" s="342"/>
      <c r="AEI59" s="342"/>
      <c r="AEJ59" s="342"/>
      <c r="AEK59" s="342"/>
      <c r="AEL59" s="342"/>
      <c r="AEM59" s="342"/>
      <c r="AEN59" s="342"/>
      <c r="AEO59" s="342"/>
      <c r="AEP59" s="342"/>
      <c r="AEQ59" s="342"/>
      <c r="AER59" s="342"/>
      <c r="AES59" s="342"/>
      <c r="AET59" s="342"/>
      <c r="AEU59" s="342"/>
      <c r="AEV59" s="342"/>
      <c r="AEW59" s="342"/>
      <c r="AEX59" s="342"/>
      <c r="AEY59" s="342"/>
      <c r="AEZ59" s="342"/>
      <c r="AFA59" s="342"/>
      <c r="AFB59" s="342"/>
      <c r="AFC59" s="342"/>
      <c r="AFD59" s="342"/>
      <c r="AFE59" s="342"/>
      <c r="AFF59" s="342"/>
      <c r="AFG59" s="342"/>
      <c r="AFH59" s="342"/>
      <c r="AFI59" s="342"/>
      <c r="AFJ59" s="342"/>
      <c r="AFK59" s="342"/>
      <c r="AFL59" s="342"/>
      <c r="AFM59" s="342"/>
      <c r="AFN59" s="342"/>
      <c r="AFO59" s="342"/>
      <c r="AFP59" s="342"/>
      <c r="AFQ59" s="342"/>
      <c r="AFR59" s="342"/>
      <c r="AFS59" s="342"/>
      <c r="AFT59" s="342"/>
      <c r="AFU59" s="342"/>
      <c r="AFV59" s="342"/>
      <c r="AFW59" s="342"/>
      <c r="AFX59" s="342"/>
      <c r="AFY59" s="342"/>
      <c r="AFZ59" s="342"/>
      <c r="AGA59" s="342"/>
      <c r="AGB59" s="342"/>
      <c r="AGC59" s="342"/>
      <c r="AGD59" s="342"/>
      <c r="AGE59" s="342"/>
      <c r="AGF59" s="342"/>
      <c r="AGG59" s="342"/>
      <c r="AGH59" s="342"/>
      <c r="AGI59" s="342"/>
      <c r="AGJ59" s="342"/>
      <c r="AGK59" s="342"/>
      <c r="AGL59" s="342"/>
      <c r="AGM59" s="342"/>
      <c r="AGN59" s="342"/>
      <c r="AGO59" s="342"/>
      <c r="AGP59" s="342"/>
      <c r="AGQ59" s="342"/>
      <c r="AGR59" s="342"/>
      <c r="AGS59" s="342"/>
      <c r="AGT59" s="342"/>
      <c r="AGU59" s="342"/>
      <c r="AGV59" s="342"/>
      <c r="AGW59" s="342"/>
      <c r="AGX59" s="342"/>
      <c r="AGY59" s="342"/>
      <c r="AGZ59" s="342"/>
      <c r="AHA59" s="342"/>
      <c r="AHB59" s="342"/>
      <c r="AHC59" s="342"/>
      <c r="AHD59" s="342"/>
      <c r="AHE59" s="342"/>
      <c r="AHF59" s="342"/>
      <c r="AHG59" s="342"/>
      <c r="AHH59" s="342"/>
      <c r="AHI59" s="342"/>
      <c r="AHJ59" s="342"/>
      <c r="AHK59" s="342"/>
      <c r="AHL59" s="342"/>
      <c r="AHM59" s="342"/>
      <c r="AHN59" s="342"/>
      <c r="AHO59" s="342"/>
      <c r="AHP59" s="342"/>
      <c r="AHQ59" s="342"/>
      <c r="AHR59" s="342"/>
      <c r="AHS59" s="342"/>
      <c r="AHT59" s="342"/>
      <c r="AHU59" s="342"/>
      <c r="AHV59" s="342"/>
      <c r="AHW59" s="342"/>
      <c r="AHX59" s="342"/>
      <c r="AHY59" s="342"/>
      <c r="AHZ59" s="342"/>
      <c r="AIA59" s="342"/>
      <c r="AIB59" s="342"/>
      <c r="AIC59" s="342"/>
      <c r="AID59" s="342"/>
      <c r="AIE59" s="342"/>
      <c r="AIF59" s="342"/>
      <c r="AIG59" s="342"/>
      <c r="AIH59" s="342"/>
      <c r="AII59" s="342"/>
      <c r="AIJ59" s="342"/>
      <c r="AIK59" s="342"/>
      <c r="AIL59" s="342"/>
      <c r="AIM59" s="342"/>
      <c r="AIN59" s="342"/>
      <c r="AIO59" s="342"/>
      <c r="AIP59" s="342"/>
      <c r="AIQ59" s="342"/>
      <c r="AIR59" s="342"/>
      <c r="AIS59" s="342"/>
      <c r="AIT59" s="342"/>
      <c r="AIU59" s="342"/>
      <c r="AIV59" s="342"/>
      <c r="AIW59" s="342"/>
      <c r="AIX59" s="342"/>
      <c r="AIY59" s="342"/>
      <c r="AIZ59" s="342"/>
      <c r="AJA59" s="342"/>
      <c r="AJB59" s="342"/>
      <c r="AJC59" s="342"/>
      <c r="AJD59" s="342"/>
      <c r="AJE59" s="342"/>
      <c r="AJF59" s="342"/>
      <c r="AJG59" s="342"/>
      <c r="AJH59" s="342"/>
      <c r="AJI59" s="342"/>
      <c r="AJJ59" s="342"/>
      <c r="AJK59" s="342"/>
      <c r="AJL59" s="342"/>
      <c r="AJM59" s="342"/>
      <c r="AJN59" s="342"/>
      <c r="AJO59" s="342"/>
      <c r="AJP59" s="342"/>
      <c r="AJQ59" s="342"/>
      <c r="AJR59" s="342"/>
      <c r="AJS59" s="342"/>
      <c r="AJT59" s="342"/>
      <c r="AJU59" s="342"/>
      <c r="AJV59" s="342"/>
      <c r="AJW59" s="342"/>
      <c r="AJX59" s="342"/>
      <c r="AJY59" s="342"/>
      <c r="AJZ59" s="342"/>
      <c r="AKA59" s="342"/>
      <c r="AKB59" s="342"/>
      <c r="AKC59" s="342"/>
      <c r="AKD59" s="342"/>
      <c r="AKE59" s="342"/>
      <c r="AKF59" s="342"/>
      <c r="AKG59" s="342"/>
      <c r="AKH59" s="342"/>
      <c r="AKI59" s="342"/>
      <c r="AKJ59" s="342"/>
      <c r="AKK59" s="342"/>
      <c r="AKL59" s="342"/>
      <c r="AKM59" s="342"/>
      <c r="AKN59" s="342"/>
      <c r="AKO59" s="342"/>
      <c r="AKP59" s="342"/>
      <c r="AKQ59" s="342"/>
      <c r="AKR59" s="342"/>
      <c r="AKS59" s="342"/>
      <c r="AKT59" s="342"/>
      <c r="AKU59" s="342"/>
      <c r="AKV59" s="342"/>
      <c r="AKW59" s="342"/>
      <c r="AKX59" s="342"/>
      <c r="AKY59" s="342"/>
      <c r="AKZ59" s="342"/>
      <c r="ALA59" s="342"/>
      <c r="ALB59" s="342"/>
      <c r="ALC59" s="342"/>
      <c r="ALD59" s="342"/>
      <c r="ALE59" s="342"/>
      <c r="ALF59" s="342"/>
      <c r="ALG59" s="342"/>
      <c r="ALH59" s="342"/>
      <c r="ALI59" s="342"/>
      <c r="ALJ59" s="342"/>
      <c r="ALK59" s="342"/>
      <c r="ALL59" s="342"/>
      <c r="ALM59" s="342"/>
      <c r="ALN59" s="342"/>
      <c r="ALO59" s="342"/>
      <c r="ALP59" s="342"/>
      <c r="ALQ59" s="342"/>
      <c r="ALR59" s="342"/>
      <c r="ALS59" s="342"/>
      <c r="ALT59" s="342"/>
      <c r="ALU59" s="342"/>
      <c r="ALV59" s="342"/>
      <c r="ALW59" s="342"/>
      <c r="ALX59" s="342"/>
      <c r="ALY59" s="342"/>
      <c r="ALZ59" s="342"/>
      <c r="AMA59" s="342"/>
      <c r="AMB59" s="342"/>
      <c r="AMC59" s="342"/>
      <c r="AMD59" s="342"/>
      <c r="AME59" s="342"/>
      <c r="AMF59" s="342"/>
      <c r="AMG59" s="342"/>
      <c r="AMH59" s="342"/>
      <c r="AMI59" s="342"/>
      <c r="AMJ59" s="342"/>
      <c r="AMK59" s="342"/>
      <c r="AML59" s="342"/>
      <c r="AMM59" s="342"/>
      <c r="AMN59" s="342"/>
      <c r="AMO59" s="342"/>
      <c r="AMP59" s="342"/>
      <c r="AMQ59" s="342"/>
      <c r="AMR59" s="342"/>
      <c r="AMS59" s="342"/>
      <c r="AMT59" s="342"/>
      <c r="AMU59" s="342"/>
      <c r="AMV59" s="342"/>
      <c r="AMW59" s="342"/>
      <c r="AMX59" s="342"/>
      <c r="AMY59" s="342"/>
      <c r="AMZ59" s="342"/>
      <c r="ANA59" s="342"/>
      <c r="ANB59" s="342"/>
      <c r="ANC59" s="342"/>
      <c r="AND59" s="342"/>
      <c r="ANE59" s="342"/>
      <c r="ANF59" s="342"/>
      <c r="ANG59" s="342"/>
      <c r="ANH59" s="342"/>
      <c r="ANI59" s="342"/>
      <c r="ANJ59" s="342"/>
      <c r="ANK59" s="342"/>
      <c r="ANL59" s="342"/>
      <c r="ANM59" s="342"/>
      <c r="ANN59" s="342"/>
      <c r="ANO59" s="342"/>
      <c r="ANP59" s="342"/>
      <c r="ANQ59" s="342"/>
      <c r="ANR59" s="342"/>
      <c r="ANS59" s="342"/>
      <c r="ANT59" s="342"/>
      <c r="ANU59" s="342"/>
      <c r="ANV59" s="342"/>
      <c r="ANW59" s="342"/>
      <c r="ANX59" s="342"/>
      <c r="ANY59" s="342"/>
      <c r="ANZ59" s="342"/>
      <c r="AOA59" s="342"/>
      <c r="AOB59" s="342"/>
      <c r="AOC59" s="342"/>
      <c r="AOD59" s="342"/>
      <c r="AOE59" s="342"/>
      <c r="AOF59" s="342"/>
      <c r="AOG59" s="342"/>
      <c r="AOH59" s="342"/>
      <c r="AOI59" s="342"/>
      <c r="AOJ59" s="342"/>
      <c r="AOK59" s="342"/>
      <c r="AOL59" s="342"/>
      <c r="AOM59" s="342"/>
      <c r="AON59" s="342"/>
      <c r="AOO59" s="342"/>
      <c r="AOP59" s="342"/>
      <c r="AOQ59" s="342"/>
      <c r="AOR59" s="342"/>
      <c r="AOS59" s="342"/>
      <c r="AOT59" s="342"/>
      <c r="AOU59" s="342"/>
      <c r="AOV59" s="342"/>
      <c r="AOW59" s="342"/>
      <c r="AOX59" s="342"/>
      <c r="AOY59" s="342"/>
      <c r="AOZ59" s="342"/>
      <c r="APA59" s="342"/>
      <c r="APB59" s="342"/>
      <c r="APC59" s="342"/>
      <c r="APD59" s="342"/>
      <c r="APE59" s="342"/>
      <c r="APF59" s="342"/>
      <c r="APG59" s="342"/>
      <c r="APH59" s="342"/>
      <c r="API59" s="342"/>
      <c r="APJ59" s="342"/>
      <c r="APK59" s="342"/>
      <c r="APL59" s="342"/>
      <c r="APM59" s="342"/>
      <c r="APN59" s="342"/>
      <c r="APO59" s="342"/>
      <c r="APP59" s="342"/>
      <c r="APQ59" s="342"/>
      <c r="APR59" s="342"/>
      <c r="APS59" s="342"/>
      <c r="APT59" s="342"/>
      <c r="APU59" s="342"/>
      <c r="APV59" s="342"/>
      <c r="APW59" s="342"/>
      <c r="APX59" s="342"/>
      <c r="APY59" s="342"/>
      <c r="APZ59" s="342"/>
      <c r="AQA59" s="342"/>
      <c r="AQB59" s="342"/>
      <c r="AQC59" s="342"/>
      <c r="AQD59" s="342"/>
      <c r="AQE59" s="342"/>
      <c r="AQF59" s="342"/>
      <c r="AQG59" s="342"/>
      <c r="AQH59" s="342"/>
      <c r="AQI59" s="342"/>
      <c r="AQJ59" s="342"/>
      <c r="AQK59" s="342"/>
      <c r="AQL59" s="342"/>
      <c r="AQM59" s="342"/>
      <c r="AQN59" s="342"/>
      <c r="AQO59" s="342"/>
      <c r="AQP59" s="342"/>
      <c r="AQQ59" s="342"/>
      <c r="AQR59" s="342"/>
      <c r="AQS59" s="342"/>
      <c r="AQT59" s="342"/>
      <c r="AQU59" s="342"/>
      <c r="AQV59" s="342"/>
      <c r="AQW59" s="342"/>
      <c r="AQX59" s="342"/>
      <c r="AQY59" s="342"/>
      <c r="AQZ59" s="342"/>
      <c r="ARA59" s="342"/>
      <c r="ARB59" s="342"/>
      <c r="ARC59" s="342"/>
      <c r="ARD59" s="342"/>
      <c r="ARE59" s="342"/>
      <c r="ARF59" s="342"/>
      <c r="ARG59" s="342"/>
      <c r="ARH59" s="342"/>
      <c r="ARI59" s="342"/>
      <c r="ARJ59" s="342"/>
      <c r="ARK59" s="342"/>
      <c r="ARL59" s="342"/>
      <c r="ARM59" s="342"/>
      <c r="ARN59" s="342"/>
      <c r="ARO59" s="342"/>
      <c r="ARP59" s="342"/>
      <c r="ARQ59" s="342"/>
      <c r="ARR59" s="342"/>
      <c r="ARS59" s="342"/>
      <c r="ART59" s="342"/>
      <c r="ARU59" s="342"/>
      <c r="ARV59" s="342"/>
      <c r="ARW59" s="342"/>
      <c r="ARX59" s="342"/>
      <c r="ARY59" s="342"/>
      <c r="ARZ59" s="342"/>
      <c r="ASA59" s="342"/>
      <c r="ASB59" s="342"/>
      <c r="ASC59" s="342"/>
      <c r="ASD59" s="342"/>
      <c r="ASE59" s="342"/>
      <c r="ASF59" s="342"/>
      <c r="ASG59" s="342"/>
      <c r="ASH59" s="342"/>
      <c r="ASI59" s="342"/>
      <c r="ASJ59" s="342"/>
      <c r="ASK59" s="342"/>
      <c r="ASL59" s="342"/>
      <c r="ASM59" s="342"/>
      <c r="ASN59" s="342"/>
      <c r="ASO59" s="342"/>
      <c r="ASP59" s="342"/>
      <c r="ASQ59" s="342"/>
      <c r="ASR59" s="342"/>
      <c r="ASS59" s="342"/>
      <c r="AST59" s="342"/>
      <c r="ASU59" s="342"/>
      <c r="ASV59" s="342"/>
      <c r="ASW59" s="342"/>
      <c r="ASX59" s="342"/>
      <c r="ASY59" s="342"/>
      <c r="ASZ59" s="342"/>
      <c r="ATA59" s="342"/>
      <c r="ATB59" s="342"/>
      <c r="ATC59" s="342"/>
      <c r="ATD59" s="342"/>
      <c r="ATE59" s="342"/>
      <c r="ATF59" s="342"/>
      <c r="ATG59" s="342"/>
      <c r="ATH59" s="342"/>
      <c r="ATI59" s="342"/>
      <c r="ATJ59" s="342"/>
      <c r="ATK59" s="342"/>
      <c r="ATL59" s="342"/>
      <c r="ATM59" s="342"/>
      <c r="ATN59" s="342"/>
      <c r="ATO59" s="342"/>
      <c r="ATP59" s="342"/>
      <c r="ATQ59" s="342"/>
      <c r="ATR59" s="342"/>
      <c r="ATS59" s="342"/>
      <c r="ATT59" s="342"/>
      <c r="ATU59" s="342"/>
      <c r="ATV59" s="342"/>
      <c r="ATW59" s="342"/>
      <c r="ATX59" s="342"/>
      <c r="ATY59" s="342"/>
      <c r="ATZ59" s="342"/>
      <c r="AUA59" s="342"/>
      <c r="AUB59" s="342"/>
      <c r="AUC59" s="342"/>
      <c r="AUD59" s="342"/>
      <c r="AUE59" s="342"/>
      <c r="AUF59" s="342"/>
      <c r="AUG59" s="342"/>
      <c r="AUH59" s="342"/>
      <c r="AUI59" s="342"/>
      <c r="AUJ59" s="342"/>
      <c r="AUK59" s="342"/>
      <c r="AUL59" s="342"/>
      <c r="AUM59" s="342"/>
      <c r="AUN59" s="342"/>
      <c r="AUO59" s="342"/>
      <c r="AUP59" s="342"/>
      <c r="AUQ59" s="342"/>
      <c r="AUR59" s="342"/>
      <c r="AUS59" s="342"/>
      <c r="AUT59" s="342"/>
      <c r="AUU59" s="342"/>
      <c r="AUV59" s="342"/>
      <c r="AUW59" s="342"/>
      <c r="AUX59" s="342"/>
      <c r="AUY59" s="342"/>
      <c r="AUZ59" s="342"/>
      <c r="AVA59" s="342"/>
      <c r="AVB59" s="342"/>
      <c r="AVC59" s="342"/>
      <c r="AVD59" s="342"/>
      <c r="AVE59" s="342"/>
      <c r="AVF59" s="342"/>
      <c r="AVG59" s="342"/>
      <c r="AVH59" s="342"/>
      <c r="AVI59" s="342"/>
      <c r="AVJ59" s="342"/>
      <c r="AVK59" s="342"/>
      <c r="AVL59" s="342"/>
      <c r="AVM59" s="342"/>
      <c r="AVN59" s="342"/>
      <c r="AVO59" s="342"/>
      <c r="AVP59" s="342"/>
      <c r="AVQ59" s="342"/>
      <c r="AVR59" s="342"/>
      <c r="AVS59" s="342"/>
      <c r="AVT59" s="342"/>
      <c r="AVU59" s="342"/>
      <c r="AVV59" s="342"/>
      <c r="AVW59" s="342"/>
      <c r="AVX59" s="342"/>
      <c r="AVY59" s="342"/>
      <c r="AVZ59" s="342"/>
      <c r="AWA59" s="342"/>
      <c r="AWB59" s="342"/>
      <c r="AWC59" s="342"/>
      <c r="AWD59" s="342"/>
      <c r="AWE59" s="342"/>
      <c r="AWF59" s="342"/>
      <c r="AWG59" s="342"/>
      <c r="AWH59" s="342"/>
      <c r="AWI59" s="342"/>
      <c r="AWJ59" s="342"/>
      <c r="AWK59" s="342"/>
      <c r="AWL59" s="342"/>
      <c r="AWM59" s="342"/>
      <c r="AWN59" s="342"/>
      <c r="AWO59" s="342"/>
      <c r="AWP59" s="342"/>
      <c r="AWQ59" s="342"/>
      <c r="AWR59" s="342"/>
      <c r="AWS59" s="342"/>
      <c r="AWT59" s="342"/>
      <c r="AWU59" s="342"/>
      <c r="AWV59" s="342"/>
      <c r="AWW59" s="342"/>
      <c r="AWX59" s="342"/>
      <c r="AWY59" s="342"/>
      <c r="AWZ59" s="342"/>
      <c r="AXA59" s="342"/>
      <c r="AXB59" s="342"/>
      <c r="AXC59" s="342"/>
      <c r="AXD59" s="342"/>
      <c r="AXE59" s="342"/>
      <c r="AXF59" s="342"/>
      <c r="AXG59" s="342"/>
      <c r="AXH59" s="342"/>
      <c r="AXI59" s="342"/>
      <c r="AXJ59" s="342"/>
      <c r="AXK59" s="342"/>
      <c r="AXL59" s="342"/>
      <c r="AXM59" s="342"/>
      <c r="AXN59" s="342"/>
      <c r="AXO59" s="342"/>
      <c r="AXP59" s="342"/>
      <c r="AXQ59" s="342"/>
      <c r="AXR59" s="342"/>
      <c r="AXS59" s="342"/>
      <c r="AXT59" s="342"/>
      <c r="AXU59" s="342"/>
      <c r="AXV59" s="342"/>
      <c r="AXW59" s="342"/>
      <c r="AXX59" s="342"/>
      <c r="AXY59" s="342"/>
      <c r="AXZ59" s="342"/>
      <c r="AYA59" s="342"/>
      <c r="AYB59" s="342"/>
      <c r="AYC59" s="342"/>
      <c r="AYD59" s="342"/>
      <c r="AYE59" s="342"/>
      <c r="AYF59" s="342"/>
      <c r="AYG59" s="342"/>
      <c r="AYH59" s="342"/>
      <c r="AYI59" s="342"/>
      <c r="AYJ59" s="342"/>
      <c r="AYK59" s="342"/>
      <c r="AYL59" s="342"/>
      <c r="AYM59" s="342"/>
      <c r="AYN59" s="342"/>
      <c r="AYO59" s="342"/>
      <c r="AYP59" s="342"/>
      <c r="AYQ59" s="342"/>
      <c r="AYR59" s="342"/>
      <c r="AYS59" s="342"/>
      <c r="AYT59" s="342"/>
      <c r="AYU59" s="342"/>
      <c r="AYV59" s="342"/>
      <c r="AYW59" s="342"/>
      <c r="AYX59" s="342"/>
      <c r="AYY59" s="342"/>
      <c r="AYZ59" s="342"/>
      <c r="AZA59" s="342"/>
      <c r="AZB59" s="342"/>
      <c r="AZC59" s="342"/>
      <c r="AZD59" s="342"/>
      <c r="AZE59" s="342"/>
      <c r="AZF59" s="342"/>
      <c r="AZG59" s="342"/>
      <c r="AZH59" s="342"/>
      <c r="AZI59" s="342"/>
      <c r="AZJ59" s="342"/>
      <c r="AZK59" s="342"/>
      <c r="AZL59" s="342"/>
      <c r="AZM59" s="342"/>
      <c r="AZN59" s="342"/>
      <c r="AZO59" s="342"/>
      <c r="AZP59" s="342"/>
      <c r="AZQ59" s="342"/>
      <c r="AZR59" s="342"/>
      <c r="AZS59" s="342"/>
      <c r="AZT59" s="342"/>
      <c r="AZU59" s="342"/>
      <c r="AZV59" s="342"/>
      <c r="AZW59" s="342"/>
      <c r="AZX59" s="342"/>
      <c r="AZY59" s="342"/>
      <c r="AZZ59" s="342"/>
      <c r="BAA59" s="342"/>
      <c r="BAB59" s="342"/>
      <c r="BAC59" s="342"/>
      <c r="BAD59" s="342"/>
      <c r="BAE59" s="342"/>
      <c r="BAF59" s="342"/>
      <c r="BAG59" s="342"/>
      <c r="BAH59" s="342"/>
      <c r="BAI59" s="342"/>
      <c r="BAJ59" s="342"/>
      <c r="BAK59" s="342"/>
      <c r="BAL59" s="342"/>
      <c r="BAM59" s="342"/>
      <c r="BAN59" s="342"/>
      <c r="BAO59" s="342"/>
      <c r="BAP59" s="342"/>
      <c r="BAQ59" s="342"/>
      <c r="BAR59" s="342"/>
      <c r="BAS59" s="342"/>
      <c r="BAT59" s="342"/>
      <c r="BAU59" s="342"/>
      <c r="BAV59" s="342"/>
      <c r="BAW59" s="342"/>
      <c r="BAX59" s="342"/>
      <c r="BAY59" s="342"/>
      <c r="BAZ59" s="342"/>
      <c r="BBA59" s="342"/>
      <c r="BBB59" s="342"/>
      <c r="BBC59" s="342"/>
      <c r="BBD59" s="342"/>
      <c r="BBE59" s="342"/>
      <c r="BBF59" s="342"/>
      <c r="BBG59" s="342"/>
      <c r="BBH59" s="342"/>
      <c r="BBI59" s="342"/>
      <c r="BBJ59" s="342"/>
      <c r="BBK59" s="342"/>
      <c r="BBL59" s="342"/>
      <c r="BBM59" s="342"/>
      <c r="BBN59" s="342"/>
      <c r="BBO59" s="342"/>
      <c r="BBP59" s="342"/>
      <c r="BBQ59" s="342"/>
      <c r="BBR59" s="342"/>
      <c r="BBS59" s="342"/>
      <c r="BBT59" s="342"/>
      <c r="BBU59" s="342"/>
      <c r="BBV59" s="342"/>
      <c r="BBW59" s="342"/>
      <c r="BBX59" s="342"/>
      <c r="BBY59" s="342"/>
      <c r="BBZ59" s="342"/>
      <c r="BCA59" s="342"/>
      <c r="BCB59" s="342"/>
      <c r="BCC59" s="342"/>
      <c r="BCD59" s="342"/>
      <c r="BCE59" s="342"/>
      <c r="BCF59" s="342"/>
      <c r="BCG59" s="342"/>
      <c r="BCH59" s="342"/>
      <c r="BCI59" s="342"/>
      <c r="BCJ59" s="342"/>
      <c r="BCK59" s="342"/>
      <c r="BCL59" s="342"/>
      <c r="BCM59" s="342"/>
      <c r="BCN59" s="342"/>
      <c r="BCO59" s="342"/>
      <c r="BCP59" s="342"/>
      <c r="BCQ59" s="342"/>
      <c r="BCR59" s="342"/>
      <c r="BCS59" s="342"/>
      <c r="BCT59" s="342"/>
      <c r="BCU59" s="342"/>
      <c r="BCV59" s="342"/>
      <c r="BCW59" s="342"/>
      <c r="BCX59" s="342"/>
      <c r="BCY59" s="342"/>
      <c r="BCZ59" s="342"/>
      <c r="BDA59" s="342"/>
      <c r="BDB59" s="342"/>
      <c r="BDC59" s="342"/>
      <c r="BDD59" s="342"/>
      <c r="BDE59" s="342"/>
      <c r="BDF59" s="342"/>
      <c r="BDG59" s="342"/>
      <c r="BDH59" s="342"/>
      <c r="BDI59" s="342"/>
      <c r="BDJ59" s="342"/>
      <c r="BDK59" s="342"/>
      <c r="BDL59" s="342"/>
      <c r="BDM59" s="342"/>
      <c r="BDN59" s="342"/>
      <c r="BDO59" s="342"/>
      <c r="BDP59" s="342"/>
      <c r="BDQ59" s="342"/>
      <c r="BDR59" s="342"/>
      <c r="BDS59" s="342"/>
      <c r="BDT59" s="342"/>
      <c r="BDU59" s="342"/>
      <c r="BDV59" s="342"/>
      <c r="BDW59" s="342"/>
      <c r="BDX59" s="342"/>
      <c r="BDY59" s="342"/>
      <c r="BDZ59" s="342"/>
      <c r="BEA59" s="342"/>
      <c r="BEB59" s="342"/>
      <c r="BEC59" s="342"/>
      <c r="BED59" s="342"/>
      <c r="BEE59" s="342"/>
      <c r="BEF59" s="342"/>
      <c r="BEG59" s="342"/>
      <c r="BEH59" s="342"/>
      <c r="BEI59" s="342"/>
      <c r="BEJ59" s="342"/>
      <c r="BEK59" s="342"/>
      <c r="BEL59" s="342"/>
      <c r="BEM59" s="342"/>
      <c r="BEN59" s="342"/>
      <c r="BEO59" s="342"/>
      <c r="BEP59" s="342"/>
      <c r="BEQ59" s="342"/>
      <c r="BER59" s="342"/>
      <c r="BES59" s="342"/>
      <c r="BET59" s="342"/>
      <c r="BEU59" s="342"/>
      <c r="BEV59" s="342"/>
      <c r="BEW59" s="342"/>
      <c r="BEX59" s="342"/>
      <c r="BEY59" s="342"/>
      <c r="BEZ59" s="342"/>
      <c r="BFA59" s="342"/>
      <c r="BFB59" s="342"/>
      <c r="BFC59" s="342"/>
      <c r="BFD59" s="342"/>
      <c r="BFE59" s="342"/>
      <c r="BFF59" s="342"/>
      <c r="BFG59" s="342"/>
      <c r="BFH59" s="342"/>
      <c r="BFI59" s="342"/>
      <c r="BFJ59" s="342"/>
      <c r="BFK59" s="342"/>
      <c r="BFL59" s="342"/>
      <c r="BFM59" s="342"/>
      <c r="BFN59" s="342"/>
      <c r="BFO59" s="342"/>
      <c r="BFP59" s="342"/>
      <c r="BFQ59" s="342"/>
      <c r="BFR59" s="342"/>
      <c r="BFS59" s="342"/>
      <c r="BFT59" s="342"/>
      <c r="BFU59" s="342"/>
      <c r="BFV59" s="342"/>
      <c r="BFW59" s="342"/>
      <c r="BFX59" s="342"/>
      <c r="BFY59" s="342"/>
      <c r="BFZ59" s="342"/>
      <c r="BGA59" s="342"/>
      <c r="BGB59" s="342"/>
      <c r="BGC59" s="342"/>
      <c r="BGD59" s="342"/>
      <c r="BGE59" s="342"/>
      <c r="BGF59" s="342"/>
      <c r="BGG59" s="342"/>
      <c r="BGH59" s="342"/>
      <c r="BGI59" s="342"/>
      <c r="BGJ59" s="342"/>
      <c r="BGK59" s="342"/>
      <c r="BGL59" s="342"/>
      <c r="BGM59" s="342"/>
      <c r="BGN59" s="342"/>
      <c r="BGO59" s="342"/>
      <c r="BGP59" s="342"/>
      <c r="BGQ59" s="342"/>
      <c r="BGR59" s="342"/>
      <c r="BGS59" s="342"/>
      <c r="BGT59" s="342"/>
      <c r="BGU59" s="342"/>
      <c r="BGV59" s="342"/>
      <c r="BGW59" s="342"/>
      <c r="BGX59" s="342"/>
      <c r="BGY59" s="342"/>
      <c r="BGZ59" s="342"/>
      <c r="BHA59" s="342"/>
      <c r="BHB59" s="342"/>
      <c r="BHC59" s="342"/>
      <c r="BHD59" s="342"/>
      <c r="BHE59" s="342"/>
      <c r="BHF59" s="342"/>
      <c r="BHG59" s="342"/>
      <c r="BHH59" s="342"/>
      <c r="BHI59" s="342"/>
      <c r="BHJ59" s="342"/>
      <c r="BHK59" s="342"/>
      <c r="BHL59" s="342"/>
      <c r="BHM59" s="342"/>
      <c r="BHN59" s="342"/>
      <c r="BHO59" s="342"/>
      <c r="BHP59" s="342"/>
      <c r="BHQ59" s="342"/>
      <c r="BHR59" s="342"/>
      <c r="BHS59" s="342"/>
      <c r="BHT59" s="342"/>
      <c r="BHU59" s="342"/>
      <c r="BHV59" s="342"/>
      <c r="BHW59" s="342"/>
      <c r="BHX59" s="342"/>
      <c r="BHY59" s="342"/>
      <c r="BHZ59" s="342"/>
      <c r="BIA59" s="342"/>
      <c r="BIB59" s="342"/>
      <c r="BIC59" s="342"/>
      <c r="BID59" s="342"/>
      <c r="BIE59" s="342"/>
      <c r="BIF59" s="342"/>
      <c r="BIG59" s="342"/>
      <c r="BIH59" s="342"/>
      <c r="BII59" s="342"/>
      <c r="BIJ59" s="342"/>
      <c r="BIK59" s="342"/>
      <c r="BIL59" s="342"/>
      <c r="BIM59" s="342"/>
      <c r="BIN59" s="342"/>
      <c r="BIO59" s="342"/>
      <c r="BIP59" s="342"/>
      <c r="BIQ59" s="342"/>
      <c r="BIR59" s="342"/>
      <c r="BIS59" s="342"/>
      <c r="BIT59" s="342"/>
      <c r="BIU59" s="342"/>
      <c r="BIV59" s="342"/>
      <c r="BIW59" s="342"/>
      <c r="BIX59" s="342"/>
      <c r="BIY59" s="342"/>
      <c r="BIZ59" s="342"/>
      <c r="BJA59" s="342"/>
      <c r="BJB59" s="342"/>
      <c r="BJC59" s="342"/>
      <c r="BJD59" s="342"/>
      <c r="BJE59" s="342"/>
      <c r="BJF59" s="342"/>
      <c r="BJG59" s="342"/>
      <c r="BJH59" s="342"/>
      <c r="BJI59" s="342"/>
      <c r="BJJ59" s="342"/>
      <c r="BJK59" s="342"/>
      <c r="BJL59" s="342"/>
      <c r="BJM59" s="342"/>
      <c r="BJN59" s="342"/>
      <c r="BJO59" s="342"/>
      <c r="BJP59" s="342"/>
      <c r="BJQ59" s="342"/>
      <c r="BJR59" s="342"/>
      <c r="BJS59" s="342"/>
      <c r="BJT59" s="342"/>
      <c r="BJU59" s="342"/>
      <c r="BJV59" s="342"/>
      <c r="BJW59" s="342"/>
      <c r="BJX59" s="342"/>
      <c r="BJY59" s="342"/>
      <c r="BJZ59" s="342"/>
      <c r="BKA59" s="342"/>
      <c r="BKB59" s="342"/>
      <c r="BKC59" s="342"/>
      <c r="BKD59" s="342"/>
      <c r="BKE59" s="342"/>
      <c r="BKF59" s="342"/>
      <c r="BKG59" s="342"/>
      <c r="BKH59" s="342"/>
      <c r="BKI59" s="342"/>
      <c r="BKJ59" s="342"/>
      <c r="BKK59" s="342"/>
      <c r="BKL59" s="342"/>
      <c r="BKM59" s="342"/>
      <c r="BKN59" s="342"/>
      <c r="BKO59" s="342"/>
      <c r="BKP59" s="342"/>
      <c r="BKQ59" s="342"/>
      <c r="BKR59" s="342"/>
      <c r="BKS59" s="342"/>
      <c r="BKT59" s="342"/>
      <c r="BKU59" s="342"/>
      <c r="BKV59" s="342"/>
      <c r="BKW59" s="342"/>
      <c r="BKX59" s="342"/>
      <c r="BKY59" s="342"/>
      <c r="BKZ59" s="342"/>
      <c r="BLA59" s="342"/>
      <c r="BLB59" s="342"/>
      <c r="BLC59" s="342"/>
      <c r="BLD59" s="342"/>
      <c r="BLE59" s="342"/>
      <c r="BLF59" s="342"/>
      <c r="BLG59" s="342"/>
      <c r="BLH59" s="342"/>
      <c r="BLI59" s="342"/>
      <c r="BLJ59" s="342"/>
      <c r="BLK59" s="342"/>
      <c r="BLL59" s="342"/>
      <c r="BLM59" s="342"/>
      <c r="BLN59" s="342"/>
      <c r="BLO59" s="342"/>
      <c r="BLP59" s="342"/>
      <c r="BLQ59" s="342"/>
      <c r="BLR59" s="342"/>
      <c r="BLS59" s="342"/>
      <c r="BLT59" s="342"/>
      <c r="BLU59" s="342"/>
      <c r="BLV59" s="342"/>
      <c r="BLW59" s="342"/>
      <c r="BLX59" s="342"/>
      <c r="BLY59" s="342"/>
      <c r="BLZ59" s="342"/>
      <c r="BMA59" s="342"/>
      <c r="BMB59" s="342"/>
      <c r="BMC59" s="342"/>
      <c r="BMD59" s="342"/>
      <c r="BME59" s="342"/>
      <c r="BMF59" s="342"/>
      <c r="BMG59" s="342"/>
      <c r="BMH59" s="342"/>
      <c r="BMI59" s="342"/>
      <c r="BMJ59" s="342"/>
      <c r="BMK59" s="342"/>
      <c r="BML59" s="342"/>
      <c r="BMM59" s="342"/>
      <c r="BMN59" s="342"/>
      <c r="BMO59" s="342"/>
      <c r="BMP59" s="342"/>
      <c r="BMQ59" s="342"/>
      <c r="BMR59" s="342"/>
      <c r="BMS59" s="342"/>
      <c r="BMT59" s="342"/>
      <c r="BMU59" s="342"/>
      <c r="BMV59" s="342"/>
      <c r="BMW59" s="342"/>
      <c r="BMX59" s="342"/>
      <c r="BMY59" s="342"/>
      <c r="BMZ59" s="342"/>
      <c r="BNA59" s="342"/>
      <c r="BNB59" s="342"/>
      <c r="BNC59" s="342"/>
      <c r="BND59" s="342"/>
      <c r="BNE59" s="342"/>
      <c r="BNF59" s="342"/>
      <c r="BNG59" s="342"/>
      <c r="BNH59" s="342"/>
      <c r="BNI59" s="342"/>
      <c r="BNJ59" s="342"/>
      <c r="BNK59" s="342"/>
      <c r="BNL59" s="342"/>
      <c r="BNM59" s="342"/>
      <c r="BNN59" s="342"/>
      <c r="BNO59" s="342"/>
      <c r="BNP59" s="342"/>
      <c r="BNQ59" s="342"/>
      <c r="BNR59" s="342"/>
      <c r="BNS59" s="342"/>
      <c r="BNT59" s="342"/>
      <c r="BNU59" s="342"/>
      <c r="BNV59" s="342"/>
      <c r="BNW59" s="342"/>
      <c r="BNX59" s="342"/>
      <c r="BNY59" s="342"/>
      <c r="BNZ59" s="342"/>
      <c r="BOA59" s="342"/>
      <c r="BOB59" s="342"/>
      <c r="BOC59" s="342"/>
      <c r="BOD59" s="342"/>
      <c r="BOE59" s="342"/>
      <c r="BOF59" s="342"/>
      <c r="BOG59" s="342"/>
      <c r="BOH59" s="342"/>
      <c r="BOI59" s="342"/>
      <c r="BOJ59" s="342"/>
      <c r="BOK59" s="342"/>
      <c r="BOL59" s="342"/>
      <c r="BOM59" s="342"/>
      <c r="BON59" s="342"/>
      <c r="BOO59" s="342"/>
      <c r="BOP59" s="342"/>
      <c r="BOQ59" s="342"/>
      <c r="BOR59" s="342"/>
      <c r="BOS59" s="342"/>
      <c r="BOT59" s="342"/>
      <c r="BOU59" s="342"/>
      <c r="BOV59" s="342"/>
      <c r="BOW59" s="342"/>
      <c r="BOX59" s="342"/>
      <c r="BOY59" s="342"/>
      <c r="BOZ59" s="342"/>
      <c r="BPA59" s="342"/>
      <c r="BPB59" s="342"/>
      <c r="BPC59" s="342"/>
      <c r="BPD59" s="342"/>
      <c r="BPE59" s="342"/>
      <c r="BPF59" s="342"/>
      <c r="BPG59" s="342"/>
      <c r="BPH59" s="342"/>
      <c r="BPI59" s="342"/>
      <c r="BPJ59" s="342"/>
      <c r="BPK59" s="342"/>
      <c r="BPL59" s="342"/>
      <c r="BPM59" s="342"/>
      <c r="BPN59" s="342"/>
      <c r="BPO59" s="342"/>
      <c r="BPP59" s="342"/>
      <c r="BPQ59" s="342"/>
      <c r="BPR59" s="342"/>
      <c r="BPS59" s="342"/>
      <c r="BPT59" s="342"/>
      <c r="BPU59" s="342"/>
      <c r="BPV59" s="342"/>
      <c r="BPW59" s="342"/>
      <c r="BPX59" s="342"/>
      <c r="BPY59" s="342"/>
      <c r="BPZ59" s="342"/>
      <c r="BQA59" s="342"/>
      <c r="BQB59" s="342"/>
      <c r="BQC59" s="342"/>
      <c r="BQD59" s="342"/>
      <c r="BQE59" s="342"/>
      <c r="BQF59" s="342"/>
      <c r="BQG59" s="342"/>
      <c r="BQH59" s="342"/>
      <c r="BQI59" s="342"/>
      <c r="BQJ59" s="342"/>
      <c r="BQK59" s="342"/>
      <c r="BQL59" s="342"/>
      <c r="BQM59" s="342"/>
      <c r="BQN59" s="342"/>
      <c r="BQO59" s="342"/>
      <c r="BQP59" s="342"/>
      <c r="BQQ59" s="342"/>
      <c r="BQR59" s="342"/>
      <c r="BQS59" s="342"/>
      <c r="BQT59" s="342"/>
      <c r="BQU59" s="342"/>
      <c r="BQV59" s="342"/>
      <c r="BQW59" s="342"/>
      <c r="BQX59" s="342"/>
      <c r="BQY59" s="342"/>
      <c r="BQZ59" s="342"/>
      <c r="BRA59" s="342"/>
      <c r="BRB59" s="342"/>
      <c r="BRC59" s="342"/>
      <c r="BRD59" s="342"/>
      <c r="BRE59" s="342"/>
      <c r="BRF59" s="342"/>
      <c r="BRG59" s="342"/>
      <c r="BRH59" s="342"/>
      <c r="BRI59" s="342"/>
      <c r="BRJ59" s="342"/>
      <c r="BRK59" s="342"/>
      <c r="BRL59" s="342"/>
      <c r="BRM59" s="342"/>
      <c r="BRN59" s="342"/>
      <c r="BRO59" s="342"/>
      <c r="BRP59" s="342"/>
      <c r="BRQ59" s="342"/>
      <c r="BRR59" s="342"/>
      <c r="BRS59" s="342"/>
      <c r="BRT59" s="342"/>
      <c r="BRU59" s="342"/>
      <c r="BRV59" s="342"/>
      <c r="BRW59" s="342"/>
      <c r="BRX59" s="342"/>
      <c r="BRY59" s="342"/>
      <c r="BRZ59" s="342"/>
      <c r="BSA59" s="342"/>
      <c r="BSB59" s="342"/>
      <c r="BSC59" s="342"/>
      <c r="BSD59" s="342"/>
      <c r="BSE59" s="342"/>
      <c r="BSF59" s="342"/>
      <c r="BSG59" s="342"/>
      <c r="BSH59" s="342"/>
      <c r="BSI59" s="342"/>
      <c r="BSJ59" s="342"/>
      <c r="BSK59" s="342"/>
      <c r="BSL59" s="342"/>
      <c r="BSM59" s="342"/>
      <c r="BSN59" s="342"/>
      <c r="BSO59" s="342"/>
      <c r="BSP59" s="342"/>
      <c r="BSQ59" s="342"/>
      <c r="BSR59" s="342"/>
      <c r="BSS59" s="342"/>
      <c r="BST59" s="342"/>
      <c r="BSU59" s="342"/>
      <c r="BSV59" s="342"/>
      <c r="BSW59" s="342"/>
      <c r="BSX59" s="342"/>
      <c r="BSY59" s="342"/>
      <c r="BSZ59" s="342"/>
      <c r="BTA59" s="342"/>
      <c r="BTB59" s="342"/>
      <c r="BTC59" s="342"/>
      <c r="BTD59" s="342"/>
      <c r="BTE59" s="342"/>
      <c r="BTF59" s="342"/>
      <c r="BTG59" s="342"/>
      <c r="BTH59" s="342"/>
      <c r="BTI59" s="342"/>
      <c r="BTJ59" s="342"/>
      <c r="BTK59" s="342"/>
      <c r="BTL59" s="342"/>
      <c r="BTM59" s="342"/>
      <c r="BTN59" s="342"/>
      <c r="BTO59" s="342"/>
      <c r="BTP59" s="342"/>
      <c r="BTQ59" s="342"/>
      <c r="BTR59" s="342"/>
      <c r="BTS59" s="342"/>
      <c r="BTT59" s="342"/>
      <c r="BTU59" s="342"/>
      <c r="BTV59" s="342"/>
      <c r="BTW59" s="342"/>
      <c r="BTX59" s="342"/>
      <c r="BTY59" s="342"/>
      <c r="BTZ59" s="342"/>
      <c r="BUA59" s="342"/>
      <c r="BUB59" s="342"/>
      <c r="BUC59" s="342"/>
      <c r="BUD59" s="342"/>
      <c r="BUE59" s="342"/>
      <c r="BUF59" s="342"/>
      <c r="BUG59" s="342"/>
      <c r="BUH59" s="342"/>
      <c r="BUI59" s="342"/>
      <c r="BUJ59" s="342"/>
      <c r="BUK59" s="342"/>
      <c r="BUL59" s="342"/>
      <c r="BUM59" s="342"/>
      <c r="BUN59" s="342"/>
      <c r="BUO59" s="342"/>
      <c r="BUP59" s="342"/>
      <c r="BUQ59" s="342"/>
      <c r="BUR59" s="342"/>
      <c r="BUS59" s="342"/>
      <c r="BUT59" s="342"/>
      <c r="BUU59" s="342"/>
      <c r="BUV59" s="342"/>
      <c r="BUW59" s="342"/>
      <c r="BUX59" s="342"/>
      <c r="BUY59" s="342"/>
      <c r="BUZ59" s="342"/>
      <c r="BVA59" s="342"/>
      <c r="BVB59" s="342"/>
      <c r="BVC59" s="342"/>
      <c r="BVD59" s="342"/>
      <c r="BVE59" s="342"/>
      <c r="BVF59" s="342"/>
      <c r="BVG59" s="342"/>
      <c r="BVH59" s="342"/>
      <c r="BVI59" s="342"/>
      <c r="BVJ59" s="342"/>
      <c r="BVK59" s="342"/>
      <c r="BVL59" s="342"/>
      <c r="BVM59" s="342"/>
      <c r="BVN59" s="342"/>
      <c r="BVO59" s="342"/>
      <c r="BVP59" s="342"/>
      <c r="BVQ59" s="342"/>
      <c r="BVR59" s="342"/>
      <c r="BVS59" s="342"/>
      <c r="BVT59" s="342"/>
      <c r="BVU59" s="342"/>
      <c r="BVV59" s="342"/>
      <c r="BVW59" s="342"/>
      <c r="BVX59" s="342"/>
      <c r="BVY59" s="342"/>
      <c r="BVZ59" s="342"/>
      <c r="BWA59" s="342"/>
      <c r="BWB59" s="342"/>
      <c r="BWC59" s="342"/>
      <c r="BWD59" s="342"/>
      <c r="BWE59" s="342"/>
      <c r="BWF59" s="342"/>
      <c r="BWG59" s="342"/>
      <c r="BWH59" s="342"/>
      <c r="BWI59" s="342"/>
      <c r="BWJ59" s="342"/>
      <c r="BWK59" s="342"/>
      <c r="BWL59" s="342"/>
      <c r="BWM59" s="342"/>
      <c r="BWN59" s="342"/>
      <c r="BWO59" s="342"/>
      <c r="BWP59" s="342"/>
      <c r="BWQ59" s="342"/>
      <c r="BWR59" s="342"/>
      <c r="BWS59" s="342"/>
      <c r="BWT59" s="342"/>
      <c r="BWU59" s="342"/>
      <c r="BWV59" s="342"/>
      <c r="BWW59" s="342"/>
      <c r="BWX59" s="342"/>
      <c r="BWY59" s="342"/>
      <c r="BWZ59" s="342"/>
      <c r="BXA59" s="342"/>
      <c r="BXB59" s="342"/>
      <c r="BXC59" s="342"/>
      <c r="BXD59" s="342"/>
      <c r="BXE59" s="342"/>
      <c r="BXF59" s="342"/>
      <c r="BXG59" s="342"/>
      <c r="BXH59" s="342"/>
      <c r="BXI59" s="342"/>
      <c r="BXJ59" s="342"/>
      <c r="BXK59" s="342"/>
      <c r="BXL59" s="342"/>
      <c r="BXM59" s="342"/>
      <c r="BXN59" s="342"/>
      <c r="BXO59" s="342"/>
      <c r="BXP59" s="342"/>
      <c r="BXQ59" s="342"/>
      <c r="BXR59" s="342"/>
      <c r="BXS59" s="342"/>
      <c r="BXT59" s="342"/>
      <c r="BXU59" s="342"/>
      <c r="BXV59" s="342"/>
      <c r="BXW59" s="342"/>
      <c r="BXX59" s="342"/>
      <c r="BXY59" s="342"/>
      <c r="BXZ59" s="342"/>
      <c r="BYA59" s="342"/>
      <c r="BYB59" s="342"/>
      <c r="BYC59" s="342"/>
      <c r="BYD59" s="342"/>
      <c r="BYE59" s="342"/>
      <c r="BYF59" s="342"/>
      <c r="BYG59" s="342"/>
      <c r="BYH59" s="342"/>
      <c r="BYI59" s="342"/>
      <c r="BYJ59" s="342"/>
      <c r="BYK59" s="342"/>
      <c r="BYL59" s="342"/>
      <c r="BYM59" s="342"/>
      <c r="BYN59" s="342"/>
      <c r="BYO59" s="342"/>
      <c r="BYP59" s="342"/>
      <c r="BYQ59" s="342"/>
      <c r="BYR59" s="342"/>
      <c r="BYS59" s="342"/>
      <c r="BYT59" s="342"/>
      <c r="BYU59" s="342"/>
      <c r="BYV59" s="342"/>
      <c r="BYW59" s="342"/>
      <c r="BYX59" s="342"/>
      <c r="BYY59" s="342"/>
      <c r="BYZ59" s="342"/>
      <c r="BZA59" s="342"/>
      <c r="BZB59" s="342"/>
      <c r="BZC59" s="342"/>
      <c r="BZD59" s="342"/>
      <c r="BZE59" s="342"/>
      <c r="BZF59" s="342"/>
      <c r="BZG59" s="342"/>
      <c r="BZH59" s="342"/>
      <c r="BZI59" s="342"/>
      <c r="BZJ59" s="342"/>
      <c r="BZK59" s="342"/>
      <c r="BZL59" s="342"/>
      <c r="BZM59" s="342"/>
      <c r="BZN59" s="342"/>
      <c r="BZO59" s="342"/>
      <c r="BZP59" s="342"/>
      <c r="BZQ59" s="342"/>
      <c r="BZR59" s="342"/>
      <c r="BZS59" s="342"/>
      <c r="BZT59" s="342"/>
      <c r="BZU59" s="342"/>
      <c r="BZV59" s="342"/>
      <c r="BZW59" s="342"/>
      <c r="BZX59" s="342"/>
      <c r="BZY59" s="342"/>
      <c r="BZZ59" s="342"/>
      <c r="CAA59" s="342"/>
      <c r="CAB59" s="342"/>
      <c r="CAC59" s="342"/>
      <c r="CAD59" s="342"/>
      <c r="CAE59" s="342"/>
      <c r="CAF59" s="342"/>
      <c r="CAG59" s="342"/>
      <c r="CAH59" s="342"/>
      <c r="CAI59" s="342"/>
      <c r="CAJ59" s="342"/>
      <c r="CAK59" s="342"/>
      <c r="CAL59" s="342"/>
      <c r="CAM59" s="342"/>
      <c r="CAN59" s="342"/>
      <c r="CAO59" s="342"/>
      <c r="CAP59" s="342"/>
      <c r="CAQ59" s="342"/>
      <c r="CAR59" s="342"/>
      <c r="CAS59" s="342"/>
      <c r="CAT59" s="342"/>
      <c r="CAU59" s="342"/>
      <c r="CAV59" s="342"/>
      <c r="CAW59" s="342"/>
      <c r="CAX59" s="342"/>
      <c r="CAY59" s="342"/>
      <c r="CAZ59" s="342"/>
      <c r="CBA59" s="342"/>
      <c r="CBB59" s="342"/>
      <c r="CBC59" s="342"/>
      <c r="CBD59" s="342"/>
      <c r="CBE59" s="342"/>
      <c r="CBF59" s="342"/>
      <c r="CBG59" s="342"/>
      <c r="CBH59" s="342"/>
      <c r="CBI59" s="342"/>
      <c r="CBJ59" s="342"/>
      <c r="CBK59" s="342"/>
      <c r="CBL59" s="342"/>
      <c r="CBM59" s="342"/>
      <c r="CBN59" s="342"/>
      <c r="CBO59" s="342"/>
      <c r="CBP59" s="342"/>
      <c r="CBQ59" s="342"/>
      <c r="CBR59" s="342"/>
      <c r="CBS59" s="342"/>
      <c r="CBT59" s="342"/>
      <c r="CBU59" s="342"/>
      <c r="CBV59" s="342"/>
      <c r="CBW59" s="342"/>
      <c r="CBX59" s="342"/>
      <c r="CBY59" s="342"/>
      <c r="CBZ59" s="342"/>
      <c r="CCA59" s="342"/>
      <c r="CCB59" s="342"/>
      <c r="CCC59" s="342"/>
      <c r="CCD59" s="342"/>
      <c r="CCE59" s="342"/>
      <c r="CCF59" s="342"/>
      <c r="CCG59" s="342"/>
      <c r="CCH59" s="342"/>
      <c r="CCI59" s="342"/>
      <c r="CCJ59" s="342"/>
      <c r="CCK59" s="342"/>
      <c r="CCL59" s="342"/>
      <c r="CCM59" s="342"/>
      <c r="CCN59" s="342"/>
      <c r="CCO59" s="342"/>
      <c r="CCP59" s="342"/>
      <c r="CCQ59" s="342"/>
      <c r="CCR59" s="342"/>
      <c r="CCS59" s="342"/>
      <c r="CCT59" s="342"/>
      <c r="CCU59" s="342"/>
      <c r="CCV59" s="342"/>
      <c r="CCW59" s="342"/>
      <c r="CCX59" s="342"/>
      <c r="CCY59" s="342"/>
      <c r="CCZ59" s="342"/>
      <c r="CDA59" s="342"/>
      <c r="CDB59" s="342"/>
      <c r="CDC59" s="342"/>
      <c r="CDD59" s="342"/>
      <c r="CDE59" s="342"/>
      <c r="CDF59" s="342"/>
      <c r="CDG59" s="342"/>
      <c r="CDH59" s="342"/>
      <c r="CDI59" s="342"/>
      <c r="CDJ59" s="342"/>
      <c r="CDK59" s="342"/>
      <c r="CDL59" s="342"/>
      <c r="CDM59" s="342"/>
      <c r="CDN59" s="342"/>
      <c r="CDO59" s="342"/>
      <c r="CDP59" s="342"/>
      <c r="CDQ59" s="342"/>
      <c r="CDR59" s="342"/>
      <c r="CDS59" s="342"/>
      <c r="CDT59" s="342"/>
      <c r="CDU59" s="342"/>
      <c r="CDV59" s="342"/>
      <c r="CDW59" s="342"/>
      <c r="CDX59" s="342"/>
      <c r="CDY59" s="342"/>
      <c r="CDZ59" s="342"/>
      <c r="CEA59" s="342"/>
      <c r="CEB59" s="342"/>
      <c r="CEC59" s="342"/>
      <c r="CED59" s="342"/>
      <c r="CEE59" s="342"/>
      <c r="CEF59" s="342"/>
      <c r="CEG59" s="342"/>
      <c r="CEH59" s="342"/>
      <c r="CEI59" s="342"/>
      <c r="CEJ59" s="342"/>
      <c r="CEK59" s="342"/>
      <c r="CEL59" s="342"/>
      <c r="CEM59" s="342"/>
      <c r="CEN59" s="342"/>
      <c r="CEO59" s="342"/>
      <c r="CEP59" s="342"/>
      <c r="CEQ59" s="342"/>
      <c r="CER59" s="342"/>
      <c r="CES59" s="342"/>
      <c r="CET59" s="342"/>
      <c r="CEU59" s="342"/>
      <c r="CEV59" s="342"/>
      <c r="CEW59" s="342"/>
      <c r="CEX59" s="342"/>
      <c r="CEY59" s="342"/>
      <c r="CEZ59" s="342"/>
      <c r="CFA59" s="342"/>
      <c r="CFB59" s="342"/>
      <c r="CFC59" s="342"/>
      <c r="CFD59" s="342"/>
      <c r="CFE59" s="342"/>
      <c r="CFF59" s="342"/>
      <c r="CFG59" s="342"/>
      <c r="CFH59" s="342"/>
      <c r="CFI59" s="342"/>
      <c r="CFJ59" s="342"/>
      <c r="CFK59" s="342"/>
      <c r="CFL59" s="342"/>
      <c r="CFM59" s="342"/>
      <c r="CFN59" s="342"/>
      <c r="CFO59" s="342"/>
      <c r="CFP59" s="342"/>
      <c r="CFQ59" s="342"/>
      <c r="CFR59" s="342"/>
      <c r="CFS59" s="342"/>
      <c r="CFT59" s="342"/>
      <c r="CFU59" s="342"/>
      <c r="CFV59" s="342"/>
      <c r="CFW59" s="342"/>
      <c r="CFX59" s="342"/>
      <c r="CFY59" s="342"/>
      <c r="CFZ59" s="342"/>
      <c r="CGA59" s="342"/>
      <c r="CGB59" s="342"/>
      <c r="CGC59" s="342"/>
      <c r="CGD59" s="342"/>
      <c r="CGE59" s="342"/>
      <c r="CGF59" s="342"/>
      <c r="CGG59" s="342"/>
      <c r="CGH59" s="342"/>
      <c r="CGI59" s="342"/>
      <c r="CGJ59" s="342"/>
      <c r="CGK59" s="342"/>
      <c r="CGL59" s="342"/>
      <c r="CGM59" s="342"/>
      <c r="CGN59" s="342"/>
      <c r="CGO59" s="342"/>
      <c r="CGP59" s="342"/>
      <c r="CGQ59" s="342"/>
      <c r="CGR59" s="342"/>
      <c r="CGS59" s="342"/>
      <c r="CGT59" s="342"/>
      <c r="CGU59" s="342"/>
      <c r="CGV59" s="342"/>
      <c r="CGW59" s="342"/>
      <c r="CGX59" s="342"/>
      <c r="CGY59" s="342"/>
      <c r="CGZ59" s="342"/>
      <c r="CHA59" s="342"/>
      <c r="CHB59" s="342"/>
      <c r="CHC59" s="342"/>
      <c r="CHD59" s="342"/>
      <c r="CHE59" s="342"/>
      <c r="CHF59" s="342"/>
      <c r="CHG59" s="342"/>
      <c r="CHH59" s="342"/>
      <c r="CHI59" s="342"/>
      <c r="CHJ59" s="342"/>
      <c r="CHK59" s="342"/>
      <c r="CHL59" s="342"/>
      <c r="CHM59" s="342"/>
      <c r="CHN59" s="342"/>
      <c r="CHO59" s="342"/>
      <c r="CHP59" s="342"/>
      <c r="CHQ59" s="342"/>
      <c r="CHR59" s="342"/>
      <c r="CHS59" s="342"/>
      <c r="CHT59" s="342"/>
      <c r="CHU59" s="342"/>
      <c r="CHV59" s="342"/>
      <c r="CHW59" s="342"/>
      <c r="CHX59" s="342"/>
      <c r="CHY59" s="342"/>
      <c r="CHZ59" s="342"/>
      <c r="CIA59" s="342"/>
      <c r="CIB59" s="342"/>
      <c r="CIC59" s="342"/>
      <c r="CID59" s="342"/>
      <c r="CIE59" s="342"/>
      <c r="CIF59" s="342"/>
      <c r="CIG59" s="342"/>
      <c r="CIH59" s="342"/>
      <c r="CII59" s="342"/>
      <c r="CIJ59" s="342"/>
      <c r="CIK59" s="342"/>
      <c r="CIL59" s="342"/>
      <c r="CIM59" s="342"/>
      <c r="CIN59" s="342"/>
      <c r="CIO59" s="342"/>
      <c r="CIP59" s="342"/>
      <c r="CIQ59" s="342"/>
      <c r="CIR59" s="342"/>
      <c r="CIS59" s="342"/>
      <c r="CIT59" s="342"/>
      <c r="CIU59" s="342"/>
      <c r="CIV59" s="342"/>
      <c r="CIW59" s="342"/>
      <c r="CIX59" s="342"/>
      <c r="CIY59" s="342"/>
      <c r="CIZ59" s="342"/>
      <c r="CJA59" s="342"/>
      <c r="CJB59" s="342"/>
      <c r="CJC59" s="342"/>
      <c r="CJD59" s="342"/>
      <c r="CJE59" s="342"/>
      <c r="CJF59" s="342"/>
      <c r="CJG59" s="342"/>
      <c r="CJH59" s="342"/>
      <c r="CJI59" s="342"/>
      <c r="CJJ59" s="342"/>
      <c r="CJK59" s="342"/>
      <c r="CJL59" s="342"/>
      <c r="CJM59" s="342"/>
      <c r="CJN59" s="342"/>
      <c r="CJO59" s="342"/>
      <c r="CJP59" s="342"/>
      <c r="CJQ59" s="342"/>
      <c r="CJR59" s="342"/>
      <c r="CJS59" s="342"/>
      <c r="CJT59" s="342"/>
      <c r="CJU59" s="342"/>
      <c r="CJV59" s="342"/>
      <c r="CJW59" s="342"/>
      <c r="CJX59" s="342"/>
      <c r="CJY59" s="342"/>
      <c r="CJZ59" s="342"/>
      <c r="CKA59" s="342"/>
      <c r="CKB59" s="342"/>
      <c r="CKC59" s="342"/>
      <c r="CKD59" s="342"/>
      <c r="CKE59" s="342"/>
      <c r="CKF59" s="342"/>
      <c r="CKG59" s="342"/>
      <c r="CKH59" s="342"/>
      <c r="CKI59" s="342"/>
      <c r="CKJ59" s="342"/>
      <c r="CKK59" s="342"/>
      <c r="CKL59" s="342"/>
      <c r="CKM59" s="342"/>
      <c r="CKN59" s="342"/>
      <c r="CKO59" s="342"/>
      <c r="CKP59" s="342"/>
      <c r="CKQ59" s="342"/>
      <c r="CKR59" s="342"/>
      <c r="CKS59" s="342"/>
      <c r="CKT59" s="342"/>
      <c r="CKU59" s="342"/>
      <c r="CKV59" s="342"/>
      <c r="CKW59" s="342"/>
      <c r="CKX59" s="342"/>
      <c r="CKY59" s="342"/>
      <c r="CKZ59" s="342"/>
      <c r="CLA59" s="342"/>
      <c r="CLB59" s="342"/>
      <c r="CLC59" s="342"/>
      <c r="CLD59" s="342"/>
      <c r="CLE59" s="342"/>
      <c r="CLF59" s="342"/>
      <c r="CLG59" s="342"/>
      <c r="CLH59" s="342"/>
      <c r="CLI59" s="342"/>
      <c r="CLJ59" s="342"/>
      <c r="CLK59" s="342"/>
      <c r="CLL59" s="342"/>
      <c r="CLM59" s="342"/>
      <c r="CLN59" s="342"/>
      <c r="CLO59" s="342"/>
      <c r="CLP59" s="342"/>
      <c r="CLQ59" s="342"/>
      <c r="CLR59" s="342"/>
      <c r="CLS59" s="342"/>
      <c r="CLT59" s="342"/>
      <c r="CLU59" s="342"/>
      <c r="CLV59" s="342"/>
      <c r="CLW59" s="342"/>
      <c r="CLX59" s="342"/>
      <c r="CLY59" s="342"/>
      <c r="CLZ59" s="342"/>
      <c r="CMA59" s="342"/>
      <c r="CMB59" s="342"/>
      <c r="CMC59" s="342"/>
      <c r="CMD59" s="342"/>
      <c r="CME59" s="342"/>
      <c r="CMF59" s="342"/>
      <c r="CMG59" s="342"/>
      <c r="CMH59" s="342"/>
      <c r="CMI59" s="342"/>
      <c r="CMJ59" s="342"/>
      <c r="CMK59" s="342"/>
      <c r="CML59" s="342"/>
      <c r="CMM59" s="342"/>
      <c r="CMN59" s="342"/>
      <c r="CMO59" s="342"/>
      <c r="CMP59" s="342"/>
      <c r="CMQ59" s="342"/>
      <c r="CMR59" s="342"/>
      <c r="CMS59" s="342"/>
      <c r="CMT59" s="342"/>
      <c r="CMU59" s="342"/>
      <c r="CMV59" s="342"/>
      <c r="CMW59" s="342"/>
      <c r="CMX59" s="342"/>
      <c r="CMY59" s="342"/>
      <c r="CMZ59" s="342"/>
      <c r="CNA59" s="342"/>
      <c r="CNB59" s="342"/>
      <c r="CNC59" s="342"/>
      <c r="CND59" s="342"/>
      <c r="CNE59" s="342"/>
      <c r="CNF59" s="342"/>
      <c r="CNG59" s="342"/>
      <c r="CNH59" s="342"/>
      <c r="CNI59" s="342"/>
      <c r="CNJ59" s="342"/>
      <c r="CNK59" s="342"/>
      <c r="CNL59" s="342"/>
      <c r="CNM59" s="342"/>
      <c r="CNN59" s="342"/>
      <c r="CNO59" s="342"/>
      <c r="CNP59" s="342"/>
      <c r="CNQ59" s="342"/>
      <c r="CNR59" s="342"/>
      <c r="CNS59" s="342"/>
      <c r="CNT59" s="342"/>
      <c r="CNU59" s="342"/>
      <c r="CNV59" s="342"/>
      <c r="CNW59" s="342"/>
      <c r="CNX59" s="342"/>
      <c r="CNY59" s="342"/>
      <c r="CNZ59" s="342"/>
      <c r="COA59" s="342"/>
      <c r="COB59" s="342"/>
      <c r="COC59" s="342"/>
      <c r="COD59" s="342"/>
      <c r="COE59" s="342"/>
      <c r="COF59" s="342"/>
      <c r="COG59" s="342"/>
      <c r="COH59" s="342"/>
      <c r="COI59" s="342"/>
      <c r="COJ59" s="342"/>
      <c r="COK59" s="342"/>
      <c r="COL59" s="342"/>
      <c r="COM59" s="342"/>
      <c r="CON59" s="342"/>
      <c r="COO59" s="342"/>
      <c r="COP59" s="342"/>
      <c r="COQ59" s="342"/>
      <c r="COR59" s="342"/>
      <c r="COS59" s="342"/>
      <c r="COT59" s="342"/>
      <c r="COU59" s="342"/>
      <c r="COV59" s="342"/>
      <c r="COW59" s="342"/>
      <c r="COX59" s="342"/>
      <c r="COY59" s="342"/>
      <c r="COZ59" s="342"/>
      <c r="CPA59" s="342"/>
      <c r="CPB59" s="342"/>
      <c r="CPC59" s="342"/>
      <c r="CPD59" s="342"/>
      <c r="CPE59" s="342"/>
      <c r="CPF59" s="342"/>
      <c r="CPG59" s="342"/>
      <c r="CPH59" s="342"/>
      <c r="CPI59" s="342"/>
      <c r="CPJ59" s="342"/>
      <c r="CPK59" s="342"/>
      <c r="CPL59" s="342"/>
      <c r="CPM59" s="342"/>
      <c r="CPN59" s="342"/>
      <c r="CPO59" s="342"/>
      <c r="CPP59" s="342"/>
      <c r="CPQ59" s="342"/>
      <c r="CPR59" s="342"/>
      <c r="CPS59" s="342"/>
      <c r="CPT59" s="342"/>
      <c r="CPU59" s="342"/>
      <c r="CPV59" s="342"/>
      <c r="CPW59" s="342"/>
      <c r="CPX59" s="342"/>
      <c r="CPY59" s="342"/>
      <c r="CPZ59" s="342"/>
      <c r="CQA59" s="342"/>
      <c r="CQB59" s="342"/>
      <c r="CQC59" s="342"/>
      <c r="CQD59" s="342"/>
      <c r="CQE59" s="342"/>
      <c r="CQF59" s="342"/>
      <c r="CQG59" s="342"/>
      <c r="CQH59" s="342"/>
      <c r="CQI59" s="342"/>
      <c r="CQJ59" s="342"/>
      <c r="CQK59" s="342"/>
      <c r="CQL59" s="342"/>
      <c r="CQM59" s="342"/>
      <c r="CQN59" s="342"/>
      <c r="CQO59" s="342"/>
      <c r="CQP59" s="342"/>
      <c r="CQQ59" s="342"/>
      <c r="CQR59" s="342"/>
      <c r="CQS59" s="342"/>
      <c r="CQT59" s="342"/>
      <c r="CQU59" s="342"/>
      <c r="CQV59" s="342"/>
      <c r="CQW59" s="342"/>
      <c r="CQX59" s="342"/>
      <c r="CQY59" s="342"/>
      <c r="CQZ59" s="342"/>
      <c r="CRA59" s="342"/>
      <c r="CRB59" s="342"/>
      <c r="CRC59" s="342"/>
      <c r="CRD59" s="342"/>
      <c r="CRE59" s="342"/>
      <c r="CRF59" s="342"/>
      <c r="CRG59" s="342"/>
      <c r="CRH59" s="342"/>
      <c r="CRI59" s="342"/>
      <c r="CRJ59" s="342"/>
      <c r="CRK59" s="342"/>
      <c r="CRL59" s="342"/>
      <c r="CRM59" s="342"/>
      <c r="CRN59" s="342"/>
      <c r="CRO59" s="342"/>
      <c r="CRP59" s="342"/>
      <c r="CRQ59" s="342"/>
      <c r="CRR59" s="342"/>
      <c r="CRS59" s="342"/>
      <c r="CRT59" s="342"/>
      <c r="CRU59" s="342"/>
      <c r="CRV59" s="342"/>
      <c r="CRW59" s="342"/>
      <c r="CRX59" s="342"/>
      <c r="CRY59" s="342"/>
      <c r="CRZ59" s="342"/>
      <c r="CSA59" s="342"/>
      <c r="CSB59" s="342"/>
      <c r="CSC59" s="342"/>
      <c r="CSD59" s="342"/>
      <c r="CSE59" s="342"/>
      <c r="CSF59" s="342"/>
      <c r="CSG59" s="342"/>
      <c r="CSH59" s="342"/>
      <c r="CSI59" s="342"/>
      <c r="CSJ59" s="342"/>
      <c r="CSK59" s="342"/>
      <c r="CSL59" s="342"/>
      <c r="CSM59" s="342"/>
      <c r="CSN59" s="342"/>
      <c r="CSO59" s="342"/>
      <c r="CSP59" s="342"/>
      <c r="CSQ59" s="342"/>
      <c r="CSR59" s="342"/>
      <c r="CSS59" s="342"/>
      <c r="CST59" s="342"/>
      <c r="CSU59" s="342"/>
      <c r="CSV59" s="342"/>
      <c r="CSW59" s="342"/>
      <c r="CSX59" s="342"/>
      <c r="CSY59" s="342"/>
      <c r="CSZ59" s="342"/>
      <c r="CTA59" s="342"/>
      <c r="CTB59" s="342"/>
      <c r="CTC59" s="342"/>
      <c r="CTD59" s="342"/>
      <c r="CTE59" s="342"/>
      <c r="CTF59" s="342"/>
      <c r="CTG59" s="342"/>
      <c r="CTH59" s="342"/>
      <c r="CTI59" s="342"/>
      <c r="CTJ59" s="342"/>
      <c r="CTK59" s="342"/>
      <c r="CTL59" s="342"/>
      <c r="CTM59" s="342"/>
      <c r="CTN59" s="342"/>
      <c r="CTO59" s="342"/>
      <c r="CTP59" s="342"/>
      <c r="CTQ59" s="342"/>
      <c r="CTR59" s="342"/>
      <c r="CTS59" s="342"/>
      <c r="CTT59" s="342"/>
      <c r="CTU59" s="342"/>
      <c r="CTV59" s="342"/>
      <c r="CTW59" s="342"/>
      <c r="CTX59" s="342"/>
      <c r="CTY59" s="342"/>
      <c r="CTZ59" s="342"/>
      <c r="CUA59" s="342"/>
      <c r="CUB59" s="342"/>
      <c r="CUC59" s="342"/>
      <c r="CUD59" s="342"/>
      <c r="CUE59" s="342"/>
      <c r="CUF59" s="342"/>
      <c r="CUG59" s="342"/>
      <c r="CUH59" s="342"/>
      <c r="CUI59" s="342"/>
      <c r="CUJ59" s="342"/>
      <c r="CUK59" s="342"/>
      <c r="CUL59" s="342"/>
      <c r="CUM59" s="342"/>
      <c r="CUN59" s="342"/>
      <c r="CUO59" s="342"/>
      <c r="CUP59" s="342"/>
      <c r="CUQ59" s="342"/>
      <c r="CUR59" s="342"/>
      <c r="CUS59" s="342"/>
      <c r="CUT59" s="342"/>
      <c r="CUU59" s="342"/>
      <c r="CUV59" s="342"/>
      <c r="CUW59" s="342"/>
      <c r="CUX59" s="342"/>
      <c r="CUY59" s="342"/>
      <c r="CUZ59" s="342"/>
      <c r="CVA59" s="342"/>
      <c r="CVB59" s="342"/>
      <c r="CVC59" s="342"/>
      <c r="CVD59" s="342"/>
      <c r="CVE59" s="342"/>
      <c r="CVF59" s="342"/>
      <c r="CVG59" s="342"/>
      <c r="CVH59" s="342"/>
      <c r="CVI59" s="342"/>
      <c r="CVJ59" s="342"/>
      <c r="CVK59" s="342"/>
      <c r="CVL59" s="342"/>
      <c r="CVM59" s="342"/>
      <c r="CVN59" s="342"/>
      <c r="CVO59" s="342"/>
      <c r="CVP59" s="342"/>
      <c r="CVQ59" s="342"/>
      <c r="CVR59" s="342"/>
      <c r="CVS59" s="342"/>
      <c r="CVT59" s="342"/>
      <c r="CVU59" s="342"/>
      <c r="CVV59" s="342"/>
      <c r="CVW59" s="342"/>
      <c r="CVX59" s="342"/>
      <c r="CVY59" s="342"/>
      <c r="CVZ59" s="342"/>
      <c r="CWA59" s="342"/>
      <c r="CWB59" s="342"/>
      <c r="CWC59" s="342"/>
      <c r="CWD59" s="342"/>
      <c r="CWE59" s="342"/>
      <c r="CWF59" s="342"/>
      <c r="CWG59" s="342"/>
      <c r="CWH59" s="342"/>
      <c r="CWI59" s="342"/>
      <c r="CWJ59" s="342"/>
      <c r="CWK59" s="342"/>
      <c r="CWL59" s="342"/>
      <c r="CWM59" s="342"/>
      <c r="CWN59" s="342"/>
      <c r="CWO59" s="342"/>
      <c r="CWP59" s="342"/>
      <c r="CWQ59" s="342"/>
      <c r="CWR59" s="342"/>
      <c r="CWS59" s="342"/>
      <c r="CWT59" s="342"/>
      <c r="CWU59" s="342"/>
      <c r="CWV59" s="342"/>
      <c r="CWW59" s="342"/>
      <c r="CWX59" s="342"/>
      <c r="CWY59" s="342"/>
      <c r="CWZ59" s="342"/>
      <c r="CXA59" s="342"/>
      <c r="CXB59" s="342"/>
      <c r="CXC59" s="342"/>
      <c r="CXD59" s="342"/>
      <c r="CXE59" s="342"/>
      <c r="CXF59" s="342"/>
      <c r="CXG59" s="342"/>
      <c r="CXH59" s="342"/>
      <c r="CXI59" s="342"/>
      <c r="CXJ59" s="342"/>
      <c r="CXK59" s="342"/>
      <c r="CXL59" s="342"/>
      <c r="CXM59" s="342"/>
      <c r="CXN59" s="342"/>
      <c r="CXO59" s="342"/>
      <c r="CXP59" s="342"/>
      <c r="CXQ59" s="342"/>
      <c r="CXR59" s="342"/>
      <c r="CXS59" s="342"/>
      <c r="CXT59" s="342"/>
      <c r="CXU59" s="342"/>
      <c r="CXV59" s="342"/>
      <c r="CXW59" s="342"/>
      <c r="CXX59" s="342"/>
      <c r="CXY59" s="342"/>
      <c r="CXZ59" s="342"/>
      <c r="CYA59" s="342"/>
      <c r="CYB59" s="342"/>
      <c r="CYC59" s="342"/>
      <c r="CYD59" s="342"/>
      <c r="CYE59" s="342"/>
      <c r="CYF59" s="342"/>
      <c r="CYG59" s="342"/>
      <c r="CYH59" s="342"/>
      <c r="CYI59" s="342"/>
      <c r="CYJ59" s="342"/>
      <c r="CYK59" s="342"/>
      <c r="CYL59" s="342"/>
      <c r="CYM59" s="342"/>
      <c r="CYN59" s="342"/>
      <c r="CYO59" s="342"/>
      <c r="CYP59" s="342"/>
      <c r="CYQ59" s="342"/>
      <c r="CYR59" s="342"/>
      <c r="CYS59" s="342"/>
      <c r="CYT59" s="342"/>
      <c r="CYU59" s="342"/>
      <c r="CYV59" s="342"/>
      <c r="CYW59" s="342"/>
      <c r="CYX59" s="342"/>
      <c r="CYY59" s="342"/>
      <c r="CYZ59" s="342"/>
      <c r="CZA59" s="342"/>
      <c r="CZB59" s="342"/>
      <c r="CZC59" s="342"/>
      <c r="CZD59" s="342"/>
      <c r="CZE59" s="342"/>
      <c r="CZF59" s="342"/>
      <c r="CZG59" s="342"/>
      <c r="CZH59" s="342"/>
      <c r="CZI59" s="342"/>
      <c r="CZJ59" s="342"/>
      <c r="CZK59" s="342"/>
      <c r="CZL59" s="342"/>
      <c r="CZM59" s="342"/>
      <c r="CZN59" s="342"/>
      <c r="CZO59" s="342"/>
      <c r="CZP59" s="342"/>
      <c r="CZQ59" s="342"/>
      <c r="CZR59" s="342"/>
      <c r="CZS59" s="342"/>
      <c r="CZT59" s="342"/>
      <c r="CZU59" s="342"/>
      <c r="CZV59" s="342"/>
      <c r="CZW59" s="342"/>
      <c r="CZX59" s="342"/>
      <c r="CZY59" s="342"/>
      <c r="CZZ59" s="342"/>
      <c r="DAA59" s="342"/>
      <c r="DAB59" s="342"/>
      <c r="DAC59" s="342"/>
      <c r="DAD59" s="342"/>
      <c r="DAE59" s="342"/>
      <c r="DAF59" s="342"/>
      <c r="DAG59" s="342"/>
      <c r="DAH59" s="342"/>
      <c r="DAI59" s="342"/>
      <c r="DAJ59" s="342"/>
      <c r="DAK59" s="342"/>
      <c r="DAL59" s="342"/>
      <c r="DAM59" s="342"/>
      <c r="DAN59" s="342"/>
      <c r="DAO59" s="342"/>
      <c r="DAP59" s="342"/>
      <c r="DAQ59" s="342"/>
      <c r="DAR59" s="342"/>
      <c r="DAS59" s="342"/>
      <c r="DAT59" s="342"/>
      <c r="DAU59" s="342"/>
      <c r="DAV59" s="342"/>
      <c r="DAW59" s="342"/>
      <c r="DAX59" s="342"/>
      <c r="DAY59" s="342"/>
      <c r="DAZ59" s="342"/>
      <c r="DBA59" s="342"/>
      <c r="DBB59" s="342"/>
      <c r="DBC59" s="342"/>
      <c r="DBD59" s="342"/>
      <c r="DBE59" s="342"/>
      <c r="DBF59" s="342"/>
      <c r="DBG59" s="342"/>
      <c r="DBH59" s="342"/>
      <c r="DBI59" s="342"/>
      <c r="DBJ59" s="342"/>
      <c r="DBK59" s="342"/>
      <c r="DBL59" s="342"/>
      <c r="DBM59" s="342"/>
      <c r="DBN59" s="342"/>
      <c r="DBO59" s="342"/>
      <c r="DBP59" s="342"/>
      <c r="DBQ59" s="342"/>
      <c r="DBR59" s="342"/>
      <c r="DBS59" s="342"/>
      <c r="DBT59" s="342"/>
      <c r="DBU59" s="342"/>
      <c r="DBV59" s="342"/>
      <c r="DBW59" s="342"/>
      <c r="DBX59" s="342"/>
      <c r="DBY59" s="342"/>
      <c r="DBZ59" s="342"/>
      <c r="DCA59" s="342"/>
      <c r="DCB59" s="342"/>
      <c r="DCC59" s="342"/>
      <c r="DCD59" s="342"/>
      <c r="DCE59" s="342"/>
      <c r="DCF59" s="342"/>
      <c r="DCG59" s="342"/>
      <c r="DCH59" s="342"/>
      <c r="DCI59" s="342"/>
      <c r="DCJ59" s="342"/>
      <c r="DCK59" s="342"/>
      <c r="DCL59" s="342"/>
      <c r="DCM59" s="342"/>
      <c r="DCN59" s="342"/>
      <c r="DCO59" s="342"/>
      <c r="DCP59" s="342"/>
      <c r="DCQ59" s="342"/>
      <c r="DCR59" s="342"/>
      <c r="DCS59" s="342"/>
      <c r="DCT59" s="342"/>
      <c r="DCU59" s="342"/>
      <c r="DCV59" s="342"/>
      <c r="DCW59" s="342"/>
      <c r="DCX59" s="342"/>
      <c r="DCY59" s="342"/>
      <c r="DCZ59" s="342"/>
      <c r="DDA59" s="342"/>
      <c r="DDB59" s="342"/>
      <c r="DDC59" s="342"/>
      <c r="DDD59" s="342"/>
      <c r="DDE59" s="342"/>
      <c r="DDF59" s="342"/>
      <c r="DDG59" s="342"/>
      <c r="DDH59" s="342"/>
      <c r="DDI59" s="342"/>
      <c r="DDJ59" s="342"/>
      <c r="DDK59" s="342"/>
      <c r="DDL59" s="342"/>
      <c r="DDM59" s="342"/>
      <c r="DDN59" s="342"/>
      <c r="DDO59" s="342"/>
      <c r="DDP59" s="342"/>
      <c r="DDQ59" s="342"/>
      <c r="DDR59" s="342"/>
      <c r="DDS59" s="342"/>
      <c r="DDT59" s="342"/>
      <c r="DDU59" s="342"/>
      <c r="DDV59" s="342"/>
      <c r="DDW59" s="342"/>
      <c r="DDX59" s="342"/>
      <c r="DDY59" s="342"/>
      <c r="DDZ59" s="342"/>
      <c r="DEA59" s="342"/>
      <c r="DEB59" s="342"/>
      <c r="DEC59" s="342"/>
      <c r="DED59" s="342"/>
      <c r="DEE59" s="342"/>
      <c r="DEF59" s="342"/>
      <c r="DEG59" s="342"/>
      <c r="DEH59" s="342"/>
      <c r="DEI59" s="342"/>
      <c r="DEJ59" s="342"/>
      <c r="DEK59" s="342"/>
      <c r="DEL59" s="342"/>
      <c r="DEM59" s="342"/>
      <c r="DEN59" s="342"/>
      <c r="DEO59" s="342"/>
      <c r="DEP59" s="342"/>
      <c r="DEQ59" s="342"/>
      <c r="DER59" s="342"/>
      <c r="DES59" s="342"/>
      <c r="DET59" s="342"/>
      <c r="DEU59" s="342"/>
      <c r="DEV59" s="342"/>
      <c r="DEW59" s="342"/>
      <c r="DEX59" s="342"/>
      <c r="DEY59" s="342"/>
      <c r="DEZ59" s="342"/>
      <c r="DFA59" s="342"/>
      <c r="DFB59" s="342"/>
      <c r="DFC59" s="342"/>
      <c r="DFD59" s="342"/>
      <c r="DFE59" s="342"/>
      <c r="DFF59" s="342"/>
      <c r="DFG59" s="342"/>
      <c r="DFH59" s="342"/>
      <c r="DFI59" s="342"/>
      <c r="DFJ59" s="342"/>
      <c r="DFK59" s="342"/>
      <c r="DFL59" s="342"/>
      <c r="DFM59" s="342"/>
      <c r="DFN59" s="342"/>
      <c r="DFO59" s="342"/>
      <c r="DFP59" s="342"/>
      <c r="DFQ59" s="342"/>
      <c r="DFR59" s="342"/>
      <c r="DFS59" s="342"/>
      <c r="DFT59" s="342"/>
      <c r="DFU59" s="342"/>
      <c r="DFV59" s="342"/>
      <c r="DFW59" s="342"/>
      <c r="DFX59" s="342"/>
      <c r="DFY59" s="342"/>
      <c r="DFZ59" s="342"/>
      <c r="DGA59" s="342"/>
      <c r="DGB59" s="342"/>
      <c r="DGC59" s="342"/>
      <c r="DGD59" s="342"/>
      <c r="DGE59" s="342"/>
      <c r="DGF59" s="342"/>
      <c r="DGG59" s="342"/>
      <c r="DGH59" s="342"/>
      <c r="DGI59" s="342"/>
      <c r="DGJ59" s="342"/>
      <c r="DGK59" s="342"/>
      <c r="DGL59" s="342"/>
      <c r="DGM59" s="342"/>
      <c r="DGN59" s="342"/>
      <c r="DGO59" s="342"/>
      <c r="DGP59" s="342"/>
      <c r="DGQ59" s="342"/>
      <c r="DGR59" s="342"/>
      <c r="DGS59" s="342"/>
      <c r="DGT59" s="342"/>
      <c r="DGU59" s="342"/>
      <c r="DGV59" s="342"/>
      <c r="DGW59" s="342"/>
      <c r="DGX59" s="342"/>
      <c r="DGY59" s="342"/>
      <c r="DGZ59" s="342"/>
      <c r="DHA59" s="342"/>
      <c r="DHB59" s="342"/>
      <c r="DHC59" s="342"/>
      <c r="DHD59" s="342"/>
      <c r="DHE59" s="342"/>
      <c r="DHF59" s="342"/>
      <c r="DHG59" s="342"/>
      <c r="DHH59" s="342"/>
      <c r="DHI59" s="342"/>
      <c r="DHJ59" s="342"/>
      <c r="DHK59" s="342"/>
      <c r="DHL59" s="342"/>
      <c r="DHM59" s="342"/>
      <c r="DHN59" s="342"/>
      <c r="DHO59" s="342"/>
      <c r="DHP59" s="342"/>
      <c r="DHQ59" s="342"/>
      <c r="DHR59" s="342"/>
      <c r="DHS59" s="342"/>
      <c r="DHT59" s="342"/>
      <c r="DHU59" s="342"/>
      <c r="DHV59" s="342"/>
      <c r="DHW59" s="342"/>
      <c r="DHX59" s="342"/>
      <c r="DHY59" s="342"/>
      <c r="DHZ59" s="342"/>
      <c r="DIA59" s="342"/>
      <c r="DIB59" s="342"/>
      <c r="DIC59" s="342"/>
      <c r="DID59" s="342"/>
      <c r="DIE59" s="342"/>
      <c r="DIF59" s="342"/>
      <c r="DIG59" s="342"/>
      <c r="DIH59" s="342"/>
      <c r="DII59" s="342"/>
      <c r="DIJ59" s="342"/>
      <c r="DIK59" s="342"/>
      <c r="DIL59" s="342"/>
      <c r="DIM59" s="342"/>
      <c r="DIN59" s="342"/>
      <c r="DIO59" s="342"/>
      <c r="DIP59" s="342"/>
      <c r="DIQ59" s="342"/>
      <c r="DIR59" s="342"/>
      <c r="DIS59" s="342"/>
      <c r="DIT59" s="342"/>
      <c r="DIU59" s="342"/>
      <c r="DIV59" s="342"/>
      <c r="DIW59" s="342"/>
      <c r="DIX59" s="342"/>
      <c r="DIY59" s="342"/>
      <c r="DIZ59" s="342"/>
      <c r="DJA59" s="342"/>
      <c r="DJB59" s="342"/>
      <c r="DJC59" s="342"/>
      <c r="DJD59" s="342"/>
      <c r="DJE59" s="342"/>
      <c r="DJF59" s="342"/>
      <c r="DJG59" s="342"/>
      <c r="DJH59" s="342"/>
      <c r="DJI59" s="342"/>
      <c r="DJJ59" s="342"/>
      <c r="DJK59" s="342"/>
      <c r="DJL59" s="342"/>
      <c r="DJM59" s="342"/>
      <c r="DJN59" s="342"/>
      <c r="DJO59" s="342"/>
      <c r="DJP59" s="342"/>
      <c r="DJQ59" s="342"/>
      <c r="DJR59" s="342"/>
      <c r="DJS59" s="342"/>
      <c r="DJT59" s="342"/>
      <c r="DJU59" s="342"/>
      <c r="DJV59" s="342"/>
      <c r="DJW59" s="342"/>
      <c r="DJX59" s="342"/>
      <c r="DJY59" s="342"/>
      <c r="DJZ59" s="342"/>
      <c r="DKA59" s="342"/>
      <c r="DKB59" s="342"/>
      <c r="DKC59" s="342"/>
      <c r="DKD59" s="342"/>
      <c r="DKE59" s="342"/>
      <c r="DKF59" s="342"/>
      <c r="DKG59" s="342"/>
      <c r="DKH59" s="342"/>
      <c r="DKI59" s="342"/>
      <c r="DKJ59" s="342"/>
      <c r="DKK59" s="342"/>
      <c r="DKL59" s="342"/>
      <c r="DKM59" s="342"/>
      <c r="DKN59" s="342"/>
      <c r="DKO59" s="342"/>
      <c r="DKP59" s="342"/>
      <c r="DKQ59" s="342"/>
      <c r="DKR59" s="342"/>
      <c r="DKS59" s="342"/>
      <c r="DKT59" s="342"/>
      <c r="DKU59" s="342"/>
      <c r="DKV59" s="342"/>
      <c r="DKW59" s="342"/>
      <c r="DKX59" s="342"/>
      <c r="DKY59" s="342"/>
      <c r="DKZ59" s="342"/>
      <c r="DLA59" s="342"/>
      <c r="DLB59" s="342"/>
      <c r="DLC59" s="342"/>
      <c r="DLD59" s="342"/>
      <c r="DLE59" s="342"/>
      <c r="DLF59" s="342"/>
      <c r="DLG59" s="342"/>
      <c r="DLH59" s="342"/>
      <c r="DLI59" s="342"/>
      <c r="DLJ59" s="342"/>
      <c r="DLK59" s="342"/>
      <c r="DLL59" s="342"/>
      <c r="DLM59" s="342"/>
      <c r="DLN59" s="342"/>
      <c r="DLO59" s="342"/>
      <c r="DLP59" s="342"/>
      <c r="DLQ59" s="342"/>
      <c r="DLR59" s="342"/>
      <c r="DLS59" s="342"/>
      <c r="DLT59" s="342"/>
      <c r="DLU59" s="342"/>
      <c r="DLV59" s="342"/>
      <c r="DLW59" s="342"/>
      <c r="DLX59" s="342"/>
      <c r="DLY59" s="342"/>
      <c r="DLZ59" s="342"/>
      <c r="DMA59" s="342"/>
      <c r="DMB59" s="342"/>
      <c r="DMC59" s="342"/>
      <c r="DMD59" s="342"/>
      <c r="DME59" s="342"/>
      <c r="DMF59" s="342"/>
      <c r="DMG59" s="342"/>
      <c r="DMH59" s="342"/>
      <c r="DMI59" s="342"/>
      <c r="DMJ59" s="342"/>
      <c r="DMK59" s="342"/>
      <c r="DML59" s="342"/>
      <c r="DMM59" s="342"/>
      <c r="DMN59" s="342"/>
      <c r="DMO59" s="342"/>
      <c r="DMP59" s="342"/>
      <c r="DMQ59" s="342"/>
      <c r="DMR59" s="342"/>
      <c r="DMS59" s="342"/>
      <c r="DMT59" s="342"/>
      <c r="DMU59" s="342"/>
      <c r="DMV59" s="342"/>
      <c r="DMW59" s="342"/>
      <c r="DMX59" s="342"/>
      <c r="DMY59" s="342"/>
      <c r="DMZ59" s="342"/>
      <c r="DNA59" s="342"/>
      <c r="DNB59" s="342"/>
      <c r="DNC59" s="342"/>
      <c r="DND59" s="342"/>
      <c r="DNE59" s="342"/>
      <c r="DNF59" s="342"/>
      <c r="DNG59" s="342"/>
      <c r="DNH59" s="342"/>
      <c r="DNI59" s="342"/>
      <c r="DNJ59" s="342"/>
      <c r="DNK59" s="342"/>
      <c r="DNL59" s="342"/>
      <c r="DNM59" s="342"/>
      <c r="DNN59" s="342"/>
      <c r="DNO59" s="342"/>
      <c r="DNP59" s="342"/>
      <c r="DNQ59" s="342"/>
      <c r="DNR59" s="342"/>
      <c r="DNS59" s="342"/>
      <c r="DNT59" s="342"/>
      <c r="DNU59" s="342"/>
      <c r="DNV59" s="342"/>
      <c r="DNW59" s="342"/>
      <c r="DNX59" s="342"/>
      <c r="DNY59" s="342"/>
      <c r="DNZ59" s="342"/>
      <c r="DOA59" s="342"/>
      <c r="DOB59" s="342"/>
      <c r="DOC59" s="342"/>
      <c r="DOD59" s="342"/>
      <c r="DOE59" s="342"/>
      <c r="DOF59" s="342"/>
      <c r="DOG59" s="342"/>
      <c r="DOH59" s="342"/>
      <c r="DOI59" s="342"/>
      <c r="DOJ59" s="342"/>
      <c r="DOK59" s="342"/>
      <c r="DOL59" s="342"/>
      <c r="DOM59" s="342"/>
      <c r="DON59" s="342"/>
      <c r="DOO59" s="342"/>
      <c r="DOP59" s="342"/>
      <c r="DOQ59" s="342"/>
      <c r="DOR59" s="342"/>
      <c r="DOS59" s="342"/>
      <c r="DOT59" s="342"/>
      <c r="DOU59" s="342"/>
      <c r="DOV59" s="342"/>
      <c r="DOW59" s="342"/>
      <c r="DOX59" s="342"/>
      <c r="DOY59" s="342"/>
      <c r="DOZ59" s="342"/>
      <c r="DPA59" s="342"/>
      <c r="DPB59" s="342"/>
      <c r="DPC59" s="342"/>
      <c r="DPD59" s="342"/>
      <c r="DPE59" s="342"/>
      <c r="DPF59" s="342"/>
      <c r="DPG59" s="342"/>
      <c r="DPH59" s="342"/>
      <c r="DPI59" s="342"/>
      <c r="DPJ59" s="342"/>
      <c r="DPK59" s="342"/>
      <c r="DPL59" s="342"/>
      <c r="DPM59" s="342"/>
      <c r="DPN59" s="342"/>
      <c r="DPO59" s="342"/>
      <c r="DPP59" s="342"/>
      <c r="DPQ59" s="342"/>
      <c r="DPR59" s="342"/>
      <c r="DPS59" s="342"/>
      <c r="DPT59" s="342"/>
      <c r="DPU59" s="342"/>
      <c r="DPV59" s="342"/>
      <c r="DPW59" s="342"/>
      <c r="DPX59" s="342"/>
      <c r="DPY59" s="342"/>
      <c r="DPZ59" s="342"/>
      <c r="DQA59" s="342"/>
      <c r="DQB59" s="342"/>
      <c r="DQC59" s="342"/>
      <c r="DQD59" s="342"/>
      <c r="DQE59" s="342"/>
      <c r="DQF59" s="342"/>
      <c r="DQG59" s="342"/>
      <c r="DQH59" s="342"/>
      <c r="DQI59" s="342"/>
      <c r="DQJ59" s="342"/>
      <c r="DQK59" s="342"/>
      <c r="DQL59" s="342"/>
      <c r="DQM59" s="342"/>
      <c r="DQN59" s="342"/>
      <c r="DQO59" s="342"/>
      <c r="DQP59" s="342"/>
      <c r="DQQ59" s="342"/>
      <c r="DQR59" s="342"/>
      <c r="DQS59" s="342"/>
      <c r="DQT59" s="342"/>
      <c r="DQU59" s="342"/>
      <c r="DQV59" s="342"/>
      <c r="DQW59" s="342"/>
      <c r="DQX59" s="342"/>
      <c r="DQY59" s="342"/>
      <c r="DQZ59" s="342"/>
      <c r="DRA59" s="342"/>
      <c r="DRB59" s="342"/>
      <c r="DRC59" s="342"/>
      <c r="DRD59" s="342"/>
      <c r="DRE59" s="342"/>
      <c r="DRF59" s="342"/>
      <c r="DRG59" s="342"/>
      <c r="DRH59" s="342"/>
      <c r="DRI59" s="342"/>
      <c r="DRJ59" s="342"/>
      <c r="DRK59" s="342"/>
      <c r="DRL59" s="342"/>
      <c r="DRM59" s="342"/>
      <c r="DRN59" s="342"/>
      <c r="DRO59" s="342"/>
      <c r="DRP59" s="342"/>
      <c r="DRQ59" s="342"/>
      <c r="DRR59" s="342"/>
      <c r="DRS59" s="342"/>
      <c r="DRT59" s="342"/>
      <c r="DRU59" s="342"/>
      <c r="DRV59" s="342"/>
      <c r="DRW59" s="342"/>
      <c r="DRX59" s="342"/>
      <c r="DRY59" s="342"/>
      <c r="DRZ59" s="342"/>
      <c r="DSA59" s="342"/>
      <c r="DSB59" s="342"/>
      <c r="DSC59" s="342"/>
      <c r="DSD59" s="342"/>
      <c r="DSE59" s="342"/>
      <c r="DSF59" s="342"/>
      <c r="DSG59" s="342"/>
      <c r="DSH59" s="342"/>
      <c r="DSI59" s="342"/>
      <c r="DSJ59" s="342"/>
      <c r="DSK59" s="342"/>
      <c r="DSL59" s="342"/>
      <c r="DSM59" s="342"/>
      <c r="DSN59" s="342"/>
      <c r="DSO59" s="342"/>
      <c r="DSP59" s="342"/>
      <c r="DSQ59" s="342"/>
      <c r="DSR59" s="342"/>
      <c r="DSS59" s="342"/>
      <c r="DST59" s="342"/>
      <c r="DSU59" s="342"/>
      <c r="DSV59" s="342"/>
      <c r="DSW59" s="342"/>
      <c r="DSX59" s="342"/>
      <c r="DSY59" s="342"/>
      <c r="DSZ59" s="342"/>
      <c r="DTA59" s="342"/>
      <c r="DTB59" s="342"/>
      <c r="DTC59" s="342"/>
      <c r="DTD59" s="342"/>
      <c r="DTE59" s="342"/>
      <c r="DTF59" s="342"/>
      <c r="DTG59" s="342"/>
      <c r="DTH59" s="342"/>
      <c r="DTI59" s="342"/>
      <c r="DTJ59" s="342"/>
      <c r="DTK59" s="342"/>
      <c r="DTL59" s="342"/>
      <c r="DTM59" s="342"/>
      <c r="DTN59" s="342"/>
      <c r="DTO59" s="342"/>
      <c r="DTP59" s="342"/>
      <c r="DTQ59" s="342"/>
      <c r="DTR59" s="342"/>
      <c r="DTS59" s="342"/>
      <c r="DTT59" s="342"/>
      <c r="DTU59" s="342"/>
      <c r="DTV59" s="342"/>
      <c r="DTW59" s="342"/>
      <c r="DTX59" s="342"/>
      <c r="DTY59" s="342"/>
      <c r="DTZ59" s="342"/>
      <c r="DUA59" s="342"/>
      <c r="DUB59" s="342"/>
      <c r="DUC59" s="342"/>
      <c r="DUD59" s="342"/>
      <c r="DUE59" s="342"/>
      <c r="DUF59" s="342"/>
      <c r="DUG59" s="342"/>
      <c r="DUH59" s="342"/>
      <c r="DUI59" s="342"/>
      <c r="DUJ59" s="342"/>
      <c r="DUK59" s="342"/>
      <c r="DUL59" s="342"/>
      <c r="DUM59" s="342"/>
      <c r="DUN59" s="342"/>
      <c r="DUO59" s="342"/>
      <c r="DUP59" s="342"/>
      <c r="DUQ59" s="342"/>
      <c r="DUR59" s="342"/>
      <c r="DUS59" s="342"/>
      <c r="DUT59" s="342"/>
      <c r="DUU59" s="342"/>
      <c r="DUV59" s="342"/>
      <c r="DUW59" s="342"/>
      <c r="DUX59" s="342"/>
      <c r="DUY59" s="342"/>
      <c r="DUZ59" s="342"/>
      <c r="DVA59" s="342"/>
      <c r="DVB59" s="342"/>
      <c r="DVC59" s="342"/>
      <c r="DVD59" s="342"/>
      <c r="DVE59" s="342"/>
      <c r="DVF59" s="342"/>
      <c r="DVG59" s="342"/>
      <c r="DVH59" s="342"/>
      <c r="DVI59" s="342"/>
      <c r="DVJ59" s="342"/>
      <c r="DVK59" s="342"/>
      <c r="DVL59" s="342"/>
      <c r="DVM59" s="342"/>
      <c r="DVN59" s="342"/>
      <c r="DVO59" s="342"/>
      <c r="DVP59" s="342"/>
      <c r="DVQ59" s="342"/>
      <c r="DVR59" s="342"/>
      <c r="DVS59" s="342"/>
      <c r="DVT59" s="342"/>
      <c r="DVU59" s="342"/>
      <c r="DVV59" s="342"/>
      <c r="DVW59" s="342"/>
      <c r="DVX59" s="342"/>
      <c r="DVY59" s="342"/>
      <c r="DVZ59" s="342"/>
      <c r="DWA59" s="342"/>
      <c r="DWB59" s="342"/>
      <c r="DWC59" s="342"/>
      <c r="DWD59" s="342"/>
      <c r="DWE59" s="342"/>
      <c r="DWF59" s="342"/>
      <c r="DWG59" s="342"/>
      <c r="DWH59" s="342"/>
      <c r="DWI59" s="342"/>
      <c r="DWJ59" s="342"/>
      <c r="DWK59" s="342"/>
      <c r="DWL59" s="342"/>
      <c r="DWM59" s="342"/>
      <c r="DWN59" s="342"/>
      <c r="DWO59" s="342"/>
      <c r="DWP59" s="342"/>
      <c r="DWQ59" s="342"/>
      <c r="DWR59" s="342"/>
      <c r="DWS59" s="342"/>
      <c r="DWT59" s="342"/>
      <c r="DWU59" s="342"/>
      <c r="DWV59" s="342"/>
      <c r="DWW59" s="342"/>
      <c r="DWX59" s="342"/>
      <c r="DWY59" s="342"/>
      <c r="DWZ59" s="342"/>
      <c r="DXA59" s="342"/>
      <c r="DXB59" s="342"/>
      <c r="DXC59" s="342"/>
      <c r="DXD59" s="342"/>
      <c r="DXE59" s="342"/>
      <c r="DXF59" s="342"/>
      <c r="DXG59" s="342"/>
      <c r="DXH59" s="342"/>
      <c r="DXI59" s="342"/>
      <c r="DXJ59" s="342"/>
      <c r="DXK59" s="342"/>
      <c r="DXL59" s="342"/>
      <c r="DXM59" s="342"/>
      <c r="DXN59" s="342"/>
      <c r="DXO59" s="342"/>
      <c r="DXP59" s="342"/>
      <c r="DXQ59" s="342"/>
      <c r="DXR59" s="342"/>
      <c r="DXS59" s="342"/>
      <c r="DXT59" s="342"/>
      <c r="DXU59" s="342"/>
      <c r="DXV59" s="342"/>
      <c r="DXW59" s="342"/>
      <c r="DXX59" s="342"/>
      <c r="DXY59" s="342"/>
      <c r="DXZ59" s="342"/>
      <c r="DYA59" s="342"/>
      <c r="DYB59" s="342"/>
      <c r="DYC59" s="342"/>
      <c r="DYD59" s="342"/>
      <c r="DYE59" s="342"/>
      <c r="DYF59" s="342"/>
      <c r="DYG59" s="342"/>
      <c r="DYH59" s="342"/>
      <c r="DYI59" s="342"/>
      <c r="DYJ59" s="342"/>
      <c r="DYK59" s="342"/>
      <c r="DYL59" s="342"/>
      <c r="DYM59" s="342"/>
      <c r="DYN59" s="342"/>
      <c r="DYO59" s="342"/>
      <c r="DYP59" s="342"/>
      <c r="DYQ59" s="342"/>
      <c r="DYR59" s="342"/>
      <c r="DYS59" s="342"/>
      <c r="DYT59" s="342"/>
      <c r="DYU59" s="342"/>
      <c r="DYV59" s="342"/>
      <c r="DYW59" s="342"/>
      <c r="DYX59" s="342"/>
      <c r="DYY59" s="342"/>
      <c r="DYZ59" s="342"/>
      <c r="DZA59" s="342"/>
      <c r="DZB59" s="342"/>
      <c r="DZC59" s="342"/>
      <c r="DZD59" s="342"/>
      <c r="DZE59" s="342"/>
      <c r="DZF59" s="342"/>
      <c r="DZG59" s="342"/>
      <c r="DZH59" s="342"/>
      <c r="DZI59" s="342"/>
      <c r="DZJ59" s="342"/>
      <c r="DZK59" s="342"/>
      <c r="DZL59" s="342"/>
      <c r="DZM59" s="342"/>
      <c r="DZN59" s="342"/>
      <c r="DZO59" s="342"/>
      <c r="DZP59" s="342"/>
      <c r="DZQ59" s="342"/>
      <c r="DZR59" s="342"/>
      <c r="DZS59" s="342"/>
      <c r="DZT59" s="342"/>
      <c r="DZU59" s="342"/>
      <c r="DZV59" s="342"/>
      <c r="DZW59" s="342"/>
      <c r="DZX59" s="342"/>
      <c r="DZY59" s="342"/>
      <c r="DZZ59" s="342"/>
      <c r="EAA59" s="342"/>
      <c r="EAB59" s="342"/>
      <c r="EAC59" s="342"/>
      <c r="EAD59" s="342"/>
      <c r="EAE59" s="342"/>
      <c r="EAF59" s="342"/>
      <c r="EAG59" s="342"/>
      <c r="EAH59" s="342"/>
      <c r="EAI59" s="342"/>
      <c r="EAJ59" s="342"/>
      <c r="EAK59" s="342"/>
      <c r="EAL59" s="342"/>
      <c r="EAM59" s="342"/>
      <c r="EAN59" s="342"/>
      <c r="EAO59" s="342"/>
      <c r="EAP59" s="342"/>
      <c r="EAQ59" s="342"/>
      <c r="EAR59" s="342"/>
      <c r="EAS59" s="342"/>
      <c r="EAT59" s="342"/>
      <c r="EAU59" s="342"/>
      <c r="EAV59" s="342"/>
      <c r="EAW59" s="342"/>
      <c r="EAX59" s="342"/>
      <c r="EAY59" s="342"/>
      <c r="EAZ59" s="342"/>
      <c r="EBA59" s="342"/>
      <c r="EBB59" s="342"/>
      <c r="EBC59" s="342"/>
      <c r="EBD59" s="342"/>
      <c r="EBE59" s="342"/>
      <c r="EBF59" s="342"/>
      <c r="EBG59" s="342"/>
      <c r="EBH59" s="342"/>
      <c r="EBI59" s="342"/>
      <c r="EBJ59" s="342"/>
      <c r="EBK59" s="342"/>
      <c r="EBL59" s="342"/>
      <c r="EBM59" s="342"/>
      <c r="EBN59" s="342"/>
      <c r="EBO59" s="342"/>
      <c r="EBP59" s="342"/>
      <c r="EBQ59" s="342"/>
      <c r="EBR59" s="342"/>
      <c r="EBS59" s="342"/>
      <c r="EBT59" s="342"/>
      <c r="EBU59" s="342"/>
      <c r="EBV59" s="342"/>
      <c r="EBW59" s="342"/>
      <c r="EBX59" s="342"/>
      <c r="EBY59" s="342"/>
      <c r="EBZ59" s="342"/>
      <c r="ECA59" s="342"/>
      <c r="ECB59" s="342"/>
      <c r="ECC59" s="342"/>
      <c r="ECD59" s="342"/>
      <c r="ECE59" s="342"/>
      <c r="ECF59" s="342"/>
      <c r="ECG59" s="342"/>
      <c r="ECH59" s="342"/>
      <c r="ECI59" s="342"/>
      <c r="ECJ59" s="342"/>
      <c r="ECK59" s="342"/>
      <c r="ECL59" s="342"/>
      <c r="ECM59" s="342"/>
      <c r="ECN59" s="342"/>
      <c r="ECO59" s="342"/>
      <c r="ECP59" s="342"/>
      <c r="ECQ59" s="342"/>
      <c r="ECR59" s="342"/>
      <c r="ECS59" s="342"/>
      <c r="ECT59" s="342"/>
      <c r="ECU59" s="342"/>
      <c r="ECV59" s="342"/>
      <c r="ECW59" s="342"/>
      <c r="ECX59" s="342"/>
      <c r="ECY59" s="342"/>
      <c r="ECZ59" s="342"/>
      <c r="EDA59" s="342"/>
      <c r="EDB59" s="342"/>
      <c r="EDC59" s="342"/>
      <c r="EDD59" s="342"/>
      <c r="EDE59" s="342"/>
      <c r="EDF59" s="342"/>
      <c r="EDG59" s="342"/>
      <c r="EDH59" s="342"/>
      <c r="EDI59" s="342"/>
      <c r="EDJ59" s="342"/>
      <c r="EDK59" s="342"/>
      <c r="EDL59" s="342"/>
      <c r="EDM59" s="342"/>
      <c r="EDN59" s="342"/>
      <c r="EDO59" s="342"/>
      <c r="EDP59" s="342"/>
      <c r="EDQ59" s="342"/>
      <c r="EDR59" s="342"/>
      <c r="EDS59" s="342"/>
      <c r="EDT59" s="342"/>
      <c r="EDU59" s="342"/>
      <c r="EDV59" s="342"/>
      <c r="EDW59" s="342"/>
      <c r="EDX59" s="342"/>
      <c r="EDY59" s="342"/>
      <c r="EDZ59" s="342"/>
      <c r="EEA59" s="342"/>
      <c r="EEB59" s="342"/>
      <c r="EEC59" s="342"/>
      <c r="EED59" s="342"/>
      <c r="EEE59" s="342"/>
      <c r="EEF59" s="342"/>
      <c r="EEG59" s="342"/>
      <c r="EEH59" s="342"/>
      <c r="EEI59" s="342"/>
      <c r="EEJ59" s="342"/>
      <c r="EEK59" s="342"/>
      <c r="EEL59" s="342"/>
      <c r="EEM59" s="342"/>
      <c r="EEN59" s="342"/>
      <c r="EEO59" s="342"/>
      <c r="EEP59" s="342"/>
      <c r="EEQ59" s="342"/>
      <c r="EER59" s="342"/>
      <c r="EES59" s="342"/>
      <c r="EET59" s="342"/>
      <c r="EEU59" s="342"/>
      <c r="EEV59" s="342"/>
      <c r="EEW59" s="342"/>
      <c r="EEX59" s="342"/>
      <c r="EEY59" s="342"/>
      <c r="EEZ59" s="342"/>
      <c r="EFA59" s="342"/>
      <c r="EFB59" s="342"/>
      <c r="EFC59" s="342"/>
      <c r="EFD59" s="342"/>
      <c r="EFE59" s="342"/>
      <c r="EFF59" s="342"/>
      <c r="EFG59" s="342"/>
      <c r="EFH59" s="342"/>
      <c r="EFI59" s="342"/>
      <c r="EFJ59" s="342"/>
      <c r="EFK59" s="342"/>
      <c r="EFL59" s="342"/>
      <c r="EFM59" s="342"/>
      <c r="EFN59" s="342"/>
      <c r="EFO59" s="342"/>
      <c r="EFP59" s="342"/>
      <c r="EFQ59" s="342"/>
      <c r="EFR59" s="342"/>
      <c r="EFS59" s="342"/>
      <c r="EFT59" s="342"/>
      <c r="EFU59" s="342"/>
      <c r="EFV59" s="342"/>
      <c r="EFW59" s="342"/>
      <c r="EFX59" s="342"/>
      <c r="EFY59" s="342"/>
      <c r="EFZ59" s="342"/>
      <c r="EGA59" s="342"/>
      <c r="EGB59" s="342"/>
      <c r="EGC59" s="342"/>
      <c r="EGD59" s="342"/>
      <c r="EGE59" s="342"/>
      <c r="EGF59" s="342"/>
      <c r="EGG59" s="342"/>
      <c r="EGH59" s="342"/>
      <c r="EGI59" s="342"/>
      <c r="EGJ59" s="342"/>
      <c r="EGK59" s="342"/>
      <c r="EGL59" s="342"/>
      <c r="EGM59" s="342"/>
      <c r="EGN59" s="342"/>
      <c r="EGO59" s="342"/>
      <c r="EGP59" s="342"/>
      <c r="EGQ59" s="342"/>
      <c r="EGR59" s="342"/>
      <c r="EGS59" s="342"/>
      <c r="EGT59" s="342"/>
      <c r="EGU59" s="342"/>
      <c r="EGV59" s="342"/>
      <c r="EGW59" s="342"/>
      <c r="EGX59" s="342"/>
      <c r="EGY59" s="342"/>
      <c r="EGZ59" s="342"/>
      <c r="EHA59" s="342"/>
      <c r="EHB59" s="342"/>
      <c r="EHC59" s="342"/>
      <c r="EHD59" s="342"/>
      <c r="EHE59" s="342"/>
      <c r="EHF59" s="342"/>
      <c r="EHG59" s="342"/>
      <c r="EHH59" s="342"/>
      <c r="EHI59" s="342"/>
      <c r="EHJ59" s="342"/>
      <c r="EHK59" s="342"/>
      <c r="EHL59" s="342"/>
      <c r="EHM59" s="342"/>
      <c r="EHN59" s="342"/>
      <c r="EHO59" s="342"/>
      <c r="EHP59" s="342"/>
      <c r="EHQ59" s="342"/>
      <c r="EHR59" s="342"/>
      <c r="EHS59" s="342"/>
      <c r="EHT59" s="342"/>
      <c r="EHU59" s="342"/>
      <c r="EHV59" s="342"/>
      <c r="EHW59" s="342"/>
      <c r="EHX59" s="342"/>
      <c r="EHY59" s="342"/>
      <c r="EHZ59" s="342"/>
      <c r="EIA59" s="342"/>
      <c r="EIB59" s="342"/>
      <c r="EIC59" s="342"/>
      <c r="EID59" s="342"/>
      <c r="EIE59" s="342"/>
      <c r="EIF59" s="342"/>
      <c r="EIG59" s="342"/>
      <c r="EIH59" s="342"/>
      <c r="EII59" s="342"/>
      <c r="EIJ59" s="342"/>
      <c r="EIK59" s="342"/>
      <c r="EIL59" s="342"/>
      <c r="EIM59" s="342"/>
      <c r="EIN59" s="342"/>
      <c r="EIO59" s="342"/>
      <c r="EIP59" s="342"/>
      <c r="EIQ59" s="342"/>
      <c r="EIR59" s="342"/>
      <c r="EIS59" s="342"/>
      <c r="EIT59" s="342"/>
      <c r="EIU59" s="342"/>
      <c r="EIV59" s="342"/>
      <c r="EIW59" s="342"/>
      <c r="EIX59" s="342"/>
      <c r="EIY59" s="342"/>
      <c r="EIZ59" s="342"/>
      <c r="EJA59" s="342"/>
      <c r="EJB59" s="342"/>
      <c r="EJC59" s="342"/>
      <c r="EJD59" s="342"/>
      <c r="EJE59" s="342"/>
      <c r="EJF59" s="342"/>
      <c r="EJG59" s="342"/>
      <c r="EJH59" s="342"/>
      <c r="EJI59" s="342"/>
      <c r="EJJ59" s="342"/>
      <c r="EJK59" s="342"/>
      <c r="EJL59" s="342"/>
      <c r="EJM59" s="342"/>
      <c r="EJN59" s="342"/>
      <c r="EJO59" s="342"/>
      <c r="EJP59" s="342"/>
      <c r="EJQ59" s="342"/>
      <c r="EJR59" s="342"/>
      <c r="EJS59" s="342"/>
      <c r="EJT59" s="342"/>
      <c r="EJU59" s="342"/>
      <c r="EJV59" s="342"/>
      <c r="EJW59" s="342"/>
      <c r="EJX59" s="342"/>
      <c r="EJY59" s="342"/>
      <c r="EJZ59" s="342"/>
      <c r="EKA59" s="342"/>
      <c r="EKB59" s="342"/>
      <c r="EKC59" s="342"/>
      <c r="EKD59" s="342"/>
      <c r="EKE59" s="342"/>
      <c r="EKF59" s="342"/>
      <c r="EKG59" s="342"/>
      <c r="EKH59" s="342"/>
      <c r="EKI59" s="342"/>
      <c r="EKJ59" s="342"/>
      <c r="EKK59" s="342"/>
      <c r="EKL59" s="342"/>
      <c r="EKM59" s="342"/>
      <c r="EKN59" s="342"/>
      <c r="EKO59" s="342"/>
      <c r="EKP59" s="342"/>
      <c r="EKQ59" s="342"/>
      <c r="EKR59" s="342"/>
      <c r="EKS59" s="342"/>
      <c r="EKT59" s="342"/>
      <c r="EKU59" s="342"/>
      <c r="EKV59" s="342"/>
      <c r="EKW59" s="342"/>
      <c r="EKX59" s="342"/>
      <c r="EKY59" s="342"/>
      <c r="EKZ59" s="342"/>
      <c r="ELA59" s="342"/>
      <c r="ELB59" s="342"/>
      <c r="ELC59" s="342"/>
      <c r="ELD59" s="342"/>
      <c r="ELE59" s="342"/>
      <c r="ELF59" s="342"/>
      <c r="ELG59" s="342"/>
      <c r="ELH59" s="342"/>
      <c r="ELI59" s="342"/>
      <c r="ELJ59" s="342"/>
      <c r="ELK59" s="342"/>
      <c r="ELL59" s="342"/>
      <c r="ELM59" s="342"/>
      <c r="ELN59" s="342"/>
      <c r="ELO59" s="342"/>
      <c r="ELP59" s="342"/>
      <c r="ELQ59" s="342"/>
      <c r="ELR59" s="342"/>
      <c r="ELS59" s="342"/>
      <c r="ELT59" s="342"/>
      <c r="ELU59" s="342"/>
      <c r="ELV59" s="342"/>
      <c r="ELW59" s="342"/>
      <c r="ELX59" s="342"/>
      <c r="ELY59" s="342"/>
      <c r="ELZ59" s="342"/>
      <c r="EMA59" s="342"/>
      <c r="EMB59" s="342"/>
      <c r="EMC59" s="342"/>
      <c r="EMD59" s="342"/>
      <c r="EME59" s="342"/>
      <c r="EMF59" s="342"/>
      <c r="EMG59" s="342"/>
      <c r="EMH59" s="342"/>
      <c r="EMI59" s="342"/>
      <c r="EMJ59" s="342"/>
      <c r="EMK59" s="342"/>
      <c r="EML59" s="342"/>
      <c r="EMM59" s="342"/>
      <c r="EMN59" s="342"/>
      <c r="EMO59" s="342"/>
      <c r="EMP59" s="342"/>
      <c r="EMQ59" s="342"/>
      <c r="EMR59" s="342"/>
      <c r="EMS59" s="342"/>
      <c r="EMT59" s="342"/>
      <c r="EMU59" s="342"/>
      <c r="EMV59" s="342"/>
      <c r="EMW59" s="342"/>
      <c r="EMX59" s="342"/>
      <c r="EMY59" s="342"/>
      <c r="EMZ59" s="342"/>
      <c r="ENA59" s="342"/>
      <c r="ENB59" s="342"/>
      <c r="ENC59" s="342"/>
      <c r="END59" s="342"/>
      <c r="ENE59" s="342"/>
      <c r="ENF59" s="342"/>
      <c r="ENG59" s="342"/>
      <c r="ENH59" s="342"/>
      <c r="ENI59" s="342"/>
      <c r="ENJ59" s="342"/>
      <c r="ENK59" s="342"/>
      <c r="ENL59" s="342"/>
      <c r="ENM59" s="342"/>
      <c r="ENN59" s="342"/>
      <c r="ENO59" s="342"/>
      <c r="ENP59" s="342"/>
      <c r="ENQ59" s="342"/>
      <c r="ENR59" s="342"/>
      <c r="ENS59" s="342"/>
      <c r="ENT59" s="342"/>
      <c r="ENU59" s="342"/>
      <c r="ENV59" s="342"/>
      <c r="ENW59" s="342"/>
      <c r="ENX59" s="342"/>
      <c r="ENY59" s="342"/>
      <c r="ENZ59" s="342"/>
      <c r="EOA59" s="342"/>
      <c r="EOB59" s="342"/>
      <c r="EOC59" s="342"/>
      <c r="EOD59" s="342"/>
      <c r="EOE59" s="342"/>
      <c r="EOF59" s="342"/>
      <c r="EOG59" s="342"/>
      <c r="EOH59" s="342"/>
      <c r="EOI59" s="342"/>
      <c r="EOJ59" s="342"/>
      <c r="EOK59" s="342"/>
      <c r="EOL59" s="342"/>
      <c r="EOM59" s="342"/>
      <c r="EON59" s="342"/>
      <c r="EOO59" s="342"/>
      <c r="EOP59" s="342"/>
      <c r="EOQ59" s="342"/>
      <c r="EOR59" s="342"/>
      <c r="EOS59" s="342"/>
      <c r="EOT59" s="342"/>
      <c r="EOU59" s="342"/>
      <c r="EOV59" s="342"/>
      <c r="EOW59" s="342"/>
      <c r="EOX59" s="342"/>
      <c r="EOY59" s="342"/>
      <c r="EOZ59" s="342"/>
      <c r="EPA59" s="342"/>
      <c r="EPB59" s="342"/>
      <c r="EPC59" s="342"/>
      <c r="EPD59" s="342"/>
      <c r="EPE59" s="342"/>
      <c r="EPF59" s="342"/>
      <c r="EPG59" s="342"/>
      <c r="EPH59" s="342"/>
      <c r="EPI59" s="342"/>
      <c r="EPJ59" s="342"/>
      <c r="EPK59" s="342"/>
      <c r="EPL59" s="342"/>
      <c r="EPM59" s="342"/>
      <c r="EPN59" s="342"/>
      <c r="EPO59" s="342"/>
      <c r="EPP59" s="342"/>
      <c r="EPQ59" s="342"/>
      <c r="EPR59" s="342"/>
      <c r="EPS59" s="342"/>
      <c r="EPT59" s="342"/>
      <c r="EPU59" s="342"/>
      <c r="EPV59" s="342"/>
      <c r="EPW59" s="342"/>
      <c r="EPX59" s="342"/>
      <c r="EPY59" s="342"/>
      <c r="EPZ59" s="342"/>
      <c r="EQA59" s="342"/>
      <c r="EQB59" s="342"/>
      <c r="EQC59" s="342"/>
      <c r="EQD59" s="342"/>
      <c r="EQE59" s="342"/>
      <c r="EQF59" s="342"/>
      <c r="EQG59" s="342"/>
      <c r="EQH59" s="342"/>
      <c r="EQI59" s="342"/>
      <c r="EQJ59" s="342"/>
      <c r="EQK59" s="342"/>
      <c r="EQL59" s="342"/>
      <c r="EQM59" s="342"/>
      <c r="EQN59" s="342"/>
      <c r="EQO59" s="342"/>
      <c r="EQP59" s="342"/>
      <c r="EQQ59" s="342"/>
      <c r="EQR59" s="342"/>
      <c r="EQS59" s="342"/>
      <c r="EQT59" s="342"/>
      <c r="EQU59" s="342"/>
      <c r="EQV59" s="342"/>
      <c r="EQW59" s="342"/>
      <c r="EQX59" s="342"/>
      <c r="EQY59" s="342"/>
      <c r="EQZ59" s="342"/>
      <c r="ERA59" s="342"/>
      <c r="ERB59" s="342"/>
      <c r="ERC59" s="342"/>
      <c r="ERD59" s="342"/>
      <c r="ERE59" s="342"/>
      <c r="ERF59" s="342"/>
      <c r="ERG59" s="342"/>
      <c r="ERH59" s="342"/>
      <c r="ERI59" s="342"/>
      <c r="ERJ59" s="342"/>
      <c r="ERK59" s="342"/>
      <c r="ERL59" s="342"/>
      <c r="ERM59" s="342"/>
      <c r="ERN59" s="342"/>
      <c r="ERO59" s="342"/>
      <c r="ERP59" s="342"/>
      <c r="ERQ59" s="342"/>
      <c r="ERR59" s="342"/>
      <c r="ERS59" s="342"/>
      <c r="ERT59" s="342"/>
      <c r="ERU59" s="342"/>
      <c r="ERV59" s="342"/>
      <c r="ERW59" s="342"/>
      <c r="ERX59" s="342"/>
      <c r="ERY59" s="342"/>
      <c r="ERZ59" s="342"/>
      <c r="ESA59" s="342"/>
      <c r="ESB59" s="342"/>
      <c r="ESC59" s="342"/>
      <c r="ESD59" s="342"/>
      <c r="ESE59" s="342"/>
      <c r="ESF59" s="342"/>
      <c r="ESG59" s="342"/>
      <c r="ESH59" s="342"/>
      <c r="ESI59" s="342"/>
      <c r="ESJ59" s="342"/>
      <c r="ESK59" s="342"/>
      <c r="ESL59" s="342"/>
      <c r="ESM59" s="342"/>
      <c r="ESN59" s="342"/>
      <c r="ESO59" s="342"/>
      <c r="ESP59" s="342"/>
      <c r="ESQ59" s="342"/>
      <c r="ESR59" s="342"/>
      <c r="ESS59" s="342"/>
      <c r="EST59" s="342"/>
      <c r="ESU59" s="342"/>
      <c r="ESV59" s="342"/>
      <c r="ESW59" s="342"/>
      <c r="ESX59" s="342"/>
      <c r="ESY59" s="342"/>
      <c r="ESZ59" s="342"/>
      <c r="ETA59" s="342"/>
      <c r="ETB59" s="342"/>
      <c r="ETC59" s="342"/>
      <c r="ETD59" s="342"/>
      <c r="ETE59" s="342"/>
      <c r="ETF59" s="342"/>
      <c r="ETG59" s="342"/>
      <c r="ETH59" s="342"/>
      <c r="ETI59" s="342"/>
      <c r="ETJ59" s="342"/>
      <c r="ETK59" s="342"/>
      <c r="ETL59" s="342"/>
      <c r="ETM59" s="342"/>
      <c r="ETN59" s="342"/>
      <c r="ETO59" s="342"/>
      <c r="ETP59" s="342"/>
      <c r="ETQ59" s="342"/>
      <c r="ETR59" s="342"/>
      <c r="ETS59" s="342"/>
      <c r="ETT59" s="342"/>
      <c r="ETU59" s="342"/>
      <c r="ETV59" s="342"/>
      <c r="ETW59" s="342"/>
      <c r="ETX59" s="342"/>
      <c r="ETY59" s="342"/>
      <c r="ETZ59" s="342"/>
      <c r="EUA59" s="342"/>
      <c r="EUB59" s="342"/>
      <c r="EUC59" s="342"/>
      <c r="EUD59" s="342"/>
      <c r="EUE59" s="342"/>
      <c r="EUF59" s="342"/>
      <c r="EUG59" s="342"/>
      <c r="EUH59" s="342"/>
      <c r="EUI59" s="342"/>
      <c r="EUJ59" s="342"/>
      <c r="EUK59" s="342"/>
      <c r="EUL59" s="342"/>
      <c r="EUM59" s="342"/>
      <c r="EUN59" s="342"/>
      <c r="EUO59" s="342"/>
      <c r="EUP59" s="342"/>
      <c r="EUQ59" s="342"/>
      <c r="EUR59" s="342"/>
      <c r="EUS59" s="342"/>
      <c r="EUT59" s="342"/>
      <c r="EUU59" s="342"/>
      <c r="EUV59" s="342"/>
      <c r="EUW59" s="342"/>
      <c r="EUX59" s="342"/>
      <c r="EUY59" s="342"/>
      <c r="EUZ59" s="342"/>
      <c r="EVA59" s="342"/>
      <c r="EVB59" s="342"/>
      <c r="EVC59" s="342"/>
      <c r="EVD59" s="342"/>
      <c r="EVE59" s="342"/>
      <c r="EVF59" s="342"/>
      <c r="EVG59" s="342"/>
      <c r="EVH59" s="342"/>
      <c r="EVI59" s="342"/>
      <c r="EVJ59" s="342"/>
      <c r="EVK59" s="342"/>
      <c r="EVL59" s="342"/>
      <c r="EVM59" s="342"/>
      <c r="EVN59" s="342"/>
      <c r="EVO59" s="342"/>
      <c r="EVP59" s="342"/>
      <c r="EVQ59" s="342"/>
      <c r="EVR59" s="342"/>
      <c r="EVS59" s="342"/>
      <c r="EVT59" s="342"/>
      <c r="EVU59" s="342"/>
      <c r="EVV59" s="342"/>
      <c r="EVW59" s="342"/>
      <c r="EVX59" s="342"/>
      <c r="EVY59" s="342"/>
      <c r="EVZ59" s="342"/>
      <c r="EWA59" s="342"/>
      <c r="EWB59" s="342"/>
      <c r="EWC59" s="342"/>
      <c r="EWD59" s="342"/>
      <c r="EWE59" s="342"/>
      <c r="EWF59" s="342"/>
      <c r="EWG59" s="342"/>
      <c r="EWH59" s="342"/>
      <c r="EWI59" s="342"/>
      <c r="EWJ59" s="342"/>
      <c r="EWK59" s="342"/>
      <c r="EWL59" s="342"/>
      <c r="EWM59" s="342"/>
      <c r="EWN59" s="342"/>
      <c r="EWO59" s="342"/>
      <c r="EWP59" s="342"/>
      <c r="EWQ59" s="342"/>
      <c r="EWR59" s="342"/>
      <c r="EWS59" s="342"/>
      <c r="EWT59" s="342"/>
      <c r="EWU59" s="342"/>
      <c r="EWV59" s="342"/>
      <c r="EWW59" s="342"/>
      <c r="EWX59" s="342"/>
      <c r="EWY59" s="342"/>
      <c r="EWZ59" s="342"/>
      <c r="EXA59" s="342"/>
      <c r="EXB59" s="342"/>
      <c r="EXC59" s="342"/>
      <c r="EXD59" s="342"/>
      <c r="EXE59" s="342"/>
      <c r="EXF59" s="342"/>
      <c r="EXG59" s="342"/>
      <c r="EXH59" s="342"/>
      <c r="EXI59" s="342"/>
      <c r="EXJ59" s="342"/>
      <c r="EXK59" s="342"/>
      <c r="EXL59" s="342"/>
      <c r="EXM59" s="342"/>
      <c r="EXN59" s="342"/>
      <c r="EXO59" s="342"/>
      <c r="EXP59" s="342"/>
      <c r="EXQ59" s="342"/>
      <c r="EXR59" s="342"/>
      <c r="EXS59" s="342"/>
      <c r="EXT59" s="342"/>
      <c r="EXU59" s="342"/>
      <c r="EXV59" s="342"/>
      <c r="EXW59" s="342"/>
      <c r="EXX59" s="342"/>
      <c r="EXY59" s="342"/>
      <c r="EXZ59" s="342"/>
      <c r="EYA59" s="342"/>
      <c r="EYB59" s="342"/>
      <c r="EYC59" s="342"/>
      <c r="EYD59" s="342"/>
      <c r="EYE59" s="342"/>
      <c r="EYF59" s="342"/>
      <c r="EYG59" s="342"/>
      <c r="EYH59" s="342"/>
      <c r="EYI59" s="342"/>
      <c r="EYJ59" s="342"/>
      <c r="EYK59" s="342"/>
      <c r="EYL59" s="342"/>
      <c r="EYM59" s="342"/>
      <c r="EYN59" s="342"/>
      <c r="EYO59" s="342"/>
      <c r="EYP59" s="342"/>
      <c r="EYQ59" s="342"/>
      <c r="EYR59" s="342"/>
      <c r="EYS59" s="342"/>
      <c r="EYT59" s="342"/>
      <c r="EYU59" s="342"/>
      <c r="EYV59" s="342"/>
      <c r="EYW59" s="342"/>
      <c r="EYX59" s="342"/>
      <c r="EYY59" s="342"/>
      <c r="EYZ59" s="342"/>
      <c r="EZA59" s="342"/>
      <c r="EZB59" s="342"/>
      <c r="EZC59" s="342"/>
      <c r="EZD59" s="342"/>
      <c r="EZE59" s="342"/>
      <c r="EZF59" s="342"/>
      <c r="EZG59" s="342"/>
      <c r="EZH59" s="342"/>
      <c r="EZI59" s="342"/>
      <c r="EZJ59" s="342"/>
      <c r="EZK59" s="342"/>
      <c r="EZL59" s="342"/>
      <c r="EZM59" s="342"/>
      <c r="EZN59" s="342"/>
      <c r="EZO59" s="342"/>
      <c r="EZP59" s="342"/>
      <c r="EZQ59" s="342"/>
      <c r="EZR59" s="342"/>
      <c r="EZS59" s="342"/>
      <c r="EZT59" s="342"/>
      <c r="EZU59" s="342"/>
      <c r="EZV59" s="342"/>
      <c r="EZW59" s="342"/>
      <c r="EZX59" s="342"/>
      <c r="EZY59" s="342"/>
      <c r="EZZ59" s="342"/>
      <c r="FAA59" s="342"/>
      <c r="FAB59" s="342"/>
      <c r="FAC59" s="342"/>
      <c r="FAD59" s="342"/>
      <c r="FAE59" s="342"/>
      <c r="FAF59" s="342"/>
      <c r="FAG59" s="342"/>
      <c r="FAH59" s="342"/>
      <c r="FAI59" s="342"/>
      <c r="FAJ59" s="342"/>
      <c r="FAK59" s="342"/>
      <c r="FAL59" s="342"/>
      <c r="FAM59" s="342"/>
      <c r="FAN59" s="342"/>
      <c r="FAO59" s="342"/>
      <c r="FAP59" s="342"/>
      <c r="FAQ59" s="342"/>
      <c r="FAR59" s="342"/>
      <c r="FAS59" s="342"/>
      <c r="FAT59" s="342"/>
      <c r="FAU59" s="342"/>
      <c r="FAV59" s="342"/>
      <c r="FAW59" s="342"/>
      <c r="FAX59" s="342"/>
      <c r="FAY59" s="342"/>
      <c r="FAZ59" s="342"/>
      <c r="FBA59" s="342"/>
      <c r="FBB59" s="342"/>
      <c r="FBC59" s="342"/>
      <c r="FBD59" s="342"/>
      <c r="FBE59" s="342"/>
      <c r="FBF59" s="342"/>
      <c r="FBG59" s="342"/>
      <c r="FBH59" s="342"/>
      <c r="FBI59" s="342"/>
      <c r="FBJ59" s="342"/>
      <c r="FBK59" s="342"/>
      <c r="FBL59" s="342"/>
      <c r="FBM59" s="342"/>
      <c r="FBN59" s="342"/>
      <c r="FBO59" s="342"/>
      <c r="FBP59" s="342"/>
      <c r="FBQ59" s="342"/>
      <c r="FBR59" s="342"/>
      <c r="FBS59" s="342"/>
      <c r="FBT59" s="342"/>
      <c r="FBU59" s="342"/>
      <c r="FBV59" s="342"/>
      <c r="FBW59" s="342"/>
      <c r="FBX59" s="342"/>
      <c r="FBY59" s="342"/>
      <c r="FBZ59" s="342"/>
      <c r="FCA59" s="342"/>
      <c r="FCB59" s="342"/>
      <c r="FCC59" s="342"/>
      <c r="FCD59" s="342"/>
      <c r="FCE59" s="342"/>
      <c r="FCF59" s="342"/>
      <c r="FCG59" s="342"/>
      <c r="FCH59" s="342"/>
      <c r="FCI59" s="342"/>
      <c r="FCJ59" s="342"/>
      <c r="FCK59" s="342"/>
      <c r="FCL59" s="342"/>
      <c r="FCM59" s="342"/>
      <c r="FCN59" s="342"/>
      <c r="FCO59" s="342"/>
      <c r="FCP59" s="342"/>
      <c r="FCQ59" s="342"/>
      <c r="FCR59" s="342"/>
      <c r="FCS59" s="342"/>
      <c r="FCT59" s="342"/>
      <c r="FCU59" s="342"/>
      <c r="FCV59" s="342"/>
      <c r="FCW59" s="342"/>
      <c r="FCX59" s="342"/>
      <c r="FCY59" s="342"/>
      <c r="FCZ59" s="342"/>
      <c r="FDA59" s="342"/>
      <c r="FDB59" s="342"/>
      <c r="FDC59" s="342"/>
      <c r="FDD59" s="342"/>
      <c r="FDE59" s="342"/>
      <c r="FDF59" s="342"/>
      <c r="FDG59" s="342"/>
      <c r="FDH59" s="342"/>
      <c r="FDI59" s="342"/>
      <c r="FDJ59" s="342"/>
      <c r="FDK59" s="342"/>
      <c r="FDL59" s="342"/>
      <c r="FDM59" s="342"/>
      <c r="FDN59" s="342"/>
      <c r="FDO59" s="342"/>
      <c r="FDP59" s="342"/>
      <c r="FDQ59" s="342"/>
      <c r="FDR59" s="342"/>
      <c r="FDS59" s="342"/>
      <c r="FDT59" s="342"/>
      <c r="FDU59" s="342"/>
      <c r="FDV59" s="342"/>
      <c r="FDW59" s="342"/>
      <c r="FDX59" s="342"/>
      <c r="FDY59" s="342"/>
      <c r="FDZ59" s="342"/>
      <c r="FEA59" s="342"/>
      <c r="FEB59" s="342"/>
      <c r="FEC59" s="342"/>
      <c r="FED59" s="342"/>
      <c r="FEE59" s="342"/>
      <c r="FEF59" s="342"/>
      <c r="FEG59" s="342"/>
      <c r="FEH59" s="342"/>
      <c r="FEI59" s="342"/>
      <c r="FEJ59" s="342"/>
      <c r="FEK59" s="342"/>
      <c r="FEL59" s="342"/>
      <c r="FEM59" s="342"/>
      <c r="FEN59" s="342"/>
      <c r="FEO59" s="342"/>
      <c r="FEP59" s="342"/>
      <c r="FEQ59" s="342"/>
      <c r="FER59" s="342"/>
      <c r="FES59" s="342"/>
      <c r="FET59" s="342"/>
      <c r="FEU59" s="342"/>
      <c r="FEV59" s="342"/>
      <c r="FEW59" s="342"/>
      <c r="FEX59" s="342"/>
      <c r="FEY59" s="342"/>
      <c r="FEZ59" s="342"/>
      <c r="FFA59" s="342"/>
      <c r="FFB59" s="342"/>
      <c r="FFC59" s="342"/>
      <c r="FFD59" s="342"/>
      <c r="FFE59" s="342"/>
      <c r="FFF59" s="342"/>
      <c r="FFG59" s="342"/>
      <c r="FFH59" s="342"/>
      <c r="FFI59" s="342"/>
      <c r="FFJ59" s="342"/>
      <c r="FFK59" s="342"/>
      <c r="FFL59" s="342"/>
      <c r="FFM59" s="342"/>
      <c r="FFN59" s="342"/>
      <c r="FFO59" s="342"/>
      <c r="FFP59" s="342"/>
      <c r="FFQ59" s="342"/>
      <c r="FFR59" s="342"/>
      <c r="FFS59" s="342"/>
      <c r="FFT59" s="342"/>
      <c r="FFU59" s="342"/>
      <c r="FFV59" s="342"/>
      <c r="FFW59" s="342"/>
      <c r="FFX59" s="342"/>
      <c r="FFY59" s="342"/>
      <c r="FFZ59" s="342"/>
      <c r="FGA59" s="342"/>
      <c r="FGB59" s="342"/>
      <c r="FGC59" s="342"/>
      <c r="FGD59" s="342"/>
      <c r="FGE59" s="342"/>
      <c r="FGF59" s="342"/>
      <c r="FGG59" s="342"/>
      <c r="FGH59" s="342"/>
      <c r="FGI59" s="342"/>
      <c r="FGJ59" s="342"/>
      <c r="FGK59" s="342"/>
      <c r="FGL59" s="342"/>
      <c r="FGM59" s="342"/>
      <c r="FGN59" s="342"/>
      <c r="FGO59" s="342"/>
      <c r="FGP59" s="342"/>
      <c r="FGQ59" s="342"/>
      <c r="FGR59" s="342"/>
      <c r="FGS59" s="342"/>
      <c r="FGT59" s="342"/>
      <c r="FGU59" s="342"/>
      <c r="FGV59" s="342"/>
      <c r="FGW59" s="342"/>
      <c r="FGX59" s="342"/>
      <c r="FGY59" s="342"/>
      <c r="FGZ59" s="342"/>
      <c r="FHA59" s="342"/>
      <c r="FHB59" s="342"/>
      <c r="FHC59" s="342"/>
      <c r="FHD59" s="342"/>
      <c r="FHE59" s="342"/>
      <c r="FHF59" s="342"/>
      <c r="FHG59" s="342"/>
      <c r="FHH59" s="342"/>
      <c r="FHI59" s="342"/>
      <c r="FHJ59" s="342"/>
      <c r="FHK59" s="342"/>
      <c r="FHL59" s="342"/>
      <c r="FHM59" s="342"/>
      <c r="FHN59" s="342"/>
      <c r="FHO59" s="342"/>
      <c r="FHP59" s="342"/>
      <c r="FHQ59" s="342"/>
      <c r="FHR59" s="342"/>
      <c r="FHS59" s="342"/>
      <c r="FHT59" s="342"/>
      <c r="FHU59" s="342"/>
      <c r="FHV59" s="342"/>
      <c r="FHW59" s="342"/>
      <c r="FHX59" s="342"/>
      <c r="FHY59" s="342"/>
      <c r="FHZ59" s="342"/>
      <c r="FIA59" s="342"/>
      <c r="FIB59" s="342"/>
      <c r="FIC59" s="342"/>
      <c r="FID59" s="342"/>
      <c r="FIE59" s="342"/>
      <c r="FIF59" s="342"/>
      <c r="FIG59" s="342"/>
      <c r="FIH59" s="342"/>
      <c r="FII59" s="342"/>
      <c r="FIJ59" s="342"/>
      <c r="FIK59" s="342"/>
      <c r="FIL59" s="342"/>
      <c r="FIM59" s="342"/>
      <c r="FIN59" s="342"/>
      <c r="FIO59" s="342"/>
      <c r="FIP59" s="342"/>
      <c r="FIQ59" s="342"/>
      <c r="FIR59" s="342"/>
      <c r="FIS59" s="342"/>
      <c r="FIT59" s="342"/>
      <c r="FIU59" s="342"/>
      <c r="FIV59" s="342"/>
      <c r="FIW59" s="342"/>
      <c r="FIX59" s="342"/>
      <c r="FIY59" s="342"/>
      <c r="FIZ59" s="342"/>
      <c r="FJA59" s="342"/>
      <c r="FJB59" s="342"/>
      <c r="FJC59" s="342"/>
      <c r="FJD59" s="342"/>
      <c r="FJE59" s="342"/>
      <c r="FJF59" s="342"/>
      <c r="FJG59" s="342"/>
      <c r="FJH59" s="342"/>
      <c r="FJI59" s="342"/>
      <c r="FJJ59" s="342"/>
      <c r="FJK59" s="342"/>
      <c r="FJL59" s="342"/>
      <c r="FJM59" s="342"/>
      <c r="FJN59" s="342"/>
      <c r="FJO59" s="342"/>
      <c r="FJP59" s="342"/>
      <c r="FJQ59" s="342"/>
      <c r="FJR59" s="342"/>
      <c r="FJS59" s="342"/>
      <c r="FJT59" s="342"/>
      <c r="FJU59" s="342"/>
      <c r="FJV59" s="342"/>
      <c r="FJW59" s="342"/>
      <c r="FJX59" s="342"/>
      <c r="FJY59" s="342"/>
      <c r="FJZ59" s="342"/>
      <c r="FKA59" s="342"/>
      <c r="FKB59" s="342"/>
      <c r="FKC59" s="342"/>
      <c r="FKD59" s="342"/>
      <c r="FKE59" s="342"/>
      <c r="FKF59" s="342"/>
      <c r="FKG59" s="342"/>
      <c r="FKH59" s="342"/>
      <c r="FKI59" s="342"/>
      <c r="FKJ59" s="342"/>
      <c r="FKK59" s="342"/>
      <c r="FKL59" s="342"/>
      <c r="FKM59" s="342"/>
      <c r="FKN59" s="342"/>
      <c r="FKO59" s="342"/>
      <c r="FKP59" s="342"/>
      <c r="FKQ59" s="342"/>
      <c r="FKR59" s="342"/>
      <c r="FKS59" s="342"/>
      <c r="FKT59" s="342"/>
      <c r="FKU59" s="342"/>
      <c r="FKV59" s="342"/>
      <c r="FKW59" s="342"/>
      <c r="FKX59" s="342"/>
      <c r="FKY59" s="342"/>
      <c r="FKZ59" s="342"/>
      <c r="FLA59" s="342"/>
      <c r="FLB59" s="342"/>
      <c r="FLC59" s="342"/>
      <c r="FLD59" s="342"/>
      <c r="FLE59" s="342"/>
      <c r="FLF59" s="342"/>
      <c r="FLG59" s="342"/>
      <c r="FLH59" s="342"/>
      <c r="FLI59" s="342"/>
      <c r="FLJ59" s="342"/>
      <c r="FLK59" s="342"/>
      <c r="FLL59" s="342"/>
      <c r="FLM59" s="342"/>
      <c r="FLN59" s="342"/>
      <c r="FLO59" s="342"/>
      <c r="FLP59" s="342"/>
      <c r="FLQ59" s="342"/>
      <c r="FLR59" s="342"/>
      <c r="FLS59" s="342"/>
      <c r="FLT59" s="342"/>
      <c r="FLU59" s="342"/>
      <c r="FLV59" s="342"/>
      <c r="FLW59" s="342"/>
      <c r="FLX59" s="342"/>
      <c r="FLY59" s="342"/>
      <c r="FLZ59" s="342"/>
      <c r="FMA59" s="342"/>
      <c r="FMB59" s="342"/>
      <c r="FMC59" s="342"/>
      <c r="FMD59" s="342"/>
      <c r="FME59" s="342"/>
      <c r="FMF59" s="342"/>
      <c r="FMG59" s="342"/>
      <c r="FMH59" s="342"/>
      <c r="FMI59" s="342"/>
      <c r="FMJ59" s="342"/>
      <c r="FMK59" s="342"/>
      <c r="FML59" s="342"/>
      <c r="FMM59" s="342"/>
      <c r="FMN59" s="342"/>
      <c r="FMO59" s="342"/>
      <c r="FMP59" s="342"/>
      <c r="FMQ59" s="342"/>
      <c r="FMR59" s="342"/>
      <c r="FMS59" s="342"/>
      <c r="FMT59" s="342"/>
      <c r="FMU59" s="342"/>
      <c r="FMV59" s="342"/>
      <c r="FMW59" s="342"/>
      <c r="FMX59" s="342"/>
      <c r="FMY59" s="342"/>
      <c r="FMZ59" s="342"/>
      <c r="FNA59" s="342"/>
      <c r="FNB59" s="342"/>
      <c r="FNC59" s="342"/>
      <c r="FND59" s="342"/>
      <c r="FNE59" s="342"/>
      <c r="FNF59" s="342"/>
      <c r="FNG59" s="342"/>
      <c r="FNH59" s="342"/>
      <c r="FNI59" s="342"/>
      <c r="FNJ59" s="342"/>
      <c r="FNK59" s="342"/>
      <c r="FNL59" s="342"/>
      <c r="FNM59" s="342"/>
      <c r="FNN59" s="342"/>
      <c r="FNO59" s="342"/>
      <c r="FNP59" s="342"/>
      <c r="FNQ59" s="342"/>
      <c r="FNR59" s="342"/>
      <c r="FNS59" s="342"/>
      <c r="FNT59" s="342"/>
      <c r="FNU59" s="342"/>
      <c r="FNV59" s="342"/>
      <c r="FNW59" s="342"/>
      <c r="FNX59" s="342"/>
      <c r="FNY59" s="342"/>
      <c r="FNZ59" s="342"/>
      <c r="FOA59" s="342"/>
      <c r="FOB59" s="342"/>
      <c r="FOC59" s="342"/>
      <c r="FOD59" s="342"/>
      <c r="FOE59" s="342"/>
      <c r="FOF59" s="342"/>
      <c r="FOG59" s="342"/>
      <c r="FOH59" s="342"/>
      <c r="FOI59" s="342"/>
      <c r="FOJ59" s="342"/>
      <c r="FOK59" s="342"/>
      <c r="FOL59" s="342"/>
      <c r="FOM59" s="342"/>
      <c r="FON59" s="342"/>
      <c r="FOO59" s="342"/>
      <c r="FOP59" s="342"/>
      <c r="FOQ59" s="342"/>
      <c r="FOR59" s="342"/>
      <c r="FOS59" s="342"/>
      <c r="FOT59" s="342"/>
      <c r="FOU59" s="342"/>
      <c r="FOV59" s="342"/>
      <c r="FOW59" s="342"/>
      <c r="FOX59" s="342"/>
      <c r="FOY59" s="342"/>
      <c r="FOZ59" s="342"/>
      <c r="FPA59" s="342"/>
      <c r="FPB59" s="342"/>
      <c r="FPC59" s="342"/>
      <c r="FPD59" s="342"/>
      <c r="FPE59" s="342"/>
      <c r="FPF59" s="342"/>
      <c r="FPG59" s="342"/>
      <c r="FPH59" s="342"/>
      <c r="FPI59" s="342"/>
      <c r="FPJ59" s="342"/>
      <c r="FPK59" s="342"/>
      <c r="FPL59" s="342"/>
      <c r="FPM59" s="342"/>
      <c r="FPN59" s="342"/>
      <c r="FPO59" s="342"/>
      <c r="FPP59" s="342"/>
      <c r="FPQ59" s="342"/>
      <c r="FPR59" s="342"/>
      <c r="FPS59" s="342"/>
      <c r="FPT59" s="342"/>
      <c r="FPU59" s="342"/>
      <c r="FPV59" s="342"/>
      <c r="FPW59" s="342"/>
      <c r="FPX59" s="342"/>
      <c r="FPY59" s="342"/>
      <c r="FPZ59" s="342"/>
      <c r="FQA59" s="342"/>
      <c r="FQB59" s="342"/>
      <c r="FQC59" s="342"/>
      <c r="FQD59" s="342"/>
      <c r="FQE59" s="342"/>
      <c r="FQF59" s="342"/>
      <c r="FQG59" s="342"/>
      <c r="FQH59" s="342"/>
      <c r="FQI59" s="342"/>
      <c r="FQJ59" s="342"/>
      <c r="FQK59" s="342"/>
      <c r="FQL59" s="342"/>
      <c r="FQM59" s="342"/>
      <c r="FQN59" s="342"/>
      <c r="FQO59" s="342"/>
      <c r="FQP59" s="342"/>
      <c r="FQQ59" s="342"/>
      <c r="FQR59" s="342"/>
      <c r="FQS59" s="342"/>
      <c r="FQT59" s="342"/>
      <c r="FQU59" s="342"/>
      <c r="FQV59" s="342"/>
      <c r="FQW59" s="342"/>
      <c r="FQX59" s="342"/>
      <c r="FQY59" s="342"/>
      <c r="FQZ59" s="342"/>
      <c r="FRA59" s="342"/>
      <c r="FRB59" s="342"/>
      <c r="FRC59" s="342"/>
      <c r="FRD59" s="342"/>
      <c r="FRE59" s="342"/>
      <c r="FRF59" s="342"/>
      <c r="FRG59" s="342"/>
      <c r="FRH59" s="342"/>
      <c r="FRI59" s="342"/>
      <c r="FRJ59" s="342"/>
      <c r="FRK59" s="342"/>
      <c r="FRL59" s="342"/>
      <c r="FRM59" s="342"/>
      <c r="FRN59" s="342"/>
      <c r="FRO59" s="342"/>
      <c r="FRP59" s="342"/>
      <c r="FRQ59" s="342"/>
      <c r="FRR59" s="342"/>
      <c r="FRS59" s="342"/>
      <c r="FRT59" s="342"/>
      <c r="FRU59" s="342"/>
      <c r="FRV59" s="342"/>
      <c r="FRW59" s="342"/>
      <c r="FRX59" s="342"/>
      <c r="FRY59" s="342"/>
      <c r="FRZ59" s="342"/>
      <c r="FSA59" s="342"/>
      <c r="FSB59" s="342"/>
      <c r="FSC59" s="342"/>
      <c r="FSD59" s="342"/>
      <c r="FSE59" s="342"/>
      <c r="FSF59" s="342"/>
      <c r="FSG59" s="342"/>
      <c r="FSH59" s="342"/>
      <c r="FSI59" s="342"/>
      <c r="FSJ59" s="342"/>
      <c r="FSK59" s="342"/>
      <c r="FSL59" s="342"/>
      <c r="FSM59" s="342"/>
      <c r="FSN59" s="342"/>
      <c r="FSO59" s="342"/>
      <c r="FSP59" s="342"/>
      <c r="FSQ59" s="342"/>
      <c r="FSR59" s="342"/>
      <c r="FSS59" s="342"/>
      <c r="FST59" s="342"/>
      <c r="FSU59" s="342"/>
      <c r="FSV59" s="342"/>
      <c r="FSW59" s="342"/>
      <c r="FSX59" s="342"/>
      <c r="FSY59" s="342"/>
      <c r="FSZ59" s="342"/>
      <c r="FTA59" s="342"/>
      <c r="FTB59" s="342"/>
      <c r="FTC59" s="342"/>
      <c r="FTD59" s="342"/>
      <c r="FTE59" s="342"/>
      <c r="FTF59" s="342"/>
      <c r="FTG59" s="342"/>
      <c r="FTH59" s="342"/>
      <c r="FTI59" s="342"/>
      <c r="FTJ59" s="342"/>
      <c r="FTK59" s="342"/>
      <c r="FTL59" s="342"/>
      <c r="FTM59" s="342"/>
      <c r="FTN59" s="342"/>
      <c r="FTO59" s="342"/>
      <c r="FTP59" s="342"/>
      <c r="FTQ59" s="342"/>
      <c r="FTR59" s="342"/>
      <c r="FTS59" s="342"/>
      <c r="FTT59" s="342"/>
      <c r="FTU59" s="342"/>
      <c r="FTV59" s="342"/>
      <c r="FTW59" s="342"/>
      <c r="FTX59" s="342"/>
      <c r="FTY59" s="342"/>
      <c r="FTZ59" s="342"/>
      <c r="FUA59" s="342"/>
      <c r="FUB59" s="342"/>
      <c r="FUC59" s="342"/>
      <c r="FUD59" s="342"/>
      <c r="FUE59" s="342"/>
      <c r="FUF59" s="342"/>
      <c r="FUG59" s="342"/>
      <c r="FUH59" s="342"/>
      <c r="FUI59" s="342"/>
      <c r="FUJ59" s="342"/>
      <c r="FUK59" s="342"/>
      <c r="FUL59" s="342"/>
      <c r="FUM59" s="342"/>
      <c r="FUN59" s="342"/>
      <c r="FUO59" s="342"/>
      <c r="FUP59" s="342"/>
      <c r="FUQ59" s="342"/>
      <c r="FUR59" s="342"/>
      <c r="FUS59" s="342"/>
      <c r="FUT59" s="342"/>
      <c r="FUU59" s="342"/>
      <c r="FUV59" s="342"/>
      <c r="FUW59" s="342"/>
      <c r="FUX59" s="342"/>
      <c r="FUY59" s="342"/>
      <c r="FUZ59" s="342"/>
      <c r="FVA59" s="342"/>
      <c r="FVB59" s="342"/>
      <c r="FVC59" s="342"/>
      <c r="FVD59" s="342"/>
      <c r="FVE59" s="342"/>
      <c r="FVF59" s="342"/>
      <c r="FVG59" s="342"/>
      <c r="FVH59" s="342"/>
      <c r="FVI59" s="342"/>
      <c r="FVJ59" s="342"/>
      <c r="FVK59" s="342"/>
      <c r="FVL59" s="342"/>
      <c r="FVM59" s="342"/>
      <c r="FVN59" s="342"/>
      <c r="FVO59" s="342"/>
      <c r="FVP59" s="342"/>
      <c r="FVQ59" s="342"/>
      <c r="FVR59" s="342"/>
      <c r="FVS59" s="342"/>
      <c r="FVT59" s="342"/>
      <c r="FVU59" s="342"/>
      <c r="FVV59" s="342"/>
      <c r="FVW59" s="342"/>
      <c r="FVX59" s="342"/>
      <c r="FVY59" s="342"/>
      <c r="FVZ59" s="342"/>
      <c r="FWA59" s="342"/>
      <c r="FWB59" s="342"/>
      <c r="FWC59" s="342"/>
      <c r="FWD59" s="342"/>
      <c r="FWE59" s="342"/>
      <c r="FWF59" s="342"/>
      <c r="FWG59" s="342"/>
      <c r="FWH59" s="342"/>
      <c r="FWI59" s="342"/>
      <c r="FWJ59" s="342"/>
      <c r="FWK59" s="342"/>
      <c r="FWL59" s="342"/>
      <c r="FWM59" s="342"/>
      <c r="FWN59" s="342"/>
      <c r="FWO59" s="342"/>
      <c r="FWP59" s="342"/>
      <c r="FWQ59" s="342"/>
      <c r="FWR59" s="342"/>
      <c r="FWS59" s="342"/>
      <c r="FWT59" s="342"/>
      <c r="FWU59" s="342"/>
      <c r="FWV59" s="342"/>
      <c r="FWW59" s="342"/>
      <c r="FWX59" s="342"/>
      <c r="FWY59" s="342"/>
      <c r="FWZ59" s="342"/>
      <c r="FXA59" s="342"/>
      <c r="FXB59" s="342"/>
      <c r="FXC59" s="342"/>
      <c r="FXD59" s="342"/>
      <c r="FXE59" s="342"/>
      <c r="FXF59" s="342"/>
      <c r="FXG59" s="342"/>
      <c r="FXH59" s="342"/>
      <c r="FXI59" s="342"/>
      <c r="FXJ59" s="342"/>
      <c r="FXK59" s="342"/>
      <c r="FXL59" s="342"/>
      <c r="FXM59" s="342"/>
      <c r="FXN59" s="342"/>
      <c r="FXO59" s="342"/>
      <c r="FXP59" s="342"/>
      <c r="FXQ59" s="342"/>
      <c r="FXR59" s="342"/>
      <c r="FXS59" s="342"/>
      <c r="FXT59" s="342"/>
      <c r="FXU59" s="342"/>
      <c r="FXV59" s="342"/>
      <c r="FXW59" s="342"/>
      <c r="FXX59" s="342"/>
      <c r="FXY59" s="342"/>
      <c r="FXZ59" s="342"/>
      <c r="FYA59" s="342"/>
      <c r="FYB59" s="342"/>
      <c r="FYC59" s="342"/>
      <c r="FYD59" s="342"/>
      <c r="FYE59" s="342"/>
      <c r="FYF59" s="342"/>
      <c r="FYG59" s="342"/>
      <c r="FYH59" s="342"/>
      <c r="FYI59" s="342"/>
      <c r="FYJ59" s="342"/>
      <c r="FYK59" s="342"/>
      <c r="FYL59" s="342"/>
      <c r="FYM59" s="342"/>
      <c r="FYN59" s="342"/>
      <c r="FYO59" s="342"/>
      <c r="FYP59" s="342"/>
      <c r="FYQ59" s="342"/>
      <c r="FYR59" s="342"/>
      <c r="FYS59" s="342"/>
      <c r="FYT59" s="342"/>
      <c r="FYU59" s="342"/>
      <c r="FYV59" s="342"/>
      <c r="FYW59" s="342"/>
      <c r="FYX59" s="342"/>
      <c r="FYY59" s="342"/>
      <c r="FYZ59" s="342"/>
      <c r="FZA59" s="342"/>
      <c r="FZB59" s="342"/>
      <c r="FZC59" s="342"/>
      <c r="FZD59" s="342"/>
      <c r="FZE59" s="342"/>
      <c r="FZF59" s="342"/>
      <c r="FZG59" s="342"/>
      <c r="FZH59" s="342"/>
      <c r="FZI59" s="342"/>
      <c r="FZJ59" s="342"/>
      <c r="FZK59" s="342"/>
      <c r="FZL59" s="342"/>
      <c r="FZM59" s="342"/>
      <c r="FZN59" s="342"/>
      <c r="FZO59" s="342"/>
      <c r="FZP59" s="342"/>
      <c r="FZQ59" s="342"/>
      <c r="FZR59" s="342"/>
      <c r="FZS59" s="342"/>
      <c r="FZT59" s="342"/>
      <c r="FZU59" s="342"/>
      <c r="FZV59" s="342"/>
      <c r="FZW59" s="342"/>
      <c r="FZX59" s="342"/>
      <c r="FZY59" s="342"/>
      <c r="FZZ59" s="342"/>
      <c r="GAA59" s="342"/>
      <c r="GAB59" s="342"/>
      <c r="GAC59" s="342"/>
      <c r="GAD59" s="342"/>
      <c r="GAE59" s="342"/>
      <c r="GAF59" s="342"/>
      <c r="GAG59" s="342"/>
      <c r="GAH59" s="342"/>
      <c r="GAI59" s="342"/>
      <c r="GAJ59" s="342"/>
      <c r="GAK59" s="342"/>
      <c r="GAL59" s="342"/>
      <c r="GAM59" s="342"/>
      <c r="GAN59" s="342"/>
      <c r="GAO59" s="342"/>
      <c r="GAP59" s="342"/>
      <c r="GAQ59" s="342"/>
      <c r="GAR59" s="342"/>
      <c r="GAS59" s="342"/>
      <c r="GAT59" s="342"/>
      <c r="GAU59" s="342"/>
      <c r="GAV59" s="342"/>
      <c r="GAW59" s="342"/>
      <c r="GAX59" s="342"/>
      <c r="GAY59" s="342"/>
      <c r="GAZ59" s="342"/>
      <c r="GBA59" s="342"/>
      <c r="GBB59" s="342"/>
      <c r="GBC59" s="342"/>
      <c r="GBD59" s="342"/>
      <c r="GBE59" s="342"/>
      <c r="GBF59" s="342"/>
      <c r="GBG59" s="342"/>
      <c r="GBH59" s="342"/>
      <c r="GBI59" s="342"/>
      <c r="GBJ59" s="342"/>
      <c r="GBK59" s="342"/>
      <c r="GBL59" s="342"/>
      <c r="GBM59" s="342"/>
      <c r="GBN59" s="342"/>
      <c r="GBO59" s="342"/>
      <c r="GBP59" s="342"/>
      <c r="GBQ59" s="342"/>
      <c r="GBR59" s="342"/>
      <c r="GBS59" s="342"/>
      <c r="GBT59" s="342"/>
      <c r="GBU59" s="342"/>
      <c r="GBV59" s="342"/>
      <c r="GBW59" s="342"/>
      <c r="GBX59" s="342"/>
      <c r="GBY59" s="342"/>
      <c r="GBZ59" s="342"/>
      <c r="GCA59" s="342"/>
      <c r="GCB59" s="342"/>
      <c r="GCC59" s="342"/>
      <c r="GCD59" s="342"/>
      <c r="GCE59" s="342"/>
      <c r="GCF59" s="342"/>
      <c r="GCG59" s="342"/>
      <c r="GCH59" s="342"/>
      <c r="GCI59" s="342"/>
      <c r="GCJ59" s="342"/>
      <c r="GCK59" s="342"/>
      <c r="GCL59" s="342"/>
      <c r="GCM59" s="342"/>
      <c r="GCN59" s="342"/>
      <c r="GCO59" s="342"/>
      <c r="GCP59" s="342"/>
      <c r="GCQ59" s="342"/>
      <c r="GCR59" s="342"/>
      <c r="GCS59" s="342"/>
      <c r="GCT59" s="342"/>
      <c r="GCU59" s="342"/>
      <c r="GCV59" s="342"/>
      <c r="GCW59" s="342"/>
      <c r="GCX59" s="342"/>
      <c r="GCY59" s="342"/>
      <c r="GCZ59" s="342"/>
      <c r="GDA59" s="342"/>
      <c r="GDB59" s="342"/>
      <c r="GDC59" s="342"/>
      <c r="GDD59" s="342"/>
      <c r="GDE59" s="342"/>
      <c r="GDF59" s="342"/>
      <c r="GDG59" s="342"/>
      <c r="GDH59" s="342"/>
      <c r="GDI59" s="342"/>
      <c r="GDJ59" s="342"/>
      <c r="GDK59" s="342"/>
      <c r="GDL59" s="342"/>
      <c r="GDM59" s="342"/>
      <c r="GDN59" s="342"/>
      <c r="GDO59" s="342"/>
      <c r="GDP59" s="342"/>
      <c r="GDQ59" s="342"/>
      <c r="GDR59" s="342"/>
      <c r="GDS59" s="342"/>
      <c r="GDT59" s="342"/>
      <c r="GDU59" s="342"/>
      <c r="GDV59" s="342"/>
      <c r="GDW59" s="342"/>
      <c r="GDX59" s="342"/>
      <c r="GDY59" s="342"/>
      <c r="GDZ59" s="342"/>
      <c r="GEA59" s="342"/>
      <c r="GEB59" s="342"/>
      <c r="GEC59" s="342"/>
      <c r="GED59" s="342"/>
      <c r="GEE59" s="342"/>
      <c r="GEF59" s="342"/>
      <c r="GEG59" s="342"/>
      <c r="GEH59" s="342"/>
      <c r="GEI59" s="342"/>
      <c r="GEJ59" s="342"/>
      <c r="GEK59" s="342"/>
      <c r="GEL59" s="342"/>
      <c r="GEM59" s="342"/>
      <c r="GEN59" s="342"/>
      <c r="GEO59" s="342"/>
      <c r="GEP59" s="342"/>
      <c r="GEQ59" s="342"/>
      <c r="GER59" s="342"/>
      <c r="GES59" s="342"/>
      <c r="GET59" s="342"/>
      <c r="GEU59" s="342"/>
      <c r="GEV59" s="342"/>
      <c r="GEW59" s="342"/>
      <c r="GEX59" s="342"/>
      <c r="GEY59" s="342"/>
      <c r="GEZ59" s="342"/>
      <c r="GFA59" s="342"/>
      <c r="GFB59" s="342"/>
      <c r="GFC59" s="342"/>
      <c r="GFD59" s="342"/>
      <c r="GFE59" s="342"/>
      <c r="GFF59" s="342"/>
      <c r="GFG59" s="342"/>
      <c r="GFH59" s="342"/>
      <c r="GFI59" s="342"/>
      <c r="GFJ59" s="342"/>
      <c r="GFK59" s="342"/>
      <c r="GFL59" s="342"/>
      <c r="GFM59" s="342"/>
      <c r="GFN59" s="342"/>
      <c r="GFO59" s="342"/>
      <c r="GFP59" s="342"/>
      <c r="GFQ59" s="342"/>
      <c r="GFR59" s="342"/>
      <c r="GFS59" s="342"/>
      <c r="GFT59" s="342"/>
      <c r="GFU59" s="342"/>
      <c r="GFV59" s="342"/>
      <c r="GFW59" s="342"/>
      <c r="GFX59" s="342"/>
      <c r="GFY59" s="342"/>
      <c r="GFZ59" s="342"/>
      <c r="GGA59" s="342"/>
      <c r="GGB59" s="342"/>
      <c r="GGC59" s="342"/>
      <c r="GGD59" s="342"/>
      <c r="GGE59" s="342"/>
      <c r="GGF59" s="342"/>
      <c r="GGG59" s="342"/>
      <c r="GGH59" s="342"/>
      <c r="GGI59" s="342"/>
      <c r="GGJ59" s="342"/>
      <c r="GGK59" s="342"/>
      <c r="GGL59" s="342"/>
      <c r="GGM59" s="342"/>
      <c r="GGN59" s="342"/>
      <c r="GGO59" s="342"/>
      <c r="GGP59" s="342"/>
      <c r="GGQ59" s="342"/>
      <c r="GGR59" s="342"/>
      <c r="GGS59" s="342"/>
      <c r="GGT59" s="342"/>
      <c r="GGU59" s="342"/>
      <c r="GGV59" s="342"/>
      <c r="GGW59" s="342"/>
      <c r="GGX59" s="342"/>
      <c r="GGY59" s="342"/>
      <c r="GGZ59" s="342"/>
      <c r="GHA59" s="342"/>
      <c r="GHB59" s="342"/>
      <c r="GHC59" s="342"/>
      <c r="GHD59" s="342"/>
      <c r="GHE59" s="342"/>
      <c r="GHF59" s="342"/>
      <c r="GHG59" s="342"/>
      <c r="GHH59" s="342"/>
      <c r="GHI59" s="342"/>
      <c r="GHJ59" s="342"/>
      <c r="GHK59" s="342"/>
      <c r="GHL59" s="342"/>
      <c r="GHM59" s="342"/>
      <c r="GHN59" s="342"/>
      <c r="GHO59" s="342"/>
      <c r="GHP59" s="342"/>
      <c r="GHQ59" s="342"/>
      <c r="GHR59" s="342"/>
      <c r="GHS59" s="342"/>
      <c r="GHT59" s="342"/>
      <c r="GHU59" s="342"/>
      <c r="GHV59" s="342"/>
      <c r="GHW59" s="342"/>
      <c r="GHX59" s="342"/>
      <c r="GHY59" s="342"/>
      <c r="GHZ59" s="342"/>
      <c r="GIA59" s="342"/>
      <c r="GIB59" s="342"/>
      <c r="GIC59" s="342"/>
      <c r="GID59" s="342"/>
      <c r="GIE59" s="342"/>
      <c r="GIF59" s="342"/>
      <c r="GIG59" s="342"/>
      <c r="GIH59" s="342"/>
      <c r="GII59" s="342"/>
      <c r="GIJ59" s="342"/>
      <c r="GIK59" s="342"/>
      <c r="GIL59" s="342"/>
      <c r="GIM59" s="342"/>
      <c r="GIN59" s="342"/>
      <c r="GIO59" s="342"/>
      <c r="GIP59" s="342"/>
      <c r="GIQ59" s="342"/>
      <c r="GIR59" s="342"/>
      <c r="GIS59" s="342"/>
      <c r="GIT59" s="342"/>
      <c r="GIU59" s="342"/>
      <c r="GIV59" s="342"/>
      <c r="GIW59" s="342"/>
      <c r="GIX59" s="342"/>
      <c r="GIY59" s="342"/>
      <c r="GIZ59" s="342"/>
      <c r="GJA59" s="342"/>
      <c r="GJB59" s="342"/>
      <c r="GJC59" s="342"/>
      <c r="GJD59" s="342"/>
      <c r="GJE59" s="342"/>
      <c r="GJF59" s="342"/>
      <c r="GJG59" s="342"/>
      <c r="GJH59" s="342"/>
      <c r="GJI59" s="342"/>
      <c r="GJJ59" s="342"/>
      <c r="GJK59" s="342"/>
      <c r="GJL59" s="342"/>
      <c r="GJM59" s="342"/>
      <c r="GJN59" s="342"/>
      <c r="GJO59" s="342"/>
      <c r="GJP59" s="342"/>
      <c r="GJQ59" s="342"/>
      <c r="GJR59" s="342"/>
      <c r="GJS59" s="342"/>
      <c r="GJT59" s="342"/>
      <c r="GJU59" s="342"/>
      <c r="GJV59" s="342"/>
      <c r="GJW59" s="342"/>
      <c r="GJX59" s="342"/>
      <c r="GJY59" s="342"/>
      <c r="GJZ59" s="342"/>
      <c r="GKA59" s="342"/>
      <c r="GKB59" s="342"/>
      <c r="GKC59" s="342"/>
      <c r="GKD59" s="342"/>
      <c r="GKE59" s="342"/>
      <c r="GKF59" s="342"/>
      <c r="GKG59" s="342"/>
      <c r="GKH59" s="342"/>
      <c r="GKI59" s="342"/>
      <c r="GKJ59" s="342"/>
      <c r="GKK59" s="342"/>
      <c r="GKL59" s="342"/>
      <c r="GKM59" s="342"/>
      <c r="GKN59" s="342"/>
      <c r="GKO59" s="342"/>
      <c r="GKP59" s="342"/>
      <c r="GKQ59" s="342"/>
      <c r="GKR59" s="342"/>
      <c r="GKS59" s="342"/>
      <c r="GKT59" s="342"/>
      <c r="GKU59" s="342"/>
      <c r="GKV59" s="342"/>
      <c r="GKW59" s="342"/>
      <c r="GKX59" s="342"/>
      <c r="GKY59" s="342"/>
      <c r="GKZ59" s="342"/>
      <c r="GLA59" s="342"/>
      <c r="GLB59" s="342"/>
      <c r="GLC59" s="342"/>
      <c r="GLD59" s="342"/>
      <c r="GLE59" s="342"/>
      <c r="GLF59" s="342"/>
      <c r="GLG59" s="342"/>
      <c r="GLH59" s="342"/>
      <c r="GLI59" s="342"/>
      <c r="GLJ59" s="342"/>
      <c r="GLK59" s="342"/>
      <c r="GLL59" s="342"/>
      <c r="GLM59" s="342"/>
      <c r="GLN59" s="342"/>
      <c r="GLO59" s="342"/>
      <c r="GLP59" s="342"/>
      <c r="GLQ59" s="342"/>
      <c r="GLR59" s="342"/>
      <c r="GLS59" s="342"/>
      <c r="GLT59" s="342"/>
      <c r="GLU59" s="342"/>
      <c r="GLV59" s="342"/>
      <c r="GLW59" s="342"/>
      <c r="GLX59" s="342"/>
      <c r="GLY59" s="342"/>
      <c r="GLZ59" s="342"/>
      <c r="GMA59" s="342"/>
      <c r="GMB59" s="342"/>
      <c r="GMC59" s="342"/>
      <c r="GMD59" s="342"/>
      <c r="GME59" s="342"/>
      <c r="GMF59" s="342"/>
      <c r="GMG59" s="342"/>
      <c r="GMH59" s="342"/>
      <c r="GMI59" s="342"/>
      <c r="GMJ59" s="342"/>
      <c r="GMK59" s="342"/>
      <c r="GML59" s="342"/>
      <c r="GMM59" s="342"/>
      <c r="GMN59" s="342"/>
      <c r="GMO59" s="342"/>
      <c r="GMP59" s="342"/>
      <c r="GMQ59" s="342"/>
      <c r="GMR59" s="342"/>
      <c r="GMS59" s="342"/>
      <c r="GMT59" s="342"/>
      <c r="GMU59" s="342"/>
      <c r="GMV59" s="342"/>
      <c r="GMW59" s="342"/>
      <c r="GMX59" s="342"/>
      <c r="GMY59" s="342"/>
      <c r="GMZ59" s="342"/>
      <c r="GNA59" s="342"/>
      <c r="GNB59" s="342"/>
      <c r="GNC59" s="342"/>
      <c r="GND59" s="342"/>
      <c r="GNE59" s="342"/>
      <c r="GNF59" s="342"/>
      <c r="GNG59" s="342"/>
      <c r="GNH59" s="342"/>
      <c r="GNI59" s="342"/>
      <c r="GNJ59" s="342"/>
      <c r="GNK59" s="342"/>
      <c r="GNL59" s="342"/>
      <c r="GNM59" s="342"/>
      <c r="GNN59" s="342"/>
      <c r="GNO59" s="342"/>
      <c r="GNP59" s="342"/>
      <c r="GNQ59" s="342"/>
      <c r="GNR59" s="342"/>
      <c r="GNS59" s="342"/>
      <c r="GNT59" s="342"/>
      <c r="GNU59" s="342"/>
      <c r="GNV59" s="342"/>
      <c r="GNW59" s="342"/>
      <c r="GNX59" s="342"/>
      <c r="GNY59" s="342"/>
      <c r="GNZ59" s="342"/>
      <c r="GOA59" s="342"/>
      <c r="GOB59" s="342"/>
      <c r="GOC59" s="342"/>
      <c r="GOD59" s="342"/>
      <c r="GOE59" s="342"/>
      <c r="GOF59" s="342"/>
      <c r="GOG59" s="342"/>
      <c r="GOH59" s="342"/>
      <c r="GOI59" s="342"/>
      <c r="GOJ59" s="342"/>
      <c r="GOK59" s="342"/>
      <c r="GOL59" s="342"/>
      <c r="GOM59" s="342"/>
      <c r="GON59" s="342"/>
      <c r="GOO59" s="342"/>
      <c r="GOP59" s="342"/>
      <c r="GOQ59" s="342"/>
      <c r="GOR59" s="342"/>
      <c r="GOS59" s="342"/>
      <c r="GOT59" s="342"/>
      <c r="GOU59" s="342"/>
      <c r="GOV59" s="342"/>
      <c r="GOW59" s="342"/>
      <c r="GOX59" s="342"/>
      <c r="GOY59" s="342"/>
      <c r="GOZ59" s="342"/>
      <c r="GPA59" s="342"/>
      <c r="GPB59" s="342"/>
      <c r="GPC59" s="342"/>
      <c r="GPD59" s="342"/>
      <c r="GPE59" s="342"/>
      <c r="GPF59" s="342"/>
      <c r="GPG59" s="342"/>
      <c r="GPH59" s="342"/>
      <c r="GPI59" s="342"/>
      <c r="GPJ59" s="342"/>
      <c r="GPK59" s="342"/>
      <c r="GPL59" s="342"/>
      <c r="GPM59" s="342"/>
      <c r="GPN59" s="342"/>
      <c r="GPO59" s="342"/>
      <c r="GPP59" s="342"/>
      <c r="GPQ59" s="342"/>
      <c r="GPR59" s="342"/>
      <c r="GPS59" s="342"/>
      <c r="GPT59" s="342"/>
      <c r="GPU59" s="342"/>
      <c r="GPV59" s="342"/>
      <c r="GPW59" s="342"/>
      <c r="GPX59" s="342"/>
      <c r="GPY59" s="342"/>
      <c r="GPZ59" s="342"/>
      <c r="GQA59" s="342"/>
      <c r="GQB59" s="342"/>
      <c r="GQC59" s="342"/>
      <c r="GQD59" s="342"/>
      <c r="GQE59" s="342"/>
      <c r="GQF59" s="342"/>
      <c r="GQG59" s="342"/>
      <c r="GQH59" s="342"/>
      <c r="GQI59" s="342"/>
      <c r="GQJ59" s="342"/>
      <c r="GQK59" s="342"/>
      <c r="GQL59" s="342"/>
      <c r="GQM59" s="342"/>
      <c r="GQN59" s="342"/>
      <c r="GQO59" s="342"/>
      <c r="GQP59" s="342"/>
      <c r="GQQ59" s="342"/>
      <c r="GQR59" s="342"/>
      <c r="GQS59" s="342"/>
      <c r="GQT59" s="342"/>
      <c r="GQU59" s="342"/>
      <c r="GQV59" s="342"/>
      <c r="GQW59" s="342"/>
      <c r="GQX59" s="342"/>
      <c r="GQY59" s="342"/>
      <c r="GQZ59" s="342"/>
      <c r="GRA59" s="342"/>
      <c r="GRB59" s="342"/>
      <c r="GRC59" s="342"/>
      <c r="GRD59" s="342"/>
      <c r="GRE59" s="342"/>
      <c r="GRF59" s="342"/>
      <c r="GRG59" s="342"/>
      <c r="GRH59" s="342"/>
      <c r="GRI59" s="342"/>
      <c r="GRJ59" s="342"/>
      <c r="GRK59" s="342"/>
      <c r="GRL59" s="342"/>
      <c r="GRM59" s="342"/>
      <c r="GRN59" s="342"/>
      <c r="GRO59" s="342"/>
      <c r="GRP59" s="342"/>
      <c r="GRQ59" s="342"/>
      <c r="GRR59" s="342"/>
      <c r="GRS59" s="342"/>
      <c r="GRT59" s="342"/>
      <c r="GRU59" s="342"/>
      <c r="GRV59" s="342"/>
      <c r="GRW59" s="342"/>
      <c r="GRX59" s="342"/>
      <c r="GRY59" s="342"/>
      <c r="GRZ59" s="342"/>
      <c r="GSA59" s="342"/>
      <c r="GSB59" s="342"/>
      <c r="GSC59" s="342"/>
      <c r="GSD59" s="342"/>
      <c r="GSE59" s="342"/>
      <c r="GSF59" s="342"/>
      <c r="GSG59" s="342"/>
      <c r="GSH59" s="342"/>
      <c r="GSI59" s="342"/>
      <c r="GSJ59" s="342"/>
      <c r="GSK59" s="342"/>
      <c r="GSL59" s="342"/>
      <c r="GSM59" s="342"/>
      <c r="GSN59" s="342"/>
      <c r="GSO59" s="342"/>
      <c r="GSP59" s="342"/>
      <c r="GSQ59" s="342"/>
      <c r="GSR59" s="342"/>
      <c r="GSS59" s="342"/>
      <c r="GST59" s="342"/>
      <c r="GSU59" s="342"/>
      <c r="GSV59" s="342"/>
      <c r="GSW59" s="342"/>
      <c r="GSX59" s="342"/>
      <c r="GSY59" s="342"/>
      <c r="GSZ59" s="342"/>
      <c r="GTA59" s="342"/>
      <c r="GTB59" s="342"/>
      <c r="GTC59" s="342"/>
      <c r="GTD59" s="342"/>
      <c r="GTE59" s="342"/>
      <c r="GTF59" s="342"/>
      <c r="GTG59" s="342"/>
      <c r="GTH59" s="342"/>
      <c r="GTI59" s="342"/>
      <c r="GTJ59" s="342"/>
      <c r="GTK59" s="342"/>
      <c r="GTL59" s="342"/>
      <c r="GTM59" s="342"/>
      <c r="GTN59" s="342"/>
      <c r="GTO59" s="342"/>
      <c r="GTP59" s="342"/>
      <c r="GTQ59" s="342"/>
      <c r="GTR59" s="342"/>
      <c r="GTS59" s="342"/>
      <c r="GTT59" s="342"/>
      <c r="GTU59" s="342"/>
      <c r="GTV59" s="342"/>
      <c r="GTW59" s="342"/>
      <c r="GTX59" s="342"/>
      <c r="GTY59" s="342"/>
      <c r="GTZ59" s="342"/>
      <c r="GUA59" s="342"/>
      <c r="GUB59" s="342"/>
      <c r="GUC59" s="342"/>
      <c r="GUD59" s="342"/>
      <c r="GUE59" s="342"/>
      <c r="GUF59" s="342"/>
      <c r="GUG59" s="342"/>
      <c r="GUH59" s="342"/>
      <c r="GUI59" s="342"/>
      <c r="GUJ59" s="342"/>
      <c r="GUK59" s="342"/>
      <c r="GUL59" s="342"/>
      <c r="GUM59" s="342"/>
      <c r="GUN59" s="342"/>
      <c r="GUO59" s="342"/>
      <c r="GUP59" s="342"/>
      <c r="GUQ59" s="342"/>
      <c r="GUR59" s="342"/>
      <c r="GUS59" s="342"/>
      <c r="GUT59" s="342"/>
      <c r="GUU59" s="342"/>
      <c r="GUV59" s="342"/>
      <c r="GUW59" s="342"/>
      <c r="GUX59" s="342"/>
      <c r="GUY59" s="342"/>
      <c r="GUZ59" s="342"/>
      <c r="GVA59" s="342"/>
      <c r="GVB59" s="342"/>
      <c r="GVC59" s="342"/>
      <c r="GVD59" s="342"/>
      <c r="GVE59" s="342"/>
      <c r="GVF59" s="342"/>
      <c r="GVG59" s="342"/>
      <c r="GVH59" s="342"/>
      <c r="GVI59" s="342"/>
      <c r="GVJ59" s="342"/>
      <c r="GVK59" s="342"/>
      <c r="GVL59" s="342"/>
      <c r="GVM59" s="342"/>
      <c r="GVN59" s="342"/>
      <c r="GVO59" s="342"/>
      <c r="GVP59" s="342"/>
      <c r="GVQ59" s="342"/>
      <c r="GVR59" s="342"/>
      <c r="GVS59" s="342"/>
      <c r="GVT59" s="342"/>
      <c r="GVU59" s="342"/>
      <c r="GVV59" s="342"/>
      <c r="GVW59" s="342"/>
      <c r="GVX59" s="342"/>
      <c r="GVY59" s="342"/>
      <c r="GVZ59" s="342"/>
      <c r="GWA59" s="342"/>
      <c r="GWB59" s="342"/>
      <c r="GWC59" s="342"/>
      <c r="GWD59" s="342"/>
      <c r="GWE59" s="342"/>
      <c r="GWF59" s="342"/>
      <c r="GWG59" s="342"/>
      <c r="GWH59" s="342"/>
      <c r="GWI59" s="342"/>
      <c r="GWJ59" s="342"/>
      <c r="GWK59" s="342"/>
      <c r="GWL59" s="342"/>
      <c r="GWM59" s="342"/>
      <c r="GWN59" s="342"/>
      <c r="GWO59" s="342"/>
      <c r="GWP59" s="342"/>
      <c r="GWQ59" s="342"/>
      <c r="GWR59" s="342"/>
      <c r="GWS59" s="342"/>
      <c r="GWT59" s="342"/>
      <c r="GWU59" s="342"/>
      <c r="GWV59" s="342"/>
      <c r="GWW59" s="342"/>
      <c r="GWX59" s="342"/>
      <c r="GWY59" s="342"/>
      <c r="GWZ59" s="342"/>
      <c r="GXA59" s="342"/>
      <c r="GXB59" s="342"/>
      <c r="GXC59" s="342"/>
      <c r="GXD59" s="342"/>
      <c r="GXE59" s="342"/>
      <c r="GXF59" s="342"/>
      <c r="GXG59" s="342"/>
      <c r="GXH59" s="342"/>
      <c r="GXI59" s="342"/>
      <c r="GXJ59" s="342"/>
      <c r="GXK59" s="342"/>
      <c r="GXL59" s="342"/>
      <c r="GXM59" s="342"/>
      <c r="GXN59" s="342"/>
      <c r="GXO59" s="342"/>
      <c r="GXP59" s="342"/>
      <c r="GXQ59" s="342"/>
      <c r="GXR59" s="342"/>
      <c r="GXS59" s="342"/>
      <c r="GXT59" s="342"/>
      <c r="GXU59" s="342"/>
      <c r="GXV59" s="342"/>
      <c r="GXW59" s="342"/>
      <c r="GXX59" s="342"/>
      <c r="GXY59" s="342"/>
      <c r="GXZ59" s="342"/>
      <c r="GYA59" s="342"/>
      <c r="GYB59" s="342"/>
      <c r="GYC59" s="342"/>
      <c r="GYD59" s="342"/>
      <c r="GYE59" s="342"/>
      <c r="GYF59" s="342"/>
      <c r="GYG59" s="342"/>
      <c r="GYH59" s="342"/>
      <c r="GYI59" s="342"/>
      <c r="GYJ59" s="342"/>
      <c r="GYK59" s="342"/>
      <c r="GYL59" s="342"/>
      <c r="GYM59" s="342"/>
      <c r="GYN59" s="342"/>
      <c r="GYO59" s="342"/>
      <c r="GYP59" s="342"/>
      <c r="GYQ59" s="342"/>
      <c r="GYR59" s="342"/>
      <c r="GYS59" s="342"/>
      <c r="GYT59" s="342"/>
      <c r="GYU59" s="342"/>
      <c r="GYV59" s="342"/>
      <c r="GYW59" s="342"/>
      <c r="GYX59" s="342"/>
      <c r="GYY59" s="342"/>
      <c r="GYZ59" s="342"/>
      <c r="GZA59" s="342"/>
      <c r="GZB59" s="342"/>
      <c r="GZC59" s="342"/>
      <c r="GZD59" s="342"/>
      <c r="GZE59" s="342"/>
      <c r="GZF59" s="342"/>
      <c r="GZG59" s="342"/>
      <c r="GZH59" s="342"/>
      <c r="GZI59" s="342"/>
      <c r="GZJ59" s="342"/>
      <c r="GZK59" s="342"/>
      <c r="GZL59" s="342"/>
      <c r="GZM59" s="342"/>
      <c r="GZN59" s="342"/>
      <c r="GZO59" s="342"/>
      <c r="GZP59" s="342"/>
      <c r="GZQ59" s="342"/>
      <c r="GZR59" s="342"/>
      <c r="GZS59" s="342"/>
      <c r="GZT59" s="342"/>
      <c r="GZU59" s="342"/>
      <c r="GZV59" s="342"/>
      <c r="GZW59" s="342"/>
      <c r="GZX59" s="342"/>
      <c r="GZY59" s="342"/>
      <c r="GZZ59" s="342"/>
      <c r="HAA59" s="342"/>
      <c r="HAB59" s="342"/>
      <c r="HAC59" s="342"/>
      <c r="HAD59" s="342"/>
      <c r="HAE59" s="342"/>
      <c r="HAF59" s="342"/>
      <c r="HAG59" s="342"/>
      <c r="HAH59" s="342"/>
      <c r="HAI59" s="342"/>
      <c r="HAJ59" s="342"/>
      <c r="HAK59" s="342"/>
      <c r="HAL59" s="342"/>
      <c r="HAM59" s="342"/>
      <c r="HAN59" s="342"/>
      <c r="HAO59" s="342"/>
      <c r="HAP59" s="342"/>
      <c r="HAQ59" s="342"/>
      <c r="HAR59" s="342"/>
      <c r="HAS59" s="342"/>
      <c r="HAT59" s="342"/>
      <c r="HAU59" s="342"/>
      <c r="HAV59" s="342"/>
      <c r="HAW59" s="342"/>
      <c r="HAX59" s="342"/>
      <c r="HAY59" s="342"/>
      <c r="HAZ59" s="342"/>
      <c r="HBA59" s="342"/>
      <c r="HBB59" s="342"/>
      <c r="HBC59" s="342"/>
      <c r="HBD59" s="342"/>
      <c r="HBE59" s="342"/>
      <c r="HBF59" s="342"/>
      <c r="HBG59" s="342"/>
      <c r="HBH59" s="342"/>
      <c r="HBI59" s="342"/>
      <c r="HBJ59" s="342"/>
      <c r="HBK59" s="342"/>
      <c r="HBL59" s="342"/>
      <c r="HBM59" s="342"/>
      <c r="HBN59" s="342"/>
      <c r="HBO59" s="342"/>
      <c r="HBP59" s="342"/>
      <c r="HBQ59" s="342"/>
      <c r="HBR59" s="342"/>
      <c r="HBS59" s="342"/>
      <c r="HBT59" s="342"/>
      <c r="HBU59" s="342"/>
      <c r="HBV59" s="342"/>
      <c r="HBW59" s="342"/>
      <c r="HBX59" s="342"/>
      <c r="HBY59" s="342"/>
      <c r="HBZ59" s="342"/>
      <c r="HCA59" s="342"/>
      <c r="HCB59" s="342"/>
      <c r="HCC59" s="342"/>
      <c r="HCD59" s="342"/>
      <c r="HCE59" s="342"/>
      <c r="HCF59" s="342"/>
      <c r="HCG59" s="342"/>
      <c r="HCH59" s="342"/>
      <c r="HCI59" s="342"/>
      <c r="HCJ59" s="342"/>
      <c r="HCK59" s="342"/>
      <c r="HCL59" s="342"/>
      <c r="HCM59" s="342"/>
      <c r="HCN59" s="342"/>
      <c r="HCO59" s="342"/>
      <c r="HCP59" s="342"/>
      <c r="HCQ59" s="342"/>
      <c r="HCR59" s="342"/>
      <c r="HCS59" s="342"/>
      <c r="HCT59" s="342"/>
      <c r="HCU59" s="342"/>
      <c r="HCV59" s="342"/>
      <c r="HCW59" s="342"/>
      <c r="HCX59" s="342"/>
      <c r="HCY59" s="342"/>
      <c r="HCZ59" s="342"/>
      <c r="HDA59" s="342"/>
      <c r="HDB59" s="342"/>
      <c r="HDC59" s="342"/>
      <c r="HDD59" s="342"/>
      <c r="HDE59" s="342"/>
      <c r="HDF59" s="342"/>
      <c r="HDG59" s="342"/>
      <c r="HDH59" s="342"/>
      <c r="HDI59" s="342"/>
      <c r="HDJ59" s="342"/>
      <c r="HDK59" s="342"/>
      <c r="HDL59" s="342"/>
      <c r="HDM59" s="342"/>
      <c r="HDN59" s="342"/>
      <c r="HDO59" s="342"/>
      <c r="HDP59" s="342"/>
      <c r="HDQ59" s="342"/>
      <c r="HDR59" s="342"/>
      <c r="HDS59" s="342"/>
      <c r="HDT59" s="342"/>
      <c r="HDU59" s="342"/>
      <c r="HDV59" s="342"/>
      <c r="HDW59" s="342"/>
      <c r="HDX59" s="342"/>
      <c r="HDY59" s="342"/>
      <c r="HDZ59" s="342"/>
      <c r="HEA59" s="342"/>
      <c r="HEB59" s="342"/>
      <c r="HEC59" s="342"/>
      <c r="HED59" s="342"/>
      <c r="HEE59" s="342"/>
      <c r="HEF59" s="342"/>
      <c r="HEG59" s="342"/>
      <c r="HEH59" s="342"/>
      <c r="HEI59" s="342"/>
      <c r="HEJ59" s="342"/>
      <c r="HEK59" s="342"/>
      <c r="HEL59" s="342"/>
      <c r="HEM59" s="342"/>
      <c r="HEN59" s="342"/>
      <c r="HEO59" s="342"/>
      <c r="HEP59" s="342"/>
      <c r="HEQ59" s="342"/>
      <c r="HER59" s="342"/>
      <c r="HES59" s="342"/>
      <c r="HET59" s="342"/>
      <c r="HEU59" s="342"/>
      <c r="HEV59" s="342"/>
      <c r="HEW59" s="342"/>
      <c r="HEX59" s="342"/>
      <c r="HEY59" s="342"/>
      <c r="HEZ59" s="342"/>
      <c r="HFA59" s="342"/>
      <c r="HFB59" s="342"/>
      <c r="HFC59" s="342"/>
      <c r="HFD59" s="342"/>
      <c r="HFE59" s="342"/>
      <c r="HFF59" s="342"/>
      <c r="HFG59" s="342"/>
      <c r="HFH59" s="342"/>
      <c r="HFI59" s="342"/>
      <c r="HFJ59" s="342"/>
      <c r="HFK59" s="342"/>
      <c r="HFL59" s="342"/>
      <c r="HFM59" s="342"/>
      <c r="HFN59" s="342"/>
      <c r="HFO59" s="342"/>
      <c r="HFP59" s="342"/>
      <c r="HFQ59" s="342"/>
      <c r="HFR59" s="342"/>
      <c r="HFS59" s="342"/>
      <c r="HFT59" s="342"/>
      <c r="HFU59" s="342"/>
      <c r="HFV59" s="342"/>
      <c r="HFW59" s="342"/>
      <c r="HFX59" s="342"/>
      <c r="HFY59" s="342"/>
      <c r="HFZ59" s="342"/>
      <c r="HGA59" s="342"/>
      <c r="HGB59" s="342"/>
      <c r="HGC59" s="342"/>
      <c r="HGD59" s="342"/>
      <c r="HGE59" s="342"/>
      <c r="HGF59" s="342"/>
      <c r="HGG59" s="342"/>
      <c r="HGH59" s="342"/>
      <c r="HGI59" s="342"/>
      <c r="HGJ59" s="342"/>
      <c r="HGK59" s="342"/>
      <c r="HGL59" s="342"/>
      <c r="HGM59" s="342"/>
      <c r="HGN59" s="342"/>
      <c r="HGO59" s="342"/>
      <c r="HGP59" s="342"/>
      <c r="HGQ59" s="342"/>
      <c r="HGR59" s="342"/>
      <c r="HGS59" s="342"/>
      <c r="HGT59" s="342"/>
      <c r="HGU59" s="342"/>
      <c r="HGV59" s="342"/>
      <c r="HGW59" s="342"/>
      <c r="HGX59" s="342"/>
      <c r="HGY59" s="342"/>
      <c r="HGZ59" s="342"/>
      <c r="HHA59" s="342"/>
      <c r="HHB59" s="342"/>
      <c r="HHC59" s="342"/>
      <c r="HHD59" s="342"/>
      <c r="HHE59" s="342"/>
      <c r="HHF59" s="342"/>
      <c r="HHG59" s="342"/>
      <c r="HHH59" s="342"/>
      <c r="HHI59" s="342"/>
      <c r="HHJ59" s="342"/>
      <c r="HHK59" s="342"/>
      <c r="HHL59" s="342"/>
      <c r="HHM59" s="342"/>
      <c r="HHN59" s="342"/>
      <c r="HHO59" s="342"/>
      <c r="HHP59" s="342"/>
      <c r="HHQ59" s="342"/>
      <c r="HHR59" s="342"/>
      <c r="HHS59" s="342"/>
      <c r="HHT59" s="342"/>
      <c r="HHU59" s="342"/>
      <c r="HHV59" s="342"/>
      <c r="HHW59" s="342"/>
      <c r="HHX59" s="342"/>
      <c r="HHY59" s="342"/>
      <c r="HHZ59" s="342"/>
      <c r="HIA59" s="342"/>
      <c r="HIB59" s="342"/>
      <c r="HIC59" s="342"/>
      <c r="HID59" s="342"/>
      <c r="HIE59" s="342"/>
      <c r="HIF59" s="342"/>
      <c r="HIG59" s="342"/>
      <c r="HIH59" s="342"/>
      <c r="HII59" s="342"/>
      <c r="HIJ59" s="342"/>
      <c r="HIK59" s="342"/>
      <c r="HIL59" s="342"/>
      <c r="HIM59" s="342"/>
      <c r="HIN59" s="342"/>
      <c r="HIO59" s="342"/>
      <c r="HIP59" s="342"/>
      <c r="HIQ59" s="342"/>
      <c r="HIR59" s="342"/>
      <c r="HIS59" s="342"/>
      <c r="HIT59" s="342"/>
      <c r="HIU59" s="342"/>
      <c r="HIV59" s="342"/>
      <c r="HIW59" s="342"/>
      <c r="HIX59" s="342"/>
      <c r="HIY59" s="342"/>
      <c r="HIZ59" s="342"/>
      <c r="HJA59" s="342"/>
      <c r="HJB59" s="342"/>
      <c r="HJC59" s="342"/>
      <c r="HJD59" s="342"/>
      <c r="HJE59" s="342"/>
      <c r="HJF59" s="342"/>
      <c r="HJG59" s="342"/>
      <c r="HJH59" s="342"/>
      <c r="HJI59" s="342"/>
      <c r="HJJ59" s="342"/>
      <c r="HJK59" s="342"/>
      <c r="HJL59" s="342"/>
      <c r="HJM59" s="342"/>
      <c r="HJN59" s="342"/>
      <c r="HJO59" s="342"/>
      <c r="HJP59" s="342"/>
      <c r="HJQ59" s="342"/>
      <c r="HJR59" s="342"/>
      <c r="HJS59" s="342"/>
      <c r="HJT59" s="342"/>
      <c r="HJU59" s="342"/>
      <c r="HJV59" s="342"/>
      <c r="HJW59" s="342"/>
      <c r="HJX59" s="342"/>
      <c r="HJY59" s="342"/>
      <c r="HJZ59" s="342"/>
      <c r="HKA59" s="342"/>
      <c r="HKB59" s="342"/>
      <c r="HKC59" s="342"/>
      <c r="HKD59" s="342"/>
      <c r="HKE59" s="342"/>
      <c r="HKF59" s="342"/>
      <c r="HKG59" s="342"/>
      <c r="HKH59" s="342"/>
      <c r="HKI59" s="342"/>
      <c r="HKJ59" s="342"/>
      <c r="HKK59" s="342"/>
      <c r="HKL59" s="342"/>
      <c r="HKM59" s="342"/>
      <c r="HKN59" s="342"/>
      <c r="HKO59" s="342"/>
      <c r="HKP59" s="342"/>
      <c r="HKQ59" s="342"/>
      <c r="HKR59" s="342"/>
      <c r="HKS59" s="342"/>
      <c r="HKT59" s="342"/>
      <c r="HKU59" s="342"/>
      <c r="HKV59" s="342"/>
      <c r="HKW59" s="342"/>
      <c r="HKX59" s="342"/>
      <c r="HKY59" s="342"/>
      <c r="HKZ59" s="342"/>
      <c r="HLA59" s="342"/>
      <c r="HLB59" s="342"/>
      <c r="HLC59" s="342"/>
      <c r="HLD59" s="342"/>
      <c r="HLE59" s="342"/>
      <c r="HLF59" s="342"/>
      <c r="HLG59" s="342"/>
      <c r="HLH59" s="342"/>
      <c r="HLI59" s="342"/>
      <c r="HLJ59" s="342"/>
      <c r="HLK59" s="342"/>
      <c r="HLL59" s="342"/>
      <c r="HLM59" s="342"/>
      <c r="HLN59" s="342"/>
      <c r="HLO59" s="342"/>
      <c r="HLP59" s="342"/>
      <c r="HLQ59" s="342"/>
      <c r="HLR59" s="342"/>
      <c r="HLS59" s="342"/>
      <c r="HLT59" s="342"/>
      <c r="HLU59" s="342"/>
      <c r="HLV59" s="342"/>
      <c r="HLW59" s="342"/>
      <c r="HLX59" s="342"/>
      <c r="HLY59" s="342"/>
      <c r="HLZ59" s="342"/>
      <c r="HMA59" s="342"/>
      <c r="HMB59" s="342"/>
      <c r="HMC59" s="342"/>
      <c r="HMD59" s="342"/>
      <c r="HME59" s="342"/>
      <c r="HMF59" s="342"/>
      <c r="HMG59" s="342"/>
      <c r="HMH59" s="342"/>
      <c r="HMI59" s="342"/>
      <c r="HMJ59" s="342"/>
      <c r="HMK59" s="342"/>
      <c r="HML59" s="342"/>
      <c r="HMM59" s="342"/>
      <c r="HMN59" s="342"/>
      <c r="HMO59" s="342"/>
      <c r="HMP59" s="342"/>
      <c r="HMQ59" s="342"/>
      <c r="HMR59" s="342"/>
      <c r="HMS59" s="342"/>
      <c r="HMT59" s="342"/>
      <c r="HMU59" s="342"/>
      <c r="HMV59" s="342"/>
      <c r="HMW59" s="342"/>
      <c r="HMX59" s="342"/>
      <c r="HMY59" s="342"/>
      <c r="HMZ59" s="342"/>
      <c r="HNA59" s="342"/>
      <c r="HNB59" s="342"/>
      <c r="HNC59" s="342"/>
      <c r="HND59" s="342"/>
      <c r="HNE59" s="342"/>
      <c r="HNF59" s="342"/>
      <c r="HNG59" s="342"/>
      <c r="HNH59" s="342"/>
      <c r="HNI59" s="342"/>
      <c r="HNJ59" s="342"/>
      <c r="HNK59" s="342"/>
      <c r="HNL59" s="342"/>
      <c r="HNM59" s="342"/>
      <c r="HNN59" s="342"/>
      <c r="HNO59" s="342"/>
      <c r="HNP59" s="342"/>
      <c r="HNQ59" s="342"/>
      <c r="HNR59" s="342"/>
      <c r="HNS59" s="342"/>
      <c r="HNT59" s="342"/>
      <c r="HNU59" s="342"/>
      <c r="HNV59" s="342"/>
      <c r="HNW59" s="342"/>
      <c r="HNX59" s="342"/>
      <c r="HNY59" s="342"/>
      <c r="HNZ59" s="342"/>
      <c r="HOA59" s="342"/>
      <c r="HOB59" s="342"/>
      <c r="HOC59" s="342"/>
      <c r="HOD59" s="342"/>
      <c r="HOE59" s="342"/>
      <c r="HOF59" s="342"/>
      <c r="HOG59" s="342"/>
      <c r="HOH59" s="342"/>
      <c r="HOI59" s="342"/>
      <c r="HOJ59" s="342"/>
      <c r="HOK59" s="342"/>
      <c r="HOL59" s="342"/>
      <c r="HOM59" s="342"/>
      <c r="HON59" s="342"/>
      <c r="HOO59" s="342"/>
      <c r="HOP59" s="342"/>
      <c r="HOQ59" s="342"/>
      <c r="HOR59" s="342"/>
      <c r="HOS59" s="342"/>
      <c r="HOT59" s="342"/>
      <c r="HOU59" s="342"/>
      <c r="HOV59" s="342"/>
      <c r="HOW59" s="342"/>
      <c r="HOX59" s="342"/>
      <c r="HOY59" s="342"/>
      <c r="HOZ59" s="342"/>
      <c r="HPA59" s="342"/>
      <c r="HPB59" s="342"/>
      <c r="HPC59" s="342"/>
      <c r="HPD59" s="342"/>
      <c r="HPE59" s="342"/>
      <c r="HPF59" s="342"/>
      <c r="HPG59" s="342"/>
      <c r="HPH59" s="342"/>
      <c r="HPI59" s="342"/>
      <c r="HPJ59" s="342"/>
      <c r="HPK59" s="342"/>
      <c r="HPL59" s="342"/>
      <c r="HPM59" s="342"/>
      <c r="HPN59" s="342"/>
      <c r="HPO59" s="342"/>
      <c r="HPP59" s="342"/>
      <c r="HPQ59" s="342"/>
      <c r="HPR59" s="342"/>
      <c r="HPS59" s="342"/>
      <c r="HPT59" s="342"/>
      <c r="HPU59" s="342"/>
      <c r="HPV59" s="342"/>
      <c r="HPW59" s="342"/>
      <c r="HPX59" s="342"/>
      <c r="HPY59" s="342"/>
      <c r="HPZ59" s="342"/>
      <c r="HQA59" s="342"/>
      <c r="HQB59" s="342"/>
      <c r="HQC59" s="342"/>
      <c r="HQD59" s="342"/>
      <c r="HQE59" s="342"/>
      <c r="HQF59" s="342"/>
      <c r="HQG59" s="342"/>
      <c r="HQH59" s="342"/>
      <c r="HQI59" s="342"/>
      <c r="HQJ59" s="342"/>
      <c r="HQK59" s="342"/>
      <c r="HQL59" s="342"/>
      <c r="HQM59" s="342"/>
      <c r="HQN59" s="342"/>
      <c r="HQO59" s="342"/>
      <c r="HQP59" s="342"/>
      <c r="HQQ59" s="342"/>
      <c r="HQR59" s="342"/>
      <c r="HQS59" s="342"/>
      <c r="HQT59" s="342"/>
      <c r="HQU59" s="342"/>
      <c r="HQV59" s="342"/>
      <c r="HQW59" s="342"/>
      <c r="HQX59" s="342"/>
      <c r="HQY59" s="342"/>
      <c r="HQZ59" s="342"/>
      <c r="HRA59" s="342"/>
      <c r="HRB59" s="342"/>
      <c r="HRC59" s="342"/>
      <c r="HRD59" s="342"/>
      <c r="HRE59" s="342"/>
      <c r="HRF59" s="342"/>
      <c r="HRG59" s="342"/>
      <c r="HRH59" s="342"/>
      <c r="HRI59" s="342"/>
      <c r="HRJ59" s="342"/>
      <c r="HRK59" s="342"/>
      <c r="HRL59" s="342"/>
      <c r="HRM59" s="342"/>
      <c r="HRN59" s="342"/>
      <c r="HRO59" s="342"/>
      <c r="HRP59" s="342"/>
      <c r="HRQ59" s="342"/>
      <c r="HRR59" s="342"/>
      <c r="HRS59" s="342"/>
      <c r="HRT59" s="342"/>
      <c r="HRU59" s="342"/>
      <c r="HRV59" s="342"/>
      <c r="HRW59" s="342"/>
      <c r="HRX59" s="342"/>
      <c r="HRY59" s="342"/>
      <c r="HRZ59" s="342"/>
      <c r="HSA59" s="342"/>
      <c r="HSB59" s="342"/>
      <c r="HSC59" s="342"/>
      <c r="HSD59" s="342"/>
      <c r="HSE59" s="342"/>
      <c r="HSF59" s="342"/>
      <c r="HSG59" s="342"/>
      <c r="HSH59" s="342"/>
      <c r="HSI59" s="342"/>
      <c r="HSJ59" s="342"/>
      <c r="HSK59" s="342"/>
      <c r="HSL59" s="342"/>
      <c r="HSM59" s="342"/>
      <c r="HSN59" s="342"/>
      <c r="HSO59" s="342"/>
      <c r="HSP59" s="342"/>
      <c r="HSQ59" s="342"/>
      <c r="HSR59" s="342"/>
      <c r="HSS59" s="342"/>
      <c r="HST59" s="342"/>
      <c r="HSU59" s="342"/>
      <c r="HSV59" s="342"/>
      <c r="HSW59" s="342"/>
      <c r="HSX59" s="342"/>
      <c r="HSY59" s="342"/>
      <c r="HSZ59" s="342"/>
      <c r="HTA59" s="342"/>
      <c r="HTB59" s="342"/>
      <c r="HTC59" s="342"/>
      <c r="HTD59" s="342"/>
      <c r="HTE59" s="342"/>
      <c r="HTF59" s="342"/>
      <c r="HTG59" s="342"/>
      <c r="HTH59" s="342"/>
      <c r="HTI59" s="342"/>
      <c r="HTJ59" s="342"/>
      <c r="HTK59" s="342"/>
      <c r="HTL59" s="342"/>
      <c r="HTM59" s="342"/>
      <c r="HTN59" s="342"/>
      <c r="HTO59" s="342"/>
      <c r="HTP59" s="342"/>
      <c r="HTQ59" s="342"/>
      <c r="HTR59" s="342"/>
      <c r="HTS59" s="342"/>
      <c r="HTT59" s="342"/>
      <c r="HTU59" s="342"/>
      <c r="HTV59" s="342"/>
      <c r="HTW59" s="342"/>
      <c r="HTX59" s="342"/>
      <c r="HTY59" s="342"/>
      <c r="HTZ59" s="342"/>
      <c r="HUA59" s="342"/>
      <c r="HUB59" s="342"/>
      <c r="HUC59" s="342"/>
      <c r="HUD59" s="342"/>
      <c r="HUE59" s="342"/>
      <c r="HUF59" s="342"/>
      <c r="HUG59" s="342"/>
      <c r="HUH59" s="342"/>
      <c r="HUI59" s="342"/>
      <c r="HUJ59" s="342"/>
      <c r="HUK59" s="342"/>
      <c r="HUL59" s="342"/>
      <c r="HUM59" s="342"/>
      <c r="HUN59" s="342"/>
      <c r="HUO59" s="342"/>
      <c r="HUP59" s="342"/>
      <c r="HUQ59" s="342"/>
      <c r="HUR59" s="342"/>
      <c r="HUS59" s="342"/>
      <c r="HUT59" s="342"/>
      <c r="HUU59" s="342"/>
      <c r="HUV59" s="342"/>
      <c r="HUW59" s="342"/>
      <c r="HUX59" s="342"/>
      <c r="HUY59" s="342"/>
      <c r="HUZ59" s="342"/>
      <c r="HVA59" s="342"/>
      <c r="HVB59" s="342"/>
      <c r="HVC59" s="342"/>
      <c r="HVD59" s="342"/>
      <c r="HVE59" s="342"/>
      <c r="HVF59" s="342"/>
      <c r="HVG59" s="342"/>
      <c r="HVH59" s="342"/>
      <c r="HVI59" s="342"/>
      <c r="HVJ59" s="342"/>
      <c r="HVK59" s="342"/>
      <c r="HVL59" s="342"/>
      <c r="HVM59" s="342"/>
      <c r="HVN59" s="342"/>
      <c r="HVO59" s="342"/>
      <c r="HVP59" s="342"/>
      <c r="HVQ59" s="342"/>
      <c r="HVR59" s="342"/>
      <c r="HVS59" s="342"/>
      <c r="HVT59" s="342"/>
      <c r="HVU59" s="342"/>
      <c r="HVV59" s="342"/>
      <c r="HVW59" s="342"/>
      <c r="HVX59" s="342"/>
      <c r="HVY59" s="342"/>
      <c r="HVZ59" s="342"/>
      <c r="HWA59" s="342"/>
      <c r="HWB59" s="342"/>
      <c r="HWC59" s="342"/>
      <c r="HWD59" s="342"/>
      <c r="HWE59" s="342"/>
      <c r="HWF59" s="342"/>
      <c r="HWG59" s="342"/>
      <c r="HWH59" s="342"/>
      <c r="HWI59" s="342"/>
      <c r="HWJ59" s="342"/>
      <c r="HWK59" s="342"/>
      <c r="HWL59" s="342"/>
      <c r="HWM59" s="342"/>
      <c r="HWN59" s="342"/>
      <c r="HWO59" s="342"/>
      <c r="HWP59" s="342"/>
      <c r="HWQ59" s="342"/>
      <c r="HWR59" s="342"/>
      <c r="HWS59" s="342"/>
      <c r="HWT59" s="342"/>
      <c r="HWU59" s="342"/>
      <c r="HWV59" s="342"/>
      <c r="HWW59" s="342"/>
      <c r="HWX59" s="342"/>
      <c r="HWY59" s="342"/>
      <c r="HWZ59" s="342"/>
      <c r="HXA59" s="342"/>
      <c r="HXB59" s="342"/>
      <c r="HXC59" s="342"/>
      <c r="HXD59" s="342"/>
      <c r="HXE59" s="342"/>
      <c r="HXF59" s="342"/>
      <c r="HXG59" s="342"/>
      <c r="HXH59" s="342"/>
      <c r="HXI59" s="342"/>
      <c r="HXJ59" s="342"/>
      <c r="HXK59" s="342"/>
      <c r="HXL59" s="342"/>
      <c r="HXM59" s="342"/>
      <c r="HXN59" s="342"/>
      <c r="HXO59" s="342"/>
      <c r="HXP59" s="342"/>
      <c r="HXQ59" s="342"/>
      <c r="HXR59" s="342"/>
      <c r="HXS59" s="342"/>
      <c r="HXT59" s="342"/>
      <c r="HXU59" s="342"/>
      <c r="HXV59" s="342"/>
      <c r="HXW59" s="342"/>
      <c r="HXX59" s="342"/>
      <c r="HXY59" s="342"/>
      <c r="HXZ59" s="342"/>
      <c r="HYA59" s="342"/>
      <c r="HYB59" s="342"/>
      <c r="HYC59" s="342"/>
      <c r="HYD59" s="342"/>
      <c r="HYE59" s="342"/>
      <c r="HYF59" s="342"/>
      <c r="HYG59" s="342"/>
      <c r="HYH59" s="342"/>
      <c r="HYI59" s="342"/>
      <c r="HYJ59" s="342"/>
      <c r="HYK59" s="342"/>
      <c r="HYL59" s="342"/>
      <c r="HYM59" s="342"/>
      <c r="HYN59" s="342"/>
      <c r="HYO59" s="342"/>
      <c r="HYP59" s="342"/>
      <c r="HYQ59" s="342"/>
      <c r="HYR59" s="342"/>
      <c r="HYS59" s="342"/>
      <c r="HYT59" s="342"/>
      <c r="HYU59" s="342"/>
      <c r="HYV59" s="342"/>
      <c r="HYW59" s="342"/>
      <c r="HYX59" s="342"/>
      <c r="HYY59" s="342"/>
      <c r="HYZ59" s="342"/>
      <c r="HZA59" s="342"/>
      <c r="HZB59" s="342"/>
      <c r="HZC59" s="342"/>
      <c r="HZD59" s="342"/>
      <c r="HZE59" s="342"/>
      <c r="HZF59" s="342"/>
      <c r="HZG59" s="342"/>
      <c r="HZH59" s="342"/>
      <c r="HZI59" s="342"/>
      <c r="HZJ59" s="342"/>
      <c r="HZK59" s="342"/>
      <c r="HZL59" s="342"/>
      <c r="HZM59" s="342"/>
      <c r="HZN59" s="342"/>
      <c r="HZO59" s="342"/>
      <c r="HZP59" s="342"/>
      <c r="HZQ59" s="342"/>
      <c r="HZR59" s="342"/>
      <c r="HZS59" s="342"/>
      <c r="HZT59" s="342"/>
      <c r="HZU59" s="342"/>
      <c r="HZV59" s="342"/>
      <c r="HZW59" s="342"/>
      <c r="HZX59" s="342"/>
      <c r="HZY59" s="342"/>
      <c r="HZZ59" s="342"/>
      <c r="IAA59" s="342"/>
      <c r="IAB59" s="342"/>
      <c r="IAC59" s="342"/>
      <c r="IAD59" s="342"/>
      <c r="IAE59" s="342"/>
      <c r="IAF59" s="342"/>
      <c r="IAG59" s="342"/>
      <c r="IAH59" s="342"/>
      <c r="IAI59" s="342"/>
      <c r="IAJ59" s="342"/>
      <c r="IAK59" s="342"/>
      <c r="IAL59" s="342"/>
      <c r="IAM59" s="342"/>
      <c r="IAN59" s="342"/>
      <c r="IAO59" s="342"/>
      <c r="IAP59" s="342"/>
      <c r="IAQ59" s="342"/>
      <c r="IAR59" s="342"/>
      <c r="IAS59" s="342"/>
      <c r="IAT59" s="342"/>
      <c r="IAU59" s="342"/>
      <c r="IAV59" s="342"/>
      <c r="IAW59" s="342"/>
      <c r="IAX59" s="342"/>
      <c r="IAY59" s="342"/>
      <c r="IAZ59" s="342"/>
      <c r="IBA59" s="342"/>
      <c r="IBB59" s="342"/>
      <c r="IBC59" s="342"/>
      <c r="IBD59" s="342"/>
      <c r="IBE59" s="342"/>
      <c r="IBF59" s="342"/>
      <c r="IBG59" s="342"/>
      <c r="IBH59" s="342"/>
      <c r="IBI59" s="342"/>
      <c r="IBJ59" s="342"/>
      <c r="IBK59" s="342"/>
      <c r="IBL59" s="342"/>
      <c r="IBM59" s="342"/>
      <c r="IBN59" s="342"/>
      <c r="IBO59" s="342"/>
      <c r="IBP59" s="342"/>
      <c r="IBQ59" s="342"/>
      <c r="IBR59" s="342"/>
      <c r="IBS59" s="342"/>
      <c r="IBT59" s="342"/>
      <c r="IBU59" s="342"/>
      <c r="IBV59" s="342"/>
      <c r="IBW59" s="342"/>
      <c r="IBX59" s="342"/>
      <c r="IBY59" s="342"/>
      <c r="IBZ59" s="342"/>
      <c r="ICA59" s="342"/>
      <c r="ICB59" s="342"/>
      <c r="ICC59" s="342"/>
      <c r="ICD59" s="342"/>
      <c r="ICE59" s="342"/>
      <c r="ICF59" s="342"/>
      <c r="ICG59" s="342"/>
      <c r="ICH59" s="342"/>
      <c r="ICI59" s="342"/>
      <c r="ICJ59" s="342"/>
      <c r="ICK59" s="342"/>
      <c r="ICL59" s="342"/>
      <c r="ICM59" s="342"/>
      <c r="ICN59" s="342"/>
      <c r="ICO59" s="342"/>
      <c r="ICP59" s="342"/>
      <c r="ICQ59" s="342"/>
      <c r="ICR59" s="342"/>
      <c r="ICS59" s="342"/>
      <c r="ICT59" s="342"/>
      <c r="ICU59" s="342"/>
      <c r="ICV59" s="342"/>
      <c r="ICW59" s="342"/>
      <c r="ICX59" s="342"/>
      <c r="ICY59" s="342"/>
      <c r="ICZ59" s="342"/>
      <c r="IDA59" s="342"/>
      <c r="IDB59" s="342"/>
      <c r="IDC59" s="342"/>
      <c r="IDD59" s="342"/>
      <c r="IDE59" s="342"/>
      <c r="IDF59" s="342"/>
      <c r="IDG59" s="342"/>
      <c r="IDH59" s="342"/>
      <c r="IDI59" s="342"/>
      <c r="IDJ59" s="342"/>
      <c r="IDK59" s="342"/>
      <c r="IDL59" s="342"/>
      <c r="IDM59" s="342"/>
      <c r="IDN59" s="342"/>
      <c r="IDO59" s="342"/>
      <c r="IDP59" s="342"/>
      <c r="IDQ59" s="342"/>
      <c r="IDR59" s="342"/>
      <c r="IDS59" s="342"/>
      <c r="IDT59" s="342"/>
      <c r="IDU59" s="342"/>
      <c r="IDV59" s="342"/>
      <c r="IDW59" s="342"/>
      <c r="IDX59" s="342"/>
      <c r="IDY59" s="342"/>
      <c r="IDZ59" s="342"/>
      <c r="IEA59" s="342"/>
      <c r="IEB59" s="342"/>
      <c r="IEC59" s="342"/>
      <c r="IED59" s="342"/>
      <c r="IEE59" s="342"/>
      <c r="IEF59" s="342"/>
      <c r="IEG59" s="342"/>
      <c r="IEH59" s="342"/>
      <c r="IEI59" s="342"/>
      <c r="IEJ59" s="342"/>
      <c r="IEK59" s="342"/>
      <c r="IEL59" s="342"/>
      <c r="IEM59" s="342"/>
      <c r="IEN59" s="342"/>
      <c r="IEO59" s="342"/>
      <c r="IEP59" s="342"/>
      <c r="IEQ59" s="342"/>
      <c r="IER59" s="342"/>
      <c r="IES59" s="342"/>
      <c r="IET59" s="342"/>
      <c r="IEU59" s="342"/>
      <c r="IEV59" s="342"/>
      <c r="IEW59" s="342"/>
      <c r="IEX59" s="342"/>
      <c r="IEY59" s="342"/>
      <c r="IEZ59" s="342"/>
      <c r="IFA59" s="342"/>
      <c r="IFB59" s="342"/>
      <c r="IFC59" s="342"/>
      <c r="IFD59" s="342"/>
      <c r="IFE59" s="342"/>
      <c r="IFF59" s="342"/>
      <c r="IFG59" s="342"/>
      <c r="IFH59" s="342"/>
      <c r="IFI59" s="342"/>
      <c r="IFJ59" s="342"/>
      <c r="IFK59" s="342"/>
      <c r="IFL59" s="342"/>
      <c r="IFM59" s="342"/>
      <c r="IFN59" s="342"/>
      <c r="IFO59" s="342"/>
      <c r="IFP59" s="342"/>
      <c r="IFQ59" s="342"/>
      <c r="IFR59" s="342"/>
      <c r="IFS59" s="342"/>
      <c r="IFT59" s="342"/>
      <c r="IFU59" s="342"/>
      <c r="IFV59" s="342"/>
      <c r="IFW59" s="342"/>
      <c r="IFX59" s="342"/>
      <c r="IFY59" s="342"/>
      <c r="IFZ59" s="342"/>
      <c r="IGA59" s="342"/>
      <c r="IGB59" s="342"/>
      <c r="IGC59" s="342"/>
      <c r="IGD59" s="342"/>
      <c r="IGE59" s="342"/>
      <c r="IGF59" s="342"/>
      <c r="IGG59" s="342"/>
      <c r="IGH59" s="342"/>
      <c r="IGI59" s="342"/>
      <c r="IGJ59" s="342"/>
      <c r="IGK59" s="342"/>
      <c r="IGL59" s="342"/>
      <c r="IGM59" s="342"/>
      <c r="IGN59" s="342"/>
      <c r="IGO59" s="342"/>
      <c r="IGP59" s="342"/>
      <c r="IGQ59" s="342"/>
      <c r="IGR59" s="342"/>
      <c r="IGS59" s="342"/>
      <c r="IGT59" s="342"/>
      <c r="IGU59" s="342"/>
      <c r="IGV59" s="342"/>
      <c r="IGW59" s="342"/>
      <c r="IGX59" s="342"/>
      <c r="IGY59" s="342"/>
      <c r="IGZ59" s="342"/>
      <c r="IHA59" s="342"/>
      <c r="IHB59" s="342"/>
      <c r="IHC59" s="342"/>
      <c r="IHD59" s="342"/>
      <c r="IHE59" s="342"/>
      <c r="IHF59" s="342"/>
      <c r="IHG59" s="342"/>
      <c r="IHH59" s="342"/>
      <c r="IHI59" s="342"/>
      <c r="IHJ59" s="342"/>
      <c r="IHK59" s="342"/>
      <c r="IHL59" s="342"/>
      <c r="IHM59" s="342"/>
      <c r="IHN59" s="342"/>
      <c r="IHO59" s="342"/>
      <c r="IHP59" s="342"/>
      <c r="IHQ59" s="342"/>
      <c r="IHR59" s="342"/>
      <c r="IHS59" s="342"/>
      <c r="IHT59" s="342"/>
      <c r="IHU59" s="342"/>
      <c r="IHV59" s="342"/>
      <c r="IHW59" s="342"/>
      <c r="IHX59" s="342"/>
      <c r="IHY59" s="342"/>
      <c r="IHZ59" s="342"/>
      <c r="IIA59" s="342"/>
      <c r="IIB59" s="342"/>
      <c r="IIC59" s="342"/>
      <c r="IID59" s="342"/>
      <c r="IIE59" s="342"/>
      <c r="IIF59" s="342"/>
      <c r="IIG59" s="342"/>
      <c r="IIH59" s="342"/>
      <c r="III59" s="342"/>
      <c r="IIJ59" s="342"/>
      <c r="IIK59" s="342"/>
      <c r="IIL59" s="342"/>
      <c r="IIM59" s="342"/>
      <c r="IIN59" s="342"/>
      <c r="IIO59" s="342"/>
      <c r="IIP59" s="342"/>
      <c r="IIQ59" s="342"/>
      <c r="IIR59" s="342"/>
      <c r="IIS59" s="342"/>
      <c r="IIT59" s="342"/>
      <c r="IIU59" s="342"/>
      <c r="IIV59" s="342"/>
      <c r="IIW59" s="342"/>
      <c r="IIX59" s="342"/>
      <c r="IIY59" s="342"/>
      <c r="IIZ59" s="342"/>
      <c r="IJA59" s="342"/>
      <c r="IJB59" s="342"/>
      <c r="IJC59" s="342"/>
      <c r="IJD59" s="342"/>
      <c r="IJE59" s="342"/>
      <c r="IJF59" s="342"/>
      <c r="IJG59" s="342"/>
      <c r="IJH59" s="342"/>
      <c r="IJI59" s="342"/>
      <c r="IJJ59" s="342"/>
      <c r="IJK59" s="342"/>
      <c r="IJL59" s="342"/>
      <c r="IJM59" s="342"/>
      <c r="IJN59" s="342"/>
      <c r="IJO59" s="342"/>
      <c r="IJP59" s="342"/>
      <c r="IJQ59" s="342"/>
      <c r="IJR59" s="342"/>
      <c r="IJS59" s="342"/>
      <c r="IJT59" s="342"/>
      <c r="IJU59" s="342"/>
      <c r="IJV59" s="342"/>
      <c r="IJW59" s="342"/>
      <c r="IJX59" s="342"/>
      <c r="IJY59" s="342"/>
      <c r="IJZ59" s="342"/>
      <c r="IKA59" s="342"/>
      <c r="IKB59" s="342"/>
      <c r="IKC59" s="342"/>
      <c r="IKD59" s="342"/>
      <c r="IKE59" s="342"/>
      <c r="IKF59" s="342"/>
      <c r="IKG59" s="342"/>
      <c r="IKH59" s="342"/>
      <c r="IKI59" s="342"/>
      <c r="IKJ59" s="342"/>
      <c r="IKK59" s="342"/>
      <c r="IKL59" s="342"/>
      <c r="IKM59" s="342"/>
      <c r="IKN59" s="342"/>
      <c r="IKO59" s="342"/>
      <c r="IKP59" s="342"/>
      <c r="IKQ59" s="342"/>
      <c r="IKR59" s="342"/>
      <c r="IKS59" s="342"/>
      <c r="IKT59" s="342"/>
      <c r="IKU59" s="342"/>
      <c r="IKV59" s="342"/>
      <c r="IKW59" s="342"/>
      <c r="IKX59" s="342"/>
      <c r="IKY59" s="342"/>
      <c r="IKZ59" s="342"/>
      <c r="ILA59" s="342"/>
      <c r="ILB59" s="342"/>
      <c r="ILC59" s="342"/>
      <c r="ILD59" s="342"/>
      <c r="ILE59" s="342"/>
      <c r="ILF59" s="342"/>
      <c r="ILG59" s="342"/>
      <c r="ILH59" s="342"/>
      <c r="ILI59" s="342"/>
      <c r="ILJ59" s="342"/>
      <c r="ILK59" s="342"/>
      <c r="ILL59" s="342"/>
      <c r="ILM59" s="342"/>
      <c r="ILN59" s="342"/>
      <c r="ILO59" s="342"/>
      <c r="ILP59" s="342"/>
      <c r="ILQ59" s="342"/>
      <c r="ILR59" s="342"/>
      <c r="ILS59" s="342"/>
      <c r="ILT59" s="342"/>
      <c r="ILU59" s="342"/>
      <c r="ILV59" s="342"/>
      <c r="ILW59" s="342"/>
      <c r="ILX59" s="342"/>
      <c r="ILY59" s="342"/>
      <c r="ILZ59" s="342"/>
      <c r="IMA59" s="342"/>
      <c r="IMB59" s="342"/>
      <c r="IMC59" s="342"/>
      <c r="IMD59" s="342"/>
      <c r="IME59" s="342"/>
      <c r="IMF59" s="342"/>
      <c r="IMG59" s="342"/>
      <c r="IMH59" s="342"/>
      <c r="IMI59" s="342"/>
      <c r="IMJ59" s="342"/>
      <c r="IMK59" s="342"/>
      <c r="IML59" s="342"/>
      <c r="IMM59" s="342"/>
      <c r="IMN59" s="342"/>
      <c r="IMO59" s="342"/>
      <c r="IMP59" s="342"/>
      <c r="IMQ59" s="342"/>
      <c r="IMR59" s="342"/>
      <c r="IMS59" s="342"/>
      <c r="IMT59" s="342"/>
      <c r="IMU59" s="342"/>
      <c r="IMV59" s="342"/>
      <c r="IMW59" s="342"/>
      <c r="IMX59" s="342"/>
      <c r="IMY59" s="342"/>
      <c r="IMZ59" s="342"/>
      <c r="INA59" s="342"/>
      <c r="INB59" s="342"/>
      <c r="INC59" s="342"/>
      <c r="IND59" s="342"/>
      <c r="INE59" s="342"/>
      <c r="INF59" s="342"/>
      <c r="ING59" s="342"/>
      <c r="INH59" s="342"/>
      <c r="INI59" s="342"/>
      <c r="INJ59" s="342"/>
      <c r="INK59" s="342"/>
      <c r="INL59" s="342"/>
      <c r="INM59" s="342"/>
      <c r="INN59" s="342"/>
      <c r="INO59" s="342"/>
      <c r="INP59" s="342"/>
      <c r="INQ59" s="342"/>
      <c r="INR59" s="342"/>
      <c r="INS59" s="342"/>
      <c r="INT59" s="342"/>
      <c r="INU59" s="342"/>
      <c r="INV59" s="342"/>
      <c r="INW59" s="342"/>
      <c r="INX59" s="342"/>
      <c r="INY59" s="342"/>
      <c r="INZ59" s="342"/>
      <c r="IOA59" s="342"/>
      <c r="IOB59" s="342"/>
      <c r="IOC59" s="342"/>
      <c r="IOD59" s="342"/>
      <c r="IOE59" s="342"/>
      <c r="IOF59" s="342"/>
      <c r="IOG59" s="342"/>
      <c r="IOH59" s="342"/>
      <c r="IOI59" s="342"/>
      <c r="IOJ59" s="342"/>
      <c r="IOK59" s="342"/>
      <c r="IOL59" s="342"/>
      <c r="IOM59" s="342"/>
      <c r="ION59" s="342"/>
      <c r="IOO59" s="342"/>
      <c r="IOP59" s="342"/>
      <c r="IOQ59" s="342"/>
      <c r="IOR59" s="342"/>
      <c r="IOS59" s="342"/>
      <c r="IOT59" s="342"/>
      <c r="IOU59" s="342"/>
      <c r="IOV59" s="342"/>
      <c r="IOW59" s="342"/>
      <c r="IOX59" s="342"/>
      <c r="IOY59" s="342"/>
      <c r="IOZ59" s="342"/>
      <c r="IPA59" s="342"/>
      <c r="IPB59" s="342"/>
      <c r="IPC59" s="342"/>
      <c r="IPD59" s="342"/>
      <c r="IPE59" s="342"/>
      <c r="IPF59" s="342"/>
      <c r="IPG59" s="342"/>
      <c r="IPH59" s="342"/>
      <c r="IPI59" s="342"/>
      <c r="IPJ59" s="342"/>
      <c r="IPK59" s="342"/>
      <c r="IPL59" s="342"/>
      <c r="IPM59" s="342"/>
      <c r="IPN59" s="342"/>
      <c r="IPO59" s="342"/>
      <c r="IPP59" s="342"/>
      <c r="IPQ59" s="342"/>
      <c r="IPR59" s="342"/>
      <c r="IPS59" s="342"/>
      <c r="IPT59" s="342"/>
      <c r="IPU59" s="342"/>
      <c r="IPV59" s="342"/>
      <c r="IPW59" s="342"/>
      <c r="IPX59" s="342"/>
      <c r="IPY59" s="342"/>
      <c r="IPZ59" s="342"/>
      <c r="IQA59" s="342"/>
      <c r="IQB59" s="342"/>
      <c r="IQC59" s="342"/>
      <c r="IQD59" s="342"/>
      <c r="IQE59" s="342"/>
      <c r="IQF59" s="342"/>
      <c r="IQG59" s="342"/>
      <c r="IQH59" s="342"/>
      <c r="IQI59" s="342"/>
      <c r="IQJ59" s="342"/>
      <c r="IQK59" s="342"/>
      <c r="IQL59" s="342"/>
      <c r="IQM59" s="342"/>
      <c r="IQN59" s="342"/>
      <c r="IQO59" s="342"/>
      <c r="IQP59" s="342"/>
      <c r="IQQ59" s="342"/>
      <c r="IQR59" s="342"/>
      <c r="IQS59" s="342"/>
      <c r="IQT59" s="342"/>
      <c r="IQU59" s="342"/>
      <c r="IQV59" s="342"/>
      <c r="IQW59" s="342"/>
      <c r="IQX59" s="342"/>
      <c r="IQY59" s="342"/>
      <c r="IQZ59" s="342"/>
      <c r="IRA59" s="342"/>
      <c r="IRB59" s="342"/>
      <c r="IRC59" s="342"/>
      <c r="IRD59" s="342"/>
      <c r="IRE59" s="342"/>
      <c r="IRF59" s="342"/>
      <c r="IRG59" s="342"/>
      <c r="IRH59" s="342"/>
      <c r="IRI59" s="342"/>
      <c r="IRJ59" s="342"/>
      <c r="IRK59" s="342"/>
      <c r="IRL59" s="342"/>
      <c r="IRM59" s="342"/>
      <c r="IRN59" s="342"/>
      <c r="IRO59" s="342"/>
      <c r="IRP59" s="342"/>
      <c r="IRQ59" s="342"/>
      <c r="IRR59" s="342"/>
      <c r="IRS59" s="342"/>
      <c r="IRT59" s="342"/>
      <c r="IRU59" s="342"/>
      <c r="IRV59" s="342"/>
      <c r="IRW59" s="342"/>
      <c r="IRX59" s="342"/>
      <c r="IRY59" s="342"/>
      <c r="IRZ59" s="342"/>
      <c r="ISA59" s="342"/>
      <c r="ISB59" s="342"/>
      <c r="ISC59" s="342"/>
      <c r="ISD59" s="342"/>
      <c r="ISE59" s="342"/>
      <c r="ISF59" s="342"/>
      <c r="ISG59" s="342"/>
      <c r="ISH59" s="342"/>
      <c r="ISI59" s="342"/>
      <c r="ISJ59" s="342"/>
      <c r="ISK59" s="342"/>
      <c r="ISL59" s="342"/>
      <c r="ISM59" s="342"/>
      <c r="ISN59" s="342"/>
      <c r="ISO59" s="342"/>
      <c r="ISP59" s="342"/>
      <c r="ISQ59" s="342"/>
      <c r="ISR59" s="342"/>
      <c r="ISS59" s="342"/>
      <c r="IST59" s="342"/>
      <c r="ISU59" s="342"/>
      <c r="ISV59" s="342"/>
      <c r="ISW59" s="342"/>
      <c r="ISX59" s="342"/>
      <c r="ISY59" s="342"/>
      <c r="ISZ59" s="342"/>
      <c r="ITA59" s="342"/>
      <c r="ITB59" s="342"/>
      <c r="ITC59" s="342"/>
      <c r="ITD59" s="342"/>
      <c r="ITE59" s="342"/>
      <c r="ITF59" s="342"/>
      <c r="ITG59" s="342"/>
      <c r="ITH59" s="342"/>
      <c r="ITI59" s="342"/>
      <c r="ITJ59" s="342"/>
      <c r="ITK59" s="342"/>
      <c r="ITL59" s="342"/>
      <c r="ITM59" s="342"/>
      <c r="ITN59" s="342"/>
      <c r="ITO59" s="342"/>
      <c r="ITP59" s="342"/>
      <c r="ITQ59" s="342"/>
      <c r="ITR59" s="342"/>
      <c r="ITS59" s="342"/>
      <c r="ITT59" s="342"/>
      <c r="ITU59" s="342"/>
      <c r="ITV59" s="342"/>
      <c r="ITW59" s="342"/>
      <c r="ITX59" s="342"/>
      <c r="ITY59" s="342"/>
      <c r="ITZ59" s="342"/>
      <c r="IUA59" s="342"/>
      <c r="IUB59" s="342"/>
      <c r="IUC59" s="342"/>
      <c r="IUD59" s="342"/>
      <c r="IUE59" s="342"/>
      <c r="IUF59" s="342"/>
      <c r="IUG59" s="342"/>
      <c r="IUH59" s="342"/>
      <c r="IUI59" s="342"/>
      <c r="IUJ59" s="342"/>
      <c r="IUK59" s="342"/>
      <c r="IUL59" s="342"/>
      <c r="IUM59" s="342"/>
      <c r="IUN59" s="342"/>
      <c r="IUO59" s="342"/>
      <c r="IUP59" s="342"/>
      <c r="IUQ59" s="342"/>
      <c r="IUR59" s="342"/>
      <c r="IUS59" s="342"/>
      <c r="IUT59" s="342"/>
      <c r="IUU59" s="342"/>
      <c r="IUV59" s="342"/>
      <c r="IUW59" s="342"/>
      <c r="IUX59" s="342"/>
      <c r="IUY59" s="342"/>
      <c r="IUZ59" s="342"/>
      <c r="IVA59" s="342"/>
      <c r="IVB59" s="342"/>
      <c r="IVC59" s="342"/>
      <c r="IVD59" s="342"/>
      <c r="IVE59" s="342"/>
      <c r="IVF59" s="342"/>
      <c r="IVG59" s="342"/>
      <c r="IVH59" s="342"/>
      <c r="IVI59" s="342"/>
      <c r="IVJ59" s="342"/>
      <c r="IVK59" s="342"/>
      <c r="IVL59" s="342"/>
      <c r="IVM59" s="342"/>
      <c r="IVN59" s="342"/>
      <c r="IVO59" s="342"/>
      <c r="IVP59" s="342"/>
      <c r="IVQ59" s="342"/>
      <c r="IVR59" s="342"/>
      <c r="IVS59" s="342"/>
      <c r="IVT59" s="342"/>
      <c r="IVU59" s="342"/>
      <c r="IVV59" s="342"/>
      <c r="IVW59" s="342"/>
      <c r="IVX59" s="342"/>
      <c r="IVY59" s="342"/>
      <c r="IVZ59" s="342"/>
      <c r="IWA59" s="342"/>
      <c r="IWB59" s="342"/>
      <c r="IWC59" s="342"/>
      <c r="IWD59" s="342"/>
      <c r="IWE59" s="342"/>
      <c r="IWF59" s="342"/>
      <c r="IWG59" s="342"/>
      <c r="IWH59" s="342"/>
      <c r="IWI59" s="342"/>
      <c r="IWJ59" s="342"/>
      <c r="IWK59" s="342"/>
      <c r="IWL59" s="342"/>
      <c r="IWM59" s="342"/>
      <c r="IWN59" s="342"/>
      <c r="IWO59" s="342"/>
      <c r="IWP59" s="342"/>
      <c r="IWQ59" s="342"/>
      <c r="IWR59" s="342"/>
      <c r="IWS59" s="342"/>
      <c r="IWT59" s="342"/>
      <c r="IWU59" s="342"/>
      <c r="IWV59" s="342"/>
      <c r="IWW59" s="342"/>
      <c r="IWX59" s="342"/>
      <c r="IWY59" s="342"/>
      <c r="IWZ59" s="342"/>
      <c r="IXA59" s="342"/>
      <c r="IXB59" s="342"/>
      <c r="IXC59" s="342"/>
      <c r="IXD59" s="342"/>
      <c r="IXE59" s="342"/>
      <c r="IXF59" s="342"/>
      <c r="IXG59" s="342"/>
      <c r="IXH59" s="342"/>
      <c r="IXI59" s="342"/>
      <c r="IXJ59" s="342"/>
      <c r="IXK59" s="342"/>
      <c r="IXL59" s="342"/>
      <c r="IXM59" s="342"/>
      <c r="IXN59" s="342"/>
      <c r="IXO59" s="342"/>
      <c r="IXP59" s="342"/>
      <c r="IXQ59" s="342"/>
      <c r="IXR59" s="342"/>
      <c r="IXS59" s="342"/>
      <c r="IXT59" s="342"/>
      <c r="IXU59" s="342"/>
      <c r="IXV59" s="342"/>
      <c r="IXW59" s="342"/>
      <c r="IXX59" s="342"/>
      <c r="IXY59" s="342"/>
      <c r="IXZ59" s="342"/>
      <c r="IYA59" s="342"/>
      <c r="IYB59" s="342"/>
      <c r="IYC59" s="342"/>
      <c r="IYD59" s="342"/>
      <c r="IYE59" s="342"/>
      <c r="IYF59" s="342"/>
      <c r="IYG59" s="342"/>
      <c r="IYH59" s="342"/>
      <c r="IYI59" s="342"/>
      <c r="IYJ59" s="342"/>
      <c r="IYK59" s="342"/>
      <c r="IYL59" s="342"/>
      <c r="IYM59" s="342"/>
      <c r="IYN59" s="342"/>
      <c r="IYO59" s="342"/>
      <c r="IYP59" s="342"/>
      <c r="IYQ59" s="342"/>
      <c r="IYR59" s="342"/>
      <c r="IYS59" s="342"/>
      <c r="IYT59" s="342"/>
      <c r="IYU59" s="342"/>
      <c r="IYV59" s="342"/>
      <c r="IYW59" s="342"/>
      <c r="IYX59" s="342"/>
      <c r="IYY59" s="342"/>
      <c r="IYZ59" s="342"/>
      <c r="IZA59" s="342"/>
      <c r="IZB59" s="342"/>
      <c r="IZC59" s="342"/>
      <c r="IZD59" s="342"/>
      <c r="IZE59" s="342"/>
      <c r="IZF59" s="342"/>
      <c r="IZG59" s="342"/>
      <c r="IZH59" s="342"/>
      <c r="IZI59" s="342"/>
      <c r="IZJ59" s="342"/>
      <c r="IZK59" s="342"/>
      <c r="IZL59" s="342"/>
      <c r="IZM59" s="342"/>
      <c r="IZN59" s="342"/>
      <c r="IZO59" s="342"/>
      <c r="IZP59" s="342"/>
      <c r="IZQ59" s="342"/>
      <c r="IZR59" s="342"/>
      <c r="IZS59" s="342"/>
      <c r="IZT59" s="342"/>
      <c r="IZU59" s="342"/>
      <c r="IZV59" s="342"/>
      <c r="IZW59" s="342"/>
      <c r="IZX59" s="342"/>
      <c r="IZY59" s="342"/>
      <c r="IZZ59" s="342"/>
      <c r="JAA59" s="342"/>
      <c r="JAB59" s="342"/>
      <c r="JAC59" s="342"/>
      <c r="JAD59" s="342"/>
      <c r="JAE59" s="342"/>
      <c r="JAF59" s="342"/>
      <c r="JAG59" s="342"/>
      <c r="JAH59" s="342"/>
      <c r="JAI59" s="342"/>
      <c r="JAJ59" s="342"/>
      <c r="JAK59" s="342"/>
      <c r="JAL59" s="342"/>
      <c r="JAM59" s="342"/>
      <c r="JAN59" s="342"/>
      <c r="JAO59" s="342"/>
      <c r="JAP59" s="342"/>
      <c r="JAQ59" s="342"/>
      <c r="JAR59" s="342"/>
      <c r="JAS59" s="342"/>
      <c r="JAT59" s="342"/>
      <c r="JAU59" s="342"/>
      <c r="JAV59" s="342"/>
      <c r="JAW59" s="342"/>
      <c r="JAX59" s="342"/>
      <c r="JAY59" s="342"/>
      <c r="JAZ59" s="342"/>
      <c r="JBA59" s="342"/>
      <c r="JBB59" s="342"/>
      <c r="JBC59" s="342"/>
      <c r="JBD59" s="342"/>
      <c r="JBE59" s="342"/>
      <c r="JBF59" s="342"/>
      <c r="JBG59" s="342"/>
      <c r="JBH59" s="342"/>
      <c r="JBI59" s="342"/>
      <c r="JBJ59" s="342"/>
      <c r="JBK59" s="342"/>
      <c r="JBL59" s="342"/>
      <c r="JBM59" s="342"/>
      <c r="JBN59" s="342"/>
      <c r="JBO59" s="342"/>
      <c r="JBP59" s="342"/>
      <c r="JBQ59" s="342"/>
      <c r="JBR59" s="342"/>
      <c r="JBS59" s="342"/>
      <c r="JBT59" s="342"/>
      <c r="JBU59" s="342"/>
      <c r="JBV59" s="342"/>
      <c r="JBW59" s="342"/>
      <c r="JBX59" s="342"/>
      <c r="JBY59" s="342"/>
      <c r="JBZ59" s="342"/>
      <c r="JCA59" s="342"/>
      <c r="JCB59" s="342"/>
      <c r="JCC59" s="342"/>
      <c r="JCD59" s="342"/>
      <c r="JCE59" s="342"/>
      <c r="JCF59" s="342"/>
      <c r="JCG59" s="342"/>
      <c r="JCH59" s="342"/>
      <c r="JCI59" s="342"/>
      <c r="JCJ59" s="342"/>
      <c r="JCK59" s="342"/>
      <c r="JCL59" s="342"/>
      <c r="JCM59" s="342"/>
      <c r="JCN59" s="342"/>
      <c r="JCO59" s="342"/>
      <c r="JCP59" s="342"/>
      <c r="JCQ59" s="342"/>
      <c r="JCR59" s="342"/>
      <c r="JCS59" s="342"/>
      <c r="JCT59" s="342"/>
      <c r="JCU59" s="342"/>
      <c r="JCV59" s="342"/>
      <c r="JCW59" s="342"/>
      <c r="JCX59" s="342"/>
      <c r="JCY59" s="342"/>
      <c r="JCZ59" s="342"/>
      <c r="JDA59" s="342"/>
      <c r="JDB59" s="342"/>
      <c r="JDC59" s="342"/>
      <c r="JDD59" s="342"/>
      <c r="JDE59" s="342"/>
      <c r="JDF59" s="342"/>
      <c r="JDG59" s="342"/>
      <c r="JDH59" s="342"/>
      <c r="JDI59" s="342"/>
      <c r="JDJ59" s="342"/>
      <c r="JDK59" s="342"/>
      <c r="JDL59" s="342"/>
      <c r="JDM59" s="342"/>
      <c r="JDN59" s="342"/>
      <c r="JDO59" s="342"/>
      <c r="JDP59" s="342"/>
      <c r="JDQ59" s="342"/>
      <c r="JDR59" s="342"/>
      <c r="JDS59" s="342"/>
      <c r="JDT59" s="342"/>
      <c r="JDU59" s="342"/>
      <c r="JDV59" s="342"/>
      <c r="JDW59" s="342"/>
      <c r="JDX59" s="342"/>
      <c r="JDY59" s="342"/>
      <c r="JDZ59" s="342"/>
      <c r="JEA59" s="342"/>
      <c r="JEB59" s="342"/>
      <c r="JEC59" s="342"/>
      <c r="JED59" s="342"/>
      <c r="JEE59" s="342"/>
      <c r="JEF59" s="342"/>
      <c r="JEG59" s="342"/>
      <c r="JEH59" s="342"/>
      <c r="JEI59" s="342"/>
      <c r="JEJ59" s="342"/>
      <c r="JEK59" s="342"/>
      <c r="JEL59" s="342"/>
      <c r="JEM59" s="342"/>
      <c r="JEN59" s="342"/>
      <c r="JEO59" s="342"/>
      <c r="JEP59" s="342"/>
      <c r="JEQ59" s="342"/>
      <c r="JER59" s="342"/>
      <c r="JES59" s="342"/>
      <c r="JET59" s="342"/>
      <c r="JEU59" s="342"/>
      <c r="JEV59" s="342"/>
      <c r="JEW59" s="342"/>
      <c r="JEX59" s="342"/>
      <c r="JEY59" s="342"/>
      <c r="JEZ59" s="342"/>
      <c r="JFA59" s="342"/>
      <c r="JFB59" s="342"/>
      <c r="JFC59" s="342"/>
      <c r="JFD59" s="342"/>
      <c r="JFE59" s="342"/>
      <c r="JFF59" s="342"/>
      <c r="JFG59" s="342"/>
      <c r="JFH59" s="342"/>
      <c r="JFI59" s="342"/>
      <c r="JFJ59" s="342"/>
      <c r="JFK59" s="342"/>
      <c r="JFL59" s="342"/>
      <c r="JFM59" s="342"/>
      <c r="JFN59" s="342"/>
      <c r="JFO59" s="342"/>
      <c r="JFP59" s="342"/>
      <c r="JFQ59" s="342"/>
      <c r="JFR59" s="342"/>
      <c r="JFS59" s="342"/>
      <c r="JFT59" s="342"/>
      <c r="JFU59" s="342"/>
      <c r="JFV59" s="342"/>
      <c r="JFW59" s="342"/>
      <c r="JFX59" s="342"/>
      <c r="JFY59" s="342"/>
      <c r="JFZ59" s="342"/>
      <c r="JGA59" s="342"/>
      <c r="JGB59" s="342"/>
      <c r="JGC59" s="342"/>
      <c r="JGD59" s="342"/>
      <c r="JGE59" s="342"/>
      <c r="JGF59" s="342"/>
      <c r="JGG59" s="342"/>
      <c r="JGH59" s="342"/>
      <c r="JGI59" s="342"/>
      <c r="JGJ59" s="342"/>
      <c r="JGK59" s="342"/>
      <c r="JGL59" s="342"/>
      <c r="JGM59" s="342"/>
      <c r="JGN59" s="342"/>
      <c r="JGO59" s="342"/>
      <c r="JGP59" s="342"/>
      <c r="JGQ59" s="342"/>
      <c r="JGR59" s="342"/>
      <c r="JGS59" s="342"/>
      <c r="JGT59" s="342"/>
      <c r="JGU59" s="342"/>
      <c r="JGV59" s="342"/>
      <c r="JGW59" s="342"/>
      <c r="JGX59" s="342"/>
      <c r="JGY59" s="342"/>
      <c r="JGZ59" s="342"/>
      <c r="JHA59" s="342"/>
      <c r="JHB59" s="342"/>
      <c r="JHC59" s="342"/>
      <c r="JHD59" s="342"/>
      <c r="JHE59" s="342"/>
      <c r="JHF59" s="342"/>
      <c r="JHG59" s="342"/>
      <c r="JHH59" s="342"/>
      <c r="JHI59" s="342"/>
      <c r="JHJ59" s="342"/>
      <c r="JHK59" s="342"/>
      <c r="JHL59" s="342"/>
      <c r="JHM59" s="342"/>
      <c r="JHN59" s="342"/>
      <c r="JHO59" s="342"/>
      <c r="JHP59" s="342"/>
      <c r="JHQ59" s="342"/>
      <c r="JHR59" s="342"/>
      <c r="JHS59" s="342"/>
      <c r="JHT59" s="342"/>
      <c r="JHU59" s="342"/>
      <c r="JHV59" s="342"/>
      <c r="JHW59" s="342"/>
      <c r="JHX59" s="342"/>
      <c r="JHY59" s="342"/>
      <c r="JHZ59" s="342"/>
      <c r="JIA59" s="342"/>
      <c r="JIB59" s="342"/>
      <c r="JIC59" s="342"/>
      <c r="JID59" s="342"/>
      <c r="JIE59" s="342"/>
      <c r="JIF59" s="342"/>
      <c r="JIG59" s="342"/>
      <c r="JIH59" s="342"/>
      <c r="JII59" s="342"/>
      <c r="JIJ59" s="342"/>
      <c r="JIK59" s="342"/>
      <c r="JIL59" s="342"/>
      <c r="JIM59" s="342"/>
      <c r="JIN59" s="342"/>
      <c r="JIO59" s="342"/>
      <c r="JIP59" s="342"/>
      <c r="JIQ59" s="342"/>
      <c r="JIR59" s="342"/>
      <c r="JIS59" s="342"/>
      <c r="JIT59" s="342"/>
      <c r="JIU59" s="342"/>
      <c r="JIV59" s="342"/>
      <c r="JIW59" s="342"/>
      <c r="JIX59" s="342"/>
      <c r="JIY59" s="342"/>
      <c r="JIZ59" s="342"/>
      <c r="JJA59" s="342"/>
      <c r="JJB59" s="342"/>
      <c r="JJC59" s="342"/>
      <c r="JJD59" s="342"/>
      <c r="JJE59" s="342"/>
      <c r="JJF59" s="342"/>
      <c r="JJG59" s="342"/>
      <c r="JJH59" s="342"/>
      <c r="JJI59" s="342"/>
      <c r="JJJ59" s="342"/>
      <c r="JJK59" s="342"/>
      <c r="JJL59" s="342"/>
      <c r="JJM59" s="342"/>
      <c r="JJN59" s="342"/>
      <c r="JJO59" s="342"/>
      <c r="JJP59" s="342"/>
      <c r="JJQ59" s="342"/>
      <c r="JJR59" s="342"/>
      <c r="JJS59" s="342"/>
      <c r="JJT59" s="342"/>
      <c r="JJU59" s="342"/>
      <c r="JJV59" s="342"/>
      <c r="JJW59" s="342"/>
      <c r="JJX59" s="342"/>
      <c r="JJY59" s="342"/>
      <c r="JJZ59" s="342"/>
      <c r="JKA59" s="342"/>
      <c r="JKB59" s="342"/>
      <c r="JKC59" s="342"/>
      <c r="JKD59" s="342"/>
      <c r="JKE59" s="342"/>
      <c r="JKF59" s="342"/>
      <c r="JKG59" s="342"/>
      <c r="JKH59" s="342"/>
      <c r="JKI59" s="342"/>
      <c r="JKJ59" s="342"/>
      <c r="JKK59" s="342"/>
      <c r="JKL59" s="342"/>
      <c r="JKM59" s="342"/>
      <c r="JKN59" s="342"/>
      <c r="JKO59" s="342"/>
      <c r="JKP59" s="342"/>
      <c r="JKQ59" s="342"/>
      <c r="JKR59" s="342"/>
      <c r="JKS59" s="342"/>
      <c r="JKT59" s="342"/>
      <c r="JKU59" s="342"/>
      <c r="JKV59" s="342"/>
      <c r="JKW59" s="342"/>
      <c r="JKX59" s="342"/>
      <c r="JKY59" s="342"/>
      <c r="JKZ59" s="342"/>
      <c r="JLA59" s="342"/>
      <c r="JLB59" s="342"/>
      <c r="JLC59" s="342"/>
      <c r="JLD59" s="342"/>
      <c r="JLE59" s="342"/>
      <c r="JLF59" s="342"/>
      <c r="JLG59" s="342"/>
      <c r="JLH59" s="342"/>
      <c r="JLI59" s="342"/>
      <c r="JLJ59" s="342"/>
      <c r="JLK59" s="342"/>
      <c r="JLL59" s="342"/>
      <c r="JLM59" s="342"/>
      <c r="JLN59" s="342"/>
      <c r="JLO59" s="342"/>
      <c r="JLP59" s="342"/>
      <c r="JLQ59" s="342"/>
      <c r="JLR59" s="342"/>
      <c r="JLS59" s="342"/>
      <c r="JLT59" s="342"/>
      <c r="JLU59" s="342"/>
      <c r="JLV59" s="342"/>
      <c r="JLW59" s="342"/>
      <c r="JLX59" s="342"/>
      <c r="JLY59" s="342"/>
      <c r="JLZ59" s="342"/>
      <c r="JMA59" s="342"/>
      <c r="JMB59" s="342"/>
      <c r="JMC59" s="342"/>
      <c r="JMD59" s="342"/>
      <c r="JME59" s="342"/>
      <c r="JMF59" s="342"/>
      <c r="JMG59" s="342"/>
      <c r="JMH59" s="342"/>
      <c r="JMI59" s="342"/>
      <c r="JMJ59" s="342"/>
      <c r="JMK59" s="342"/>
      <c r="JML59" s="342"/>
      <c r="JMM59" s="342"/>
      <c r="JMN59" s="342"/>
      <c r="JMO59" s="342"/>
      <c r="JMP59" s="342"/>
      <c r="JMQ59" s="342"/>
      <c r="JMR59" s="342"/>
      <c r="JMS59" s="342"/>
      <c r="JMT59" s="342"/>
      <c r="JMU59" s="342"/>
      <c r="JMV59" s="342"/>
      <c r="JMW59" s="342"/>
      <c r="JMX59" s="342"/>
      <c r="JMY59" s="342"/>
      <c r="JMZ59" s="342"/>
      <c r="JNA59" s="342"/>
      <c r="JNB59" s="342"/>
      <c r="JNC59" s="342"/>
      <c r="JND59" s="342"/>
      <c r="JNE59" s="342"/>
      <c r="JNF59" s="342"/>
      <c r="JNG59" s="342"/>
      <c r="JNH59" s="342"/>
      <c r="JNI59" s="342"/>
      <c r="JNJ59" s="342"/>
      <c r="JNK59" s="342"/>
      <c r="JNL59" s="342"/>
      <c r="JNM59" s="342"/>
      <c r="JNN59" s="342"/>
      <c r="JNO59" s="342"/>
      <c r="JNP59" s="342"/>
      <c r="JNQ59" s="342"/>
      <c r="JNR59" s="342"/>
      <c r="JNS59" s="342"/>
      <c r="JNT59" s="342"/>
      <c r="JNU59" s="342"/>
      <c r="JNV59" s="342"/>
      <c r="JNW59" s="342"/>
      <c r="JNX59" s="342"/>
      <c r="JNY59" s="342"/>
      <c r="JNZ59" s="342"/>
      <c r="JOA59" s="342"/>
      <c r="JOB59" s="342"/>
      <c r="JOC59" s="342"/>
      <c r="JOD59" s="342"/>
      <c r="JOE59" s="342"/>
      <c r="JOF59" s="342"/>
      <c r="JOG59" s="342"/>
      <c r="JOH59" s="342"/>
      <c r="JOI59" s="342"/>
      <c r="JOJ59" s="342"/>
      <c r="JOK59" s="342"/>
      <c r="JOL59" s="342"/>
      <c r="JOM59" s="342"/>
      <c r="JON59" s="342"/>
      <c r="JOO59" s="342"/>
      <c r="JOP59" s="342"/>
      <c r="JOQ59" s="342"/>
      <c r="JOR59" s="342"/>
      <c r="JOS59" s="342"/>
      <c r="JOT59" s="342"/>
      <c r="JOU59" s="342"/>
      <c r="JOV59" s="342"/>
      <c r="JOW59" s="342"/>
      <c r="JOX59" s="342"/>
      <c r="JOY59" s="342"/>
      <c r="JOZ59" s="342"/>
      <c r="JPA59" s="342"/>
      <c r="JPB59" s="342"/>
      <c r="JPC59" s="342"/>
      <c r="JPD59" s="342"/>
      <c r="JPE59" s="342"/>
      <c r="JPF59" s="342"/>
      <c r="JPG59" s="342"/>
      <c r="JPH59" s="342"/>
      <c r="JPI59" s="342"/>
      <c r="JPJ59" s="342"/>
      <c r="JPK59" s="342"/>
      <c r="JPL59" s="342"/>
      <c r="JPM59" s="342"/>
      <c r="JPN59" s="342"/>
      <c r="JPO59" s="342"/>
      <c r="JPP59" s="342"/>
      <c r="JPQ59" s="342"/>
      <c r="JPR59" s="342"/>
      <c r="JPS59" s="342"/>
      <c r="JPT59" s="342"/>
      <c r="JPU59" s="342"/>
      <c r="JPV59" s="342"/>
      <c r="JPW59" s="342"/>
      <c r="JPX59" s="342"/>
      <c r="JPY59" s="342"/>
      <c r="JPZ59" s="342"/>
      <c r="JQA59" s="342"/>
      <c r="JQB59" s="342"/>
      <c r="JQC59" s="342"/>
      <c r="JQD59" s="342"/>
      <c r="JQE59" s="342"/>
      <c r="JQF59" s="342"/>
      <c r="JQG59" s="342"/>
      <c r="JQH59" s="342"/>
      <c r="JQI59" s="342"/>
      <c r="JQJ59" s="342"/>
      <c r="JQK59" s="342"/>
      <c r="JQL59" s="342"/>
      <c r="JQM59" s="342"/>
      <c r="JQN59" s="342"/>
      <c r="JQO59" s="342"/>
      <c r="JQP59" s="342"/>
      <c r="JQQ59" s="342"/>
      <c r="JQR59" s="342"/>
      <c r="JQS59" s="342"/>
      <c r="JQT59" s="342"/>
      <c r="JQU59" s="342"/>
      <c r="JQV59" s="342"/>
      <c r="JQW59" s="342"/>
      <c r="JQX59" s="342"/>
      <c r="JQY59" s="342"/>
      <c r="JQZ59" s="342"/>
      <c r="JRA59" s="342"/>
      <c r="JRB59" s="342"/>
      <c r="JRC59" s="342"/>
      <c r="JRD59" s="342"/>
      <c r="JRE59" s="342"/>
      <c r="JRF59" s="342"/>
      <c r="JRG59" s="342"/>
      <c r="JRH59" s="342"/>
      <c r="JRI59" s="342"/>
      <c r="JRJ59" s="342"/>
      <c r="JRK59" s="342"/>
      <c r="JRL59" s="342"/>
      <c r="JRM59" s="342"/>
      <c r="JRN59" s="342"/>
      <c r="JRO59" s="342"/>
      <c r="JRP59" s="342"/>
      <c r="JRQ59" s="342"/>
      <c r="JRR59" s="342"/>
      <c r="JRS59" s="342"/>
      <c r="JRT59" s="342"/>
      <c r="JRU59" s="342"/>
      <c r="JRV59" s="342"/>
      <c r="JRW59" s="342"/>
      <c r="JRX59" s="342"/>
      <c r="JRY59" s="342"/>
      <c r="JRZ59" s="342"/>
      <c r="JSA59" s="342"/>
      <c r="JSB59" s="342"/>
      <c r="JSC59" s="342"/>
      <c r="JSD59" s="342"/>
      <c r="JSE59" s="342"/>
      <c r="JSF59" s="342"/>
      <c r="JSG59" s="342"/>
      <c r="JSH59" s="342"/>
      <c r="JSI59" s="342"/>
      <c r="JSJ59" s="342"/>
      <c r="JSK59" s="342"/>
      <c r="JSL59" s="342"/>
      <c r="JSM59" s="342"/>
      <c r="JSN59" s="342"/>
      <c r="JSO59" s="342"/>
      <c r="JSP59" s="342"/>
      <c r="JSQ59" s="342"/>
      <c r="JSR59" s="342"/>
      <c r="JSS59" s="342"/>
      <c r="JST59" s="342"/>
      <c r="JSU59" s="342"/>
      <c r="JSV59" s="342"/>
      <c r="JSW59" s="342"/>
      <c r="JSX59" s="342"/>
      <c r="JSY59" s="342"/>
      <c r="JSZ59" s="342"/>
      <c r="JTA59" s="342"/>
      <c r="JTB59" s="342"/>
      <c r="JTC59" s="342"/>
      <c r="JTD59" s="342"/>
      <c r="JTE59" s="342"/>
      <c r="JTF59" s="342"/>
      <c r="JTG59" s="342"/>
      <c r="JTH59" s="342"/>
      <c r="JTI59" s="342"/>
      <c r="JTJ59" s="342"/>
      <c r="JTK59" s="342"/>
      <c r="JTL59" s="342"/>
      <c r="JTM59" s="342"/>
      <c r="JTN59" s="342"/>
      <c r="JTO59" s="342"/>
      <c r="JTP59" s="342"/>
      <c r="JTQ59" s="342"/>
      <c r="JTR59" s="342"/>
      <c r="JTS59" s="342"/>
      <c r="JTT59" s="342"/>
      <c r="JTU59" s="342"/>
      <c r="JTV59" s="342"/>
      <c r="JTW59" s="342"/>
      <c r="JTX59" s="342"/>
      <c r="JTY59" s="342"/>
      <c r="JTZ59" s="342"/>
      <c r="JUA59" s="342"/>
      <c r="JUB59" s="342"/>
      <c r="JUC59" s="342"/>
      <c r="JUD59" s="342"/>
      <c r="JUE59" s="342"/>
      <c r="JUF59" s="342"/>
      <c r="JUG59" s="342"/>
      <c r="JUH59" s="342"/>
      <c r="JUI59" s="342"/>
      <c r="JUJ59" s="342"/>
      <c r="JUK59" s="342"/>
      <c r="JUL59" s="342"/>
      <c r="JUM59" s="342"/>
      <c r="JUN59" s="342"/>
      <c r="JUO59" s="342"/>
      <c r="JUP59" s="342"/>
      <c r="JUQ59" s="342"/>
      <c r="JUR59" s="342"/>
      <c r="JUS59" s="342"/>
      <c r="JUT59" s="342"/>
      <c r="JUU59" s="342"/>
      <c r="JUV59" s="342"/>
      <c r="JUW59" s="342"/>
      <c r="JUX59" s="342"/>
      <c r="JUY59" s="342"/>
      <c r="JUZ59" s="342"/>
      <c r="JVA59" s="342"/>
      <c r="JVB59" s="342"/>
      <c r="JVC59" s="342"/>
      <c r="JVD59" s="342"/>
      <c r="JVE59" s="342"/>
      <c r="JVF59" s="342"/>
      <c r="JVG59" s="342"/>
      <c r="JVH59" s="342"/>
      <c r="JVI59" s="342"/>
      <c r="JVJ59" s="342"/>
      <c r="JVK59" s="342"/>
      <c r="JVL59" s="342"/>
      <c r="JVM59" s="342"/>
      <c r="JVN59" s="342"/>
      <c r="JVO59" s="342"/>
      <c r="JVP59" s="342"/>
      <c r="JVQ59" s="342"/>
      <c r="JVR59" s="342"/>
      <c r="JVS59" s="342"/>
      <c r="JVT59" s="342"/>
      <c r="JVU59" s="342"/>
      <c r="JVV59" s="342"/>
      <c r="JVW59" s="342"/>
      <c r="JVX59" s="342"/>
      <c r="JVY59" s="342"/>
      <c r="JVZ59" s="342"/>
      <c r="JWA59" s="342"/>
      <c r="JWB59" s="342"/>
      <c r="JWC59" s="342"/>
      <c r="JWD59" s="342"/>
      <c r="JWE59" s="342"/>
      <c r="JWF59" s="342"/>
      <c r="JWG59" s="342"/>
      <c r="JWH59" s="342"/>
      <c r="JWI59" s="342"/>
      <c r="JWJ59" s="342"/>
      <c r="JWK59" s="342"/>
      <c r="JWL59" s="342"/>
      <c r="JWM59" s="342"/>
      <c r="JWN59" s="342"/>
      <c r="JWO59" s="342"/>
      <c r="JWP59" s="342"/>
      <c r="JWQ59" s="342"/>
      <c r="JWR59" s="342"/>
      <c r="JWS59" s="342"/>
      <c r="JWT59" s="342"/>
      <c r="JWU59" s="342"/>
      <c r="JWV59" s="342"/>
      <c r="JWW59" s="342"/>
      <c r="JWX59" s="342"/>
      <c r="JWY59" s="342"/>
      <c r="JWZ59" s="342"/>
      <c r="JXA59" s="342"/>
      <c r="JXB59" s="342"/>
      <c r="JXC59" s="342"/>
      <c r="JXD59" s="342"/>
      <c r="JXE59" s="342"/>
      <c r="JXF59" s="342"/>
      <c r="JXG59" s="342"/>
      <c r="JXH59" s="342"/>
      <c r="JXI59" s="342"/>
      <c r="JXJ59" s="342"/>
      <c r="JXK59" s="342"/>
      <c r="JXL59" s="342"/>
      <c r="JXM59" s="342"/>
      <c r="JXN59" s="342"/>
      <c r="JXO59" s="342"/>
      <c r="JXP59" s="342"/>
      <c r="JXQ59" s="342"/>
      <c r="JXR59" s="342"/>
      <c r="JXS59" s="342"/>
      <c r="JXT59" s="342"/>
      <c r="JXU59" s="342"/>
      <c r="JXV59" s="342"/>
      <c r="JXW59" s="342"/>
      <c r="JXX59" s="342"/>
      <c r="JXY59" s="342"/>
      <c r="JXZ59" s="342"/>
      <c r="JYA59" s="342"/>
      <c r="JYB59" s="342"/>
      <c r="JYC59" s="342"/>
      <c r="JYD59" s="342"/>
      <c r="JYE59" s="342"/>
      <c r="JYF59" s="342"/>
      <c r="JYG59" s="342"/>
      <c r="JYH59" s="342"/>
      <c r="JYI59" s="342"/>
      <c r="JYJ59" s="342"/>
      <c r="JYK59" s="342"/>
      <c r="JYL59" s="342"/>
      <c r="JYM59" s="342"/>
      <c r="JYN59" s="342"/>
      <c r="JYO59" s="342"/>
      <c r="JYP59" s="342"/>
      <c r="JYQ59" s="342"/>
      <c r="JYR59" s="342"/>
      <c r="JYS59" s="342"/>
      <c r="JYT59" s="342"/>
      <c r="JYU59" s="342"/>
      <c r="JYV59" s="342"/>
      <c r="JYW59" s="342"/>
      <c r="JYX59" s="342"/>
      <c r="JYY59" s="342"/>
      <c r="JYZ59" s="342"/>
      <c r="JZA59" s="342"/>
      <c r="JZB59" s="342"/>
      <c r="JZC59" s="342"/>
      <c r="JZD59" s="342"/>
      <c r="JZE59" s="342"/>
      <c r="JZF59" s="342"/>
      <c r="JZG59" s="342"/>
      <c r="JZH59" s="342"/>
      <c r="JZI59" s="342"/>
      <c r="JZJ59" s="342"/>
      <c r="JZK59" s="342"/>
      <c r="JZL59" s="342"/>
      <c r="JZM59" s="342"/>
      <c r="JZN59" s="342"/>
      <c r="JZO59" s="342"/>
      <c r="JZP59" s="342"/>
      <c r="JZQ59" s="342"/>
      <c r="JZR59" s="342"/>
      <c r="JZS59" s="342"/>
      <c r="JZT59" s="342"/>
      <c r="JZU59" s="342"/>
      <c r="JZV59" s="342"/>
      <c r="JZW59" s="342"/>
      <c r="JZX59" s="342"/>
      <c r="JZY59" s="342"/>
      <c r="JZZ59" s="342"/>
      <c r="KAA59" s="342"/>
      <c r="KAB59" s="342"/>
      <c r="KAC59" s="342"/>
      <c r="KAD59" s="342"/>
      <c r="KAE59" s="342"/>
      <c r="KAF59" s="342"/>
      <c r="KAG59" s="342"/>
      <c r="KAH59" s="342"/>
      <c r="KAI59" s="342"/>
      <c r="KAJ59" s="342"/>
      <c r="KAK59" s="342"/>
      <c r="KAL59" s="342"/>
      <c r="KAM59" s="342"/>
      <c r="KAN59" s="342"/>
      <c r="KAO59" s="342"/>
      <c r="KAP59" s="342"/>
      <c r="KAQ59" s="342"/>
      <c r="KAR59" s="342"/>
      <c r="KAS59" s="342"/>
      <c r="KAT59" s="342"/>
      <c r="KAU59" s="342"/>
      <c r="KAV59" s="342"/>
      <c r="KAW59" s="342"/>
      <c r="KAX59" s="342"/>
      <c r="KAY59" s="342"/>
      <c r="KAZ59" s="342"/>
      <c r="KBA59" s="342"/>
      <c r="KBB59" s="342"/>
      <c r="KBC59" s="342"/>
      <c r="KBD59" s="342"/>
      <c r="KBE59" s="342"/>
      <c r="KBF59" s="342"/>
      <c r="KBG59" s="342"/>
      <c r="KBH59" s="342"/>
      <c r="KBI59" s="342"/>
      <c r="KBJ59" s="342"/>
      <c r="KBK59" s="342"/>
      <c r="KBL59" s="342"/>
      <c r="KBM59" s="342"/>
      <c r="KBN59" s="342"/>
      <c r="KBO59" s="342"/>
      <c r="KBP59" s="342"/>
      <c r="KBQ59" s="342"/>
      <c r="KBR59" s="342"/>
      <c r="KBS59" s="342"/>
      <c r="KBT59" s="342"/>
      <c r="KBU59" s="342"/>
      <c r="KBV59" s="342"/>
      <c r="KBW59" s="342"/>
      <c r="KBX59" s="342"/>
      <c r="KBY59" s="342"/>
      <c r="KBZ59" s="342"/>
      <c r="KCA59" s="342"/>
      <c r="KCB59" s="342"/>
      <c r="KCC59" s="342"/>
      <c r="KCD59" s="342"/>
      <c r="KCE59" s="342"/>
      <c r="KCF59" s="342"/>
      <c r="KCG59" s="342"/>
      <c r="KCH59" s="342"/>
      <c r="KCI59" s="342"/>
      <c r="KCJ59" s="342"/>
      <c r="KCK59" s="342"/>
      <c r="KCL59" s="342"/>
      <c r="KCM59" s="342"/>
      <c r="KCN59" s="342"/>
      <c r="KCO59" s="342"/>
      <c r="KCP59" s="342"/>
      <c r="KCQ59" s="342"/>
      <c r="KCR59" s="342"/>
      <c r="KCS59" s="342"/>
      <c r="KCT59" s="342"/>
      <c r="KCU59" s="342"/>
      <c r="KCV59" s="342"/>
      <c r="KCW59" s="342"/>
      <c r="KCX59" s="342"/>
      <c r="KCY59" s="342"/>
      <c r="KCZ59" s="342"/>
      <c r="KDA59" s="342"/>
      <c r="KDB59" s="342"/>
      <c r="KDC59" s="342"/>
      <c r="KDD59" s="342"/>
      <c r="KDE59" s="342"/>
      <c r="KDF59" s="342"/>
      <c r="KDG59" s="342"/>
      <c r="KDH59" s="342"/>
      <c r="KDI59" s="342"/>
      <c r="KDJ59" s="342"/>
      <c r="KDK59" s="342"/>
      <c r="KDL59" s="342"/>
      <c r="KDM59" s="342"/>
      <c r="KDN59" s="342"/>
      <c r="KDO59" s="342"/>
      <c r="KDP59" s="342"/>
      <c r="KDQ59" s="342"/>
      <c r="KDR59" s="342"/>
      <c r="KDS59" s="342"/>
      <c r="KDT59" s="342"/>
      <c r="KDU59" s="342"/>
      <c r="KDV59" s="342"/>
      <c r="KDW59" s="342"/>
      <c r="KDX59" s="342"/>
      <c r="KDY59" s="342"/>
      <c r="KDZ59" s="342"/>
      <c r="KEA59" s="342"/>
      <c r="KEB59" s="342"/>
      <c r="KEC59" s="342"/>
      <c r="KED59" s="342"/>
      <c r="KEE59" s="342"/>
      <c r="KEF59" s="342"/>
      <c r="KEG59" s="342"/>
      <c r="KEH59" s="342"/>
      <c r="KEI59" s="342"/>
      <c r="KEJ59" s="342"/>
      <c r="KEK59" s="342"/>
      <c r="KEL59" s="342"/>
      <c r="KEM59" s="342"/>
      <c r="KEN59" s="342"/>
      <c r="KEO59" s="342"/>
      <c r="KEP59" s="342"/>
      <c r="KEQ59" s="342"/>
      <c r="KER59" s="342"/>
      <c r="KES59" s="342"/>
      <c r="KET59" s="342"/>
      <c r="KEU59" s="342"/>
      <c r="KEV59" s="342"/>
      <c r="KEW59" s="342"/>
      <c r="KEX59" s="342"/>
      <c r="KEY59" s="342"/>
      <c r="KEZ59" s="342"/>
      <c r="KFA59" s="342"/>
      <c r="KFB59" s="342"/>
      <c r="KFC59" s="342"/>
      <c r="KFD59" s="342"/>
      <c r="KFE59" s="342"/>
      <c r="KFF59" s="342"/>
      <c r="KFG59" s="342"/>
      <c r="KFH59" s="342"/>
      <c r="KFI59" s="342"/>
      <c r="KFJ59" s="342"/>
      <c r="KFK59" s="342"/>
      <c r="KFL59" s="342"/>
      <c r="KFM59" s="342"/>
      <c r="KFN59" s="342"/>
      <c r="KFO59" s="342"/>
      <c r="KFP59" s="342"/>
      <c r="KFQ59" s="342"/>
      <c r="KFR59" s="342"/>
      <c r="KFS59" s="342"/>
      <c r="KFT59" s="342"/>
      <c r="KFU59" s="342"/>
      <c r="KFV59" s="342"/>
      <c r="KFW59" s="342"/>
      <c r="KFX59" s="342"/>
      <c r="KFY59" s="342"/>
      <c r="KFZ59" s="342"/>
      <c r="KGA59" s="342"/>
      <c r="KGB59" s="342"/>
      <c r="KGC59" s="342"/>
      <c r="KGD59" s="342"/>
      <c r="KGE59" s="342"/>
      <c r="KGF59" s="342"/>
      <c r="KGG59" s="342"/>
      <c r="KGH59" s="342"/>
      <c r="KGI59" s="342"/>
      <c r="KGJ59" s="342"/>
      <c r="KGK59" s="342"/>
      <c r="KGL59" s="342"/>
      <c r="KGM59" s="342"/>
      <c r="KGN59" s="342"/>
      <c r="KGO59" s="342"/>
      <c r="KGP59" s="342"/>
      <c r="KGQ59" s="342"/>
      <c r="KGR59" s="342"/>
      <c r="KGS59" s="342"/>
      <c r="KGT59" s="342"/>
      <c r="KGU59" s="342"/>
      <c r="KGV59" s="342"/>
      <c r="KGW59" s="342"/>
      <c r="KGX59" s="342"/>
      <c r="KGY59" s="342"/>
      <c r="KGZ59" s="342"/>
      <c r="KHA59" s="342"/>
      <c r="KHB59" s="342"/>
      <c r="KHC59" s="342"/>
      <c r="KHD59" s="342"/>
      <c r="KHE59" s="342"/>
      <c r="KHF59" s="342"/>
      <c r="KHG59" s="342"/>
      <c r="KHH59" s="342"/>
      <c r="KHI59" s="342"/>
      <c r="KHJ59" s="342"/>
      <c r="KHK59" s="342"/>
      <c r="KHL59" s="342"/>
      <c r="KHM59" s="342"/>
      <c r="KHN59" s="342"/>
      <c r="KHO59" s="342"/>
      <c r="KHP59" s="342"/>
      <c r="KHQ59" s="342"/>
      <c r="KHR59" s="342"/>
      <c r="KHS59" s="342"/>
      <c r="KHT59" s="342"/>
      <c r="KHU59" s="342"/>
      <c r="KHV59" s="342"/>
      <c r="KHW59" s="342"/>
      <c r="KHX59" s="342"/>
      <c r="KHY59" s="342"/>
      <c r="KHZ59" s="342"/>
      <c r="KIA59" s="342"/>
      <c r="KIB59" s="342"/>
      <c r="KIC59" s="342"/>
      <c r="KID59" s="342"/>
      <c r="KIE59" s="342"/>
      <c r="KIF59" s="342"/>
      <c r="KIG59" s="342"/>
      <c r="KIH59" s="342"/>
      <c r="KII59" s="342"/>
      <c r="KIJ59" s="342"/>
      <c r="KIK59" s="342"/>
      <c r="KIL59" s="342"/>
      <c r="KIM59" s="342"/>
      <c r="KIN59" s="342"/>
      <c r="KIO59" s="342"/>
      <c r="KIP59" s="342"/>
      <c r="KIQ59" s="342"/>
      <c r="KIR59" s="342"/>
      <c r="KIS59" s="342"/>
      <c r="KIT59" s="342"/>
      <c r="KIU59" s="342"/>
      <c r="KIV59" s="342"/>
      <c r="KIW59" s="342"/>
      <c r="KIX59" s="342"/>
      <c r="KIY59" s="342"/>
      <c r="KIZ59" s="342"/>
      <c r="KJA59" s="342"/>
      <c r="KJB59" s="342"/>
      <c r="KJC59" s="342"/>
      <c r="KJD59" s="342"/>
      <c r="KJE59" s="342"/>
      <c r="KJF59" s="342"/>
      <c r="KJG59" s="342"/>
      <c r="KJH59" s="342"/>
      <c r="KJI59" s="342"/>
      <c r="KJJ59" s="342"/>
      <c r="KJK59" s="342"/>
      <c r="KJL59" s="342"/>
      <c r="KJM59" s="342"/>
      <c r="KJN59" s="342"/>
      <c r="KJO59" s="342"/>
      <c r="KJP59" s="342"/>
      <c r="KJQ59" s="342"/>
      <c r="KJR59" s="342"/>
      <c r="KJS59" s="342"/>
      <c r="KJT59" s="342"/>
      <c r="KJU59" s="342"/>
      <c r="KJV59" s="342"/>
      <c r="KJW59" s="342"/>
      <c r="KJX59" s="342"/>
      <c r="KJY59" s="342"/>
      <c r="KJZ59" s="342"/>
      <c r="KKA59" s="342"/>
      <c r="KKB59" s="342"/>
      <c r="KKC59" s="342"/>
      <c r="KKD59" s="342"/>
      <c r="KKE59" s="342"/>
      <c r="KKF59" s="342"/>
      <c r="KKG59" s="342"/>
      <c r="KKH59" s="342"/>
      <c r="KKI59" s="342"/>
      <c r="KKJ59" s="342"/>
      <c r="KKK59" s="342"/>
      <c r="KKL59" s="342"/>
      <c r="KKM59" s="342"/>
      <c r="KKN59" s="342"/>
      <c r="KKO59" s="342"/>
      <c r="KKP59" s="342"/>
      <c r="KKQ59" s="342"/>
      <c r="KKR59" s="342"/>
      <c r="KKS59" s="342"/>
      <c r="KKT59" s="342"/>
      <c r="KKU59" s="342"/>
      <c r="KKV59" s="342"/>
      <c r="KKW59" s="342"/>
      <c r="KKX59" s="342"/>
      <c r="KKY59" s="342"/>
      <c r="KKZ59" s="342"/>
      <c r="KLA59" s="342"/>
      <c r="KLB59" s="342"/>
      <c r="KLC59" s="342"/>
      <c r="KLD59" s="342"/>
      <c r="KLE59" s="342"/>
      <c r="KLF59" s="342"/>
      <c r="KLG59" s="342"/>
      <c r="KLH59" s="342"/>
      <c r="KLI59" s="342"/>
      <c r="KLJ59" s="342"/>
      <c r="KLK59" s="342"/>
      <c r="KLL59" s="342"/>
      <c r="KLM59" s="342"/>
      <c r="KLN59" s="342"/>
      <c r="KLO59" s="342"/>
      <c r="KLP59" s="342"/>
      <c r="KLQ59" s="342"/>
      <c r="KLR59" s="342"/>
      <c r="KLS59" s="342"/>
      <c r="KLT59" s="342"/>
      <c r="KLU59" s="342"/>
      <c r="KLV59" s="342"/>
      <c r="KLW59" s="342"/>
      <c r="KLX59" s="342"/>
      <c r="KLY59" s="342"/>
      <c r="KLZ59" s="342"/>
      <c r="KMA59" s="342"/>
      <c r="KMB59" s="342"/>
      <c r="KMC59" s="342"/>
      <c r="KMD59" s="342"/>
      <c r="KME59" s="342"/>
      <c r="KMF59" s="342"/>
      <c r="KMG59" s="342"/>
      <c r="KMH59" s="342"/>
      <c r="KMI59" s="342"/>
      <c r="KMJ59" s="342"/>
      <c r="KMK59" s="342"/>
      <c r="KML59" s="342"/>
      <c r="KMM59" s="342"/>
      <c r="KMN59" s="342"/>
      <c r="KMO59" s="342"/>
      <c r="KMP59" s="342"/>
      <c r="KMQ59" s="342"/>
      <c r="KMR59" s="342"/>
      <c r="KMS59" s="342"/>
      <c r="KMT59" s="342"/>
      <c r="KMU59" s="342"/>
      <c r="KMV59" s="342"/>
      <c r="KMW59" s="342"/>
      <c r="KMX59" s="342"/>
      <c r="KMY59" s="342"/>
      <c r="KMZ59" s="342"/>
      <c r="KNA59" s="342"/>
      <c r="KNB59" s="342"/>
      <c r="KNC59" s="342"/>
      <c r="KND59" s="342"/>
      <c r="KNE59" s="342"/>
      <c r="KNF59" s="342"/>
      <c r="KNG59" s="342"/>
      <c r="KNH59" s="342"/>
      <c r="KNI59" s="342"/>
      <c r="KNJ59" s="342"/>
      <c r="KNK59" s="342"/>
      <c r="KNL59" s="342"/>
      <c r="KNM59" s="342"/>
      <c r="KNN59" s="342"/>
      <c r="KNO59" s="342"/>
      <c r="KNP59" s="342"/>
      <c r="KNQ59" s="342"/>
      <c r="KNR59" s="342"/>
      <c r="KNS59" s="342"/>
      <c r="KNT59" s="342"/>
      <c r="KNU59" s="342"/>
      <c r="KNV59" s="342"/>
      <c r="KNW59" s="342"/>
      <c r="KNX59" s="342"/>
      <c r="KNY59" s="342"/>
      <c r="KNZ59" s="342"/>
      <c r="KOA59" s="342"/>
      <c r="KOB59" s="342"/>
      <c r="KOC59" s="342"/>
      <c r="KOD59" s="342"/>
      <c r="KOE59" s="342"/>
      <c r="KOF59" s="342"/>
      <c r="KOG59" s="342"/>
      <c r="KOH59" s="342"/>
      <c r="KOI59" s="342"/>
      <c r="KOJ59" s="342"/>
      <c r="KOK59" s="342"/>
      <c r="KOL59" s="342"/>
      <c r="KOM59" s="342"/>
      <c r="KON59" s="342"/>
      <c r="KOO59" s="342"/>
      <c r="KOP59" s="342"/>
      <c r="KOQ59" s="342"/>
      <c r="KOR59" s="342"/>
      <c r="KOS59" s="342"/>
      <c r="KOT59" s="342"/>
      <c r="KOU59" s="342"/>
      <c r="KOV59" s="342"/>
      <c r="KOW59" s="342"/>
      <c r="KOX59" s="342"/>
      <c r="KOY59" s="342"/>
      <c r="KOZ59" s="342"/>
      <c r="KPA59" s="342"/>
      <c r="KPB59" s="342"/>
      <c r="KPC59" s="342"/>
      <c r="KPD59" s="342"/>
      <c r="KPE59" s="342"/>
      <c r="KPF59" s="342"/>
      <c r="KPG59" s="342"/>
      <c r="KPH59" s="342"/>
      <c r="KPI59" s="342"/>
      <c r="KPJ59" s="342"/>
      <c r="KPK59" s="342"/>
      <c r="KPL59" s="342"/>
      <c r="KPM59" s="342"/>
      <c r="KPN59" s="342"/>
      <c r="KPO59" s="342"/>
      <c r="KPP59" s="342"/>
      <c r="KPQ59" s="342"/>
      <c r="KPR59" s="342"/>
      <c r="KPS59" s="342"/>
      <c r="KPT59" s="342"/>
      <c r="KPU59" s="342"/>
      <c r="KPV59" s="342"/>
      <c r="KPW59" s="342"/>
      <c r="KPX59" s="342"/>
      <c r="KPY59" s="342"/>
      <c r="KPZ59" s="342"/>
      <c r="KQA59" s="342"/>
      <c r="KQB59" s="342"/>
      <c r="KQC59" s="342"/>
      <c r="KQD59" s="342"/>
      <c r="KQE59" s="342"/>
      <c r="KQF59" s="342"/>
      <c r="KQG59" s="342"/>
      <c r="KQH59" s="342"/>
      <c r="KQI59" s="342"/>
      <c r="KQJ59" s="342"/>
      <c r="KQK59" s="342"/>
      <c r="KQL59" s="342"/>
      <c r="KQM59" s="342"/>
      <c r="KQN59" s="342"/>
      <c r="KQO59" s="342"/>
      <c r="KQP59" s="342"/>
      <c r="KQQ59" s="342"/>
      <c r="KQR59" s="342"/>
      <c r="KQS59" s="342"/>
      <c r="KQT59" s="342"/>
      <c r="KQU59" s="342"/>
      <c r="KQV59" s="342"/>
      <c r="KQW59" s="342"/>
      <c r="KQX59" s="342"/>
      <c r="KQY59" s="342"/>
      <c r="KQZ59" s="342"/>
      <c r="KRA59" s="342"/>
      <c r="KRB59" s="342"/>
      <c r="KRC59" s="342"/>
      <c r="KRD59" s="342"/>
      <c r="KRE59" s="342"/>
      <c r="KRF59" s="342"/>
      <c r="KRG59" s="342"/>
      <c r="KRH59" s="342"/>
      <c r="KRI59" s="342"/>
      <c r="KRJ59" s="342"/>
      <c r="KRK59" s="342"/>
      <c r="KRL59" s="342"/>
      <c r="KRM59" s="342"/>
      <c r="KRN59" s="342"/>
      <c r="KRO59" s="342"/>
      <c r="KRP59" s="342"/>
      <c r="KRQ59" s="342"/>
      <c r="KRR59" s="342"/>
      <c r="KRS59" s="342"/>
      <c r="KRT59" s="342"/>
      <c r="KRU59" s="342"/>
      <c r="KRV59" s="342"/>
      <c r="KRW59" s="342"/>
      <c r="KRX59" s="342"/>
      <c r="KRY59" s="342"/>
      <c r="KRZ59" s="342"/>
      <c r="KSA59" s="342"/>
      <c r="KSB59" s="342"/>
      <c r="KSC59" s="342"/>
      <c r="KSD59" s="342"/>
      <c r="KSE59" s="342"/>
      <c r="KSF59" s="342"/>
      <c r="KSG59" s="342"/>
      <c r="KSH59" s="342"/>
      <c r="KSI59" s="342"/>
      <c r="KSJ59" s="342"/>
      <c r="KSK59" s="342"/>
      <c r="KSL59" s="342"/>
      <c r="KSM59" s="342"/>
      <c r="KSN59" s="342"/>
      <c r="KSO59" s="342"/>
      <c r="KSP59" s="342"/>
      <c r="KSQ59" s="342"/>
      <c r="KSR59" s="342"/>
      <c r="KSS59" s="342"/>
      <c r="KST59" s="342"/>
      <c r="KSU59" s="342"/>
      <c r="KSV59" s="342"/>
      <c r="KSW59" s="342"/>
      <c r="KSX59" s="342"/>
      <c r="KSY59" s="342"/>
      <c r="KSZ59" s="342"/>
      <c r="KTA59" s="342"/>
      <c r="KTB59" s="342"/>
      <c r="KTC59" s="342"/>
      <c r="KTD59" s="342"/>
      <c r="KTE59" s="342"/>
      <c r="KTF59" s="342"/>
      <c r="KTG59" s="342"/>
      <c r="KTH59" s="342"/>
      <c r="KTI59" s="342"/>
      <c r="KTJ59" s="342"/>
      <c r="KTK59" s="342"/>
      <c r="KTL59" s="342"/>
      <c r="KTM59" s="342"/>
      <c r="KTN59" s="342"/>
      <c r="KTO59" s="342"/>
      <c r="KTP59" s="342"/>
      <c r="KTQ59" s="342"/>
      <c r="KTR59" s="342"/>
      <c r="KTS59" s="342"/>
      <c r="KTT59" s="342"/>
      <c r="KTU59" s="342"/>
      <c r="KTV59" s="342"/>
      <c r="KTW59" s="342"/>
      <c r="KTX59" s="342"/>
      <c r="KTY59" s="342"/>
      <c r="KTZ59" s="342"/>
      <c r="KUA59" s="342"/>
      <c r="KUB59" s="342"/>
      <c r="KUC59" s="342"/>
      <c r="KUD59" s="342"/>
      <c r="KUE59" s="342"/>
      <c r="KUF59" s="342"/>
      <c r="KUG59" s="342"/>
      <c r="KUH59" s="342"/>
      <c r="KUI59" s="342"/>
      <c r="KUJ59" s="342"/>
      <c r="KUK59" s="342"/>
      <c r="KUL59" s="342"/>
      <c r="KUM59" s="342"/>
      <c r="KUN59" s="342"/>
      <c r="KUO59" s="342"/>
      <c r="KUP59" s="342"/>
      <c r="KUQ59" s="342"/>
      <c r="KUR59" s="342"/>
      <c r="KUS59" s="342"/>
      <c r="KUT59" s="342"/>
      <c r="KUU59" s="342"/>
      <c r="KUV59" s="342"/>
      <c r="KUW59" s="342"/>
      <c r="KUX59" s="342"/>
      <c r="KUY59" s="342"/>
      <c r="KUZ59" s="342"/>
      <c r="KVA59" s="342"/>
      <c r="KVB59" s="342"/>
      <c r="KVC59" s="342"/>
      <c r="KVD59" s="342"/>
      <c r="KVE59" s="342"/>
      <c r="KVF59" s="342"/>
      <c r="KVG59" s="342"/>
      <c r="KVH59" s="342"/>
      <c r="KVI59" s="342"/>
      <c r="KVJ59" s="342"/>
      <c r="KVK59" s="342"/>
      <c r="KVL59" s="342"/>
      <c r="KVM59" s="342"/>
      <c r="KVN59" s="342"/>
      <c r="KVO59" s="342"/>
      <c r="KVP59" s="342"/>
      <c r="KVQ59" s="342"/>
      <c r="KVR59" s="342"/>
      <c r="KVS59" s="342"/>
      <c r="KVT59" s="342"/>
      <c r="KVU59" s="342"/>
      <c r="KVV59" s="342"/>
      <c r="KVW59" s="342"/>
      <c r="KVX59" s="342"/>
      <c r="KVY59" s="342"/>
      <c r="KVZ59" s="342"/>
      <c r="KWA59" s="342"/>
      <c r="KWB59" s="342"/>
      <c r="KWC59" s="342"/>
      <c r="KWD59" s="342"/>
      <c r="KWE59" s="342"/>
      <c r="KWF59" s="342"/>
      <c r="KWG59" s="342"/>
      <c r="KWH59" s="342"/>
      <c r="KWI59" s="342"/>
      <c r="KWJ59" s="342"/>
      <c r="KWK59" s="342"/>
      <c r="KWL59" s="342"/>
      <c r="KWM59" s="342"/>
      <c r="KWN59" s="342"/>
      <c r="KWO59" s="342"/>
      <c r="KWP59" s="342"/>
      <c r="KWQ59" s="342"/>
      <c r="KWR59" s="342"/>
      <c r="KWS59" s="342"/>
      <c r="KWT59" s="342"/>
      <c r="KWU59" s="342"/>
      <c r="KWV59" s="342"/>
      <c r="KWW59" s="342"/>
      <c r="KWX59" s="342"/>
      <c r="KWY59" s="342"/>
      <c r="KWZ59" s="342"/>
      <c r="KXA59" s="342"/>
      <c r="KXB59" s="342"/>
      <c r="KXC59" s="342"/>
      <c r="KXD59" s="342"/>
      <c r="KXE59" s="342"/>
      <c r="KXF59" s="342"/>
      <c r="KXG59" s="342"/>
      <c r="KXH59" s="342"/>
      <c r="KXI59" s="342"/>
      <c r="KXJ59" s="342"/>
      <c r="KXK59" s="342"/>
      <c r="KXL59" s="342"/>
      <c r="KXM59" s="342"/>
      <c r="KXN59" s="342"/>
      <c r="KXO59" s="342"/>
      <c r="KXP59" s="342"/>
      <c r="KXQ59" s="342"/>
      <c r="KXR59" s="342"/>
      <c r="KXS59" s="342"/>
      <c r="KXT59" s="342"/>
      <c r="KXU59" s="342"/>
      <c r="KXV59" s="342"/>
      <c r="KXW59" s="342"/>
      <c r="KXX59" s="342"/>
      <c r="KXY59" s="342"/>
      <c r="KXZ59" s="342"/>
      <c r="KYA59" s="342"/>
      <c r="KYB59" s="342"/>
      <c r="KYC59" s="342"/>
      <c r="KYD59" s="342"/>
      <c r="KYE59" s="342"/>
      <c r="KYF59" s="342"/>
      <c r="KYG59" s="342"/>
      <c r="KYH59" s="342"/>
      <c r="KYI59" s="342"/>
      <c r="KYJ59" s="342"/>
      <c r="KYK59" s="342"/>
      <c r="KYL59" s="342"/>
      <c r="KYM59" s="342"/>
      <c r="KYN59" s="342"/>
      <c r="KYO59" s="342"/>
      <c r="KYP59" s="342"/>
      <c r="KYQ59" s="342"/>
      <c r="KYR59" s="342"/>
      <c r="KYS59" s="342"/>
      <c r="KYT59" s="342"/>
      <c r="KYU59" s="342"/>
      <c r="KYV59" s="342"/>
      <c r="KYW59" s="342"/>
      <c r="KYX59" s="342"/>
      <c r="KYY59" s="342"/>
      <c r="KYZ59" s="342"/>
      <c r="KZA59" s="342"/>
      <c r="KZB59" s="342"/>
      <c r="KZC59" s="342"/>
      <c r="KZD59" s="342"/>
      <c r="KZE59" s="342"/>
      <c r="KZF59" s="342"/>
      <c r="KZG59" s="342"/>
      <c r="KZH59" s="342"/>
      <c r="KZI59" s="342"/>
      <c r="KZJ59" s="342"/>
      <c r="KZK59" s="342"/>
      <c r="KZL59" s="342"/>
      <c r="KZM59" s="342"/>
      <c r="KZN59" s="342"/>
      <c r="KZO59" s="342"/>
      <c r="KZP59" s="342"/>
      <c r="KZQ59" s="342"/>
      <c r="KZR59" s="342"/>
      <c r="KZS59" s="342"/>
      <c r="KZT59" s="342"/>
      <c r="KZU59" s="342"/>
      <c r="KZV59" s="342"/>
      <c r="KZW59" s="342"/>
      <c r="KZX59" s="342"/>
      <c r="KZY59" s="342"/>
      <c r="KZZ59" s="342"/>
      <c r="LAA59" s="342"/>
      <c r="LAB59" s="342"/>
      <c r="LAC59" s="342"/>
      <c r="LAD59" s="342"/>
      <c r="LAE59" s="342"/>
      <c r="LAF59" s="342"/>
      <c r="LAG59" s="342"/>
      <c r="LAH59" s="342"/>
      <c r="LAI59" s="342"/>
      <c r="LAJ59" s="342"/>
      <c r="LAK59" s="342"/>
      <c r="LAL59" s="342"/>
      <c r="LAM59" s="342"/>
      <c r="LAN59" s="342"/>
      <c r="LAO59" s="342"/>
      <c r="LAP59" s="342"/>
      <c r="LAQ59" s="342"/>
      <c r="LAR59" s="342"/>
      <c r="LAS59" s="342"/>
      <c r="LAT59" s="342"/>
      <c r="LAU59" s="342"/>
      <c r="LAV59" s="342"/>
      <c r="LAW59" s="342"/>
      <c r="LAX59" s="342"/>
      <c r="LAY59" s="342"/>
      <c r="LAZ59" s="342"/>
      <c r="LBA59" s="342"/>
      <c r="LBB59" s="342"/>
      <c r="LBC59" s="342"/>
      <c r="LBD59" s="342"/>
      <c r="LBE59" s="342"/>
      <c r="LBF59" s="342"/>
      <c r="LBG59" s="342"/>
      <c r="LBH59" s="342"/>
      <c r="LBI59" s="342"/>
      <c r="LBJ59" s="342"/>
      <c r="LBK59" s="342"/>
      <c r="LBL59" s="342"/>
      <c r="LBM59" s="342"/>
      <c r="LBN59" s="342"/>
      <c r="LBO59" s="342"/>
      <c r="LBP59" s="342"/>
      <c r="LBQ59" s="342"/>
      <c r="LBR59" s="342"/>
      <c r="LBS59" s="342"/>
      <c r="LBT59" s="342"/>
      <c r="LBU59" s="342"/>
      <c r="LBV59" s="342"/>
      <c r="LBW59" s="342"/>
      <c r="LBX59" s="342"/>
      <c r="LBY59" s="342"/>
      <c r="LBZ59" s="342"/>
      <c r="LCA59" s="342"/>
      <c r="LCB59" s="342"/>
      <c r="LCC59" s="342"/>
      <c r="LCD59" s="342"/>
      <c r="LCE59" s="342"/>
      <c r="LCF59" s="342"/>
      <c r="LCG59" s="342"/>
      <c r="LCH59" s="342"/>
      <c r="LCI59" s="342"/>
      <c r="LCJ59" s="342"/>
      <c r="LCK59" s="342"/>
      <c r="LCL59" s="342"/>
      <c r="LCM59" s="342"/>
      <c r="LCN59" s="342"/>
      <c r="LCO59" s="342"/>
      <c r="LCP59" s="342"/>
      <c r="LCQ59" s="342"/>
      <c r="LCR59" s="342"/>
      <c r="LCS59" s="342"/>
      <c r="LCT59" s="342"/>
      <c r="LCU59" s="342"/>
      <c r="LCV59" s="342"/>
      <c r="LCW59" s="342"/>
      <c r="LCX59" s="342"/>
      <c r="LCY59" s="342"/>
      <c r="LCZ59" s="342"/>
      <c r="LDA59" s="342"/>
      <c r="LDB59" s="342"/>
      <c r="LDC59" s="342"/>
      <c r="LDD59" s="342"/>
      <c r="LDE59" s="342"/>
      <c r="LDF59" s="342"/>
      <c r="LDG59" s="342"/>
      <c r="LDH59" s="342"/>
      <c r="LDI59" s="342"/>
      <c r="LDJ59" s="342"/>
      <c r="LDK59" s="342"/>
      <c r="LDL59" s="342"/>
      <c r="LDM59" s="342"/>
      <c r="LDN59" s="342"/>
      <c r="LDO59" s="342"/>
      <c r="LDP59" s="342"/>
      <c r="LDQ59" s="342"/>
      <c r="LDR59" s="342"/>
      <c r="LDS59" s="342"/>
      <c r="LDT59" s="342"/>
      <c r="LDU59" s="342"/>
      <c r="LDV59" s="342"/>
      <c r="LDW59" s="342"/>
      <c r="LDX59" s="342"/>
      <c r="LDY59" s="342"/>
      <c r="LDZ59" s="342"/>
      <c r="LEA59" s="342"/>
      <c r="LEB59" s="342"/>
      <c r="LEC59" s="342"/>
      <c r="LED59" s="342"/>
      <c r="LEE59" s="342"/>
      <c r="LEF59" s="342"/>
      <c r="LEG59" s="342"/>
      <c r="LEH59" s="342"/>
      <c r="LEI59" s="342"/>
      <c r="LEJ59" s="342"/>
      <c r="LEK59" s="342"/>
      <c r="LEL59" s="342"/>
      <c r="LEM59" s="342"/>
      <c r="LEN59" s="342"/>
      <c r="LEO59" s="342"/>
      <c r="LEP59" s="342"/>
      <c r="LEQ59" s="342"/>
      <c r="LER59" s="342"/>
      <c r="LES59" s="342"/>
      <c r="LET59" s="342"/>
      <c r="LEU59" s="342"/>
      <c r="LEV59" s="342"/>
      <c r="LEW59" s="342"/>
      <c r="LEX59" s="342"/>
      <c r="LEY59" s="342"/>
      <c r="LEZ59" s="342"/>
      <c r="LFA59" s="342"/>
      <c r="LFB59" s="342"/>
      <c r="LFC59" s="342"/>
      <c r="LFD59" s="342"/>
      <c r="LFE59" s="342"/>
      <c r="LFF59" s="342"/>
      <c r="LFG59" s="342"/>
      <c r="LFH59" s="342"/>
      <c r="LFI59" s="342"/>
      <c r="LFJ59" s="342"/>
      <c r="LFK59" s="342"/>
      <c r="LFL59" s="342"/>
      <c r="LFM59" s="342"/>
      <c r="LFN59" s="342"/>
      <c r="LFO59" s="342"/>
      <c r="LFP59" s="342"/>
      <c r="LFQ59" s="342"/>
      <c r="LFR59" s="342"/>
      <c r="LFS59" s="342"/>
      <c r="LFT59" s="342"/>
      <c r="LFU59" s="342"/>
      <c r="LFV59" s="342"/>
      <c r="LFW59" s="342"/>
      <c r="LFX59" s="342"/>
      <c r="LFY59" s="342"/>
      <c r="LFZ59" s="342"/>
      <c r="LGA59" s="342"/>
      <c r="LGB59" s="342"/>
      <c r="LGC59" s="342"/>
      <c r="LGD59" s="342"/>
      <c r="LGE59" s="342"/>
      <c r="LGF59" s="342"/>
      <c r="LGG59" s="342"/>
      <c r="LGH59" s="342"/>
      <c r="LGI59" s="342"/>
      <c r="LGJ59" s="342"/>
      <c r="LGK59" s="342"/>
      <c r="LGL59" s="342"/>
      <c r="LGM59" s="342"/>
      <c r="LGN59" s="342"/>
      <c r="LGO59" s="342"/>
      <c r="LGP59" s="342"/>
      <c r="LGQ59" s="342"/>
      <c r="LGR59" s="342"/>
      <c r="LGS59" s="342"/>
      <c r="LGT59" s="342"/>
      <c r="LGU59" s="342"/>
      <c r="LGV59" s="342"/>
      <c r="LGW59" s="342"/>
      <c r="LGX59" s="342"/>
      <c r="LGY59" s="342"/>
      <c r="LGZ59" s="342"/>
      <c r="LHA59" s="342"/>
      <c r="LHB59" s="342"/>
      <c r="LHC59" s="342"/>
      <c r="LHD59" s="342"/>
      <c r="LHE59" s="342"/>
      <c r="LHF59" s="342"/>
      <c r="LHG59" s="342"/>
      <c r="LHH59" s="342"/>
      <c r="LHI59" s="342"/>
      <c r="LHJ59" s="342"/>
      <c r="LHK59" s="342"/>
      <c r="LHL59" s="342"/>
      <c r="LHM59" s="342"/>
      <c r="LHN59" s="342"/>
      <c r="LHO59" s="342"/>
      <c r="LHP59" s="342"/>
      <c r="LHQ59" s="342"/>
      <c r="LHR59" s="342"/>
      <c r="LHS59" s="342"/>
      <c r="LHT59" s="342"/>
      <c r="LHU59" s="342"/>
      <c r="LHV59" s="342"/>
      <c r="LHW59" s="342"/>
      <c r="LHX59" s="342"/>
      <c r="LHY59" s="342"/>
      <c r="LHZ59" s="342"/>
      <c r="LIA59" s="342"/>
      <c r="LIB59" s="342"/>
      <c r="LIC59" s="342"/>
      <c r="LID59" s="342"/>
      <c r="LIE59" s="342"/>
      <c r="LIF59" s="342"/>
      <c r="LIG59" s="342"/>
      <c r="LIH59" s="342"/>
      <c r="LII59" s="342"/>
      <c r="LIJ59" s="342"/>
      <c r="LIK59" s="342"/>
      <c r="LIL59" s="342"/>
      <c r="LIM59" s="342"/>
      <c r="LIN59" s="342"/>
      <c r="LIO59" s="342"/>
      <c r="LIP59" s="342"/>
      <c r="LIQ59" s="342"/>
      <c r="LIR59" s="342"/>
      <c r="LIS59" s="342"/>
      <c r="LIT59" s="342"/>
      <c r="LIU59" s="342"/>
      <c r="LIV59" s="342"/>
      <c r="LIW59" s="342"/>
      <c r="LIX59" s="342"/>
      <c r="LIY59" s="342"/>
      <c r="LIZ59" s="342"/>
      <c r="LJA59" s="342"/>
      <c r="LJB59" s="342"/>
      <c r="LJC59" s="342"/>
      <c r="LJD59" s="342"/>
      <c r="LJE59" s="342"/>
      <c r="LJF59" s="342"/>
      <c r="LJG59" s="342"/>
      <c r="LJH59" s="342"/>
      <c r="LJI59" s="342"/>
      <c r="LJJ59" s="342"/>
      <c r="LJK59" s="342"/>
      <c r="LJL59" s="342"/>
      <c r="LJM59" s="342"/>
      <c r="LJN59" s="342"/>
      <c r="LJO59" s="342"/>
      <c r="LJP59" s="342"/>
      <c r="LJQ59" s="342"/>
      <c r="LJR59" s="342"/>
      <c r="LJS59" s="342"/>
      <c r="LJT59" s="342"/>
      <c r="LJU59" s="342"/>
      <c r="LJV59" s="342"/>
      <c r="LJW59" s="342"/>
      <c r="LJX59" s="342"/>
      <c r="LJY59" s="342"/>
      <c r="LJZ59" s="342"/>
      <c r="LKA59" s="342"/>
      <c r="LKB59" s="342"/>
      <c r="LKC59" s="342"/>
      <c r="LKD59" s="342"/>
      <c r="LKE59" s="342"/>
      <c r="LKF59" s="342"/>
      <c r="LKG59" s="342"/>
      <c r="LKH59" s="342"/>
      <c r="LKI59" s="342"/>
      <c r="LKJ59" s="342"/>
      <c r="LKK59" s="342"/>
      <c r="LKL59" s="342"/>
      <c r="LKM59" s="342"/>
      <c r="LKN59" s="342"/>
      <c r="LKO59" s="342"/>
      <c r="LKP59" s="342"/>
      <c r="LKQ59" s="342"/>
      <c r="LKR59" s="342"/>
      <c r="LKS59" s="342"/>
      <c r="LKT59" s="342"/>
      <c r="LKU59" s="342"/>
      <c r="LKV59" s="342"/>
      <c r="LKW59" s="342"/>
      <c r="LKX59" s="342"/>
      <c r="LKY59" s="342"/>
      <c r="LKZ59" s="342"/>
      <c r="LLA59" s="342"/>
      <c r="LLB59" s="342"/>
      <c r="LLC59" s="342"/>
      <c r="LLD59" s="342"/>
      <c r="LLE59" s="342"/>
      <c r="LLF59" s="342"/>
      <c r="LLG59" s="342"/>
      <c r="LLH59" s="342"/>
      <c r="LLI59" s="342"/>
      <c r="LLJ59" s="342"/>
      <c r="LLK59" s="342"/>
      <c r="LLL59" s="342"/>
      <c r="LLM59" s="342"/>
      <c r="LLN59" s="342"/>
      <c r="LLO59" s="342"/>
      <c r="LLP59" s="342"/>
      <c r="LLQ59" s="342"/>
      <c r="LLR59" s="342"/>
      <c r="LLS59" s="342"/>
      <c r="LLT59" s="342"/>
      <c r="LLU59" s="342"/>
      <c r="LLV59" s="342"/>
      <c r="LLW59" s="342"/>
      <c r="LLX59" s="342"/>
      <c r="LLY59" s="342"/>
      <c r="LLZ59" s="342"/>
      <c r="LMA59" s="342"/>
      <c r="LMB59" s="342"/>
      <c r="LMC59" s="342"/>
      <c r="LMD59" s="342"/>
      <c r="LME59" s="342"/>
      <c r="LMF59" s="342"/>
      <c r="LMG59" s="342"/>
      <c r="LMH59" s="342"/>
      <c r="LMI59" s="342"/>
      <c r="LMJ59" s="342"/>
      <c r="LMK59" s="342"/>
      <c r="LML59" s="342"/>
      <c r="LMM59" s="342"/>
      <c r="LMN59" s="342"/>
      <c r="LMO59" s="342"/>
      <c r="LMP59" s="342"/>
      <c r="LMQ59" s="342"/>
      <c r="LMR59" s="342"/>
      <c r="LMS59" s="342"/>
      <c r="LMT59" s="342"/>
      <c r="LMU59" s="342"/>
      <c r="LMV59" s="342"/>
      <c r="LMW59" s="342"/>
      <c r="LMX59" s="342"/>
      <c r="LMY59" s="342"/>
      <c r="LMZ59" s="342"/>
      <c r="LNA59" s="342"/>
      <c r="LNB59" s="342"/>
      <c r="LNC59" s="342"/>
      <c r="LND59" s="342"/>
      <c r="LNE59" s="342"/>
      <c r="LNF59" s="342"/>
      <c r="LNG59" s="342"/>
      <c r="LNH59" s="342"/>
      <c r="LNI59" s="342"/>
      <c r="LNJ59" s="342"/>
      <c r="LNK59" s="342"/>
      <c r="LNL59" s="342"/>
      <c r="LNM59" s="342"/>
      <c r="LNN59" s="342"/>
      <c r="LNO59" s="342"/>
      <c r="LNP59" s="342"/>
      <c r="LNQ59" s="342"/>
      <c r="LNR59" s="342"/>
      <c r="LNS59" s="342"/>
      <c r="LNT59" s="342"/>
      <c r="LNU59" s="342"/>
      <c r="LNV59" s="342"/>
      <c r="LNW59" s="342"/>
      <c r="LNX59" s="342"/>
      <c r="LNY59" s="342"/>
      <c r="LNZ59" s="342"/>
      <c r="LOA59" s="342"/>
      <c r="LOB59" s="342"/>
      <c r="LOC59" s="342"/>
      <c r="LOD59" s="342"/>
      <c r="LOE59" s="342"/>
      <c r="LOF59" s="342"/>
      <c r="LOG59" s="342"/>
      <c r="LOH59" s="342"/>
      <c r="LOI59" s="342"/>
      <c r="LOJ59" s="342"/>
      <c r="LOK59" s="342"/>
      <c r="LOL59" s="342"/>
      <c r="LOM59" s="342"/>
      <c r="LON59" s="342"/>
      <c r="LOO59" s="342"/>
      <c r="LOP59" s="342"/>
      <c r="LOQ59" s="342"/>
      <c r="LOR59" s="342"/>
      <c r="LOS59" s="342"/>
      <c r="LOT59" s="342"/>
      <c r="LOU59" s="342"/>
      <c r="LOV59" s="342"/>
      <c r="LOW59" s="342"/>
      <c r="LOX59" s="342"/>
      <c r="LOY59" s="342"/>
      <c r="LOZ59" s="342"/>
      <c r="LPA59" s="342"/>
      <c r="LPB59" s="342"/>
      <c r="LPC59" s="342"/>
      <c r="LPD59" s="342"/>
      <c r="LPE59" s="342"/>
      <c r="LPF59" s="342"/>
      <c r="LPG59" s="342"/>
      <c r="LPH59" s="342"/>
      <c r="LPI59" s="342"/>
      <c r="LPJ59" s="342"/>
      <c r="LPK59" s="342"/>
      <c r="LPL59" s="342"/>
      <c r="LPM59" s="342"/>
      <c r="LPN59" s="342"/>
      <c r="LPO59" s="342"/>
      <c r="LPP59" s="342"/>
      <c r="LPQ59" s="342"/>
      <c r="LPR59" s="342"/>
      <c r="LPS59" s="342"/>
      <c r="LPT59" s="342"/>
      <c r="LPU59" s="342"/>
      <c r="LPV59" s="342"/>
      <c r="LPW59" s="342"/>
      <c r="LPX59" s="342"/>
      <c r="LPY59" s="342"/>
      <c r="LPZ59" s="342"/>
      <c r="LQA59" s="342"/>
      <c r="LQB59" s="342"/>
      <c r="LQC59" s="342"/>
      <c r="LQD59" s="342"/>
      <c r="LQE59" s="342"/>
      <c r="LQF59" s="342"/>
      <c r="LQG59" s="342"/>
      <c r="LQH59" s="342"/>
      <c r="LQI59" s="342"/>
      <c r="LQJ59" s="342"/>
      <c r="LQK59" s="342"/>
      <c r="LQL59" s="342"/>
      <c r="LQM59" s="342"/>
      <c r="LQN59" s="342"/>
      <c r="LQO59" s="342"/>
      <c r="LQP59" s="342"/>
      <c r="LQQ59" s="342"/>
      <c r="LQR59" s="342"/>
      <c r="LQS59" s="342"/>
      <c r="LQT59" s="342"/>
      <c r="LQU59" s="342"/>
      <c r="LQV59" s="342"/>
      <c r="LQW59" s="342"/>
      <c r="LQX59" s="342"/>
      <c r="LQY59" s="342"/>
      <c r="LQZ59" s="342"/>
      <c r="LRA59" s="342"/>
      <c r="LRB59" s="342"/>
      <c r="LRC59" s="342"/>
      <c r="LRD59" s="342"/>
      <c r="LRE59" s="342"/>
      <c r="LRF59" s="342"/>
      <c r="LRG59" s="342"/>
      <c r="LRH59" s="342"/>
      <c r="LRI59" s="342"/>
      <c r="LRJ59" s="342"/>
      <c r="LRK59" s="342"/>
      <c r="LRL59" s="342"/>
      <c r="LRM59" s="342"/>
      <c r="LRN59" s="342"/>
      <c r="LRO59" s="342"/>
      <c r="LRP59" s="342"/>
      <c r="LRQ59" s="342"/>
      <c r="LRR59" s="342"/>
      <c r="LRS59" s="342"/>
      <c r="LRT59" s="342"/>
      <c r="LRU59" s="342"/>
      <c r="LRV59" s="342"/>
      <c r="LRW59" s="342"/>
      <c r="LRX59" s="342"/>
      <c r="LRY59" s="342"/>
      <c r="LRZ59" s="342"/>
      <c r="LSA59" s="342"/>
      <c r="LSB59" s="342"/>
      <c r="LSC59" s="342"/>
      <c r="LSD59" s="342"/>
      <c r="LSE59" s="342"/>
      <c r="LSF59" s="342"/>
      <c r="LSG59" s="342"/>
      <c r="LSH59" s="342"/>
      <c r="LSI59" s="342"/>
      <c r="LSJ59" s="342"/>
      <c r="LSK59" s="342"/>
      <c r="LSL59" s="342"/>
      <c r="LSM59" s="342"/>
      <c r="LSN59" s="342"/>
      <c r="LSO59" s="342"/>
      <c r="LSP59" s="342"/>
      <c r="LSQ59" s="342"/>
      <c r="LSR59" s="342"/>
      <c r="LSS59" s="342"/>
      <c r="LST59" s="342"/>
      <c r="LSU59" s="342"/>
      <c r="LSV59" s="342"/>
      <c r="LSW59" s="342"/>
      <c r="LSX59" s="342"/>
      <c r="LSY59" s="342"/>
      <c r="LSZ59" s="342"/>
      <c r="LTA59" s="342"/>
      <c r="LTB59" s="342"/>
      <c r="LTC59" s="342"/>
      <c r="LTD59" s="342"/>
      <c r="LTE59" s="342"/>
      <c r="LTF59" s="342"/>
      <c r="LTG59" s="342"/>
      <c r="LTH59" s="342"/>
      <c r="LTI59" s="342"/>
      <c r="LTJ59" s="342"/>
      <c r="LTK59" s="342"/>
      <c r="LTL59" s="342"/>
      <c r="LTM59" s="342"/>
      <c r="LTN59" s="342"/>
      <c r="LTO59" s="342"/>
      <c r="LTP59" s="342"/>
      <c r="LTQ59" s="342"/>
      <c r="LTR59" s="342"/>
      <c r="LTS59" s="342"/>
      <c r="LTT59" s="342"/>
      <c r="LTU59" s="342"/>
      <c r="LTV59" s="342"/>
      <c r="LTW59" s="342"/>
      <c r="LTX59" s="342"/>
      <c r="LTY59" s="342"/>
      <c r="LTZ59" s="342"/>
      <c r="LUA59" s="342"/>
      <c r="LUB59" s="342"/>
      <c r="LUC59" s="342"/>
      <c r="LUD59" s="342"/>
      <c r="LUE59" s="342"/>
      <c r="LUF59" s="342"/>
      <c r="LUG59" s="342"/>
      <c r="LUH59" s="342"/>
      <c r="LUI59" s="342"/>
      <c r="LUJ59" s="342"/>
      <c r="LUK59" s="342"/>
      <c r="LUL59" s="342"/>
      <c r="LUM59" s="342"/>
      <c r="LUN59" s="342"/>
      <c r="LUO59" s="342"/>
      <c r="LUP59" s="342"/>
      <c r="LUQ59" s="342"/>
      <c r="LUR59" s="342"/>
      <c r="LUS59" s="342"/>
      <c r="LUT59" s="342"/>
      <c r="LUU59" s="342"/>
      <c r="LUV59" s="342"/>
      <c r="LUW59" s="342"/>
      <c r="LUX59" s="342"/>
      <c r="LUY59" s="342"/>
      <c r="LUZ59" s="342"/>
      <c r="LVA59" s="342"/>
      <c r="LVB59" s="342"/>
      <c r="LVC59" s="342"/>
      <c r="LVD59" s="342"/>
      <c r="LVE59" s="342"/>
      <c r="LVF59" s="342"/>
      <c r="LVG59" s="342"/>
      <c r="LVH59" s="342"/>
      <c r="LVI59" s="342"/>
      <c r="LVJ59" s="342"/>
      <c r="LVK59" s="342"/>
      <c r="LVL59" s="342"/>
      <c r="LVM59" s="342"/>
      <c r="LVN59" s="342"/>
      <c r="LVO59" s="342"/>
      <c r="LVP59" s="342"/>
      <c r="LVQ59" s="342"/>
      <c r="LVR59" s="342"/>
      <c r="LVS59" s="342"/>
      <c r="LVT59" s="342"/>
      <c r="LVU59" s="342"/>
      <c r="LVV59" s="342"/>
      <c r="LVW59" s="342"/>
      <c r="LVX59" s="342"/>
      <c r="LVY59" s="342"/>
      <c r="LVZ59" s="342"/>
      <c r="LWA59" s="342"/>
      <c r="LWB59" s="342"/>
      <c r="LWC59" s="342"/>
      <c r="LWD59" s="342"/>
      <c r="LWE59" s="342"/>
      <c r="LWF59" s="342"/>
      <c r="LWG59" s="342"/>
      <c r="LWH59" s="342"/>
      <c r="LWI59" s="342"/>
      <c r="LWJ59" s="342"/>
      <c r="LWK59" s="342"/>
      <c r="LWL59" s="342"/>
      <c r="LWM59" s="342"/>
      <c r="LWN59" s="342"/>
      <c r="LWO59" s="342"/>
      <c r="LWP59" s="342"/>
      <c r="LWQ59" s="342"/>
      <c r="LWR59" s="342"/>
      <c r="LWS59" s="342"/>
      <c r="LWT59" s="342"/>
      <c r="LWU59" s="342"/>
      <c r="LWV59" s="342"/>
      <c r="LWW59" s="342"/>
      <c r="LWX59" s="342"/>
      <c r="LWY59" s="342"/>
      <c r="LWZ59" s="342"/>
      <c r="LXA59" s="342"/>
      <c r="LXB59" s="342"/>
      <c r="LXC59" s="342"/>
      <c r="LXD59" s="342"/>
      <c r="LXE59" s="342"/>
      <c r="LXF59" s="342"/>
      <c r="LXG59" s="342"/>
      <c r="LXH59" s="342"/>
      <c r="LXI59" s="342"/>
      <c r="LXJ59" s="342"/>
      <c r="LXK59" s="342"/>
      <c r="LXL59" s="342"/>
      <c r="LXM59" s="342"/>
      <c r="LXN59" s="342"/>
      <c r="LXO59" s="342"/>
      <c r="LXP59" s="342"/>
      <c r="LXQ59" s="342"/>
      <c r="LXR59" s="342"/>
      <c r="LXS59" s="342"/>
      <c r="LXT59" s="342"/>
      <c r="LXU59" s="342"/>
      <c r="LXV59" s="342"/>
      <c r="LXW59" s="342"/>
      <c r="LXX59" s="342"/>
      <c r="LXY59" s="342"/>
      <c r="LXZ59" s="342"/>
      <c r="LYA59" s="342"/>
      <c r="LYB59" s="342"/>
      <c r="LYC59" s="342"/>
      <c r="LYD59" s="342"/>
      <c r="LYE59" s="342"/>
      <c r="LYF59" s="342"/>
      <c r="LYG59" s="342"/>
      <c r="LYH59" s="342"/>
      <c r="LYI59" s="342"/>
      <c r="LYJ59" s="342"/>
      <c r="LYK59" s="342"/>
      <c r="LYL59" s="342"/>
      <c r="LYM59" s="342"/>
      <c r="LYN59" s="342"/>
      <c r="LYO59" s="342"/>
      <c r="LYP59" s="342"/>
      <c r="LYQ59" s="342"/>
      <c r="LYR59" s="342"/>
      <c r="LYS59" s="342"/>
      <c r="LYT59" s="342"/>
      <c r="LYU59" s="342"/>
      <c r="LYV59" s="342"/>
      <c r="LYW59" s="342"/>
      <c r="LYX59" s="342"/>
      <c r="LYY59" s="342"/>
      <c r="LYZ59" s="342"/>
      <c r="LZA59" s="342"/>
      <c r="LZB59" s="342"/>
      <c r="LZC59" s="342"/>
      <c r="LZD59" s="342"/>
      <c r="LZE59" s="342"/>
      <c r="LZF59" s="342"/>
      <c r="LZG59" s="342"/>
      <c r="LZH59" s="342"/>
      <c r="LZI59" s="342"/>
      <c r="LZJ59" s="342"/>
      <c r="LZK59" s="342"/>
      <c r="LZL59" s="342"/>
      <c r="LZM59" s="342"/>
      <c r="LZN59" s="342"/>
      <c r="LZO59" s="342"/>
      <c r="LZP59" s="342"/>
      <c r="LZQ59" s="342"/>
      <c r="LZR59" s="342"/>
      <c r="LZS59" s="342"/>
      <c r="LZT59" s="342"/>
      <c r="LZU59" s="342"/>
      <c r="LZV59" s="342"/>
      <c r="LZW59" s="342"/>
      <c r="LZX59" s="342"/>
      <c r="LZY59" s="342"/>
      <c r="LZZ59" s="342"/>
      <c r="MAA59" s="342"/>
      <c r="MAB59" s="342"/>
      <c r="MAC59" s="342"/>
      <c r="MAD59" s="342"/>
      <c r="MAE59" s="342"/>
      <c r="MAF59" s="342"/>
      <c r="MAG59" s="342"/>
      <c r="MAH59" s="342"/>
      <c r="MAI59" s="342"/>
      <c r="MAJ59" s="342"/>
      <c r="MAK59" s="342"/>
      <c r="MAL59" s="342"/>
      <c r="MAM59" s="342"/>
      <c r="MAN59" s="342"/>
      <c r="MAO59" s="342"/>
      <c r="MAP59" s="342"/>
      <c r="MAQ59" s="342"/>
      <c r="MAR59" s="342"/>
      <c r="MAS59" s="342"/>
      <c r="MAT59" s="342"/>
      <c r="MAU59" s="342"/>
      <c r="MAV59" s="342"/>
      <c r="MAW59" s="342"/>
      <c r="MAX59" s="342"/>
      <c r="MAY59" s="342"/>
      <c r="MAZ59" s="342"/>
      <c r="MBA59" s="342"/>
      <c r="MBB59" s="342"/>
      <c r="MBC59" s="342"/>
      <c r="MBD59" s="342"/>
      <c r="MBE59" s="342"/>
      <c r="MBF59" s="342"/>
      <c r="MBG59" s="342"/>
      <c r="MBH59" s="342"/>
      <c r="MBI59" s="342"/>
      <c r="MBJ59" s="342"/>
      <c r="MBK59" s="342"/>
      <c r="MBL59" s="342"/>
      <c r="MBM59" s="342"/>
      <c r="MBN59" s="342"/>
      <c r="MBO59" s="342"/>
      <c r="MBP59" s="342"/>
      <c r="MBQ59" s="342"/>
      <c r="MBR59" s="342"/>
      <c r="MBS59" s="342"/>
      <c r="MBT59" s="342"/>
      <c r="MBU59" s="342"/>
      <c r="MBV59" s="342"/>
      <c r="MBW59" s="342"/>
      <c r="MBX59" s="342"/>
      <c r="MBY59" s="342"/>
      <c r="MBZ59" s="342"/>
      <c r="MCA59" s="342"/>
      <c r="MCB59" s="342"/>
      <c r="MCC59" s="342"/>
      <c r="MCD59" s="342"/>
      <c r="MCE59" s="342"/>
      <c r="MCF59" s="342"/>
      <c r="MCG59" s="342"/>
      <c r="MCH59" s="342"/>
      <c r="MCI59" s="342"/>
      <c r="MCJ59" s="342"/>
      <c r="MCK59" s="342"/>
      <c r="MCL59" s="342"/>
      <c r="MCM59" s="342"/>
      <c r="MCN59" s="342"/>
      <c r="MCO59" s="342"/>
      <c r="MCP59" s="342"/>
      <c r="MCQ59" s="342"/>
      <c r="MCR59" s="342"/>
      <c r="MCS59" s="342"/>
      <c r="MCT59" s="342"/>
      <c r="MCU59" s="342"/>
      <c r="MCV59" s="342"/>
      <c r="MCW59" s="342"/>
      <c r="MCX59" s="342"/>
      <c r="MCY59" s="342"/>
      <c r="MCZ59" s="342"/>
      <c r="MDA59" s="342"/>
      <c r="MDB59" s="342"/>
      <c r="MDC59" s="342"/>
      <c r="MDD59" s="342"/>
      <c r="MDE59" s="342"/>
      <c r="MDF59" s="342"/>
      <c r="MDG59" s="342"/>
      <c r="MDH59" s="342"/>
      <c r="MDI59" s="342"/>
      <c r="MDJ59" s="342"/>
      <c r="MDK59" s="342"/>
      <c r="MDL59" s="342"/>
      <c r="MDM59" s="342"/>
      <c r="MDN59" s="342"/>
      <c r="MDO59" s="342"/>
      <c r="MDP59" s="342"/>
      <c r="MDQ59" s="342"/>
      <c r="MDR59" s="342"/>
      <c r="MDS59" s="342"/>
      <c r="MDT59" s="342"/>
      <c r="MDU59" s="342"/>
      <c r="MDV59" s="342"/>
      <c r="MDW59" s="342"/>
      <c r="MDX59" s="342"/>
      <c r="MDY59" s="342"/>
      <c r="MDZ59" s="342"/>
      <c r="MEA59" s="342"/>
      <c r="MEB59" s="342"/>
      <c r="MEC59" s="342"/>
      <c r="MED59" s="342"/>
      <c r="MEE59" s="342"/>
      <c r="MEF59" s="342"/>
      <c r="MEG59" s="342"/>
      <c r="MEH59" s="342"/>
      <c r="MEI59" s="342"/>
      <c r="MEJ59" s="342"/>
      <c r="MEK59" s="342"/>
      <c r="MEL59" s="342"/>
      <c r="MEM59" s="342"/>
      <c r="MEN59" s="342"/>
      <c r="MEO59" s="342"/>
      <c r="MEP59" s="342"/>
      <c r="MEQ59" s="342"/>
      <c r="MER59" s="342"/>
      <c r="MES59" s="342"/>
      <c r="MET59" s="342"/>
      <c r="MEU59" s="342"/>
      <c r="MEV59" s="342"/>
      <c r="MEW59" s="342"/>
      <c r="MEX59" s="342"/>
      <c r="MEY59" s="342"/>
      <c r="MEZ59" s="342"/>
      <c r="MFA59" s="342"/>
      <c r="MFB59" s="342"/>
      <c r="MFC59" s="342"/>
      <c r="MFD59" s="342"/>
      <c r="MFE59" s="342"/>
      <c r="MFF59" s="342"/>
      <c r="MFG59" s="342"/>
      <c r="MFH59" s="342"/>
      <c r="MFI59" s="342"/>
      <c r="MFJ59" s="342"/>
      <c r="MFK59" s="342"/>
      <c r="MFL59" s="342"/>
      <c r="MFM59" s="342"/>
      <c r="MFN59" s="342"/>
      <c r="MFO59" s="342"/>
      <c r="MFP59" s="342"/>
      <c r="MFQ59" s="342"/>
      <c r="MFR59" s="342"/>
      <c r="MFS59" s="342"/>
      <c r="MFT59" s="342"/>
      <c r="MFU59" s="342"/>
      <c r="MFV59" s="342"/>
      <c r="MFW59" s="342"/>
      <c r="MFX59" s="342"/>
      <c r="MFY59" s="342"/>
      <c r="MFZ59" s="342"/>
      <c r="MGA59" s="342"/>
      <c r="MGB59" s="342"/>
      <c r="MGC59" s="342"/>
      <c r="MGD59" s="342"/>
      <c r="MGE59" s="342"/>
      <c r="MGF59" s="342"/>
      <c r="MGG59" s="342"/>
      <c r="MGH59" s="342"/>
      <c r="MGI59" s="342"/>
      <c r="MGJ59" s="342"/>
      <c r="MGK59" s="342"/>
      <c r="MGL59" s="342"/>
      <c r="MGM59" s="342"/>
      <c r="MGN59" s="342"/>
      <c r="MGO59" s="342"/>
      <c r="MGP59" s="342"/>
      <c r="MGQ59" s="342"/>
      <c r="MGR59" s="342"/>
      <c r="MGS59" s="342"/>
      <c r="MGT59" s="342"/>
      <c r="MGU59" s="342"/>
      <c r="MGV59" s="342"/>
      <c r="MGW59" s="342"/>
      <c r="MGX59" s="342"/>
      <c r="MGY59" s="342"/>
      <c r="MGZ59" s="342"/>
      <c r="MHA59" s="342"/>
      <c r="MHB59" s="342"/>
      <c r="MHC59" s="342"/>
      <c r="MHD59" s="342"/>
      <c r="MHE59" s="342"/>
      <c r="MHF59" s="342"/>
      <c r="MHG59" s="342"/>
      <c r="MHH59" s="342"/>
      <c r="MHI59" s="342"/>
      <c r="MHJ59" s="342"/>
      <c r="MHK59" s="342"/>
      <c r="MHL59" s="342"/>
      <c r="MHM59" s="342"/>
      <c r="MHN59" s="342"/>
      <c r="MHO59" s="342"/>
      <c r="MHP59" s="342"/>
      <c r="MHQ59" s="342"/>
      <c r="MHR59" s="342"/>
      <c r="MHS59" s="342"/>
      <c r="MHT59" s="342"/>
      <c r="MHU59" s="342"/>
      <c r="MHV59" s="342"/>
      <c r="MHW59" s="342"/>
      <c r="MHX59" s="342"/>
      <c r="MHY59" s="342"/>
      <c r="MHZ59" s="342"/>
      <c r="MIA59" s="342"/>
      <c r="MIB59" s="342"/>
      <c r="MIC59" s="342"/>
      <c r="MID59" s="342"/>
      <c r="MIE59" s="342"/>
      <c r="MIF59" s="342"/>
      <c r="MIG59" s="342"/>
      <c r="MIH59" s="342"/>
      <c r="MII59" s="342"/>
      <c r="MIJ59" s="342"/>
      <c r="MIK59" s="342"/>
      <c r="MIL59" s="342"/>
      <c r="MIM59" s="342"/>
      <c r="MIN59" s="342"/>
      <c r="MIO59" s="342"/>
      <c r="MIP59" s="342"/>
      <c r="MIQ59" s="342"/>
      <c r="MIR59" s="342"/>
      <c r="MIS59" s="342"/>
      <c r="MIT59" s="342"/>
      <c r="MIU59" s="342"/>
      <c r="MIV59" s="342"/>
      <c r="MIW59" s="342"/>
      <c r="MIX59" s="342"/>
      <c r="MIY59" s="342"/>
      <c r="MIZ59" s="342"/>
      <c r="MJA59" s="342"/>
      <c r="MJB59" s="342"/>
      <c r="MJC59" s="342"/>
      <c r="MJD59" s="342"/>
      <c r="MJE59" s="342"/>
      <c r="MJF59" s="342"/>
      <c r="MJG59" s="342"/>
      <c r="MJH59" s="342"/>
      <c r="MJI59" s="342"/>
      <c r="MJJ59" s="342"/>
      <c r="MJK59" s="342"/>
      <c r="MJL59" s="342"/>
      <c r="MJM59" s="342"/>
      <c r="MJN59" s="342"/>
      <c r="MJO59" s="342"/>
      <c r="MJP59" s="342"/>
      <c r="MJQ59" s="342"/>
      <c r="MJR59" s="342"/>
      <c r="MJS59" s="342"/>
      <c r="MJT59" s="342"/>
      <c r="MJU59" s="342"/>
      <c r="MJV59" s="342"/>
      <c r="MJW59" s="342"/>
      <c r="MJX59" s="342"/>
      <c r="MJY59" s="342"/>
      <c r="MJZ59" s="342"/>
      <c r="MKA59" s="342"/>
      <c r="MKB59" s="342"/>
      <c r="MKC59" s="342"/>
      <c r="MKD59" s="342"/>
      <c r="MKE59" s="342"/>
      <c r="MKF59" s="342"/>
      <c r="MKG59" s="342"/>
      <c r="MKH59" s="342"/>
      <c r="MKI59" s="342"/>
      <c r="MKJ59" s="342"/>
      <c r="MKK59" s="342"/>
      <c r="MKL59" s="342"/>
      <c r="MKM59" s="342"/>
      <c r="MKN59" s="342"/>
      <c r="MKO59" s="342"/>
      <c r="MKP59" s="342"/>
      <c r="MKQ59" s="342"/>
      <c r="MKR59" s="342"/>
      <c r="MKS59" s="342"/>
      <c r="MKT59" s="342"/>
      <c r="MKU59" s="342"/>
      <c r="MKV59" s="342"/>
      <c r="MKW59" s="342"/>
      <c r="MKX59" s="342"/>
      <c r="MKY59" s="342"/>
      <c r="MKZ59" s="342"/>
      <c r="MLA59" s="342"/>
      <c r="MLB59" s="342"/>
      <c r="MLC59" s="342"/>
      <c r="MLD59" s="342"/>
      <c r="MLE59" s="342"/>
      <c r="MLF59" s="342"/>
      <c r="MLG59" s="342"/>
      <c r="MLH59" s="342"/>
      <c r="MLI59" s="342"/>
      <c r="MLJ59" s="342"/>
      <c r="MLK59" s="342"/>
      <c r="MLL59" s="342"/>
      <c r="MLM59" s="342"/>
      <c r="MLN59" s="342"/>
      <c r="MLO59" s="342"/>
      <c r="MLP59" s="342"/>
      <c r="MLQ59" s="342"/>
      <c r="MLR59" s="342"/>
      <c r="MLS59" s="342"/>
      <c r="MLT59" s="342"/>
      <c r="MLU59" s="342"/>
      <c r="MLV59" s="342"/>
      <c r="MLW59" s="342"/>
      <c r="MLX59" s="342"/>
      <c r="MLY59" s="342"/>
      <c r="MLZ59" s="342"/>
      <c r="MMA59" s="342"/>
      <c r="MMB59" s="342"/>
      <c r="MMC59" s="342"/>
      <c r="MMD59" s="342"/>
      <c r="MME59" s="342"/>
      <c r="MMF59" s="342"/>
      <c r="MMG59" s="342"/>
      <c r="MMH59" s="342"/>
      <c r="MMI59" s="342"/>
      <c r="MMJ59" s="342"/>
      <c r="MMK59" s="342"/>
      <c r="MML59" s="342"/>
      <c r="MMM59" s="342"/>
      <c r="MMN59" s="342"/>
      <c r="MMO59" s="342"/>
      <c r="MMP59" s="342"/>
      <c r="MMQ59" s="342"/>
      <c r="MMR59" s="342"/>
      <c r="MMS59" s="342"/>
      <c r="MMT59" s="342"/>
      <c r="MMU59" s="342"/>
      <c r="MMV59" s="342"/>
      <c r="MMW59" s="342"/>
      <c r="MMX59" s="342"/>
      <c r="MMY59" s="342"/>
      <c r="MMZ59" s="342"/>
      <c r="MNA59" s="342"/>
      <c r="MNB59" s="342"/>
      <c r="MNC59" s="342"/>
      <c r="MND59" s="342"/>
      <c r="MNE59" s="342"/>
      <c r="MNF59" s="342"/>
      <c r="MNG59" s="342"/>
      <c r="MNH59" s="342"/>
      <c r="MNI59" s="342"/>
      <c r="MNJ59" s="342"/>
      <c r="MNK59" s="342"/>
      <c r="MNL59" s="342"/>
      <c r="MNM59" s="342"/>
      <c r="MNN59" s="342"/>
      <c r="MNO59" s="342"/>
      <c r="MNP59" s="342"/>
      <c r="MNQ59" s="342"/>
      <c r="MNR59" s="342"/>
      <c r="MNS59" s="342"/>
      <c r="MNT59" s="342"/>
      <c r="MNU59" s="342"/>
      <c r="MNV59" s="342"/>
      <c r="MNW59" s="342"/>
      <c r="MNX59" s="342"/>
      <c r="MNY59" s="342"/>
      <c r="MNZ59" s="342"/>
      <c r="MOA59" s="342"/>
      <c r="MOB59" s="342"/>
      <c r="MOC59" s="342"/>
      <c r="MOD59" s="342"/>
      <c r="MOE59" s="342"/>
      <c r="MOF59" s="342"/>
      <c r="MOG59" s="342"/>
      <c r="MOH59" s="342"/>
      <c r="MOI59" s="342"/>
      <c r="MOJ59" s="342"/>
      <c r="MOK59" s="342"/>
      <c r="MOL59" s="342"/>
      <c r="MOM59" s="342"/>
      <c r="MON59" s="342"/>
      <c r="MOO59" s="342"/>
      <c r="MOP59" s="342"/>
      <c r="MOQ59" s="342"/>
      <c r="MOR59" s="342"/>
      <c r="MOS59" s="342"/>
      <c r="MOT59" s="342"/>
      <c r="MOU59" s="342"/>
      <c r="MOV59" s="342"/>
      <c r="MOW59" s="342"/>
      <c r="MOX59" s="342"/>
      <c r="MOY59" s="342"/>
      <c r="MOZ59" s="342"/>
      <c r="MPA59" s="342"/>
      <c r="MPB59" s="342"/>
      <c r="MPC59" s="342"/>
      <c r="MPD59" s="342"/>
      <c r="MPE59" s="342"/>
      <c r="MPF59" s="342"/>
      <c r="MPG59" s="342"/>
      <c r="MPH59" s="342"/>
      <c r="MPI59" s="342"/>
      <c r="MPJ59" s="342"/>
      <c r="MPK59" s="342"/>
      <c r="MPL59" s="342"/>
      <c r="MPM59" s="342"/>
      <c r="MPN59" s="342"/>
      <c r="MPO59" s="342"/>
      <c r="MPP59" s="342"/>
      <c r="MPQ59" s="342"/>
      <c r="MPR59" s="342"/>
      <c r="MPS59" s="342"/>
      <c r="MPT59" s="342"/>
      <c r="MPU59" s="342"/>
      <c r="MPV59" s="342"/>
      <c r="MPW59" s="342"/>
      <c r="MPX59" s="342"/>
      <c r="MPY59" s="342"/>
      <c r="MPZ59" s="342"/>
      <c r="MQA59" s="342"/>
      <c r="MQB59" s="342"/>
      <c r="MQC59" s="342"/>
      <c r="MQD59" s="342"/>
      <c r="MQE59" s="342"/>
      <c r="MQF59" s="342"/>
      <c r="MQG59" s="342"/>
      <c r="MQH59" s="342"/>
      <c r="MQI59" s="342"/>
      <c r="MQJ59" s="342"/>
      <c r="MQK59" s="342"/>
      <c r="MQL59" s="342"/>
      <c r="MQM59" s="342"/>
      <c r="MQN59" s="342"/>
      <c r="MQO59" s="342"/>
      <c r="MQP59" s="342"/>
      <c r="MQQ59" s="342"/>
      <c r="MQR59" s="342"/>
      <c r="MQS59" s="342"/>
      <c r="MQT59" s="342"/>
      <c r="MQU59" s="342"/>
      <c r="MQV59" s="342"/>
      <c r="MQW59" s="342"/>
      <c r="MQX59" s="342"/>
      <c r="MQY59" s="342"/>
      <c r="MQZ59" s="342"/>
      <c r="MRA59" s="342"/>
      <c r="MRB59" s="342"/>
      <c r="MRC59" s="342"/>
      <c r="MRD59" s="342"/>
      <c r="MRE59" s="342"/>
      <c r="MRF59" s="342"/>
      <c r="MRG59" s="342"/>
      <c r="MRH59" s="342"/>
      <c r="MRI59" s="342"/>
      <c r="MRJ59" s="342"/>
      <c r="MRK59" s="342"/>
      <c r="MRL59" s="342"/>
      <c r="MRM59" s="342"/>
      <c r="MRN59" s="342"/>
      <c r="MRO59" s="342"/>
      <c r="MRP59" s="342"/>
      <c r="MRQ59" s="342"/>
      <c r="MRR59" s="342"/>
      <c r="MRS59" s="342"/>
      <c r="MRT59" s="342"/>
      <c r="MRU59" s="342"/>
      <c r="MRV59" s="342"/>
      <c r="MRW59" s="342"/>
      <c r="MRX59" s="342"/>
      <c r="MRY59" s="342"/>
      <c r="MRZ59" s="342"/>
      <c r="MSA59" s="342"/>
      <c r="MSB59" s="342"/>
      <c r="MSC59" s="342"/>
      <c r="MSD59" s="342"/>
      <c r="MSE59" s="342"/>
      <c r="MSF59" s="342"/>
      <c r="MSG59" s="342"/>
      <c r="MSH59" s="342"/>
      <c r="MSI59" s="342"/>
      <c r="MSJ59" s="342"/>
      <c r="MSK59" s="342"/>
      <c r="MSL59" s="342"/>
      <c r="MSM59" s="342"/>
      <c r="MSN59" s="342"/>
      <c r="MSO59" s="342"/>
      <c r="MSP59" s="342"/>
      <c r="MSQ59" s="342"/>
      <c r="MSR59" s="342"/>
      <c r="MSS59" s="342"/>
      <c r="MST59" s="342"/>
      <c r="MSU59" s="342"/>
      <c r="MSV59" s="342"/>
      <c r="MSW59" s="342"/>
      <c r="MSX59" s="342"/>
      <c r="MSY59" s="342"/>
      <c r="MSZ59" s="342"/>
      <c r="MTA59" s="342"/>
      <c r="MTB59" s="342"/>
      <c r="MTC59" s="342"/>
      <c r="MTD59" s="342"/>
      <c r="MTE59" s="342"/>
      <c r="MTF59" s="342"/>
      <c r="MTG59" s="342"/>
      <c r="MTH59" s="342"/>
      <c r="MTI59" s="342"/>
      <c r="MTJ59" s="342"/>
      <c r="MTK59" s="342"/>
      <c r="MTL59" s="342"/>
      <c r="MTM59" s="342"/>
      <c r="MTN59" s="342"/>
      <c r="MTO59" s="342"/>
      <c r="MTP59" s="342"/>
      <c r="MTQ59" s="342"/>
      <c r="MTR59" s="342"/>
      <c r="MTS59" s="342"/>
      <c r="MTT59" s="342"/>
      <c r="MTU59" s="342"/>
      <c r="MTV59" s="342"/>
      <c r="MTW59" s="342"/>
      <c r="MTX59" s="342"/>
      <c r="MTY59" s="342"/>
      <c r="MTZ59" s="342"/>
      <c r="MUA59" s="342"/>
      <c r="MUB59" s="342"/>
      <c r="MUC59" s="342"/>
      <c r="MUD59" s="342"/>
      <c r="MUE59" s="342"/>
      <c r="MUF59" s="342"/>
      <c r="MUG59" s="342"/>
      <c r="MUH59" s="342"/>
      <c r="MUI59" s="342"/>
      <c r="MUJ59" s="342"/>
      <c r="MUK59" s="342"/>
      <c r="MUL59" s="342"/>
      <c r="MUM59" s="342"/>
      <c r="MUN59" s="342"/>
      <c r="MUO59" s="342"/>
      <c r="MUP59" s="342"/>
      <c r="MUQ59" s="342"/>
      <c r="MUR59" s="342"/>
      <c r="MUS59" s="342"/>
      <c r="MUT59" s="342"/>
      <c r="MUU59" s="342"/>
      <c r="MUV59" s="342"/>
      <c r="MUW59" s="342"/>
      <c r="MUX59" s="342"/>
      <c r="MUY59" s="342"/>
      <c r="MUZ59" s="342"/>
      <c r="MVA59" s="342"/>
      <c r="MVB59" s="342"/>
      <c r="MVC59" s="342"/>
      <c r="MVD59" s="342"/>
      <c r="MVE59" s="342"/>
      <c r="MVF59" s="342"/>
      <c r="MVG59" s="342"/>
      <c r="MVH59" s="342"/>
      <c r="MVI59" s="342"/>
      <c r="MVJ59" s="342"/>
      <c r="MVK59" s="342"/>
      <c r="MVL59" s="342"/>
      <c r="MVM59" s="342"/>
      <c r="MVN59" s="342"/>
      <c r="MVO59" s="342"/>
      <c r="MVP59" s="342"/>
      <c r="MVQ59" s="342"/>
      <c r="MVR59" s="342"/>
      <c r="MVS59" s="342"/>
      <c r="MVT59" s="342"/>
      <c r="MVU59" s="342"/>
      <c r="MVV59" s="342"/>
      <c r="MVW59" s="342"/>
      <c r="MVX59" s="342"/>
      <c r="MVY59" s="342"/>
      <c r="MVZ59" s="342"/>
      <c r="MWA59" s="342"/>
      <c r="MWB59" s="342"/>
      <c r="MWC59" s="342"/>
      <c r="MWD59" s="342"/>
      <c r="MWE59" s="342"/>
      <c r="MWF59" s="342"/>
      <c r="MWG59" s="342"/>
      <c r="MWH59" s="342"/>
      <c r="MWI59" s="342"/>
      <c r="MWJ59" s="342"/>
      <c r="MWK59" s="342"/>
      <c r="MWL59" s="342"/>
      <c r="MWM59" s="342"/>
      <c r="MWN59" s="342"/>
      <c r="MWO59" s="342"/>
      <c r="MWP59" s="342"/>
      <c r="MWQ59" s="342"/>
      <c r="MWR59" s="342"/>
      <c r="MWS59" s="342"/>
      <c r="MWT59" s="342"/>
      <c r="MWU59" s="342"/>
      <c r="MWV59" s="342"/>
      <c r="MWW59" s="342"/>
      <c r="MWX59" s="342"/>
      <c r="MWY59" s="342"/>
      <c r="MWZ59" s="342"/>
      <c r="MXA59" s="342"/>
      <c r="MXB59" s="342"/>
      <c r="MXC59" s="342"/>
      <c r="MXD59" s="342"/>
      <c r="MXE59" s="342"/>
      <c r="MXF59" s="342"/>
      <c r="MXG59" s="342"/>
      <c r="MXH59" s="342"/>
      <c r="MXI59" s="342"/>
      <c r="MXJ59" s="342"/>
      <c r="MXK59" s="342"/>
      <c r="MXL59" s="342"/>
      <c r="MXM59" s="342"/>
      <c r="MXN59" s="342"/>
      <c r="MXO59" s="342"/>
      <c r="MXP59" s="342"/>
      <c r="MXQ59" s="342"/>
      <c r="MXR59" s="342"/>
      <c r="MXS59" s="342"/>
      <c r="MXT59" s="342"/>
      <c r="MXU59" s="342"/>
      <c r="MXV59" s="342"/>
      <c r="MXW59" s="342"/>
      <c r="MXX59" s="342"/>
      <c r="MXY59" s="342"/>
      <c r="MXZ59" s="342"/>
      <c r="MYA59" s="342"/>
      <c r="MYB59" s="342"/>
      <c r="MYC59" s="342"/>
      <c r="MYD59" s="342"/>
      <c r="MYE59" s="342"/>
      <c r="MYF59" s="342"/>
      <c r="MYG59" s="342"/>
      <c r="MYH59" s="342"/>
      <c r="MYI59" s="342"/>
      <c r="MYJ59" s="342"/>
      <c r="MYK59" s="342"/>
      <c r="MYL59" s="342"/>
      <c r="MYM59" s="342"/>
      <c r="MYN59" s="342"/>
      <c r="MYO59" s="342"/>
      <c r="MYP59" s="342"/>
      <c r="MYQ59" s="342"/>
      <c r="MYR59" s="342"/>
      <c r="MYS59" s="342"/>
      <c r="MYT59" s="342"/>
      <c r="MYU59" s="342"/>
      <c r="MYV59" s="342"/>
      <c r="MYW59" s="342"/>
      <c r="MYX59" s="342"/>
      <c r="MYY59" s="342"/>
      <c r="MYZ59" s="342"/>
      <c r="MZA59" s="342"/>
      <c r="MZB59" s="342"/>
      <c r="MZC59" s="342"/>
      <c r="MZD59" s="342"/>
      <c r="MZE59" s="342"/>
      <c r="MZF59" s="342"/>
      <c r="MZG59" s="342"/>
      <c r="MZH59" s="342"/>
      <c r="MZI59" s="342"/>
      <c r="MZJ59" s="342"/>
      <c r="MZK59" s="342"/>
      <c r="MZL59" s="342"/>
      <c r="MZM59" s="342"/>
      <c r="MZN59" s="342"/>
      <c r="MZO59" s="342"/>
      <c r="MZP59" s="342"/>
      <c r="MZQ59" s="342"/>
      <c r="MZR59" s="342"/>
      <c r="MZS59" s="342"/>
      <c r="MZT59" s="342"/>
      <c r="MZU59" s="342"/>
      <c r="MZV59" s="342"/>
      <c r="MZW59" s="342"/>
      <c r="MZX59" s="342"/>
      <c r="MZY59" s="342"/>
      <c r="MZZ59" s="342"/>
      <c r="NAA59" s="342"/>
      <c r="NAB59" s="342"/>
      <c r="NAC59" s="342"/>
      <c r="NAD59" s="342"/>
      <c r="NAE59" s="342"/>
      <c r="NAF59" s="342"/>
      <c r="NAG59" s="342"/>
      <c r="NAH59" s="342"/>
      <c r="NAI59" s="342"/>
      <c r="NAJ59" s="342"/>
      <c r="NAK59" s="342"/>
      <c r="NAL59" s="342"/>
      <c r="NAM59" s="342"/>
      <c r="NAN59" s="342"/>
      <c r="NAO59" s="342"/>
      <c r="NAP59" s="342"/>
      <c r="NAQ59" s="342"/>
      <c r="NAR59" s="342"/>
      <c r="NAS59" s="342"/>
      <c r="NAT59" s="342"/>
      <c r="NAU59" s="342"/>
      <c r="NAV59" s="342"/>
      <c r="NAW59" s="342"/>
      <c r="NAX59" s="342"/>
      <c r="NAY59" s="342"/>
      <c r="NAZ59" s="342"/>
      <c r="NBA59" s="342"/>
      <c r="NBB59" s="342"/>
      <c r="NBC59" s="342"/>
      <c r="NBD59" s="342"/>
      <c r="NBE59" s="342"/>
      <c r="NBF59" s="342"/>
      <c r="NBG59" s="342"/>
      <c r="NBH59" s="342"/>
      <c r="NBI59" s="342"/>
      <c r="NBJ59" s="342"/>
      <c r="NBK59" s="342"/>
      <c r="NBL59" s="342"/>
      <c r="NBM59" s="342"/>
      <c r="NBN59" s="342"/>
      <c r="NBO59" s="342"/>
      <c r="NBP59" s="342"/>
      <c r="NBQ59" s="342"/>
      <c r="NBR59" s="342"/>
      <c r="NBS59" s="342"/>
      <c r="NBT59" s="342"/>
      <c r="NBU59" s="342"/>
      <c r="NBV59" s="342"/>
      <c r="NBW59" s="342"/>
      <c r="NBX59" s="342"/>
      <c r="NBY59" s="342"/>
      <c r="NBZ59" s="342"/>
      <c r="NCA59" s="342"/>
      <c r="NCB59" s="342"/>
      <c r="NCC59" s="342"/>
      <c r="NCD59" s="342"/>
      <c r="NCE59" s="342"/>
      <c r="NCF59" s="342"/>
      <c r="NCG59" s="342"/>
      <c r="NCH59" s="342"/>
      <c r="NCI59" s="342"/>
      <c r="NCJ59" s="342"/>
      <c r="NCK59" s="342"/>
      <c r="NCL59" s="342"/>
      <c r="NCM59" s="342"/>
      <c r="NCN59" s="342"/>
      <c r="NCO59" s="342"/>
      <c r="NCP59" s="342"/>
      <c r="NCQ59" s="342"/>
      <c r="NCR59" s="342"/>
      <c r="NCS59" s="342"/>
      <c r="NCT59" s="342"/>
      <c r="NCU59" s="342"/>
      <c r="NCV59" s="342"/>
      <c r="NCW59" s="342"/>
      <c r="NCX59" s="342"/>
      <c r="NCY59" s="342"/>
      <c r="NCZ59" s="342"/>
      <c r="NDA59" s="342"/>
      <c r="NDB59" s="342"/>
      <c r="NDC59" s="342"/>
      <c r="NDD59" s="342"/>
      <c r="NDE59" s="342"/>
      <c r="NDF59" s="342"/>
      <c r="NDG59" s="342"/>
      <c r="NDH59" s="342"/>
      <c r="NDI59" s="342"/>
      <c r="NDJ59" s="342"/>
      <c r="NDK59" s="342"/>
      <c r="NDL59" s="342"/>
      <c r="NDM59" s="342"/>
      <c r="NDN59" s="342"/>
      <c r="NDO59" s="342"/>
      <c r="NDP59" s="342"/>
      <c r="NDQ59" s="342"/>
      <c r="NDR59" s="342"/>
      <c r="NDS59" s="342"/>
      <c r="NDT59" s="342"/>
      <c r="NDU59" s="342"/>
      <c r="NDV59" s="342"/>
      <c r="NDW59" s="342"/>
      <c r="NDX59" s="342"/>
      <c r="NDY59" s="342"/>
      <c r="NDZ59" s="342"/>
      <c r="NEA59" s="342"/>
      <c r="NEB59" s="342"/>
      <c r="NEC59" s="342"/>
      <c r="NED59" s="342"/>
      <c r="NEE59" s="342"/>
      <c r="NEF59" s="342"/>
      <c r="NEG59" s="342"/>
      <c r="NEH59" s="342"/>
      <c r="NEI59" s="342"/>
      <c r="NEJ59" s="342"/>
      <c r="NEK59" s="342"/>
      <c r="NEL59" s="342"/>
      <c r="NEM59" s="342"/>
      <c r="NEN59" s="342"/>
      <c r="NEO59" s="342"/>
      <c r="NEP59" s="342"/>
      <c r="NEQ59" s="342"/>
      <c r="NER59" s="342"/>
      <c r="NES59" s="342"/>
      <c r="NET59" s="342"/>
      <c r="NEU59" s="342"/>
      <c r="NEV59" s="342"/>
      <c r="NEW59" s="342"/>
      <c r="NEX59" s="342"/>
      <c r="NEY59" s="342"/>
      <c r="NEZ59" s="342"/>
      <c r="NFA59" s="342"/>
      <c r="NFB59" s="342"/>
      <c r="NFC59" s="342"/>
      <c r="NFD59" s="342"/>
      <c r="NFE59" s="342"/>
      <c r="NFF59" s="342"/>
      <c r="NFG59" s="342"/>
      <c r="NFH59" s="342"/>
      <c r="NFI59" s="342"/>
      <c r="NFJ59" s="342"/>
      <c r="NFK59" s="342"/>
      <c r="NFL59" s="342"/>
      <c r="NFM59" s="342"/>
      <c r="NFN59" s="342"/>
      <c r="NFO59" s="342"/>
      <c r="NFP59" s="342"/>
      <c r="NFQ59" s="342"/>
      <c r="NFR59" s="342"/>
      <c r="NFS59" s="342"/>
      <c r="NFT59" s="342"/>
      <c r="NFU59" s="342"/>
      <c r="NFV59" s="342"/>
      <c r="NFW59" s="342"/>
      <c r="NFX59" s="342"/>
      <c r="NFY59" s="342"/>
      <c r="NFZ59" s="342"/>
      <c r="NGA59" s="342"/>
      <c r="NGB59" s="342"/>
      <c r="NGC59" s="342"/>
      <c r="NGD59" s="342"/>
      <c r="NGE59" s="342"/>
      <c r="NGF59" s="342"/>
      <c r="NGG59" s="342"/>
      <c r="NGH59" s="342"/>
      <c r="NGI59" s="342"/>
      <c r="NGJ59" s="342"/>
      <c r="NGK59" s="342"/>
      <c r="NGL59" s="342"/>
      <c r="NGM59" s="342"/>
      <c r="NGN59" s="342"/>
      <c r="NGO59" s="342"/>
      <c r="NGP59" s="342"/>
      <c r="NGQ59" s="342"/>
      <c r="NGR59" s="342"/>
      <c r="NGS59" s="342"/>
      <c r="NGT59" s="342"/>
      <c r="NGU59" s="342"/>
      <c r="NGV59" s="342"/>
      <c r="NGW59" s="342"/>
      <c r="NGX59" s="342"/>
      <c r="NGY59" s="342"/>
      <c r="NGZ59" s="342"/>
      <c r="NHA59" s="342"/>
      <c r="NHB59" s="342"/>
      <c r="NHC59" s="342"/>
      <c r="NHD59" s="342"/>
      <c r="NHE59" s="342"/>
      <c r="NHF59" s="342"/>
      <c r="NHG59" s="342"/>
      <c r="NHH59" s="342"/>
      <c r="NHI59" s="342"/>
      <c r="NHJ59" s="342"/>
      <c r="NHK59" s="342"/>
      <c r="NHL59" s="342"/>
      <c r="NHM59" s="342"/>
      <c r="NHN59" s="342"/>
      <c r="NHO59" s="342"/>
      <c r="NHP59" s="342"/>
      <c r="NHQ59" s="342"/>
      <c r="NHR59" s="342"/>
      <c r="NHS59" s="342"/>
      <c r="NHT59" s="342"/>
      <c r="NHU59" s="342"/>
      <c r="NHV59" s="342"/>
      <c r="NHW59" s="342"/>
      <c r="NHX59" s="342"/>
      <c r="NHY59" s="342"/>
      <c r="NHZ59" s="342"/>
      <c r="NIA59" s="342"/>
      <c r="NIB59" s="342"/>
      <c r="NIC59" s="342"/>
      <c r="NID59" s="342"/>
      <c r="NIE59" s="342"/>
      <c r="NIF59" s="342"/>
      <c r="NIG59" s="342"/>
      <c r="NIH59" s="342"/>
      <c r="NII59" s="342"/>
      <c r="NIJ59" s="342"/>
      <c r="NIK59" s="342"/>
      <c r="NIL59" s="342"/>
      <c r="NIM59" s="342"/>
      <c r="NIN59" s="342"/>
      <c r="NIO59" s="342"/>
      <c r="NIP59" s="342"/>
      <c r="NIQ59" s="342"/>
      <c r="NIR59" s="342"/>
      <c r="NIS59" s="342"/>
      <c r="NIT59" s="342"/>
      <c r="NIU59" s="342"/>
      <c r="NIV59" s="342"/>
      <c r="NIW59" s="342"/>
      <c r="NIX59" s="342"/>
      <c r="NIY59" s="342"/>
      <c r="NIZ59" s="342"/>
      <c r="NJA59" s="342"/>
      <c r="NJB59" s="342"/>
      <c r="NJC59" s="342"/>
      <c r="NJD59" s="342"/>
      <c r="NJE59" s="342"/>
      <c r="NJF59" s="342"/>
      <c r="NJG59" s="342"/>
      <c r="NJH59" s="342"/>
      <c r="NJI59" s="342"/>
      <c r="NJJ59" s="342"/>
      <c r="NJK59" s="342"/>
      <c r="NJL59" s="342"/>
      <c r="NJM59" s="342"/>
      <c r="NJN59" s="342"/>
      <c r="NJO59" s="342"/>
      <c r="NJP59" s="342"/>
      <c r="NJQ59" s="342"/>
      <c r="NJR59" s="342"/>
      <c r="NJS59" s="342"/>
      <c r="NJT59" s="342"/>
      <c r="NJU59" s="342"/>
      <c r="NJV59" s="342"/>
      <c r="NJW59" s="342"/>
      <c r="NJX59" s="342"/>
      <c r="NJY59" s="342"/>
      <c r="NJZ59" s="342"/>
      <c r="NKA59" s="342"/>
      <c r="NKB59" s="342"/>
      <c r="NKC59" s="342"/>
      <c r="NKD59" s="342"/>
      <c r="NKE59" s="342"/>
      <c r="NKF59" s="342"/>
      <c r="NKG59" s="342"/>
      <c r="NKH59" s="342"/>
      <c r="NKI59" s="342"/>
      <c r="NKJ59" s="342"/>
      <c r="NKK59" s="342"/>
      <c r="NKL59" s="342"/>
      <c r="NKM59" s="342"/>
      <c r="NKN59" s="342"/>
      <c r="NKO59" s="342"/>
      <c r="NKP59" s="342"/>
      <c r="NKQ59" s="342"/>
      <c r="NKR59" s="342"/>
      <c r="NKS59" s="342"/>
      <c r="NKT59" s="342"/>
      <c r="NKU59" s="342"/>
      <c r="NKV59" s="342"/>
      <c r="NKW59" s="342"/>
      <c r="NKX59" s="342"/>
      <c r="NKY59" s="342"/>
      <c r="NKZ59" s="342"/>
      <c r="NLA59" s="342"/>
      <c r="NLB59" s="342"/>
      <c r="NLC59" s="342"/>
      <c r="NLD59" s="342"/>
      <c r="NLE59" s="342"/>
      <c r="NLF59" s="342"/>
      <c r="NLG59" s="342"/>
      <c r="NLH59" s="342"/>
      <c r="NLI59" s="342"/>
      <c r="NLJ59" s="342"/>
      <c r="NLK59" s="342"/>
      <c r="NLL59" s="342"/>
      <c r="NLM59" s="342"/>
      <c r="NLN59" s="342"/>
      <c r="NLO59" s="342"/>
      <c r="NLP59" s="342"/>
      <c r="NLQ59" s="342"/>
      <c r="NLR59" s="342"/>
      <c r="NLS59" s="342"/>
      <c r="NLT59" s="342"/>
      <c r="NLU59" s="342"/>
      <c r="NLV59" s="342"/>
      <c r="NLW59" s="342"/>
      <c r="NLX59" s="342"/>
      <c r="NLY59" s="342"/>
      <c r="NLZ59" s="342"/>
      <c r="NMA59" s="342"/>
      <c r="NMB59" s="342"/>
      <c r="NMC59" s="342"/>
      <c r="NMD59" s="342"/>
      <c r="NME59" s="342"/>
      <c r="NMF59" s="342"/>
      <c r="NMG59" s="342"/>
      <c r="NMH59" s="342"/>
      <c r="NMI59" s="342"/>
      <c r="NMJ59" s="342"/>
      <c r="NMK59" s="342"/>
      <c r="NML59" s="342"/>
      <c r="NMM59" s="342"/>
      <c r="NMN59" s="342"/>
      <c r="NMO59" s="342"/>
      <c r="NMP59" s="342"/>
      <c r="NMQ59" s="342"/>
      <c r="NMR59" s="342"/>
      <c r="NMS59" s="342"/>
      <c r="NMT59" s="342"/>
      <c r="NMU59" s="342"/>
      <c r="NMV59" s="342"/>
      <c r="NMW59" s="342"/>
      <c r="NMX59" s="342"/>
      <c r="NMY59" s="342"/>
      <c r="NMZ59" s="342"/>
      <c r="NNA59" s="342"/>
      <c r="NNB59" s="342"/>
      <c r="NNC59" s="342"/>
      <c r="NND59" s="342"/>
      <c r="NNE59" s="342"/>
      <c r="NNF59" s="342"/>
      <c r="NNG59" s="342"/>
      <c r="NNH59" s="342"/>
      <c r="NNI59" s="342"/>
      <c r="NNJ59" s="342"/>
      <c r="NNK59" s="342"/>
      <c r="NNL59" s="342"/>
      <c r="NNM59" s="342"/>
      <c r="NNN59" s="342"/>
      <c r="NNO59" s="342"/>
      <c r="NNP59" s="342"/>
      <c r="NNQ59" s="342"/>
      <c r="NNR59" s="342"/>
      <c r="NNS59" s="342"/>
      <c r="NNT59" s="342"/>
      <c r="NNU59" s="342"/>
      <c r="NNV59" s="342"/>
      <c r="NNW59" s="342"/>
      <c r="NNX59" s="342"/>
      <c r="NNY59" s="342"/>
      <c r="NNZ59" s="342"/>
      <c r="NOA59" s="342"/>
      <c r="NOB59" s="342"/>
      <c r="NOC59" s="342"/>
      <c r="NOD59" s="342"/>
      <c r="NOE59" s="342"/>
      <c r="NOF59" s="342"/>
      <c r="NOG59" s="342"/>
      <c r="NOH59" s="342"/>
      <c r="NOI59" s="342"/>
      <c r="NOJ59" s="342"/>
      <c r="NOK59" s="342"/>
      <c r="NOL59" s="342"/>
      <c r="NOM59" s="342"/>
      <c r="NON59" s="342"/>
      <c r="NOO59" s="342"/>
      <c r="NOP59" s="342"/>
      <c r="NOQ59" s="342"/>
      <c r="NOR59" s="342"/>
      <c r="NOS59" s="342"/>
      <c r="NOT59" s="342"/>
      <c r="NOU59" s="342"/>
      <c r="NOV59" s="342"/>
      <c r="NOW59" s="342"/>
      <c r="NOX59" s="342"/>
      <c r="NOY59" s="342"/>
      <c r="NOZ59" s="342"/>
      <c r="NPA59" s="342"/>
      <c r="NPB59" s="342"/>
      <c r="NPC59" s="342"/>
      <c r="NPD59" s="342"/>
      <c r="NPE59" s="342"/>
      <c r="NPF59" s="342"/>
      <c r="NPG59" s="342"/>
      <c r="NPH59" s="342"/>
      <c r="NPI59" s="342"/>
      <c r="NPJ59" s="342"/>
      <c r="NPK59" s="342"/>
      <c r="NPL59" s="342"/>
      <c r="NPM59" s="342"/>
      <c r="NPN59" s="342"/>
      <c r="NPO59" s="342"/>
      <c r="NPP59" s="342"/>
      <c r="NPQ59" s="342"/>
      <c r="NPR59" s="342"/>
      <c r="NPS59" s="342"/>
      <c r="NPT59" s="342"/>
      <c r="NPU59" s="342"/>
      <c r="NPV59" s="342"/>
      <c r="NPW59" s="342"/>
      <c r="NPX59" s="342"/>
      <c r="NPY59" s="342"/>
      <c r="NPZ59" s="342"/>
      <c r="NQA59" s="342"/>
      <c r="NQB59" s="342"/>
      <c r="NQC59" s="342"/>
      <c r="NQD59" s="342"/>
      <c r="NQE59" s="342"/>
      <c r="NQF59" s="342"/>
      <c r="NQG59" s="342"/>
      <c r="NQH59" s="342"/>
      <c r="NQI59" s="342"/>
      <c r="NQJ59" s="342"/>
      <c r="NQK59" s="342"/>
      <c r="NQL59" s="342"/>
      <c r="NQM59" s="342"/>
      <c r="NQN59" s="342"/>
      <c r="NQO59" s="342"/>
      <c r="NQP59" s="342"/>
      <c r="NQQ59" s="342"/>
      <c r="NQR59" s="342"/>
      <c r="NQS59" s="342"/>
      <c r="NQT59" s="342"/>
      <c r="NQU59" s="342"/>
      <c r="NQV59" s="342"/>
      <c r="NQW59" s="342"/>
      <c r="NQX59" s="342"/>
      <c r="NQY59" s="342"/>
      <c r="NQZ59" s="342"/>
      <c r="NRA59" s="342"/>
      <c r="NRB59" s="342"/>
      <c r="NRC59" s="342"/>
      <c r="NRD59" s="342"/>
      <c r="NRE59" s="342"/>
      <c r="NRF59" s="342"/>
      <c r="NRG59" s="342"/>
      <c r="NRH59" s="342"/>
      <c r="NRI59" s="342"/>
      <c r="NRJ59" s="342"/>
      <c r="NRK59" s="342"/>
      <c r="NRL59" s="342"/>
      <c r="NRM59" s="342"/>
      <c r="NRN59" s="342"/>
      <c r="NRO59" s="342"/>
      <c r="NRP59" s="342"/>
      <c r="NRQ59" s="342"/>
      <c r="NRR59" s="342"/>
      <c r="NRS59" s="342"/>
      <c r="NRT59" s="342"/>
      <c r="NRU59" s="342"/>
      <c r="NRV59" s="342"/>
      <c r="NRW59" s="342"/>
      <c r="NRX59" s="342"/>
      <c r="NRY59" s="342"/>
      <c r="NRZ59" s="342"/>
      <c r="NSA59" s="342"/>
      <c r="NSB59" s="342"/>
      <c r="NSC59" s="342"/>
      <c r="NSD59" s="342"/>
      <c r="NSE59" s="342"/>
      <c r="NSF59" s="342"/>
      <c r="NSG59" s="342"/>
      <c r="NSH59" s="342"/>
      <c r="NSI59" s="342"/>
      <c r="NSJ59" s="342"/>
      <c r="NSK59" s="342"/>
      <c r="NSL59" s="342"/>
      <c r="NSM59" s="342"/>
      <c r="NSN59" s="342"/>
      <c r="NSO59" s="342"/>
      <c r="NSP59" s="342"/>
      <c r="NSQ59" s="342"/>
      <c r="NSR59" s="342"/>
      <c r="NSS59" s="342"/>
      <c r="NST59" s="342"/>
      <c r="NSU59" s="342"/>
      <c r="NSV59" s="342"/>
      <c r="NSW59" s="342"/>
      <c r="NSX59" s="342"/>
      <c r="NSY59" s="342"/>
      <c r="NSZ59" s="342"/>
      <c r="NTA59" s="342"/>
      <c r="NTB59" s="342"/>
      <c r="NTC59" s="342"/>
      <c r="NTD59" s="342"/>
      <c r="NTE59" s="342"/>
      <c r="NTF59" s="342"/>
      <c r="NTG59" s="342"/>
      <c r="NTH59" s="342"/>
      <c r="NTI59" s="342"/>
      <c r="NTJ59" s="342"/>
      <c r="NTK59" s="342"/>
      <c r="NTL59" s="342"/>
      <c r="NTM59" s="342"/>
      <c r="NTN59" s="342"/>
      <c r="NTO59" s="342"/>
      <c r="NTP59" s="342"/>
      <c r="NTQ59" s="342"/>
      <c r="NTR59" s="342"/>
      <c r="NTS59" s="342"/>
      <c r="NTT59" s="342"/>
      <c r="NTU59" s="342"/>
      <c r="NTV59" s="342"/>
      <c r="NTW59" s="342"/>
      <c r="NTX59" s="342"/>
      <c r="NTY59" s="342"/>
      <c r="NTZ59" s="342"/>
      <c r="NUA59" s="342"/>
      <c r="NUB59" s="342"/>
      <c r="NUC59" s="342"/>
      <c r="NUD59" s="342"/>
      <c r="NUE59" s="342"/>
      <c r="NUF59" s="342"/>
      <c r="NUG59" s="342"/>
      <c r="NUH59" s="342"/>
      <c r="NUI59" s="342"/>
      <c r="NUJ59" s="342"/>
      <c r="NUK59" s="342"/>
      <c r="NUL59" s="342"/>
      <c r="NUM59" s="342"/>
      <c r="NUN59" s="342"/>
      <c r="NUO59" s="342"/>
      <c r="NUP59" s="342"/>
      <c r="NUQ59" s="342"/>
      <c r="NUR59" s="342"/>
      <c r="NUS59" s="342"/>
      <c r="NUT59" s="342"/>
      <c r="NUU59" s="342"/>
      <c r="NUV59" s="342"/>
      <c r="NUW59" s="342"/>
      <c r="NUX59" s="342"/>
      <c r="NUY59" s="342"/>
      <c r="NUZ59" s="342"/>
      <c r="NVA59" s="342"/>
      <c r="NVB59" s="342"/>
      <c r="NVC59" s="342"/>
      <c r="NVD59" s="342"/>
      <c r="NVE59" s="342"/>
      <c r="NVF59" s="342"/>
      <c r="NVG59" s="342"/>
      <c r="NVH59" s="342"/>
      <c r="NVI59" s="342"/>
      <c r="NVJ59" s="342"/>
      <c r="NVK59" s="342"/>
      <c r="NVL59" s="342"/>
      <c r="NVM59" s="342"/>
      <c r="NVN59" s="342"/>
      <c r="NVO59" s="342"/>
      <c r="NVP59" s="342"/>
      <c r="NVQ59" s="342"/>
      <c r="NVR59" s="342"/>
      <c r="NVS59" s="342"/>
      <c r="NVT59" s="342"/>
      <c r="NVU59" s="342"/>
      <c r="NVV59" s="342"/>
      <c r="NVW59" s="342"/>
      <c r="NVX59" s="342"/>
      <c r="NVY59" s="342"/>
      <c r="NVZ59" s="342"/>
      <c r="NWA59" s="342"/>
      <c r="NWB59" s="342"/>
      <c r="NWC59" s="342"/>
      <c r="NWD59" s="342"/>
      <c r="NWE59" s="342"/>
      <c r="NWF59" s="342"/>
      <c r="NWG59" s="342"/>
      <c r="NWH59" s="342"/>
      <c r="NWI59" s="342"/>
      <c r="NWJ59" s="342"/>
      <c r="NWK59" s="342"/>
      <c r="NWL59" s="342"/>
      <c r="NWM59" s="342"/>
      <c r="NWN59" s="342"/>
      <c r="NWO59" s="342"/>
      <c r="NWP59" s="342"/>
      <c r="NWQ59" s="342"/>
      <c r="NWR59" s="342"/>
      <c r="NWS59" s="342"/>
      <c r="NWT59" s="342"/>
      <c r="NWU59" s="342"/>
      <c r="NWV59" s="342"/>
      <c r="NWW59" s="342"/>
      <c r="NWX59" s="342"/>
      <c r="NWY59" s="342"/>
      <c r="NWZ59" s="342"/>
      <c r="NXA59" s="342"/>
      <c r="NXB59" s="342"/>
      <c r="NXC59" s="342"/>
      <c r="NXD59" s="342"/>
      <c r="NXE59" s="342"/>
      <c r="NXF59" s="342"/>
      <c r="NXG59" s="342"/>
      <c r="NXH59" s="342"/>
      <c r="NXI59" s="342"/>
      <c r="NXJ59" s="342"/>
      <c r="NXK59" s="342"/>
      <c r="NXL59" s="342"/>
      <c r="NXM59" s="342"/>
      <c r="NXN59" s="342"/>
      <c r="NXO59" s="342"/>
      <c r="NXP59" s="342"/>
      <c r="NXQ59" s="342"/>
      <c r="NXR59" s="342"/>
      <c r="NXS59" s="342"/>
      <c r="NXT59" s="342"/>
      <c r="NXU59" s="342"/>
      <c r="NXV59" s="342"/>
      <c r="NXW59" s="342"/>
      <c r="NXX59" s="342"/>
      <c r="NXY59" s="342"/>
      <c r="NXZ59" s="342"/>
      <c r="NYA59" s="342"/>
      <c r="NYB59" s="342"/>
      <c r="NYC59" s="342"/>
      <c r="NYD59" s="342"/>
      <c r="NYE59" s="342"/>
      <c r="NYF59" s="342"/>
      <c r="NYG59" s="342"/>
      <c r="NYH59" s="342"/>
      <c r="NYI59" s="342"/>
      <c r="NYJ59" s="342"/>
      <c r="NYK59" s="342"/>
      <c r="NYL59" s="342"/>
      <c r="NYM59" s="342"/>
      <c r="NYN59" s="342"/>
      <c r="NYO59" s="342"/>
      <c r="NYP59" s="342"/>
      <c r="NYQ59" s="342"/>
      <c r="NYR59" s="342"/>
      <c r="NYS59" s="342"/>
      <c r="NYT59" s="342"/>
      <c r="NYU59" s="342"/>
      <c r="NYV59" s="342"/>
      <c r="NYW59" s="342"/>
      <c r="NYX59" s="342"/>
      <c r="NYY59" s="342"/>
      <c r="NYZ59" s="342"/>
      <c r="NZA59" s="342"/>
      <c r="NZB59" s="342"/>
      <c r="NZC59" s="342"/>
      <c r="NZD59" s="342"/>
      <c r="NZE59" s="342"/>
      <c r="NZF59" s="342"/>
      <c r="NZG59" s="342"/>
      <c r="NZH59" s="342"/>
      <c r="NZI59" s="342"/>
      <c r="NZJ59" s="342"/>
      <c r="NZK59" s="342"/>
      <c r="NZL59" s="342"/>
      <c r="NZM59" s="342"/>
      <c r="NZN59" s="342"/>
      <c r="NZO59" s="342"/>
      <c r="NZP59" s="342"/>
      <c r="NZQ59" s="342"/>
      <c r="NZR59" s="342"/>
      <c r="NZS59" s="342"/>
      <c r="NZT59" s="342"/>
      <c r="NZU59" s="342"/>
      <c r="NZV59" s="342"/>
      <c r="NZW59" s="342"/>
      <c r="NZX59" s="342"/>
      <c r="NZY59" s="342"/>
      <c r="NZZ59" s="342"/>
      <c r="OAA59" s="342"/>
      <c r="OAB59" s="342"/>
      <c r="OAC59" s="342"/>
      <c r="OAD59" s="342"/>
      <c r="OAE59" s="342"/>
      <c r="OAF59" s="342"/>
      <c r="OAG59" s="342"/>
      <c r="OAH59" s="342"/>
      <c r="OAI59" s="342"/>
      <c r="OAJ59" s="342"/>
      <c r="OAK59" s="342"/>
      <c r="OAL59" s="342"/>
      <c r="OAM59" s="342"/>
      <c r="OAN59" s="342"/>
      <c r="OAO59" s="342"/>
      <c r="OAP59" s="342"/>
      <c r="OAQ59" s="342"/>
      <c r="OAR59" s="342"/>
      <c r="OAS59" s="342"/>
      <c r="OAT59" s="342"/>
      <c r="OAU59" s="342"/>
      <c r="OAV59" s="342"/>
      <c r="OAW59" s="342"/>
      <c r="OAX59" s="342"/>
      <c r="OAY59" s="342"/>
      <c r="OAZ59" s="342"/>
      <c r="OBA59" s="342"/>
      <c r="OBB59" s="342"/>
      <c r="OBC59" s="342"/>
      <c r="OBD59" s="342"/>
      <c r="OBE59" s="342"/>
      <c r="OBF59" s="342"/>
      <c r="OBG59" s="342"/>
      <c r="OBH59" s="342"/>
      <c r="OBI59" s="342"/>
      <c r="OBJ59" s="342"/>
      <c r="OBK59" s="342"/>
      <c r="OBL59" s="342"/>
      <c r="OBM59" s="342"/>
      <c r="OBN59" s="342"/>
      <c r="OBO59" s="342"/>
      <c r="OBP59" s="342"/>
      <c r="OBQ59" s="342"/>
      <c r="OBR59" s="342"/>
      <c r="OBS59" s="342"/>
      <c r="OBT59" s="342"/>
      <c r="OBU59" s="342"/>
      <c r="OBV59" s="342"/>
      <c r="OBW59" s="342"/>
      <c r="OBX59" s="342"/>
      <c r="OBY59" s="342"/>
      <c r="OBZ59" s="342"/>
      <c r="OCA59" s="342"/>
      <c r="OCB59" s="342"/>
      <c r="OCC59" s="342"/>
      <c r="OCD59" s="342"/>
      <c r="OCE59" s="342"/>
      <c r="OCF59" s="342"/>
      <c r="OCG59" s="342"/>
      <c r="OCH59" s="342"/>
      <c r="OCI59" s="342"/>
      <c r="OCJ59" s="342"/>
      <c r="OCK59" s="342"/>
      <c r="OCL59" s="342"/>
      <c r="OCM59" s="342"/>
      <c r="OCN59" s="342"/>
      <c r="OCO59" s="342"/>
      <c r="OCP59" s="342"/>
      <c r="OCQ59" s="342"/>
      <c r="OCR59" s="342"/>
      <c r="OCS59" s="342"/>
      <c r="OCT59" s="342"/>
      <c r="OCU59" s="342"/>
      <c r="OCV59" s="342"/>
      <c r="OCW59" s="342"/>
      <c r="OCX59" s="342"/>
      <c r="OCY59" s="342"/>
      <c r="OCZ59" s="342"/>
      <c r="ODA59" s="342"/>
      <c r="ODB59" s="342"/>
      <c r="ODC59" s="342"/>
      <c r="ODD59" s="342"/>
      <c r="ODE59" s="342"/>
      <c r="ODF59" s="342"/>
      <c r="ODG59" s="342"/>
      <c r="ODH59" s="342"/>
      <c r="ODI59" s="342"/>
      <c r="ODJ59" s="342"/>
      <c r="ODK59" s="342"/>
      <c r="ODL59" s="342"/>
      <c r="ODM59" s="342"/>
      <c r="ODN59" s="342"/>
      <c r="ODO59" s="342"/>
      <c r="ODP59" s="342"/>
      <c r="ODQ59" s="342"/>
      <c r="ODR59" s="342"/>
      <c r="ODS59" s="342"/>
      <c r="ODT59" s="342"/>
      <c r="ODU59" s="342"/>
      <c r="ODV59" s="342"/>
      <c r="ODW59" s="342"/>
      <c r="ODX59" s="342"/>
      <c r="ODY59" s="342"/>
      <c r="ODZ59" s="342"/>
      <c r="OEA59" s="342"/>
      <c r="OEB59" s="342"/>
      <c r="OEC59" s="342"/>
      <c r="OED59" s="342"/>
      <c r="OEE59" s="342"/>
      <c r="OEF59" s="342"/>
      <c r="OEG59" s="342"/>
      <c r="OEH59" s="342"/>
      <c r="OEI59" s="342"/>
      <c r="OEJ59" s="342"/>
      <c r="OEK59" s="342"/>
      <c r="OEL59" s="342"/>
      <c r="OEM59" s="342"/>
      <c r="OEN59" s="342"/>
      <c r="OEO59" s="342"/>
      <c r="OEP59" s="342"/>
      <c r="OEQ59" s="342"/>
      <c r="OER59" s="342"/>
      <c r="OES59" s="342"/>
      <c r="OET59" s="342"/>
      <c r="OEU59" s="342"/>
      <c r="OEV59" s="342"/>
      <c r="OEW59" s="342"/>
      <c r="OEX59" s="342"/>
      <c r="OEY59" s="342"/>
      <c r="OEZ59" s="342"/>
      <c r="OFA59" s="342"/>
      <c r="OFB59" s="342"/>
      <c r="OFC59" s="342"/>
      <c r="OFD59" s="342"/>
      <c r="OFE59" s="342"/>
      <c r="OFF59" s="342"/>
      <c r="OFG59" s="342"/>
      <c r="OFH59" s="342"/>
      <c r="OFI59" s="342"/>
      <c r="OFJ59" s="342"/>
      <c r="OFK59" s="342"/>
      <c r="OFL59" s="342"/>
      <c r="OFM59" s="342"/>
      <c r="OFN59" s="342"/>
      <c r="OFO59" s="342"/>
      <c r="OFP59" s="342"/>
      <c r="OFQ59" s="342"/>
      <c r="OFR59" s="342"/>
      <c r="OFS59" s="342"/>
      <c r="OFT59" s="342"/>
      <c r="OFU59" s="342"/>
      <c r="OFV59" s="342"/>
      <c r="OFW59" s="342"/>
      <c r="OFX59" s="342"/>
      <c r="OFY59" s="342"/>
      <c r="OFZ59" s="342"/>
      <c r="OGA59" s="342"/>
      <c r="OGB59" s="342"/>
      <c r="OGC59" s="342"/>
      <c r="OGD59" s="342"/>
      <c r="OGE59" s="342"/>
      <c r="OGF59" s="342"/>
      <c r="OGG59" s="342"/>
      <c r="OGH59" s="342"/>
      <c r="OGI59" s="342"/>
      <c r="OGJ59" s="342"/>
      <c r="OGK59" s="342"/>
      <c r="OGL59" s="342"/>
      <c r="OGM59" s="342"/>
      <c r="OGN59" s="342"/>
      <c r="OGO59" s="342"/>
      <c r="OGP59" s="342"/>
      <c r="OGQ59" s="342"/>
      <c r="OGR59" s="342"/>
      <c r="OGS59" s="342"/>
      <c r="OGT59" s="342"/>
      <c r="OGU59" s="342"/>
      <c r="OGV59" s="342"/>
      <c r="OGW59" s="342"/>
      <c r="OGX59" s="342"/>
      <c r="OGY59" s="342"/>
      <c r="OGZ59" s="342"/>
      <c r="OHA59" s="342"/>
      <c r="OHB59" s="342"/>
      <c r="OHC59" s="342"/>
      <c r="OHD59" s="342"/>
      <c r="OHE59" s="342"/>
      <c r="OHF59" s="342"/>
      <c r="OHG59" s="342"/>
      <c r="OHH59" s="342"/>
      <c r="OHI59" s="342"/>
      <c r="OHJ59" s="342"/>
      <c r="OHK59" s="342"/>
      <c r="OHL59" s="342"/>
      <c r="OHM59" s="342"/>
      <c r="OHN59" s="342"/>
      <c r="OHO59" s="342"/>
      <c r="OHP59" s="342"/>
      <c r="OHQ59" s="342"/>
      <c r="OHR59" s="342"/>
      <c r="OHS59" s="342"/>
      <c r="OHT59" s="342"/>
      <c r="OHU59" s="342"/>
      <c r="OHV59" s="342"/>
      <c r="OHW59" s="342"/>
      <c r="OHX59" s="342"/>
      <c r="OHY59" s="342"/>
      <c r="OHZ59" s="342"/>
      <c r="OIA59" s="342"/>
      <c r="OIB59" s="342"/>
      <c r="OIC59" s="342"/>
      <c r="OID59" s="342"/>
      <c r="OIE59" s="342"/>
      <c r="OIF59" s="342"/>
      <c r="OIG59" s="342"/>
      <c r="OIH59" s="342"/>
      <c r="OII59" s="342"/>
      <c r="OIJ59" s="342"/>
      <c r="OIK59" s="342"/>
      <c r="OIL59" s="342"/>
      <c r="OIM59" s="342"/>
      <c r="OIN59" s="342"/>
      <c r="OIO59" s="342"/>
      <c r="OIP59" s="342"/>
      <c r="OIQ59" s="342"/>
      <c r="OIR59" s="342"/>
      <c r="OIS59" s="342"/>
      <c r="OIT59" s="342"/>
      <c r="OIU59" s="342"/>
      <c r="OIV59" s="342"/>
      <c r="OIW59" s="342"/>
      <c r="OIX59" s="342"/>
      <c r="OIY59" s="342"/>
      <c r="OIZ59" s="342"/>
      <c r="OJA59" s="342"/>
      <c r="OJB59" s="342"/>
      <c r="OJC59" s="342"/>
      <c r="OJD59" s="342"/>
      <c r="OJE59" s="342"/>
      <c r="OJF59" s="342"/>
      <c r="OJG59" s="342"/>
      <c r="OJH59" s="342"/>
      <c r="OJI59" s="342"/>
      <c r="OJJ59" s="342"/>
      <c r="OJK59" s="342"/>
      <c r="OJL59" s="342"/>
      <c r="OJM59" s="342"/>
      <c r="OJN59" s="342"/>
      <c r="OJO59" s="342"/>
      <c r="OJP59" s="342"/>
      <c r="OJQ59" s="342"/>
      <c r="OJR59" s="342"/>
      <c r="OJS59" s="342"/>
      <c r="OJT59" s="342"/>
      <c r="OJU59" s="342"/>
      <c r="OJV59" s="342"/>
      <c r="OJW59" s="342"/>
      <c r="OJX59" s="342"/>
      <c r="OJY59" s="342"/>
      <c r="OJZ59" s="342"/>
      <c r="OKA59" s="342"/>
      <c r="OKB59" s="342"/>
      <c r="OKC59" s="342"/>
      <c r="OKD59" s="342"/>
      <c r="OKE59" s="342"/>
      <c r="OKF59" s="342"/>
      <c r="OKG59" s="342"/>
      <c r="OKH59" s="342"/>
      <c r="OKI59" s="342"/>
      <c r="OKJ59" s="342"/>
      <c r="OKK59" s="342"/>
      <c r="OKL59" s="342"/>
      <c r="OKM59" s="342"/>
      <c r="OKN59" s="342"/>
      <c r="OKO59" s="342"/>
      <c r="OKP59" s="342"/>
      <c r="OKQ59" s="342"/>
      <c r="OKR59" s="342"/>
      <c r="OKS59" s="342"/>
      <c r="OKT59" s="342"/>
      <c r="OKU59" s="342"/>
      <c r="OKV59" s="342"/>
      <c r="OKW59" s="342"/>
      <c r="OKX59" s="342"/>
      <c r="OKY59" s="342"/>
      <c r="OKZ59" s="342"/>
      <c r="OLA59" s="342"/>
      <c r="OLB59" s="342"/>
      <c r="OLC59" s="342"/>
      <c r="OLD59" s="342"/>
      <c r="OLE59" s="342"/>
      <c r="OLF59" s="342"/>
      <c r="OLG59" s="342"/>
      <c r="OLH59" s="342"/>
      <c r="OLI59" s="342"/>
      <c r="OLJ59" s="342"/>
      <c r="OLK59" s="342"/>
      <c r="OLL59" s="342"/>
      <c r="OLM59" s="342"/>
      <c r="OLN59" s="342"/>
      <c r="OLO59" s="342"/>
      <c r="OLP59" s="342"/>
      <c r="OLQ59" s="342"/>
      <c r="OLR59" s="342"/>
      <c r="OLS59" s="342"/>
      <c r="OLT59" s="342"/>
      <c r="OLU59" s="342"/>
      <c r="OLV59" s="342"/>
      <c r="OLW59" s="342"/>
      <c r="OLX59" s="342"/>
      <c r="OLY59" s="342"/>
      <c r="OLZ59" s="342"/>
      <c r="OMA59" s="342"/>
      <c r="OMB59" s="342"/>
      <c r="OMC59" s="342"/>
      <c r="OMD59" s="342"/>
      <c r="OME59" s="342"/>
      <c r="OMF59" s="342"/>
      <c r="OMG59" s="342"/>
      <c r="OMH59" s="342"/>
      <c r="OMI59" s="342"/>
      <c r="OMJ59" s="342"/>
      <c r="OMK59" s="342"/>
      <c r="OML59" s="342"/>
      <c r="OMM59" s="342"/>
      <c r="OMN59" s="342"/>
      <c r="OMO59" s="342"/>
      <c r="OMP59" s="342"/>
      <c r="OMQ59" s="342"/>
      <c r="OMR59" s="342"/>
      <c r="OMS59" s="342"/>
      <c r="OMT59" s="342"/>
      <c r="OMU59" s="342"/>
      <c r="OMV59" s="342"/>
      <c r="OMW59" s="342"/>
      <c r="OMX59" s="342"/>
      <c r="OMY59" s="342"/>
      <c r="OMZ59" s="342"/>
      <c r="ONA59" s="342"/>
      <c r="ONB59" s="342"/>
      <c r="ONC59" s="342"/>
      <c r="OND59" s="342"/>
      <c r="ONE59" s="342"/>
      <c r="ONF59" s="342"/>
      <c r="ONG59" s="342"/>
      <c r="ONH59" s="342"/>
      <c r="ONI59" s="342"/>
      <c r="ONJ59" s="342"/>
      <c r="ONK59" s="342"/>
      <c r="ONL59" s="342"/>
      <c r="ONM59" s="342"/>
      <c r="ONN59" s="342"/>
      <c r="ONO59" s="342"/>
      <c r="ONP59" s="342"/>
      <c r="ONQ59" s="342"/>
      <c r="ONR59" s="342"/>
      <c r="ONS59" s="342"/>
      <c r="ONT59" s="342"/>
      <c r="ONU59" s="342"/>
      <c r="ONV59" s="342"/>
      <c r="ONW59" s="342"/>
      <c r="ONX59" s="342"/>
      <c r="ONY59" s="342"/>
      <c r="ONZ59" s="342"/>
      <c r="OOA59" s="342"/>
      <c r="OOB59" s="342"/>
      <c r="OOC59" s="342"/>
      <c r="OOD59" s="342"/>
      <c r="OOE59" s="342"/>
      <c r="OOF59" s="342"/>
      <c r="OOG59" s="342"/>
      <c r="OOH59" s="342"/>
      <c r="OOI59" s="342"/>
      <c r="OOJ59" s="342"/>
      <c r="OOK59" s="342"/>
      <c r="OOL59" s="342"/>
      <c r="OOM59" s="342"/>
      <c r="OON59" s="342"/>
      <c r="OOO59" s="342"/>
      <c r="OOP59" s="342"/>
      <c r="OOQ59" s="342"/>
      <c r="OOR59" s="342"/>
      <c r="OOS59" s="342"/>
      <c r="OOT59" s="342"/>
      <c r="OOU59" s="342"/>
      <c r="OOV59" s="342"/>
      <c r="OOW59" s="342"/>
      <c r="OOX59" s="342"/>
      <c r="OOY59" s="342"/>
      <c r="OOZ59" s="342"/>
      <c r="OPA59" s="342"/>
      <c r="OPB59" s="342"/>
      <c r="OPC59" s="342"/>
      <c r="OPD59" s="342"/>
      <c r="OPE59" s="342"/>
      <c r="OPF59" s="342"/>
      <c r="OPG59" s="342"/>
      <c r="OPH59" s="342"/>
      <c r="OPI59" s="342"/>
      <c r="OPJ59" s="342"/>
      <c r="OPK59" s="342"/>
      <c r="OPL59" s="342"/>
      <c r="OPM59" s="342"/>
      <c r="OPN59" s="342"/>
      <c r="OPO59" s="342"/>
      <c r="OPP59" s="342"/>
      <c r="OPQ59" s="342"/>
      <c r="OPR59" s="342"/>
      <c r="OPS59" s="342"/>
      <c r="OPT59" s="342"/>
      <c r="OPU59" s="342"/>
      <c r="OPV59" s="342"/>
      <c r="OPW59" s="342"/>
      <c r="OPX59" s="342"/>
      <c r="OPY59" s="342"/>
      <c r="OPZ59" s="342"/>
      <c r="OQA59" s="342"/>
      <c r="OQB59" s="342"/>
      <c r="OQC59" s="342"/>
      <c r="OQD59" s="342"/>
      <c r="OQE59" s="342"/>
      <c r="OQF59" s="342"/>
      <c r="OQG59" s="342"/>
      <c r="OQH59" s="342"/>
      <c r="OQI59" s="342"/>
      <c r="OQJ59" s="342"/>
      <c r="OQK59" s="342"/>
      <c r="OQL59" s="342"/>
      <c r="OQM59" s="342"/>
      <c r="OQN59" s="342"/>
      <c r="OQO59" s="342"/>
      <c r="OQP59" s="342"/>
      <c r="OQQ59" s="342"/>
      <c r="OQR59" s="342"/>
      <c r="OQS59" s="342"/>
      <c r="OQT59" s="342"/>
      <c r="OQU59" s="342"/>
      <c r="OQV59" s="342"/>
      <c r="OQW59" s="342"/>
      <c r="OQX59" s="342"/>
      <c r="OQY59" s="342"/>
      <c r="OQZ59" s="342"/>
      <c r="ORA59" s="342"/>
      <c r="ORB59" s="342"/>
      <c r="ORC59" s="342"/>
      <c r="ORD59" s="342"/>
      <c r="ORE59" s="342"/>
      <c r="ORF59" s="342"/>
      <c r="ORG59" s="342"/>
      <c r="ORH59" s="342"/>
      <c r="ORI59" s="342"/>
      <c r="ORJ59" s="342"/>
      <c r="ORK59" s="342"/>
      <c r="ORL59" s="342"/>
      <c r="ORM59" s="342"/>
      <c r="ORN59" s="342"/>
      <c r="ORO59" s="342"/>
      <c r="ORP59" s="342"/>
      <c r="ORQ59" s="342"/>
      <c r="ORR59" s="342"/>
      <c r="ORS59" s="342"/>
      <c r="ORT59" s="342"/>
      <c r="ORU59" s="342"/>
      <c r="ORV59" s="342"/>
      <c r="ORW59" s="342"/>
      <c r="ORX59" s="342"/>
      <c r="ORY59" s="342"/>
      <c r="ORZ59" s="342"/>
      <c r="OSA59" s="342"/>
      <c r="OSB59" s="342"/>
      <c r="OSC59" s="342"/>
      <c r="OSD59" s="342"/>
      <c r="OSE59" s="342"/>
      <c r="OSF59" s="342"/>
      <c r="OSG59" s="342"/>
      <c r="OSH59" s="342"/>
      <c r="OSI59" s="342"/>
      <c r="OSJ59" s="342"/>
      <c r="OSK59" s="342"/>
      <c r="OSL59" s="342"/>
      <c r="OSM59" s="342"/>
      <c r="OSN59" s="342"/>
      <c r="OSO59" s="342"/>
      <c r="OSP59" s="342"/>
      <c r="OSQ59" s="342"/>
      <c r="OSR59" s="342"/>
      <c r="OSS59" s="342"/>
      <c r="OST59" s="342"/>
      <c r="OSU59" s="342"/>
      <c r="OSV59" s="342"/>
      <c r="OSW59" s="342"/>
      <c r="OSX59" s="342"/>
      <c r="OSY59" s="342"/>
      <c r="OSZ59" s="342"/>
      <c r="OTA59" s="342"/>
      <c r="OTB59" s="342"/>
      <c r="OTC59" s="342"/>
      <c r="OTD59" s="342"/>
      <c r="OTE59" s="342"/>
      <c r="OTF59" s="342"/>
      <c r="OTG59" s="342"/>
      <c r="OTH59" s="342"/>
      <c r="OTI59" s="342"/>
      <c r="OTJ59" s="342"/>
      <c r="OTK59" s="342"/>
      <c r="OTL59" s="342"/>
      <c r="OTM59" s="342"/>
      <c r="OTN59" s="342"/>
      <c r="OTO59" s="342"/>
      <c r="OTP59" s="342"/>
      <c r="OTQ59" s="342"/>
      <c r="OTR59" s="342"/>
      <c r="OTS59" s="342"/>
      <c r="OTT59" s="342"/>
      <c r="OTU59" s="342"/>
      <c r="OTV59" s="342"/>
      <c r="OTW59" s="342"/>
      <c r="OTX59" s="342"/>
      <c r="OTY59" s="342"/>
      <c r="OTZ59" s="342"/>
      <c r="OUA59" s="342"/>
      <c r="OUB59" s="342"/>
      <c r="OUC59" s="342"/>
      <c r="OUD59" s="342"/>
      <c r="OUE59" s="342"/>
      <c r="OUF59" s="342"/>
      <c r="OUG59" s="342"/>
      <c r="OUH59" s="342"/>
      <c r="OUI59" s="342"/>
      <c r="OUJ59" s="342"/>
      <c r="OUK59" s="342"/>
      <c r="OUL59" s="342"/>
      <c r="OUM59" s="342"/>
      <c r="OUN59" s="342"/>
      <c r="OUO59" s="342"/>
      <c r="OUP59" s="342"/>
      <c r="OUQ59" s="342"/>
      <c r="OUR59" s="342"/>
      <c r="OUS59" s="342"/>
      <c r="OUT59" s="342"/>
      <c r="OUU59" s="342"/>
      <c r="OUV59" s="342"/>
      <c r="OUW59" s="342"/>
      <c r="OUX59" s="342"/>
      <c r="OUY59" s="342"/>
      <c r="OUZ59" s="342"/>
      <c r="OVA59" s="342"/>
      <c r="OVB59" s="342"/>
      <c r="OVC59" s="342"/>
      <c r="OVD59" s="342"/>
      <c r="OVE59" s="342"/>
      <c r="OVF59" s="342"/>
      <c r="OVG59" s="342"/>
      <c r="OVH59" s="342"/>
      <c r="OVI59" s="342"/>
      <c r="OVJ59" s="342"/>
      <c r="OVK59" s="342"/>
      <c r="OVL59" s="342"/>
      <c r="OVM59" s="342"/>
      <c r="OVN59" s="342"/>
      <c r="OVO59" s="342"/>
      <c r="OVP59" s="342"/>
      <c r="OVQ59" s="342"/>
      <c r="OVR59" s="342"/>
      <c r="OVS59" s="342"/>
      <c r="OVT59" s="342"/>
      <c r="OVU59" s="342"/>
      <c r="OVV59" s="342"/>
      <c r="OVW59" s="342"/>
      <c r="OVX59" s="342"/>
      <c r="OVY59" s="342"/>
      <c r="OVZ59" s="342"/>
      <c r="OWA59" s="342"/>
      <c r="OWB59" s="342"/>
      <c r="OWC59" s="342"/>
      <c r="OWD59" s="342"/>
      <c r="OWE59" s="342"/>
      <c r="OWF59" s="342"/>
      <c r="OWG59" s="342"/>
      <c r="OWH59" s="342"/>
      <c r="OWI59" s="342"/>
      <c r="OWJ59" s="342"/>
      <c r="OWK59" s="342"/>
      <c r="OWL59" s="342"/>
      <c r="OWM59" s="342"/>
      <c r="OWN59" s="342"/>
      <c r="OWO59" s="342"/>
      <c r="OWP59" s="342"/>
      <c r="OWQ59" s="342"/>
      <c r="OWR59" s="342"/>
      <c r="OWS59" s="342"/>
      <c r="OWT59" s="342"/>
      <c r="OWU59" s="342"/>
      <c r="OWV59" s="342"/>
      <c r="OWW59" s="342"/>
      <c r="OWX59" s="342"/>
      <c r="OWY59" s="342"/>
      <c r="OWZ59" s="342"/>
      <c r="OXA59" s="342"/>
      <c r="OXB59" s="342"/>
      <c r="OXC59" s="342"/>
      <c r="OXD59" s="342"/>
      <c r="OXE59" s="342"/>
      <c r="OXF59" s="342"/>
      <c r="OXG59" s="342"/>
      <c r="OXH59" s="342"/>
      <c r="OXI59" s="342"/>
      <c r="OXJ59" s="342"/>
      <c r="OXK59" s="342"/>
      <c r="OXL59" s="342"/>
      <c r="OXM59" s="342"/>
      <c r="OXN59" s="342"/>
      <c r="OXO59" s="342"/>
      <c r="OXP59" s="342"/>
      <c r="OXQ59" s="342"/>
      <c r="OXR59" s="342"/>
      <c r="OXS59" s="342"/>
      <c r="OXT59" s="342"/>
      <c r="OXU59" s="342"/>
      <c r="OXV59" s="342"/>
      <c r="OXW59" s="342"/>
      <c r="OXX59" s="342"/>
      <c r="OXY59" s="342"/>
      <c r="OXZ59" s="342"/>
      <c r="OYA59" s="342"/>
      <c r="OYB59" s="342"/>
      <c r="OYC59" s="342"/>
      <c r="OYD59" s="342"/>
      <c r="OYE59" s="342"/>
      <c r="OYF59" s="342"/>
      <c r="OYG59" s="342"/>
      <c r="OYH59" s="342"/>
      <c r="OYI59" s="342"/>
      <c r="OYJ59" s="342"/>
      <c r="OYK59" s="342"/>
      <c r="OYL59" s="342"/>
      <c r="OYM59" s="342"/>
      <c r="OYN59" s="342"/>
      <c r="OYO59" s="342"/>
      <c r="OYP59" s="342"/>
      <c r="OYQ59" s="342"/>
      <c r="OYR59" s="342"/>
      <c r="OYS59" s="342"/>
      <c r="OYT59" s="342"/>
      <c r="OYU59" s="342"/>
      <c r="OYV59" s="342"/>
      <c r="OYW59" s="342"/>
      <c r="OYX59" s="342"/>
      <c r="OYY59" s="342"/>
      <c r="OYZ59" s="342"/>
      <c r="OZA59" s="342"/>
      <c r="OZB59" s="342"/>
      <c r="OZC59" s="342"/>
      <c r="OZD59" s="342"/>
      <c r="OZE59" s="342"/>
      <c r="OZF59" s="342"/>
      <c r="OZG59" s="342"/>
      <c r="OZH59" s="342"/>
      <c r="OZI59" s="342"/>
      <c r="OZJ59" s="342"/>
      <c r="OZK59" s="342"/>
      <c r="OZL59" s="342"/>
      <c r="OZM59" s="342"/>
      <c r="OZN59" s="342"/>
      <c r="OZO59" s="342"/>
      <c r="OZP59" s="342"/>
      <c r="OZQ59" s="342"/>
      <c r="OZR59" s="342"/>
      <c r="OZS59" s="342"/>
      <c r="OZT59" s="342"/>
      <c r="OZU59" s="342"/>
      <c r="OZV59" s="342"/>
      <c r="OZW59" s="342"/>
      <c r="OZX59" s="342"/>
      <c r="OZY59" s="342"/>
      <c r="OZZ59" s="342"/>
      <c r="PAA59" s="342"/>
      <c r="PAB59" s="342"/>
      <c r="PAC59" s="342"/>
      <c r="PAD59" s="342"/>
      <c r="PAE59" s="342"/>
      <c r="PAF59" s="342"/>
      <c r="PAG59" s="342"/>
      <c r="PAH59" s="342"/>
      <c r="PAI59" s="342"/>
      <c r="PAJ59" s="342"/>
      <c r="PAK59" s="342"/>
      <c r="PAL59" s="342"/>
      <c r="PAM59" s="342"/>
      <c r="PAN59" s="342"/>
      <c r="PAO59" s="342"/>
      <c r="PAP59" s="342"/>
      <c r="PAQ59" s="342"/>
      <c r="PAR59" s="342"/>
      <c r="PAS59" s="342"/>
      <c r="PAT59" s="342"/>
      <c r="PAU59" s="342"/>
      <c r="PAV59" s="342"/>
      <c r="PAW59" s="342"/>
      <c r="PAX59" s="342"/>
      <c r="PAY59" s="342"/>
      <c r="PAZ59" s="342"/>
      <c r="PBA59" s="342"/>
      <c r="PBB59" s="342"/>
      <c r="PBC59" s="342"/>
      <c r="PBD59" s="342"/>
      <c r="PBE59" s="342"/>
      <c r="PBF59" s="342"/>
      <c r="PBG59" s="342"/>
      <c r="PBH59" s="342"/>
      <c r="PBI59" s="342"/>
      <c r="PBJ59" s="342"/>
      <c r="PBK59" s="342"/>
      <c r="PBL59" s="342"/>
      <c r="PBM59" s="342"/>
      <c r="PBN59" s="342"/>
      <c r="PBO59" s="342"/>
      <c r="PBP59" s="342"/>
      <c r="PBQ59" s="342"/>
      <c r="PBR59" s="342"/>
      <c r="PBS59" s="342"/>
      <c r="PBT59" s="342"/>
      <c r="PBU59" s="342"/>
      <c r="PBV59" s="342"/>
      <c r="PBW59" s="342"/>
      <c r="PBX59" s="342"/>
      <c r="PBY59" s="342"/>
      <c r="PBZ59" s="342"/>
      <c r="PCA59" s="342"/>
      <c r="PCB59" s="342"/>
      <c r="PCC59" s="342"/>
      <c r="PCD59" s="342"/>
      <c r="PCE59" s="342"/>
      <c r="PCF59" s="342"/>
      <c r="PCG59" s="342"/>
      <c r="PCH59" s="342"/>
      <c r="PCI59" s="342"/>
      <c r="PCJ59" s="342"/>
      <c r="PCK59" s="342"/>
      <c r="PCL59" s="342"/>
      <c r="PCM59" s="342"/>
      <c r="PCN59" s="342"/>
      <c r="PCO59" s="342"/>
      <c r="PCP59" s="342"/>
      <c r="PCQ59" s="342"/>
      <c r="PCR59" s="342"/>
      <c r="PCS59" s="342"/>
      <c r="PCT59" s="342"/>
      <c r="PCU59" s="342"/>
      <c r="PCV59" s="342"/>
      <c r="PCW59" s="342"/>
      <c r="PCX59" s="342"/>
      <c r="PCY59" s="342"/>
      <c r="PCZ59" s="342"/>
      <c r="PDA59" s="342"/>
      <c r="PDB59" s="342"/>
      <c r="PDC59" s="342"/>
      <c r="PDD59" s="342"/>
      <c r="PDE59" s="342"/>
      <c r="PDF59" s="342"/>
      <c r="PDG59" s="342"/>
      <c r="PDH59" s="342"/>
      <c r="PDI59" s="342"/>
      <c r="PDJ59" s="342"/>
      <c r="PDK59" s="342"/>
      <c r="PDL59" s="342"/>
      <c r="PDM59" s="342"/>
      <c r="PDN59" s="342"/>
      <c r="PDO59" s="342"/>
      <c r="PDP59" s="342"/>
      <c r="PDQ59" s="342"/>
      <c r="PDR59" s="342"/>
      <c r="PDS59" s="342"/>
      <c r="PDT59" s="342"/>
      <c r="PDU59" s="342"/>
      <c r="PDV59" s="342"/>
      <c r="PDW59" s="342"/>
      <c r="PDX59" s="342"/>
      <c r="PDY59" s="342"/>
      <c r="PDZ59" s="342"/>
      <c r="PEA59" s="342"/>
      <c r="PEB59" s="342"/>
      <c r="PEC59" s="342"/>
      <c r="PED59" s="342"/>
      <c r="PEE59" s="342"/>
      <c r="PEF59" s="342"/>
      <c r="PEG59" s="342"/>
      <c r="PEH59" s="342"/>
      <c r="PEI59" s="342"/>
      <c r="PEJ59" s="342"/>
      <c r="PEK59" s="342"/>
      <c r="PEL59" s="342"/>
      <c r="PEM59" s="342"/>
      <c r="PEN59" s="342"/>
      <c r="PEO59" s="342"/>
      <c r="PEP59" s="342"/>
      <c r="PEQ59" s="342"/>
      <c r="PER59" s="342"/>
      <c r="PES59" s="342"/>
      <c r="PET59" s="342"/>
      <c r="PEU59" s="342"/>
      <c r="PEV59" s="342"/>
      <c r="PEW59" s="342"/>
      <c r="PEX59" s="342"/>
      <c r="PEY59" s="342"/>
      <c r="PEZ59" s="342"/>
      <c r="PFA59" s="342"/>
      <c r="PFB59" s="342"/>
      <c r="PFC59" s="342"/>
      <c r="PFD59" s="342"/>
      <c r="PFE59" s="342"/>
      <c r="PFF59" s="342"/>
      <c r="PFG59" s="342"/>
      <c r="PFH59" s="342"/>
      <c r="PFI59" s="342"/>
      <c r="PFJ59" s="342"/>
      <c r="PFK59" s="342"/>
      <c r="PFL59" s="342"/>
      <c r="PFM59" s="342"/>
      <c r="PFN59" s="342"/>
      <c r="PFO59" s="342"/>
      <c r="PFP59" s="342"/>
      <c r="PFQ59" s="342"/>
      <c r="PFR59" s="342"/>
      <c r="PFS59" s="342"/>
      <c r="PFT59" s="342"/>
      <c r="PFU59" s="342"/>
      <c r="PFV59" s="342"/>
      <c r="PFW59" s="342"/>
      <c r="PFX59" s="342"/>
      <c r="PFY59" s="342"/>
      <c r="PFZ59" s="342"/>
      <c r="PGA59" s="342"/>
      <c r="PGB59" s="342"/>
      <c r="PGC59" s="342"/>
      <c r="PGD59" s="342"/>
      <c r="PGE59" s="342"/>
      <c r="PGF59" s="342"/>
      <c r="PGG59" s="342"/>
      <c r="PGH59" s="342"/>
      <c r="PGI59" s="342"/>
      <c r="PGJ59" s="342"/>
      <c r="PGK59" s="342"/>
      <c r="PGL59" s="342"/>
      <c r="PGM59" s="342"/>
      <c r="PGN59" s="342"/>
      <c r="PGO59" s="342"/>
      <c r="PGP59" s="342"/>
      <c r="PGQ59" s="342"/>
      <c r="PGR59" s="342"/>
      <c r="PGS59" s="342"/>
      <c r="PGT59" s="342"/>
      <c r="PGU59" s="342"/>
      <c r="PGV59" s="342"/>
      <c r="PGW59" s="342"/>
      <c r="PGX59" s="342"/>
      <c r="PGY59" s="342"/>
      <c r="PGZ59" s="342"/>
      <c r="PHA59" s="342"/>
      <c r="PHB59" s="342"/>
      <c r="PHC59" s="342"/>
      <c r="PHD59" s="342"/>
      <c r="PHE59" s="342"/>
      <c r="PHF59" s="342"/>
      <c r="PHG59" s="342"/>
      <c r="PHH59" s="342"/>
      <c r="PHI59" s="342"/>
      <c r="PHJ59" s="342"/>
      <c r="PHK59" s="342"/>
      <c r="PHL59" s="342"/>
      <c r="PHM59" s="342"/>
      <c r="PHN59" s="342"/>
      <c r="PHO59" s="342"/>
      <c r="PHP59" s="342"/>
      <c r="PHQ59" s="342"/>
      <c r="PHR59" s="342"/>
      <c r="PHS59" s="342"/>
      <c r="PHT59" s="342"/>
      <c r="PHU59" s="342"/>
      <c r="PHV59" s="342"/>
      <c r="PHW59" s="342"/>
      <c r="PHX59" s="342"/>
      <c r="PHY59" s="342"/>
      <c r="PHZ59" s="342"/>
      <c r="PIA59" s="342"/>
      <c r="PIB59" s="342"/>
      <c r="PIC59" s="342"/>
      <c r="PID59" s="342"/>
      <c r="PIE59" s="342"/>
      <c r="PIF59" s="342"/>
      <c r="PIG59" s="342"/>
      <c r="PIH59" s="342"/>
      <c r="PII59" s="342"/>
      <c r="PIJ59" s="342"/>
      <c r="PIK59" s="342"/>
      <c r="PIL59" s="342"/>
      <c r="PIM59" s="342"/>
      <c r="PIN59" s="342"/>
      <c r="PIO59" s="342"/>
      <c r="PIP59" s="342"/>
      <c r="PIQ59" s="342"/>
      <c r="PIR59" s="342"/>
      <c r="PIS59" s="342"/>
      <c r="PIT59" s="342"/>
      <c r="PIU59" s="342"/>
      <c r="PIV59" s="342"/>
      <c r="PIW59" s="342"/>
      <c r="PIX59" s="342"/>
      <c r="PIY59" s="342"/>
      <c r="PIZ59" s="342"/>
      <c r="PJA59" s="342"/>
      <c r="PJB59" s="342"/>
      <c r="PJC59" s="342"/>
      <c r="PJD59" s="342"/>
      <c r="PJE59" s="342"/>
      <c r="PJF59" s="342"/>
      <c r="PJG59" s="342"/>
      <c r="PJH59" s="342"/>
      <c r="PJI59" s="342"/>
      <c r="PJJ59" s="342"/>
      <c r="PJK59" s="342"/>
      <c r="PJL59" s="342"/>
      <c r="PJM59" s="342"/>
      <c r="PJN59" s="342"/>
      <c r="PJO59" s="342"/>
      <c r="PJP59" s="342"/>
      <c r="PJQ59" s="342"/>
      <c r="PJR59" s="342"/>
      <c r="PJS59" s="342"/>
      <c r="PJT59" s="342"/>
      <c r="PJU59" s="342"/>
      <c r="PJV59" s="342"/>
      <c r="PJW59" s="342"/>
      <c r="PJX59" s="342"/>
      <c r="PJY59" s="342"/>
      <c r="PJZ59" s="342"/>
      <c r="PKA59" s="342"/>
      <c r="PKB59" s="342"/>
      <c r="PKC59" s="342"/>
      <c r="PKD59" s="342"/>
      <c r="PKE59" s="342"/>
      <c r="PKF59" s="342"/>
      <c r="PKG59" s="342"/>
      <c r="PKH59" s="342"/>
      <c r="PKI59" s="342"/>
      <c r="PKJ59" s="342"/>
      <c r="PKK59" s="342"/>
      <c r="PKL59" s="342"/>
      <c r="PKM59" s="342"/>
      <c r="PKN59" s="342"/>
      <c r="PKO59" s="342"/>
      <c r="PKP59" s="342"/>
      <c r="PKQ59" s="342"/>
      <c r="PKR59" s="342"/>
      <c r="PKS59" s="342"/>
      <c r="PKT59" s="342"/>
      <c r="PKU59" s="342"/>
      <c r="PKV59" s="342"/>
      <c r="PKW59" s="342"/>
      <c r="PKX59" s="342"/>
      <c r="PKY59" s="342"/>
      <c r="PKZ59" s="342"/>
      <c r="PLA59" s="342"/>
      <c r="PLB59" s="342"/>
      <c r="PLC59" s="342"/>
      <c r="PLD59" s="342"/>
      <c r="PLE59" s="342"/>
      <c r="PLF59" s="342"/>
      <c r="PLG59" s="342"/>
      <c r="PLH59" s="342"/>
      <c r="PLI59" s="342"/>
      <c r="PLJ59" s="342"/>
      <c r="PLK59" s="342"/>
      <c r="PLL59" s="342"/>
      <c r="PLM59" s="342"/>
      <c r="PLN59" s="342"/>
      <c r="PLO59" s="342"/>
      <c r="PLP59" s="342"/>
      <c r="PLQ59" s="342"/>
      <c r="PLR59" s="342"/>
      <c r="PLS59" s="342"/>
      <c r="PLT59" s="342"/>
      <c r="PLU59" s="342"/>
      <c r="PLV59" s="342"/>
      <c r="PLW59" s="342"/>
      <c r="PLX59" s="342"/>
      <c r="PLY59" s="342"/>
      <c r="PLZ59" s="342"/>
      <c r="PMA59" s="342"/>
      <c r="PMB59" s="342"/>
      <c r="PMC59" s="342"/>
      <c r="PMD59" s="342"/>
      <c r="PME59" s="342"/>
      <c r="PMF59" s="342"/>
      <c r="PMG59" s="342"/>
      <c r="PMH59" s="342"/>
      <c r="PMI59" s="342"/>
      <c r="PMJ59" s="342"/>
      <c r="PMK59" s="342"/>
      <c r="PML59" s="342"/>
      <c r="PMM59" s="342"/>
      <c r="PMN59" s="342"/>
      <c r="PMO59" s="342"/>
      <c r="PMP59" s="342"/>
      <c r="PMQ59" s="342"/>
      <c r="PMR59" s="342"/>
      <c r="PMS59" s="342"/>
      <c r="PMT59" s="342"/>
      <c r="PMU59" s="342"/>
      <c r="PMV59" s="342"/>
      <c r="PMW59" s="342"/>
      <c r="PMX59" s="342"/>
      <c r="PMY59" s="342"/>
      <c r="PMZ59" s="342"/>
      <c r="PNA59" s="342"/>
      <c r="PNB59" s="342"/>
      <c r="PNC59" s="342"/>
      <c r="PND59" s="342"/>
      <c r="PNE59" s="342"/>
      <c r="PNF59" s="342"/>
      <c r="PNG59" s="342"/>
      <c r="PNH59" s="342"/>
      <c r="PNI59" s="342"/>
      <c r="PNJ59" s="342"/>
      <c r="PNK59" s="342"/>
      <c r="PNL59" s="342"/>
      <c r="PNM59" s="342"/>
      <c r="PNN59" s="342"/>
      <c r="PNO59" s="342"/>
      <c r="PNP59" s="342"/>
      <c r="PNQ59" s="342"/>
      <c r="PNR59" s="342"/>
      <c r="PNS59" s="342"/>
      <c r="PNT59" s="342"/>
      <c r="PNU59" s="342"/>
      <c r="PNV59" s="342"/>
      <c r="PNW59" s="342"/>
      <c r="PNX59" s="342"/>
      <c r="PNY59" s="342"/>
      <c r="PNZ59" s="342"/>
      <c r="POA59" s="342"/>
      <c r="POB59" s="342"/>
      <c r="POC59" s="342"/>
      <c r="POD59" s="342"/>
      <c r="POE59" s="342"/>
      <c r="POF59" s="342"/>
      <c r="POG59" s="342"/>
      <c r="POH59" s="342"/>
      <c r="POI59" s="342"/>
      <c r="POJ59" s="342"/>
      <c r="POK59" s="342"/>
      <c r="POL59" s="342"/>
      <c r="POM59" s="342"/>
      <c r="PON59" s="342"/>
      <c r="POO59" s="342"/>
      <c r="POP59" s="342"/>
      <c r="POQ59" s="342"/>
      <c r="POR59" s="342"/>
      <c r="POS59" s="342"/>
      <c r="POT59" s="342"/>
      <c r="POU59" s="342"/>
      <c r="POV59" s="342"/>
      <c r="POW59" s="342"/>
      <c r="POX59" s="342"/>
      <c r="POY59" s="342"/>
      <c r="POZ59" s="342"/>
      <c r="PPA59" s="342"/>
      <c r="PPB59" s="342"/>
      <c r="PPC59" s="342"/>
      <c r="PPD59" s="342"/>
      <c r="PPE59" s="342"/>
      <c r="PPF59" s="342"/>
      <c r="PPG59" s="342"/>
      <c r="PPH59" s="342"/>
      <c r="PPI59" s="342"/>
      <c r="PPJ59" s="342"/>
      <c r="PPK59" s="342"/>
      <c r="PPL59" s="342"/>
      <c r="PPM59" s="342"/>
      <c r="PPN59" s="342"/>
      <c r="PPO59" s="342"/>
      <c r="PPP59" s="342"/>
      <c r="PPQ59" s="342"/>
      <c r="PPR59" s="342"/>
      <c r="PPS59" s="342"/>
      <c r="PPT59" s="342"/>
      <c r="PPU59" s="342"/>
      <c r="PPV59" s="342"/>
      <c r="PPW59" s="342"/>
      <c r="PPX59" s="342"/>
      <c r="PPY59" s="342"/>
      <c r="PPZ59" s="342"/>
      <c r="PQA59" s="342"/>
      <c r="PQB59" s="342"/>
      <c r="PQC59" s="342"/>
      <c r="PQD59" s="342"/>
      <c r="PQE59" s="342"/>
      <c r="PQF59" s="342"/>
      <c r="PQG59" s="342"/>
      <c r="PQH59" s="342"/>
      <c r="PQI59" s="342"/>
      <c r="PQJ59" s="342"/>
      <c r="PQK59" s="342"/>
      <c r="PQL59" s="342"/>
      <c r="PQM59" s="342"/>
      <c r="PQN59" s="342"/>
      <c r="PQO59" s="342"/>
      <c r="PQP59" s="342"/>
      <c r="PQQ59" s="342"/>
      <c r="PQR59" s="342"/>
      <c r="PQS59" s="342"/>
      <c r="PQT59" s="342"/>
      <c r="PQU59" s="342"/>
      <c r="PQV59" s="342"/>
      <c r="PQW59" s="342"/>
      <c r="PQX59" s="342"/>
      <c r="PQY59" s="342"/>
      <c r="PQZ59" s="342"/>
      <c r="PRA59" s="342"/>
      <c r="PRB59" s="342"/>
      <c r="PRC59" s="342"/>
      <c r="PRD59" s="342"/>
      <c r="PRE59" s="342"/>
      <c r="PRF59" s="342"/>
      <c r="PRG59" s="342"/>
      <c r="PRH59" s="342"/>
      <c r="PRI59" s="342"/>
      <c r="PRJ59" s="342"/>
      <c r="PRK59" s="342"/>
      <c r="PRL59" s="342"/>
      <c r="PRM59" s="342"/>
      <c r="PRN59" s="342"/>
      <c r="PRO59" s="342"/>
      <c r="PRP59" s="342"/>
      <c r="PRQ59" s="342"/>
      <c r="PRR59" s="342"/>
      <c r="PRS59" s="342"/>
      <c r="PRT59" s="342"/>
      <c r="PRU59" s="342"/>
      <c r="PRV59" s="342"/>
      <c r="PRW59" s="342"/>
      <c r="PRX59" s="342"/>
      <c r="PRY59" s="342"/>
      <c r="PRZ59" s="342"/>
      <c r="PSA59" s="342"/>
      <c r="PSB59" s="342"/>
      <c r="PSC59" s="342"/>
      <c r="PSD59" s="342"/>
      <c r="PSE59" s="342"/>
      <c r="PSF59" s="342"/>
      <c r="PSG59" s="342"/>
      <c r="PSH59" s="342"/>
      <c r="PSI59" s="342"/>
      <c r="PSJ59" s="342"/>
      <c r="PSK59" s="342"/>
      <c r="PSL59" s="342"/>
      <c r="PSM59" s="342"/>
      <c r="PSN59" s="342"/>
      <c r="PSO59" s="342"/>
      <c r="PSP59" s="342"/>
      <c r="PSQ59" s="342"/>
      <c r="PSR59" s="342"/>
      <c r="PSS59" s="342"/>
      <c r="PST59" s="342"/>
      <c r="PSU59" s="342"/>
      <c r="PSV59" s="342"/>
      <c r="PSW59" s="342"/>
      <c r="PSX59" s="342"/>
      <c r="PSY59" s="342"/>
      <c r="PSZ59" s="342"/>
      <c r="PTA59" s="342"/>
      <c r="PTB59" s="342"/>
      <c r="PTC59" s="342"/>
      <c r="PTD59" s="342"/>
      <c r="PTE59" s="342"/>
      <c r="PTF59" s="342"/>
      <c r="PTG59" s="342"/>
      <c r="PTH59" s="342"/>
      <c r="PTI59" s="342"/>
      <c r="PTJ59" s="342"/>
      <c r="PTK59" s="342"/>
      <c r="PTL59" s="342"/>
      <c r="PTM59" s="342"/>
      <c r="PTN59" s="342"/>
      <c r="PTO59" s="342"/>
      <c r="PTP59" s="342"/>
      <c r="PTQ59" s="342"/>
      <c r="PTR59" s="342"/>
      <c r="PTS59" s="342"/>
      <c r="PTT59" s="342"/>
      <c r="PTU59" s="342"/>
      <c r="PTV59" s="342"/>
      <c r="PTW59" s="342"/>
      <c r="PTX59" s="342"/>
      <c r="PTY59" s="342"/>
      <c r="PTZ59" s="342"/>
      <c r="PUA59" s="342"/>
      <c r="PUB59" s="342"/>
      <c r="PUC59" s="342"/>
      <c r="PUD59" s="342"/>
      <c r="PUE59" s="342"/>
      <c r="PUF59" s="342"/>
      <c r="PUG59" s="342"/>
      <c r="PUH59" s="342"/>
      <c r="PUI59" s="342"/>
      <c r="PUJ59" s="342"/>
      <c r="PUK59" s="342"/>
      <c r="PUL59" s="342"/>
      <c r="PUM59" s="342"/>
      <c r="PUN59" s="342"/>
      <c r="PUO59" s="342"/>
      <c r="PUP59" s="342"/>
      <c r="PUQ59" s="342"/>
      <c r="PUR59" s="342"/>
      <c r="PUS59" s="342"/>
      <c r="PUT59" s="342"/>
      <c r="PUU59" s="342"/>
      <c r="PUV59" s="342"/>
      <c r="PUW59" s="342"/>
      <c r="PUX59" s="342"/>
      <c r="PUY59" s="342"/>
      <c r="PUZ59" s="342"/>
      <c r="PVA59" s="342"/>
      <c r="PVB59" s="342"/>
      <c r="PVC59" s="342"/>
      <c r="PVD59" s="342"/>
      <c r="PVE59" s="342"/>
      <c r="PVF59" s="342"/>
      <c r="PVG59" s="342"/>
      <c r="PVH59" s="342"/>
      <c r="PVI59" s="342"/>
      <c r="PVJ59" s="342"/>
      <c r="PVK59" s="342"/>
      <c r="PVL59" s="342"/>
      <c r="PVM59" s="342"/>
      <c r="PVN59" s="342"/>
      <c r="PVO59" s="342"/>
      <c r="PVP59" s="342"/>
      <c r="PVQ59" s="342"/>
      <c r="PVR59" s="342"/>
      <c r="PVS59" s="342"/>
      <c r="PVT59" s="342"/>
      <c r="PVU59" s="342"/>
      <c r="PVV59" s="342"/>
      <c r="PVW59" s="342"/>
      <c r="PVX59" s="342"/>
      <c r="PVY59" s="342"/>
      <c r="PVZ59" s="342"/>
      <c r="PWA59" s="342"/>
      <c r="PWB59" s="342"/>
      <c r="PWC59" s="342"/>
      <c r="PWD59" s="342"/>
      <c r="PWE59" s="342"/>
      <c r="PWF59" s="342"/>
      <c r="PWG59" s="342"/>
      <c r="PWH59" s="342"/>
      <c r="PWI59" s="342"/>
      <c r="PWJ59" s="342"/>
      <c r="PWK59" s="342"/>
      <c r="PWL59" s="342"/>
      <c r="PWM59" s="342"/>
      <c r="PWN59" s="342"/>
      <c r="PWO59" s="342"/>
      <c r="PWP59" s="342"/>
      <c r="PWQ59" s="342"/>
      <c r="PWR59" s="342"/>
      <c r="PWS59" s="342"/>
      <c r="PWT59" s="342"/>
      <c r="PWU59" s="342"/>
      <c r="PWV59" s="342"/>
      <c r="PWW59" s="342"/>
      <c r="PWX59" s="342"/>
      <c r="PWY59" s="342"/>
      <c r="PWZ59" s="342"/>
      <c r="PXA59" s="342"/>
      <c r="PXB59" s="342"/>
      <c r="PXC59" s="342"/>
      <c r="PXD59" s="342"/>
      <c r="PXE59" s="342"/>
      <c r="PXF59" s="342"/>
      <c r="PXG59" s="342"/>
      <c r="PXH59" s="342"/>
      <c r="PXI59" s="342"/>
      <c r="PXJ59" s="342"/>
      <c r="PXK59" s="342"/>
      <c r="PXL59" s="342"/>
      <c r="PXM59" s="342"/>
      <c r="PXN59" s="342"/>
      <c r="PXO59" s="342"/>
      <c r="PXP59" s="342"/>
      <c r="PXQ59" s="342"/>
      <c r="PXR59" s="342"/>
      <c r="PXS59" s="342"/>
      <c r="PXT59" s="342"/>
      <c r="PXU59" s="342"/>
      <c r="PXV59" s="342"/>
      <c r="PXW59" s="342"/>
      <c r="PXX59" s="342"/>
      <c r="PXY59" s="342"/>
      <c r="PXZ59" s="342"/>
      <c r="PYA59" s="342"/>
      <c r="PYB59" s="342"/>
      <c r="PYC59" s="342"/>
      <c r="PYD59" s="342"/>
      <c r="PYE59" s="342"/>
      <c r="PYF59" s="342"/>
      <c r="PYG59" s="342"/>
      <c r="PYH59" s="342"/>
      <c r="PYI59" s="342"/>
      <c r="PYJ59" s="342"/>
      <c r="PYK59" s="342"/>
      <c r="PYL59" s="342"/>
      <c r="PYM59" s="342"/>
      <c r="PYN59" s="342"/>
      <c r="PYO59" s="342"/>
      <c r="PYP59" s="342"/>
      <c r="PYQ59" s="342"/>
      <c r="PYR59" s="342"/>
      <c r="PYS59" s="342"/>
      <c r="PYT59" s="342"/>
      <c r="PYU59" s="342"/>
      <c r="PYV59" s="342"/>
      <c r="PYW59" s="342"/>
      <c r="PYX59" s="342"/>
      <c r="PYY59" s="342"/>
      <c r="PYZ59" s="342"/>
      <c r="PZA59" s="342"/>
      <c r="PZB59" s="342"/>
      <c r="PZC59" s="342"/>
      <c r="PZD59" s="342"/>
      <c r="PZE59" s="342"/>
      <c r="PZF59" s="342"/>
      <c r="PZG59" s="342"/>
      <c r="PZH59" s="342"/>
      <c r="PZI59" s="342"/>
      <c r="PZJ59" s="342"/>
      <c r="PZK59" s="342"/>
      <c r="PZL59" s="342"/>
      <c r="PZM59" s="342"/>
      <c r="PZN59" s="342"/>
      <c r="PZO59" s="342"/>
      <c r="PZP59" s="342"/>
      <c r="PZQ59" s="342"/>
      <c r="PZR59" s="342"/>
      <c r="PZS59" s="342"/>
      <c r="PZT59" s="342"/>
      <c r="PZU59" s="342"/>
      <c r="PZV59" s="342"/>
      <c r="PZW59" s="342"/>
      <c r="PZX59" s="342"/>
      <c r="PZY59" s="342"/>
      <c r="PZZ59" s="342"/>
      <c r="QAA59" s="342"/>
      <c r="QAB59" s="342"/>
      <c r="QAC59" s="342"/>
      <c r="QAD59" s="342"/>
      <c r="QAE59" s="342"/>
      <c r="QAF59" s="342"/>
      <c r="QAG59" s="342"/>
      <c r="QAH59" s="342"/>
      <c r="QAI59" s="342"/>
      <c r="QAJ59" s="342"/>
      <c r="QAK59" s="342"/>
      <c r="QAL59" s="342"/>
      <c r="QAM59" s="342"/>
      <c r="QAN59" s="342"/>
      <c r="QAO59" s="342"/>
      <c r="QAP59" s="342"/>
      <c r="QAQ59" s="342"/>
      <c r="QAR59" s="342"/>
      <c r="QAS59" s="342"/>
      <c r="QAT59" s="342"/>
      <c r="QAU59" s="342"/>
      <c r="QAV59" s="342"/>
      <c r="QAW59" s="342"/>
      <c r="QAX59" s="342"/>
      <c r="QAY59" s="342"/>
      <c r="QAZ59" s="342"/>
      <c r="QBA59" s="342"/>
      <c r="QBB59" s="342"/>
      <c r="QBC59" s="342"/>
      <c r="QBD59" s="342"/>
      <c r="QBE59" s="342"/>
      <c r="QBF59" s="342"/>
      <c r="QBG59" s="342"/>
      <c r="QBH59" s="342"/>
      <c r="QBI59" s="342"/>
      <c r="QBJ59" s="342"/>
      <c r="QBK59" s="342"/>
      <c r="QBL59" s="342"/>
      <c r="QBM59" s="342"/>
      <c r="QBN59" s="342"/>
      <c r="QBO59" s="342"/>
      <c r="QBP59" s="342"/>
      <c r="QBQ59" s="342"/>
      <c r="QBR59" s="342"/>
      <c r="QBS59" s="342"/>
      <c r="QBT59" s="342"/>
      <c r="QBU59" s="342"/>
      <c r="QBV59" s="342"/>
      <c r="QBW59" s="342"/>
      <c r="QBX59" s="342"/>
      <c r="QBY59" s="342"/>
      <c r="QBZ59" s="342"/>
      <c r="QCA59" s="342"/>
      <c r="QCB59" s="342"/>
      <c r="QCC59" s="342"/>
      <c r="QCD59" s="342"/>
      <c r="QCE59" s="342"/>
      <c r="QCF59" s="342"/>
      <c r="QCG59" s="342"/>
      <c r="QCH59" s="342"/>
      <c r="QCI59" s="342"/>
      <c r="QCJ59" s="342"/>
      <c r="QCK59" s="342"/>
      <c r="QCL59" s="342"/>
      <c r="QCM59" s="342"/>
      <c r="QCN59" s="342"/>
      <c r="QCO59" s="342"/>
      <c r="QCP59" s="342"/>
      <c r="QCQ59" s="342"/>
      <c r="QCR59" s="342"/>
      <c r="QCS59" s="342"/>
      <c r="QCT59" s="342"/>
      <c r="QCU59" s="342"/>
      <c r="QCV59" s="342"/>
      <c r="QCW59" s="342"/>
      <c r="QCX59" s="342"/>
      <c r="QCY59" s="342"/>
      <c r="QCZ59" s="342"/>
      <c r="QDA59" s="342"/>
      <c r="QDB59" s="342"/>
      <c r="QDC59" s="342"/>
      <c r="QDD59" s="342"/>
      <c r="QDE59" s="342"/>
      <c r="QDF59" s="342"/>
      <c r="QDG59" s="342"/>
      <c r="QDH59" s="342"/>
      <c r="QDI59" s="342"/>
      <c r="QDJ59" s="342"/>
      <c r="QDK59" s="342"/>
      <c r="QDL59" s="342"/>
      <c r="QDM59" s="342"/>
      <c r="QDN59" s="342"/>
      <c r="QDO59" s="342"/>
      <c r="QDP59" s="342"/>
      <c r="QDQ59" s="342"/>
      <c r="QDR59" s="342"/>
      <c r="QDS59" s="342"/>
      <c r="QDT59" s="342"/>
      <c r="QDU59" s="342"/>
      <c r="QDV59" s="342"/>
      <c r="QDW59" s="342"/>
      <c r="QDX59" s="342"/>
      <c r="QDY59" s="342"/>
      <c r="QDZ59" s="342"/>
      <c r="QEA59" s="342"/>
      <c r="QEB59" s="342"/>
      <c r="QEC59" s="342"/>
      <c r="QED59" s="342"/>
      <c r="QEE59" s="342"/>
      <c r="QEF59" s="342"/>
      <c r="QEG59" s="342"/>
      <c r="QEH59" s="342"/>
      <c r="QEI59" s="342"/>
      <c r="QEJ59" s="342"/>
      <c r="QEK59" s="342"/>
      <c r="QEL59" s="342"/>
      <c r="QEM59" s="342"/>
      <c r="QEN59" s="342"/>
      <c r="QEO59" s="342"/>
      <c r="QEP59" s="342"/>
      <c r="QEQ59" s="342"/>
      <c r="QER59" s="342"/>
      <c r="QES59" s="342"/>
      <c r="QET59" s="342"/>
      <c r="QEU59" s="342"/>
      <c r="QEV59" s="342"/>
      <c r="QEW59" s="342"/>
      <c r="QEX59" s="342"/>
      <c r="QEY59" s="342"/>
      <c r="QEZ59" s="342"/>
      <c r="QFA59" s="342"/>
      <c r="QFB59" s="342"/>
      <c r="QFC59" s="342"/>
      <c r="QFD59" s="342"/>
      <c r="QFE59" s="342"/>
      <c r="QFF59" s="342"/>
      <c r="QFG59" s="342"/>
      <c r="QFH59" s="342"/>
      <c r="QFI59" s="342"/>
      <c r="QFJ59" s="342"/>
      <c r="QFK59" s="342"/>
      <c r="QFL59" s="342"/>
      <c r="QFM59" s="342"/>
      <c r="QFN59" s="342"/>
      <c r="QFO59" s="342"/>
      <c r="QFP59" s="342"/>
      <c r="QFQ59" s="342"/>
      <c r="QFR59" s="342"/>
      <c r="QFS59" s="342"/>
      <c r="QFT59" s="342"/>
      <c r="QFU59" s="342"/>
      <c r="QFV59" s="342"/>
      <c r="QFW59" s="342"/>
      <c r="QFX59" s="342"/>
      <c r="QFY59" s="342"/>
      <c r="QFZ59" s="342"/>
      <c r="QGA59" s="342"/>
      <c r="QGB59" s="342"/>
      <c r="QGC59" s="342"/>
      <c r="QGD59" s="342"/>
      <c r="QGE59" s="342"/>
      <c r="QGF59" s="342"/>
      <c r="QGG59" s="342"/>
      <c r="QGH59" s="342"/>
      <c r="QGI59" s="342"/>
      <c r="QGJ59" s="342"/>
      <c r="QGK59" s="342"/>
      <c r="QGL59" s="342"/>
      <c r="QGM59" s="342"/>
      <c r="QGN59" s="342"/>
      <c r="QGO59" s="342"/>
      <c r="QGP59" s="342"/>
      <c r="QGQ59" s="342"/>
      <c r="QGR59" s="342"/>
      <c r="QGS59" s="342"/>
      <c r="QGT59" s="342"/>
      <c r="QGU59" s="342"/>
      <c r="QGV59" s="342"/>
      <c r="QGW59" s="342"/>
      <c r="QGX59" s="342"/>
      <c r="QGY59" s="342"/>
      <c r="QGZ59" s="342"/>
      <c r="QHA59" s="342"/>
      <c r="QHB59" s="342"/>
      <c r="QHC59" s="342"/>
      <c r="QHD59" s="342"/>
      <c r="QHE59" s="342"/>
      <c r="QHF59" s="342"/>
      <c r="QHG59" s="342"/>
      <c r="QHH59" s="342"/>
      <c r="QHI59" s="342"/>
      <c r="QHJ59" s="342"/>
      <c r="QHK59" s="342"/>
      <c r="QHL59" s="342"/>
      <c r="QHM59" s="342"/>
      <c r="QHN59" s="342"/>
      <c r="QHO59" s="342"/>
      <c r="QHP59" s="342"/>
      <c r="QHQ59" s="342"/>
      <c r="QHR59" s="342"/>
      <c r="QHS59" s="342"/>
      <c r="QHT59" s="342"/>
      <c r="QHU59" s="342"/>
      <c r="QHV59" s="342"/>
      <c r="QHW59" s="342"/>
      <c r="QHX59" s="342"/>
      <c r="QHY59" s="342"/>
      <c r="QHZ59" s="342"/>
      <c r="QIA59" s="342"/>
      <c r="QIB59" s="342"/>
      <c r="QIC59" s="342"/>
      <c r="QID59" s="342"/>
      <c r="QIE59" s="342"/>
      <c r="QIF59" s="342"/>
      <c r="QIG59" s="342"/>
      <c r="QIH59" s="342"/>
      <c r="QII59" s="342"/>
      <c r="QIJ59" s="342"/>
      <c r="QIK59" s="342"/>
      <c r="QIL59" s="342"/>
      <c r="QIM59" s="342"/>
      <c r="QIN59" s="342"/>
      <c r="QIO59" s="342"/>
      <c r="QIP59" s="342"/>
      <c r="QIQ59" s="342"/>
      <c r="QIR59" s="342"/>
      <c r="QIS59" s="342"/>
      <c r="QIT59" s="342"/>
      <c r="QIU59" s="342"/>
      <c r="QIV59" s="342"/>
      <c r="QIW59" s="342"/>
      <c r="QIX59" s="342"/>
      <c r="QIY59" s="342"/>
      <c r="QIZ59" s="342"/>
      <c r="QJA59" s="342"/>
      <c r="QJB59" s="342"/>
      <c r="QJC59" s="342"/>
      <c r="QJD59" s="342"/>
      <c r="QJE59" s="342"/>
      <c r="QJF59" s="342"/>
      <c r="QJG59" s="342"/>
      <c r="QJH59" s="342"/>
      <c r="QJI59" s="342"/>
      <c r="QJJ59" s="342"/>
      <c r="QJK59" s="342"/>
      <c r="QJL59" s="342"/>
      <c r="QJM59" s="342"/>
      <c r="QJN59" s="342"/>
      <c r="QJO59" s="342"/>
      <c r="QJP59" s="342"/>
      <c r="QJQ59" s="342"/>
      <c r="QJR59" s="342"/>
      <c r="QJS59" s="342"/>
      <c r="QJT59" s="342"/>
      <c r="QJU59" s="342"/>
      <c r="QJV59" s="342"/>
      <c r="QJW59" s="342"/>
      <c r="QJX59" s="342"/>
      <c r="QJY59" s="342"/>
      <c r="QJZ59" s="342"/>
      <c r="QKA59" s="342"/>
      <c r="QKB59" s="342"/>
      <c r="QKC59" s="342"/>
      <c r="QKD59" s="342"/>
      <c r="QKE59" s="342"/>
      <c r="QKF59" s="342"/>
      <c r="QKG59" s="342"/>
      <c r="QKH59" s="342"/>
      <c r="QKI59" s="342"/>
      <c r="QKJ59" s="342"/>
      <c r="QKK59" s="342"/>
      <c r="QKL59" s="342"/>
      <c r="QKM59" s="342"/>
      <c r="QKN59" s="342"/>
      <c r="QKO59" s="342"/>
      <c r="QKP59" s="342"/>
      <c r="QKQ59" s="342"/>
      <c r="QKR59" s="342"/>
      <c r="QKS59" s="342"/>
      <c r="QKT59" s="342"/>
      <c r="QKU59" s="342"/>
      <c r="QKV59" s="342"/>
      <c r="QKW59" s="342"/>
      <c r="QKX59" s="342"/>
      <c r="QKY59" s="342"/>
      <c r="QKZ59" s="342"/>
      <c r="QLA59" s="342"/>
      <c r="QLB59" s="342"/>
      <c r="QLC59" s="342"/>
      <c r="QLD59" s="342"/>
      <c r="QLE59" s="342"/>
      <c r="QLF59" s="342"/>
      <c r="QLG59" s="342"/>
      <c r="QLH59" s="342"/>
      <c r="QLI59" s="342"/>
      <c r="QLJ59" s="342"/>
      <c r="QLK59" s="342"/>
      <c r="QLL59" s="342"/>
      <c r="QLM59" s="342"/>
      <c r="QLN59" s="342"/>
      <c r="QLO59" s="342"/>
      <c r="QLP59" s="342"/>
      <c r="QLQ59" s="342"/>
      <c r="QLR59" s="342"/>
      <c r="QLS59" s="342"/>
      <c r="QLT59" s="342"/>
      <c r="QLU59" s="342"/>
      <c r="QLV59" s="342"/>
      <c r="QLW59" s="342"/>
      <c r="QLX59" s="342"/>
      <c r="QLY59" s="342"/>
      <c r="QLZ59" s="342"/>
      <c r="QMA59" s="342"/>
      <c r="QMB59" s="342"/>
      <c r="QMC59" s="342"/>
      <c r="QMD59" s="342"/>
      <c r="QME59" s="342"/>
      <c r="QMF59" s="342"/>
      <c r="QMG59" s="342"/>
      <c r="QMH59" s="342"/>
      <c r="QMI59" s="342"/>
      <c r="QMJ59" s="342"/>
      <c r="QMK59" s="342"/>
      <c r="QML59" s="342"/>
      <c r="QMM59" s="342"/>
      <c r="QMN59" s="342"/>
      <c r="QMO59" s="342"/>
      <c r="QMP59" s="342"/>
      <c r="QMQ59" s="342"/>
      <c r="QMR59" s="342"/>
      <c r="QMS59" s="342"/>
      <c r="QMT59" s="342"/>
      <c r="QMU59" s="342"/>
      <c r="QMV59" s="342"/>
      <c r="QMW59" s="342"/>
      <c r="QMX59" s="342"/>
      <c r="QMY59" s="342"/>
      <c r="QMZ59" s="342"/>
      <c r="QNA59" s="342"/>
      <c r="QNB59" s="342"/>
      <c r="QNC59" s="342"/>
      <c r="QND59" s="342"/>
      <c r="QNE59" s="342"/>
      <c r="QNF59" s="342"/>
      <c r="QNG59" s="342"/>
      <c r="QNH59" s="342"/>
      <c r="QNI59" s="342"/>
      <c r="QNJ59" s="342"/>
      <c r="QNK59" s="342"/>
      <c r="QNL59" s="342"/>
      <c r="QNM59" s="342"/>
      <c r="QNN59" s="342"/>
      <c r="QNO59" s="342"/>
      <c r="QNP59" s="342"/>
      <c r="QNQ59" s="342"/>
      <c r="QNR59" s="342"/>
      <c r="QNS59" s="342"/>
      <c r="QNT59" s="342"/>
      <c r="QNU59" s="342"/>
      <c r="QNV59" s="342"/>
      <c r="QNW59" s="342"/>
      <c r="QNX59" s="342"/>
      <c r="QNY59" s="342"/>
      <c r="QNZ59" s="342"/>
      <c r="QOA59" s="342"/>
      <c r="QOB59" s="342"/>
      <c r="QOC59" s="342"/>
      <c r="QOD59" s="342"/>
      <c r="QOE59" s="342"/>
      <c r="QOF59" s="342"/>
      <c r="QOG59" s="342"/>
      <c r="QOH59" s="342"/>
      <c r="QOI59" s="342"/>
      <c r="QOJ59" s="342"/>
      <c r="QOK59" s="342"/>
      <c r="QOL59" s="342"/>
      <c r="QOM59" s="342"/>
      <c r="QON59" s="342"/>
      <c r="QOO59" s="342"/>
      <c r="QOP59" s="342"/>
      <c r="QOQ59" s="342"/>
      <c r="QOR59" s="342"/>
      <c r="QOS59" s="342"/>
      <c r="QOT59" s="342"/>
      <c r="QOU59" s="342"/>
      <c r="QOV59" s="342"/>
      <c r="QOW59" s="342"/>
      <c r="QOX59" s="342"/>
      <c r="QOY59" s="342"/>
      <c r="QOZ59" s="342"/>
      <c r="QPA59" s="342"/>
      <c r="QPB59" s="342"/>
      <c r="QPC59" s="342"/>
      <c r="QPD59" s="342"/>
      <c r="QPE59" s="342"/>
      <c r="QPF59" s="342"/>
      <c r="QPG59" s="342"/>
      <c r="QPH59" s="342"/>
      <c r="QPI59" s="342"/>
      <c r="QPJ59" s="342"/>
      <c r="QPK59" s="342"/>
      <c r="QPL59" s="342"/>
      <c r="QPM59" s="342"/>
      <c r="QPN59" s="342"/>
      <c r="QPO59" s="342"/>
      <c r="QPP59" s="342"/>
      <c r="QPQ59" s="342"/>
      <c r="QPR59" s="342"/>
      <c r="QPS59" s="342"/>
      <c r="QPT59" s="342"/>
      <c r="QPU59" s="342"/>
      <c r="QPV59" s="342"/>
      <c r="QPW59" s="342"/>
      <c r="QPX59" s="342"/>
      <c r="QPY59" s="342"/>
      <c r="QPZ59" s="342"/>
      <c r="QQA59" s="342"/>
      <c r="QQB59" s="342"/>
      <c r="QQC59" s="342"/>
      <c r="QQD59" s="342"/>
      <c r="QQE59" s="342"/>
      <c r="QQF59" s="342"/>
      <c r="QQG59" s="342"/>
      <c r="QQH59" s="342"/>
      <c r="QQI59" s="342"/>
      <c r="QQJ59" s="342"/>
      <c r="QQK59" s="342"/>
      <c r="QQL59" s="342"/>
      <c r="QQM59" s="342"/>
      <c r="QQN59" s="342"/>
      <c r="QQO59" s="342"/>
      <c r="QQP59" s="342"/>
      <c r="QQQ59" s="342"/>
      <c r="QQR59" s="342"/>
      <c r="QQS59" s="342"/>
      <c r="QQT59" s="342"/>
      <c r="QQU59" s="342"/>
      <c r="QQV59" s="342"/>
      <c r="QQW59" s="342"/>
      <c r="QQX59" s="342"/>
      <c r="QQY59" s="342"/>
      <c r="QQZ59" s="342"/>
      <c r="QRA59" s="342"/>
      <c r="QRB59" s="342"/>
      <c r="QRC59" s="342"/>
      <c r="QRD59" s="342"/>
      <c r="QRE59" s="342"/>
      <c r="QRF59" s="342"/>
      <c r="QRG59" s="342"/>
      <c r="QRH59" s="342"/>
      <c r="QRI59" s="342"/>
      <c r="QRJ59" s="342"/>
      <c r="QRK59" s="342"/>
      <c r="QRL59" s="342"/>
      <c r="QRM59" s="342"/>
      <c r="QRN59" s="342"/>
      <c r="QRO59" s="342"/>
      <c r="QRP59" s="342"/>
      <c r="QRQ59" s="342"/>
      <c r="QRR59" s="342"/>
      <c r="QRS59" s="342"/>
      <c r="QRT59" s="342"/>
      <c r="QRU59" s="342"/>
      <c r="QRV59" s="342"/>
      <c r="QRW59" s="342"/>
      <c r="QRX59" s="342"/>
      <c r="QRY59" s="342"/>
      <c r="QRZ59" s="342"/>
      <c r="QSA59" s="342"/>
      <c r="QSB59" s="342"/>
      <c r="QSC59" s="342"/>
      <c r="QSD59" s="342"/>
      <c r="QSE59" s="342"/>
      <c r="QSF59" s="342"/>
      <c r="QSG59" s="342"/>
      <c r="QSH59" s="342"/>
      <c r="QSI59" s="342"/>
      <c r="QSJ59" s="342"/>
      <c r="QSK59" s="342"/>
      <c r="QSL59" s="342"/>
      <c r="QSM59" s="342"/>
      <c r="QSN59" s="342"/>
      <c r="QSO59" s="342"/>
      <c r="QSP59" s="342"/>
      <c r="QSQ59" s="342"/>
      <c r="QSR59" s="342"/>
      <c r="QSS59" s="342"/>
      <c r="QST59" s="342"/>
      <c r="QSU59" s="342"/>
      <c r="QSV59" s="342"/>
      <c r="QSW59" s="342"/>
      <c r="QSX59" s="342"/>
      <c r="QSY59" s="342"/>
      <c r="QSZ59" s="342"/>
      <c r="QTA59" s="342"/>
      <c r="QTB59" s="342"/>
      <c r="QTC59" s="342"/>
      <c r="QTD59" s="342"/>
      <c r="QTE59" s="342"/>
      <c r="QTF59" s="342"/>
      <c r="QTG59" s="342"/>
      <c r="QTH59" s="342"/>
      <c r="QTI59" s="342"/>
      <c r="QTJ59" s="342"/>
      <c r="QTK59" s="342"/>
      <c r="QTL59" s="342"/>
      <c r="QTM59" s="342"/>
      <c r="QTN59" s="342"/>
      <c r="QTO59" s="342"/>
      <c r="QTP59" s="342"/>
      <c r="QTQ59" s="342"/>
      <c r="QTR59" s="342"/>
      <c r="QTS59" s="342"/>
      <c r="QTT59" s="342"/>
      <c r="QTU59" s="342"/>
      <c r="QTV59" s="342"/>
      <c r="QTW59" s="342"/>
      <c r="QTX59" s="342"/>
      <c r="QTY59" s="342"/>
      <c r="QTZ59" s="342"/>
      <c r="QUA59" s="342"/>
      <c r="QUB59" s="342"/>
      <c r="QUC59" s="342"/>
      <c r="QUD59" s="342"/>
      <c r="QUE59" s="342"/>
      <c r="QUF59" s="342"/>
      <c r="QUG59" s="342"/>
      <c r="QUH59" s="342"/>
      <c r="QUI59" s="342"/>
      <c r="QUJ59" s="342"/>
      <c r="QUK59" s="342"/>
      <c r="QUL59" s="342"/>
      <c r="QUM59" s="342"/>
      <c r="QUN59" s="342"/>
      <c r="QUO59" s="342"/>
      <c r="QUP59" s="342"/>
      <c r="QUQ59" s="342"/>
      <c r="QUR59" s="342"/>
      <c r="QUS59" s="342"/>
      <c r="QUT59" s="342"/>
      <c r="QUU59" s="342"/>
      <c r="QUV59" s="342"/>
      <c r="QUW59" s="342"/>
      <c r="QUX59" s="342"/>
      <c r="QUY59" s="342"/>
      <c r="QUZ59" s="342"/>
      <c r="QVA59" s="342"/>
      <c r="QVB59" s="342"/>
      <c r="QVC59" s="342"/>
      <c r="QVD59" s="342"/>
      <c r="QVE59" s="342"/>
      <c r="QVF59" s="342"/>
      <c r="QVG59" s="342"/>
      <c r="QVH59" s="342"/>
      <c r="QVI59" s="342"/>
      <c r="QVJ59" s="342"/>
      <c r="QVK59" s="342"/>
      <c r="QVL59" s="342"/>
      <c r="QVM59" s="342"/>
      <c r="QVN59" s="342"/>
      <c r="QVO59" s="342"/>
      <c r="QVP59" s="342"/>
      <c r="QVQ59" s="342"/>
      <c r="QVR59" s="342"/>
      <c r="QVS59" s="342"/>
      <c r="QVT59" s="342"/>
      <c r="QVU59" s="342"/>
      <c r="QVV59" s="342"/>
      <c r="QVW59" s="342"/>
      <c r="QVX59" s="342"/>
      <c r="QVY59" s="342"/>
      <c r="QVZ59" s="342"/>
      <c r="QWA59" s="342"/>
      <c r="QWB59" s="342"/>
      <c r="QWC59" s="342"/>
      <c r="QWD59" s="342"/>
      <c r="QWE59" s="342"/>
      <c r="QWF59" s="342"/>
      <c r="QWG59" s="342"/>
      <c r="QWH59" s="342"/>
      <c r="QWI59" s="342"/>
      <c r="QWJ59" s="342"/>
      <c r="QWK59" s="342"/>
      <c r="QWL59" s="342"/>
      <c r="QWM59" s="342"/>
      <c r="QWN59" s="342"/>
      <c r="QWO59" s="342"/>
      <c r="QWP59" s="342"/>
      <c r="QWQ59" s="342"/>
      <c r="QWR59" s="342"/>
      <c r="QWS59" s="342"/>
      <c r="QWT59" s="342"/>
      <c r="QWU59" s="342"/>
      <c r="QWV59" s="342"/>
      <c r="QWW59" s="342"/>
      <c r="QWX59" s="342"/>
      <c r="QWY59" s="342"/>
      <c r="QWZ59" s="342"/>
      <c r="QXA59" s="342"/>
      <c r="QXB59" s="342"/>
      <c r="QXC59" s="342"/>
      <c r="QXD59" s="342"/>
      <c r="QXE59" s="342"/>
      <c r="QXF59" s="342"/>
      <c r="QXG59" s="342"/>
      <c r="QXH59" s="342"/>
      <c r="QXI59" s="342"/>
      <c r="QXJ59" s="342"/>
      <c r="QXK59" s="342"/>
      <c r="QXL59" s="342"/>
      <c r="QXM59" s="342"/>
      <c r="QXN59" s="342"/>
      <c r="QXO59" s="342"/>
      <c r="QXP59" s="342"/>
      <c r="QXQ59" s="342"/>
      <c r="QXR59" s="342"/>
      <c r="QXS59" s="342"/>
      <c r="QXT59" s="342"/>
      <c r="QXU59" s="342"/>
      <c r="QXV59" s="342"/>
      <c r="QXW59" s="342"/>
      <c r="QXX59" s="342"/>
      <c r="QXY59" s="342"/>
      <c r="QXZ59" s="342"/>
      <c r="QYA59" s="342"/>
      <c r="QYB59" s="342"/>
      <c r="QYC59" s="342"/>
      <c r="QYD59" s="342"/>
      <c r="QYE59" s="342"/>
      <c r="QYF59" s="342"/>
      <c r="QYG59" s="342"/>
      <c r="QYH59" s="342"/>
      <c r="QYI59" s="342"/>
      <c r="QYJ59" s="342"/>
      <c r="QYK59" s="342"/>
      <c r="QYL59" s="342"/>
      <c r="QYM59" s="342"/>
      <c r="QYN59" s="342"/>
      <c r="QYO59" s="342"/>
      <c r="QYP59" s="342"/>
      <c r="QYQ59" s="342"/>
      <c r="QYR59" s="342"/>
      <c r="QYS59" s="342"/>
      <c r="QYT59" s="342"/>
      <c r="QYU59" s="342"/>
      <c r="QYV59" s="342"/>
      <c r="QYW59" s="342"/>
      <c r="QYX59" s="342"/>
      <c r="QYY59" s="342"/>
      <c r="QYZ59" s="342"/>
      <c r="QZA59" s="342"/>
      <c r="QZB59" s="342"/>
      <c r="QZC59" s="342"/>
      <c r="QZD59" s="342"/>
      <c r="QZE59" s="342"/>
      <c r="QZF59" s="342"/>
      <c r="QZG59" s="342"/>
      <c r="QZH59" s="342"/>
      <c r="QZI59" s="342"/>
      <c r="QZJ59" s="342"/>
      <c r="QZK59" s="342"/>
      <c r="QZL59" s="342"/>
      <c r="QZM59" s="342"/>
      <c r="QZN59" s="342"/>
      <c r="QZO59" s="342"/>
      <c r="QZP59" s="342"/>
      <c r="QZQ59" s="342"/>
      <c r="QZR59" s="342"/>
      <c r="QZS59" s="342"/>
      <c r="QZT59" s="342"/>
      <c r="QZU59" s="342"/>
      <c r="QZV59" s="342"/>
      <c r="QZW59" s="342"/>
      <c r="QZX59" s="342"/>
      <c r="QZY59" s="342"/>
      <c r="QZZ59" s="342"/>
      <c r="RAA59" s="342"/>
      <c r="RAB59" s="342"/>
      <c r="RAC59" s="342"/>
      <c r="RAD59" s="342"/>
      <c r="RAE59" s="342"/>
      <c r="RAF59" s="342"/>
      <c r="RAG59" s="342"/>
      <c r="RAH59" s="342"/>
      <c r="RAI59" s="342"/>
      <c r="RAJ59" s="342"/>
      <c r="RAK59" s="342"/>
      <c r="RAL59" s="342"/>
      <c r="RAM59" s="342"/>
      <c r="RAN59" s="342"/>
      <c r="RAO59" s="342"/>
      <c r="RAP59" s="342"/>
      <c r="RAQ59" s="342"/>
      <c r="RAR59" s="342"/>
      <c r="RAS59" s="342"/>
      <c r="RAT59" s="342"/>
      <c r="RAU59" s="342"/>
      <c r="RAV59" s="342"/>
      <c r="RAW59" s="342"/>
      <c r="RAX59" s="342"/>
      <c r="RAY59" s="342"/>
      <c r="RAZ59" s="342"/>
      <c r="RBA59" s="342"/>
      <c r="RBB59" s="342"/>
      <c r="RBC59" s="342"/>
      <c r="RBD59" s="342"/>
      <c r="RBE59" s="342"/>
      <c r="RBF59" s="342"/>
      <c r="RBG59" s="342"/>
      <c r="RBH59" s="342"/>
      <c r="RBI59" s="342"/>
      <c r="RBJ59" s="342"/>
      <c r="RBK59" s="342"/>
      <c r="RBL59" s="342"/>
      <c r="RBM59" s="342"/>
      <c r="RBN59" s="342"/>
      <c r="RBO59" s="342"/>
      <c r="RBP59" s="342"/>
      <c r="RBQ59" s="342"/>
      <c r="RBR59" s="342"/>
      <c r="RBS59" s="342"/>
      <c r="RBT59" s="342"/>
      <c r="RBU59" s="342"/>
      <c r="RBV59" s="342"/>
      <c r="RBW59" s="342"/>
      <c r="RBX59" s="342"/>
      <c r="RBY59" s="342"/>
      <c r="RBZ59" s="342"/>
      <c r="RCA59" s="342"/>
      <c r="RCB59" s="342"/>
      <c r="RCC59" s="342"/>
      <c r="RCD59" s="342"/>
      <c r="RCE59" s="342"/>
      <c r="RCF59" s="342"/>
      <c r="RCG59" s="342"/>
      <c r="RCH59" s="342"/>
      <c r="RCI59" s="342"/>
      <c r="RCJ59" s="342"/>
      <c r="RCK59" s="342"/>
      <c r="RCL59" s="342"/>
      <c r="RCM59" s="342"/>
      <c r="RCN59" s="342"/>
      <c r="RCO59" s="342"/>
      <c r="RCP59" s="342"/>
      <c r="RCQ59" s="342"/>
      <c r="RCR59" s="342"/>
      <c r="RCS59" s="342"/>
      <c r="RCT59" s="342"/>
      <c r="RCU59" s="342"/>
      <c r="RCV59" s="342"/>
      <c r="RCW59" s="342"/>
      <c r="RCX59" s="342"/>
      <c r="RCY59" s="342"/>
      <c r="RCZ59" s="342"/>
      <c r="RDA59" s="342"/>
      <c r="RDB59" s="342"/>
      <c r="RDC59" s="342"/>
      <c r="RDD59" s="342"/>
      <c r="RDE59" s="342"/>
      <c r="RDF59" s="342"/>
      <c r="RDG59" s="342"/>
      <c r="RDH59" s="342"/>
      <c r="RDI59" s="342"/>
      <c r="RDJ59" s="342"/>
      <c r="RDK59" s="342"/>
      <c r="RDL59" s="342"/>
      <c r="RDM59" s="342"/>
      <c r="RDN59" s="342"/>
      <c r="RDO59" s="342"/>
      <c r="RDP59" s="342"/>
      <c r="RDQ59" s="342"/>
      <c r="RDR59" s="342"/>
      <c r="RDS59" s="342"/>
      <c r="RDT59" s="342"/>
      <c r="RDU59" s="342"/>
      <c r="RDV59" s="342"/>
      <c r="RDW59" s="342"/>
      <c r="RDX59" s="342"/>
      <c r="RDY59" s="342"/>
      <c r="RDZ59" s="342"/>
      <c r="REA59" s="342"/>
      <c r="REB59" s="342"/>
      <c r="REC59" s="342"/>
      <c r="RED59" s="342"/>
      <c r="REE59" s="342"/>
      <c r="REF59" s="342"/>
      <c r="REG59" s="342"/>
      <c r="REH59" s="342"/>
      <c r="REI59" s="342"/>
      <c r="REJ59" s="342"/>
      <c r="REK59" s="342"/>
      <c r="REL59" s="342"/>
      <c r="REM59" s="342"/>
      <c r="REN59" s="342"/>
      <c r="REO59" s="342"/>
      <c r="REP59" s="342"/>
      <c r="REQ59" s="342"/>
      <c r="RER59" s="342"/>
      <c r="RES59" s="342"/>
      <c r="RET59" s="342"/>
      <c r="REU59" s="342"/>
      <c r="REV59" s="342"/>
      <c r="REW59" s="342"/>
      <c r="REX59" s="342"/>
      <c r="REY59" s="342"/>
      <c r="REZ59" s="342"/>
      <c r="RFA59" s="342"/>
      <c r="RFB59" s="342"/>
      <c r="RFC59" s="342"/>
      <c r="RFD59" s="342"/>
      <c r="RFE59" s="342"/>
      <c r="RFF59" s="342"/>
      <c r="RFG59" s="342"/>
      <c r="RFH59" s="342"/>
      <c r="RFI59" s="342"/>
      <c r="RFJ59" s="342"/>
      <c r="RFK59" s="342"/>
      <c r="RFL59" s="342"/>
      <c r="RFM59" s="342"/>
      <c r="RFN59" s="342"/>
      <c r="RFO59" s="342"/>
      <c r="RFP59" s="342"/>
      <c r="RFQ59" s="342"/>
      <c r="RFR59" s="342"/>
      <c r="RFS59" s="342"/>
      <c r="RFT59" s="342"/>
      <c r="RFU59" s="342"/>
      <c r="RFV59" s="342"/>
      <c r="RFW59" s="342"/>
      <c r="RFX59" s="342"/>
      <c r="RFY59" s="342"/>
      <c r="RFZ59" s="342"/>
      <c r="RGA59" s="342"/>
      <c r="RGB59" s="342"/>
      <c r="RGC59" s="342"/>
      <c r="RGD59" s="342"/>
      <c r="RGE59" s="342"/>
      <c r="RGF59" s="342"/>
      <c r="RGG59" s="342"/>
      <c r="RGH59" s="342"/>
      <c r="RGI59" s="342"/>
      <c r="RGJ59" s="342"/>
      <c r="RGK59" s="342"/>
      <c r="RGL59" s="342"/>
      <c r="RGM59" s="342"/>
      <c r="RGN59" s="342"/>
      <c r="RGO59" s="342"/>
      <c r="RGP59" s="342"/>
      <c r="RGQ59" s="342"/>
      <c r="RGR59" s="342"/>
      <c r="RGS59" s="342"/>
      <c r="RGT59" s="342"/>
      <c r="RGU59" s="342"/>
      <c r="RGV59" s="342"/>
      <c r="RGW59" s="342"/>
      <c r="RGX59" s="342"/>
      <c r="RGY59" s="342"/>
      <c r="RGZ59" s="342"/>
      <c r="RHA59" s="342"/>
      <c r="RHB59" s="342"/>
      <c r="RHC59" s="342"/>
      <c r="RHD59" s="342"/>
      <c r="RHE59" s="342"/>
      <c r="RHF59" s="342"/>
      <c r="RHG59" s="342"/>
      <c r="RHH59" s="342"/>
      <c r="RHI59" s="342"/>
      <c r="RHJ59" s="342"/>
      <c r="RHK59" s="342"/>
      <c r="RHL59" s="342"/>
      <c r="RHM59" s="342"/>
      <c r="RHN59" s="342"/>
      <c r="RHO59" s="342"/>
      <c r="RHP59" s="342"/>
      <c r="RHQ59" s="342"/>
      <c r="RHR59" s="342"/>
      <c r="RHS59" s="342"/>
      <c r="RHT59" s="342"/>
      <c r="RHU59" s="342"/>
      <c r="RHV59" s="342"/>
      <c r="RHW59" s="342"/>
      <c r="RHX59" s="342"/>
      <c r="RHY59" s="342"/>
      <c r="RHZ59" s="342"/>
      <c r="RIA59" s="342"/>
      <c r="RIB59" s="342"/>
      <c r="RIC59" s="342"/>
      <c r="RID59" s="342"/>
      <c r="RIE59" s="342"/>
      <c r="RIF59" s="342"/>
      <c r="RIG59" s="342"/>
      <c r="RIH59" s="342"/>
      <c r="RII59" s="342"/>
      <c r="RIJ59" s="342"/>
      <c r="RIK59" s="342"/>
      <c r="RIL59" s="342"/>
      <c r="RIM59" s="342"/>
      <c r="RIN59" s="342"/>
      <c r="RIO59" s="342"/>
      <c r="RIP59" s="342"/>
      <c r="RIQ59" s="342"/>
      <c r="RIR59" s="342"/>
      <c r="RIS59" s="342"/>
      <c r="RIT59" s="342"/>
      <c r="RIU59" s="342"/>
      <c r="RIV59" s="342"/>
      <c r="RIW59" s="342"/>
      <c r="RIX59" s="342"/>
      <c r="RIY59" s="342"/>
      <c r="RIZ59" s="342"/>
      <c r="RJA59" s="342"/>
      <c r="RJB59" s="342"/>
      <c r="RJC59" s="342"/>
      <c r="RJD59" s="342"/>
      <c r="RJE59" s="342"/>
      <c r="RJF59" s="342"/>
      <c r="RJG59" s="342"/>
      <c r="RJH59" s="342"/>
      <c r="RJI59" s="342"/>
      <c r="RJJ59" s="342"/>
      <c r="RJK59" s="342"/>
      <c r="RJL59" s="342"/>
      <c r="RJM59" s="342"/>
      <c r="RJN59" s="342"/>
      <c r="RJO59" s="342"/>
      <c r="RJP59" s="342"/>
      <c r="RJQ59" s="342"/>
      <c r="RJR59" s="342"/>
      <c r="RJS59" s="342"/>
      <c r="RJT59" s="342"/>
      <c r="RJU59" s="342"/>
      <c r="RJV59" s="342"/>
      <c r="RJW59" s="342"/>
      <c r="RJX59" s="342"/>
      <c r="RJY59" s="342"/>
      <c r="RJZ59" s="342"/>
      <c r="RKA59" s="342"/>
      <c r="RKB59" s="342"/>
      <c r="RKC59" s="342"/>
      <c r="RKD59" s="342"/>
      <c r="RKE59" s="342"/>
      <c r="RKF59" s="342"/>
      <c r="RKG59" s="342"/>
      <c r="RKH59" s="342"/>
      <c r="RKI59" s="342"/>
      <c r="RKJ59" s="342"/>
      <c r="RKK59" s="342"/>
      <c r="RKL59" s="342"/>
      <c r="RKM59" s="342"/>
      <c r="RKN59" s="342"/>
      <c r="RKO59" s="342"/>
      <c r="RKP59" s="342"/>
      <c r="RKQ59" s="342"/>
      <c r="RKR59" s="342"/>
      <c r="RKS59" s="342"/>
      <c r="RKT59" s="342"/>
      <c r="RKU59" s="342"/>
      <c r="RKV59" s="342"/>
      <c r="RKW59" s="342"/>
      <c r="RKX59" s="342"/>
      <c r="RKY59" s="342"/>
      <c r="RKZ59" s="342"/>
      <c r="RLA59" s="342"/>
      <c r="RLB59" s="342"/>
      <c r="RLC59" s="342"/>
      <c r="RLD59" s="342"/>
      <c r="RLE59" s="342"/>
      <c r="RLF59" s="342"/>
      <c r="RLG59" s="342"/>
      <c r="RLH59" s="342"/>
      <c r="RLI59" s="342"/>
      <c r="RLJ59" s="342"/>
      <c r="RLK59" s="342"/>
      <c r="RLL59" s="342"/>
      <c r="RLM59" s="342"/>
      <c r="RLN59" s="342"/>
      <c r="RLO59" s="342"/>
      <c r="RLP59" s="342"/>
      <c r="RLQ59" s="342"/>
      <c r="RLR59" s="342"/>
      <c r="RLS59" s="342"/>
      <c r="RLT59" s="342"/>
      <c r="RLU59" s="342"/>
      <c r="RLV59" s="342"/>
      <c r="RLW59" s="342"/>
      <c r="RLX59" s="342"/>
      <c r="RLY59" s="342"/>
      <c r="RLZ59" s="342"/>
      <c r="RMA59" s="342"/>
      <c r="RMB59" s="342"/>
      <c r="RMC59" s="342"/>
      <c r="RMD59" s="342"/>
      <c r="RME59" s="342"/>
      <c r="RMF59" s="342"/>
      <c r="RMG59" s="342"/>
      <c r="RMH59" s="342"/>
      <c r="RMI59" s="342"/>
      <c r="RMJ59" s="342"/>
      <c r="RMK59" s="342"/>
      <c r="RML59" s="342"/>
      <c r="RMM59" s="342"/>
      <c r="RMN59" s="342"/>
      <c r="RMO59" s="342"/>
      <c r="RMP59" s="342"/>
      <c r="RMQ59" s="342"/>
      <c r="RMR59" s="342"/>
      <c r="RMS59" s="342"/>
      <c r="RMT59" s="342"/>
      <c r="RMU59" s="342"/>
      <c r="RMV59" s="342"/>
      <c r="RMW59" s="342"/>
      <c r="RMX59" s="342"/>
      <c r="RMY59" s="342"/>
      <c r="RMZ59" s="342"/>
      <c r="RNA59" s="342"/>
      <c r="RNB59" s="342"/>
      <c r="RNC59" s="342"/>
      <c r="RND59" s="342"/>
      <c r="RNE59" s="342"/>
      <c r="RNF59" s="342"/>
      <c r="RNG59" s="342"/>
      <c r="RNH59" s="342"/>
      <c r="RNI59" s="342"/>
      <c r="RNJ59" s="342"/>
      <c r="RNK59" s="342"/>
      <c r="RNL59" s="342"/>
      <c r="RNM59" s="342"/>
      <c r="RNN59" s="342"/>
      <c r="RNO59" s="342"/>
      <c r="RNP59" s="342"/>
      <c r="RNQ59" s="342"/>
      <c r="RNR59" s="342"/>
      <c r="RNS59" s="342"/>
      <c r="RNT59" s="342"/>
      <c r="RNU59" s="342"/>
      <c r="RNV59" s="342"/>
      <c r="RNW59" s="342"/>
      <c r="RNX59" s="342"/>
      <c r="RNY59" s="342"/>
      <c r="RNZ59" s="342"/>
      <c r="ROA59" s="342"/>
      <c r="ROB59" s="342"/>
      <c r="ROC59" s="342"/>
      <c r="ROD59" s="342"/>
      <c r="ROE59" s="342"/>
      <c r="ROF59" s="342"/>
      <c r="ROG59" s="342"/>
      <c r="ROH59" s="342"/>
      <c r="ROI59" s="342"/>
      <c r="ROJ59" s="342"/>
      <c r="ROK59" s="342"/>
      <c r="ROL59" s="342"/>
      <c r="ROM59" s="342"/>
      <c r="RON59" s="342"/>
      <c r="ROO59" s="342"/>
      <c r="ROP59" s="342"/>
      <c r="ROQ59" s="342"/>
      <c r="ROR59" s="342"/>
      <c r="ROS59" s="342"/>
      <c r="ROT59" s="342"/>
      <c r="ROU59" s="342"/>
      <c r="ROV59" s="342"/>
      <c r="ROW59" s="342"/>
      <c r="ROX59" s="342"/>
      <c r="ROY59" s="342"/>
      <c r="ROZ59" s="342"/>
      <c r="RPA59" s="342"/>
      <c r="RPB59" s="342"/>
      <c r="RPC59" s="342"/>
      <c r="RPD59" s="342"/>
      <c r="RPE59" s="342"/>
      <c r="RPF59" s="342"/>
      <c r="RPG59" s="342"/>
      <c r="RPH59" s="342"/>
      <c r="RPI59" s="342"/>
      <c r="RPJ59" s="342"/>
      <c r="RPK59" s="342"/>
      <c r="RPL59" s="342"/>
      <c r="RPM59" s="342"/>
      <c r="RPN59" s="342"/>
      <c r="RPO59" s="342"/>
      <c r="RPP59" s="342"/>
      <c r="RPQ59" s="342"/>
      <c r="RPR59" s="342"/>
      <c r="RPS59" s="342"/>
      <c r="RPT59" s="342"/>
      <c r="RPU59" s="342"/>
      <c r="RPV59" s="342"/>
      <c r="RPW59" s="342"/>
      <c r="RPX59" s="342"/>
      <c r="RPY59" s="342"/>
      <c r="RPZ59" s="342"/>
      <c r="RQA59" s="342"/>
      <c r="RQB59" s="342"/>
      <c r="RQC59" s="342"/>
      <c r="RQD59" s="342"/>
      <c r="RQE59" s="342"/>
      <c r="RQF59" s="342"/>
      <c r="RQG59" s="342"/>
      <c r="RQH59" s="342"/>
      <c r="RQI59" s="342"/>
      <c r="RQJ59" s="342"/>
      <c r="RQK59" s="342"/>
      <c r="RQL59" s="342"/>
      <c r="RQM59" s="342"/>
      <c r="RQN59" s="342"/>
      <c r="RQO59" s="342"/>
      <c r="RQP59" s="342"/>
      <c r="RQQ59" s="342"/>
      <c r="RQR59" s="342"/>
      <c r="RQS59" s="342"/>
      <c r="RQT59" s="342"/>
      <c r="RQU59" s="342"/>
      <c r="RQV59" s="342"/>
      <c r="RQW59" s="342"/>
      <c r="RQX59" s="342"/>
      <c r="RQY59" s="342"/>
      <c r="RQZ59" s="342"/>
      <c r="RRA59" s="342"/>
      <c r="RRB59" s="342"/>
      <c r="RRC59" s="342"/>
      <c r="RRD59" s="342"/>
      <c r="RRE59" s="342"/>
      <c r="RRF59" s="342"/>
      <c r="RRG59" s="342"/>
      <c r="RRH59" s="342"/>
      <c r="RRI59" s="342"/>
      <c r="RRJ59" s="342"/>
      <c r="RRK59" s="342"/>
      <c r="RRL59" s="342"/>
      <c r="RRM59" s="342"/>
      <c r="RRN59" s="342"/>
      <c r="RRO59" s="342"/>
      <c r="RRP59" s="342"/>
      <c r="RRQ59" s="342"/>
      <c r="RRR59" s="342"/>
      <c r="RRS59" s="342"/>
      <c r="RRT59" s="342"/>
      <c r="RRU59" s="342"/>
      <c r="RRV59" s="342"/>
      <c r="RRW59" s="342"/>
      <c r="RRX59" s="342"/>
      <c r="RRY59" s="342"/>
      <c r="RRZ59" s="342"/>
      <c r="RSA59" s="342"/>
      <c r="RSB59" s="342"/>
      <c r="RSC59" s="342"/>
      <c r="RSD59" s="342"/>
      <c r="RSE59" s="342"/>
      <c r="RSF59" s="342"/>
      <c r="RSG59" s="342"/>
      <c r="RSH59" s="342"/>
      <c r="RSI59" s="342"/>
      <c r="RSJ59" s="342"/>
      <c r="RSK59" s="342"/>
      <c r="RSL59" s="342"/>
      <c r="RSM59" s="342"/>
      <c r="RSN59" s="342"/>
      <c r="RSO59" s="342"/>
      <c r="RSP59" s="342"/>
      <c r="RSQ59" s="342"/>
      <c r="RSR59" s="342"/>
      <c r="RSS59" s="342"/>
      <c r="RST59" s="342"/>
      <c r="RSU59" s="342"/>
      <c r="RSV59" s="342"/>
      <c r="RSW59" s="342"/>
      <c r="RSX59" s="342"/>
      <c r="RSY59" s="342"/>
      <c r="RSZ59" s="342"/>
      <c r="RTA59" s="342"/>
      <c r="RTB59" s="342"/>
      <c r="RTC59" s="342"/>
      <c r="RTD59" s="342"/>
      <c r="RTE59" s="342"/>
      <c r="RTF59" s="342"/>
      <c r="RTG59" s="342"/>
      <c r="RTH59" s="342"/>
      <c r="RTI59" s="342"/>
      <c r="RTJ59" s="342"/>
      <c r="RTK59" s="342"/>
      <c r="RTL59" s="342"/>
      <c r="RTM59" s="342"/>
      <c r="RTN59" s="342"/>
      <c r="RTO59" s="342"/>
      <c r="RTP59" s="342"/>
      <c r="RTQ59" s="342"/>
      <c r="RTR59" s="342"/>
      <c r="RTS59" s="342"/>
      <c r="RTT59" s="342"/>
      <c r="RTU59" s="342"/>
      <c r="RTV59" s="342"/>
      <c r="RTW59" s="342"/>
      <c r="RTX59" s="342"/>
      <c r="RTY59" s="342"/>
      <c r="RTZ59" s="342"/>
      <c r="RUA59" s="342"/>
      <c r="RUB59" s="342"/>
      <c r="RUC59" s="342"/>
      <c r="RUD59" s="342"/>
      <c r="RUE59" s="342"/>
      <c r="RUF59" s="342"/>
      <c r="RUG59" s="342"/>
      <c r="RUH59" s="342"/>
      <c r="RUI59" s="342"/>
      <c r="RUJ59" s="342"/>
      <c r="RUK59" s="342"/>
      <c r="RUL59" s="342"/>
      <c r="RUM59" s="342"/>
      <c r="RUN59" s="342"/>
      <c r="RUO59" s="342"/>
      <c r="RUP59" s="342"/>
      <c r="RUQ59" s="342"/>
      <c r="RUR59" s="342"/>
      <c r="RUS59" s="342"/>
      <c r="RUT59" s="342"/>
      <c r="RUU59" s="342"/>
      <c r="RUV59" s="342"/>
      <c r="RUW59" s="342"/>
      <c r="RUX59" s="342"/>
      <c r="RUY59" s="342"/>
      <c r="RUZ59" s="342"/>
      <c r="RVA59" s="342"/>
      <c r="RVB59" s="342"/>
      <c r="RVC59" s="342"/>
      <c r="RVD59" s="342"/>
      <c r="RVE59" s="342"/>
      <c r="RVF59" s="342"/>
      <c r="RVG59" s="342"/>
      <c r="RVH59" s="342"/>
      <c r="RVI59" s="342"/>
      <c r="RVJ59" s="342"/>
      <c r="RVK59" s="342"/>
      <c r="RVL59" s="342"/>
      <c r="RVM59" s="342"/>
      <c r="RVN59" s="342"/>
      <c r="RVO59" s="342"/>
      <c r="RVP59" s="342"/>
      <c r="RVQ59" s="342"/>
      <c r="RVR59" s="342"/>
      <c r="RVS59" s="342"/>
      <c r="RVT59" s="342"/>
      <c r="RVU59" s="342"/>
      <c r="RVV59" s="342"/>
      <c r="RVW59" s="342"/>
      <c r="RVX59" s="342"/>
      <c r="RVY59" s="342"/>
      <c r="RVZ59" s="342"/>
      <c r="RWA59" s="342"/>
      <c r="RWB59" s="342"/>
      <c r="RWC59" s="342"/>
      <c r="RWD59" s="342"/>
      <c r="RWE59" s="342"/>
      <c r="RWF59" s="342"/>
      <c r="RWG59" s="342"/>
      <c r="RWH59" s="342"/>
      <c r="RWI59" s="342"/>
      <c r="RWJ59" s="342"/>
      <c r="RWK59" s="342"/>
      <c r="RWL59" s="342"/>
      <c r="RWM59" s="342"/>
      <c r="RWN59" s="342"/>
      <c r="RWO59" s="342"/>
      <c r="RWP59" s="342"/>
      <c r="RWQ59" s="342"/>
      <c r="RWR59" s="342"/>
      <c r="RWS59" s="342"/>
      <c r="RWT59" s="342"/>
      <c r="RWU59" s="342"/>
      <c r="RWV59" s="342"/>
      <c r="RWW59" s="342"/>
      <c r="RWX59" s="342"/>
      <c r="RWY59" s="342"/>
      <c r="RWZ59" s="342"/>
      <c r="RXA59" s="342"/>
      <c r="RXB59" s="342"/>
      <c r="RXC59" s="342"/>
      <c r="RXD59" s="342"/>
      <c r="RXE59" s="342"/>
      <c r="RXF59" s="342"/>
      <c r="RXG59" s="342"/>
      <c r="RXH59" s="342"/>
      <c r="RXI59" s="342"/>
      <c r="RXJ59" s="342"/>
      <c r="RXK59" s="342"/>
      <c r="RXL59" s="342"/>
      <c r="RXM59" s="342"/>
      <c r="RXN59" s="342"/>
      <c r="RXO59" s="342"/>
      <c r="RXP59" s="342"/>
      <c r="RXQ59" s="342"/>
      <c r="RXR59" s="342"/>
      <c r="RXS59" s="342"/>
      <c r="RXT59" s="342"/>
      <c r="RXU59" s="342"/>
      <c r="RXV59" s="342"/>
      <c r="RXW59" s="342"/>
      <c r="RXX59" s="342"/>
      <c r="RXY59" s="342"/>
      <c r="RXZ59" s="342"/>
      <c r="RYA59" s="342"/>
      <c r="RYB59" s="342"/>
      <c r="RYC59" s="342"/>
      <c r="RYD59" s="342"/>
      <c r="RYE59" s="342"/>
      <c r="RYF59" s="342"/>
      <c r="RYG59" s="342"/>
      <c r="RYH59" s="342"/>
      <c r="RYI59" s="342"/>
      <c r="RYJ59" s="342"/>
      <c r="RYK59" s="342"/>
      <c r="RYL59" s="342"/>
      <c r="RYM59" s="342"/>
      <c r="RYN59" s="342"/>
      <c r="RYO59" s="342"/>
      <c r="RYP59" s="342"/>
      <c r="RYQ59" s="342"/>
      <c r="RYR59" s="342"/>
      <c r="RYS59" s="342"/>
      <c r="RYT59" s="342"/>
      <c r="RYU59" s="342"/>
      <c r="RYV59" s="342"/>
      <c r="RYW59" s="342"/>
      <c r="RYX59" s="342"/>
      <c r="RYY59" s="342"/>
      <c r="RYZ59" s="342"/>
      <c r="RZA59" s="342"/>
      <c r="RZB59" s="342"/>
      <c r="RZC59" s="342"/>
      <c r="RZD59" s="342"/>
      <c r="RZE59" s="342"/>
      <c r="RZF59" s="342"/>
      <c r="RZG59" s="342"/>
      <c r="RZH59" s="342"/>
      <c r="RZI59" s="342"/>
      <c r="RZJ59" s="342"/>
      <c r="RZK59" s="342"/>
      <c r="RZL59" s="342"/>
      <c r="RZM59" s="342"/>
      <c r="RZN59" s="342"/>
      <c r="RZO59" s="342"/>
      <c r="RZP59" s="342"/>
      <c r="RZQ59" s="342"/>
      <c r="RZR59" s="342"/>
      <c r="RZS59" s="342"/>
      <c r="RZT59" s="342"/>
      <c r="RZU59" s="342"/>
      <c r="RZV59" s="342"/>
      <c r="RZW59" s="342"/>
      <c r="RZX59" s="342"/>
      <c r="RZY59" s="342"/>
      <c r="RZZ59" s="342"/>
      <c r="SAA59" s="342"/>
      <c r="SAB59" s="342"/>
      <c r="SAC59" s="342"/>
      <c r="SAD59" s="342"/>
      <c r="SAE59" s="342"/>
      <c r="SAF59" s="342"/>
      <c r="SAG59" s="342"/>
      <c r="SAH59" s="342"/>
      <c r="SAI59" s="342"/>
      <c r="SAJ59" s="342"/>
      <c r="SAK59" s="342"/>
      <c r="SAL59" s="342"/>
      <c r="SAM59" s="342"/>
      <c r="SAN59" s="342"/>
      <c r="SAO59" s="342"/>
      <c r="SAP59" s="342"/>
      <c r="SAQ59" s="342"/>
      <c r="SAR59" s="342"/>
      <c r="SAS59" s="342"/>
      <c r="SAT59" s="342"/>
      <c r="SAU59" s="342"/>
      <c r="SAV59" s="342"/>
      <c r="SAW59" s="342"/>
      <c r="SAX59" s="342"/>
      <c r="SAY59" s="342"/>
      <c r="SAZ59" s="342"/>
      <c r="SBA59" s="342"/>
      <c r="SBB59" s="342"/>
      <c r="SBC59" s="342"/>
      <c r="SBD59" s="342"/>
      <c r="SBE59" s="342"/>
      <c r="SBF59" s="342"/>
      <c r="SBG59" s="342"/>
      <c r="SBH59" s="342"/>
      <c r="SBI59" s="342"/>
      <c r="SBJ59" s="342"/>
      <c r="SBK59" s="342"/>
      <c r="SBL59" s="342"/>
      <c r="SBM59" s="342"/>
      <c r="SBN59" s="342"/>
      <c r="SBO59" s="342"/>
      <c r="SBP59" s="342"/>
      <c r="SBQ59" s="342"/>
      <c r="SBR59" s="342"/>
      <c r="SBS59" s="342"/>
      <c r="SBT59" s="342"/>
      <c r="SBU59" s="342"/>
      <c r="SBV59" s="342"/>
      <c r="SBW59" s="342"/>
      <c r="SBX59" s="342"/>
      <c r="SBY59" s="342"/>
      <c r="SBZ59" s="342"/>
      <c r="SCA59" s="342"/>
      <c r="SCB59" s="342"/>
      <c r="SCC59" s="342"/>
      <c r="SCD59" s="342"/>
      <c r="SCE59" s="342"/>
      <c r="SCF59" s="342"/>
      <c r="SCG59" s="342"/>
      <c r="SCH59" s="342"/>
      <c r="SCI59" s="342"/>
      <c r="SCJ59" s="342"/>
      <c r="SCK59" s="342"/>
      <c r="SCL59" s="342"/>
      <c r="SCM59" s="342"/>
      <c r="SCN59" s="342"/>
      <c r="SCO59" s="342"/>
      <c r="SCP59" s="342"/>
      <c r="SCQ59" s="342"/>
      <c r="SCR59" s="342"/>
      <c r="SCS59" s="342"/>
      <c r="SCT59" s="342"/>
      <c r="SCU59" s="342"/>
      <c r="SCV59" s="342"/>
      <c r="SCW59" s="342"/>
      <c r="SCX59" s="342"/>
      <c r="SCY59" s="342"/>
      <c r="SCZ59" s="342"/>
      <c r="SDA59" s="342"/>
      <c r="SDB59" s="342"/>
      <c r="SDC59" s="342"/>
      <c r="SDD59" s="342"/>
      <c r="SDE59" s="342"/>
      <c r="SDF59" s="342"/>
      <c r="SDG59" s="342"/>
      <c r="SDH59" s="342"/>
      <c r="SDI59" s="342"/>
      <c r="SDJ59" s="342"/>
      <c r="SDK59" s="342"/>
      <c r="SDL59" s="342"/>
      <c r="SDM59" s="342"/>
      <c r="SDN59" s="342"/>
      <c r="SDO59" s="342"/>
      <c r="SDP59" s="342"/>
      <c r="SDQ59" s="342"/>
      <c r="SDR59" s="342"/>
      <c r="SDS59" s="342"/>
      <c r="SDT59" s="342"/>
      <c r="SDU59" s="342"/>
      <c r="SDV59" s="342"/>
      <c r="SDW59" s="342"/>
      <c r="SDX59" s="342"/>
      <c r="SDY59" s="342"/>
      <c r="SDZ59" s="342"/>
      <c r="SEA59" s="342"/>
      <c r="SEB59" s="342"/>
      <c r="SEC59" s="342"/>
      <c r="SED59" s="342"/>
      <c r="SEE59" s="342"/>
      <c r="SEF59" s="342"/>
      <c r="SEG59" s="342"/>
      <c r="SEH59" s="342"/>
      <c r="SEI59" s="342"/>
      <c r="SEJ59" s="342"/>
      <c r="SEK59" s="342"/>
      <c r="SEL59" s="342"/>
      <c r="SEM59" s="342"/>
      <c r="SEN59" s="342"/>
      <c r="SEO59" s="342"/>
      <c r="SEP59" s="342"/>
      <c r="SEQ59" s="342"/>
      <c r="SER59" s="342"/>
      <c r="SES59" s="342"/>
      <c r="SET59" s="342"/>
      <c r="SEU59" s="342"/>
      <c r="SEV59" s="342"/>
      <c r="SEW59" s="342"/>
      <c r="SEX59" s="342"/>
      <c r="SEY59" s="342"/>
      <c r="SEZ59" s="342"/>
      <c r="SFA59" s="342"/>
      <c r="SFB59" s="342"/>
      <c r="SFC59" s="342"/>
      <c r="SFD59" s="342"/>
      <c r="SFE59" s="342"/>
      <c r="SFF59" s="342"/>
      <c r="SFG59" s="342"/>
      <c r="SFH59" s="342"/>
      <c r="SFI59" s="342"/>
      <c r="SFJ59" s="342"/>
      <c r="SFK59" s="342"/>
      <c r="SFL59" s="342"/>
      <c r="SFM59" s="342"/>
      <c r="SFN59" s="342"/>
      <c r="SFO59" s="342"/>
      <c r="SFP59" s="342"/>
      <c r="SFQ59" s="342"/>
      <c r="SFR59" s="342"/>
      <c r="SFS59" s="342"/>
      <c r="SFT59" s="342"/>
      <c r="SFU59" s="342"/>
      <c r="SFV59" s="342"/>
      <c r="SFW59" s="342"/>
      <c r="SFX59" s="342"/>
      <c r="SFY59" s="342"/>
      <c r="SFZ59" s="342"/>
      <c r="SGA59" s="342"/>
      <c r="SGB59" s="342"/>
      <c r="SGC59" s="342"/>
      <c r="SGD59" s="342"/>
      <c r="SGE59" s="342"/>
      <c r="SGF59" s="342"/>
      <c r="SGG59" s="342"/>
      <c r="SGH59" s="342"/>
      <c r="SGI59" s="342"/>
      <c r="SGJ59" s="342"/>
      <c r="SGK59" s="342"/>
      <c r="SGL59" s="342"/>
      <c r="SGM59" s="342"/>
      <c r="SGN59" s="342"/>
      <c r="SGO59" s="342"/>
      <c r="SGP59" s="342"/>
      <c r="SGQ59" s="342"/>
      <c r="SGR59" s="342"/>
      <c r="SGS59" s="342"/>
      <c r="SGT59" s="342"/>
      <c r="SGU59" s="342"/>
      <c r="SGV59" s="342"/>
      <c r="SGW59" s="342"/>
      <c r="SGX59" s="342"/>
      <c r="SGY59" s="342"/>
      <c r="SGZ59" s="342"/>
      <c r="SHA59" s="342"/>
      <c r="SHB59" s="342"/>
      <c r="SHC59" s="342"/>
      <c r="SHD59" s="342"/>
      <c r="SHE59" s="342"/>
      <c r="SHF59" s="342"/>
      <c r="SHG59" s="342"/>
      <c r="SHH59" s="342"/>
      <c r="SHI59" s="342"/>
      <c r="SHJ59" s="342"/>
      <c r="SHK59" s="342"/>
      <c r="SHL59" s="342"/>
      <c r="SHM59" s="342"/>
      <c r="SHN59" s="342"/>
      <c r="SHO59" s="342"/>
      <c r="SHP59" s="342"/>
      <c r="SHQ59" s="342"/>
      <c r="SHR59" s="342"/>
      <c r="SHS59" s="342"/>
      <c r="SHT59" s="342"/>
      <c r="SHU59" s="342"/>
      <c r="SHV59" s="342"/>
      <c r="SHW59" s="342"/>
      <c r="SHX59" s="342"/>
      <c r="SHY59" s="342"/>
      <c r="SHZ59" s="342"/>
      <c r="SIA59" s="342"/>
      <c r="SIB59" s="342"/>
      <c r="SIC59" s="342"/>
      <c r="SID59" s="342"/>
      <c r="SIE59" s="342"/>
      <c r="SIF59" s="342"/>
      <c r="SIG59" s="342"/>
      <c r="SIH59" s="342"/>
      <c r="SII59" s="342"/>
      <c r="SIJ59" s="342"/>
      <c r="SIK59" s="342"/>
      <c r="SIL59" s="342"/>
      <c r="SIM59" s="342"/>
      <c r="SIN59" s="342"/>
      <c r="SIO59" s="342"/>
      <c r="SIP59" s="342"/>
      <c r="SIQ59" s="342"/>
      <c r="SIR59" s="342"/>
      <c r="SIS59" s="342"/>
      <c r="SIT59" s="342"/>
      <c r="SIU59" s="342"/>
      <c r="SIV59" s="342"/>
      <c r="SIW59" s="342"/>
      <c r="SIX59" s="342"/>
      <c r="SIY59" s="342"/>
      <c r="SIZ59" s="342"/>
      <c r="SJA59" s="342"/>
      <c r="SJB59" s="342"/>
      <c r="SJC59" s="342"/>
      <c r="SJD59" s="342"/>
      <c r="SJE59" s="342"/>
      <c r="SJF59" s="342"/>
      <c r="SJG59" s="342"/>
      <c r="SJH59" s="342"/>
      <c r="SJI59" s="342"/>
      <c r="SJJ59" s="342"/>
      <c r="SJK59" s="342"/>
      <c r="SJL59" s="342"/>
      <c r="SJM59" s="342"/>
      <c r="SJN59" s="342"/>
      <c r="SJO59" s="342"/>
      <c r="SJP59" s="342"/>
      <c r="SJQ59" s="342"/>
      <c r="SJR59" s="342"/>
      <c r="SJS59" s="342"/>
      <c r="SJT59" s="342"/>
      <c r="SJU59" s="342"/>
      <c r="SJV59" s="342"/>
      <c r="SJW59" s="342"/>
      <c r="SJX59" s="342"/>
      <c r="SJY59" s="342"/>
      <c r="SJZ59" s="342"/>
      <c r="SKA59" s="342"/>
      <c r="SKB59" s="342"/>
      <c r="SKC59" s="342"/>
      <c r="SKD59" s="342"/>
      <c r="SKE59" s="342"/>
      <c r="SKF59" s="342"/>
      <c r="SKG59" s="342"/>
      <c r="SKH59" s="342"/>
      <c r="SKI59" s="342"/>
      <c r="SKJ59" s="342"/>
      <c r="SKK59" s="342"/>
      <c r="SKL59" s="342"/>
      <c r="SKM59" s="342"/>
      <c r="SKN59" s="342"/>
      <c r="SKO59" s="342"/>
      <c r="SKP59" s="342"/>
      <c r="SKQ59" s="342"/>
      <c r="SKR59" s="342"/>
      <c r="SKS59" s="342"/>
      <c r="SKT59" s="342"/>
      <c r="SKU59" s="342"/>
      <c r="SKV59" s="342"/>
      <c r="SKW59" s="342"/>
      <c r="SKX59" s="342"/>
      <c r="SKY59" s="342"/>
      <c r="SKZ59" s="342"/>
      <c r="SLA59" s="342"/>
      <c r="SLB59" s="342"/>
      <c r="SLC59" s="342"/>
      <c r="SLD59" s="342"/>
      <c r="SLE59" s="342"/>
      <c r="SLF59" s="342"/>
      <c r="SLG59" s="342"/>
      <c r="SLH59" s="342"/>
      <c r="SLI59" s="342"/>
      <c r="SLJ59" s="342"/>
      <c r="SLK59" s="342"/>
      <c r="SLL59" s="342"/>
      <c r="SLM59" s="342"/>
      <c r="SLN59" s="342"/>
      <c r="SLO59" s="342"/>
      <c r="SLP59" s="342"/>
      <c r="SLQ59" s="342"/>
      <c r="SLR59" s="342"/>
      <c r="SLS59" s="342"/>
      <c r="SLT59" s="342"/>
      <c r="SLU59" s="342"/>
      <c r="SLV59" s="342"/>
      <c r="SLW59" s="342"/>
      <c r="SLX59" s="342"/>
      <c r="SLY59" s="342"/>
      <c r="SLZ59" s="342"/>
      <c r="SMA59" s="342"/>
      <c r="SMB59" s="342"/>
      <c r="SMC59" s="342"/>
      <c r="SMD59" s="342"/>
      <c r="SME59" s="342"/>
      <c r="SMF59" s="342"/>
      <c r="SMG59" s="342"/>
      <c r="SMH59" s="342"/>
      <c r="SMI59" s="342"/>
      <c r="SMJ59" s="342"/>
      <c r="SMK59" s="342"/>
      <c r="SML59" s="342"/>
      <c r="SMM59" s="342"/>
      <c r="SMN59" s="342"/>
      <c r="SMO59" s="342"/>
      <c r="SMP59" s="342"/>
      <c r="SMQ59" s="342"/>
      <c r="SMR59" s="342"/>
      <c r="SMS59" s="342"/>
      <c r="SMT59" s="342"/>
      <c r="SMU59" s="342"/>
      <c r="SMV59" s="342"/>
      <c r="SMW59" s="342"/>
      <c r="SMX59" s="342"/>
      <c r="SMY59" s="342"/>
      <c r="SMZ59" s="342"/>
      <c r="SNA59" s="342"/>
      <c r="SNB59" s="342"/>
      <c r="SNC59" s="342"/>
      <c r="SND59" s="342"/>
      <c r="SNE59" s="342"/>
      <c r="SNF59" s="342"/>
      <c r="SNG59" s="342"/>
      <c r="SNH59" s="342"/>
      <c r="SNI59" s="342"/>
      <c r="SNJ59" s="342"/>
      <c r="SNK59" s="342"/>
      <c r="SNL59" s="342"/>
      <c r="SNM59" s="342"/>
      <c r="SNN59" s="342"/>
      <c r="SNO59" s="342"/>
      <c r="SNP59" s="342"/>
      <c r="SNQ59" s="342"/>
      <c r="SNR59" s="342"/>
      <c r="SNS59" s="342"/>
      <c r="SNT59" s="342"/>
      <c r="SNU59" s="342"/>
      <c r="SNV59" s="342"/>
      <c r="SNW59" s="342"/>
      <c r="SNX59" s="342"/>
      <c r="SNY59" s="342"/>
      <c r="SNZ59" s="342"/>
      <c r="SOA59" s="342"/>
      <c r="SOB59" s="342"/>
      <c r="SOC59" s="342"/>
      <c r="SOD59" s="342"/>
      <c r="SOE59" s="342"/>
      <c r="SOF59" s="342"/>
      <c r="SOG59" s="342"/>
      <c r="SOH59" s="342"/>
      <c r="SOI59" s="342"/>
      <c r="SOJ59" s="342"/>
      <c r="SOK59" s="342"/>
      <c r="SOL59" s="342"/>
      <c r="SOM59" s="342"/>
      <c r="SON59" s="342"/>
      <c r="SOO59" s="342"/>
      <c r="SOP59" s="342"/>
      <c r="SOQ59" s="342"/>
      <c r="SOR59" s="342"/>
      <c r="SOS59" s="342"/>
      <c r="SOT59" s="342"/>
      <c r="SOU59" s="342"/>
      <c r="SOV59" s="342"/>
      <c r="SOW59" s="342"/>
      <c r="SOX59" s="342"/>
      <c r="SOY59" s="342"/>
      <c r="SOZ59" s="342"/>
      <c r="SPA59" s="342"/>
      <c r="SPB59" s="342"/>
      <c r="SPC59" s="342"/>
      <c r="SPD59" s="342"/>
      <c r="SPE59" s="342"/>
      <c r="SPF59" s="342"/>
      <c r="SPG59" s="342"/>
      <c r="SPH59" s="342"/>
      <c r="SPI59" s="342"/>
      <c r="SPJ59" s="342"/>
      <c r="SPK59" s="342"/>
      <c r="SPL59" s="342"/>
      <c r="SPM59" s="342"/>
      <c r="SPN59" s="342"/>
      <c r="SPO59" s="342"/>
      <c r="SPP59" s="342"/>
      <c r="SPQ59" s="342"/>
      <c r="SPR59" s="342"/>
      <c r="SPS59" s="342"/>
      <c r="SPT59" s="342"/>
      <c r="SPU59" s="342"/>
      <c r="SPV59" s="342"/>
      <c r="SPW59" s="342"/>
      <c r="SPX59" s="342"/>
      <c r="SPY59" s="342"/>
      <c r="SPZ59" s="342"/>
      <c r="SQA59" s="342"/>
      <c r="SQB59" s="342"/>
      <c r="SQC59" s="342"/>
      <c r="SQD59" s="342"/>
      <c r="SQE59" s="342"/>
      <c r="SQF59" s="342"/>
      <c r="SQG59" s="342"/>
      <c r="SQH59" s="342"/>
      <c r="SQI59" s="342"/>
      <c r="SQJ59" s="342"/>
      <c r="SQK59" s="342"/>
      <c r="SQL59" s="342"/>
      <c r="SQM59" s="342"/>
      <c r="SQN59" s="342"/>
      <c r="SQO59" s="342"/>
      <c r="SQP59" s="342"/>
      <c r="SQQ59" s="342"/>
      <c r="SQR59" s="342"/>
      <c r="SQS59" s="342"/>
      <c r="SQT59" s="342"/>
      <c r="SQU59" s="342"/>
      <c r="SQV59" s="342"/>
      <c r="SQW59" s="342"/>
      <c r="SQX59" s="342"/>
      <c r="SQY59" s="342"/>
      <c r="SQZ59" s="342"/>
      <c r="SRA59" s="342"/>
      <c r="SRB59" s="342"/>
      <c r="SRC59" s="342"/>
      <c r="SRD59" s="342"/>
      <c r="SRE59" s="342"/>
      <c r="SRF59" s="342"/>
      <c r="SRG59" s="342"/>
      <c r="SRH59" s="342"/>
      <c r="SRI59" s="342"/>
      <c r="SRJ59" s="342"/>
      <c r="SRK59" s="342"/>
      <c r="SRL59" s="342"/>
      <c r="SRM59" s="342"/>
      <c r="SRN59" s="342"/>
      <c r="SRO59" s="342"/>
      <c r="SRP59" s="342"/>
      <c r="SRQ59" s="342"/>
      <c r="SRR59" s="342"/>
      <c r="SRS59" s="342"/>
      <c r="SRT59" s="342"/>
      <c r="SRU59" s="342"/>
      <c r="SRV59" s="342"/>
      <c r="SRW59" s="342"/>
      <c r="SRX59" s="342"/>
      <c r="SRY59" s="342"/>
      <c r="SRZ59" s="342"/>
      <c r="SSA59" s="342"/>
      <c r="SSB59" s="342"/>
      <c r="SSC59" s="342"/>
      <c r="SSD59" s="342"/>
      <c r="SSE59" s="342"/>
      <c r="SSF59" s="342"/>
      <c r="SSG59" s="342"/>
      <c r="SSH59" s="342"/>
      <c r="SSI59" s="342"/>
      <c r="SSJ59" s="342"/>
      <c r="SSK59" s="342"/>
      <c r="SSL59" s="342"/>
      <c r="SSM59" s="342"/>
      <c r="SSN59" s="342"/>
      <c r="SSO59" s="342"/>
      <c r="SSP59" s="342"/>
      <c r="SSQ59" s="342"/>
      <c r="SSR59" s="342"/>
      <c r="SSS59" s="342"/>
      <c r="SST59" s="342"/>
      <c r="SSU59" s="342"/>
      <c r="SSV59" s="342"/>
      <c r="SSW59" s="342"/>
      <c r="SSX59" s="342"/>
      <c r="SSY59" s="342"/>
      <c r="SSZ59" s="342"/>
      <c r="STA59" s="342"/>
      <c r="STB59" s="342"/>
      <c r="STC59" s="342"/>
      <c r="STD59" s="342"/>
      <c r="STE59" s="342"/>
      <c r="STF59" s="342"/>
      <c r="STG59" s="342"/>
      <c r="STH59" s="342"/>
      <c r="STI59" s="342"/>
      <c r="STJ59" s="342"/>
      <c r="STK59" s="342"/>
      <c r="STL59" s="342"/>
      <c r="STM59" s="342"/>
      <c r="STN59" s="342"/>
      <c r="STO59" s="342"/>
      <c r="STP59" s="342"/>
      <c r="STQ59" s="342"/>
      <c r="STR59" s="342"/>
      <c r="STS59" s="342"/>
      <c r="STT59" s="342"/>
      <c r="STU59" s="342"/>
      <c r="STV59" s="342"/>
      <c r="STW59" s="342"/>
      <c r="STX59" s="342"/>
      <c r="STY59" s="342"/>
      <c r="STZ59" s="342"/>
      <c r="SUA59" s="342"/>
      <c r="SUB59" s="342"/>
      <c r="SUC59" s="342"/>
      <c r="SUD59" s="342"/>
      <c r="SUE59" s="342"/>
      <c r="SUF59" s="342"/>
      <c r="SUG59" s="342"/>
      <c r="SUH59" s="342"/>
      <c r="SUI59" s="342"/>
      <c r="SUJ59" s="342"/>
      <c r="SUK59" s="342"/>
      <c r="SUL59" s="342"/>
      <c r="SUM59" s="342"/>
      <c r="SUN59" s="342"/>
      <c r="SUO59" s="342"/>
      <c r="SUP59" s="342"/>
      <c r="SUQ59" s="342"/>
      <c r="SUR59" s="342"/>
      <c r="SUS59" s="342"/>
      <c r="SUT59" s="342"/>
      <c r="SUU59" s="342"/>
      <c r="SUV59" s="342"/>
      <c r="SUW59" s="342"/>
      <c r="SUX59" s="342"/>
      <c r="SUY59" s="342"/>
      <c r="SUZ59" s="342"/>
      <c r="SVA59" s="342"/>
      <c r="SVB59" s="342"/>
      <c r="SVC59" s="342"/>
      <c r="SVD59" s="342"/>
      <c r="SVE59" s="342"/>
      <c r="SVF59" s="342"/>
      <c r="SVG59" s="342"/>
      <c r="SVH59" s="342"/>
      <c r="SVI59" s="342"/>
      <c r="SVJ59" s="342"/>
      <c r="SVK59" s="342"/>
      <c r="SVL59" s="342"/>
      <c r="SVM59" s="342"/>
      <c r="SVN59" s="342"/>
      <c r="SVO59" s="342"/>
      <c r="SVP59" s="342"/>
      <c r="SVQ59" s="342"/>
      <c r="SVR59" s="342"/>
      <c r="SVS59" s="342"/>
      <c r="SVT59" s="342"/>
      <c r="SVU59" s="342"/>
      <c r="SVV59" s="342"/>
      <c r="SVW59" s="342"/>
      <c r="SVX59" s="342"/>
      <c r="SVY59" s="342"/>
      <c r="SVZ59" s="342"/>
      <c r="SWA59" s="342"/>
      <c r="SWB59" s="342"/>
      <c r="SWC59" s="342"/>
      <c r="SWD59" s="342"/>
      <c r="SWE59" s="342"/>
      <c r="SWF59" s="342"/>
      <c r="SWG59" s="342"/>
      <c r="SWH59" s="342"/>
      <c r="SWI59" s="342"/>
      <c r="SWJ59" s="342"/>
      <c r="SWK59" s="342"/>
      <c r="SWL59" s="342"/>
      <c r="SWM59" s="342"/>
      <c r="SWN59" s="342"/>
      <c r="SWO59" s="342"/>
      <c r="SWP59" s="342"/>
      <c r="SWQ59" s="342"/>
      <c r="SWR59" s="342"/>
      <c r="SWS59" s="342"/>
      <c r="SWT59" s="342"/>
      <c r="SWU59" s="342"/>
      <c r="SWV59" s="342"/>
      <c r="SWW59" s="342"/>
      <c r="SWX59" s="342"/>
      <c r="SWY59" s="342"/>
      <c r="SWZ59" s="342"/>
      <c r="SXA59" s="342"/>
      <c r="SXB59" s="342"/>
      <c r="SXC59" s="342"/>
      <c r="SXD59" s="342"/>
      <c r="SXE59" s="342"/>
      <c r="SXF59" s="342"/>
      <c r="SXG59" s="342"/>
      <c r="SXH59" s="342"/>
      <c r="SXI59" s="342"/>
      <c r="SXJ59" s="342"/>
      <c r="SXK59" s="342"/>
      <c r="SXL59" s="342"/>
      <c r="SXM59" s="342"/>
      <c r="SXN59" s="342"/>
      <c r="SXO59" s="342"/>
      <c r="SXP59" s="342"/>
      <c r="SXQ59" s="342"/>
      <c r="SXR59" s="342"/>
      <c r="SXS59" s="342"/>
      <c r="SXT59" s="342"/>
      <c r="SXU59" s="342"/>
      <c r="SXV59" s="342"/>
      <c r="SXW59" s="342"/>
      <c r="SXX59" s="342"/>
      <c r="SXY59" s="342"/>
      <c r="SXZ59" s="342"/>
      <c r="SYA59" s="342"/>
      <c r="SYB59" s="342"/>
      <c r="SYC59" s="342"/>
      <c r="SYD59" s="342"/>
      <c r="SYE59" s="342"/>
      <c r="SYF59" s="342"/>
      <c r="SYG59" s="342"/>
      <c r="SYH59" s="342"/>
      <c r="SYI59" s="342"/>
      <c r="SYJ59" s="342"/>
      <c r="SYK59" s="342"/>
      <c r="SYL59" s="342"/>
      <c r="SYM59" s="342"/>
      <c r="SYN59" s="342"/>
      <c r="SYO59" s="342"/>
      <c r="SYP59" s="342"/>
      <c r="SYQ59" s="342"/>
      <c r="SYR59" s="342"/>
      <c r="SYS59" s="342"/>
      <c r="SYT59" s="342"/>
      <c r="SYU59" s="342"/>
      <c r="SYV59" s="342"/>
      <c r="SYW59" s="342"/>
      <c r="SYX59" s="342"/>
      <c r="SYY59" s="342"/>
      <c r="SYZ59" s="342"/>
      <c r="SZA59" s="342"/>
      <c r="SZB59" s="342"/>
      <c r="SZC59" s="342"/>
      <c r="SZD59" s="342"/>
      <c r="SZE59" s="342"/>
      <c r="SZF59" s="342"/>
      <c r="SZG59" s="342"/>
      <c r="SZH59" s="342"/>
      <c r="SZI59" s="342"/>
      <c r="SZJ59" s="342"/>
      <c r="SZK59" s="342"/>
      <c r="SZL59" s="342"/>
      <c r="SZM59" s="342"/>
      <c r="SZN59" s="342"/>
      <c r="SZO59" s="342"/>
      <c r="SZP59" s="342"/>
      <c r="SZQ59" s="342"/>
      <c r="SZR59" s="342"/>
      <c r="SZS59" s="342"/>
      <c r="SZT59" s="342"/>
      <c r="SZU59" s="342"/>
      <c r="SZV59" s="342"/>
      <c r="SZW59" s="342"/>
      <c r="SZX59" s="342"/>
      <c r="SZY59" s="342"/>
      <c r="SZZ59" s="342"/>
      <c r="TAA59" s="342"/>
      <c r="TAB59" s="342"/>
      <c r="TAC59" s="342"/>
      <c r="TAD59" s="342"/>
      <c r="TAE59" s="342"/>
      <c r="TAF59" s="342"/>
      <c r="TAG59" s="342"/>
      <c r="TAH59" s="342"/>
      <c r="TAI59" s="342"/>
      <c r="TAJ59" s="342"/>
      <c r="TAK59" s="342"/>
      <c r="TAL59" s="342"/>
      <c r="TAM59" s="342"/>
      <c r="TAN59" s="342"/>
      <c r="TAO59" s="342"/>
      <c r="TAP59" s="342"/>
      <c r="TAQ59" s="342"/>
      <c r="TAR59" s="342"/>
      <c r="TAS59" s="342"/>
      <c r="TAT59" s="342"/>
      <c r="TAU59" s="342"/>
      <c r="TAV59" s="342"/>
      <c r="TAW59" s="342"/>
      <c r="TAX59" s="342"/>
      <c r="TAY59" s="342"/>
      <c r="TAZ59" s="342"/>
      <c r="TBA59" s="342"/>
      <c r="TBB59" s="342"/>
      <c r="TBC59" s="342"/>
      <c r="TBD59" s="342"/>
      <c r="TBE59" s="342"/>
      <c r="TBF59" s="342"/>
      <c r="TBG59" s="342"/>
      <c r="TBH59" s="342"/>
      <c r="TBI59" s="342"/>
      <c r="TBJ59" s="342"/>
      <c r="TBK59" s="342"/>
      <c r="TBL59" s="342"/>
      <c r="TBM59" s="342"/>
      <c r="TBN59" s="342"/>
      <c r="TBO59" s="342"/>
      <c r="TBP59" s="342"/>
      <c r="TBQ59" s="342"/>
      <c r="TBR59" s="342"/>
      <c r="TBS59" s="342"/>
      <c r="TBT59" s="342"/>
      <c r="TBU59" s="342"/>
      <c r="TBV59" s="342"/>
      <c r="TBW59" s="342"/>
      <c r="TBX59" s="342"/>
      <c r="TBY59" s="342"/>
      <c r="TBZ59" s="342"/>
      <c r="TCA59" s="342"/>
      <c r="TCB59" s="342"/>
      <c r="TCC59" s="342"/>
      <c r="TCD59" s="342"/>
      <c r="TCE59" s="342"/>
      <c r="TCF59" s="342"/>
      <c r="TCG59" s="342"/>
      <c r="TCH59" s="342"/>
      <c r="TCI59" s="342"/>
      <c r="TCJ59" s="342"/>
      <c r="TCK59" s="342"/>
      <c r="TCL59" s="342"/>
      <c r="TCM59" s="342"/>
      <c r="TCN59" s="342"/>
      <c r="TCO59" s="342"/>
      <c r="TCP59" s="342"/>
      <c r="TCQ59" s="342"/>
      <c r="TCR59" s="342"/>
      <c r="TCS59" s="342"/>
      <c r="TCT59" s="342"/>
      <c r="TCU59" s="342"/>
      <c r="TCV59" s="342"/>
      <c r="TCW59" s="342"/>
      <c r="TCX59" s="342"/>
      <c r="TCY59" s="342"/>
      <c r="TCZ59" s="342"/>
      <c r="TDA59" s="342"/>
      <c r="TDB59" s="342"/>
      <c r="TDC59" s="342"/>
      <c r="TDD59" s="342"/>
      <c r="TDE59" s="342"/>
      <c r="TDF59" s="342"/>
      <c r="TDG59" s="342"/>
      <c r="TDH59" s="342"/>
      <c r="TDI59" s="342"/>
      <c r="TDJ59" s="342"/>
      <c r="TDK59" s="342"/>
      <c r="TDL59" s="342"/>
      <c r="TDM59" s="342"/>
      <c r="TDN59" s="342"/>
      <c r="TDO59" s="342"/>
      <c r="TDP59" s="342"/>
      <c r="TDQ59" s="342"/>
      <c r="TDR59" s="342"/>
      <c r="TDS59" s="342"/>
      <c r="TDT59" s="342"/>
      <c r="TDU59" s="342"/>
      <c r="TDV59" s="342"/>
      <c r="TDW59" s="342"/>
      <c r="TDX59" s="342"/>
      <c r="TDY59" s="342"/>
      <c r="TDZ59" s="342"/>
      <c r="TEA59" s="342"/>
      <c r="TEB59" s="342"/>
      <c r="TEC59" s="342"/>
      <c r="TED59" s="342"/>
      <c r="TEE59" s="342"/>
      <c r="TEF59" s="342"/>
      <c r="TEG59" s="342"/>
      <c r="TEH59" s="342"/>
      <c r="TEI59" s="342"/>
      <c r="TEJ59" s="342"/>
      <c r="TEK59" s="342"/>
      <c r="TEL59" s="342"/>
      <c r="TEM59" s="342"/>
      <c r="TEN59" s="342"/>
      <c r="TEO59" s="342"/>
      <c r="TEP59" s="342"/>
      <c r="TEQ59" s="342"/>
      <c r="TER59" s="342"/>
      <c r="TES59" s="342"/>
      <c r="TET59" s="342"/>
      <c r="TEU59" s="342"/>
      <c r="TEV59" s="342"/>
      <c r="TEW59" s="342"/>
      <c r="TEX59" s="342"/>
      <c r="TEY59" s="342"/>
      <c r="TEZ59" s="342"/>
      <c r="TFA59" s="342"/>
      <c r="TFB59" s="342"/>
      <c r="TFC59" s="342"/>
      <c r="TFD59" s="342"/>
      <c r="TFE59" s="342"/>
      <c r="TFF59" s="342"/>
      <c r="TFG59" s="342"/>
      <c r="TFH59" s="342"/>
      <c r="TFI59" s="342"/>
      <c r="TFJ59" s="342"/>
      <c r="TFK59" s="342"/>
      <c r="TFL59" s="342"/>
      <c r="TFM59" s="342"/>
      <c r="TFN59" s="342"/>
      <c r="TFO59" s="342"/>
      <c r="TFP59" s="342"/>
      <c r="TFQ59" s="342"/>
      <c r="TFR59" s="342"/>
      <c r="TFS59" s="342"/>
      <c r="TFT59" s="342"/>
      <c r="TFU59" s="342"/>
      <c r="TFV59" s="342"/>
      <c r="TFW59" s="342"/>
      <c r="TFX59" s="342"/>
      <c r="TFY59" s="342"/>
      <c r="TFZ59" s="342"/>
      <c r="TGA59" s="342"/>
      <c r="TGB59" s="342"/>
      <c r="TGC59" s="342"/>
      <c r="TGD59" s="342"/>
      <c r="TGE59" s="342"/>
      <c r="TGF59" s="342"/>
      <c r="TGG59" s="342"/>
      <c r="TGH59" s="342"/>
      <c r="TGI59" s="342"/>
      <c r="TGJ59" s="342"/>
      <c r="TGK59" s="342"/>
      <c r="TGL59" s="342"/>
      <c r="TGM59" s="342"/>
      <c r="TGN59" s="342"/>
      <c r="TGO59" s="342"/>
      <c r="TGP59" s="342"/>
      <c r="TGQ59" s="342"/>
      <c r="TGR59" s="342"/>
      <c r="TGS59" s="342"/>
      <c r="TGT59" s="342"/>
      <c r="TGU59" s="342"/>
      <c r="TGV59" s="342"/>
      <c r="TGW59" s="342"/>
      <c r="TGX59" s="342"/>
      <c r="TGY59" s="342"/>
      <c r="TGZ59" s="342"/>
      <c r="THA59" s="342"/>
      <c r="THB59" s="342"/>
      <c r="THC59" s="342"/>
      <c r="THD59" s="342"/>
      <c r="THE59" s="342"/>
      <c r="THF59" s="342"/>
      <c r="THG59" s="342"/>
      <c r="THH59" s="342"/>
      <c r="THI59" s="342"/>
      <c r="THJ59" s="342"/>
      <c r="THK59" s="342"/>
      <c r="THL59" s="342"/>
      <c r="THM59" s="342"/>
      <c r="THN59" s="342"/>
      <c r="THO59" s="342"/>
      <c r="THP59" s="342"/>
      <c r="THQ59" s="342"/>
      <c r="THR59" s="342"/>
      <c r="THS59" s="342"/>
      <c r="THT59" s="342"/>
      <c r="THU59" s="342"/>
      <c r="THV59" s="342"/>
      <c r="THW59" s="342"/>
      <c r="THX59" s="342"/>
      <c r="THY59" s="342"/>
      <c r="THZ59" s="342"/>
      <c r="TIA59" s="342"/>
      <c r="TIB59" s="342"/>
      <c r="TIC59" s="342"/>
      <c r="TID59" s="342"/>
      <c r="TIE59" s="342"/>
      <c r="TIF59" s="342"/>
      <c r="TIG59" s="342"/>
      <c r="TIH59" s="342"/>
      <c r="TII59" s="342"/>
      <c r="TIJ59" s="342"/>
      <c r="TIK59" s="342"/>
      <c r="TIL59" s="342"/>
      <c r="TIM59" s="342"/>
      <c r="TIN59" s="342"/>
      <c r="TIO59" s="342"/>
      <c r="TIP59" s="342"/>
      <c r="TIQ59" s="342"/>
      <c r="TIR59" s="342"/>
      <c r="TIS59" s="342"/>
      <c r="TIT59" s="342"/>
      <c r="TIU59" s="342"/>
      <c r="TIV59" s="342"/>
      <c r="TIW59" s="342"/>
      <c r="TIX59" s="342"/>
      <c r="TIY59" s="342"/>
      <c r="TIZ59" s="342"/>
      <c r="TJA59" s="342"/>
      <c r="TJB59" s="342"/>
      <c r="TJC59" s="342"/>
      <c r="TJD59" s="342"/>
      <c r="TJE59" s="342"/>
      <c r="TJF59" s="342"/>
      <c r="TJG59" s="342"/>
      <c r="TJH59" s="342"/>
      <c r="TJI59" s="342"/>
      <c r="TJJ59" s="342"/>
      <c r="TJK59" s="342"/>
      <c r="TJL59" s="342"/>
      <c r="TJM59" s="342"/>
      <c r="TJN59" s="342"/>
      <c r="TJO59" s="342"/>
      <c r="TJP59" s="342"/>
      <c r="TJQ59" s="342"/>
      <c r="TJR59" s="342"/>
      <c r="TJS59" s="342"/>
      <c r="TJT59" s="342"/>
      <c r="TJU59" s="342"/>
      <c r="TJV59" s="342"/>
      <c r="TJW59" s="342"/>
      <c r="TJX59" s="342"/>
      <c r="TJY59" s="342"/>
      <c r="TJZ59" s="342"/>
      <c r="TKA59" s="342"/>
      <c r="TKB59" s="342"/>
      <c r="TKC59" s="342"/>
      <c r="TKD59" s="342"/>
      <c r="TKE59" s="342"/>
      <c r="TKF59" s="342"/>
      <c r="TKG59" s="342"/>
      <c r="TKH59" s="342"/>
      <c r="TKI59" s="342"/>
      <c r="TKJ59" s="342"/>
      <c r="TKK59" s="342"/>
      <c r="TKL59" s="342"/>
      <c r="TKM59" s="342"/>
      <c r="TKN59" s="342"/>
      <c r="TKO59" s="342"/>
      <c r="TKP59" s="342"/>
      <c r="TKQ59" s="342"/>
      <c r="TKR59" s="342"/>
      <c r="TKS59" s="342"/>
      <c r="TKT59" s="342"/>
      <c r="TKU59" s="342"/>
      <c r="TKV59" s="342"/>
      <c r="TKW59" s="342"/>
      <c r="TKX59" s="342"/>
      <c r="TKY59" s="342"/>
      <c r="TKZ59" s="342"/>
      <c r="TLA59" s="342"/>
      <c r="TLB59" s="342"/>
      <c r="TLC59" s="342"/>
      <c r="TLD59" s="342"/>
      <c r="TLE59" s="342"/>
      <c r="TLF59" s="342"/>
      <c r="TLG59" s="342"/>
      <c r="TLH59" s="342"/>
      <c r="TLI59" s="342"/>
      <c r="TLJ59" s="342"/>
      <c r="TLK59" s="342"/>
      <c r="TLL59" s="342"/>
      <c r="TLM59" s="342"/>
      <c r="TLN59" s="342"/>
      <c r="TLO59" s="342"/>
      <c r="TLP59" s="342"/>
      <c r="TLQ59" s="342"/>
      <c r="TLR59" s="342"/>
      <c r="TLS59" s="342"/>
      <c r="TLT59" s="342"/>
      <c r="TLU59" s="342"/>
      <c r="TLV59" s="342"/>
      <c r="TLW59" s="342"/>
      <c r="TLX59" s="342"/>
      <c r="TLY59" s="342"/>
      <c r="TLZ59" s="342"/>
      <c r="TMA59" s="342"/>
      <c r="TMB59" s="342"/>
      <c r="TMC59" s="342"/>
      <c r="TMD59" s="342"/>
      <c r="TME59" s="342"/>
      <c r="TMF59" s="342"/>
      <c r="TMG59" s="342"/>
      <c r="TMH59" s="342"/>
      <c r="TMI59" s="342"/>
      <c r="TMJ59" s="342"/>
      <c r="TMK59" s="342"/>
      <c r="TML59" s="342"/>
      <c r="TMM59" s="342"/>
      <c r="TMN59" s="342"/>
      <c r="TMO59" s="342"/>
      <c r="TMP59" s="342"/>
      <c r="TMQ59" s="342"/>
      <c r="TMR59" s="342"/>
      <c r="TMS59" s="342"/>
      <c r="TMT59" s="342"/>
      <c r="TMU59" s="342"/>
      <c r="TMV59" s="342"/>
      <c r="TMW59" s="342"/>
      <c r="TMX59" s="342"/>
      <c r="TMY59" s="342"/>
      <c r="TMZ59" s="342"/>
      <c r="TNA59" s="342"/>
      <c r="TNB59" s="342"/>
      <c r="TNC59" s="342"/>
      <c r="TND59" s="342"/>
      <c r="TNE59" s="342"/>
      <c r="TNF59" s="342"/>
      <c r="TNG59" s="342"/>
      <c r="TNH59" s="342"/>
      <c r="TNI59" s="342"/>
      <c r="TNJ59" s="342"/>
      <c r="TNK59" s="342"/>
      <c r="TNL59" s="342"/>
      <c r="TNM59" s="342"/>
      <c r="TNN59" s="342"/>
      <c r="TNO59" s="342"/>
      <c r="TNP59" s="342"/>
      <c r="TNQ59" s="342"/>
      <c r="TNR59" s="342"/>
      <c r="TNS59" s="342"/>
      <c r="TNT59" s="342"/>
      <c r="TNU59" s="342"/>
      <c r="TNV59" s="342"/>
      <c r="TNW59" s="342"/>
      <c r="TNX59" s="342"/>
      <c r="TNY59" s="342"/>
      <c r="TNZ59" s="342"/>
      <c r="TOA59" s="342"/>
      <c r="TOB59" s="342"/>
      <c r="TOC59" s="342"/>
      <c r="TOD59" s="342"/>
      <c r="TOE59" s="342"/>
      <c r="TOF59" s="342"/>
      <c r="TOG59" s="342"/>
      <c r="TOH59" s="342"/>
      <c r="TOI59" s="342"/>
      <c r="TOJ59" s="342"/>
      <c r="TOK59" s="342"/>
      <c r="TOL59" s="342"/>
      <c r="TOM59" s="342"/>
      <c r="TON59" s="342"/>
      <c r="TOO59" s="342"/>
      <c r="TOP59" s="342"/>
      <c r="TOQ59" s="342"/>
      <c r="TOR59" s="342"/>
      <c r="TOS59" s="342"/>
      <c r="TOT59" s="342"/>
      <c r="TOU59" s="342"/>
      <c r="TOV59" s="342"/>
      <c r="TOW59" s="342"/>
      <c r="TOX59" s="342"/>
      <c r="TOY59" s="342"/>
      <c r="TOZ59" s="342"/>
      <c r="TPA59" s="342"/>
      <c r="TPB59" s="342"/>
      <c r="TPC59" s="342"/>
      <c r="TPD59" s="342"/>
      <c r="TPE59" s="342"/>
      <c r="TPF59" s="342"/>
      <c r="TPG59" s="342"/>
      <c r="TPH59" s="342"/>
      <c r="TPI59" s="342"/>
      <c r="TPJ59" s="342"/>
      <c r="TPK59" s="342"/>
      <c r="TPL59" s="342"/>
      <c r="TPM59" s="342"/>
      <c r="TPN59" s="342"/>
      <c r="TPO59" s="342"/>
      <c r="TPP59" s="342"/>
      <c r="TPQ59" s="342"/>
      <c r="TPR59" s="342"/>
      <c r="TPS59" s="342"/>
      <c r="TPT59" s="342"/>
      <c r="TPU59" s="342"/>
      <c r="TPV59" s="342"/>
      <c r="TPW59" s="342"/>
      <c r="TPX59" s="342"/>
      <c r="TPY59" s="342"/>
      <c r="TPZ59" s="342"/>
      <c r="TQA59" s="342"/>
      <c r="TQB59" s="342"/>
      <c r="TQC59" s="342"/>
      <c r="TQD59" s="342"/>
      <c r="TQE59" s="342"/>
      <c r="TQF59" s="342"/>
      <c r="TQG59" s="342"/>
      <c r="TQH59" s="342"/>
      <c r="TQI59" s="342"/>
      <c r="TQJ59" s="342"/>
      <c r="TQK59" s="342"/>
      <c r="TQL59" s="342"/>
      <c r="TQM59" s="342"/>
      <c r="TQN59" s="342"/>
      <c r="TQO59" s="342"/>
      <c r="TQP59" s="342"/>
      <c r="TQQ59" s="342"/>
      <c r="TQR59" s="342"/>
      <c r="TQS59" s="342"/>
      <c r="TQT59" s="342"/>
      <c r="TQU59" s="342"/>
      <c r="TQV59" s="342"/>
      <c r="TQW59" s="342"/>
      <c r="TQX59" s="342"/>
      <c r="TQY59" s="342"/>
      <c r="TQZ59" s="342"/>
      <c r="TRA59" s="342"/>
      <c r="TRB59" s="342"/>
      <c r="TRC59" s="342"/>
      <c r="TRD59" s="342"/>
      <c r="TRE59" s="342"/>
      <c r="TRF59" s="342"/>
      <c r="TRG59" s="342"/>
      <c r="TRH59" s="342"/>
      <c r="TRI59" s="342"/>
      <c r="TRJ59" s="342"/>
      <c r="TRK59" s="342"/>
      <c r="TRL59" s="342"/>
      <c r="TRM59" s="342"/>
      <c r="TRN59" s="342"/>
      <c r="TRO59" s="342"/>
      <c r="TRP59" s="342"/>
      <c r="TRQ59" s="342"/>
      <c r="TRR59" s="342"/>
      <c r="TRS59" s="342"/>
      <c r="TRT59" s="342"/>
      <c r="TRU59" s="342"/>
      <c r="TRV59" s="342"/>
      <c r="TRW59" s="342"/>
      <c r="TRX59" s="342"/>
      <c r="TRY59" s="342"/>
      <c r="TRZ59" s="342"/>
      <c r="TSA59" s="342"/>
      <c r="TSB59" s="342"/>
      <c r="TSC59" s="342"/>
      <c r="TSD59" s="342"/>
      <c r="TSE59" s="342"/>
      <c r="TSF59" s="342"/>
      <c r="TSG59" s="342"/>
      <c r="TSH59" s="342"/>
      <c r="TSI59" s="342"/>
      <c r="TSJ59" s="342"/>
      <c r="TSK59" s="342"/>
      <c r="TSL59" s="342"/>
      <c r="TSM59" s="342"/>
      <c r="TSN59" s="342"/>
      <c r="TSO59" s="342"/>
      <c r="TSP59" s="342"/>
      <c r="TSQ59" s="342"/>
      <c r="TSR59" s="342"/>
      <c r="TSS59" s="342"/>
      <c r="TST59" s="342"/>
      <c r="TSU59" s="342"/>
      <c r="TSV59" s="342"/>
      <c r="TSW59" s="342"/>
      <c r="TSX59" s="342"/>
      <c r="TSY59" s="342"/>
      <c r="TSZ59" s="342"/>
      <c r="TTA59" s="342"/>
      <c r="TTB59" s="342"/>
      <c r="TTC59" s="342"/>
      <c r="TTD59" s="342"/>
      <c r="TTE59" s="342"/>
      <c r="TTF59" s="342"/>
      <c r="TTG59" s="342"/>
      <c r="TTH59" s="342"/>
      <c r="TTI59" s="342"/>
      <c r="TTJ59" s="342"/>
      <c r="TTK59" s="342"/>
      <c r="TTL59" s="342"/>
      <c r="TTM59" s="342"/>
      <c r="TTN59" s="342"/>
      <c r="TTO59" s="342"/>
      <c r="TTP59" s="342"/>
      <c r="TTQ59" s="342"/>
      <c r="TTR59" s="342"/>
      <c r="TTS59" s="342"/>
      <c r="TTT59" s="342"/>
      <c r="TTU59" s="342"/>
      <c r="TTV59" s="342"/>
      <c r="TTW59" s="342"/>
      <c r="TTX59" s="342"/>
      <c r="TTY59" s="342"/>
      <c r="TTZ59" s="342"/>
      <c r="TUA59" s="342"/>
      <c r="TUB59" s="342"/>
      <c r="TUC59" s="342"/>
      <c r="TUD59" s="342"/>
      <c r="TUE59" s="342"/>
      <c r="TUF59" s="342"/>
      <c r="TUG59" s="342"/>
      <c r="TUH59" s="342"/>
      <c r="TUI59" s="342"/>
      <c r="TUJ59" s="342"/>
      <c r="TUK59" s="342"/>
      <c r="TUL59" s="342"/>
      <c r="TUM59" s="342"/>
      <c r="TUN59" s="342"/>
      <c r="TUO59" s="342"/>
      <c r="TUP59" s="342"/>
      <c r="TUQ59" s="342"/>
      <c r="TUR59" s="342"/>
      <c r="TUS59" s="342"/>
      <c r="TUT59" s="342"/>
      <c r="TUU59" s="342"/>
      <c r="TUV59" s="342"/>
      <c r="TUW59" s="342"/>
      <c r="TUX59" s="342"/>
      <c r="TUY59" s="342"/>
      <c r="TUZ59" s="342"/>
      <c r="TVA59" s="342"/>
      <c r="TVB59" s="342"/>
      <c r="TVC59" s="342"/>
      <c r="TVD59" s="342"/>
      <c r="TVE59" s="342"/>
      <c r="TVF59" s="342"/>
      <c r="TVG59" s="342"/>
      <c r="TVH59" s="342"/>
      <c r="TVI59" s="342"/>
      <c r="TVJ59" s="342"/>
      <c r="TVK59" s="342"/>
      <c r="TVL59" s="342"/>
      <c r="TVM59" s="342"/>
      <c r="TVN59" s="342"/>
      <c r="TVO59" s="342"/>
      <c r="TVP59" s="342"/>
      <c r="TVQ59" s="342"/>
      <c r="TVR59" s="342"/>
      <c r="TVS59" s="342"/>
      <c r="TVT59" s="342"/>
      <c r="TVU59" s="342"/>
      <c r="TVV59" s="342"/>
      <c r="TVW59" s="342"/>
      <c r="TVX59" s="342"/>
      <c r="TVY59" s="342"/>
      <c r="TVZ59" s="342"/>
      <c r="TWA59" s="342"/>
      <c r="TWB59" s="342"/>
      <c r="TWC59" s="342"/>
      <c r="TWD59" s="342"/>
      <c r="TWE59" s="342"/>
      <c r="TWF59" s="342"/>
      <c r="TWG59" s="342"/>
      <c r="TWH59" s="342"/>
      <c r="TWI59" s="342"/>
      <c r="TWJ59" s="342"/>
      <c r="TWK59" s="342"/>
      <c r="TWL59" s="342"/>
      <c r="TWM59" s="342"/>
      <c r="TWN59" s="342"/>
      <c r="TWO59" s="342"/>
      <c r="TWP59" s="342"/>
      <c r="TWQ59" s="342"/>
      <c r="TWR59" s="342"/>
      <c r="TWS59" s="342"/>
      <c r="TWT59" s="342"/>
      <c r="TWU59" s="342"/>
      <c r="TWV59" s="342"/>
      <c r="TWW59" s="342"/>
      <c r="TWX59" s="342"/>
      <c r="TWY59" s="342"/>
      <c r="TWZ59" s="342"/>
      <c r="TXA59" s="342"/>
      <c r="TXB59" s="342"/>
      <c r="TXC59" s="342"/>
      <c r="TXD59" s="342"/>
      <c r="TXE59" s="342"/>
      <c r="TXF59" s="342"/>
      <c r="TXG59" s="342"/>
      <c r="TXH59" s="342"/>
      <c r="TXI59" s="342"/>
      <c r="TXJ59" s="342"/>
      <c r="TXK59" s="342"/>
      <c r="TXL59" s="342"/>
      <c r="TXM59" s="342"/>
      <c r="TXN59" s="342"/>
      <c r="TXO59" s="342"/>
      <c r="TXP59" s="342"/>
      <c r="TXQ59" s="342"/>
      <c r="TXR59" s="342"/>
      <c r="TXS59" s="342"/>
      <c r="TXT59" s="342"/>
      <c r="TXU59" s="342"/>
      <c r="TXV59" s="342"/>
      <c r="TXW59" s="342"/>
      <c r="TXX59" s="342"/>
      <c r="TXY59" s="342"/>
      <c r="TXZ59" s="342"/>
      <c r="TYA59" s="342"/>
      <c r="TYB59" s="342"/>
      <c r="TYC59" s="342"/>
      <c r="TYD59" s="342"/>
      <c r="TYE59" s="342"/>
      <c r="TYF59" s="342"/>
      <c r="TYG59" s="342"/>
      <c r="TYH59" s="342"/>
      <c r="TYI59" s="342"/>
      <c r="TYJ59" s="342"/>
      <c r="TYK59" s="342"/>
      <c r="TYL59" s="342"/>
      <c r="TYM59" s="342"/>
      <c r="TYN59" s="342"/>
      <c r="TYO59" s="342"/>
      <c r="TYP59" s="342"/>
      <c r="TYQ59" s="342"/>
      <c r="TYR59" s="342"/>
      <c r="TYS59" s="342"/>
      <c r="TYT59" s="342"/>
      <c r="TYU59" s="342"/>
      <c r="TYV59" s="342"/>
      <c r="TYW59" s="342"/>
      <c r="TYX59" s="342"/>
      <c r="TYY59" s="342"/>
      <c r="TYZ59" s="342"/>
      <c r="TZA59" s="342"/>
      <c r="TZB59" s="342"/>
      <c r="TZC59" s="342"/>
      <c r="TZD59" s="342"/>
      <c r="TZE59" s="342"/>
      <c r="TZF59" s="342"/>
      <c r="TZG59" s="342"/>
      <c r="TZH59" s="342"/>
      <c r="TZI59" s="342"/>
      <c r="TZJ59" s="342"/>
      <c r="TZK59" s="342"/>
      <c r="TZL59" s="342"/>
      <c r="TZM59" s="342"/>
      <c r="TZN59" s="342"/>
      <c r="TZO59" s="342"/>
      <c r="TZP59" s="342"/>
      <c r="TZQ59" s="342"/>
      <c r="TZR59" s="342"/>
      <c r="TZS59" s="342"/>
      <c r="TZT59" s="342"/>
      <c r="TZU59" s="342"/>
      <c r="TZV59" s="342"/>
      <c r="TZW59" s="342"/>
      <c r="TZX59" s="342"/>
      <c r="TZY59" s="342"/>
      <c r="TZZ59" s="342"/>
      <c r="UAA59" s="342"/>
      <c r="UAB59" s="342"/>
      <c r="UAC59" s="342"/>
      <c r="UAD59" s="342"/>
      <c r="UAE59" s="342"/>
      <c r="UAF59" s="342"/>
      <c r="UAG59" s="342"/>
      <c r="UAH59" s="342"/>
      <c r="UAI59" s="342"/>
      <c r="UAJ59" s="342"/>
      <c r="UAK59" s="342"/>
      <c r="UAL59" s="342"/>
      <c r="UAM59" s="342"/>
      <c r="UAN59" s="342"/>
      <c r="UAO59" s="342"/>
      <c r="UAP59" s="342"/>
      <c r="UAQ59" s="342"/>
      <c r="UAR59" s="342"/>
      <c r="UAS59" s="342"/>
      <c r="UAT59" s="342"/>
      <c r="UAU59" s="342"/>
      <c r="UAV59" s="342"/>
      <c r="UAW59" s="342"/>
      <c r="UAX59" s="342"/>
      <c r="UAY59" s="342"/>
      <c r="UAZ59" s="342"/>
      <c r="UBA59" s="342"/>
      <c r="UBB59" s="342"/>
      <c r="UBC59" s="342"/>
      <c r="UBD59" s="342"/>
      <c r="UBE59" s="342"/>
      <c r="UBF59" s="342"/>
      <c r="UBG59" s="342"/>
      <c r="UBH59" s="342"/>
      <c r="UBI59" s="342"/>
      <c r="UBJ59" s="342"/>
      <c r="UBK59" s="342"/>
      <c r="UBL59" s="342"/>
      <c r="UBM59" s="342"/>
      <c r="UBN59" s="342"/>
      <c r="UBO59" s="342"/>
      <c r="UBP59" s="342"/>
      <c r="UBQ59" s="342"/>
      <c r="UBR59" s="342"/>
      <c r="UBS59" s="342"/>
      <c r="UBT59" s="342"/>
      <c r="UBU59" s="342"/>
      <c r="UBV59" s="342"/>
      <c r="UBW59" s="342"/>
      <c r="UBX59" s="342"/>
      <c r="UBY59" s="342"/>
      <c r="UBZ59" s="342"/>
      <c r="UCA59" s="342"/>
      <c r="UCB59" s="342"/>
      <c r="UCC59" s="342"/>
      <c r="UCD59" s="342"/>
      <c r="UCE59" s="342"/>
      <c r="UCF59" s="342"/>
      <c r="UCG59" s="342"/>
      <c r="UCH59" s="342"/>
      <c r="UCI59" s="342"/>
      <c r="UCJ59" s="342"/>
      <c r="UCK59" s="342"/>
      <c r="UCL59" s="342"/>
      <c r="UCM59" s="342"/>
      <c r="UCN59" s="342"/>
      <c r="UCO59" s="342"/>
      <c r="UCP59" s="342"/>
      <c r="UCQ59" s="342"/>
      <c r="UCR59" s="342"/>
      <c r="UCS59" s="342"/>
      <c r="UCT59" s="342"/>
      <c r="UCU59" s="342"/>
      <c r="UCV59" s="342"/>
      <c r="UCW59" s="342"/>
      <c r="UCX59" s="342"/>
      <c r="UCY59" s="342"/>
      <c r="UCZ59" s="342"/>
      <c r="UDA59" s="342"/>
      <c r="UDB59" s="342"/>
      <c r="UDC59" s="342"/>
      <c r="UDD59" s="342"/>
      <c r="UDE59" s="342"/>
      <c r="UDF59" s="342"/>
      <c r="UDG59" s="342"/>
      <c r="UDH59" s="342"/>
      <c r="UDI59" s="342"/>
      <c r="UDJ59" s="342"/>
      <c r="UDK59" s="342"/>
      <c r="UDL59" s="342"/>
      <c r="UDM59" s="342"/>
      <c r="UDN59" s="342"/>
      <c r="UDO59" s="342"/>
      <c r="UDP59" s="342"/>
      <c r="UDQ59" s="342"/>
      <c r="UDR59" s="342"/>
      <c r="UDS59" s="342"/>
      <c r="UDT59" s="342"/>
      <c r="UDU59" s="342"/>
      <c r="UDV59" s="342"/>
      <c r="UDW59" s="342"/>
      <c r="UDX59" s="342"/>
      <c r="UDY59" s="342"/>
      <c r="UDZ59" s="342"/>
      <c r="UEA59" s="342"/>
      <c r="UEB59" s="342"/>
      <c r="UEC59" s="342"/>
      <c r="UED59" s="342"/>
      <c r="UEE59" s="342"/>
      <c r="UEF59" s="342"/>
      <c r="UEG59" s="342"/>
      <c r="UEH59" s="342"/>
      <c r="UEI59" s="342"/>
      <c r="UEJ59" s="342"/>
      <c r="UEK59" s="342"/>
      <c r="UEL59" s="342"/>
      <c r="UEM59" s="342"/>
      <c r="UEN59" s="342"/>
      <c r="UEO59" s="342"/>
      <c r="UEP59" s="342"/>
      <c r="UEQ59" s="342"/>
      <c r="UER59" s="342"/>
      <c r="UES59" s="342"/>
      <c r="UET59" s="342"/>
      <c r="UEU59" s="342"/>
      <c r="UEV59" s="342"/>
      <c r="UEW59" s="342"/>
      <c r="UEX59" s="342"/>
      <c r="UEY59" s="342"/>
      <c r="UEZ59" s="342"/>
      <c r="UFA59" s="342"/>
      <c r="UFB59" s="342"/>
      <c r="UFC59" s="342"/>
      <c r="UFD59" s="342"/>
      <c r="UFE59" s="342"/>
      <c r="UFF59" s="342"/>
      <c r="UFG59" s="342"/>
      <c r="UFH59" s="342"/>
      <c r="UFI59" s="342"/>
      <c r="UFJ59" s="342"/>
      <c r="UFK59" s="342"/>
      <c r="UFL59" s="342"/>
      <c r="UFM59" s="342"/>
      <c r="UFN59" s="342"/>
      <c r="UFO59" s="342"/>
      <c r="UFP59" s="342"/>
      <c r="UFQ59" s="342"/>
      <c r="UFR59" s="342"/>
      <c r="UFS59" s="342"/>
      <c r="UFT59" s="342"/>
      <c r="UFU59" s="342"/>
      <c r="UFV59" s="342"/>
      <c r="UFW59" s="342"/>
      <c r="UFX59" s="342"/>
      <c r="UFY59" s="342"/>
      <c r="UFZ59" s="342"/>
      <c r="UGA59" s="342"/>
      <c r="UGB59" s="342"/>
      <c r="UGC59" s="342"/>
      <c r="UGD59" s="342"/>
      <c r="UGE59" s="342"/>
      <c r="UGF59" s="342"/>
      <c r="UGG59" s="342"/>
      <c r="UGH59" s="342"/>
      <c r="UGI59" s="342"/>
      <c r="UGJ59" s="342"/>
      <c r="UGK59" s="342"/>
      <c r="UGL59" s="342"/>
      <c r="UGM59" s="342"/>
      <c r="UGN59" s="342"/>
      <c r="UGO59" s="342"/>
      <c r="UGP59" s="342"/>
      <c r="UGQ59" s="342"/>
      <c r="UGR59" s="342"/>
      <c r="UGS59" s="342"/>
      <c r="UGT59" s="342"/>
      <c r="UGU59" s="342"/>
      <c r="UGV59" s="342"/>
      <c r="UGW59" s="342"/>
      <c r="UGX59" s="342"/>
      <c r="UGY59" s="342"/>
      <c r="UGZ59" s="342"/>
      <c r="UHA59" s="342"/>
      <c r="UHB59" s="342"/>
      <c r="UHC59" s="342"/>
      <c r="UHD59" s="342"/>
      <c r="UHE59" s="342"/>
      <c r="UHF59" s="342"/>
      <c r="UHG59" s="342"/>
      <c r="UHH59" s="342"/>
      <c r="UHI59" s="342"/>
      <c r="UHJ59" s="342"/>
      <c r="UHK59" s="342"/>
      <c r="UHL59" s="342"/>
      <c r="UHM59" s="342"/>
      <c r="UHN59" s="342"/>
      <c r="UHO59" s="342"/>
      <c r="UHP59" s="342"/>
      <c r="UHQ59" s="342"/>
      <c r="UHR59" s="342"/>
      <c r="UHS59" s="342"/>
      <c r="UHT59" s="342"/>
      <c r="UHU59" s="342"/>
      <c r="UHV59" s="342"/>
      <c r="UHW59" s="342"/>
      <c r="UHX59" s="342"/>
      <c r="UHY59" s="342"/>
      <c r="UHZ59" s="342"/>
      <c r="UIA59" s="342"/>
      <c r="UIB59" s="342"/>
      <c r="UIC59" s="342"/>
      <c r="UID59" s="342"/>
      <c r="UIE59" s="342"/>
      <c r="UIF59" s="342"/>
      <c r="UIG59" s="342"/>
      <c r="UIH59" s="342"/>
      <c r="UII59" s="342"/>
      <c r="UIJ59" s="342"/>
      <c r="UIK59" s="342"/>
      <c r="UIL59" s="342"/>
      <c r="UIM59" s="342"/>
      <c r="UIN59" s="342"/>
      <c r="UIO59" s="342"/>
      <c r="UIP59" s="342"/>
      <c r="UIQ59" s="342"/>
      <c r="UIR59" s="342"/>
      <c r="UIS59" s="342"/>
      <c r="UIT59" s="342"/>
      <c r="UIU59" s="342"/>
      <c r="UIV59" s="342"/>
      <c r="UIW59" s="342"/>
      <c r="UIX59" s="342"/>
      <c r="UIY59" s="342"/>
      <c r="UIZ59" s="342"/>
      <c r="UJA59" s="342"/>
      <c r="UJB59" s="342"/>
      <c r="UJC59" s="342"/>
      <c r="UJD59" s="342"/>
      <c r="UJE59" s="342"/>
      <c r="UJF59" s="342"/>
      <c r="UJG59" s="342"/>
      <c r="UJH59" s="342"/>
      <c r="UJI59" s="342"/>
      <c r="UJJ59" s="342"/>
      <c r="UJK59" s="342"/>
      <c r="UJL59" s="342"/>
      <c r="UJM59" s="342"/>
      <c r="UJN59" s="342"/>
      <c r="UJO59" s="342"/>
      <c r="UJP59" s="342"/>
      <c r="UJQ59" s="342"/>
      <c r="UJR59" s="342"/>
      <c r="UJS59" s="342"/>
      <c r="UJT59" s="342"/>
      <c r="UJU59" s="342"/>
      <c r="UJV59" s="342"/>
      <c r="UJW59" s="342"/>
      <c r="UJX59" s="342"/>
      <c r="UJY59" s="342"/>
      <c r="UJZ59" s="342"/>
      <c r="UKA59" s="342"/>
      <c r="UKB59" s="342"/>
      <c r="UKC59" s="342"/>
      <c r="UKD59" s="342"/>
      <c r="UKE59" s="342"/>
      <c r="UKF59" s="342"/>
      <c r="UKG59" s="342"/>
      <c r="UKH59" s="342"/>
      <c r="UKI59" s="342"/>
      <c r="UKJ59" s="342"/>
      <c r="UKK59" s="342"/>
      <c r="UKL59" s="342"/>
      <c r="UKM59" s="342"/>
      <c r="UKN59" s="342"/>
      <c r="UKO59" s="342"/>
      <c r="UKP59" s="342"/>
      <c r="UKQ59" s="342"/>
      <c r="UKR59" s="342"/>
      <c r="UKS59" s="342"/>
      <c r="UKT59" s="342"/>
      <c r="UKU59" s="342"/>
      <c r="UKV59" s="342"/>
      <c r="UKW59" s="342"/>
      <c r="UKX59" s="342"/>
      <c r="UKY59" s="342"/>
      <c r="UKZ59" s="342"/>
      <c r="ULA59" s="342"/>
      <c r="ULB59" s="342"/>
      <c r="ULC59" s="342"/>
      <c r="ULD59" s="342"/>
      <c r="ULE59" s="342"/>
      <c r="ULF59" s="342"/>
      <c r="ULG59" s="342"/>
      <c r="ULH59" s="342"/>
      <c r="ULI59" s="342"/>
      <c r="ULJ59" s="342"/>
      <c r="ULK59" s="342"/>
      <c r="ULL59" s="342"/>
      <c r="ULM59" s="342"/>
      <c r="ULN59" s="342"/>
      <c r="ULO59" s="342"/>
      <c r="ULP59" s="342"/>
      <c r="ULQ59" s="342"/>
      <c r="ULR59" s="342"/>
      <c r="ULS59" s="342"/>
      <c r="ULT59" s="342"/>
      <c r="ULU59" s="342"/>
      <c r="ULV59" s="342"/>
      <c r="ULW59" s="342"/>
      <c r="ULX59" s="342"/>
      <c r="ULY59" s="342"/>
      <c r="ULZ59" s="342"/>
      <c r="UMA59" s="342"/>
      <c r="UMB59" s="342"/>
      <c r="UMC59" s="342"/>
      <c r="UMD59" s="342"/>
      <c r="UME59" s="342"/>
      <c r="UMF59" s="342"/>
      <c r="UMG59" s="342"/>
      <c r="UMH59" s="342"/>
      <c r="UMI59" s="342"/>
      <c r="UMJ59" s="342"/>
      <c r="UMK59" s="342"/>
      <c r="UML59" s="342"/>
      <c r="UMM59" s="342"/>
      <c r="UMN59" s="342"/>
      <c r="UMO59" s="342"/>
      <c r="UMP59" s="342"/>
      <c r="UMQ59" s="342"/>
      <c r="UMR59" s="342"/>
      <c r="UMS59" s="342"/>
      <c r="UMT59" s="342"/>
      <c r="UMU59" s="342"/>
      <c r="UMV59" s="342"/>
      <c r="UMW59" s="342"/>
      <c r="UMX59" s="342"/>
      <c r="UMY59" s="342"/>
      <c r="UMZ59" s="342"/>
      <c r="UNA59" s="342"/>
      <c r="UNB59" s="342"/>
      <c r="UNC59" s="342"/>
      <c r="UND59" s="342"/>
      <c r="UNE59" s="342"/>
      <c r="UNF59" s="342"/>
      <c r="UNG59" s="342"/>
      <c r="UNH59" s="342"/>
      <c r="UNI59" s="342"/>
      <c r="UNJ59" s="342"/>
      <c r="UNK59" s="342"/>
      <c r="UNL59" s="342"/>
      <c r="UNM59" s="342"/>
      <c r="UNN59" s="342"/>
      <c r="UNO59" s="342"/>
      <c r="UNP59" s="342"/>
      <c r="UNQ59" s="342"/>
      <c r="UNR59" s="342"/>
      <c r="UNS59" s="342"/>
      <c r="UNT59" s="342"/>
      <c r="UNU59" s="342"/>
      <c r="UNV59" s="342"/>
      <c r="UNW59" s="342"/>
      <c r="UNX59" s="342"/>
      <c r="UNY59" s="342"/>
      <c r="UNZ59" s="342"/>
      <c r="UOA59" s="342"/>
      <c r="UOB59" s="342"/>
      <c r="UOC59" s="342"/>
      <c r="UOD59" s="342"/>
      <c r="UOE59" s="342"/>
      <c r="UOF59" s="342"/>
      <c r="UOG59" s="342"/>
      <c r="UOH59" s="342"/>
      <c r="UOI59" s="342"/>
      <c r="UOJ59" s="342"/>
      <c r="UOK59" s="342"/>
      <c r="UOL59" s="342"/>
      <c r="UOM59" s="342"/>
      <c r="UON59" s="342"/>
      <c r="UOO59" s="342"/>
      <c r="UOP59" s="342"/>
      <c r="UOQ59" s="342"/>
      <c r="UOR59" s="342"/>
      <c r="UOS59" s="342"/>
      <c r="UOT59" s="342"/>
      <c r="UOU59" s="342"/>
      <c r="UOV59" s="342"/>
      <c r="UOW59" s="342"/>
      <c r="UOX59" s="342"/>
      <c r="UOY59" s="342"/>
      <c r="UOZ59" s="342"/>
      <c r="UPA59" s="342"/>
      <c r="UPB59" s="342"/>
      <c r="UPC59" s="342"/>
      <c r="UPD59" s="342"/>
      <c r="UPE59" s="342"/>
      <c r="UPF59" s="342"/>
      <c r="UPG59" s="342"/>
      <c r="UPH59" s="342"/>
      <c r="UPI59" s="342"/>
      <c r="UPJ59" s="342"/>
      <c r="UPK59" s="342"/>
      <c r="UPL59" s="342"/>
      <c r="UPM59" s="342"/>
      <c r="UPN59" s="342"/>
      <c r="UPO59" s="342"/>
      <c r="UPP59" s="342"/>
      <c r="UPQ59" s="342"/>
      <c r="UPR59" s="342"/>
      <c r="UPS59" s="342"/>
      <c r="UPT59" s="342"/>
      <c r="UPU59" s="342"/>
      <c r="UPV59" s="342"/>
      <c r="UPW59" s="342"/>
      <c r="UPX59" s="342"/>
      <c r="UPY59" s="342"/>
      <c r="UPZ59" s="342"/>
      <c r="UQA59" s="342"/>
      <c r="UQB59" s="342"/>
      <c r="UQC59" s="342"/>
      <c r="UQD59" s="342"/>
      <c r="UQE59" s="342"/>
      <c r="UQF59" s="342"/>
      <c r="UQG59" s="342"/>
      <c r="UQH59" s="342"/>
      <c r="UQI59" s="342"/>
      <c r="UQJ59" s="342"/>
      <c r="UQK59" s="342"/>
      <c r="UQL59" s="342"/>
      <c r="UQM59" s="342"/>
      <c r="UQN59" s="342"/>
      <c r="UQO59" s="342"/>
      <c r="UQP59" s="342"/>
      <c r="UQQ59" s="342"/>
      <c r="UQR59" s="342"/>
      <c r="UQS59" s="342"/>
      <c r="UQT59" s="342"/>
      <c r="UQU59" s="342"/>
      <c r="UQV59" s="342"/>
      <c r="UQW59" s="342"/>
      <c r="UQX59" s="342"/>
      <c r="UQY59" s="342"/>
      <c r="UQZ59" s="342"/>
      <c r="URA59" s="342"/>
      <c r="URB59" s="342"/>
      <c r="URC59" s="342"/>
      <c r="URD59" s="342"/>
      <c r="URE59" s="342"/>
      <c r="URF59" s="342"/>
      <c r="URG59" s="342"/>
      <c r="URH59" s="342"/>
      <c r="URI59" s="342"/>
      <c r="URJ59" s="342"/>
      <c r="URK59" s="342"/>
      <c r="URL59" s="342"/>
      <c r="URM59" s="342"/>
      <c r="URN59" s="342"/>
      <c r="URO59" s="342"/>
      <c r="URP59" s="342"/>
      <c r="URQ59" s="342"/>
      <c r="URR59" s="342"/>
      <c r="URS59" s="342"/>
      <c r="URT59" s="342"/>
      <c r="URU59" s="342"/>
      <c r="URV59" s="342"/>
      <c r="URW59" s="342"/>
      <c r="URX59" s="342"/>
      <c r="URY59" s="342"/>
      <c r="URZ59" s="342"/>
      <c r="USA59" s="342"/>
      <c r="USB59" s="342"/>
      <c r="USC59" s="342"/>
      <c r="USD59" s="342"/>
      <c r="USE59" s="342"/>
      <c r="USF59" s="342"/>
      <c r="USG59" s="342"/>
      <c r="USH59" s="342"/>
      <c r="USI59" s="342"/>
      <c r="USJ59" s="342"/>
      <c r="USK59" s="342"/>
      <c r="USL59" s="342"/>
      <c r="USM59" s="342"/>
      <c r="USN59" s="342"/>
      <c r="USO59" s="342"/>
      <c r="USP59" s="342"/>
      <c r="USQ59" s="342"/>
      <c r="USR59" s="342"/>
      <c r="USS59" s="342"/>
      <c r="UST59" s="342"/>
      <c r="USU59" s="342"/>
      <c r="USV59" s="342"/>
      <c r="USW59" s="342"/>
      <c r="USX59" s="342"/>
      <c r="USY59" s="342"/>
      <c r="USZ59" s="342"/>
      <c r="UTA59" s="342"/>
      <c r="UTB59" s="342"/>
      <c r="UTC59" s="342"/>
      <c r="UTD59" s="342"/>
      <c r="UTE59" s="342"/>
      <c r="UTF59" s="342"/>
      <c r="UTG59" s="342"/>
      <c r="UTH59" s="342"/>
      <c r="UTI59" s="342"/>
      <c r="UTJ59" s="342"/>
      <c r="UTK59" s="342"/>
      <c r="UTL59" s="342"/>
      <c r="UTM59" s="342"/>
      <c r="UTN59" s="342"/>
      <c r="UTO59" s="342"/>
      <c r="UTP59" s="342"/>
      <c r="UTQ59" s="342"/>
      <c r="UTR59" s="342"/>
      <c r="UTS59" s="342"/>
      <c r="UTT59" s="342"/>
      <c r="UTU59" s="342"/>
      <c r="UTV59" s="342"/>
      <c r="UTW59" s="342"/>
      <c r="UTX59" s="342"/>
      <c r="UTY59" s="342"/>
      <c r="UTZ59" s="342"/>
      <c r="UUA59" s="342"/>
      <c r="UUB59" s="342"/>
      <c r="UUC59" s="342"/>
      <c r="UUD59" s="342"/>
      <c r="UUE59" s="342"/>
      <c r="UUF59" s="342"/>
      <c r="UUG59" s="342"/>
      <c r="UUH59" s="342"/>
      <c r="UUI59" s="342"/>
      <c r="UUJ59" s="342"/>
      <c r="UUK59" s="342"/>
      <c r="UUL59" s="342"/>
      <c r="UUM59" s="342"/>
      <c r="UUN59" s="342"/>
      <c r="UUO59" s="342"/>
      <c r="UUP59" s="342"/>
      <c r="UUQ59" s="342"/>
      <c r="UUR59" s="342"/>
      <c r="UUS59" s="342"/>
      <c r="UUT59" s="342"/>
      <c r="UUU59" s="342"/>
      <c r="UUV59" s="342"/>
      <c r="UUW59" s="342"/>
      <c r="UUX59" s="342"/>
      <c r="UUY59" s="342"/>
      <c r="UUZ59" s="342"/>
      <c r="UVA59" s="342"/>
      <c r="UVB59" s="342"/>
      <c r="UVC59" s="342"/>
      <c r="UVD59" s="342"/>
      <c r="UVE59" s="342"/>
      <c r="UVF59" s="342"/>
      <c r="UVG59" s="342"/>
      <c r="UVH59" s="342"/>
      <c r="UVI59" s="342"/>
      <c r="UVJ59" s="342"/>
      <c r="UVK59" s="342"/>
      <c r="UVL59" s="342"/>
      <c r="UVM59" s="342"/>
      <c r="UVN59" s="342"/>
      <c r="UVO59" s="342"/>
      <c r="UVP59" s="342"/>
      <c r="UVQ59" s="342"/>
      <c r="UVR59" s="342"/>
      <c r="UVS59" s="342"/>
      <c r="UVT59" s="342"/>
      <c r="UVU59" s="342"/>
      <c r="UVV59" s="342"/>
      <c r="UVW59" s="342"/>
      <c r="UVX59" s="342"/>
      <c r="UVY59" s="342"/>
      <c r="UVZ59" s="342"/>
      <c r="UWA59" s="342"/>
      <c r="UWB59" s="342"/>
      <c r="UWC59" s="342"/>
      <c r="UWD59" s="342"/>
      <c r="UWE59" s="342"/>
      <c r="UWF59" s="342"/>
      <c r="UWG59" s="342"/>
      <c r="UWH59" s="342"/>
      <c r="UWI59" s="342"/>
      <c r="UWJ59" s="342"/>
      <c r="UWK59" s="342"/>
      <c r="UWL59" s="342"/>
      <c r="UWM59" s="342"/>
      <c r="UWN59" s="342"/>
      <c r="UWO59" s="342"/>
      <c r="UWP59" s="342"/>
      <c r="UWQ59" s="342"/>
      <c r="UWR59" s="342"/>
      <c r="UWS59" s="342"/>
      <c r="UWT59" s="342"/>
      <c r="UWU59" s="342"/>
      <c r="UWV59" s="342"/>
      <c r="UWW59" s="342"/>
      <c r="UWX59" s="342"/>
      <c r="UWY59" s="342"/>
      <c r="UWZ59" s="342"/>
      <c r="UXA59" s="342"/>
      <c r="UXB59" s="342"/>
      <c r="UXC59" s="342"/>
      <c r="UXD59" s="342"/>
      <c r="UXE59" s="342"/>
      <c r="UXF59" s="342"/>
      <c r="UXG59" s="342"/>
      <c r="UXH59" s="342"/>
      <c r="UXI59" s="342"/>
      <c r="UXJ59" s="342"/>
      <c r="UXK59" s="342"/>
      <c r="UXL59" s="342"/>
      <c r="UXM59" s="342"/>
      <c r="UXN59" s="342"/>
      <c r="UXO59" s="342"/>
      <c r="UXP59" s="342"/>
      <c r="UXQ59" s="342"/>
      <c r="UXR59" s="342"/>
      <c r="UXS59" s="342"/>
      <c r="UXT59" s="342"/>
      <c r="UXU59" s="342"/>
      <c r="UXV59" s="342"/>
      <c r="UXW59" s="342"/>
      <c r="UXX59" s="342"/>
      <c r="UXY59" s="342"/>
      <c r="UXZ59" s="342"/>
      <c r="UYA59" s="342"/>
      <c r="UYB59" s="342"/>
      <c r="UYC59" s="342"/>
      <c r="UYD59" s="342"/>
      <c r="UYE59" s="342"/>
      <c r="UYF59" s="342"/>
      <c r="UYG59" s="342"/>
      <c r="UYH59" s="342"/>
      <c r="UYI59" s="342"/>
      <c r="UYJ59" s="342"/>
      <c r="UYK59" s="342"/>
      <c r="UYL59" s="342"/>
      <c r="UYM59" s="342"/>
      <c r="UYN59" s="342"/>
      <c r="UYO59" s="342"/>
      <c r="UYP59" s="342"/>
      <c r="UYQ59" s="342"/>
      <c r="UYR59" s="342"/>
      <c r="UYS59" s="342"/>
      <c r="UYT59" s="342"/>
      <c r="UYU59" s="342"/>
      <c r="UYV59" s="342"/>
      <c r="UYW59" s="342"/>
      <c r="UYX59" s="342"/>
      <c r="UYY59" s="342"/>
      <c r="UYZ59" s="342"/>
      <c r="UZA59" s="342"/>
      <c r="UZB59" s="342"/>
      <c r="UZC59" s="342"/>
      <c r="UZD59" s="342"/>
      <c r="UZE59" s="342"/>
      <c r="UZF59" s="342"/>
      <c r="UZG59" s="342"/>
      <c r="UZH59" s="342"/>
      <c r="UZI59" s="342"/>
      <c r="UZJ59" s="342"/>
      <c r="UZK59" s="342"/>
      <c r="UZL59" s="342"/>
      <c r="UZM59" s="342"/>
      <c r="UZN59" s="342"/>
      <c r="UZO59" s="342"/>
      <c r="UZP59" s="342"/>
      <c r="UZQ59" s="342"/>
      <c r="UZR59" s="342"/>
      <c r="UZS59" s="342"/>
      <c r="UZT59" s="342"/>
      <c r="UZU59" s="342"/>
      <c r="UZV59" s="342"/>
      <c r="UZW59" s="342"/>
      <c r="UZX59" s="342"/>
      <c r="UZY59" s="342"/>
      <c r="UZZ59" s="342"/>
      <c r="VAA59" s="342"/>
      <c r="VAB59" s="342"/>
      <c r="VAC59" s="342"/>
      <c r="VAD59" s="342"/>
      <c r="VAE59" s="342"/>
      <c r="VAF59" s="342"/>
      <c r="VAG59" s="342"/>
      <c r="VAH59" s="342"/>
      <c r="VAI59" s="342"/>
      <c r="VAJ59" s="342"/>
      <c r="VAK59" s="342"/>
      <c r="VAL59" s="342"/>
      <c r="VAM59" s="342"/>
      <c r="VAN59" s="342"/>
      <c r="VAO59" s="342"/>
      <c r="VAP59" s="342"/>
      <c r="VAQ59" s="342"/>
      <c r="VAR59" s="342"/>
      <c r="VAS59" s="342"/>
      <c r="VAT59" s="342"/>
      <c r="VAU59" s="342"/>
      <c r="VAV59" s="342"/>
      <c r="VAW59" s="342"/>
      <c r="VAX59" s="342"/>
      <c r="VAY59" s="342"/>
      <c r="VAZ59" s="342"/>
      <c r="VBA59" s="342"/>
      <c r="VBB59" s="342"/>
      <c r="VBC59" s="342"/>
      <c r="VBD59" s="342"/>
      <c r="VBE59" s="342"/>
      <c r="VBF59" s="342"/>
      <c r="VBG59" s="342"/>
      <c r="VBH59" s="342"/>
      <c r="VBI59" s="342"/>
      <c r="VBJ59" s="342"/>
      <c r="VBK59" s="342"/>
      <c r="VBL59" s="342"/>
      <c r="VBM59" s="342"/>
      <c r="VBN59" s="342"/>
      <c r="VBO59" s="342"/>
      <c r="VBP59" s="342"/>
      <c r="VBQ59" s="342"/>
      <c r="VBR59" s="342"/>
      <c r="VBS59" s="342"/>
      <c r="VBT59" s="342"/>
      <c r="VBU59" s="342"/>
      <c r="VBV59" s="342"/>
      <c r="VBW59" s="342"/>
      <c r="VBX59" s="342"/>
      <c r="VBY59" s="342"/>
      <c r="VBZ59" s="342"/>
      <c r="VCA59" s="342"/>
      <c r="VCB59" s="342"/>
      <c r="VCC59" s="342"/>
      <c r="VCD59" s="342"/>
      <c r="VCE59" s="342"/>
      <c r="VCF59" s="342"/>
      <c r="VCG59" s="342"/>
      <c r="VCH59" s="342"/>
      <c r="VCI59" s="342"/>
      <c r="VCJ59" s="342"/>
      <c r="VCK59" s="342"/>
      <c r="VCL59" s="342"/>
      <c r="VCM59" s="342"/>
      <c r="VCN59" s="342"/>
      <c r="VCO59" s="342"/>
      <c r="VCP59" s="342"/>
      <c r="VCQ59" s="342"/>
      <c r="VCR59" s="342"/>
      <c r="VCS59" s="342"/>
      <c r="VCT59" s="342"/>
      <c r="VCU59" s="342"/>
      <c r="VCV59" s="342"/>
      <c r="VCW59" s="342"/>
      <c r="VCX59" s="342"/>
      <c r="VCY59" s="342"/>
      <c r="VCZ59" s="342"/>
      <c r="VDA59" s="342"/>
      <c r="VDB59" s="342"/>
      <c r="VDC59" s="342"/>
      <c r="VDD59" s="342"/>
      <c r="VDE59" s="342"/>
      <c r="VDF59" s="342"/>
      <c r="VDG59" s="342"/>
      <c r="VDH59" s="342"/>
      <c r="VDI59" s="342"/>
      <c r="VDJ59" s="342"/>
      <c r="VDK59" s="342"/>
      <c r="VDL59" s="342"/>
      <c r="VDM59" s="342"/>
      <c r="VDN59" s="342"/>
      <c r="VDO59" s="342"/>
      <c r="VDP59" s="342"/>
      <c r="VDQ59" s="342"/>
      <c r="VDR59" s="342"/>
      <c r="VDS59" s="342"/>
      <c r="VDT59" s="342"/>
      <c r="VDU59" s="342"/>
      <c r="VDV59" s="342"/>
      <c r="VDW59" s="342"/>
      <c r="VDX59" s="342"/>
      <c r="VDY59" s="342"/>
      <c r="VDZ59" s="342"/>
      <c r="VEA59" s="342"/>
      <c r="VEB59" s="342"/>
      <c r="VEC59" s="342"/>
      <c r="VED59" s="342"/>
      <c r="VEE59" s="342"/>
      <c r="VEF59" s="342"/>
      <c r="VEG59" s="342"/>
      <c r="VEH59" s="342"/>
      <c r="VEI59" s="342"/>
      <c r="VEJ59" s="342"/>
      <c r="VEK59" s="342"/>
      <c r="VEL59" s="342"/>
      <c r="VEM59" s="342"/>
      <c r="VEN59" s="342"/>
      <c r="VEO59" s="342"/>
      <c r="VEP59" s="342"/>
      <c r="VEQ59" s="342"/>
      <c r="VER59" s="342"/>
      <c r="VES59" s="342"/>
      <c r="VET59" s="342"/>
      <c r="VEU59" s="342"/>
      <c r="VEV59" s="342"/>
      <c r="VEW59" s="342"/>
      <c r="VEX59" s="342"/>
      <c r="VEY59" s="342"/>
      <c r="VEZ59" s="342"/>
      <c r="VFA59" s="342"/>
      <c r="VFB59" s="342"/>
      <c r="VFC59" s="342"/>
      <c r="VFD59" s="342"/>
      <c r="VFE59" s="342"/>
      <c r="VFF59" s="342"/>
      <c r="VFG59" s="342"/>
      <c r="VFH59" s="342"/>
      <c r="VFI59" s="342"/>
      <c r="VFJ59" s="342"/>
      <c r="VFK59" s="342"/>
      <c r="VFL59" s="342"/>
      <c r="VFM59" s="342"/>
      <c r="VFN59" s="342"/>
      <c r="VFO59" s="342"/>
      <c r="VFP59" s="342"/>
      <c r="VFQ59" s="342"/>
      <c r="VFR59" s="342"/>
      <c r="VFS59" s="342"/>
      <c r="VFT59" s="342"/>
      <c r="VFU59" s="342"/>
      <c r="VFV59" s="342"/>
      <c r="VFW59" s="342"/>
      <c r="VFX59" s="342"/>
      <c r="VFY59" s="342"/>
      <c r="VFZ59" s="342"/>
      <c r="VGA59" s="342"/>
      <c r="VGB59" s="342"/>
      <c r="VGC59" s="342"/>
      <c r="VGD59" s="342"/>
      <c r="VGE59" s="342"/>
      <c r="VGF59" s="342"/>
      <c r="VGG59" s="342"/>
      <c r="VGH59" s="342"/>
      <c r="VGI59" s="342"/>
      <c r="VGJ59" s="342"/>
      <c r="VGK59" s="342"/>
      <c r="VGL59" s="342"/>
      <c r="VGM59" s="342"/>
      <c r="VGN59" s="342"/>
      <c r="VGO59" s="342"/>
      <c r="VGP59" s="342"/>
      <c r="VGQ59" s="342"/>
      <c r="VGR59" s="342"/>
      <c r="VGS59" s="342"/>
      <c r="VGT59" s="342"/>
      <c r="VGU59" s="342"/>
      <c r="VGV59" s="342"/>
      <c r="VGW59" s="342"/>
      <c r="VGX59" s="342"/>
      <c r="VGY59" s="342"/>
      <c r="VGZ59" s="342"/>
      <c r="VHA59" s="342"/>
      <c r="VHB59" s="342"/>
      <c r="VHC59" s="342"/>
      <c r="VHD59" s="342"/>
      <c r="VHE59" s="342"/>
      <c r="VHF59" s="342"/>
      <c r="VHG59" s="342"/>
      <c r="VHH59" s="342"/>
      <c r="VHI59" s="342"/>
      <c r="VHJ59" s="342"/>
      <c r="VHK59" s="342"/>
      <c r="VHL59" s="342"/>
      <c r="VHM59" s="342"/>
      <c r="VHN59" s="342"/>
      <c r="VHO59" s="342"/>
      <c r="VHP59" s="342"/>
      <c r="VHQ59" s="342"/>
      <c r="VHR59" s="342"/>
      <c r="VHS59" s="342"/>
      <c r="VHT59" s="342"/>
      <c r="VHU59" s="342"/>
      <c r="VHV59" s="342"/>
      <c r="VHW59" s="342"/>
      <c r="VHX59" s="342"/>
      <c r="VHY59" s="342"/>
      <c r="VHZ59" s="342"/>
      <c r="VIA59" s="342"/>
      <c r="VIB59" s="342"/>
      <c r="VIC59" s="342"/>
      <c r="VID59" s="342"/>
      <c r="VIE59" s="342"/>
      <c r="VIF59" s="342"/>
      <c r="VIG59" s="342"/>
      <c r="VIH59" s="342"/>
      <c r="VII59" s="342"/>
      <c r="VIJ59" s="342"/>
      <c r="VIK59" s="342"/>
      <c r="VIL59" s="342"/>
      <c r="VIM59" s="342"/>
      <c r="VIN59" s="342"/>
      <c r="VIO59" s="342"/>
      <c r="VIP59" s="342"/>
      <c r="VIQ59" s="342"/>
      <c r="VIR59" s="342"/>
      <c r="VIS59" s="342"/>
      <c r="VIT59" s="342"/>
      <c r="VIU59" s="342"/>
      <c r="VIV59" s="342"/>
      <c r="VIW59" s="342"/>
      <c r="VIX59" s="342"/>
      <c r="VIY59" s="342"/>
      <c r="VIZ59" s="342"/>
      <c r="VJA59" s="342"/>
      <c r="VJB59" s="342"/>
      <c r="VJC59" s="342"/>
      <c r="VJD59" s="342"/>
      <c r="VJE59" s="342"/>
      <c r="VJF59" s="342"/>
      <c r="VJG59" s="342"/>
      <c r="VJH59" s="342"/>
      <c r="VJI59" s="342"/>
      <c r="VJJ59" s="342"/>
      <c r="VJK59" s="342"/>
      <c r="VJL59" s="342"/>
      <c r="VJM59" s="342"/>
      <c r="VJN59" s="342"/>
      <c r="VJO59" s="342"/>
      <c r="VJP59" s="342"/>
      <c r="VJQ59" s="342"/>
      <c r="VJR59" s="342"/>
      <c r="VJS59" s="342"/>
      <c r="VJT59" s="342"/>
      <c r="VJU59" s="342"/>
      <c r="VJV59" s="342"/>
      <c r="VJW59" s="342"/>
      <c r="VJX59" s="342"/>
      <c r="VJY59" s="342"/>
      <c r="VJZ59" s="342"/>
      <c r="VKA59" s="342"/>
      <c r="VKB59" s="342"/>
      <c r="VKC59" s="342"/>
      <c r="VKD59" s="342"/>
      <c r="VKE59" s="342"/>
      <c r="VKF59" s="342"/>
      <c r="VKG59" s="342"/>
      <c r="VKH59" s="342"/>
      <c r="VKI59" s="342"/>
      <c r="VKJ59" s="342"/>
      <c r="VKK59" s="342"/>
      <c r="VKL59" s="342"/>
      <c r="VKM59" s="342"/>
      <c r="VKN59" s="342"/>
      <c r="VKO59" s="342"/>
      <c r="VKP59" s="342"/>
      <c r="VKQ59" s="342"/>
      <c r="VKR59" s="342"/>
      <c r="VKS59" s="342"/>
      <c r="VKT59" s="342"/>
      <c r="VKU59" s="342"/>
      <c r="VKV59" s="342"/>
      <c r="VKW59" s="342"/>
      <c r="VKX59" s="342"/>
      <c r="VKY59" s="342"/>
      <c r="VKZ59" s="342"/>
      <c r="VLA59" s="342"/>
      <c r="VLB59" s="342"/>
      <c r="VLC59" s="342"/>
      <c r="VLD59" s="342"/>
      <c r="VLE59" s="342"/>
      <c r="VLF59" s="342"/>
      <c r="VLG59" s="342"/>
      <c r="VLH59" s="342"/>
      <c r="VLI59" s="342"/>
      <c r="VLJ59" s="342"/>
      <c r="VLK59" s="342"/>
      <c r="VLL59" s="342"/>
      <c r="VLM59" s="342"/>
      <c r="VLN59" s="342"/>
      <c r="VLO59" s="342"/>
      <c r="VLP59" s="342"/>
      <c r="VLQ59" s="342"/>
      <c r="VLR59" s="342"/>
      <c r="VLS59" s="342"/>
      <c r="VLT59" s="342"/>
      <c r="VLU59" s="342"/>
      <c r="VLV59" s="342"/>
      <c r="VLW59" s="342"/>
      <c r="VLX59" s="342"/>
      <c r="VLY59" s="342"/>
      <c r="VLZ59" s="342"/>
      <c r="VMA59" s="342"/>
      <c r="VMB59" s="342"/>
      <c r="VMC59" s="342"/>
      <c r="VMD59" s="342"/>
      <c r="VME59" s="342"/>
      <c r="VMF59" s="342"/>
      <c r="VMG59" s="342"/>
      <c r="VMH59" s="342"/>
      <c r="VMI59" s="342"/>
      <c r="VMJ59" s="342"/>
      <c r="VMK59" s="342"/>
      <c r="VML59" s="342"/>
      <c r="VMM59" s="342"/>
      <c r="VMN59" s="342"/>
      <c r="VMO59" s="342"/>
      <c r="VMP59" s="342"/>
      <c r="VMQ59" s="342"/>
      <c r="VMR59" s="342"/>
      <c r="VMS59" s="342"/>
      <c r="VMT59" s="342"/>
      <c r="VMU59" s="342"/>
      <c r="VMV59" s="342"/>
      <c r="VMW59" s="342"/>
      <c r="VMX59" s="342"/>
      <c r="VMY59" s="342"/>
      <c r="VMZ59" s="342"/>
      <c r="VNA59" s="342"/>
      <c r="VNB59" s="342"/>
      <c r="VNC59" s="342"/>
      <c r="VND59" s="342"/>
      <c r="VNE59" s="342"/>
      <c r="VNF59" s="342"/>
      <c r="VNG59" s="342"/>
      <c r="VNH59" s="342"/>
      <c r="VNI59" s="342"/>
      <c r="VNJ59" s="342"/>
      <c r="VNK59" s="342"/>
      <c r="VNL59" s="342"/>
      <c r="VNM59" s="342"/>
      <c r="VNN59" s="342"/>
      <c r="VNO59" s="342"/>
      <c r="VNP59" s="342"/>
      <c r="VNQ59" s="342"/>
      <c r="VNR59" s="342"/>
      <c r="VNS59" s="342"/>
      <c r="VNT59" s="342"/>
      <c r="VNU59" s="342"/>
      <c r="VNV59" s="342"/>
      <c r="VNW59" s="342"/>
      <c r="VNX59" s="342"/>
      <c r="VNY59" s="342"/>
      <c r="VNZ59" s="342"/>
      <c r="VOA59" s="342"/>
      <c r="VOB59" s="342"/>
      <c r="VOC59" s="342"/>
      <c r="VOD59" s="342"/>
      <c r="VOE59" s="342"/>
      <c r="VOF59" s="342"/>
      <c r="VOG59" s="342"/>
      <c r="VOH59" s="342"/>
      <c r="VOI59" s="342"/>
      <c r="VOJ59" s="342"/>
      <c r="VOK59" s="342"/>
      <c r="VOL59" s="342"/>
      <c r="VOM59" s="342"/>
      <c r="VON59" s="342"/>
      <c r="VOO59" s="342"/>
      <c r="VOP59" s="342"/>
      <c r="VOQ59" s="342"/>
      <c r="VOR59" s="342"/>
      <c r="VOS59" s="342"/>
      <c r="VOT59" s="342"/>
      <c r="VOU59" s="342"/>
      <c r="VOV59" s="342"/>
      <c r="VOW59" s="342"/>
      <c r="VOX59" s="342"/>
      <c r="VOY59" s="342"/>
      <c r="VOZ59" s="342"/>
      <c r="VPA59" s="342"/>
      <c r="VPB59" s="342"/>
      <c r="VPC59" s="342"/>
      <c r="VPD59" s="342"/>
      <c r="VPE59" s="342"/>
      <c r="VPF59" s="342"/>
      <c r="VPG59" s="342"/>
      <c r="VPH59" s="342"/>
      <c r="VPI59" s="342"/>
      <c r="VPJ59" s="342"/>
      <c r="VPK59" s="342"/>
      <c r="VPL59" s="342"/>
      <c r="VPM59" s="342"/>
      <c r="VPN59" s="342"/>
      <c r="VPO59" s="342"/>
      <c r="VPP59" s="342"/>
      <c r="VPQ59" s="342"/>
      <c r="VPR59" s="342"/>
      <c r="VPS59" s="342"/>
      <c r="VPT59" s="342"/>
      <c r="VPU59" s="342"/>
      <c r="VPV59" s="342"/>
      <c r="VPW59" s="342"/>
      <c r="VPX59" s="342"/>
      <c r="VPY59" s="342"/>
      <c r="VPZ59" s="342"/>
      <c r="VQA59" s="342"/>
      <c r="VQB59" s="342"/>
      <c r="VQC59" s="342"/>
      <c r="VQD59" s="342"/>
      <c r="VQE59" s="342"/>
      <c r="VQF59" s="342"/>
      <c r="VQG59" s="342"/>
      <c r="VQH59" s="342"/>
      <c r="VQI59" s="342"/>
      <c r="VQJ59" s="342"/>
      <c r="VQK59" s="342"/>
      <c r="VQL59" s="342"/>
      <c r="VQM59" s="342"/>
      <c r="VQN59" s="342"/>
      <c r="VQO59" s="342"/>
      <c r="VQP59" s="342"/>
      <c r="VQQ59" s="342"/>
      <c r="VQR59" s="342"/>
      <c r="VQS59" s="342"/>
      <c r="VQT59" s="342"/>
      <c r="VQU59" s="342"/>
      <c r="VQV59" s="342"/>
      <c r="VQW59" s="342"/>
      <c r="VQX59" s="342"/>
      <c r="VQY59" s="342"/>
      <c r="VQZ59" s="342"/>
      <c r="VRA59" s="342"/>
      <c r="VRB59" s="342"/>
      <c r="VRC59" s="342"/>
      <c r="VRD59" s="342"/>
      <c r="VRE59" s="342"/>
      <c r="VRF59" s="342"/>
      <c r="VRG59" s="342"/>
      <c r="VRH59" s="342"/>
      <c r="VRI59" s="342"/>
      <c r="VRJ59" s="342"/>
      <c r="VRK59" s="342"/>
      <c r="VRL59" s="342"/>
      <c r="VRM59" s="342"/>
      <c r="VRN59" s="342"/>
      <c r="VRO59" s="342"/>
      <c r="VRP59" s="342"/>
      <c r="VRQ59" s="342"/>
      <c r="VRR59" s="342"/>
      <c r="VRS59" s="342"/>
      <c r="VRT59" s="342"/>
      <c r="VRU59" s="342"/>
      <c r="VRV59" s="342"/>
      <c r="VRW59" s="342"/>
      <c r="VRX59" s="342"/>
      <c r="VRY59" s="342"/>
      <c r="VRZ59" s="342"/>
      <c r="VSA59" s="342"/>
      <c r="VSB59" s="342"/>
      <c r="VSC59" s="342"/>
      <c r="VSD59" s="342"/>
      <c r="VSE59" s="342"/>
      <c r="VSF59" s="342"/>
      <c r="VSG59" s="342"/>
      <c r="VSH59" s="342"/>
      <c r="VSI59" s="342"/>
      <c r="VSJ59" s="342"/>
      <c r="VSK59" s="342"/>
      <c r="VSL59" s="342"/>
      <c r="VSM59" s="342"/>
      <c r="VSN59" s="342"/>
      <c r="VSO59" s="342"/>
      <c r="VSP59" s="342"/>
      <c r="VSQ59" s="342"/>
      <c r="VSR59" s="342"/>
      <c r="VSS59" s="342"/>
      <c r="VST59" s="342"/>
      <c r="VSU59" s="342"/>
      <c r="VSV59" s="342"/>
      <c r="VSW59" s="342"/>
      <c r="VSX59" s="342"/>
      <c r="VSY59" s="342"/>
      <c r="VSZ59" s="342"/>
      <c r="VTA59" s="342"/>
      <c r="VTB59" s="342"/>
      <c r="VTC59" s="342"/>
      <c r="VTD59" s="342"/>
      <c r="VTE59" s="342"/>
      <c r="VTF59" s="342"/>
      <c r="VTG59" s="342"/>
      <c r="VTH59" s="342"/>
      <c r="VTI59" s="342"/>
      <c r="VTJ59" s="342"/>
      <c r="VTK59" s="342"/>
      <c r="VTL59" s="342"/>
      <c r="VTM59" s="342"/>
      <c r="VTN59" s="342"/>
      <c r="VTO59" s="342"/>
      <c r="VTP59" s="342"/>
      <c r="VTQ59" s="342"/>
      <c r="VTR59" s="342"/>
      <c r="VTS59" s="342"/>
      <c r="VTT59" s="342"/>
      <c r="VTU59" s="342"/>
      <c r="VTV59" s="342"/>
      <c r="VTW59" s="342"/>
      <c r="VTX59" s="342"/>
      <c r="VTY59" s="342"/>
      <c r="VTZ59" s="342"/>
      <c r="VUA59" s="342"/>
      <c r="VUB59" s="342"/>
      <c r="VUC59" s="342"/>
      <c r="VUD59" s="342"/>
      <c r="VUE59" s="342"/>
      <c r="VUF59" s="342"/>
      <c r="VUG59" s="342"/>
      <c r="VUH59" s="342"/>
      <c r="VUI59" s="342"/>
      <c r="VUJ59" s="342"/>
      <c r="VUK59" s="342"/>
      <c r="VUL59" s="342"/>
      <c r="VUM59" s="342"/>
      <c r="VUN59" s="342"/>
      <c r="VUO59" s="342"/>
      <c r="VUP59" s="342"/>
      <c r="VUQ59" s="342"/>
      <c r="VUR59" s="342"/>
      <c r="VUS59" s="342"/>
      <c r="VUT59" s="342"/>
      <c r="VUU59" s="342"/>
      <c r="VUV59" s="342"/>
      <c r="VUW59" s="342"/>
      <c r="VUX59" s="342"/>
      <c r="VUY59" s="342"/>
      <c r="VUZ59" s="342"/>
      <c r="VVA59" s="342"/>
      <c r="VVB59" s="342"/>
      <c r="VVC59" s="342"/>
      <c r="VVD59" s="342"/>
      <c r="VVE59" s="342"/>
      <c r="VVF59" s="342"/>
      <c r="VVG59" s="342"/>
      <c r="VVH59" s="342"/>
      <c r="VVI59" s="342"/>
      <c r="VVJ59" s="342"/>
      <c r="VVK59" s="342"/>
      <c r="VVL59" s="342"/>
      <c r="VVM59" s="342"/>
      <c r="VVN59" s="342"/>
      <c r="VVO59" s="342"/>
      <c r="VVP59" s="342"/>
      <c r="VVQ59" s="342"/>
      <c r="VVR59" s="342"/>
      <c r="VVS59" s="342"/>
      <c r="VVT59" s="342"/>
      <c r="VVU59" s="342"/>
      <c r="VVV59" s="342"/>
      <c r="VVW59" s="342"/>
      <c r="VVX59" s="342"/>
      <c r="VVY59" s="342"/>
      <c r="VVZ59" s="342"/>
      <c r="VWA59" s="342"/>
      <c r="VWB59" s="342"/>
      <c r="VWC59" s="342"/>
      <c r="VWD59" s="342"/>
      <c r="VWE59" s="342"/>
      <c r="VWF59" s="342"/>
      <c r="VWG59" s="342"/>
      <c r="VWH59" s="342"/>
      <c r="VWI59" s="342"/>
      <c r="VWJ59" s="342"/>
      <c r="VWK59" s="342"/>
      <c r="VWL59" s="342"/>
      <c r="VWM59" s="342"/>
      <c r="VWN59" s="342"/>
      <c r="VWO59" s="342"/>
      <c r="VWP59" s="342"/>
      <c r="VWQ59" s="342"/>
      <c r="VWR59" s="342"/>
      <c r="VWS59" s="342"/>
      <c r="VWT59" s="342"/>
      <c r="VWU59" s="342"/>
      <c r="VWV59" s="342"/>
      <c r="VWW59" s="342"/>
      <c r="VWX59" s="342"/>
      <c r="VWY59" s="342"/>
      <c r="VWZ59" s="342"/>
      <c r="VXA59" s="342"/>
      <c r="VXB59" s="342"/>
      <c r="VXC59" s="342"/>
      <c r="VXD59" s="342"/>
      <c r="VXE59" s="342"/>
      <c r="VXF59" s="342"/>
      <c r="VXG59" s="342"/>
      <c r="VXH59" s="342"/>
      <c r="VXI59" s="342"/>
      <c r="VXJ59" s="342"/>
      <c r="VXK59" s="342"/>
      <c r="VXL59" s="342"/>
      <c r="VXM59" s="342"/>
      <c r="VXN59" s="342"/>
      <c r="VXO59" s="342"/>
      <c r="VXP59" s="342"/>
      <c r="VXQ59" s="342"/>
      <c r="VXR59" s="342"/>
      <c r="VXS59" s="342"/>
      <c r="VXT59" s="342"/>
      <c r="VXU59" s="342"/>
      <c r="VXV59" s="342"/>
      <c r="VXW59" s="342"/>
      <c r="VXX59" s="342"/>
      <c r="VXY59" s="342"/>
      <c r="VXZ59" s="342"/>
      <c r="VYA59" s="342"/>
      <c r="VYB59" s="342"/>
      <c r="VYC59" s="342"/>
      <c r="VYD59" s="342"/>
      <c r="VYE59" s="342"/>
      <c r="VYF59" s="342"/>
      <c r="VYG59" s="342"/>
      <c r="VYH59" s="342"/>
      <c r="VYI59" s="342"/>
      <c r="VYJ59" s="342"/>
      <c r="VYK59" s="342"/>
      <c r="VYL59" s="342"/>
      <c r="VYM59" s="342"/>
      <c r="VYN59" s="342"/>
      <c r="VYO59" s="342"/>
      <c r="VYP59" s="342"/>
      <c r="VYQ59" s="342"/>
      <c r="VYR59" s="342"/>
      <c r="VYS59" s="342"/>
      <c r="VYT59" s="342"/>
      <c r="VYU59" s="342"/>
      <c r="VYV59" s="342"/>
      <c r="VYW59" s="342"/>
      <c r="VYX59" s="342"/>
      <c r="VYY59" s="342"/>
      <c r="VYZ59" s="342"/>
      <c r="VZA59" s="342"/>
      <c r="VZB59" s="342"/>
      <c r="VZC59" s="342"/>
      <c r="VZD59" s="342"/>
      <c r="VZE59" s="342"/>
      <c r="VZF59" s="342"/>
      <c r="VZG59" s="342"/>
      <c r="VZH59" s="342"/>
      <c r="VZI59" s="342"/>
      <c r="VZJ59" s="342"/>
      <c r="VZK59" s="342"/>
      <c r="VZL59" s="342"/>
      <c r="VZM59" s="342"/>
      <c r="VZN59" s="342"/>
      <c r="VZO59" s="342"/>
      <c r="VZP59" s="342"/>
      <c r="VZQ59" s="342"/>
      <c r="VZR59" s="342"/>
      <c r="VZS59" s="342"/>
      <c r="VZT59" s="342"/>
      <c r="VZU59" s="342"/>
      <c r="VZV59" s="342"/>
      <c r="VZW59" s="342"/>
      <c r="VZX59" s="342"/>
      <c r="VZY59" s="342"/>
      <c r="VZZ59" s="342"/>
      <c r="WAA59" s="342"/>
      <c r="WAB59" s="342"/>
      <c r="WAC59" s="342"/>
      <c r="WAD59" s="342"/>
      <c r="WAE59" s="342"/>
      <c r="WAF59" s="342"/>
      <c r="WAG59" s="342"/>
      <c r="WAH59" s="342"/>
      <c r="WAI59" s="342"/>
      <c r="WAJ59" s="342"/>
      <c r="WAK59" s="342"/>
      <c r="WAL59" s="342"/>
      <c r="WAM59" s="342"/>
      <c r="WAN59" s="342"/>
      <c r="WAO59" s="342"/>
      <c r="WAP59" s="342"/>
      <c r="WAQ59" s="342"/>
      <c r="WAR59" s="342"/>
      <c r="WAS59" s="342"/>
      <c r="WAT59" s="342"/>
      <c r="WAU59" s="342"/>
      <c r="WAV59" s="342"/>
      <c r="WAW59" s="342"/>
      <c r="WAX59" s="342"/>
      <c r="WAY59" s="342"/>
      <c r="WAZ59" s="342"/>
      <c r="WBA59" s="342"/>
      <c r="WBB59" s="342"/>
      <c r="WBC59" s="342"/>
      <c r="WBD59" s="342"/>
      <c r="WBE59" s="342"/>
      <c r="WBF59" s="342"/>
      <c r="WBG59" s="342"/>
      <c r="WBH59" s="342"/>
      <c r="WBI59" s="342"/>
      <c r="WBJ59" s="342"/>
      <c r="WBK59" s="342"/>
      <c r="WBL59" s="342"/>
      <c r="WBM59" s="342"/>
      <c r="WBN59" s="342"/>
      <c r="WBO59" s="342"/>
      <c r="WBP59" s="342"/>
      <c r="WBQ59" s="342"/>
      <c r="WBR59" s="342"/>
      <c r="WBS59" s="342"/>
      <c r="WBT59" s="342"/>
      <c r="WBU59" s="342"/>
      <c r="WBV59" s="342"/>
      <c r="WBW59" s="342"/>
      <c r="WBX59" s="342"/>
      <c r="WBY59" s="342"/>
      <c r="WBZ59" s="342"/>
      <c r="WCA59" s="342"/>
      <c r="WCB59" s="342"/>
      <c r="WCC59" s="342"/>
      <c r="WCD59" s="342"/>
      <c r="WCE59" s="342"/>
      <c r="WCF59" s="342"/>
      <c r="WCG59" s="342"/>
      <c r="WCH59" s="342"/>
      <c r="WCI59" s="342"/>
      <c r="WCJ59" s="342"/>
      <c r="WCK59" s="342"/>
      <c r="WCL59" s="342"/>
      <c r="WCM59" s="342"/>
      <c r="WCN59" s="342"/>
      <c r="WCO59" s="342"/>
      <c r="WCP59" s="342"/>
      <c r="WCQ59" s="342"/>
      <c r="WCR59" s="342"/>
      <c r="WCS59" s="342"/>
      <c r="WCT59" s="342"/>
      <c r="WCU59" s="342"/>
      <c r="WCV59" s="342"/>
      <c r="WCW59" s="342"/>
      <c r="WCX59" s="342"/>
      <c r="WCY59" s="342"/>
      <c r="WCZ59" s="342"/>
      <c r="WDA59" s="342"/>
      <c r="WDB59" s="342"/>
      <c r="WDC59" s="342"/>
      <c r="WDD59" s="342"/>
      <c r="WDE59" s="342"/>
      <c r="WDF59" s="342"/>
      <c r="WDG59" s="342"/>
      <c r="WDH59" s="342"/>
      <c r="WDI59" s="342"/>
      <c r="WDJ59" s="342"/>
      <c r="WDK59" s="342"/>
      <c r="WDL59" s="342"/>
      <c r="WDM59" s="342"/>
      <c r="WDN59" s="342"/>
      <c r="WDO59" s="342"/>
      <c r="WDP59" s="342"/>
      <c r="WDQ59" s="342"/>
      <c r="WDR59" s="342"/>
      <c r="WDS59" s="342"/>
      <c r="WDT59" s="342"/>
      <c r="WDU59" s="342"/>
      <c r="WDV59" s="342"/>
      <c r="WDW59" s="342"/>
      <c r="WDX59" s="342"/>
      <c r="WDY59" s="342"/>
      <c r="WDZ59" s="342"/>
      <c r="WEA59" s="342"/>
      <c r="WEB59" s="342"/>
      <c r="WEC59" s="342"/>
      <c r="WED59" s="342"/>
      <c r="WEE59" s="342"/>
      <c r="WEF59" s="342"/>
      <c r="WEG59" s="342"/>
      <c r="WEH59" s="342"/>
      <c r="WEI59" s="342"/>
      <c r="WEJ59" s="342"/>
      <c r="WEK59" s="342"/>
      <c r="WEL59" s="342"/>
      <c r="WEM59" s="342"/>
      <c r="WEN59" s="342"/>
      <c r="WEO59" s="342"/>
      <c r="WEP59" s="342"/>
      <c r="WEQ59" s="342"/>
      <c r="WER59" s="342"/>
      <c r="WES59" s="342"/>
      <c r="WET59" s="342"/>
      <c r="WEU59" s="342"/>
      <c r="WEV59" s="342"/>
      <c r="WEW59" s="342"/>
      <c r="WEX59" s="342"/>
      <c r="WEY59" s="342"/>
      <c r="WEZ59" s="342"/>
      <c r="WFA59" s="342"/>
      <c r="WFB59" s="342"/>
      <c r="WFC59" s="342"/>
      <c r="WFD59" s="342"/>
      <c r="WFE59" s="342"/>
      <c r="WFF59" s="342"/>
      <c r="WFG59" s="342"/>
      <c r="WFH59" s="342"/>
      <c r="WFI59" s="342"/>
      <c r="WFJ59" s="342"/>
      <c r="WFK59" s="342"/>
      <c r="WFL59" s="342"/>
      <c r="WFM59" s="342"/>
      <c r="WFN59" s="342"/>
      <c r="WFO59" s="342"/>
      <c r="WFP59" s="342"/>
      <c r="WFQ59" s="342"/>
      <c r="WFR59" s="342"/>
      <c r="WFS59" s="342"/>
      <c r="WFT59" s="342"/>
      <c r="WFU59" s="342"/>
      <c r="WFV59" s="342"/>
      <c r="WFW59" s="342"/>
      <c r="WFX59" s="342"/>
      <c r="WFY59" s="342"/>
      <c r="WFZ59" s="342"/>
      <c r="WGA59" s="342"/>
      <c r="WGB59" s="342"/>
      <c r="WGC59" s="342"/>
      <c r="WGD59" s="342"/>
      <c r="WGE59" s="342"/>
      <c r="WGF59" s="342"/>
      <c r="WGG59" s="342"/>
      <c r="WGH59" s="342"/>
      <c r="WGI59" s="342"/>
      <c r="WGJ59" s="342"/>
      <c r="WGK59" s="342"/>
      <c r="WGL59" s="342"/>
      <c r="WGM59" s="342"/>
      <c r="WGN59" s="342"/>
      <c r="WGO59" s="342"/>
      <c r="WGP59" s="342"/>
      <c r="WGQ59" s="342"/>
      <c r="WGR59" s="342"/>
      <c r="WGS59" s="342"/>
      <c r="WGT59" s="342"/>
      <c r="WGU59" s="342"/>
      <c r="WGV59" s="342"/>
      <c r="WGW59" s="342"/>
      <c r="WGX59" s="342"/>
      <c r="WGY59" s="342"/>
      <c r="WGZ59" s="342"/>
      <c r="WHA59" s="342"/>
      <c r="WHB59" s="342"/>
      <c r="WHC59" s="342"/>
      <c r="WHD59" s="342"/>
      <c r="WHE59" s="342"/>
      <c r="WHF59" s="342"/>
      <c r="WHG59" s="342"/>
      <c r="WHH59" s="342"/>
      <c r="WHI59" s="342"/>
      <c r="WHJ59" s="342"/>
      <c r="WHK59" s="342"/>
      <c r="WHL59" s="342"/>
      <c r="WHM59" s="342"/>
      <c r="WHN59" s="342"/>
      <c r="WHO59" s="342"/>
      <c r="WHP59" s="342"/>
      <c r="WHQ59" s="342"/>
      <c r="WHR59" s="342"/>
      <c r="WHS59" s="342"/>
      <c r="WHT59" s="342"/>
      <c r="WHU59" s="342"/>
      <c r="WHV59" s="342"/>
      <c r="WHW59" s="342"/>
      <c r="WHX59" s="342"/>
      <c r="WHY59" s="342"/>
      <c r="WHZ59" s="342"/>
      <c r="WIA59" s="342"/>
      <c r="WIB59" s="342"/>
      <c r="WIC59" s="342"/>
      <c r="WID59" s="342"/>
      <c r="WIE59" s="342"/>
      <c r="WIF59" s="342"/>
      <c r="WIG59" s="342"/>
      <c r="WIH59" s="342"/>
      <c r="WII59" s="342"/>
      <c r="WIJ59" s="342"/>
      <c r="WIK59" s="342"/>
      <c r="WIL59" s="342"/>
      <c r="WIM59" s="342"/>
      <c r="WIN59" s="342"/>
      <c r="WIO59" s="342"/>
      <c r="WIP59" s="342"/>
      <c r="WIQ59" s="342"/>
      <c r="WIR59" s="342"/>
      <c r="WIS59" s="342"/>
      <c r="WIT59" s="342"/>
      <c r="WIU59" s="342"/>
      <c r="WIV59" s="342"/>
      <c r="WIW59" s="342"/>
      <c r="WIX59" s="342"/>
      <c r="WIY59" s="342"/>
      <c r="WIZ59" s="342"/>
      <c r="WJA59" s="342"/>
      <c r="WJB59" s="342"/>
      <c r="WJC59" s="342"/>
      <c r="WJD59" s="342"/>
      <c r="WJE59" s="342"/>
      <c r="WJF59" s="342"/>
      <c r="WJG59" s="342"/>
      <c r="WJH59" s="342"/>
      <c r="WJI59" s="342"/>
      <c r="WJJ59" s="342"/>
      <c r="WJK59" s="342"/>
      <c r="WJL59" s="342"/>
      <c r="WJM59" s="342"/>
      <c r="WJN59" s="342"/>
      <c r="WJO59" s="342"/>
      <c r="WJP59" s="342"/>
      <c r="WJQ59" s="342"/>
      <c r="WJR59" s="342"/>
      <c r="WJS59" s="342"/>
      <c r="WJT59" s="342"/>
      <c r="WJU59" s="342"/>
      <c r="WJV59" s="342"/>
      <c r="WJW59" s="342"/>
      <c r="WJX59" s="342"/>
      <c r="WJY59" s="342"/>
      <c r="WJZ59" s="342"/>
      <c r="WKA59" s="342"/>
      <c r="WKB59" s="342"/>
      <c r="WKC59" s="342"/>
      <c r="WKD59" s="342"/>
      <c r="WKE59" s="342"/>
      <c r="WKF59" s="342"/>
      <c r="WKG59" s="342"/>
      <c r="WKH59" s="342"/>
      <c r="WKI59" s="342"/>
      <c r="WKJ59" s="342"/>
      <c r="WKK59" s="342"/>
      <c r="WKL59" s="342"/>
      <c r="WKM59" s="342"/>
      <c r="WKN59" s="342"/>
      <c r="WKO59" s="342"/>
      <c r="WKP59" s="342"/>
      <c r="WKQ59" s="342"/>
      <c r="WKR59" s="342"/>
      <c r="WKS59" s="342"/>
      <c r="WKT59" s="342"/>
      <c r="WKU59" s="342"/>
      <c r="WKV59" s="342"/>
      <c r="WKW59" s="342"/>
      <c r="WKX59" s="342"/>
      <c r="WKY59" s="342"/>
      <c r="WKZ59" s="342"/>
      <c r="WLA59" s="342"/>
      <c r="WLB59" s="342"/>
      <c r="WLC59" s="342"/>
      <c r="WLD59" s="342"/>
      <c r="WLE59" s="342"/>
      <c r="WLF59" s="342"/>
      <c r="WLG59" s="342"/>
      <c r="WLH59" s="342"/>
      <c r="WLI59" s="342"/>
      <c r="WLJ59" s="342"/>
      <c r="WLK59" s="342"/>
      <c r="WLL59" s="342"/>
      <c r="WLM59" s="342"/>
      <c r="WLN59" s="342"/>
      <c r="WLO59" s="342"/>
      <c r="WLP59" s="342"/>
      <c r="WLQ59" s="342"/>
      <c r="WLR59" s="342"/>
      <c r="WLS59" s="342"/>
      <c r="WLT59" s="342"/>
      <c r="WLU59" s="342"/>
      <c r="WLV59" s="342"/>
      <c r="WLW59" s="342"/>
      <c r="WLX59" s="342"/>
      <c r="WLY59" s="342"/>
      <c r="WLZ59" s="342"/>
      <c r="WMA59" s="342"/>
      <c r="WMB59" s="342"/>
      <c r="WMC59" s="342"/>
      <c r="WMD59" s="342"/>
      <c r="WME59" s="342"/>
      <c r="WMF59" s="342"/>
      <c r="WMG59" s="342"/>
      <c r="WMH59" s="342"/>
      <c r="WMI59" s="342"/>
      <c r="WMJ59" s="342"/>
      <c r="WMK59" s="342"/>
      <c r="WML59" s="342"/>
      <c r="WMM59" s="342"/>
      <c r="WMN59" s="342"/>
      <c r="WMO59" s="342"/>
      <c r="WMP59" s="342"/>
      <c r="WMQ59" s="342"/>
      <c r="WMR59" s="342"/>
      <c r="WMS59" s="342"/>
      <c r="WMT59" s="342"/>
      <c r="WMU59" s="342"/>
      <c r="WMV59" s="342"/>
      <c r="WMW59" s="342"/>
      <c r="WMX59" s="342"/>
      <c r="WMY59" s="342"/>
      <c r="WMZ59" s="342"/>
      <c r="WNA59" s="342"/>
      <c r="WNB59" s="342"/>
      <c r="WNC59" s="342"/>
      <c r="WND59" s="342"/>
      <c r="WNE59" s="342"/>
      <c r="WNF59" s="342"/>
      <c r="WNG59" s="342"/>
      <c r="WNH59" s="342"/>
      <c r="WNI59" s="342"/>
      <c r="WNJ59" s="342"/>
      <c r="WNK59" s="342"/>
      <c r="WNL59" s="342"/>
      <c r="WNM59" s="342"/>
      <c r="WNN59" s="342"/>
      <c r="WNO59" s="342"/>
      <c r="WNP59" s="342"/>
      <c r="WNQ59" s="342"/>
      <c r="WNR59" s="342"/>
      <c r="WNS59" s="342"/>
      <c r="WNT59" s="342"/>
      <c r="WNU59" s="342"/>
      <c r="WNV59" s="342"/>
      <c r="WNW59" s="342"/>
      <c r="WNX59" s="342"/>
      <c r="WNY59" s="342"/>
      <c r="WNZ59" s="342"/>
      <c r="WOA59" s="342"/>
      <c r="WOB59" s="342"/>
      <c r="WOC59" s="342"/>
      <c r="WOD59" s="342"/>
      <c r="WOE59" s="342"/>
      <c r="WOF59" s="342"/>
      <c r="WOG59" s="342"/>
      <c r="WOH59" s="342"/>
      <c r="WOI59" s="342"/>
      <c r="WOJ59" s="342"/>
      <c r="WOK59" s="342"/>
      <c r="WOL59" s="342"/>
      <c r="WOM59" s="342"/>
      <c r="WON59" s="342"/>
      <c r="WOO59" s="342"/>
      <c r="WOP59" s="342"/>
      <c r="WOQ59" s="342"/>
      <c r="WOR59" s="342"/>
      <c r="WOS59" s="342"/>
      <c r="WOT59" s="342"/>
      <c r="WOU59" s="342"/>
      <c r="WOV59" s="342"/>
      <c r="WOW59" s="342"/>
      <c r="WOX59" s="342"/>
      <c r="WOY59" s="342"/>
      <c r="WOZ59" s="342"/>
      <c r="WPA59" s="342"/>
      <c r="WPB59" s="342"/>
      <c r="WPC59" s="342"/>
      <c r="WPD59" s="342"/>
      <c r="WPE59" s="342"/>
      <c r="WPF59" s="342"/>
      <c r="WPG59" s="342"/>
      <c r="WPH59" s="342"/>
      <c r="WPI59" s="342"/>
      <c r="WPJ59" s="342"/>
      <c r="WPK59" s="342"/>
      <c r="WPL59" s="342"/>
      <c r="WPM59" s="342"/>
      <c r="WPN59" s="342"/>
      <c r="WPO59" s="342"/>
      <c r="WPP59" s="342"/>
      <c r="WPQ59" s="342"/>
      <c r="WPR59" s="342"/>
      <c r="WPS59" s="342"/>
      <c r="WPT59" s="342"/>
      <c r="WPU59" s="342"/>
      <c r="WPV59" s="342"/>
      <c r="WPW59" s="342"/>
      <c r="WPX59" s="342"/>
      <c r="WPY59" s="342"/>
      <c r="WPZ59" s="342"/>
      <c r="WQA59" s="342"/>
      <c r="WQB59" s="342"/>
      <c r="WQC59" s="342"/>
      <c r="WQD59" s="342"/>
      <c r="WQE59" s="342"/>
      <c r="WQF59" s="342"/>
      <c r="WQG59" s="342"/>
      <c r="WQH59" s="342"/>
      <c r="WQI59" s="342"/>
      <c r="WQJ59" s="342"/>
      <c r="WQK59" s="342"/>
      <c r="WQL59" s="342"/>
      <c r="WQM59" s="342"/>
      <c r="WQN59" s="342"/>
      <c r="WQO59" s="342"/>
      <c r="WQP59" s="342"/>
      <c r="WQQ59" s="342"/>
      <c r="WQR59" s="342"/>
      <c r="WQS59" s="342"/>
      <c r="WQT59" s="342"/>
      <c r="WQU59" s="342"/>
      <c r="WQV59" s="342"/>
      <c r="WQW59" s="342"/>
      <c r="WQX59" s="342"/>
      <c r="WQY59" s="342"/>
      <c r="WQZ59" s="342"/>
      <c r="WRA59" s="342"/>
      <c r="WRB59" s="342"/>
      <c r="WRC59" s="342"/>
      <c r="WRD59" s="342"/>
      <c r="WRE59" s="342"/>
      <c r="WRF59" s="342"/>
      <c r="WRG59" s="342"/>
      <c r="WRH59" s="342"/>
      <c r="WRI59" s="342"/>
      <c r="WRJ59" s="342"/>
      <c r="WRK59" s="342"/>
      <c r="WRL59" s="342"/>
      <c r="WRM59" s="342"/>
      <c r="WRN59" s="342"/>
      <c r="WRO59" s="342"/>
      <c r="WRP59" s="342"/>
      <c r="WRQ59" s="342"/>
      <c r="WRR59" s="342"/>
      <c r="WRS59" s="342"/>
      <c r="WRT59" s="342"/>
      <c r="WRU59" s="342"/>
      <c r="WRV59" s="342"/>
      <c r="WRW59" s="342"/>
      <c r="WRX59" s="342"/>
      <c r="WRY59" s="342"/>
      <c r="WRZ59" s="342"/>
      <c r="WSA59" s="342"/>
      <c r="WSB59" s="342"/>
      <c r="WSC59" s="342"/>
      <c r="WSD59" s="342"/>
      <c r="WSE59" s="342"/>
      <c r="WSF59" s="342"/>
      <c r="WSG59" s="342"/>
      <c r="WSH59" s="342"/>
      <c r="WSI59" s="342"/>
      <c r="WSJ59" s="342"/>
      <c r="WSK59" s="342"/>
      <c r="WSL59" s="342"/>
      <c r="WSM59" s="342"/>
      <c r="WSN59" s="342"/>
      <c r="WSO59" s="342"/>
      <c r="WSP59" s="342"/>
      <c r="WSQ59" s="342"/>
      <c r="WSR59" s="342"/>
      <c r="WSS59" s="342"/>
      <c r="WST59" s="342"/>
      <c r="WSU59" s="342"/>
      <c r="WSV59" s="342"/>
      <c r="WSW59" s="342"/>
      <c r="WSX59" s="342"/>
      <c r="WSY59" s="342"/>
      <c r="WSZ59" s="342"/>
      <c r="WTA59" s="342"/>
      <c r="WTB59" s="342"/>
      <c r="WTC59" s="342"/>
      <c r="WTD59" s="342"/>
      <c r="WTE59" s="342"/>
      <c r="WTF59" s="342"/>
      <c r="WTG59" s="342"/>
      <c r="WTH59" s="342"/>
      <c r="WTI59" s="342"/>
      <c r="WTJ59" s="342"/>
      <c r="WTK59" s="342"/>
      <c r="WTL59" s="342"/>
      <c r="WTM59" s="342"/>
      <c r="WTN59" s="342"/>
      <c r="WTO59" s="342"/>
      <c r="WTP59" s="342"/>
      <c r="WTQ59" s="342"/>
      <c r="WTR59" s="342"/>
      <c r="WTS59" s="342"/>
      <c r="WTT59" s="342"/>
      <c r="WTU59" s="342"/>
      <c r="WTV59" s="342"/>
      <c r="WTW59" s="342"/>
      <c r="WTX59" s="342"/>
      <c r="WTY59" s="342"/>
      <c r="WTZ59" s="342"/>
      <c r="WUA59" s="342"/>
      <c r="WUB59" s="342"/>
      <c r="WUC59" s="342"/>
      <c r="WUD59" s="342"/>
      <c r="WUE59" s="342"/>
      <c r="WUF59" s="342"/>
      <c r="WUG59" s="342"/>
      <c r="WUH59" s="342"/>
      <c r="WUI59" s="342"/>
      <c r="WUJ59" s="342"/>
      <c r="WUK59" s="342"/>
      <c r="WUL59" s="342"/>
      <c r="WUM59" s="342"/>
      <c r="WUN59" s="342"/>
      <c r="WUO59" s="342"/>
      <c r="WUP59" s="342"/>
      <c r="WUQ59" s="342"/>
      <c r="WUR59" s="342"/>
      <c r="WUS59" s="342"/>
      <c r="WUT59" s="342"/>
      <c r="WUU59" s="342"/>
      <c r="WUV59" s="342"/>
      <c r="WUW59" s="342"/>
      <c r="WUX59" s="342"/>
      <c r="WUY59" s="342"/>
      <c r="WUZ59" s="342"/>
      <c r="WVA59" s="342"/>
      <c r="WVB59" s="342"/>
      <c r="WVC59" s="342"/>
      <c r="WVD59" s="342"/>
      <c r="WVE59" s="342"/>
      <c r="WVF59" s="342"/>
      <c r="WVG59" s="342"/>
      <c r="WVH59" s="342"/>
      <c r="WVI59" s="342"/>
      <c r="WVJ59" s="342"/>
      <c r="WVK59" s="342"/>
      <c r="WVL59" s="342"/>
      <c r="WVM59" s="342"/>
      <c r="WVN59" s="342"/>
      <c r="WVO59" s="342"/>
      <c r="WVP59" s="342"/>
      <c r="WVQ59" s="342"/>
      <c r="WVR59" s="342"/>
      <c r="WVS59" s="342"/>
      <c r="WVT59" s="342"/>
      <c r="WVU59" s="342"/>
      <c r="WVV59" s="342"/>
      <c r="WVW59" s="342"/>
      <c r="WVX59" s="342"/>
      <c r="WVY59" s="342"/>
      <c r="WVZ59" s="342"/>
      <c r="WWA59" s="342"/>
      <c r="WWB59" s="342"/>
      <c r="WWC59" s="342"/>
      <c r="WWD59" s="342"/>
      <c r="WWE59" s="342"/>
      <c r="WWF59" s="342"/>
      <c r="WWG59" s="342"/>
      <c r="WWH59" s="342"/>
      <c r="WWI59" s="342"/>
      <c r="WWJ59" s="342"/>
      <c r="WWK59" s="342"/>
      <c r="WWL59" s="342"/>
      <c r="WWM59" s="342"/>
      <c r="WWN59" s="342"/>
      <c r="WWO59" s="342"/>
      <c r="WWP59" s="342"/>
      <c r="WWQ59" s="342"/>
      <c r="WWR59" s="342"/>
      <c r="WWS59" s="342"/>
      <c r="WWT59" s="342"/>
      <c r="WWU59" s="342"/>
      <c r="WWV59" s="342"/>
      <c r="WWW59" s="342"/>
      <c r="WWX59" s="342"/>
      <c r="WWY59" s="342"/>
      <c r="WWZ59" s="342"/>
      <c r="WXA59" s="342"/>
      <c r="WXB59" s="342"/>
      <c r="WXC59" s="342"/>
      <c r="WXD59" s="342"/>
      <c r="WXE59" s="342"/>
      <c r="WXF59" s="342"/>
      <c r="WXG59" s="342"/>
      <c r="WXH59" s="342"/>
      <c r="WXI59" s="342"/>
      <c r="WXJ59" s="342"/>
      <c r="WXK59" s="342"/>
      <c r="WXL59" s="342"/>
      <c r="WXM59" s="342"/>
      <c r="WXN59" s="342"/>
      <c r="WXO59" s="342"/>
      <c r="WXP59" s="342"/>
      <c r="WXQ59" s="342"/>
      <c r="WXR59" s="342"/>
      <c r="WXS59" s="342"/>
      <c r="WXT59" s="342"/>
      <c r="WXU59" s="342"/>
      <c r="WXV59" s="342"/>
      <c r="WXW59" s="342"/>
      <c r="WXX59" s="342"/>
      <c r="WXY59" s="342"/>
      <c r="WXZ59" s="342"/>
      <c r="WYA59" s="342"/>
      <c r="WYB59" s="342"/>
      <c r="WYC59" s="342"/>
      <c r="WYD59" s="342"/>
      <c r="WYE59" s="342"/>
      <c r="WYF59" s="342"/>
      <c r="WYG59" s="342"/>
      <c r="WYH59" s="342"/>
      <c r="WYI59" s="342"/>
      <c r="WYJ59" s="342"/>
      <c r="WYK59" s="342"/>
      <c r="WYL59" s="342"/>
      <c r="WYM59" s="342"/>
      <c r="WYN59" s="342"/>
      <c r="WYO59" s="342"/>
      <c r="WYP59" s="342"/>
      <c r="WYQ59" s="342"/>
      <c r="WYR59" s="342"/>
      <c r="WYS59" s="342"/>
      <c r="WYT59" s="342"/>
      <c r="WYU59" s="342"/>
      <c r="WYV59" s="342"/>
      <c r="WYW59" s="342"/>
      <c r="WYX59" s="342"/>
      <c r="WYY59" s="342"/>
      <c r="WYZ59" s="342"/>
      <c r="WZA59" s="342"/>
      <c r="WZB59" s="342"/>
      <c r="WZC59" s="342"/>
      <c r="WZD59" s="342"/>
      <c r="WZE59" s="342"/>
      <c r="WZF59" s="342"/>
      <c r="WZG59" s="342"/>
      <c r="WZH59" s="342"/>
      <c r="WZI59" s="342"/>
      <c r="WZJ59" s="342"/>
      <c r="WZK59" s="342"/>
      <c r="WZL59" s="342"/>
      <c r="WZM59" s="342"/>
      <c r="WZN59" s="342"/>
      <c r="WZO59" s="342"/>
      <c r="WZP59" s="342"/>
      <c r="WZQ59" s="342"/>
      <c r="WZR59" s="342"/>
      <c r="WZS59" s="342"/>
      <c r="WZT59" s="342"/>
      <c r="WZU59" s="342"/>
      <c r="WZV59" s="342"/>
      <c r="WZW59" s="342"/>
      <c r="WZX59" s="342"/>
      <c r="WZY59" s="342"/>
      <c r="WZZ59" s="342"/>
      <c r="XAA59" s="342"/>
      <c r="XAB59" s="342"/>
      <c r="XAC59" s="342"/>
      <c r="XAD59" s="342"/>
      <c r="XAE59" s="342"/>
      <c r="XAF59" s="342"/>
      <c r="XAG59" s="342"/>
      <c r="XAH59" s="342"/>
      <c r="XAI59" s="342"/>
      <c r="XAJ59" s="342"/>
      <c r="XAK59" s="342"/>
      <c r="XAL59" s="342"/>
      <c r="XAM59" s="342"/>
      <c r="XAN59" s="342"/>
      <c r="XAO59" s="342"/>
      <c r="XAP59" s="342"/>
      <c r="XAQ59" s="342"/>
      <c r="XAR59" s="342"/>
      <c r="XAS59" s="342"/>
      <c r="XAT59" s="342"/>
      <c r="XAU59" s="342"/>
      <c r="XAV59" s="342"/>
      <c r="XAW59" s="342"/>
      <c r="XAX59" s="342"/>
      <c r="XAY59" s="342"/>
      <c r="XAZ59" s="342"/>
      <c r="XBA59" s="342"/>
      <c r="XBB59" s="342"/>
      <c r="XBC59" s="342"/>
      <c r="XBD59" s="342"/>
      <c r="XBE59" s="342"/>
      <c r="XBF59" s="342"/>
      <c r="XBG59" s="342"/>
      <c r="XBH59" s="342"/>
      <c r="XBI59" s="342"/>
      <c r="XBJ59" s="342"/>
      <c r="XBK59" s="342"/>
      <c r="XBL59" s="342"/>
      <c r="XBM59" s="342"/>
      <c r="XBN59" s="342"/>
      <c r="XBO59" s="342"/>
      <c r="XBP59" s="342"/>
      <c r="XBQ59" s="342"/>
      <c r="XBR59" s="342"/>
      <c r="XBS59" s="342"/>
      <c r="XBT59" s="342"/>
      <c r="XBU59" s="342"/>
      <c r="XBV59" s="342"/>
      <c r="XBW59" s="342"/>
      <c r="XBX59" s="342"/>
      <c r="XBY59" s="342"/>
      <c r="XBZ59" s="342"/>
      <c r="XCA59" s="342"/>
      <c r="XCB59" s="342"/>
      <c r="XCC59" s="342"/>
      <c r="XCD59" s="342"/>
      <c r="XCE59" s="342"/>
      <c r="XCF59" s="342"/>
      <c r="XCG59" s="342"/>
      <c r="XCH59" s="342"/>
      <c r="XCI59" s="342"/>
      <c r="XCJ59" s="342"/>
      <c r="XCK59" s="342"/>
      <c r="XCL59" s="342"/>
      <c r="XCM59" s="342"/>
      <c r="XCN59" s="342"/>
      <c r="XCO59" s="342"/>
      <c r="XCP59" s="342"/>
      <c r="XCQ59" s="342"/>
      <c r="XCR59" s="342"/>
      <c r="XCS59" s="342"/>
      <c r="XCT59" s="342"/>
      <c r="XCU59" s="342"/>
      <c r="XCV59" s="342"/>
      <c r="XCW59" s="342"/>
      <c r="XCX59" s="342"/>
      <c r="XCY59" s="342"/>
      <c r="XCZ59" s="342"/>
      <c r="XDA59" s="342"/>
      <c r="XDB59" s="342"/>
      <c r="XDC59" s="342"/>
      <c r="XDD59" s="342"/>
      <c r="XDE59" s="342"/>
      <c r="XDF59" s="342"/>
      <c r="XDG59" s="342"/>
      <c r="XDH59" s="342"/>
      <c r="XDI59" s="342"/>
      <c r="XDJ59" s="342"/>
      <c r="XDK59" s="342"/>
      <c r="XDL59" s="342"/>
      <c r="XDM59" s="342"/>
      <c r="XDN59" s="342"/>
      <c r="XDO59" s="342"/>
      <c r="XDP59" s="342"/>
      <c r="XDQ59" s="342"/>
      <c r="XDR59" s="342"/>
      <c r="XDS59" s="342"/>
      <c r="XDT59" s="342"/>
      <c r="XDU59" s="342"/>
      <c r="XDV59" s="342"/>
      <c r="XDW59" s="342"/>
      <c r="XDX59" s="342"/>
      <c r="XDY59" s="342"/>
      <c r="XDZ59" s="342"/>
      <c r="XEA59" s="342"/>
      <c r="XEB59" s="342"/>
      <c r="XEC59" s="342"/>
      <c r="XED59" s="342"/>
      <c r="XEE59" s="342"/>
      <c r="XEF59" s="342"/>
      <c r="XEG59" s="342"/>
      <c r="XEH59" s="342"/>
      <c r="XEI59" s="342"/>
      <c r="XEJ59" s="342"/>
      <c r="XEK59" s="342"/>
      <c r="XEL59" s="342"/>
      <c r="XEM59" s="342"/>
      <c r="XEN59" s="342"/>
      <c r="XEO59" s="342"/>
      <c r="XEP59" s="342"/>
      <c r="XEQ59" s="342"/>
      <c r="XER59" s="342"/>
      <c r="XES59" s="342"/>
      <c r="XET59" s="342"/>
      <c r="XEU59" s="342"/>
      <c r="XEV59" s="342"/>
      <c r="XEW59" s="342"/>
      <c r="XEX59" s="342"/>
      <c r="XEY59" s="342"/>
      <c r="XEZ59" s="342"/>
      <c r="XFA59" s="342"/>
      <c r="XFB59" s="342"/>
      <c r="XFC59" s="342"/>
      <c r="XFD59" s="342"/>
    </row>
    <row r="60" spans="2:16384" x14ac:dyDescent="0.2">
      <c r="B60" s="345"/>
      <c r="C60" s="345" t="s">
        <v>120</v>
      </c>
      <c r="D60" s="212">
        <v>300000000</v>
      </c>
      <c r="E60" s="209" t="s">
        <v>119</v>
      </c>
      <c r="F60" s="210" t="s">
        <v>119</v>
      </c>
      <c r="G60" s="212">
        <v>1200000000</v>
      </c>
      <c r="H60" s="209" t="s">
        <v>119</v>
      </c>
      <c r="I60" s="210" t="s">
        <v>119</v>
      </c>
      <c r="J60" s="212">
        <v>3300000000</v>
      </c>
      <c r="K60" s="209" t="s">
        <v>119</v>
      </c>
      <c r="L60" s="210" t="s">
        <v>119</v>
      </c>
      <c r="M60" s="212">
        <v>5000000000</v>
      </c>
      <c r="N60" s="209" t="s">
        <v>119</v>
      </c>
      <c r="O60" s="210" t="s">
        <v>119</v>
      </c>
      <c r="P60" s="212">
        <v>5600000000</v>
      </c>
      <c r="Q60" s="209" t="s">
        <v>119</v>
      </c>
      <c r="R60" s="210" t="s">
        <v>119</v>
      </c>
      <c r="S60" s="212">
        <v>6200000000</v>
      </c>
      <c r="T60" s="209" t="s">
        <v>119</v>
      </c>
      <c r="U60" s="210" t="s">
        <v>119</v>
      </c>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c r="DF60" s="345"/>
      <c r="DG60" s="345"/>
      <c r="DH60" s="345"/>
      <c r="DI60" s="345"/>
      <c r="DJ60" s="345"/>
      <c r="DK60" s="345"/>
      <c r="DL60" s="345"/>
      <c r="DM60" s="345"/>
      <c r="DN60" s="345"/>
      <c r="DO60" s="345"/>
      <c r="DP60" s="345"/>
      <c r="DQ60" s="345"/>
      <c r="DR60" s="345"/>
      <c r="DS60" s="345"/>
      <c r="DT60" s="345"/>
      <c r="DU60" s="345"/>
      <c r="DV60" s="345"/>
      <c r="DW60" s="345"/>
      <c r="DX60" s="345"/>
      <c r="DY60" s="345"/>
      <c r="DZ60" s="345"/>
      <c r="EA60" s="345"/>
      <c r="EB60" s="345"/>
      <c r="EC60" s="345"/>
      <c r="ED60" s="345"/>
      <c r="EE60" s="345"/>
      <c r="EF60" s="345"/>
      <c r="EG60" s="345"/>
      <c r="EH60" s="345"/>
      <c r="EI60" s="345"/>
      <c r="EJ60" s="345"/>
      <c r="EK60" s="345"/>
      <c r="EL60" s="345"/>
      <c r="EM60" s="345"/>
      <c r="EN60" s="345"/>
      <c r="EO60" s="345"/>
      <c r="EP60" s="345"/>
      <c r="EQ60" s="345"/>
      <c r="ER60" s="345"/>
      <c r="ES60" s="345"/>
      <c r="ET60" s="345"/>
      <c r="EU60" s="345"/>
      <c r="EV60" s="345"/>
      <c r="EW60" s="345"/>
      <c r="EX60" s="345"/>
      <c r="EY60" s="345"/>
      <c r="EZ60" s="345"/>
      <c r="FA60" s="345"/>
      <c r="FB60" s="345"/>
      <c r="FC60" s="345"/>
      <c r="FD60" s="345"/>
      <c r="FE60" s="345"/>
      <c r="FF60" s="345"/>
      <c r="FG60" s="345"/>
      <c r="FH60" s="345"/>
      <c r="FI60" s="345"/>
      <c r="FJ60" s="345"/>
      <c r="FK60" s="345"/>
      <c r="FL60" s="345"/>
      <c r="FM60" s="345"/>
      <c r="FN60" s="345"/>
      <c r="FO60" s="345"/>
      <c r="FP60" s="345"/>
      <c r="FQ60" s="345"/>
      <c r="FR60" s="345"/>
      <c r="FS60" s="345"/>
      <c r="FT60" s="345"/>
      <c r="FU60" s="345"/>
      <c r="FV60" s="345"/>
      <c r="FW60" s="345"/>
      <c r="FX60" s="345"/>
      <c r="FY60" s="345"/>
      <c r="FZ60" s="345"/>
      <c r="GA60" s="345"/>
      <c r="GB60" s="345"/>
      <c r="GC60" s="345"/>
      <c r="GD60" s="345"/>
      <c r="GE60" s="345"/>
      <c r="GF60" s="345"/>
      <c r="GG60" s="345"/>
      <c r="GH60" s="345"/>
      <c r="GI60" s="345"/>
      <c r="GJ60" s="345"/>
      <c r="GK60" s="345"/>
      <c r="GL60" s="345"/>
      <c r="GM60" s="345"/>
      <c r="GN60" s="345"/>
      <c r="GO60" s="345"/>
      <c r="GP60" s="345"/>
      <c r="GQ60" s="345"/>
      <c r="GR60" s="345"/>
      <c r="GS60" s="345"/>
      <c r="GT60" s="345"/>
      <c r="GU60" s="345"/>
      <c r="GV60" s="345"/>
      <c r="GW60" s="345"/>
      <c r="GX60" s="345"/>
      <c r="GY60" s="345"/>
      <c r="GZ60" s="345"/>
      <c r="HA60" s="345"/>
      <c r="HB60" s="345"/>
      <c r="HC60" s="345"/>
      <c r="HD60" s="345"/>
      <c r="HE60" s="345"/>
      <c r="HF60" s="345"/>
      <c r="HG60" s="345"/>
      <c r="HH60" s="345"/>
      <c r="HI60" s="345"/>
      <c r="HJ60" s="345"/>
      <c r="HK60" s="345"/>
      <c r="HL60" s="345"/>
      <c r="HM60" s="345"/>
      <c r="HN60" s="345"/>
      <c r="HO60" s="345"/>
      <c r="HP60" s="345"/>
      <c r="HQ60" s="345"/>
      <c r="HR60" s="345"/>
      <c r="HS60" s="345"/>
      <c r="HT60" s="345"/>
      <c r="HU60" s="345"/>
      <c r="HV60" s="345"/>
      <c r="HW60" s="345"/>
      <c r="HX60" s="345"/>
      <c r="HY60" s="345"/>
      <c r="HZ60" s="345"/>
      <c r="IA60" s="345"/>
      <c r="IB60" s="345"/>
      <c r="IC60" s="345"/>
      <c r="ID60" s="345"/>
      <c r="IE60" s="345"/>
      <c r="IF60" s="345"/>
      <c r="IG60" s="345"/>
      <c r="IH60" s="345"/>
      <c r="II60" s="345"/>
      <c r="IJ60" s="345"/>
      <c r="IK60" s="345"/>
      <c r="IL60" s="345"/>
      <c r="IM60" s="345"/>
      <c r="IN60" s="345"/>
      <c r="IO60" s="345"/>
      <c r="IP60" s="345"/>
      <c r="IQ60" s="345"/>
      <c r="IR60" s="345"/>
      <c r="IS60" s="345"/>
      <c r="IT60" s="345"/>
      <c r="IU60" s="345"/>
      <c r="IV60" s="345"/>
      <c r="IW60" s="345"/>
      <c r="IX60" s="345"/>
      <c r="IY60" s="345"/>
      <c r="IZ60" s="345"/>
      <c r="JA60" s="345"/>
      <c r="JB60" s="345"/>
      <c r="JC60" s="345"/>
      <c r="JD60" s="345"/>
      <c r="JE60" s="345"/>
      <c r="JF60" s="345"/>
      <c r="JG60" s="345"/>
      <c r="JH60" s="345"/>
      <c r="JI60" s="345"/>
      <c r="JJ60" s="345"/>
      <c r="JK60" s="345"/>
      <c r="JL60" s="345"/>
      <c r="JM60" s="345"/>
      <c r="JN60" s="345"/>
      <c r="JO60" s="345"/>
      <c r="JP60" s="345"/>
      <c r="JQ60" s="345"/>
      <c r="JR60" s="345"/>
      <c r="JS60" s="345"/>
      <c r="JT60" s="345"/>
      <c r="JU60" s="345"/>
      <c r="JV60" s="345"/>
      <c r="JW60" s="345"/>
      <c r="JX60" s="345"/>
      <c r="JY60" s="345"/>
      <c r="JZ60" s="345"/>
      <c r="KA60" s="345"/>
      <c r="KB60" s="345"/>
      <c r="KC60" s="345"/>
      <c r="KD60" s="345"/>
      <c r="KE60" s="345"/>
      <c r="KF60" s="345"/>
      <c r="KG60" s="345"/>
      <c r="KH60" s="345"/>
      <c r="KI60" s="345"/>
      <c r="KJ60" s="345"/>
      <c r="KK60" s="345"/>
      <c r="KL60" s="345"/>
      <c r="KM60" s="345"/>
      <c r="KN60" s="345"/>
      <c r="KO60" s="345"/>
      <c r="KP60" s="345"/>
      <c r="KQ60" s="345"/>
      <c r="KR60" s="345"/>
      <c r="KS60" s="345"/>
      <c r="KT60" s="345"/>
      <c r="KU60" s="345"/>
      <c r="KV60" s="345"/>
      <c r="KW60" s="345"/>
      <c r="KX60" s="345"/>
      <c r="KY60" s="345"/>
      <c r="KZ60" s="345"/>
      <c r="LA60" s="345"/>
      <c r="LB60" s="345"/>
      <c r="LC60" s="345"/>
      <c r="LD60" s="345"/>
      <c r="LE60" s="345"/>
      <c r="LF60" s="345"/>
      <c r="LG60" s="345"/>
      <c r="LH60" s="345"/>
      <c r="LI60" s="345"/>
      <c r="LJ60" s="345"/>
      <c r="LK60" s="345"/>
      <c r="LL60" s="345"/>
      <c r="LM60" s="345"/>
      <c r="LN60" s="345"/>
      <c r="LO60" s="345"/>
      <c r="LP60" s="345"/>
      <c r="LQ60" s="345"/>
      <c r="LR60" s="345"/>
      <c r="LS60" s="345"/>
      <c r="LT60" s="345"/>
      <c r="LU60" s="345"/>
      <c r="LV60" s="345"/>
      <c r="LW60" s="345"/>
      <c r="LX60" s="345"/>
      <c r="LY60" s="345"/>
      <c r="LZ60" s="345"/>
      <c r="MA60" s="345"/>
      <c r="MB60" s="345"/>
      <c r="MC60" s="345"/>
      <c r="MD60" s="345"/>
      <c r="ME60" s="345"/>
      <c r="MF60" s="345"/>
      <c r="MG60" s="345"/>
      <c r="MH60" s="345"/>
      <c r="MI60" s="345"/>
      <c r="MJ60" s="345"/>
      <c r="MK60" s="345"/>
      <c r="ML60" s="345"/>
      <c r="MM60" s="345"/>
      <c r="MN60" s="345"/>
      <c r="MO60" s="345"/>
      <c r="MP60" s="345"/>
      <c r="MQ60" s="345"/>
      <c r="MR60" s="345"/>
      <c r="MS60" s="345"/>
      <c r="MT60" s="345"/>
      <c r="MU60" s="345"/>
      <c r="MV60" s="345"/>
      <c r="MW60" s="345"/>
      <c r="MX60" s="345"/>
      <c r="MY60" s="345"/>
      <c r="MZ60" s="345"/>
      <c r="NA60" s="345"/>
      <c r="NB60" s="345"/>
      <c r="NC60" s="345"/>
      <c r="ND60" s="345"/>
      <c r="NE60" s="345"/>
      <c r="NF60" s="345"/>
      <c r="NG60" s="345"/>
      <c r="NH60" s="345"/>
      <c r="NI60" s="345"/>
      <c r="NJ60" s="345"/>
      <c r="NK60" s="345"/>
      <c r="NL60" s="345"/>
      <c r="NM60" s="345"/>
      <c r="NN60" s="345"/>
      <c r="NO60" s="345"/>
      <c r="NP60" s="345"/>
      <c r="NQ60" s="345"/>
      <c r="NR60" s="345"/>
      <c r="NS60" s="345"/>
      <c r="NT60" s="345"/>
      <c r="NU60" s="345"/>
      <c r="NV60" s="345"/>
      <c r="NW60" s="345"/>
      <c r="NX60" s="345"/>
      <c r="NY60" s="345"/>
      <c r="NZ60" s="345"/>
      <c r="OA60" s="345"/>
      <c r="OB60" s="345"/>
      <c r="OC60" s="345"/>
      <c r="OD60" s="345"/>
      <c r="OE60" s="345"/>
      <c r="OF60" s="345"/>
      <c r="OG60" s="345"/>
      <c r="OH60" s="345"/>
      <c r="OI60" s="345"/>
      <c r="OJ60" s="345"/>
      <c r="OK60" s="345"/>
      <c r="OL60" s="345"/>
      <c r="OM60" s="345"/>
      <c r="ON60" s="345"/>
      <c r="OO60" s="345"/>
      <c r="OP60" s="345"/>
      <c r="OQ60" s="345"/>
      <c r="OR60" s="345"/>
      <c r="OS60" s="345"/>
      <c r="OT60" s="345"/>
      <c r="OU60" s="345"/>
      <c r="OV60" s="345"/>
      <c r="OW60" s="345"/>
      <c r="OX60" s="345"/>
      <c r="OY60" s="345"/>
      <c r="OZ60" s="345"/>
      <c r="PA60" s="345"/>
      <c r="PB60" s="345"/>
      <c r="PC60" s="345"/>
      <c r="PD60" s="345"/>
      <c r="PE60" s="345"/>
      <c r="PF60" s="345"/>
      <c r="PG60" s="345"/>
      <c r="PH60" s="345"/>
      <c r="PI60" s="345"/>
      <c r="PJ60" s="345"/>
      <c r="PK60" s="345"/>
      <c r="PL60" s="345"/>
      <c r="PM60" s="345"/>
      <c r="PN60" s="345"/>
      <c r="PO60" s="345"/>
      <c r="PP60" s="345"/>
      <c r="PQ60" s="345"/>
      <c r="PR60" s="345"/>
      <c r="PS60" s="345"/>
      <c r="PT60" s="345"/>
      <c r="PU60" s="345"/>
      <c r="PV60" s="345"/>
      <c r="PW60" s="345"/>
      <c r="PX60" s="345"/>
      <c r="PY60" s="345"/>
      <c r="PZ60" s="345"/>
      <c r="QA60" s="345"/>
      <c r="QB60" s="345"/>
      <c r="QC60" s="345"/>
      <c r="QD60" s="345"/>
      <c r="QE60" s="345"/>
      <c r="QF60" s="345"/>
      <c r="QG60" s="345"/>
      <c r="QH60" s="345"/>
      <c r="QI60" s="345"/>
      <c r="QJ60" s="345"/>
      <c r="QK60" s="345"/>
      <c r="QL60" s="345"/>
      <c r="QM60" s="345"/>
      <c r="QN60" s="345"/>
      <c r="QO60" s="345"/>
      <c r="QP60" s="345"/>
      <c r="QQ60" s="345"/>
      <c r="QR60" s="345"/>
      <c r="QS60" s="345"/>
      <c r="QT60" s="345"/>
      <c r="QU60" s="345"/>
      <c r="QV60" s="345"/>
      <c r="QW60" s="345"/>
      <c r="QX60" s="345"/>
      <c r="QY60" s="345"/>
      <c r="QZ60" s="345"/>
      <c r="RA60" s="345"/>
      <c r="RB60" s="345"/>
      <c r="RC60" s="345"/>
      <c r="RD60" s="345"/>
      <c r="RE60" s="345"/>
      <c r="RF60" s="345"/>
      <c r="RG60" s="345"/>
      <c r="RH60" s="345"/>
      <c r="RI60" s="345"/>
      <c r="RJ60" s="345"/>
      <c r="RK60" s="345"/>
      <c r="RL60" s="345"/>
      <c r="RM60" s="345"/>
      <c r="RN60" s="345"/>
      <c r="RO60" s="345"/>
      <c r="RP60" s="345"/>
      <c r="RQ60" s="345"/>
      <c r="RR60" s="345"/>
      <c r="RS60" s="345"/>
      <c r="RT60" s="345"/>
      <c r="RU60" s="345"/>
      <c r="RV60" s="345"/>
      <c r="RW60" s="345"/>
      <c r="RX60" s="345"/>
      <c r="RY60" s="345"/>
      <c r="RZ60" s="345"/>
      <c r="SA60" s="345"/>
      <c r="SB60" s="345"/>
      <c r="SC60" s="345"/>
      <c r="SD60" s="345"/>
      <c r="SE60" s="345"/>
      <c r="SF60" s="345"/>
      <c r="SG60" s="345"/>
      <c r="SH60" s="345"/>
      <c r="SI60" s="345"/>
      <c r="SJ60" s="345"/>
      <c r="SK60" s="345"/>
      <c r="SL60" s="345"/>
      <c r="SM60" s="345"/>
      <c r="SN60" s="345"/>
      <c r="SO60" s="345"/>
      <c r="SP60" s="345"/>
      <c r="SQ60" s="345"/>
      <c r="SR60" s="345"/>
      <c r="SS60" s="345"/>
      <c r="ST60" s="345"/>
      <c r="SU60" s="345"/>
      <c r="SV60" s="345"/>
      <c r="SW60" s="345"/>
      <c r="SX60" s="345"/>
      <c r="SY60" s="345"/>
      <c r="SZ60" s="345"/>
      <c r="TA60" s="345"/>
      <c r="TB60" s="345"/>
      <c r="TC60" s="345"/>
      <c r="TD60" s="345"/>
      <c r="TE60" s="345"/>
      <c r="TF60" s="345"/>
      <c r="TG60" s="345"/>
      <c r="TH60" s="345"/>
      <c r="TI60" s="345"/>
      <c r="TJ60" s="345"/>
      <c r="TK60" s="345"/>
      <c r="TL60" s="345"/>
      <c r="TM60" s="345"/>
      <c r="TN60" s="345"/>
      <c r="TO60" s="345"/>
      <c r="TP60" s="345"/>
      <c r="TQ60" s="345"/>
      <c r="TR60" s="345"/>
      <c r="TS60" s="345"/>
      <c r="TT60" s="345"/>
      <c r="TU60" s="345"/>
      <c r="TV60" s="345"/>
      <c r="TW60" s="345"/>
      <c r="TX60" s="345"/>
      <c r="TY60" s="345"/>
      <c r="TZ60" s="345"/>
      <c r="UA60" s="345"/>
      <c r="UB60" s="345"/>
      <c r="UC60" s="345"/>
      <c r="UD60" s="345"/>
      <c r="UE60" s="345"/>
      <c r="UF60" s="345"/>
      <c r="UG60" s="345"/>
      <c r="UH60" s="345"/>
      <c r="UI60" s="345"/>
      <c r="UJ60" s="345"/>
      <c r="UK60" s="345"/>
      <c r="UL60" s="345"/>
      <c r="UM60" s="345"/>
      <c r="UN60" s="345"/>
      <c r="UO60" s="345"/>
      <c r="UP60" s="345"/>
      <c r="UQ60" s="345"/>
      <c r="UR60" s="345"/>
      <c r="US60" s="345"/>
      <c r="UT60" s="345"/>
      <c r="UU60" s="345"/>
      <c r="UV60" s="345"/>
      <c r="UW60" s="345"/>
      <c r="UX60" s="345"/>
      <c r="UY60" s="345"/>
      <c r="UZ60" s="345"/>
      <c r="VA60" s="345"/>
      <c r="VB60" s="345"/>
      <c r="VC60" s="345"/>
      <c r="VD60" s="345"/>
      <c r="VE60" s="345"/>
      <c r="VF60" s="345"/>
      <c r="VG60" s="345"/>
      <c r="VH60" s="345"/>
      <c r="VI60" s="345"/>
      <c r="VJ60" s="345"/>
      <c r="VK60" s="345"/>
      <c r="VL60" s="345"/>
      <c r="VM60" s="345"/>
      <c r="VN60" s="345"/>
      <c r="VO60" s="345"/>
      <c r="VP60" s="345"/>
      <c r="VQ60" s="345"/>
      <c r="VR60" s="345"/>
      <c r="VS60" s="345"/>
      <c r="VT60" s="345"/>
      <c r="VU60" s="345"/>
      <c r="VV60" s="345"/>
      <c r="VW60" s="345"/>
      <c r="VX60" s="345"/>
      <c r="VY60" s="345"/>
      <c r="VZ60" s="345"/>
      <c r="WA60" s="345"/>
      <c r="WB60" s="345"/>
      <c r="WC60" s="345"/>
      <c r="WD60" s="345"/>
      <c r="WE60" s="345"/>
      <c r="WF60" s="345"/>
      <c r="WG60" s="345"/>
      <c r="WH60" s="345"/>
      <c r="WI60" s="345"/>
      <c r="WJ60" s="345"/>
      <c r="WK60" s="345"/>
      <c r="WL60" s="345"/>
      <c r="WM60" s="345"/>
      <c r="WN60" s="345"/>
      <c r="WO60" s="345"/>
      <c r="WP60" s="345"/>
      <c r="WQ60" s="345"/>
      <c r="WR60" s="345"/>
      <c r="WS60" s="345"/>
      <c r="WT60" s="345"/>
      <c r="WU60" s="345"/>
      <c r="WV60" s="345"/>
      <c r="WW60" s="345"/>
      <c r="WX60" s="345"/>
      <c r="WY60" s="345"/>
      <c r="WZ60" s="345"/>
      <c r="XA60" s="345"/>
      <c r="XB60" s="345"/>
      <c r="XC60" s="345"/>
      <c r="XD60" s="345"/>
      <c r="XE60" s="345"/>
      <c r="XF60" s="345"/>
      <c r="XG60" s="345"/>
      <c r="XH60" s="345"/>
      <c r="XI60" s="345"/>
      <c r="XJ60" s="345"/>
      <c r="XK60" s="345"/>
      <c r="XL60" s="345"/>
      <c r="XM60" s="345"/>
      <c r="XN60" s="345"/>
      <c r="XO60" s="345"/>
      <c r="XP60" s="345"/>
      <c r="XQ60" s="345"/>
      <c r="XR60" s="345"/>
      <c r="XS60" s="345"/>
      <c r="XT60" s="345"/>
      <c r="XU60" s="345"/>
      <c r="XV60" s="345"/>
      <c r="XW60" s="345"/>
      <c r="XX60" s="345"/>
      <c r="XY60" s="345"/>
      <c r="XZ60" s="345"/>
      <c r="YA60" s="345"/>
      <c r="YB60" s="345"/>
      <c r="YC60" s="345"/>
      <c r="YD60" s="345"/>
      <c r="YE60" s="345"/>
      <c r="YF60" s="345"/>
      <c r="YG60" s="345"/>
      <c r="YH60" s="345"/>
      <c r="YI60" s="345"/>
      <c r="YJ60" s="345"/>
      <c r="YK60" s="345"/>
      <c r="YL60" s="345"/>
      <c r="YM60" s="345"/>
      <c r="YN60" s="345"/>
      <c r="YO60" s="345"/>
      <c r="YP60" s="345"/>
      <c r="YQ60" s="345"/>
      <c r="YR60" s="345"/>
      <c r="YS60" s="345"/>
      <c r="YT60" s="345"/>
      <c r="YU60" s="345"/>
      <c r="YV60" s="345"/>
      <c r="YW60" s="345"/>
      <c r="YX60" s="345"/>
      <c r="YY60" s="345"/>
      <c r="YZ60" s="345"/>
      <c r="ZA60" s="345"/>
      <c r="ZB60" s="345"/>
      <c r="ZC60" s="345"/>
      <c r="ZD60" s="345"/>
      <c r="ZE60" s="345"/>
      <c r="ZF60" s="345"/>
      <c r="ZG60" s="345"/>
      <c r="ZH60" s="345"/>
      <c r="ZI60" s="345"/>
      <c r="ZJ60" s="345"/>
      <c r="ZK60" s="345"/>
      <c r="ZL60" s="345"/>
      <c r="ZM60" s="345"/>
      <c r="ZN60" s="345"/>
      <c r="ZO60" s="345"/>
      <c r="ZP60" s="345"/>
      <c r="ZQ60" s="345"/>
      <c r="ZR60" s="345"/>
      <c r="ZS60" s="345"/>
      <c r="ZT60" s="345"/>
      <c r="ZU60" s="345"/>
      <c r="ZV60" s="345"/>
      <c r="ZW60" s="345"/>
      <c r="ZX60" s="345"/>
      <c r="ZY60" s="345"/>
      <c r="ZZ60" s="345"/>
      <c r="AAA60" s="345"/>
      <c r="AAB60" s="345"/>
      <c r="AAC60" s="345"/>
      <c r="AAD60" s="345"/>
      <c r="AAE60" s="345"/>
      <c r="AAF60" s="345"/>
      <c r="AAG60" s="345"/>
      <c r="AAH60" s="345"/>
      <c r="AAI60" s="345"/>
      <c r="AAJ60" s="345"/>
      <c r="AAK60" s="345"/>
      <c r="AAL60" s="345"/>
      <c r="AAM60" s="345"/>
      <c r="AAN60" s="345"/>
      <c r="AAO60" s="345"/>
      <c r="AAP60" s="345"/>
      <c r="AAQ60" s="345"/>
      <c r="AAR60" s="345"/>
      <c r="AAS60" s="345"/>
      <c r="AAT60" s="345"/>
      <c r="AAU60" s="345"/>
      <c r="AAV60" s="345"/>
      <c r="AAW60" s="345"/>
      <c r="AAX60" s="345"/>
      <c r="AAY60" s="345"/>
      <c r="AAZ60" s="345"/>
      <c r="ABA60" s="345"/>
      <c r="ABB60" s="345"/>
      <c r="ABC60" s="345"/>
      <c r="ABD60" s="345"/>
      <c r="ABE60" s="345"/>
      <c r="ABF60" s="345"/>
      <c r="ABG60" s="345"/>
      <c r="ABH60" s="345"/>
      <c r="ABI60" s="345"/>
      <c r="ABJ60" s="345"/>
      <c r="ABK60" s="345"/>
      <c r="ABL60" s="345"/>
      <c r="ABM60" s="345"/>
      <c r="ABN60" s="345"/>
      <c r="ABO60" s="345"/>
      <c r="ABP60" s="345"/>
      <c r="ABQ60" s="345"/>
      <c r="ABR60" s="345"/>
      <c r="ABS60" s="345"/>
      <c r="ABT60" s="345"/>
      <c r="ABU60" s="345"/>
      <c r="ABV60" s="345"/>
      <c r="ABW60" s="345"/>
      <c r="ABX60" s="345"/>
      <c r="ABY60" s="345"/>
      <c r="ABZ60" s="345"/>
      <c r="ACA60" s="345"/>
      <c r="ACB60" s="345"/>
      <c r="ACC60" s="345"/>
      <c r="ACD60" s="345"/>
      <c r="ACE60" s="345"/>
      <c r="ACF60" s="345"/>
      <c r="ACG60" s="345"/>
      <c r="ACH60" s="345"/>
      <c r="ACI60" s="345"/>
      <c r="ACJ60" s="345"/>
      <c r="ACK60" s="345"/>
      <c r="ACL60" s="345"/>
      <c r="ACM60" s="345"/>
      <c r="ACN60" s="345"/>
      <c r="ACO60" s="345"/>
      <c r="ACP60" s="345"/>
      <c r="ACQ60" s="345"/>
      <c r="ACR60" s="345"/>
      <c r="ACS60" s="345"/>
      <c r="ACT60" s="345"/>
      <c r="ACU60" s="345"/>
      <c r="ACV60" s="345"/>
      <c r="ACW60" s="345"/>
      <c r="ACX60" s="345"/>
      <c r="ACY60" s="345"/>
      <c r="ACZ60" s="345"/>
      <c r="ADA60" s="345"/>
      <c r="ADB60" s="345"/>
      <c r="ADC60" s="345"/>
      <c r="ADD60" s="345"/>
      <c r="ADE60" s="345"/>
      <c r="ADF60" s="345"/>
      <c r="ADG60" s="345"/>
      <c r="ADH60" s="345"/>
      <c r="ADI60" s="345"/>
      <c r="ADJ60" s="345"/>
      <c r="ADK60" s="345"/>
      <c r="ADL60" s="345"/>
      <c r="ADM60" s="345"/>
      <c r="ADN60" s="345"/>
      <c r="ADO60" s="345"/>
      <c r="ADP60" s="345"/>
      <c r="ADQ60" s="345"/>
      <c r="ADR60" s="345"/>
      <c r="ADS60" s="345"/>
      <c r="ADT60" s="345"/>
      <c r="ADU60" s="345"/>
      <c r="ADV60" s="345"/>
      <c r="ADW60" s="345"/>
      <c r="ADX60" s="345"/>
      <c r="ADY60" s="345"/>
      <c r="ADZ60" s="345"/>
      <c r="AEA60" s="345"/>
      <c r="AEB60" s="345"/>
      <c r="AEC60" s="345"/>
      <c r="AED60" s="345"/>
      <c r="AEE60" s="345"/>
      <c r="AEF60" s="345"/>
      <c r="AEG60" s="345"/>
      <c r="AEH60" s="345"/>
      <c r="AEI60" s="345"/>
      <c r="AEJ60" s="345"/>
      <c r="AEK60" s="345"/>
      <c r="AEL60" s="345"/>
      <c r="AEM60" s="345"/>
      <c r="AEN60" s="345"/>
      <c r="AEO60" s="345"/>
      <c r="AEP60" s="345"/>
      <c r="AEQ60" s="345"/>
      <c r="AER60" s="345"/>
      <c r="AES60" s="345"/>
      <c r="AET60" s="345"/>
      <c r="AEU60" s="345"/>
      <c r="AEV60" s="345"/>
      <c r="AEW60" s="345"/>
      <c r="AEX60" s="345"/>
      <c r="AEY60" s="345"/>
      <c r="AEZ60" s="345"/>
      <c r="AFA60" s="345"/>
      <c r="AFB60" s="345"/>
      <c r="AFC60" s="345"/>
      <c r="AFD60" s="345"/>
      <c r="AFE60" s="345"/>
      <c r="AFF60" s="345"/>
      <c r="AFG60" s="345"/>
      <c r="AFH60" s="345"/>
      <c r="AFI60" s="345"/>
      <c r="AFJ60" s="345"/>
      <c r="AFK60" s="345"/>
      <c r="AFL60" s="345"/>
      <c r="AFM60" s="345"/>
      <c r="AFN60" s="345"/>
      <c r="AFO60" s="345"/>
      <c r="AFP60" s="345"/>
      <c r="AFQ60" s="345"/>
      <c r="AFR60" s="345"/>
      <c r="AFS60" s="345"/>
      <c r="AFT60" s="345"/>
      <c r="AFU60" s="345"/>
      <c r="AFV60" s="345"/>
      <c r="AFW60" s="345"/>
      <c r="AFX60" s="345"/>
      <c r="AFY60" s="345"/>
      <c r="AFZ60" s="345"/>
      <c r="AGA60" s="345"/>
      <c r="AGB60" s="345"/>
      <c r="AGC60" s="345"/>
      <c r="AGD60" s="345"/>
      <c r="AGE60" s="345"/>
      <c r="AGF60" s="345"/>
      <c r="AGG60" s="345"/>
      <c r="AGH60" s="345"/>
      <c r="AGI60" s="345"/>
      <c r="AGJ60" s="345"/>
      <c r="AGK60" s="345"/>
      <c r="AGL60" s="345"/>
      <c r="AGM60" s="345"/>
      <c r="AGN60" s="345"/>
      <c r="AGO60" s="345"/>
      <c r="AGP60" s="345"/>
      <c r="AGQ60" s="345"/>
      <c r="AGR60" s="345"/>
      <c r="AGS60" s="345"/>
      <c r="AGT60" s="345"/>
      <c r="AGU60" s="345"/>
      <c r="AGV60" s="345"/>
      <c r="AGW60" s="345"/>
      <c r="AGX60" s="345"/>
      <c r="AGY60" s="345"/>
      <c r="AGZ60" s="345"/>
      <c r="AHA60" s="345"/>
      <c r="AHB60" s="345"/>
      <c r="AHC60" s="345"/>
      <c r="AHD60" s="345"/>
      <c r="AHE60" s="345"/>
      <c r="AHF60" s="345"/>
      <c r="AHG60" s="345"/>
      <c r="AHH60" s="345"/>
      <c r="AHI60" s="345"/>
      <c r="AHJ60" s="345"/>
      <c r="AHK60" s="345"/>
      <c r="AHL60" s="345"/>
      <c r="AHM60" s="345"/>
      <c r="AHN60" s="345"/>
      <c r="AHO60" s="345"/>
      <c r="AHP60" s="345"/>
      <c r="AHQ60" s="345"/>
      <c r="AHR60" s="345"/>
      <c r="AHS60" s="345"/>
      <c r="AHT60" s="345"/>
      <c r="AHU60" s="345"/>
      <c r="AHV60" s="345"/>
      <c r="AHW60" s="345"/>
      <c r="AHX60" s="345"/>
      <c r="AHY60" s="345"/>
      <c r="AHZ60" s="345"/>
      <c r="AIA60" s="345"/>
      <c r="AIB60" s="345"/>
      <c r="AIC60" s="345"/>
      <c r="AID60" s="345"/>
      <c r="AIE60" s="345"/>
      <c r="AIF60" s="345"/>
      <c r="AIG60" s="345"/>
      <c r="AIH60" s="345"/>
      <c r="AII60" s="345"/>
      <c r="AIJ60" s="345"/>
      <c r="AIK60" s="345"/>
      <c r="AIL60" s="345"/>
      <c r="AIM60" s="345"/>
      <c r="AIN60" s="345"/>
      <c r="AIO60" s="345"/>
      <c r="AIP60" s="345"/>
      <c r="AIQ60" s="345"/>
      <c r="AIR60" s="345"/>
      <c r="AIS60" s="345"/>
      <c r="AIT60" s="345"/>
      <c r="AIU60" s="345"/>
      <c r="AIV60" s="345"/>
      <c r="AIW60" s="345"/>
      <c r="AIX60" s="345"/>
      <c r="AIY60" s="345"/>
      <c r="AIZ60" s="345"/>
      <c r="AJA60" s="345"/>
      <c r="AJB60" s="345"/>
      <c r="AJC60" s="345"/>
      <c r="AJD60" s="345"/>
      <c r="AJE60" s="345"/>
      <c r="AJF60" s="345"/>
      <c r="AJG60" s="345"/>
      <c r="AJH60" s="345"/>
      <c r="AJI60" s="345"/>
      <c r="AJJ60" s="345"/>
      <c r="AJK60" s="345"/>
      <c r="AJL60" s="345"/>
      <c r="AJM60" s="345"/>
      <c r="AJN60" s="345"/>
      <c r="AJO60" s="345"/>
      <c r="AJP60" s="345"/>
      <c r="AJQ60" s="345"/>
      <c r="AJR60" s="345"/>
      <c r="AJS60" s="345"/>
      <c r="AJT60" s="345"/>
      <c r="AJU60" s="345"/>
      <c r="AJV60" s="345"/>
      <c r="AJW60" s="345"/>
      <c r="AJX60" s="345"/>
      <c r="AJY60" s="345"/>
      <c r="AJZ60" s="345"/>
      <c r="AKA60" s="345"/>
      <c r="AKB60" s="345"/>
      <c r="AKC60" s="345"/>
      <c r="AKD60" s="345"/>
      <c r="AKE60" s="345"/>
      <c r="AKF60" s="345"/>
      <c r="AKG60" s="345"/>
      <c r="AKH60" s="345"/>
      <c r="AKI60" s="345"/>
      <c r="AKJ60" s="345"/>
      <c r="AKK60" s="345"/>
      <c r="AKL60" s="345"/>
      <c r="AKM60" s="345"/>
      <c r="AKN60" s="345"/>
      <c r="AKO60" s="345"/>
      <c r="AKP60" s="345"/>
      <c r="AKQ60" s="345"/>
      <c r="AKR60" s="345"/>
      <c r="AKS60" s="345"/>
      <c r="AKT60" s="345"/>
      <c r="AKU60" s="345"/>
      <c r="AKV60" s="345"/>
      <c r="AKW60" s="345"/>
      <c r="AKX60" s="345"/>
      <c r="AKY60" s="345"/>
      <c r="AKZ60" s="345"/>
      <c r="ALA60" s="345"/>
      <c r="ALB60" s="345"/>
      <c r="ALC60" s="345"/>
      <c r="ALD60" s="345"/>
      <c r="ALE60" s="345"/>
      <c r="ALF60" s="345"/>
      <c r="ALG60" s="345"/>
      <c r="ALH60" s="345"/>
      <c r="ALI60" s="345"/>
      <c r="ALJ60" s="345"/>
      <c r="ALK60" s="345"/>
      <c r="ALL60" s="345"/>
      <c r="ALM60" s="345"/>
      <c r="ALN60" s="345"/>
      <c r="ALO60" s="345"/>
      <c r="ALP60" s="345"/>
      <c r="ALQ60" s="345"/>
      <c r="ALR60" s="345"/>
      <c r="ALS60" s="345"/>
      <c r="ALT60" s="345"/>
      <c r="ALU60" s="345"/>
      <c r="ALV60" s="345"/>
      <c r="ALW60" s="345"/>
      <c r="ALX60" s="345"/>
      <c r="ALY60" s="345"/>
      <c r="ALZ60" s="345"/>
      <c r="AMA60" s="345"/>
      <c r="AMB60" s="345"/>
      <c r="AMC60" s="345"/>
      <c r="AMD60" s="345"/>
      <c r="AME60" s="345"/>
      <c r="AMF60" s="345"/>
      <c r="AMG60" s="345"/>
      <c r="AMH60" s="345"/>
      <c r="AMI60" s="345"/>
      <c r="AMJ60" s="345"/>
      <c r="AMK60" s="345"/>
      <c r="AML60" s="345"/>
      <c r="AMM60" s="345"/>
      <c r="AMN60" s="345"/>
      <c r="AMO60" s="345"/>
      <c r="AMP60" s="345"/>
      <c r="AMQ60" s="345"/>
      <c r="AMR60" s="345"/>
      <c r="AMS60" s="345"/>
      <c r="AMT60" s="345"/>
      <c r="AMU60" s="345"/>
      <c r="AMV60" s="345"/>
      <c r="AMW60" s="345"/>
      <c r="AMX60" s="345"/>
      <c r="AMY60" s="345"/>
      <c r="AMZ60" s="345"/>
      <c r="ANA60" s="345"/>
      <c r="ANB60" s="345"/>
      <c r="ANC60" s="345"/>
      <c r="AND60" s="345"/>
      <c r="ANE60" s="345"/>
      <c r="ANF60" s="345"/>
      <c r="ANG60" s="345"/>
      <c r="ANH60" s="345"/>
      <c r="ANI60" s="345"/>
      <c r="ANJ60" s="345"/>
      <c r="ANK60" s="345"/>
      <c r="ANL60" s="345"/>
      <c r="ANM60" s="345"/>
      <c r="ANN60" s="345"/>
      <c r="ANO60" s="345"/>
      <c r="ANP60" s="345"/>
      <c r="ANQ60" s="345"/>
      <c r="ANR60" s="345"/>
      <c r="ANS60" s="345"/>
      <c r="ANT60" s="345"/>
      <c r="ANU60" s="345"/>
      <c r="ANV60" s="345"/>
      <c r="ANW60" s="345"/>
      <c r="ANX60" s="345"/>
      <c r="ANY60" s="345"/>
      <c r="ANZ60" s="345"/>
      <c r="AOA60" s="345"/>
      <c r="AOB60" s="345"/>
      <c r="AOC60" s="345"/>
      <c r="AOD60" s="345"/>
      <c r="AOE60" s="345"/>
      <c r="AOF60" s="345"/>
      <c r="AOG60" s="345"/>
      <c r="AOH60" s="345"/>
      <c r="AOI60" s="345"/>
      <c r="AOJ60" s="345"/>
      <c r="AOK60" s="345"/>
      <c r="AOL60" s="345"/>
      <c r="AOM60" s="345"/>
      <c r="AON60" s="345"/>
      <c r="AOO60" s="345"/>
      <c r="AOP60" s="345"/>
      <c r="AOQ60" s="345"/>
      <c r="AOR60" s="345"/>
      <c r="AOS60" s="345"/>
      <c r="AOT60" s="345"/>
      <c r="AOU60" s="345"/>
      <c r="AOV60" s="345"/>
      <c r="AOW60" s="345"/>
      <c r="AOX60" s="345"/>
      <c r="AOY60" s="345"/>
      <c r="AOZ60" s="345"/>
      <c r="APA60" s="345"/>
      <c r="APB60" s="345"/>
      <c r="APC60" s="345"/>
      <c r="APD60" s="345"/>
      <c r="APE60" s="345"/>
      <c r="APF60" s="345"/>
      <c r="APG60" s="345"/>
      <c r="APH60" s="345"/>
      <c r="API60" s="345"/>
      <c r="APJ60" s="345"/>
      <c r="APK60" s="345"/>
      <c r="APL60" s="345"/>
      <c r="APM60" s="345"/>
      <c r="APN60" s="345"/>
      <c r="APO60" s="345"/>
      <c r="APP60" s="345"/>
      <c r="APQ60" s="345"/>
      <c r="APR60" s="345"/>
      <c r="APS60" s="345"/>
      <c r="APT60" s="345"/>
      <c r="APU60" s="345"/>
      <c r="APV60" s="345"/>
      <c r="APW60" s="345"/>
      <c r="APX60" s="345"/>
      <c r="APY60" s="345"/>
      <c r="APZ60" s="345"/>
      <c r="AQA60" s="345"/>
      <c r="AQB60" s="345"/>
      <c r="AQC60" s="345"/>
      <c r="AQD60" s="345"/>
      <c r="AQE60" s="345"/>
      <c r="AQF60" s="345"/>
      <c r="AQG60" s="345"/>
      <c r="AQH60" s="345"/>
      <c r="AQI60" s="345"/>
      <c r="AQJ60" s="345"/>
      <c r="AQK60" s="345"/>
      <c r="AQL60" s="345"/>
      <c r="AQM60" s="345"/>
      <c r="AQN60" s="345"/>
      <c r="AQO60" s="345"/>
      <c r="AQP60" s="345"/>
      <c r="AQQ60" s="345"/>
      <c r="AQR60" s="345"/>
      <c r="AQS60" s="345"/>
      <c r="AQT60" s="345"/>
      <c r="AQU60" s="345"/>
      <c r="AQV60" s="345"/>
      <c r="AQW60" s="345"/>
      <c r="AQX60" s="345"/>
      <c r="AQY60" s="345"/>
      <c r="AQZ60" s="345"/>
      <c r="ARA60" s="345"/>
      <c r="ARB60" s="345"/>
      <c r="ARC60" s="345"/>
      <c r="ARD60" s="345"/>
      <c r="ARE60" s="345"/>
      <c r="ARF60" s="345"/>
      <c r="ARG60" s="345"/>
      <c r="ARH60" s="345"/>
      <c r="ARI60" s="345"/>
      <c r="ARJ60" s="345"/>
      <c r="ARK60" s="345"/>
      <c r="ARL60" s="345"/>
      <c r="ARM60" s="345"/>
      <c r="ARN60" s="345"/>
      <c r="ARO60" s="345"/>
      <c r="ARP60" s="345"/>
      <c r="ARQ60" s="345"/>
      <c r="ARR60" s="345"/>
      <c r="ARS60" s="345"/>
      <c r="ART60" s="345"/>
      <c r="ARU60" s="345"/>
      <c r="ARV60" s="345"/>
      <c r="ARW60" s="345"/>
      <c r="ARX60" s="345"/>
      <c r="ARY60" s="345"/>
      <c r="ARZ60" s="345"/>
      <c r="ASA60" s="345"/>
      <c r="ASB60" s="345"/>
      <c r="ASC60" s="345"/>
      <c r="ASD60" s="345"/>
      <c r="ASE60" s="345"/>
      <c r="ASF60" s="345"/>
      <c r="ASG60" s="345"/>
      <c r="ASH60" s="345"/>
      <c r="ASI60" s="345"/>
      <c r="ASJ60" s="345"/>
      <c r="ASK60" s="345"/>
      <c r="ASL60" s="345"/>
      <c r="ASM60" s="345"/>
      <c r="ASN60" s="345"/>
      <c r="ASO60" s="345"/>
      <c r="ASP60" s="345"/>
      <c r="ASQ60" s="345"/>
      <c r="ASR60" s="345"/>
      <c r="ASS60" s="345"/>
      <c r="AST60" s="345"/>
      <c r="ASU60" s="345"/>
      <c r="ASV60" s="345"/>
      <c r="ASW60" s="345"/>
      <c r="ASX60" s="345"/>
      <c r="ASY60" s="345"/>
      <c r="ASZ60" s="345"/>
      <c r="ATA60" s="345"/>
      <c r="ATB60" s="345"/>
      <c r="ATC60" s="345"/>
      <c r="ATD60" s="345"/>
      <c r="ATE60" s="345"/>
      <c r="ATF60" s="345"/>
      <c r="ATG60" s="345"/>
      <c r="ATH60" s="345"/>
      <c r="ATI60" s="345"/>
      <c r="ATJ60" s="345"/>
      <c r="ATK60" s="345"/>
      <c r="ATL60" s="345"/>
      <c r="ATM60" s="345"/>
      <c r="ATN60" s="345"/>
      <c r="ATO60" s="345"/>
      <c r="ATP60" s="345"/>
      <c r="ATQ60" s="345"/>
      <c r="ATR60" s="345"/>
      <c r="ATS60" s="345"/>
      <c r="ATT60" s="345"/>
      <c r="ATU60" s="345"/>
      <c r="ATV60" s="345"/>
      <c r="ATW60" s="345"/>
      <c r="ATX60" s="345"/>
      <c r="ATY60" s="345"/>
      <c r="ATZ60" s="345"/>
      <c r="AUA60" s="345"/>
      <c r="AUB60" s="345"/>
      <c r="AUC60" s="345"/>
      <c r="AUD60" s="345"/>
      <c r="AUE60" s="345"/>
      <c r="AUF60" s="345"/>
      <c r="AUG60" s="345"/>
      <c r="AUH60" s="345"/>
      <c r="AUI60" s="345"/>
      <c r="AUJ60" s="345"/>
      <c r="AUK60" s="345"/>
      <c r="AUL60" s="345"/>
      <c r="AUM60" s="345"/>
      <c r="AUN60" s="345"/>
      <c r="AUO60" s="345"/>
      <c r="AUP60" s="345"/>
      <c r="AUQ60" s="345"/>
      <c r="AUR60" s="345"/>
      <c r="AUS60" s="345"/>
      <c r="AUT60" s="345"/>
      <c r="AUU60" s="345"/>
      <c r="AUV60" s="345"/>
      <c r="AUW60" s="345"/>
      <c r="AUX60" s="345"/>
      <c r="AUY60" s="345"/>
      <c r="AUZ60" s="345"/>
      <c r="AVA60" s="345"/>
      <c r="AVB60" s="345"/>
      <c r="AVC60" s="345"/>
      <c r="AVD60" s="345"/>
      <c r="AVE60" s="345"/>
      <c r="AVF60" s="345"/>
      <c r="AVG60" s="345"/>
      <c r="AVH60" s="345"/>
      <c r="AVI60" s="345"/>
      <c r="AVJ60" s="345"/>
      <c r="AVK60" s="345"/>
      <c r="AVL60" s="345"/>
      <c r="AVM60" s="345"/>
      <c r="AVN60" s="345"/>
      <c r="AVO60" s="345"/>
      <c r="AVP60" s="345"/>
      <c r="AVQ60" s="345"/>
      <c r="AVR60" s="345"/>
      <c r="AVS60" s="345"/>
      <c r="AVT60" s="345"/>
      <c r="AVU60" s="345"/>
      <c r="AVV60" s="345"/>
      <c r="AVW60" s="345"/>
      <c r="AVX60" s="345"/>
      <c r="AVY60" s="345"/>
      <c r="AVZ60" s="345"/>
      <c r="AWA60" s="345"/>
      <c r="AWB60" s="345"/>
      <c r="AWC60" s="345"/>
      <c r="AWD60" s="345"/>
      <c r="AWE60" s="345"/>
      <c r="AWF60" s="345"/>
      <c r="AWG60" s="345"/>
      <c r="AWH60" s="345"/>
      <c r="AWI60" s="345"/>
      <c r="AWJ60" s="345"/>
      <c r="AWK60" s="345"/>
      <c r="AWL60" s="345"/>
      <c r="AWM60" s="345"/>
      <c r="AWN60" s="345"/>
      <c r="AWO60" s="345"/>
      <c r="AWP60" s="345"/>
      <c r="AWQ60" s="345"/>
      <c r="AWR60" s="345"/>
      <c r="AWS60" s="345"/>
      <c r="AWT60" s="345"/>
      <c r="AWU60" s="345"/>
      <c r="AWV60" s="345"/>
      <c r="AWW60" s="345"/>
      <c r="AWX60" s="345"/>
      <c r="AWY60" s="345"/>
      <c r="AWZ60" s="345"/>
      <c r="AXA60" s="345"/>
      <c r="AXB60" s="345"/>
      <c r="AXC60" s="345"/>
      <c r="AXD60" s="345"/>
      <c r="AXE60" s="345"/>
      <c r="AXF60" s="345"/>
      <c r="AXG60" s="345"/>
      <c r="AXH60" s="345"/>
      <c r="AXI60" s="345"/>
      <c r="AXJ60" s="345"/>
      <c r="AXK60" s="345"/>
      <c r="AXL60" s="345"/>
      <c r="AXM60" s="345"/>
      <c r="AXN60" s="345"/>
      <c r="AXO60" s="345"/>
      <c r="AXP60" s="345"/>
      <c r="AXQ60" s="345"/>
      <c r="AXR60" s="345"/>
      <c r="AXS60" s="345"/>
      <c r="AXT60" s="345"/>
      <c r="AXU60" s="345"/>
      <c r="AXV60" s="345"/>
      <c r="AXW60" s="345"/>
      <c r="AXX60" s="345"/>
      <c r="AXY60" s="345"/>
      <c r="AXZ60" s="345"/>
      <c r="AYA60" s="345"/>
      <c r="AYB60" s="345"/>
      <c r="AYC60" s="345"/>
      <c r="AYD60" s="345"/>
      <c r="AYE60" s="345"/>
      <c r="AYF60" s="345"/>
      <c r="AYG60" s="345"/>
      <c r="AYH60" s="345"/>
      <c r="AYI60" s="345"/>
      <c r="AYJ60" s="345"/>
      <c r="AYK60" s="345"/>
      <c r="AYL60" s="345"/>
      <c r="AYM60" s="345"/>
      <c r="AYN60" s="345"/>
      <c r="AYO60" s="345"/>
      <c r="AYP60" s="345"/>
      <c r="AYQ60" s="345"/>
      <c r="AYR60" s="345"/>
      <c r="AYS60" s="345"/>
      <c r="AYT60" s="345"/>
      <c r="AYU60" s="345"/>
      <c r="AYV60" s="345"/>
      <c r="AYW60" s="345"/>
      <c r="AYX60" s="345"/>
      <c r="AYY60" s="345"/>
      <c r="AYZ60" s="345"/>
      <c r="AZA60" s="345"/>
      <c r="AZB60" s="345"/>
      <c r="AZC60" s="345"/>
      <c r="AZD60" s="345"/>
      <c r="AZE60" s="345"/>
      <c r="AZF60" s="345"/>
      <c r="AZG60" s="345"/>
      <c r="AZH60" s="345"/>
      <c r="AZI60" s="345"/>
      <c r="AZJ60" s="345"/>
      <c r="AZK60" s="345"/>
      <c r="AZL60" s="345"/>
      <c r="AZM60" s="345"/>
      <c r="AZN60" s="345"/>
      <c r="AZO60" s="345"/>
      <c r="AZP60" s="345"/>
      <c r="AZQ60" s="345"/>
      <c r="AZR60" s="345"/>
      <c r="AZS60" s="345"/>
      <c r="AZT60" s="345"/>
      <c r="AZU60" s="345"/>
      <c r="AZV60" s="345"/>
      <c r="AZW60" s="345"/>
      <c r="AZX60" s="345"/>
      <c r="AZY60" s="345"/>
      <c r="AZZ60" s="345"/>
      <c r="BAA60" s="345"/>
      <c r="BAB60" s="345"/>
      <c r="BAC60" s="345"/>
      <c r="BAD60" s="345"/>
      <c r="BAE60" s="345"/>
      <c r="BAF60" s="345"/>
      <c r="BAG60" s="345"/>
      <c r="BAH60" s="345"/>
      <c r="BAI60" s="345"/>
      <c r="BAJ60" s="345"/>
      <c r="BAK60" s="345"/>
      <c r="BAL60" s="345"/>
      <c r="BAM60" s="345"/>
      <c r="BAN60" s="345"/>
      <c r="BAO60" s="345"/>
      <c r="BAP60" s="345"/>
      <c r="BAQ60" s="345"/>
      <c r="BAR60" s="345"/>
      <c r="BAS60" s="345"/>
      <c r="BAT60" s="345"/>
      <c r="BAU60" s="345"/>
      <c r="BAV60" s="345"/>
      <c r="BAW60" s="345"/>
      <c r="BAX60" s="345"/>
      <c r="BAY60" s="345"/>
      <c r="BAZ60" s="345"/>
      <c r="BBA60" s="345"/>
      <c r="BBB60" s="345"/>
      <c r="BBC60" s="345"/>
      <c r="BBD60" s="345"/>
      <c r="BBE60" s="345"/>
      <c r="BBF60" s="345"/>
      <c r="BBG60" s="345"/>
      <c r="BBH60" s="345"/>
      <c r="BBI60" s="345"/>
      <c r="BBJ60" s="345"/>
      <c r="BBK60" s="345"/>
      <c r="BBL60" s="345"/>
      <c r="BBM60" s="345"/>
      <c r="BBN60" s="345"/>
      <c r="BBO60" s="345"/>
      <c r="BBP60" s="345"/>
      <c r="BBQ60" s="345"/>
      <c r="BBR60" s="345"/>
      <c r="BBS60" s="345"/>
      <c r="BBT60" s="345"/>
      <c r="BBU60" s="345"/>
      <c r="BBV60" s="345"/>
      <c r="BBW60" s="345"/>
      <c r="BBX60" s="345"/>
      <c r="BBY60" s="345"/>
      <c r="BBZ60" s="345"/>
      <c r="BCA60" s="345"/>
      <c r="BCB60" s="345"/>
      <c r="BCC60" s="345"/>
      <c r="BCD60" s="345"/>
      <c r="BCE60" s="345"/>
      <c r="BCF60" s="345"/>
      <c r="BCG60" s="345"/>
      <c r="BCH60" s="345"/>
      <c r="BCI60" s="345"/>
      <c r="BCJ60" s="345"/>
      <c r="BCK60" s="345"/>
      <c r="BCL60" s="345"/>
      <c r="BCM60" s="345"/>
      <c r="BCN60" s="345"/>
      <c r="BCO60" s="345"/>
      <c r="BCP60" s="345"/>
      <c r="BCQ60" s="345"/>
      <c r="BCR60" s="345"/>
      <c r="BCS60" s="345"/>
      <c r="BCT60" s="345"/>
      <c r="BCU60" s="345"/>
      <c r="BCV60" s="345"/>
      <c r="BCW60" s="345"/>
      <c r="BCX60" s="345"/>
      <c r="BCY60" s="345"/>
      <c r="BCZ60" s="345"/>
      <c r="BDA60" s="345"/>
      <c r="BDB60" s="345"/>
      <c r="BDC60" s="345"/>
      <c r="BDD60" s="345"/>
      <c r="BDE60" s="345"/>
      <c r="BDF60" s="345"/>
      <c r="BDG60" s="345"/>
      <c r="BDH60" s="345"/>
      <c r="BDI60" s="345"/>
      <c r="BDJ60" s="345"/>
      <c r="BDK60" s="345"/>
      <c r="BDL60" s="345"/>
      <c r="BDM60" s="345"/>
      <c r="BDN60" s="345"/>
      <c r="BDO60" s="345"/>
      <c r="BDP60" s="345"/>
      <c r="BDQ60" s="345"/>
      <c r="BDR60" s="345"/>
      <c r="BDS60" s="345"/>
      <c r="BDT60" s="345"/>
      <c r="BDU60" s="345"/>
      <c r="BDV60" s="345"/>
      <c r="BDW60" s="345"/>
      <c r="BDX60" s="345"/>
      <c r="BDY60" s="345"/>
      <c r="BDZ60" s="345"/>
      <c r="BEA60" s="345"/>
      <c r="BEB60" s="345"/>
      <c r="BEC60" s="345"/>
      <c r="BED60" s="345"/>
      <c r="BEE60" s="345"/>
      <c r="BEF60" s="345"/>
      <c r="BEG60" s="345"/>
      <c r="BEH60" s="345"/>
      <c r="BEI60" s="345"/>
      <c r="BEJ60" s="345"/>
      <c r="BEK60" s="345"/>
      <c r="BEL60" s="345"/>
      <c r="BEM60" s="345"/>
      <c r="BEN60" s="345"/>
      <c r="BEO60" s="345"/>
      <c r="BEP60" s="345"/>
      <c r="BEQ60" s="345"/>
      <c r="BER60" s="345"/>
      <c r="BES60" s="345"/>
      <c r="BET60" s="345"/>
      <c r="BEU60" s="345"/>
      <c r="BEV60" s="345"/>
      <c r="BEW60" s="345"/>
      <c r="BEX60" s="345"/>
      <c r="BEY60" s="345"/>
      <c r="BEZ60" s="345"/>
      <c r="BFA60" s="345"/>
      <c r="BFB60" s="345"/>
      <c r="BFC60" s="345"/>
      <c r="BFD60" s="345"/>
      <c r="BFE60" s="345"/>
      <c r="BFF60" s="345"/>
      <c r="BFG60" s="345"/>
      <c r="BFH60" s="345"/>
      <c r="BFI60" s="345"/>
      <c r="BFJ60" s="345"/>
      <c r="BFK60" s="345"/>
      <c r="BFL60" s="345"/>
      <c r="BFM60" s="345"/>
      <c r="BFN60" s="345"/>
      <c r="BFO60" s="345"/>
      <c r="BFP60" s="345"/>
      <c r="BFQ60" s="345"/>
      <c r="BFR60" s="345"/>
      <c r="BFS60" s="345"/>
      <c r="BFT60" s="345"/>
      <c r="BFU60" s="345"/>
      <c r="BFV60" s="345"/>
      <c r="BFW60" s="345"/>
      <c r="BFX60" s="345"/>
      <c r="BFY60" s="345"/>
      <c r="BFZ60" s="345"/>
      <c r="BGA60" s="345"/>
      <c r="BGB60" s="345"/>
      <c r="BGC60" s="345"/>
      <c r="BGD60" s="345"/>
      <c r="BGE60" s="345"/>
      <c r="BGF60" s="345"/>
      <c r="BGG60" s="345"/>
      <c r="BGH60" s="345"/>
      <c r="BGI60" s="345"/>
      <c r="BGJ60" s="345"/>
      <c r="BGK60" s="345"/>
      <c r="BGL60" s="345"/>
      <c r="BGM60" s="345"/>
      <c r="BGN60" s="345"/>
      <c r="BGO60" s="345"/>
      <c r="BGP60" s="345"/>
      <c r="BGQ60" s="345"/>
      <c r="BGR60" s="345"/>
      <c r="BGS60" s="345"/>
      <c r="BGT60" s="345"/>
      <c r="BGU60" s="345"/>
      <c r="BGV60" s="345"/>
      <c r="BGW60" s="345"/>
      <c r="BGX60" s="345"/>
      <c r="BGY60" s="345"/>
      <c r="BGZ60" s="345"/>
      <c r="BHA60" s="345"/>
      <c r="BHB60" s="345"/>
      <c r="BHC60" s="345"/>
      <c r="BHD60" s="345"/>
      <c r="BHE60" s="345"/>
      <c r="BHF60" s="345"/>
      <c r="BHG60" s="345"/>
      <c r="BHH60" s="345"/>
      <c r="BHI60" s="345"/>
      <c r="BHJ60" s="345"/>
      <c r="BHK60" s="345"/>
      <c r="BHL60" s="345"/>
      <c r="BHM60" s="345"/>
      <c r="BHN60" s="345"/>
      <c r="BHO60" s="345"/>
      <c r="BHP60" s="345"/>
      <c r="BHQ60" s="345"/>
      <c r="BHR60" s="345"/>
      <c r="BHS60" s="345"/>
      <c r="BHT60" s="345"/>
      <c r="BHU60" s="345"/>
      <c r="BHV60" s="345"/>
      <c r="BHW60" s="345"/>
      <c r="BHX60" s="345"/>
      <c r="BHY60" s="345"/>
      <c r="BHZ60" s="345"/>
      <c r="BIA60" s="345"/>
      <c r="BIB60" s="345"/>
      <c r="BIC60" s="345"/>
      <c r="BID60" s="345"/>
      <c r="BIE60" s="345"/>
      <c r="BIF60" s="345"/>
      <c r="BIG60" s="345"/>
      <c r="BIH60" s="345"/>
      <c r="BII60" s="345"/>
      <c r="BIJ60" s="345"/>
      <c r="BIK60" s="345"/>
      <c r="BIL60" s="345"/>
      <c r="BIM60" s="345"/>
      <c r="BIN60" s="345"/>
      <c r="BIO60" s="345"/>
      <c r="BIP60" s="345"/>
      <c r="BIQ60" s="345"/>
      <c r="BIR60" s="345"/>
      <c r="BIS60" s="345"/>
      <c r="BIT60" s="345"/>
      <c r="BIU60" s="345"/>
      <c r="BIV60" s="345"/>
      <c r="BIW60" s="345"/>
      <c r="BIX60" s="345"/>
      <c r="BIY60" s="345"/>
      <c r="BIZ60" s="345"/>
      <c r="BJA60" s="345"/>
      <c r="BJB60" s="345"/>
      <c r="BJC60" s="345"/>
      <c r="BJD60" s="345"/>
      <c r="BJE60" s="345"/>
      <c r="BJF60" s="345"/>
      <c r="BJG60" s="345"/>
      <c r="BJH60" s="345"/>
      <c r="BJI60" s="345"/>
      <c r="BJJ60" s="345"/>
      <c r="BJK60" s="345"/>
      <c r="BJL60" s="345"/>
      <c r="BJM60" s="345"/>
      <c r="BJN60" s="345"/>
      <c r="BJO60" s="345"/>
      <c r="BJP60" s="345"/>
      <c r="BJQ60" s="345"/>
      <c r="BJR60" s="345"/>
      <c r="BJS60" s="345"/>
      <c r="BJT60" s="345"/>
      <c r="BJU60" s="345"/>
      <c r="BJV60" s="345"/>
      <c r="BJW60" s="345"/>
      <c r="BJX60" s="345"/>
      <c r="BJY60" s="345"/>
      <c r="BJZ60" s="345"/>
      <c r="BKA60" s="345"/>
      <c r="BKB60" s="345"/>
      <c r="BKC60" s="345"/>
      <c r="BKD60" s="345"/>
      <c r="BKE60" s="345"/>
      <c r="BKF60" s="345"/>
      <c r="BKG60" s="345"/>
      <c r="BKH60" s="345"/>
      <c r="BKI60" s="345"/>
      <c r="BKJ60" s="345"/>
      <c r="BKK60" s="345"/>
      <c r="BKL60" s="345"/>
      <c r="BKM60" s="345"/>
      <c r="BKN60" s="345"/>
      <c r="BKO60" s="345"/>
      <c r="BKP60" s="345"/>
      <c r="BKQ60" s="345"/>
      <c r="BKR60" s="345"/>
      <c r="BKS60" s="345"/>
      <c r="BKT60" s="345"/>
      <c r="BKU60" s="345"/>
      <c r="BKV60" s="345"/>
      <c r="BKW60" s="345"/>
      <c r="BKX60" s="345"/>
      <c r="BKY60" s="345"/>
      <c r="BKZ60" s="345"/>
      <c r="BLA60" s="345"/>
      <c r="BLB60" s="345"/>
      <c r="BLC60" s="345"/>
      <c r="BLD60" s="345"/>
      <c r="BLE60" s="345"/>
      <c r="BLF60" s="345"/>
      <c r="BLG60" s="345"/>
      <c r="BLH60" s="345"/>
      <c r="BLI60" s="345"/>
      <c r="BLJ60" s="345"/>
      <c r="BLK60" s="345"/>
      <c r="BLL60" s="345"/>
      <c r="BLM60" s="345"/>
      <c r="BLN60" s="345"/>
      <c r="BLO60" s="345"/>
      <c r="BLP60" s="345"/>
      <c r="BLQ60" s="345"/>
      <c r="BLR60" s="345"/>
      <c r="BLS60" s="345"/>
      <c r="BLT60" s="345"/>
      <c r="BLU60" s="345"/>
      <c r="BLV60" s="345"/>
      <c r="BLW60" s="345"/>
      <c r="BLX60" s="345"/>
      <c r="BLY60" s="345"/>
      <c r="BLZ60" s="345"/>
      <c r="BMA60" s="345"/>
      <c r="BMB60" s="345"/>
      <c r="BMC60" s="345"/>
      <c r="BMD60" s="345"/>
      <c r="BME60" s="345"/>
      <c r="BMF60" s="345"/>
      <c r="BMG60" s="345"/>
      <c r="BMH60" s="345"/>
      <c r="BMI60" s="345"/>
      <c r="BMJ60" s="345"/>
      <c r="BMK60" s="345"/>
      <c r="BML60" s="345"/>
      <c r="BMM60" s="345"/>
      <c r="BMN60" s="345"/>
      <c r="BMO60" s="345"/>
      <c r="BMP60" s="345"/>
      <c r="BMQ60" s="345"/>
      <c r="BMR60" s="345"/>
      <c r="BMS60" s="345"/>
      <c r="BMT60" s="345"/>
      <c r="BMU60" s="345"/>
      <c r="BMV60" s="345"/>
      <c r="BMW60" s="345"/>
      <c r="BMX60" s="345"/>
      <c r="BMY60" s="345"/>
      <c r="BMZ60" s="345"/>
      <c r="BNA60" s="345"/>
      <c r="BNB60" s="345"/>
      <c r="BNC60" s="345"/>
      <c r="BND60" s="345"/>
      <c r="BNE60" s="345"/>
      <c r="BNF60" s="345"/>
      <c r="BNG60" s="345"/>
      <c r="BNH60" s="345"/>
      <c r="BNI60" s="345"/>
      <c r="BNJ60" s="345"/>
      <c r="BNK60" s="345"/>
      <c r="BNL60" s="345"/>
      <c r="BNM60" s="345"/>
      <c r="BNN60" s="345"/>
      <c r="BNO60" s="345"/>
      <c r="BNP60" s="345"/>
      <c r="BNQ60" s="345"/>
      <c r="BNR60" s="345"/>
      <c r="BNS60" s="345"/>
      <c r="BNT60" s="345"/>
      <c r="BNU60" s="345"/>
      <c r="BNV60" s="345"/>
      <c r="BNW60" s="345"/>
      <c r="BNX60" s="345"/>
      <c r="BNY60" s="345"/>
      <c r="BNZ60" s="345"/>
      <c r="BOA60" s="345"/>
      <c r="BOB60" s="345"/>
      <c r="BOC60" s="345"/>
      <c r="BOD60" s="345"/>
      <c r="BOE60" s="345"/>
      <c r="BOF60" s="345"/>
      <c r="BOG60" s="345"/>
      <c r="BOH60" s="345"/>
      <c r="BOI60" s="345"/>
      <c r="BOJ60" s="345"/>
      <c r="BOK60" s="345"/>
      <c r="BOL60" s="345"/>
      <c r="BOM60" s="345"/>
      <c r="BON60" s="345"/>
      <c r="BOO60" s="345"/>
      <c r="BOP60" s="345"/>
      <c r="BOQ60" s="345"/>
      <c r="BOR60" s="345"/>
      <c r="BOS60" s="345"/>
      <c r="BOT60" s="345"/>
      <c r="BOU60" s="345"/>
      <c r="BOV60" s="345"/>
      <c r="BOW60" s="345"/>
      <c r="BOX60" s="345"/>
      <c r="BOY60" s="345"/>
      <c r="BOZ60" s="345"/>
      <c r="BPA60" s="345"/>
      <c r="BPB60" s="345"/>
      <c r="BPC60" s="345"/>
      <c r="BPD60" s="345"/>
      <c r="BPE60" s="345"/>
      <c r="BPF60" s="345"/>
      <c r="BPG60" s="345"/>
      <c r="BPH60" s="345"/>
      <c r="BPI60" s="345"/>
      <c r="BPJ60" s="345"/>
      <c r="BPK60" s="345"/>
      <c r="BPL60" s="345"/>
      <c r="BPM60" s="345"/>
      <c r="BPN60" s="345"/>
      <c r="BPO60" s="345"/>
      <c r="BPP60" s="345"/>
      <c r="BPQ60" s="345"/>
      <c r="BPR60" s="345"/>
      <c r="BPS60" s="345"/>
      <c r="BPT60" s="345"/>
      <c r="BPU60" s="345"/>
      <c r="BPV60" s="345"/>
      <c r="BPW60" s="345"/>
      <c r="BPX60" s="345"/>
      <c r="BPY60" s="345"/>
      <c r="BPZ60" s="345"/>
      <c r="BQA60" s="345"/>
      <c r="BQB60" s="345"/>
      <c r="BQC60" s="345"/>
      <c r="BQD60" s="345"/>
      <c r="BQE60" s="345"/>
      <c r="BQF60" s="345"/>
      <c r="BQG60" s="345"/>
      <c r="BQH60" s="345"/>
      <c r="BQI60" s="345"/>
      <c r="BQJ60" s="345"/>
      <c r="BQK60" s="345"/>
      <c r="BQL60" s="345"/>
      <c r="BQM60" s="345"/>
      <c r="BQN60" s="345"/>
      <c r="BQO60" s="345"/>
      <c r="BQP60" s="345"/>
      <c r="BQQ60" s="345"/>
      <c r="BQR60" s="345"/>
      <c r="BQS60" s="345"/>
      <c r="BQT60" s="345"/>
      <c r="BQU60" s="345"/>
      <c r="BQV60" s="345"/>
      <c r="BQW60" s="345"/>
      <c r="BQX60" s="345"/>
      <c r="BQY60" s="345"/>
      <c r="BQZ60" s="345"/>
      <c r="BRA60" s="345"/>
      <c r="BRB60" s="345"/>
      <c r="BRC60" s="345"/>
      <c r="BRD60" s="345"/>
      <c r="BRE60" s="345"/>
      <c r="BRF60" s="345"/>
      <c r="BRG60" s="345"/>
      <c r="BRH60" s="345"/>
      <c r="BRI60" s="345"/>
      <c r="BRJ60" s="345"/>
      <c r="BRK60" s="345"/>
      <c r="BRL60" s="345"/>
      <c r="BRM60" s="345"/>
      <c r="BRN60" s="345"/>
      <c r="BRO60" s="345"/>
      <c r="BRP60" s="345"/>
      <c r="BRQ60" s="345"/>
      <c r="BRR60" s="345"/>
      <c r="BRS60" s="345"/>
      <c r="BRT60" s="345"/>
      <c r="BRU60" s="345"/>
      <c r="BRV60" s="345"/>
      <c r="BRW60" s="345"/>
      <c r="BRX60" s="345"/>
      <c r="BRY60" s="345"/>
      <c r="BRZ60" s="345"/>
      <c r="BSA60" s="345"/>
      <c r="BSB60" s="345"/>
      <c r="BSC60" s="345"/>
      <c r="BSD60" s="345"/>
      <c r="BSE60" s="345"/>
      <c r="BSF60" s="345"/>
      <c r="BSG60" s="345"/>
      <c r="BSH60" s="345"/>
      <c r="BSI60" s="345"/>
      <c r="BSJ60" s="345"/>
      <c r="BSK60" s="345"/>
      <c r="BSL60" s="345"/>
      <c r="BSM60" s="345"/>
      <c r="BSN60" s="345"/>
      <c r="BSO60" s="345"/>
      <c r="BSP60" s="345"/>
      <c r="BSQ60" s="345"/>
      <c r="BSR60" s="345"/>
      <c r="BSS60" s="345"/>
      <c r="BST60" s="345"/>
      <c r="BSU60" s="345"/>
      <c r="BSV60" s="345"/>
      <c r="BSW60" s="345"/>
      <c r="BSX60" s="345"/>
      <c r="BSY60" s="345"/>
      <c r="BSZ60" s="345"/>
      <c r="BTA60" s="345"/>
      <c r="BTB60" s="345"/>
      <c r="BTC60" s="345"/>
      <c r="BTD60" s="345"/>
      <c r="BTE60" s="345"/>
      <c r="BTF60" s="345"/>
      <c r="BTG60" s="345"/>
      <c r="BTH60" s="345"/>
      <c r="BTI60" s="345"/>
      <c r="BTJ60" s="345"/>
      <c r="BTK60" s="345"/>
      <c r="BTL60" s="345"/>
      <c r="BTM60" s="345"/>
      <c r="BTN60" s="345"/>
      <c r="BTO60" s="345"/>
      <c r="BTP60" s="345"/>
      <c r="BTQ60" s="345"/>
      <c r="BTR60" s="345"/>
      <c r="BTS60" s="345"/>
      <c r="BTT60" s="345"/>
      <c r="BTU60" s="345"/>
      <c r="BTV60" s="345"/>
      <c r="BTW60" s="345"/>
      <c r="BTX60" s="345"/>
      <c r="BTY60" s="345"/>
      <c r="BTZ60" s="345"/>
      <c r="BUA60" s="345"/>
      <c r="BUB60" s="345"/>
      <c r="BUC60" s="345"/>
      <c r="BUD60" s="345"/>
      <c r="BUE60" s="345"/>
      <c r="BUF60" s="345"/>
      <c r="BUG60" s="345"/>
      <c r="BUH60" s="345"/>
      <c r="BUI60" s="345"/>
      <c r="BUJ60" s="345"/>
      <c r="BUK60" s="345"/>
      <c r="BUL60" s="345"/>
      <c r="BUM60" s="345"/>
      <c r="BUN60" s="345"/>
      <c r="BUO60" s="345"/>
      <c r="BUP60" s="345"/>
      <c r="BUQ60" s="345"/>
      <c r="BUR60" s="345"/>
      <c r="BUS60" s="345"/>
      <c r="BUT60" s="345"/>
      <c r="BUU60" s="345"/>
      <c r="BUV60" s="345"/>
      <c r="BUW60" s="345"/>
      <c r="BUX60" s="345"/>
      <c r="BUY60" s="345"/>
      <c r="BUZ60" s="345"/>
      <c r="BVA60" s="345"/>
      <c r="BVB60" s="345"/>
      <c r="BVC60" s="345"/>
      <c r="BVD60" s="345"/>
      <c r="BVE60" s="345"/>
      <c r="BVF60" s="345"/>
      <c r="BVG60" s="345"/>
      <c r="BVH60" s="345"/>
      <c r="BVI60" s="345"/>
      <c r="BVJ60" s="345"/>
      <c r="BVK60" s="345"/>
      <c r="BVL60" s="345"/>
      <c r="BVM60" s="345"/>
      <c r="BVN60" s="345"/>
      <c r="BVO60" s="345"/>
      <c r="BVP60" s="345"/>
      <c r="BVQ60" s="345"/>
      <c r="BVR60" s="345"/>
      <c r="BVS60" s="345"/>
      <c r="BVT60" s="345"/>
      <c r="BVU60" s="345"/>
      <c r="BVV60" s="345"/>
      <c r="BVW60" s="345"/>
      <c r="BVX60" s="345"/>
      <c r="BVY60" s="345"/>
      <c r="BVZ60" s="345"/>
      <c r="BWA60" s="345"/>
      <c r="BWB60" s="345"/>
      <c r="BWC60" s="345"/>
      <c r="BWD60" s="345"/>
      <c r="BWE60" s="345"/>
      <c r="BWF60" s="345"/>
      <c r="BWG60" s="345"/>
      <c r="BWH60" s="345"/>
      <c r="BWI60" s="345"/>
      <c r="BWJ60" s="345"/>
      <c r="BWK60" s="345"/>
      <c r="BWL60" s="345"/>
      <c r="BWM60" s="345"/>
      <c r="BWN60" s="345"/>
      <c r="BWO60" s="345"/>
      <c r="BWP60" s="345"/>
      <c r="BWQ60" s="345"/>
      <c r="BWR60" s="345"/>
      <c r="BWS60" s="345"/>
      <c r="BWT60" s="345"/>
      <c r="BWU60" s="345"/>
      <c r="BWV60" s="345"/>
      <c r="BWW60" s="345"/>
      <c r="BWX60" s="345"/>
      <c r="BWY60" s="345"/>
      <c r="BWZ60" s="345"/>
      <c r="BXA60" s="345"/>
      <c r="BXB60" s="345"/>
      <c r="BXC60" s="345"/>
      <c r="BXD60" s="345"/>
      <c r="BXE60" s="345"/>
      <c r="BXF60" s="345"/>
      <c r="BXG60" s="345"/>
      <c r="BXH60" s="345"/>
      <c r="BXI60" s="345"/>
      <c r="BXJ60" s="345"/>
      <c r="BXK60" s="345"/>
      <c r="BXL60" s="345"/>
      <c r="BXM60" s="345"/>
      <c r="BXN60" s="345"/>
      <c r="BXO60" s="345"/>
      <c r="BXP60" s="345"/>
      <c r="BXQ60" s="345"/>
      <c r="BXR60" s="345"/>
      <c r="BXS60" s="345"/>
      <c r="BXT60" s="345"/>
      <c r="BXU60" s="345"/>
      <c r="BXV60" s="345"/>
      <c r="BXW60" s="345"/>
      <c r="BXX60" s="345"/>
      <c r="BXY60" s="345"/>
      <c r="BXZ60" s="345"/>
      <c r="BYA60" s="345"/>
      <c r="BYB60" s="345"/>
      <c r="BYC60" s="345"/>
      <c r="BYD60" s="345"/>
      <c r="BYE60" s="345"/>
      <c r="BYF60" s="345"/>
      <c r="BYG60" s="345"/>
      <c r="BYH60" s="345"/>
      <c r="BYI60" s="345"/>
      <c r="BYJ60" s="345"/>
      <c r="BYK60" s="345"/>
      <c r="BYL60" s="345"/>
      <c r="BYM60" s="345"/>
      <c r="BYN60" s="345"/>
      <c r="BYO60" s="345"/>
      <c r="BYP60" s="345"/>
      <c r="BYQ60" s="345"/>
      <c r="BYR60" s="345"/>
      <c r="BYS60" s="345"/>
      <c r="BYT60" s="345"/>
      <c r="BYU60" s="345"/>
      <c r="BYV60" s="345"/>
      <c r="BYW60" s="345"/>
      <c r="BYX60" s="345"/>
      <c r="BYY60" s="345"/>
      <c r="BYZ60" s="345"/>
      <c r="BZA60" s="345"/>
      <c r="BZB60" s="345"/>
      <c r="BZC60" s="345"/>
      <c r="BZD60" s="345"/>
      <c r="BZE60" s="345"/>
      <c r="BZF60" s="345"/>
      <c r="BZG60" s="345"/>
      <c r="BZH60" s="345"/>
      <c r="BZI60" s="345"/>
      <c r="BZJ60" s="345"/>
      <c r="BZK60" s="345"/>
      <c r="BZL60" s="345"/>
      <c r="BZM60" s="345"/>
      <c r="BZN60" s="345"/>
      <c r="BZO60" s="345"/>
      <c r="BZP60" s="345"/>
      <c r="BZQ60" s="345"/>
      <c r="BZR60" s="345"/>
      <c r="BZS60" s="345"/>
      <c r="BZT60" s="345"/>
      <c r="BZU60" s="345"/>
      <c r="BZV60" s="345"/>
      <c r="BZW60" s="345"/>
      <c r="BZX60" s="345"/>
      <c r="BZY60" s="345"/>
      <c r="BZZ60" s="345"/>
      <c r="CAA60" s="345"/>
      <c r="CAB60" s="345"/>
      <c r="CAC60" s="345"/>
      <c r="CAD60" s="345"/>
      <c r="CAE60" s="345"/>
      <c r="CAF60" s="345"/>
      <c r="CAG60" s="345"/>
      <c r="CAH60" s="345"/>
      <c r="CAI60" s="345"/>
      <c r="CAJ60" s="345"/>
      <c r="CAK60" s="345"/>
      <c r="CAL60" s="345"/>
      <c r="CAM60" s="345"/>
      <c r="CAN60" s="345"/>
      <c r="CAO60" s="345"/>
      <c r="CAP60" s="345"/>
      <c r="CAQ60" s="345"/>
      <c r="CAR60" s="345"/>
      <c r="CAS60" s="345"/>
      <c r="CAT60" s="345"/>
      <c r="CAU60" s="345"/>
      <c r="CAV60" s="345"/>
      <c r="CAW60" s="345"/>
      <c r="CAX60" s="345"/>
      <c r="CAY60" s="345"/>
      <c r="CAZ60" s="345"/>
      <c r="CBA60" s="345"/>
      <c r="CBB60" s="345"/>
      <c r="CBC60" s="345"/>
      <c r="CBD60" s="345"/>
      <c r="CBE60" s="345"/>
      <c r="CBF60" s="345"/>
      <c r="CBG60" s="345"/>
      <c r="CBH60" s="345"/>
      <c r="CBI60" s="345"/>
      <c r="CBJ60" s="345"/>
      <c r="CBK60" s="345"/>
      <c r="CBL60" s="345"/>
      <c r="CBM60" s="345"/>
      <c r="CBN60" s="345"/>
      <c r="CBO60" s="345"/>
      <c r="CBP60" s="345"/>
      <c r="CBQ60" s="345"/>
      <c r="CBR60" s="345"/>
      <c r="CBS60" s="345"/>
      <c r="CBT60" s="345"/>
      <c r="CBU60" s="345"/>
      <c r="CBV60" s="345"/>
      <c r="CBW60" s="345"/>
      <c r="CBX60" s="345"/>
      <c r="CBY60" s="345"/>
      <c r="CBZ60" s="345"/>
      <c r="CCA60" s="345"/>
      <c r="CCB60" s="345"/>
      <c r="CCC60" s="345"/>
      <c r="CCD60" s="345"/>
      <c r="CCE60" s="345"/>
      <c r="CCF60" s="345"/>
      <c r="CCG60" s="345"/>
      <c r="CCH60" s="345"/>
      <c r="CCI60" s="345"/>
      <c r="CCJ60" s="345"/>
      <c r="CCK60" s="345"/>
      <c r="CCL60" s="345"/>
      <c r="CCM60" s="345"/>
      <c r="CCN60" s="345"/>
      <c r="CCO60" s="345"/>
      <c r="CCP60" s="345"/>
      <c r="CCQ60" s="345"/>
      <c r="CCR60" s="345"/>
      <c r="CCS60" s="345"/>
      <c r="CCT60" s="345"/>
      <c r="CCU60" s="345"/>
      <c r="CCV60" s="345"/>
      <c r="CCW60" s="345"/>
      <c r="CCX60" s="345"/>
      <c r="CCY60" s="345"/>
      <c r="CCZ60" s="345"/>
      <c r="CDA60" s="345"/>
      <c r="CDB60" s="345"/>
      <c r="CDC60" s="345"/>
      <c r="CDD60" s="345"/>
      <c r="CDE60" s="345"/>
      <c r="CDF60" s="345"/>
      <c r="CDG60" s="345"/>
      <c r="CDH60" s="345"/>
      <c r="CDI60" s="345"/>
      <c r="CDJ60" s="345"/>
      <c r="CDK60" s="345"/>
      <c r="CDL60" s="345"/>
      <c r="CDM60" s="345"/>
      <c r="CDN60" s="345"/>
      <c r="CDO60" s="345"/>
      <c r="CDP60" s="345"/>
      <c r="CDQ60" s="345"/>
      <c r="CDR60" s="345"/>
      <c r="CDS60" s="345"/>
      <c r="CDT60" s="345"/>
      <c r="CDU60" s="345"/>
      <c r="CDV60" s="345"/>
      <c r="CDW60" s="345"/>
      <c r="CDX60" s="345"/>
      <c r="CDY60" s="345"/>
      <c r="CDZ60" s="345"/>
      <c r="CEA60" s="345"/>
      <c r="CEB60" s="345"/>
      <c r="CEC60" s="345"/>
      <c r="CED60" s="345"/>
      <c r="CEE60" s="345"/>
      <c r="CEF60" s="345"/>
      <c r="CEG60" s="345"/>
      <c r="CEH60" s="345"/>
      <c r="CEI60" s="345"/>
      <c r="CEJ60" s="345"/>
      <c r="CEK60" s="345"/>
      <c r="CEL60" s="345"/>
      <c r="CEM60" s="345"/>
      <c r="CEN60" s="345"/>
      <c r="CEO60" s="345"/>
      <c r="CEP60" s="345"/>
      <c r="CEQ60" s="345"/>
      <c r="CER60" s="345"/>
      <c r="CES60" s="345"/>
      <c r="CET60" s="345"/>
      <c r="CEU60" s="345"/>
      <c r="CEV60" s="345"/>
      <c r="CEW60" s="345"/>
      <c r="CEX60" s="345"/>
      <c r="CEY60" s="345"/>
      <c r="CEZ60" s="345"/>
      <c r="CFA60" s="345"/>
      <c r="CFB60" s="345"/>
      <c r="CFC60" s="345"/>
      <c r="CFD60" s="345"/>
      <c r="CFE60" s="345"/>
      <c r="CFF60" s="345"/>
      <c r="CFG60" s="345"/>
      <c r="CFH60" s="345"/>
      <c r="CFI60" s="345"/>
      <c r="CFJ60" s="345"/>
      <c r="CFK60" s="345"/>
      <c r="CFL60" s="345"/>
      <c r="CFM60" s="345"/>
      <c r="CFN60" s="345"/>
      <c r="CFO60" s="345"/>
      <c r="CFP60" s="345"/>
      <c r="CFQ60" s="345"/>
      <c r="CFR60" s="345"/>
      <c r="CFS60" s="345"/>
      <c r="CFT60" s="345"/>
      <c r="CFU60" s="345"/>
      <c r="CFV60" s="345"/>
      <c r="CFW60" s="345"/>
      <c r="CFX60" s="345"/>
      <c r="CFY60" s="345"/>
      <c r="CFZ60" s="345"/>
      <c r="CGA60" s="345"/>
      <c r="CGB60" s="345"/>
      <c r="CGC60" s="345"/>
      <c r="CGD60" s="345"/>
      <c r="CGE60" s="345"/>
      <c r="CGF60" s="345"/>
      <c r="CGG60" s="345"/>
      <c r="CGH60" s="345"/>
      <c r="CGI60" s="345"/>
      <c r="CGJ60" s="345"/>
      <c r="CGK60" s="345"/>
      <c r="CGL60" s="345"/>
      <c r="CGM60" s="345"/>
      <c r="CGN60" s="345"/>
      <c r="CGO60" s="345"/>
      <c r="CGP60" s="345"/>
      <c r="CGQ60" s="345"/>
      <c r="CGR60" s="345"/>
      <c r="CGS60" s="345"/>
      <c r="CGT60" s="345"/>
      <c r="CGU60" s="345"/>
      <c r="CGV60" s="345"/>
      <c r="CGW60" s="345"/>
      <c r="CGX60" s="345"/>
      <c r="CGY60" s="345"/>
      <c r="CGZ60" s="345"/>
      <c r="CHA60" s="345"/>
      <c r="CHB60" s="345"/>
      <c r="CHC60" s="345"/>
      <c r="CHD60" s="345"/>
      <c r="CHE60" s="345"/>
      <c r="CHF60" s="345"/>
      <c r="CHG60" s="345"/>
      <c r="CHH60" s="345"/>
      <c r="CHI60" s="345"/>
      <c r="CHJ60" s="345"/>
      <c r="CHK60" s="345"/>
      <c r="CHL60" s="345"/>
      <c r="CHM60" s="345"/>
      <c r="CHN60" s="345"/>
      <c r="CHO60" s="345"/>
      <c r="CHP60" s="345"/>
      <c r="CHQ60" s="345"/>
      <c r="CHR60" s="345"/>
      <c r="CHS60" s="345"/>
      <c r="CHT60" s="345"/>
      <c r="CHU60" s="345"/>
      <c r="CHV60" s="345"/>
      <c r="CHW60" s="345"/>
      <c r="CHX60" s="345"/>
      <c r="CHY60" s="345"/>
      <c r="CHZ60" s="345"/>
      <c r="CIA60" s="345"/>
      <c r="CIB60" s="345"/>
      <c r="CIC60" s="345"/>
      <c r="CID60" s="345"/>
      <c r="CIE60" s="345"/>
      <c r="CIF60" s="345"/>
      <c r="CIG60" s="345"/>
      <c r="CIH60" s="345"/>
      <c r="CII60" s="345"/>
      <c r="CIJ60" s="345"/>
      <c r="CIK60" s="345"/>
      <c r="CIL60" s="345"/>
      <c r="CIM60" s="345"/>
      <c r="CIN60" s="345"/>
      <c r="CIO60" s="345"/>
      <c r="CIP60" s="345"/>
      <c r="CIQ60" s="345"/>
      <c r="CIR60" s="345"/>
      <c r="CIS60" s="345"/>
      <c r="CIT60" s="345"/>
      <c r="CIU60" s="345"/>
      <c r="CIV60" s="345"/>
      <c r="CIW60" s="345"/>
      <c r="CIX60" s="345"/>
      <c r="CIY60" s="345"/>
      <c r="CIZ60" s="345"/>
      <c r="CJA60" s="345"/>
      <c r="CJB60" s="345"/>
      <c r="CJC60" s="345"/>
      <c r="CJD60" s="345"/>
      <c r="CJE60" s="345"/>
      <c r="CJF60" s="345"/>
      <c r="CJG60" s="345"/>
      <c r="CJH60" s="345"/>
      <c r="CJI60" s="345"/>
      <c r="CJJ60" s="345"/>
      <c r="CJK60" s="345"/>
      <c r="CJL60" s="345"/>
      <c r="CJM60" s="345"/>
      <c r="CJN60" s="345"/>
      <c r="CJO60" s="345"/>
      <c r="CJP60" s="345"/>
      <c r="CJQ60" s="345"/>
      <c r="CJR60" s="345"/>
      <c r="CJS60" s="345"/>
      <c r="CJT60" s="345"/>
      <c r="CJU60" s="345"/>
      <c r="CJV60" s="345"/>
      <c r="CJW60" s="345"/>
      <c r="CJX60" s="345"/>
      <c r="CJY60" s="345"/>
      <c r="CJZ60" s="345"/>
      <c r="CKA60" s="345"/>
      <c r="CKB60" s="345"/>
      <c r="CKC60" s="345"/>
      <c r="CKD60" s="345"/>
      <c r="CKE60" s="345"/>
      <c r="CKF60" s="345"/>
      <c r="CKG60" s="345"/>
      <c r="CKH60" s="345"/>
      <c r="CKI60" s="345"/>
      <c r="CKJ60" s="345"/>
      <c r="CKK60" s="345"/>
      <c r="CKL60" s="345"/>
      <c r="CKM60" s="345"/>
      <c r="CKN60" s="345"/>
      <c r="CKO60" s="345"/>
      <c r="CKP60" s="345"/>
      <c r="CKQ60" s="345"/>
      <c r="CKR60" s="345"/>
      <c r="CKS60" s="345"/>
      <c r="CKT60" s="345"/>
      <c r="CKU60" s="345"/>
      <c r="CKV60" s="345"/>
      <c r="CKW60" s="345"/>
      <c r="CKX60" s="345"/>
      <c r="CKY60" s="345"/>
      <c r="CKZ60" s="345"/>
      <c r="CLA60" s="345"/>
      <c r="CLB60" s="345"/>
      <c r="CLC60" s="345"/>
      <c r="CLD60" s="345"/>
      <c r="CLE60" s="345"/>
      <c r="CLF60" s="345"/>
      <c r="CLG60" s="345"/>
      <c r="CLH60" s="345"/>
      <c r="CLI60" s="345"/>
      <c r="CLJ60" s="345"/>
      <c r="CLK60" s="345"/>
      <c r="CLL60" s="345"/>
      <c r="CLM60" s="345"/>
      <c r="CLN60" s="345"/>
      <c r="CLO60" s="345"/>
      <c r="CLP60" s="345"/>
      <c r="CLQ60" s="345"/>
      <c r="CLR60" s="345"/>
      <c r="CLS60" s="345"/>
      <c r="CLT60" s="345"/>
      <c r="CLU60" s="345"/>
      <c r="CLV60" s="345"/>
      <c r="CLW60" s="345"/>
      <c r="CLX60" s="345"/>
      <c r="CLY60" s="345"/>
      <c r="CLZ60" s="345"/>
      <c r="CMA60" s="345"/>
      <c r="CMB60" s="345"/>
      <c r="CMC60" s="345"/>
      <c r="CMD60" s="345"/>
      <c r="CME60" s="345"/>
      <c r="CMF60" s="345"/>
      <c r="CMG60" s="345"/>
      <c r="CMH60" s="345"/>
      <c r="CMI60" s="345"/>
      <c r="CMJ60" s="345"/>
      <c r="CMK60" s="345"/>
      <c r="CML60" s="345"/>
      <c r="CMM60" s="345"/>
      <c r="CMN60" s="345"/>
      <c r="CMO60" s="345"/>
      <c r="CMP60" s="345"/>
      <c r="CMQ60" s="345"/>
      <c r="CMR60" s="345"/>
      <c r="CMS60" s="345"/>
      <c r="CMT60" s="345"/>
      <c r="CMU60" s="345"/>
      <c r="CMV60" s="345"/>
      <c r="CMW60" s="345"/>
      <c r="CMX60" s="345"/>
      <c r="CMY60" s="345"/>
      <c r="CMZ60" s="345"/>
      <c r="CNA60" s="345"/>
      <c r="CNB60" s="345"/>
      <c r="CNC60" s="345"/>
      <c r="CND60" s="345"/>
      <c r="CNE60" s="345"/>
      <c r="CNF60" s="345"/>
      <c r="CNG60" s="345"/>
      <c r="CNH60" s="345"/>
      <c r="CNI60" s="345"/>
      <c r="CNJ60" s="345"/>
      <c r="CNK60" s="345"/>
      <c r="CNL60" s="345"/>
      <c r="CNM60" s="345"/>
      <c r="CNN60" s="345"/>
      <c r="CNO60" s="345"/>
      <c r="CNP60" s="345"/>
      <c r="CNQ60" s="345"/>
      <c r="CNR60" s="345"/>
      <c r="CNS60" s="345"/>
      <c r="CNT60" s="345"/>
      <c r="CNU60" s="345"/>
      <c r="CNV60" s="345"/>
      <c r="CNW60" s="345"/>
      <c r="CNX60" s="345"/>
      <c r="CNY60" s="345"/>
      <c r="CNZ60" s="345"/>
      <c r="COA60" s="345"/>
      <c r="COB60" s="345"/>
      <c r="COC60" s="345"/>
      <c r="COD60" s="345"/>
      <c r="COE60" s="345"/>
      <c r="COF60" s="345"/>
      <c r="COG60" s="345"/>
      <c r="COH60" s="345"/>
      <c r="COI60" s="345"/>
      <c r="COJ60" s="345"/>
      <c r="COK60" s="345"/>
      <c r="COL60" s="345"/>
      <c r="COM60" s="345"/>
      <c r="CON60" s="345"/>
      <c r="COO60" s="345"/>
      <c r="COP60" s="345"/>
      <c r="COQ60" s="345"/>
      <c r="COR60" s="345"/>
      <c r="COS60" s="345"/>
      <c r="COT60" s="345"/>
      <c r="COU60" s="345"/>
      <c r="COV60" s="345"/>
      <c r="COW60" s="345"/>
      <c r="COX60" s="345"/>
      <c r="COY60" s="345"/>
      <c r="COZ60" s="345"/>
      <c r="CPA60" s="345"/>
      <c r="CPB60" s="345"/>
      <c r="CPC60" s="345"/>
      <c r="CPD60" s="345"/>
      <c r="CPE60" s="345"/>
      <c r="CPF60" s="345"/>
      <c r="CPG60" s="345"/>
      <c r="CPH60" s="345"/>
      <c r="CPI60" s="345"/>
      <c r="CPJ60" s="345"/>
      <c r="CPK60" s="345"/>
      <c r="CPL60" s="345"/>
      <c r="CPM60" s="345"/>
      <c r="CPN60" s="345"/>
      <c r="CPO60" s="345"/>
      <c r="CPP60" s="345"/>
      <c r="CPQ60" s="345"/>
      <c r="CPR60" s="345"/>
      <c r="CPS60" s="345"/>
      <c r="CPT60" s="345"/>
      <c r="CPU60" s="345"/>
      <c r="CPV60" s="345"/>
      <c r="CPW60" s="345"/>
      <c r="CPX60" s="345"/>
      <c r="CPY60" s="345"/>
      <c r="CPZ60" s="345"/>
      <c r="CQA60" s="345"/>
      <c r="CQB60" s="345"/>
      <c r="CQC60" s="345"/>
      <c r="CQD60" s="345"/>
      <c r="CQE60" s="345"/>
      <c r="CQF60" s="345"/>
      <c r="CQG60" s="345"/>
      <c r="CQH60" s="345"/>
      <c r="CQI60" s="345"/>
      <c r="CQJ60" s="345"/>
      <c r="CQK60" s="345"/>
      <c r="CQL60" s="345"/>
      <c r="CQM60" s="345"/>
      <c r="CQN60" s="345"/>
      <c r="CQO60" s="345"/>
      <c r="CQP60" s="345"/>
      <c r="CQQ60" s="345"/>
      <c r="CQR60" s="345"/>
      <c r="CQS60" s="345"/>
      <c r="CQT60" s="345"/>
      <c r="CQU60" s="345"/>
      <c r="CQV60" s="345"/>
      <c r="CQW60" s="345"/>
      <c r="CQX60" s="345"/>
      <c r="CQY60" s="345"/>
      <c r="CQZ60" s="345"/>
      <c r="CRA60" s="345"/>
      <c r="CRB60" s="345"/>
      <c r="CRC60" s="345"/>
      <c r="CRD60" s="345"/>
      <c r="CRE60" s="345"/>
      <c r="CRF60" s="345"/>
      <c r="CRG60" s="345"/>
      <c r="CRH60" s="345"/>
      <c r="CRI60" s="345"/>
      <c r="CRJ60" s="345"/>
      <c r="CRK60" s="345"/>
      <c r="CRL60" s="345"/>
      <c r="CRM60" s="345"/>
      <c r="CRN60" s="345"/>
      <c r="CRO60" s="345"/>
      <c r="CRP60" s="345"/>
      <c r="CRQ60" s="345"/>
      <c r="CRR60" s="345"/>
      <c r="CRS60" s="345"/>
      <c r="CRT60" s="345"/>
      <c r="CRU60" s="345"/>
      <c r="CRV60" s="345"/>
      <c r="CRW60" s="345"/>
      <c r="CRX60" s="345"/>
      <c r="CRY60" s="345"/>
      <c r="CRZ60" s="345"/>
      <c r="CSA60" s="345"/>
      <c r="CSB60" s="345"/>
      <c r="CSC60" s="345"/>
      <c r="CSD60" s="345"/>
      <c r="CSE60" s="345"/>
      <c r="CSF60" s="345"/>
      <c r="CSG60" s="345"/>
      <c r="CSH60" s="345"/>
      <c r="CSI60" s="345"/>
      <c r="CSJ60" s="345"/>
      <c r="CSK60" s="345"/>
      <c r="CSL60" s="345"/>
      <c r="CSM60" s="345"/>
      <c r="CSN60" s="345"/>
      <c r="CSO60" s="345"/>
      <c r="CSP60" s="345"/>
      <c r="CSQ60" s="345"/>
      <c r="CSR60" s="345"/>
      <c r="CSS60" s="345"/>
      <c r="CST60" s="345"/>
      <c r="CSU60" s="345"/>
      <c r="CSV60" s="345"/>
      <c r="CSW60" s="345"/>
      <c r="CSX60" s="345"/>
      <c r="CSY60" s="345"/>
      <c r="CSZ60" s="345"/>
      <c r="CTA60" s="345"/>
      <c r="CTB60" s="345"/>
      <c r="CTC60" s="345"/>
      <c r="CTD60" s="345"/>
      <c r="CTE60" s="345"/>
      <c r="CTF60" s="345"/>
      <c r="CTG60" s="345"/>
      <c r="CTH60" s="345"/>
      <c r="CTI60" s="345"/>
      <c r="CTJ60" s="345"/>
      <c r="CTK60" s="345"/>
      <c r="CTL60" s="345"/>
      <c r="CTM60" s="345"/>
      <c r="CTN60" s="345"/>
      <c r="CTO60" s="345"/>
      <c r="CTP60" s="345"/>
      <c r="CTQ60" s="345"/>
      <c r="CTR60" s="345"/>
      <c r="CTS60" s="345"/>
      <c r="CTT60" s="345"/>
      <c r="CTU60" s="345"/>
      <c r="CTV60" s="345"/>
      <c r="CTW60" s="345"/>
      <c r="CTX60" s="345"/>
      <c r="CTY60" s="345"/>
      <c r="CTZ60" s="345"/>
      <c r="CUA60" s="345"/>
      <c r="CUB60" s="345"/>
      <c r="CUC60" s="345"/>
      <c r="CUD60" s="345"/>
      <c r="CUE60" s="345"/>
      <c r="CUF60" s="345"/>
      <c r="CUG60" s="345"/>
      <c r="CUH60" s="345"/>
      <c r="CUI60" s="345"/>
      <c r="CUJ60" s="345"/>
      <c r="CUK60" s="345"/>
      <c r="CUL60" s="345"/>
      <c r="CUM60" s="345"/>
      <c r="CUN60" s="345"/>
      <c r="CUO60" s="345"/>
      <c r="CUP60" s="345"/>
      <c r="CUQ60" s="345"/>
      <c r="CUR60" s="345"/>
      <c r="CUS60" s="345"/>
      <c r="CUT60" s="345"/>
      <c r="CUU60" s="345"/>
      <c r="CUV60" s="345"/>
      <c r="CUW60" s="345"/>
      <c r="CUX60" s="345"/>
      <c r="CUY60" s="345"/>
      <c r="CUZ60" s="345"/>
      <c r="CVA60" s="345"/>
      <c r="CVB60" s="345"/>
      <c r="CVC60" s="345"/>
      <c r="CVD60" s="345"/>
      <c r="CVE60" s="345"/>
      <c r="CVF60" s="345"/>
      <c r="CVG60" s="345"/>
      <c r="CVH60" s="345"/>
      <c r="CVI60" s="345"/>
      <c r="CVJ60" s="345"/>
      <c r="CVK60" s="345"/>
      <c r="CVL60" s="345"/>
      <c r="CVM60" s="345"/>
      <c r="CVN60" s="345"/>
      <c r="CVO60" s="345"/>
      <c r="CVP60" s="345"/>
      <c r="CVQ60" s="345"/>
      <c r="CVR60" s="345"/>
      <c r="CVS60" s="345"/>
      <c r="CVT60" s="345"/>
      <c r="CVU60" s="345"/>
      <c r="CVV60" s="345"/>
      <c r="CVW60" s="345"/>
      <c r="CVX60" s="345"/>
      <c r="CVY60" s="345"/>
      <c r="CVZ60" s="345"/>
      <c r="CWA60" s="345"/>
      <c r="CWB60" s="345"/>
      <c r="CWC60" s="345"/>
      <c r="CWD60" s="345"/>
      <c r="CWE60" s="345"/>
      <c r="CWF60" s="345"/>
      <c r="CWG60" s="345"/>
      <c r="CWH60" s="345"/>
      <c r="CWI60" s="345"/>
      <c r="CWJ60" s="345"/>
      <c r="CWK60" s="345"/>
      <c r="CWL60" s="345"/>
      <c r="CWM60" s="345"/>
      <c r="CWN60" s="345"/>
      <c r="CWO60" s="345"/>
      <c r="CWP60" s="345"/>
      <c r="CWQ60" s="345"/>
      <c r="CWR60" s="345"/>
      <c r="CWS60" s="345"/>
      <c r="CWT60" s="345"/>
      <c r="CWU60" s="345"/>
      <c r="CWV60" s="345"/>
      <c r="CWW60" s="345"/>
      <c r="CWX60" s="345"/>
      <c r="CWY60" s="345"/>
      <c r="CWZ60" s="345"/>
      <c r="CXA60" s="345"/>
      <c r="CXB60" s="345"/>
      <c r="CXC60" s="345"/>
      <c r="CXD60" s="345"/>
      <c r="CXE60" s="345"/>
      <c r="CXF60" s="345"/>
      <c r="CXG60" s="345"/>
      <c r="CXH60" s="345"/>
      <c r="CXI60" s="345"/>
      <c r="CXJ60" s="345"/>
      <c r="CXK60" s="345"/>
      <c r="CXL60" s="345"/>
      <c r="CXM60" s="345"/>
      <c r="CXN60" s="345"/>
      <c r="CXO60" s="345"/>
      <c r="CXP60" s="345"/>
      <c r="CXQ60" s="345"/>
      <c r="CXR60" s="345"/>
      <c r="CXS60" s="345"/>
      <c r="CXT60" s="345"/>
      <c r="CXU60" s="345"/>
      <c r="CXV60" s="345"/>
      <c r="CXW60" s="345"/>
      <c r="CXX60" s="345"/>
      <c r="CXY60" s="345"/>
      <c r="CXZ60" s="345"/>
      <c r="CYA60" s="345"/>
      <c r="CYB60" s="345"/>
      <c r="CYC60" s="345"/>
      <c r="CYD60" s="345"/>
      <c r="CYE60" s="345"/>
      <c r="CYF60" s="345"/>
      <c r="CYG60" s="345"/>
      <c r="CYH60" s="345"/>
      <c r="CYI60" s="345"/>
      <c r="CYJ60" s="345"/>
      <c r="CYK60" s="345"/>
      <c r="CYL60" s="345"/>
      <c r="CYM60" s="345"/>
      <c r="CYN60" s="345"/>
      <c r="CYO60" s="345"/>
      <c r="CYP60" s="345"/>
      <c r="CYQ60" s="345"/>
      <c r="CYR60" s="345"/>
      <c r="CYS60" s="345"/>
      <c r="CYT60" s="345"/>
      <c r="CYU60" s="345"/>
      <c r="CYV60" s="345"/>
      <c r="CYW60" s="345"/>
      <c r="CYX60" s="345"/>
      <c r="CYY60" s="345"/>
      <c r="CYZ60" s="345"/>
      <c r="CZA60" s="345"/>
      <c r="CZB60" s="345"/>
      <c r="CZC60" s="345"/>
      <c r="CZD60" s="345"/>
      <c r="CZE60" s="345"/>
      <c r="CZF60" s="345"/>
      <c r="CZG60" s="345"/>
      <c r="CZH60" s="345"/>
      <c r="CZI60" s="345"/>
      <c r="CZJ60" s="345"/>
      <c r="CZK60" s="345"/>
      <c r="CZL60" s="345"/>
      <c r="CZM60" s="345"/>
      <c r="CZN60" s="345"/>
      <c r="CZO60" s="345"/>
      <c r="CZP60" s="345"/>
      <c r="CZQ60" s="345"/>
      <c r="CZR60" s="345"/>
      <c r="CZS60" s="345"/>
      <c r="CZT60" s="345"/>
      <c r="CZU60" s="345"/>
      <c r="CZV60" s="345"/>
      <c r="CZW60" s="345"/>
      <c r="CZX60" s="345"/>
      <c r="CZY60" s="345"/>
      <c r="CZZ60" s="345"/>
      <c r="DAA60" s="345"/>
      <c r="DAB60" s="345"/>
      <c r="DAC60" s="345"/>
      <c r="DAD60" s="345"/>
      <c r="DAE60" s="345"/>
      <c r="DAF60" s="345"/>
      <c r="DAG60" s="345"/>
      <c r="DAH60" s="345"/>
      <c r="DAI60" s="345"/>
      <c r="DAJ60" s="345"/>
      <c r="DAK60" s="345"/>
      <c r="DAL60" s="345"/>
      <c r="DAM60" s="345"/>
      <c r="DAN60" s="345"/>
      <c r="DAO60" s="345"/>
      <c r="DAP60" s="345"/>
      <c r="DAQ60" s="345"/>
      <c r="DAR60" s="345"/>
      <c r="DAS60" s="345"/>
      <c r="DAT60" s="345"/>
      <c r="DAU60" s="345"/>
      <c r="DAV60" s="345"/>
      <c r="DAW60" s="345"/>
      <c r="DAX60" s="345"/>
      <c r="DAY60" s="345"/>
      <c r="DAZ60" s="345"/>
      <c r="DBA60" s="345"/>
      <c r="DBB60" s="345"/>
      <c r="DBC60" s="345"/>
      <c r="DBD60" s="345"/>
      <c r="DBE60" s="345"/>
      <c r="DBF60" s="345"/>
      <c r="DBG60" s="345"/>
      <c r="DBH60" s="345"/>
      <c r="DBI60" s="345"/>
      <c r="DBJ60" s="345"/>
      <c r="DBK60" s="345"/>
      <c r="DBL60" s="345"/>
      <c r="DBM60" s="345"/>
      <c r="DBN60" s="345"/>
      <c r="DBO60" s="345"/>
      <c r="DBP60" s="345"/>
      <c r="DBQ60" s="345"/>
      <c r="DBR60" s="345"/>
      <c r="DBS60" s="345"/>
      <c r="DBT60" s="345"/>
      <c r="DBU60" s="345"/>
      <c r="DBV60" s="345"/>
      <c r="DBW60" s="345"/>
      <c r="DBX60" s="345"/>
      <c r="DBY60" s="345"/>
      <c r="DBZ60" s="345"/>
      <c r="DCA60" s="345"/>
      <c r="DCB60" s="345"/>
      <c r="DCC60" s="345"/>
      <c r="DCD60" s="345"/>
      <c r="DCE60" s="345"/>
      <c r="DCF60" s="345"/>
      <c r="DCG60" s="345"/>
      <c r="DCH60" s="345"/>
      <c r="DCI60" s="345"/>
      <c r="DCJ60" s="345"/>
      <c r="DCK60" s="345"/>
      <c r="DCL60" s="345"/>
      <c r="DCM60" s="345"/>
      <c r="DCN60" s="345"/>
      <c r="DCO60" s="345"/>
      <c r="DCP60" s="345"/>
      <c r="DCQ60" s="345"/>
      <c r="DCR60" s="345"/>
      <c r="DCS60" s="345"/>
      <c r="DCT60" s="345"/>
      <c r="DCU60" s="345"/>
      <c r="DCV60" s="345"/>
      <c r="DCW60" s="345"/>
      <c r="DCX60" s="345"/>
      <c r="DCY60" s="345"/>
      <c r="DCZ60" s="345"/>
      <c r="DDA60" s="345"/>
      <c r="DDB60" s="345"/>
      <c r="DDC60" s="345"/>
      <c r="DDD60" s="345"/>
      <c r="DDE60" s="345"/>
      <c r="DDF60" s="345"/>
      <c r="DDG60" s="345"/>
      <c r="DDH60" s="345"/>
      <c r="DDI60" s="345"/>
      <c r="DDJ60" s="345"/>
      <c r="DDK60" s="345"/>
      <c r="DDL60" s="345"/>
      <c r="DDM60" s="345"/>
      <c r="DDN60" s="345"/>
      <c r="DDO60" s="345"/>
      <c r="DDP60" s="345"/>
      <c r="DDQ60" s="345"/>
      <c r="DDR60" s="345"/>
      <c r="DDS60" s="345"/>
      <c r="DDT60" s="345"/>
      <c r="DDU60" s="345"/>
      <c r="DDV60" s="345"/>
      <c r="DDW60" s="345"/>
      <c r="DDX60" s="345"/>
      <c r="DDY60" s="345"/>
      <c r="DDZ60" s="345"/>
      <c r="DEA60" s="345"/>
      <c r="DEB60" s="345"/>
      <c r="DEC60" s="345"/>
      <c r="DED60" s="345"/>
      <c r="DEE60" s="345"/>
      <c r="DEF60" s="345"/>
      <c r="DEG60" s="345"/>
      <c r="DEH60" s="345"/>
      <c r="DEI60" s="345"/>
      <c r="DEJ60" s="345"/>
      <c r="DEK60" s="345"/>
      <c r="DEL60" s="345"/>
      <c r="DEM60" s="345"/>
      <c r="DEN60" s="345"/>
      <c r="DEO60" s="345"/>
      <c r="DEP60" s="345"/>
      <c r="DEQ60" s="345"/>
      <c r="DER60" s="345"/>
      <c r="DES60" s="345"/>
      <c r="DET60" s="345"/>
      <c r="DEU60" s="345"/>
      <c r="DEV60" s="345"/>
      <c r="DEW60" s="345"/>
      <c r="DEX60" s="345"/>
      <c r="DEY60" s="345"/>
      <c r="DEZ60" s="345"/>
      <c r="DFA60" s="345"/>
      <c r="DFB60" s="345"/>
      <c r="DFC60" s="345"/>
      <c r="DFD60" s="345"/>
      <c r="DFE60" s="345"/>
      <c r="DFF60" s="345"/>
      <c r="DFG60" s="345"/>
      <c r="DFH60" s="345"/>
      <c r="DFI60" s="345"/>
      <c r="DFJ60" s="345"/>
      <c r="DFK60" s="345"/>
      <c r="DFL60" s="345"/>
      <c r="DFM60" s="345"/>
      <c r="DFN60" s="345"/>
      <c r="DFO60" s="345"/>
      <c r="DFP60" s="345"/>
      <c r="DFQ60" s="345"/>
      <c r="DFR60" s="345"/>
      <c r="DFS60" s="345"/>
      <c r="DFT60" s="345"/>
      <c r="DFU60" s="345"/>
      <c r="DFV60" s="345"/>
      <c r="DFW60" s="345"/>
      <c r="DFX60" s="345"/>
      <c r="DFY60" s="345"/>
      <c r="DFZ60" s="345"/>
      <c r="DGA60" s="345"/>
      <c r="DGB60" s="345"/>
      <c r="DGC60" s="345"/>
      <c r="DGD60" s="345"/>
      <c r="DGE60" s="345"/>
      <c r="DGF60" s="345"/>
      <c r="DGG60" s="345"/>
      <c r="DGH60" s="345"/>
      <c r="DGI60" s="345"/>
      <c r="DGJ60" s="345"/>
      <c r="DGK60" s="345"/>
      <c r="DGL60" s="345"/>
      <c r="DGM60" s="345"/>
      <c r="DGN60" s="345"/>
      <c r="DGO60" s="345"/>
      <c r="DGP60" s="345"/>
      <c r="DGQ60" s="345"/>
      <c r="DGR60" s="345"/>
      <c r="DGS60" s="345"/>
      <c r="DGT60" s="345"/>
      <c r="DGU60" s="345"/>
      <c r="DGV60" s="345"/>
      <c r="DGW60" s="345"/>
      <c r="DGX60" s="345"/>
      <c r="DGY60" s="345"/>
      <c r="DGZ60" s="345"/>
      <c r="DHA60" s="345"/>
      <c r="DHB60" s="345"/>
      <c r="DHC60" s="345"/>
      <c r="DHD60" s="345"/>
      <c r="DHE60" s="345"/>
      <c r="DHF60" s="345"/>
      <c r="DHG60" s="345"/>
      <c r="DHH60" s="345"/>
      <c r="DHI60" s="345"/>
      <c r="DHJ60" s="345"/>
      <c r="DHK60" s="345"/>
      <c r="DHL60" s="345"/>
      <c r="DHM60" s="345"/>
      <c r="DHN60" s="345"/>
      <c r="DHO60" s="345"/>
      <c r="DHP60" s="345"/>
      <c r="DHQ60" s="345"/>
      <c r="DHR60" s="345"/>
      <c r="DHS60" s="345"/>
      <c r="DHT60" s="345"/>
      <c r="DHU60" s="345"/>
      <c r="DHV60" s="345"/>
      <c r="DHW60" s="345"/>
      <c r="DHX60" s="345"/>
      <c r="DHY60" s="345"/>
      <c r="DHZ60" s="345"/>
      <c r="DIA60" s="345"/>
      <c r="DIB60" s="345"/>
      <c r="DIC60" s="345"/>
      <c r="DID60" s="345"/>
      <c r="DIE60" s="345"/>
      <c r="DIF60" s="345"/>
      <c r="DIG60" s="345"/>
      <c r="DIH60" s="345"/>
      <c r="DII60" s="345"/>
      <c r="DIJ60" s="345"/>
      <c r="DIK60" s="345"/>
      <c r="DIL60" s="345"/>
      <c r="DIM60" s="345"/>
      <c r="DIN60" s="345"/>
      <c r="DIO60" s="345"/>
      <c r="DIP60" s="345"/>
      <c r="DIQ60" s="345"/>
      <c r="DIR60" s="345"/>
      <c r="DIS60" s="345"/>
      <c r="DIT60" s="345"/>
      <c r="DIU60" s="345"/>
      <c r="DIV60" s="345"/>
      <c r="DIW60" s="345"/>
      <c r="DIX60" s="345"/>
      <c r="DIY60" s="345"/>
      <c r="DIZ60" s="345"/>
      <c r="DJA60" s="345"/>
      <c r="DJB60" s="345"/>
      <c r="DJC60" s="345"/>
      <c r="DJD60" s="345"/>
      <c r="DJE60" s="345"/>
      <c r="DJF60" s="345"/>
      <c r="DJG60" s="345"/>
      <c r="DJH60" s="345"/>
      <c r="DJI60" s="345"/>
      <c r="DJJ60" s="345"/>
      <c r="DJK60" s="345"/>
      <c r="DJL60" s="345"/>
      <c r="DJM60" s="345"/>
      <c r="DJN60" s="345"/>
      <c r="DJO60" s="345"/>
      <c r="DJP60" s="345"/>
      <c r="DJQ60" s="345"/>
      <c r="DJR60" s="345"/>
      <c r="DJS60" s="345"/>
      <c r="DJT60" s="345"/>
      <c r="DJU60" s="345"/>
      <c r="DJV60" s="345"/>
      <c r="DJW60" s="345"/>
      <c r="DJX60" s="345"/>
      <c r="DJY60" s="345"/>
      <c r="DJZ60" s="345"/>
      <c r="DKA60" s="345"/>
      <c r="DKB60" s="345"/>
      <c r="DKC60" s="345"/>
      <c r="DKD60" s="345"/>
      <c r="DKE60" s="345"/>
      <c r="DKF60" s="345"/>
      <c r="DKG60" s="345"/>
      <c r="DKH60" s="345"/>
      <c r="DKI60" s="345"/>
      <c r="DKJ60" s="345"/>
      <c r="DKK60" s="345"/>
      <c r="DKL60" s="345"/>
      <c r="DKM60" s="345"/>
      <c r="DKN60" s="345"/>
      <c r="DKO60" s="345"/>
      <c r="DKP60" s="345"/>
      <c r="DKQ60" s="345"/>
      <c r="DKR60" s="345"/>
      <c r="DKS60" s="345"/>
      <c r="DKT60" s="345"/>
      <c r="DKU60" s="345"/>
      <c r="DKV60" s="345"/>
      <c r="DKW60" s="345"/>
      <c r="DKX60" s="345"/>
      <c r="DKY60" s="345"/>
      <c r="DKZ60" s="345"/>
      <c r="DLA60" s="345"/>
      <c r="DLB60" s="345"/>
      <c r="DLC60" s="345"/>
      <c r="DLD60" s="345"/>
      <c r="DLE60" s="345"/>
      <c r="DLF60" s="345"/>
      <c r="DLG60" s="345"/>
      <c r="DLH60" s="345"/>
      <c r="DLI60" s="345"/>
      <c r="DLJ60" s="345"/>
      <c r="DLK60" s="345"/>
      <c r="DLL60" s="345"/>
      <c r="DLM60" s="345"/>
      <c r="DLN60" s="345"/>
      <c r="DLO60" s="345"/>
      <c r="DLP60" s="345"/>
      <c r="DLQ60" s="345"/>
      <c r="DLR60" s="345"/>
      <c r="DLS60" s="345"/>
      <c r="DLT60" s="345"/>
      <c r="DLU60" s="345"/>
      <c r="DLV60" s="345"/>
      <c r="DLW60" s="345"/>
      <c r="DLX60" s="345"/>
      <c r="DLY60" s="345"/>
      <c r="DLZ60" s="345"/>
      <c r="DMA60" s="345"/>
      <c r="DMB60" s="345"/>
      <c r="DMC60" s="345"/>
      <c r="DMD60" s="345"/>
      <c r="DME60" s="345"/>
      <c r="DMF60" s="345"/>
      <c r="DMG60" s="345"/>
      <c r="DMH60" s="345"/>
      <c r="DMI60" s="345"/>
      <c r="DMJ60" s="345"/>
      <c r="DMK60" s="345"/>
      <c r="DML60" s="345"/>
      <c r="DMM60" s="345"/>
      <c r="DMN60" s="345"/>
      <c r="DMO60" s="345"/>
      <c r="DMP60" s="345"/>
      <c r="DMQ60" s="345"/>
      <c r="DMR60" s="345"/>
      <c r="DMS60" s="345"/>
      <c r="DMT60" s="345"/>
      <c r="DMU60" s="345"/>
      <c r="DMV60" s="345"/>
      <c r="DMW60" s="345"/>
      <c r="DMX60" s="345"/>
      <c r="DMY60" s="345"/>
      <c r="DMZ60" s="345"/>
      <c r="DNA60" s="345"/>
      <c r="DNB60" s="345"/>
      <c r="DNC60" s="345"/>
      <c r="DND60" s="345"/>
      <c r="DNE60" s="345"/>
      <c r="DNF60" s="345"/>
      <c r="DNG60" s="345"/>
      <c r="DNH60" s="345"/>
      <c r="DNI60" s="345"/>
      <c r="DNJ60" s="345"/>
      <c r="DNK60" s="345"/>
      <c r="DNL60" s="345"/>
      <c r="DNM60" s="345"/>
      <c r="DNN60" s="345"/>
      <c r="DNO60" s="345"/>
      <c r="DNP60" s="345"/>
      <c r="DNQ60" s="345"/>
      <c r="DNR60" s="345"/>
      <c r="DNS60" s="345"/>
      <c r="DNT60" s="345"/>
      <c r="DNU60" s="345"/>
      <c r="DNV60" s="345"/>
      <c r="DNW60" s="345"/>
      <c r="DNX60" s="345"/>
      <c r="DNY60" s="345"/>
      <c r="DNZ60" s="345"/>
      <c r="DOA60" s="345"/>
      <c r="DOB60" s="345"/>
      <c r="DOC60" s="345"/>
      <c r="DOD60" s="345"/>
      <c r="DOE60" s="345"/>
      <c r="DOF60" s="345"/>
      <c r="DOG60" s="345"/>
      <c r="DOH60" s="345"/>
      <c r="DOI60" s="345"/>
      <c r="DOJ60" s="345"/>
      <c r="DOK60" s="345"/>
      <c r="DOL60" s="345"/>
      <c r="DOM60" s="345"/>
      <c r="DON60" s="345"/>
      <c r="DOO60" s="345"/>
      <c r="DOP60" s="345"/>
      <c r="DOQ60" s="345"/>
      <c r="DOR60" s="345"/>
      <c r="DOS60" s="345"/>
      <c r="DOT60" s="345"/>
      <c r="DOU60" s="345"/>
      <c r="DOV60" s="345"/>
      <c r="DOW60" s="345"/>
      <c r="DOX60" s="345"/>
      <c r="DOY60" s="345"/>
      <c r="DOZ60" s="345"/>
      <c r="DPA60" s="345"/>
      <c r="DPB60" s="345"/>
      <c r="DPC60" s="345"/>
      <c r="DPD60" s="345"/>
      <c r="DPE60" s="345"/>
      <c r="DPF60" s="345"/>
      <c r="DPG60" s="345"/>
      <c r="DPH60" s="345"/>
      <c r="DPI60" s="345"/>
      <c r="DPJ60" s="345"/>
      <c r="DPK60" s="345"/>
      <c r="DPL60" s="345"/>
      <c r="DPM60" s="345"/>
      <c r="DPN60" s="345"/>
      <c r="DPO60" s="345"/>
      <c r="DPP60" s="345"/>
      <c r="DPQ60" s="345"/>
      <c r="DPR60" s="345"/>
      <c r="DPS60" s="345"/>
      <c r="DPT60" s="345"/>
      <c r="DPU60" s="345"/>
      <c r="DPV60" s="345"/>
      <c r="DPW60" s="345"/>
      <c r="DPX60" s="345"/>
      <c r="DPY60" s="345"/>
      <c r="DPZ60" s="345"/>
      <c r="DQA60" s="345"/>
      <c r="DQB60" s="345"/>
      <c r="DQC60" s="345"/>
      <c r="DQD60" s="345"/>
      <c r="DQE60" s="345"/>
      <c r="DQF60" s="345"/>
      <c r="DQG60" s="345"/>
      <c r="DQH60" s="345"/>
      <c r="DQI60" s="345"/>
      <c r="DQJ60" s="345"/>
      <c r="DQK60" s="345"/>
      <c r="DQL60" s="345"/>
      <c r="DQM60" s="345"/>
      <c r="DQN60" s="345"/>
      <c r="DQO60" s="345"/>
      <c r="DQP60" s="345"/>
      <c r="DQQ60" s="345"/>
      <c r="DQR60" s="345"/>
      <c r="DQS60" s="345"/>
      <c r="DQT60" s="345"/>
      <c r="DQU60" s="345"/>
      <c r="DQV60" s="345"/>
      <c r="DQW60" s="345"/>
      <c r="DQX60" s="345"/>
      <c r="DQY60" s="345"/>
      <c r="DQZ60" s="345"/>
      <c r="DRA60" s="345"/>
      <c r="DRB60" s="345"/>
      <c r="DRC60" s="345"/>
      <c r="DRD60" s="345"/>
      <c r="DRE60" s="345"/>
      <c r="DRF60" s="345"/>
      <c r="DRG60" s="345"/>
      <c r="DRH60" s="345"/>
      <c r="DRI60" s="345"/>
      <c r="DRJ60" s="345"/>
      <c r="DRK60" s="345"/>
      <c r="DRL60" s="345"/>
      <c r="DRM60" s="345"/>
      <c r="DRN60" s="345"/>
      <c r="DRO60" s="345"/>
      <c r="DRP60" s="345"/>
      <c r="DRQ60" s="345"/>
      <c r="DRR60" s="345"/>
      <c r="DRS60" s="345"/>
      <c r="DRT60" s="345"/>
      <c r="DRU60" s="345"/>
      <c r="DRV60" s="345"/>
      <c r="DRW60" s="345"/>
      <c r="DRX60" s="345"/>
      <c r="DRY60" s="345"/>
      <c r="DRZ60" s="345"/>
      <c r="DSA60" s="345"/>
      <c r="DSB60" s="345"/>
      <c r="DSC60" s="345"/>
      <c r="DSD60" s="345"/>
      <c r="DSE60" s="345"/>
      <c r="DSF60" s="345"/>
      <c r="DSG60" s="345"/>
      <c r="DSH60" s="345"/>
      <c r="DSI60" s="345"/>
      <c r="DSJ60" s="345"/>
      <c r="DSK60" s="345"/>
      <c r="DSL60" s="345"/>
      <c r="DSM60" s="345"/>
      <c r="DSN60" s="345"/>
      <c r="DSO60" s="345"/>
      <c r="DSP60" s="345"/>
      <c r="DSQ60" s="345"/>
      <c r="DSR60" s="345"/>
      <c r="DSS60" s="345"/>
      <c r="DST60" s="345"/>
      <c r="DSU60" s="345"/>
      <c r="DSV60" s="345"/>
      <c r="DSW60" s="345"/>
      <c r="DSX60" s="345"/>
      <c r="DSY60" s="345"/>
      <c r="DSZ60" s="345"/>
      <c r="DTA60" s="345"/>
      <c r="DTB60" s="345"/>
      <c r="DTC60" s="345"/>
      <c r="DTD60" s="345"/>
      <c r="DTE60" s="345"/>
      <c r="DTF60" s="345"/>
      <c r="DTG60" s="345"/>
      <c r="DTH60" s="345"/>
      <c r="DTI60" s="345"/>
      <c r="DTJ60" s="345"/>
      <c r="DTK60" s="345"/>
      <c r="DTL60" s="345"/>
      <c r="DTM60" s="345"/>
      <c r="DTN60" s="345"/>
      <c r="DTO60" s="345"/>
      <c r="DTP60" s="345"/>
      <c r="DTQ60" s="345"/>
      <c r="DTR60" s="345"/>
      <c r="DTS60" s="345"/>
      <c r="DTT60" s="345"/>
      <c r="DTU60" s="345"/>
      <c r="DTV60" s="345"/>
      <c r="DTW60" s="345"/>
      <c r="DTX60" s="345"/>
      <c r="DTY60" s="345"/>
      <c r="DTZ60" s="345"/>
      <c r="DUA60" s="345"/>
      <c r="DUB60" s="345"/>
      <c r="DUC60" s="345"/>
      <c r="DUD60" s="345"/>
      <c r="DUE60" s="345"/>
      <c r="DUF60" s="345"/>
      <c r="DUG60" s="345"/>
      <c r="DUH60" s="345"/>
      <c r="DUI60" s="345"/>
      <c r="DUJ60" s="345"/>
      <c r="DUK60" s="345"/>
      <c r="DUL60" s="345"/>
      <c r="DUM60" s="345"/>
      <c r="DUN60" s="345"/>
      <c r="DUO60" s="345"/>
      <c r="DUP60" s="345"/>
      <c r="DUQ60" s="345"/>
      <c r="DUR60" s="345"/>
      <c r="DUS60" s="345"/>
      <c r="DUT60" s="345"/>
      <c r="DUU60" s="345"/>
      <c r="DUV60" s="345"/>
      <c r="DUW60" s="345"/>
      <c r="DUX60" s="345"/>
      <c r="DUY60" s="345"/>
      <c r="DUZ60" s="345"/>
      <c r="DVA60" s="345"/>
      <c r="DVB60" s="345"/>
      <c r="DVC60" s="345"/>
      <c r="DVD60" s="345"/>
      <c r="DVE60" s="345"/>
      <c r="DVF60" s="345"/>
      <c r="DVG60" s="345"/>
      <c r="DVH60" s="345"/>
      <c r="DVI60" s="345"/>
      <c r="DVJ60" s="345"/>
      <c r="DVK60" s="345"/>
      <c r="DVL60" s="345"/>
      <c r="DVM60" s="345"/>
      <c r="DVN60" s="345"/>
      <c r="DVO60" s="345"/>
      <c r="DVP60" s="345"/>
      <c r="DVQ60" s="345"/>
      <c r="DVR60" s="345"/>
      <c r="DVS60" s="345"/>
      <c r="DVT60" s="345"/>
      <c r="DVU60" s="345"/>
      <c r="DVV60" s="345"/>
      <c r="DVW60" s="345"/>
      <c r="DVX60" s="345"/>
      <c r="DVY60" s="345"/>
      <c r="DVZ60" s="345"/>
      <c r="DWA60" s="345"/>
      <c r="DWB60" s="345"/>
      <c r="DWC60" s="345"/>
      <c r="DWD60" s="345"/>
      <c r="DWE60" s="345"/>
      <c r="DWF60" s="345"/>
      <c r="DWG60" s="345"/>
      <c r="DWH60" s="345"/>
      <c r="DWI60" s="345"/>
      <c r="DWJ60" s="345"/>
      <c r="DWK60" s="345"/>
      <c r="DWL60" s="345"/>
      <c r="DWM60" s="345"/>
      <c r="DWN60" s="345"/>
      <c r="DWO60" s="345"/>
      <c r="DWP60" s="345"/>
      <c r="DWQ60" s="345"/>
      <c r="DWR60" s="345"/>
      <c r="DWS60" s="345"/>
      <c r="DWT60" s="345"/>
      <c r="DWU60" s="345"/>
      <c r="DWV60" s="345"/>
      <c r="DWW60" s="345"/>
      <c r="DWX60" s="345"/>
      <c r="DWY60" s="345"/>
      <c r="DWZ60" s="345"/>
      <c r="DXA60" s="345"/>
      <c r="DXB60" s="345"/>
      <c r="DXC60" s="345"/>
      <c r="DXD60" s="345"/>
      <c r="DXE60" s="345"/>
      <c r="DXF60" s="345"/>
      <c r="DXG60" s="345"/>
      <c r="DXH60" s="345"/>
      <c r="DXI60" s="345"/>
      <c r="DXJ60" s="345"/>
      <c r="DXK60" s="345"/>
      <c r="DXL60" s="345"/>
      <c r="DXM60" s="345"/>
      <c r="DXN60" s="345"/>
      <c r="DXO60" s="345"/>
      <c r="DXP60" s="345"/>
      <c r="DXQ60" s="345"/>
      <c r="DXR60" s="345"/>
      <c r="DXS60" s="345"/>
      <c r="DXT60" s="345"/>
      <c r="DXU60" s="345"/>
      <c r="DXV60" s="345"/>
      <c r="DXW60" s="345"/>
      <c r="DXX60" s="345"/>
      <c r="DXY60" s="345"/>
      <c r="DXZ60" s="345"/>
      <c r="DYA60" s="345"/>
      <c r="DYB60" s="345"/>
      <c r="DYC60" s="345"/>
      <c r="DYD60" s="345"/>
      <c r="DYE60" s="345"/>
      <c r="DYF60" s="345"/>
      <c r="DYG60" s="345"/>
      <c r="DYH60" s="345"/>
      <c r="DYI60" s="345"/>
      <c r="DYJ60" s="345"/>
      <c r="DYK60" s="345"/>
      <c r="DYL60" s="345"/>
      <c r="DYM60" s="345"/>
      <c r="DYN60" s="345"/>
      <c r="DYO60" s="345"/>
      <c r="DYP60" s="345"/>
      <c r="DYQ60" s="345"/>
      <c r="DYR60" s="345"/>
      <c r="DYS60" s="345"/>
      <c r="DYT60" s="345"/>
      <c r="DYU60" s="345"/>
      <c r="DYV60" s="345"/>
      <c r="DYW60" s="345"/>
      <c r="DYX60" s="345"/>
      <c r="DYY60" s="345"/>
      <c r="DYZ60" s="345"/>
      <c r="DZA60" s="345"/>
      <c r="DZB60" s="345"/>
      <c r="DZC60" s="345"/>
      <c r="DZD60" s="345"/>
      <c r="DZE60" s="345"/>
      <c r="DZF60" s="345"/>
      <c r="DZG60" s="345"/>
      <c r="DZH60" s="345"/>
      <c r="DZI60" s="345"/>
      <c r="DZJ60" s="345"/>
      <c r="DZK60" s="345"/>
      <c r="DZL60" s="345"/>
      <c r="DZM60" s="345"/>
      <c r="DZN60" s="345"/>
      <c r="DZO60" s="345"/>
      <c r="DZP60" s="345"/>
      <c r="DZQ60" s="345"/>
      <c r="DZR60" s="345"/>
      <c r="DZS60" s="345"/>
      <c r="DZT60" s="345"/>
      <c r="DZU60" s="345"/>
      <c r="DZV60" s="345"/>
      <c r="DZW60" s="345"/>
      <c r="DZX60" s="345"/>
      <c r="DZY60" s="345"/>
      <c r="DZZ60" s="345"/>
      <c r="EAA60" s="345"/>
      <c r="EAB60" s="345"/>
      <c r="EAC60" s="345"/>
      <c r="EAD60" s="345"/>
      <c r="EAE60" s="345"/>
      <c r="EAF60" s="345"/>
      <c r="EAG60" s="345"/>
      <c r="EAH60" s="345"/>
      <c r="EAI60" s="345"/>
      <c r="EAJ60" s="345"/>
      <c r="EAK60" s="345"/>
      <c r="EAL60" s="345"/>
      <c r="EAM60" s="345"/>
      <c r="EAN60" s="345"/>
      <c r="EAO60" s="345"/>
      <c r="EAP60" s="345"/>
      <c r="EAQ60" s="345"/>
      <c r="EAR60" s="345"/>
      <c r="EAS60" s="345"/>
      <c r="EAT60" s="345"/>
      <c r="EAU60" s="345"/>
      <c r="EAV60" s="345"/>
      <c r="EAW60" s="345"/>
      <c r="EAX60" s="345"/>
      <c r="EAY60" s="345"/>
      <c r="EAZ60" s="345"/>
      <c r="EBA60" s="345"/>
      <c r="EBB60" s="345"/>
      <c r="EBC60" s="345"/>
      <c r="EBD60" s="345"/>
      <c r="EBE60" s="345"/>
      <c r="EBF60" s="345"/>
      <c r="EBG60" s="345"/>
      <c r="EBH60" s="345"/>
      <c r="EBI60" s="345"/>
      <c r="EBJ60" s="345"/>
      <c r="EBK60" s="345"/>
      <c r="EBL60" s="345"/>
      <c r="EBM60" s="345"/>
      <c r="EBN60" s="345"/>
      <c r="EBO60" s="345"/>
      <c r="EBP60" s="345"/>
      <c r="EBQ60" s="345"/>
      <c r="EBR60" s="345"/>
      <c r="EBS60" s="345"/>
      <c r="EBT60" s="345"/>
      <c r="EBU60" s="345"/>
      <c r="EBV60" s="345"/>
      <c r="EBW60" s="345"/>
      <c r="EBX60" s="345"/>
      <c r="EBY60" s="345"/>
      <c r="EBZ60" s="345"/>
      <c r="ECA60" s="345"/>
      <c r="ECB60" s="345"/>
      <c r="ECC60" s="345"/>
      <c r="ECD60" s="345"/>
      <c r="ECE60" s="345"/>
      <c r="ECF60" s="345"/>
      <c r="ECG60" s="345"/>
      <c r="ECH60" s="345"/>
      <c r="ECI60" s="345"/>
      <c r="ECJ60" s="345"/>
      <c r="ECK60" s="345"/>
      <c r="ECL60" s="345"/>
      <c r="ECM60" s="345"/>
      <c r="ECN60" s="345"/>
      <c r="ECO60" s="345"/>
      <c r="ECP60" s="345"/>
      <c r="ECQ60" s="345"/>
      <c r="ECR60" s="345"/>
      <c r="ECS60" s="345"/>
      <c r="ECT60" s="345"/>
      <c r="ECU60" s="345"/>
      <c r="ECV60" s="345"/>
      <c r="ECW60" s="345"/>
      <c r="ECX60" s="345"/>
      <c r="ECY60" s="345"/>
      <c r="ECZ60" s="345"/>
      <c r="EDA60" s="345"/>
      <c r="EDB60" s="345"/>
      <c r="EDC60" s="345"/>
      <c r="EDD60" s="345"/>
      <c r="EDE60" s="345"/>
      <c r="EDF60" s="345"/>
      <c r="EDG60" s="345"/>
      <c r="EDH60" s="345"/>
      <c r="EDI60" s="345"/>
      <c r="EDJ60" s="345"/>
      <c r="EDK60" s="345"/>
      <c r="EDL60" s="345"/>
      <c r="EDM60" s="345"/>
      <c r="EDN60" s="345"/>
      <c r="EDO60" s="345"/>
      <c r="EDP60" s="345"/>
      <c r="EDQ60" s="345"/>
      <c r="EDR60" s="345"/>
      <c r="EDS60" s="345"/>
      <c r="EDT60" s="345"/>
      <c r="EDU60" s="345"/>
      <c r="EDV60" s="345"/>
      <c r="EDW60" s="345"/>
      <c r="EDX60" s="345"/>
      <c r="EDY60" s="345"/>
      <c r="EDZ60" s="345"/>
      <c r="EEA60" s="345"/>
      <c r="EEB60" s="345"/>
      <c r="EEC60" s="345"/>
      <c r="EED60" s="345"/>
      <c r="EEE60" s="345"/>
      <c r="EEF60" s="345"/>
      <c r="EEG60" s="345"/>
      <c r="EEH60" s="345"/>
      <c r="EEI60" s="345"/>
      <c r="EEJ60" s="345"/>
      <c r="EEK60" s="345"/>
      <c r="EEL60" s="345"/>
      <c r="EEM60" s="345"/>
      <c r="EEN60" s="345"/>
      <c r="EEO60" s="345"/>
      <c r="EEP60" s="345"/>
      <c r="EEQ60" s="345"/>
      <c r="EER60" s="345"/>
      <c r="EES60" s="345"/>
      <c r="EET60" s="345"/>
      <c r="EEU60" s="345"/>
      <c r="EEV60" s="345"/>
      <c r="EEW60" s="345"/>
      <c r="EEX60" s="345"/>
      <c r="EEY60" s="345"/>
      <c r="EEZ60" s="345"/>
      <c r="EFA60" s="345"/>
      <c r="EFB60" s="345"/>
      <c r="EFC60" s="345"/>
      <c r="EFD60" s="345"/>
      <c r="EFE60" s="345"/>
      <c r="EFF60" s="345"/>
      <c r="EFG60" s="345"/>
      <c r="EFH60" s="345"/>
      <c r="EFI60" s="345"/>
      <c r="EFJ60" s="345"/>
      <c r="EFK60" s="345"/>
      <c r="EFL60" s="345"/>
      <c r="EFM60" s="345"/>
      <c r="EFN60" s="345"/>
      <c r="EFO60" s="345"/>
      <c r="EFP60" s="345"/>
      <c r="EFQ60" s="345"/>
      <c r="EFR60" s="345"/>
      <c r="EFS60" s="345"/>
      <c r="EFT60" s="345"/>
      <c r="EFU60" s="345"/>
      <c r="EFV60" s="345"/>
      <c r="EFW60" s="345"/>
      <c r="EFX60" s="345"/>
      <c r="EFY60" s="345"/>
      <c r="EFZ60" s="345"/>
      <c r="EGA60" s="345"/>
      <c r="EGB60" s="345"/>
      <c r="EGC60" s="345"/>
      <c r="EGD60" s="345"/>
      <c r="EGE60" s="345"/>
      <c r="EGF60" s="345"/>
      <c r="EGG60" s="345"/>
      <c r="EGH60" s="345"/>
      <c r="EGI60" s="345"/>
      <c r="EGJ60" s="345"/>
      <c r="EGK60" s="345"/>
      <c r="EGL60" s="345"/>
      <c r="EGM60" s="345"/>
      <c r="EGN60" s="345"/>
      <c r="EGO60" s="345"/>
      <c r="EGP60" s="345"/>
      <c r="EGQ60" s="345"/>
      <c r="EGR60" s="345"/>
      <c r="EGS60" s="345"/>
      <c r="EGT60" s="345"/>
      <c r="EGU60" s="345"/>
      <c r="EGV60" s="345"/>
      <c r="EGW60" s="345"/>
      <c r="EGX60" s="345"/>
      <c r="EGY60" s="345"/>
      <c r="EGZ60" s="345"/>
      <c r="EHA60" s="345"/>
      <c r="EHB60" s="345"/>
      <c r="EHC60" s="345"/>
      <c r="EHD60" s="345"/>
      <c r="EHE60" s="345"/>
      <c r="EHF60" s="345"/>
      <c r="EHG60" s="345"/>
      <c r="EHH60" s="345"/>
      <c r="EHI60" s="345"/>
      <c r="EHJ60" s="345"/>
      <c r="EHK60" s="345"/>
      <c r="EHL60" s="345"/>
      <c r="EHM60" s="345"/>
      <c r="EHN60" s="345"/>
      <c r="EHO60" s="345"/>
      <c r="EHP60" s="345"/>
      <c r="EHQ60" s="345"/>
      <c r="EHR60" s="345"/>
      <c r="EHS60" s="345"/>
      <c r="EHT60" s="345"/>
      <c r="EHU60" s="345"/>
      <c r="EHV60" s="345"/>
      <c r="EHW60" s="345"/>
      <c r="EHX60" s="345"/>
      <c r="EHY60" s="345"/>
      <c r="EHZ60" s="345"/>
      <c r="EIA60" s="345"/>
      <c r="EIB60" s="345"/>
      <c r="EIC60" s="345"/>
      <c r="EID60" s="345"/>
      <c r="EIE60" s="345"/>
      <c r="EIF60" s="345"/>
      <c r="EIG60" s="345"/>
      <c r="EIH60" s="345"/>
      <c r="EII60" s="345"/>
      <c r="EIJ60" s="345"/>
      <c r="EIK60" s="345"/>
      <c r="EIL60" s="345"/>
      <c r="EIM60" s="345"/>
      <c r="EIN60" s="345"/>
      <c r="EIO60" s="345"/>
      <c r="EIP60" s="345"/>
      <c r="EIQ60" s="345"/>
      <c r="EIR60" s="345"/>
      <c r="EIS60" s="345"/>
      <c r="EIT60" s="345"/>
      <c r="EIU60" s="345"/>
      <c r="EIV60" s="345"/>
      <c r="EIW60" s="345"/>
      <c r="EIX60" s="345"/>
      <c r="EIY60" s="345"/>
      <c r="EIZ60" s="345"/>
      <c r="EJA60" s="345"/>
      <c r="EJB60" s="345"/>
      <c r="EJC60" s="345"/>
      <c r="EJD60" s="345"/>
      <c r="EJE60" s="345"/>
      <c r="EJF60" s="345"/>
      <c r="EJG60" s="345"/>
      <c r="EJH60" s="345"/>
      <c r="EJI60" s="345"/>
      <c r="EJJ60" s="345"/>
      <c r="EJK60" s="345"/>
      <c r="EJL60" s="345"/>
      <c r="EJM60" s="345"/>
      <c r="EJN60" s="345"/>
      <c r="EJO60" s="345"/>
      <c r="EJP60" s="345"/>
      <c r="EJQ60" s="345"/>
      <c r="EJR60" s="345"/>
      <c r="EJS60" s="345"/>
      <c r="EJT60" s="345"/>
      <c r="EJU60" s="345"/>
      <c r="EJV60" s="345"/>
      <c r="EJW60" s="345"/>
      <c r="EJX60" s="345"/>
      <c r="EJY60" s="345"/>
      <c r="EJZ60" s="345"/>
      <c r="EKA60" s="345"/>
      <c r="EKB60" s="345"/>
      <c r="EKC60" s="345"/>
      <c r="EKD60" s="345"/>
      <c r="EKE60" s="345"/>
      <c r="EKF60" s="345"/>
      <c r="EKG60" s="345"/>
      <c r="EKH60" s="345"/>
      <c r="EKI60" s="345"/>
      <c r="EKJ60" s="345"/>
      <c r="EKK60" s="345"/>
      <c r="EKL60" s="345"/>
      <c r="EKM60" s="345"/>
      <c r="EKN60" s="345"/>
      <c r="EKO60" s="345"/>
      <c r="EKP60" s="345"/>
      <c r="EKQ60" s="345"/>
      <c r="EKR60" s="345"/>
      <c r="EKS60" s="345"/>
      <c r="EKT60" s="345"/>
      <c r="EKU60" s="345"/>
      <c r="EKV60" s="345"/>
      <c r="EKW60" s="345"/>
      <c r="EKX60" s="345"/>
      <c r="EKY60" s="345"/>
      <c r="EKZ60" s="345"/>
      <c r="ELA60" s="345"/>
      <c r="ELB60" s="345"/>
      <c r="ELC60" s="345"/>
      <c r="ELD60" s="345"/>
      <c r="ELE60" s="345"/>
      <c r="ELF60" s="345"/>
      <c r="ELG60" s="345"/>
      <c r="ELH60" s="345"/>
      <c r="ELI60" s="345"/>
      <c r="ELJ60" s="345"/>
      <c r="ELK60" s="345"/>
      <c r="ELL60" s="345"/>
      <c r="ELM60" s="345"/>
      <c r="ELN60" s="345"/>
      <c r="ELO60" s="345"/>
      <c r="ELP60" s="345"/>
      <c r="ELQ60" s="345"/>
      <c r="ELR60" s="345"/>
      <c r="ELS60" s="345"/>
      <c r="ELT60" s="345"/>
      <c r="ELU60" s="345"/>
      <c r="ELV60" s="345"/>
      <c r="ELW60" s="345"/>
      <c r="ELX60" s="345"/>
      <c r="ELY60" s="345"/>
      <c r="ELZ60" s="345"/>
      <c r="EMA60" s="345"/>
      <c r="EMB60" s="345"/>
      <c r="EMC60" s="345"/>
      <c r="EMD60" s="345"/>
      <c r="EME60" s="345"/>
      <c r="EMF60" s="345"/>
      <c r="EMG60" s="345"/>
      <c r="EMH60" s="345"/>
      <c r="EMI60" s="345"/>
      <c r="EMJ60" s="345"/>
      <c r="EMK60" s="345"/>
      <c r="EML60" s="345"/>
      <c r="EMM60" s="345"/>
      <c r="EMN60" s="345"/>
      <c r="EMO60" s="345"/>
      <c r="EMP60" s="345"/>
      <c r="EMQ60" s="345"/>
      <c r="EMR60" s="345"/>
      <c r="EMS60" s="345"/>
      <c r="EMT60" s="345"/>
      <c r="EMU60" s="345"/>
      <c r="EMV60" s="345"/>
      <c r="EMW60" s="345"/>
      <c r="EMX60" s="345"/>
      <c r="EMY60" s="345"/>
      <c r="EMZ60" s="345"/>
      <c r="ENA60" s="345"/>
      <c r="ENB60" s="345"/>
      <c r="ENC60" s="345"/>
      <c r="END60" s="345"/>
      <c r="ENE60" s="345"/>
      <c r="ENF60" s="345"/>
      <c r="ENG60" s="345"/>
      <c r="ENH60" s="345"/>
      <c r="ENI60" s="345"/>
      <c r="ENJ60" s="345"/>
      <c r="ENK60" s="345"/>
      <c r="ENL60" s="345"/>
      <c r="ENM60" s="345"/>
      <c r="ENN60" s="345"/>
      <c r="ENO60" s="345"/>
      <c r="ENP60" s="345"/>
      <c r="ENQ60" s="345"/>
      <c r="ENR60" s="345"/>
      <c r="ENS60" s="345"/>
      <c r="ENT60" s="345"/>
      <c r="ENU60" s="345"/>
      <c r="ENV60" s="345"/>
      <c r="ENW60" s="345"/>
      <c r="ENX60" s="345"/>
      <c r="ENY60" s="345"/>
      <c r="ENZ60" s="345"/>
      <c r="EOA60" s="345"/>
      <c r="EOB60" s="345"/>
      <c r="EOC60" s="345"/>
      <c r="EOD60" s="345"/>
      <c r="EOE60" s="345"/>
      <c r="EOF60" s="345"/>
      <c r="EOG60" s="345"/>
      <c r="EOH60" s="345"/>
      <c r="EOI60" s="345"/>
      <c r="EOJ60" s="345"/>
      <c r="EOK60" s="345"/>
      <c r="EOL60" s="345"/>
      <c r="EOM60" s="345"/>
      <c r="EON60" s="345"/>
      <c r="EOO60" s="345"/>
      <c r="EOP60" s="345"/>
      <c r="EOQ60" s="345"/>
      <c r="EOR60" s="345"/>
      <c r="EOS60" s="345"/>
      <c r="EOT60" s="345"/>
      <c r="EOU60" s="345"/>
      <c r="EOV60" s="345"/>
      <c r="EOW60" s="345"/>
      <c r="EOX60" s="345"/>
      <c r="EOY60" s="345"/>
      <c r="EOZ60" s="345"/>
      <c r="EPA60" s="345"/>
      <c r="EPB60" s="345"/>
      <c r="EPC60" s="345"/>
      <c r="EPD60" s="345"/>
      <c r="EPE60" s="345"/>
      <c r="EPF60" s="345"/>
      <c r="EPG60" s="345"/>
      <c r="EPH60" s="345"/>
      <c r="EPI60" s="345"/>
      <c r="EPJ60" s="345"/>
      <c r="EPK60" s="345"/>
      <c r="EPL60" s="345"/>
      <c r="EPM60" s="345"/>
      <c r="EPN60" s="345"/>
      <c r="EPO60" s="345"/>
      <c r="EPP60" s="345"/>
      <c r="EPQ60" s="345"/>
      <c r="EPR60" s="345"/>
      <c r="EPS60" s="345"/>
      <c r="EPT60" s="345"/>
      <c r="EPU60" s="345"/>
      <c r="EPV60" s="345"/>
      <c r="EPW60" s="345"/>
      <c r="EPX60" s="345"/>
      <c r="EPY60" s="345"/>
      <c r="EPZ60" s="345"/>
      <c r="EQA60" s="345"/>
      <c r="EQB60" s="345"/>
      <c r="EQC60" s="345"/>
      <c r="EQD60" s="345"/>
      <c r="EQE60" s="345"/>
      <c r="EQF60" s="345"/>
      <c r="EQG60" s="345"/>
      <c r="EQH60" s="345"/>
      <c r="EQI60" s="345"/>
      <c r="EQJ60" s="345"/>
      <c r="EQK60" s="345"/>
      <c r="EQL60" s="345"/>
      <c r="EQM60" s="345"/>
      <c r="EQN60" s="345"/>
      <c r="EQO60" s="345"/>
      <c r="EQP60" s="345"/>
      <c r="EQQ60" s="345"/>
      <c r="EQR60" s="345"/>
      <c r="EQS60" s="345"/>
      <c r="EQT60" s="345"/>
      <c r="EQU60" s="345"/>
      <c r="EQV60" s="345"/>
      <c r="EQW60" s="345"/>
      <c r="EQX60" s="345"/>
      <c r="EQY60" s="345"/>
      <c r="EQZ60" s="345"/>
      <c r="ERA60" s="345"/>
      <c r="ERB60" s="345"/>
      <c r="ERC60" s="345"/>
      <c r="ERD60" s="345"/>
      <c r="ERE60" s="345"/>
      <c r="ERF60" s="345"/>
      <c r="ERG60" s="345"/>
      <c r="ERH60" s="345"/>
      <c r="ERI60" s="345"/>
      <c r="ERJ60" s="345"/>
      <c r="ERK60" s="345"/>
      <c r="ERL60" s="345"/>
      <c r="ERM60" s="345"/>
      <c r="ERN60" s="345"/>
      <c r="ERO60" s="345"/>
      <c r="ERP60" s="345"/>
      <c r="ERQ60" s="345"/>
      <c r="ERR60" s="345"/>
      <c r="ERS60" s="345"/>
      <c r="ERT60" s="345"/>
      <c r="ERU60" s="345"/>
      <c r="ERV60" s="345"/>
      <c r="ERW60" s="345"/>
      <c r="ERX60" s="345"/>
      <c r="ERY60" s="345"/>
      <c r="ERZ60" s="345"/>
      <c r="ESA60" s="345"/>
      <c r="ESB60" s="345"/>
      <c r="ESC60" s="345"/>
      <c r="ESD60" s="345"/>
      <c r="ESE60" s="345"/>
      <c r="ESF60" s="345"/>
      <c r="ESG60" s="345"/>
      <c r="ESH60" s="345"/>
      <c r="ESI60" s="345"/>
      <c r="ESJ60" s="345"/>
      <c r="ESK60" s="345"/>
      <c r="ESL60" s="345"/>
      <c r="ESM60" s="345"/>
      <c r="ESN60" s="345"/>
      <c r="ESO60" s="345"/>
      <c r="ESP60" s="345"/>
      <c r="ESQ60" s="345"/>
      <c r="ESR60" s="345"/>
      <c r="ESS60" s="345"/>
      <c r="EST60" s="345"/>
      <c r="ESU60" s="345"/>
      <c r="ESV60" s="345"/>
      <c r="ESW60" s="345"/>
      <c r="ESX60" s="345"/>
      <c r="ESY60" s="345"/>
      <c r="ESZ60" s="345"/>
      <c r="ETA60" s="345"/>
      <c r="ETB60" s="345"/>
      <c r="ETC60" s="345"/>
      <c r="ETD60" s="345"/>
      <c r="ETE60" s="345"/>
      <c r="ETF60" s="345"/>
      <c r="ETG60" s="345"/>
      <c r="ETH60" s="345"/>
      <c r="ETI60" s="345"/>
      <c r="ETJ60" s="345"/>
      <c r="ETK60" s="345"/>
      <c r="ETL60" s="345"/>
      <c r="ETM60" s="345"/>
      <c r="ETN60" s="345"/>
      <c r="ETO60" s="345"/>
      <c r="ETP60" s="345"/>
      <c r="ETQ60" s="345"/>
      <c r="ETR60" s="345"/>
      <c r="ETS60" s="345"/>
      <c r="ETT60" s="345"/>
      <c r="ETU60" s="345"/>
      <c r="ETV60" s="345"/>
      <c r="ETW60" s="345"/>
      <c r="ETX60" s="345"/>
      <c r="ETY60" s="345"/>
      <c r="ETZ60" s="345"/>
      <c r="EUA60" s="345"/>
      <c r="EUB60" s="345"/>
      <c r="EUC60" s="345"/>
      <c r="EUD60" s="345"/>
      <c r="EUE60" s="345"/>
      <c r="EUF60" s="345"/>
      <c r="EUG60" s="345"/>
      <c r="EUH60" s="345"/>
      <c r="EUI60" s="345"/>
      <c r="EUJ60" s="345"/>
      <c r="EUK60" s="345"/>
      <c r="EUL60" s="345"/>
      <c r="EUM60" s="345"/>
      <c r="EUN60" s="345"/>
      <c r="EUO60" s="345"/>
      <c r="EUP60" s="345"/>
      <c r="EUQ60" s="345"/>
      <c r="EUR60" s="345"/>
      <c r="EUS60" s="345"/>
      <c r="EUT60" s="345"/>
      <c r="EUU60" s="345"/>
      <c r="EUV60" s="345"/>
      <c r="EUW60" s="345"/>
      <c r="EUX60" s="345"/>
      <c r="EUY60" s="345"/>
      <c r="EUZ60" s="345"/>
      <c r="EVA60" s="345"/>
      <c r="EVB60" s="345"/>
      <c r="EVC60" s="345"/>
      <c r="EVD60" s="345"/>
      <c r="EVE60" s="345"/>
      <c r="EVF60" s="345"/>
      <c r="EVG60" s="345"/>
      <c r="EVH60" s="345"/>
      <c r="EVI60" s="345"/>
      <c r="EVJ60" s="345"/>
      <c r="EVK60" s="345"/>
      <c r="EVL60" s="345"/>
      <c r="EVM60" s="345"/>
      <c r="EVN60" s="345"/>
      <c r="EVO60" s="345"/>
      <c r="EVP60" s="345"/>
      <c r="EVQ60" s="345"/>
      <c r="EVR60" s="345"/>
      <c r="EVS60" s="345"/>
      <c r="EVT60" s="345"/>
      <c r="EVU60" s="345"/>
      <c r="EVV60" s="345"/>
      <c r="EVW60" s="345"/>
      <c r="EVX60" s="345"/>
      <c r="EVY60" s="345"/>
      <c r="EVZ60" s="345"/>
      <c r="EWA60" s="345"/>
      <c r="EWB60" s="345"/>
      <c r="EWC60" s="345"/>
      <c r="EWD60" s="345"/>
      <c r="EWE60" s="345"/>
      <c r="EWF60" s="345"/>
      <c r="EWG60" s="345"/>
      <c r="EWH60" s="345"/>
      <c r="EWI60" s="345"/>
      <c r="EWJ60" s="345"/>
      <c r="EWK60" s="345"/>
      <c r="EWL60" s="345"/>
      <c r="EWM60" s="345"/>
      <c r="EWN60" s="345"/>
      <c r="EWO60" s="345"/>
      <c r="EWP60" s="345"/>
      <c r="EWQ60" s="345"/>
      <c r="EWR60" s="345"/>
      <c r="EWS60" s="345"/>
      <c r="EWT60" s="345"/>
      <c r="EWU60" s="345"/>
      <c r="EWV60" s="345"/>
      <c r="EWW60" s="345"/>
      <c r="EWX60" s="345"/>
      <c r="EWY60" s="345"/>
      <c r="EWZ60" s="345"/>
      <c r="EXA60" s="345"/>
      <c r="EXB60" s="345"/>
      <c r="EXC60" s="345"/>
      <c r="EXD60" s="345"/>
      <c r="EXE60" s="345"/>
      <c r="EXF60" s="345"/>
      <c r="EXG60" s="345"/>
      <c r="EXH60" s="345"/>
      <c r="EXI60" s="345"/>
      <c r="EXJ60" s="345"/>
      <c r="EXK60" s="345"/>
      <c r="EXL60" s="345"/>
      <c r="EXM60" s="345"/>
      <c r="EXN60" s="345"/>
      <c r="EXO60" s="345"/>
      <c r="EXP60" s="345"/>
      <c r="EXQ60" s="345"/>
      <c r="EXR60" s="345"/>
      <c r="EXS60" s="345"/>
      <c r="EXT60" s="345"/>
      <c r="EXU60" s="345"/>
      <c r="EXV60" s="345"/>
      <c r="EXW60" s="345"/>
      <c r="EXX60" s="345"/>
      <c r="EXY60" s="345"/>
      <c r="EXZ60" s="345"/>
      <c r="EYA60" s="345"/>
      <c r="EYB60" s="345"/>
      <c r="EYC60" s="345"/>
      <c r="EYD60" s="345"/>
      <c r="EYE60" s="345"/>
      <c r="EYF60" s="345"/>
      <c r="EYG60" s="345"/>
      <c r="EYH60" s="345"/>
      <c r="EYI60" s="345"/>
      <c r="EYJ60" s="345"/>
      <c r="EYK60" s="345"/>
      <c r="EYL60" s="345"/>
      <c r="EYM60" s="345"/>
      <c r="EYN60" s="345"/>
      <c r="EYO60" s="345"/>
      <c r="EYP60" s="345"/>
      <c r="EYQ60" s="345"/>
      <c r="EYR60" s="345"/>
      <c r="EYS60" s="345"/>
      <c r="EYT60" s="345"/>
      <c r="EYU60" s="345"/>
      <c r="EYV60" s="345"/>
      <c r="EYW60" s="345"/>
      <c r="EYX60" s="345"/>
      <c r="EYY60" s="345"/>
      <c r="EYZ60" s="345"/>
      <c r="EZA60" s="345"/>
      <c r="EZB60" s="345"/>
      <c r="EZC60" s="345"/>
      <c r="EZD60" s="345"/>
      <c r="EZE60" s="345"/>
      <c r="EZF60" s="345"/>
      <c r="EZG60" s="345"/>
      <c r="EZH60" s="345"/>
      <c r="EZI60" s="345"/>
      <c r="EZJ60" s="345"/>
      <c r="EZK60" s="345"/>
      <c r="EZL60" s="345"/>
      <c r="EZM60" s="345"/>
      <c r="EZN60" s="345"/>
      <c r="EZO60" s="345"/>
      <c r="EZP60" s="345"/>
      <c r="EZQ60" s="345"/>
      <c r="EZR60" s="345"/>
      <c r="EZS60" s="345"/>
      <c r="EZT60" s="345"/>
      <c r="EZU60" s="345"/>
      <c r="EZV60" s="345"/>
      <c r="EZW60" s="345"/>
      <c r="EZX60" s="345"/>
      <c r="EZY60" s="345"/>
      <c r="EZZ60" s="345"/>
      <c r="FAA60" s="345"/>
      <c r="FAB60" s="345"/>
      <c r="FAC60" s="345"/>
      <c r="FAD60" s="345"/>
      <c r="FAE60" s="345"/>
      <c r="FAF60" s="345"/>
      <c r="FAG60" s="345"/>
      <c r="FAH60" s="345"/>
      <c r="FAI60" s="345"/>
      <c r="FAJ60" s="345"/>
      <c r="FAK60" s="345"/>
      <c r="FAL60" s="345"/>
      <c r="FAM60" s="345"/>
      <c r="FAN60" s="345"/>
      <c r="FAO60" s="345"/>
      <c r="FAP60" s="345"/>
      <c r="FAQ60" s="345"/>
      <c r="FAR60" s="345"/>
      <c r="FAS60" s="345"/>
      <c r="FAT60" s="345"/>
      <c r="FAU60" s="345"/>
      <c r="FAV60" s="345"/>
      <c r="FAW60" s="345"/>
      <c r="FAX60" s="345"/>
      <c r="FAY60" s="345"/>
      <c r="FAZ60" s="345"/>
      <c r="FBA60" s="345"/>
      <c r="FBB60" s="345"/>
      <c r="FBC60" s="345"/>
      <c r="FBD60" s="345"/>
      <c r="FBE60" s="345"/>
      <c r="FBF60" s="345"/>
      <c r="FBG60" s="345"/>
      <c r="FBH60" s="345"/>
      <c r="FBI60" s="345"/>
      <c r="FBJ60" s="345"/>
      <c r="FBK60" s="345"/>
      <c r="FBL60" s="345"/>
      <c r="FBM60" s="345"/>
      <c r="FBN60" s="345"/>
      <c r="FBO60" s="345"/>
      <c r="FBP60" s="345"/>
      <c r="FBQ60" s="345"/>
      <c r="FBR60" s="345"/>
      <c r="FBS60" s="345"/>
      <c r="FBT60" s="345"/>
      <c r="FBU60" s="345"/>
      <c r="FBV60" s="345"/>
      <c r="FBW60" s="345"/>
      <c r="FBX60" s="345"/>
      <c r="FBY60" s="345"/>
      <c r="FBZ60" s="345"/>
      <c r="FCA60" s="345"/>
      <c r="FCB60" s="345"/>
      <c r="FCC60" s="345"/>
      <c r="FCD60" s="345"/>
      <c r="FCE60" s="345"/>
      <c r="FCF60" s="345"/>
      <c r="FCG60" s="345"/>
      <c r="FCH60" s="345"/>
      <c r="FCI60" s="345"/>
      <c r="FCJ60" s="345"/>
      <c r="FCK60" s="345"/>
      <c r="FCL60" s="345"/>
      <c r="FCM60" s="345"/>
      <c r="FCN60" s="345"/>
      <c r="FCO60" s="345"/>
      <c r="FCP60" s="345"/>
      <c r="FCQ60" s="345"/>
      <c r="FCR60" s="345"/>
      <c r="FCS60" s="345"/>
      <c r="FCT60" s="345"/>
      <c r="FCU60" s="345"/>
      <c r="FCV60" s="345"/>
      <c r="FCW60" s="345"/>
      <c r="FCX60" s="345"/>
      <c r="FCY60" s="345"/>
      <c r="FCZ60" s="345"/>
      <c r="FDA60" s="345"/>
      <c r="FDB60" s="345"/>
      <c r="FDC60" s="345"/>
      <c r="FDD60" s="345"/>
      <c r="FDE60" s="345"/>
      <c r="FDF60" s="345"/>
      <c r="FDG60" s="345"/>
      <c r="FDH60" s="345"/>
      <c r="FDI60" s="345"/>
      <c r="FDJ60" s="345"/>
      <c r="FDK60" s="345"/>
      <c r="FDL60" s="345"/>
      <c r="FDM60" s="345"/>
      <c r="FDN60" s="345"/>
      <c r="FDO60" s="345"/>
      <c r="FDP60" s="345"/>
      <c r="FDQ60" s="345"/>
      <c r="FDR60" s="345"/>
      <c r="FDS60" s="345"/>
      <c r="FDT60" s="345"/>
      <c r="FDU60" s="345"/>
      <c r="FDV60" s="345"/>
      <c r="FDW60" s="345"/>
      <c r="FDX60" s="345"/>
      <c r="FDY60" s="345"/>
      <c r="FDZ60" s="345"/>
      <c r="FEA60" s="345"/>
      <c r="FEB60" s="345"/>
      <c r="FEC60" s="345"/>
      <c r="FED60" s="345"/>
      <c r="FEE60" s="345"/>
      <c r="FEF60" s="345"/>
      <c r="FEG60" s="345"/>
      <c r="FEH60" s="345"/>
      <c r="FEI60" s="345"/>
      <c r="FEJ60" s="345"/>
      <c r="FEK60" s="345"/>
      <c r="FEL60" s="345"/>
      <c r="FEM60" s="345"/>
      <c r="FEN60" s="345"/>
      <c r="FEO60" s="345"/>
      <c r="FEP60" s="345"/>
      <c r="FEQ60" s="345"/>
      <c r="FER60" s="345"/>
      <c r="FES60" s="345"/>
      <c r="FET60" s="345"/>
      <c r="FEU60" s="345"/>
      <c r="FEV60" s="345"/>
      <c r="FEW60" s="345"/>
      <c r="FEX60" s="345"/>
      <c r="FEY60" s="345"/>
      <c r="FEZ60" s="345"/>
      <c r="FFA60" s="345"/>
      <c r="FFB60" s="345"/>
      <c r="FFC60" s="345"/>
      <c r="FFD60" s="345"/>
      <c r="FFE60" s="345"/>
      <c r="FFF60" s="345"/>
      <c r="FFG60" s="345"/>
      <c r="FFH60" s="345"/>
      <c r="FFI60" s="345"/>
      <c r="FFJ60" s="345"/>
      <c r="FFK60" s="345"/>
      <c r="FFL60" s="345"/>
      <c r="FFM60" s="345"/>
      <c r="FFN60" s="345"/>
      <c r="FFO60" s="345"/>
      <c r="FFP60" s="345"/>
      <c r="FFQ60" s="345"/>
      <c r="FFR60" s="345"/>
      <c r="FFS60" s="345"/>
      <c r="FFT60" s="345"/>
      <c r="FFU60" s="345"/>
      <c r="FFV60" s="345"/>
      <c r="FFW60" s="345"/>
      <c r="FFX60" s="345"/>
      <c r="FFY60" s="345"/>
      <c r="FFZ60" s="345"/>
      <c r="FGA60" s="345"/>
      <c r="FGB60" s="345"/>
      <c r="FGC60" s="345"/>
      <c r="FGD60" s="345"/>
      <c r="FGE60" s="345"/>
      <c r="FGF60" s="345"/>
      <c r="FGG60" s="345"/>
      <c r="FGH60" s="345"/>
      <c r="FGI60" s="345"/>
      <c r="FGJ60" s="345"/>
      <c r="FGK60" s="345"/>
      <c r="FGL60" s="345"/>
      <c r="FGM60" s="345"/>
      <c r="FGN60" s="345"/>
      <c r="FGO60" s="345"/>
      <c r="FGP60" s="345"/>
      <c r="FGQ60" s="345"/>
      <c r="FGR60" s="345"/>
      <c r="FGS60" s="345"/>
      <c r="FGT60" s="345"/>
      <c r="FGU60" s="345"/>
      <c r="FGV60" s="345"/>
      <c r="FGW60" s="345"/>
      <c r="FGX60" s="345"/>
      <c r="FGY60" s="345"/>
      <c r="FGZ60" s="345"/>
      <c r="FHA60" s="345"/>
      <c r="FHB60" s="345"/>
      <c r="FHC60" s="345"/>
      <c r="FHD60" s="345"/>
      <c r="FHE60" s="345"/>
      <c r="FHF60" s="345"/>
      <c r="FHG60" s="345"/>
      <c r="FHH60" s="345"/>
      <c r="FHI60" s="345"/>
      <c r="FHJ60" s="345"/>
      <c r="FHK60" s="345"/>
      <c r="FHL60" s="345"/>
      <c r="FHM60" s="345"/>
      <c r="FHN60" s="345"/>
      <c r="FHO60" s="345"/>
      <c r="FHP60" s="345"/>
      <c r="FHQ60" s="345"/>
      <c r="FHR60" s="345"/>
      <c r="FHS60" s="345"/>
      <c r="FHT60" s="345"/>
      <c r="FHU60" s="345"/>
      <c r="FHV60" s="345"/>
      <c r="FHW60" s="345"/>
      <c r="FHX60" s="345"/>
      <c r="FHY60" s="345"/>
      <c r="FHZ60" s="345"/>
      <c r="FIA60" s="345"/>
      <c r="FIB60" s="345"/>
      <c r="FIC60" s="345"/>
      <c r="FID60" s="345"/>
      <c r="FIE60" s="345"/>
      <c r="FIF60" s="345"/>
      <c r="FIG60" s="345"/>
      <c r="FIH60" s="345"/>
      <c r="FII60" s="345"/>
      <c r="FIJ60" s="345"/>
      <c r="FIK60" s="345"/>
      <c r="FIL60" s="345"/>
      <c r="FIM60" s="345"/>
      <c r="FIN60" s="345"/>
      <c r="FIO60" s="345"/>
      <c r="FIP60" s="345"/>
      <c r="FIQ60" s="345"/>
      <c r="FIR60" s="345"/>
      <c r="FIS60" s="345"/>
      <c r="FIT60" s="345"/>
      <c r="FIU60" s="345"/>
      <c r="FIV60" s="345"/>
      <c r="FIW60" s="345"/>
      <c r="FIX60" s="345"/>
      <c r="FIY60" s="345"/>
      <c r="FIZ60" s="345"/>
      <c r="FJA60" s="345"/>
      <c r="FJB60" s="345"/>
      <c r="FJC60" s="345"/>
      <c r="FJD60" s="345"/>
      <c r="FJE60" s="345"/>
      <c r="FJF60" s="345"/>
      <c r="FJG60" s="345"/>
      <c r="FJH60" s="345"/>
      <c r="FJI60" s="345"/>
      <c r="FJJ60" s="345"/>
      <c r="FJK60" s="345"/>
      <c r="FJL60" s="345"/>
      <c r="FJM60" s="345"/>
      <c r="FJN60" s="345"/>
      <c r="FJO60" s="345"/>
      <c r="FJP60" s="345"/>
      <c r="FJQ60" s="345"/>
      <c r="FJR60" s="345"/>
      <c r="FJS60" s="345"/>
      <c r="FJT60" s="345"/>
      <c r="FJU60" s="345"/>
      <c r="FJV60" s="345"/>
      <c r="FJW60" s="345"/>
      <c r="FJX60" s="345"/>
      <c r="FJY60" s="345"/>
      <c r="FJZ60" s="345"/>
      <c r="FKA60" s="345"/>
      <c r="FKB60" s="345"/>
      <c r="FKC60" s="345"/>
      <c r="FKD60" s="345"/>
      <c r="FKE60" s="345"/>
      <c r="FKF60" s="345"/>
      <c r="FKG60" s="345"/>
      <c r="FKH60" s="345"/>
      <c r="FKI60" s="345"/>
      <c r="FKJ60" s="345"/>
      <c r="FKK60" s="345"/>
      <c r="FKL60" s="345"/>
      <c r="FKM60" s="345"/>
      <c r="FKN60" s="345"/>
      <c r="FKO60" s="345"/>
      <c r="FKP60" s="345"/>
      <c r="FKQ60" s="345"/>
      <c r="FKR60" s="345"/>
      <c r="FKS60" s="345"/>
      <c r="FKT60" s="345"/>
      <c r="FKU60" s="345"/>
      <c r="FKV60" s="345"/>
      <c r="FKW60" s="345"/>
      <c r="FKX60" s="345"/>
      <c r="FKY60" s="345"/>
      <c r="FKZ60" s="345"/>
      <c r="FLA60" s="345"/>
      <c r="FLB60" s="345"/>
      <c r="FLC60" s="345"/>
      <c r="FLD60" s="345"/>
      <c r="FLE60" s="345"/>
      <c r="FLF60" s="345"/>
      <c r="FLG60" s="345"/>
      <c r="FLH60" s="345"/>
      <c r="FLI60" s="345"/>
      <c r="FLJ60" s="345"/>
      <c r="FLK60" s="345"/>
      <c r="FLL60" s="345"/>
      <c r="FLM60" s="345"/>
      <c r="FLN60" s="345"/>
      <c r="FLO60" s="345"/>
      <c r="FLP60" s="345"/>
      <c r="FLQ60" s="345"/>
      <c r="FLR60" s="345"/>
      <c r="FLS60" s="345"/>
      <c r="FLT60" s="345"/>
      <c r="FLU60" s="345"/>
      <c r="FLV60" s="345"/>
      <c r="FLW60" s="345"/>
      <c r="FLX60" s="345"/>
      <c r="FLY60" s="345"/>
      <c r="FLZ60" s="345"/>
      <c r="FMA60" s="345"/>
      <c r="FMB60" s="345"/>
      <c r="FMC60" s="345"/>
      <c r="FMD60" s="345"/>
      <c r="FME60" s="345"/>
      <c r="FMF60" s="345"/>
      <c r="FMG60" s="345"/>
      <c r="FMH60" s="345"/>
      <c r="FMI60" s="345"/>
      <c r="FMJ60" s="345"/>
      <c r="FMK60" s="345"/>
      <c r="FML60" s="345"/>
      <c r="FMM60" s="345"/>
      <c r="FMN60" s="345"/>
      <c r="FMO60" s="345"/>
      <c r="FMP60" s="345"/>
      <c r="FMQ60" s="345"/>
      <c r="FMR60" s="345"/>
      <c r="FMS60" s="345"/>
      <c r="FMT60" s="345"/>
      <c r="FMU60" s="345"/>
      <c r="FMV60" s="345"/>
      <c r="FMW60" s="345"/>
      <c r="FMX60" s="345"/>
      <c r="FMY60" s="345"/>
      <c r="FMZ60" s="345"/>
      <c r="FNA60" s="345"/>
      <c r="FNB60" s="345"/>
      <c r="FNC60" s="345"/>
      <c r="FND60" s="345"/>
      <c r="FNE60" s="345"/>
      <c r="FNF60" s="345"/>
      <c r="FNG60" s="345"/>
      <c r="FNH60" s="345"/>
      <c r="FNI60" s="345"/>
      <c r="FNJ60" s="345"/>
      <c r="FNK60" s="345"/>
      <c r="FNL60" s="345"/>
      <c r="FNM60" s="345"/>
      <c r="FNN60" s="345"/>
      <c r="FNO60" s="345"/>
      <c r="FNP60" s="345"/>
      <c r="FNQ60" s="345"/>
      <c r="FNR60" s="345"/>
      <c r="FNS60" s="345"/>
      <c r="FNT60" s="345"/>
      <c r="FNU60" s="345"/>
      <c r="FNV60" s="345"/>
      <c r="FNW60" s="345"/>
      <c r="FNX60" s="345"/>
      <c r="FNY60" s="345"/>
      <c r="FNZ60" s="345"/>
      <c r="FOA60" s="345"/>
      <c r="FOB60" s="345"/>
      <c r="FOC60" s="345"/>
      <c r="FOD60" s="345"/>
      <c r="FOE60" s="345"/>
      <c r="FOF60" s="345"/>
      <c r="FOG60" s="345"/>
      <c r="FOH60" s="345"/>
      <c r="FOI60" s="345"/>
      <c r="FOJ60" s="345"/>
      <c r="FOK60" s="345"/>
      <c r="FOL60" s="345"/>
      <c r="FOM60" s="345"/>
      <c r="FON60" s="345"/>
      <c r="FOO60" s="345"/>
      <c r="FOP60" s="345"/>
      <c r="FOQ60" s="345"/>
      <c r="FOR60" s="345"/>
      <c r="FOS60" s="345"/>
      <c r="FOT60" s="345"/>
      <c r="FOU60" s="345"/>
      <c r="FOV60" s="345"/>
      <c r="FOW60" s="345"/>
      <c r="FOX60" s="345"/>
      <c r="FOY60" s="345"/>
      <c r="FOZ60" s="345"/>
      <c r="FPA60" s="345"/>
      <c r="FPB60" s="345"/>
      <c r="FPC60" s="345"/>
      <c r="FPD60" s="345"/>
      <c r="FPE60" s="345"/>
      <c r="FPF60" s="345"/>
      <c r="FPG60" s="345"/>
      <c r="FPH60" s="345"/>
      <c r="FPI60" s="345"/>
      <c r="FPJ60" s="345"/>
      <c r="FPK60" s="345"/>
      <c r="FPL60" s="345"/>
      <c r="FPM60" s="345"/>
      <c r="FPN60" s="345"/>
      <c r="FPO60" s="345"/>
      <c r="FPP60" s="345"/>
      <c r="FPQ60" s="345"/>
      <c r="FPR60" s="345"/>
      <c r="FPS60" s="345"/>
      <c r="FPT60" s="345"/>
      <c r="FPU60" s="345"/>
      <c r="FPV60" s="345"/>
      <c r="FPW60" s="345"/>
      <c r="FPX60" s="345"/>
      <c r="FPY60" s="345"/>
      <c r="FPZ60" s="345"/>
      <c r="FQA60" s="345"/>
      <c r="FQB60" s="345"/>
      <c r="FQC60" s="345"/>
      <c r="FQD60" s="345"/>
      <c r="FQE60" s="345"/>
      <c r="FQF60" s="345"/>
      <c r="FQG60" s="345"/>
      <c r="FQH60" s="345"/>
      <c r="FQI60" s="345"/>
      <c r="FQJ60" s="345"/>
      <c r="FQK60" s="345"/>
      <c r="FQL60" s="345"/>
      <c r="FQM60" s="345"/>
      <c r="FQN60" s="345"/>
      <c r="FQO60" s="345"/>
      <c r="FQP60" s="345"/>
      <c r="FQQ60" s="345"/>
      <c r="FQR60" s="345"/>
      <c r="FQS60" s="345"/>
      <c r="FQT60" s="345"/>
      <c r="FQU60" s="345"/>
      <c r="FQV60" s="345"/>
      <c r="FQW60" s="345"/>
      <c r="FQX60" s="345"/>
      <c r="FQY60" s="345"/>
      <c r="FQZ60" s="345"/>
      <c r="FRA60" s="345"/>
      <c r="FRB60" s="345"/>
      <c r="FRC60" s="345"/>
      <c r="FRD60" s="345"/>
      <c r="FRE60" s="345"/>
      <c r="FRF60" s="345"/>
      <c r="FRG60" s="345"/>
      <c r="FRH60" s="345"/>
      <c r="FRI60" s="345"/>
      <c r="FRJ60" s="345"/>
      <c r="FRK60" s="345"/>
      <c r="FRL60" s="345"/>
      <c r="FRM60" s="345"/>
      <c r="FRN60" s="345"/>
      <c r="FRO60" s="345"/>
      <c r="FRP60" s="345"/>
      <c r="FRQ60" s="345"/>
      <c r="FRR60" s="345"/>
      <c r="FRS60" s="345"/>
      <c r="FRT60" s="345"/>
      <c r="FRU60" s="345"/>
      <c r="FRV60" s="345"/>
      <c r="FRW60" s="345"/>
      <c r="FRX60" s="345"/>
      <c r="FRY60" s="345"/>
      <c r="FRZ60" s="345"/>
      <c r="FSA60" s="345"/>
      <c r="FSB60" s="345"/>
      <c r="FSC60" s="345"/>
      <c r="FSD60" s="345"/>
      <c r="FSE60" s="345"/>
      <c r="FSF60" s="345"/>
      <c r="FSG60" s="345"/>
      <c r="FSH60" s="345"/>
      <c r="FSI60" s="345"/>
      <c r="FSJ60" s="345"/>
      <c r="FSK60" s="345"/>
      <c r="FSL60" s="345"/>
      <c r="FSM60" s="345"/>
      <c r="FSN60" s="345"/>
      <c r="FSO60" s="345"/>
      <c r="FSP60" s="345"/>
      <c r="FSQ60" s="345"/>
      <c r="FSR60" s="345"/>
      <c r="FSS60" s="345"/>
      <c r="FST60" s="345"/>
      <c r="FSU60" s="345"/>
      <c r="FSV60" s="345"/>
      <c r="FSW60" s="345"/>
      <c r="FSX60" s="345"/>
      <c r="FSY60" s="345"/>
      <c r="FSZ60" s="345"/>
      <c r="FTA60" s="345"/>
      <c r="FTB60" s="345"/>
      <c r="FTC60" s="345"/>
      <c r="FTD60" s="345"/>
      <c r="FTE60" s="345"/>
      <c r="FTF60" s="345"/>
      <c r="FTG60" s="345"/>
      <c r="FTH60" s="345"/>
      <c r="FTI60" s="345"/>
      <c r="FTJ60" s="345"/>
      <c r="FTK60" s="345"/>
      <c r="FTL60" s="345"/>
      <c r="FTM60" s="345"/>
      <c r="FTN60" s="345"/>
      <c r="FTO60" s="345"/>
      <c r="FTP60" s="345"/>
      <c r="FTQ60" s="345"/>
      <c r="FTR60" s="345"/>
      <c r="FTS60" s="345"/>
      <c r="FTT60" s="345"/>
      <c r="FTU60" s="345"/>
      <c r="FTV60" s="345"/>
      <c r="FTW60" s="345"/>
      <c r="FTX60" s="345"/>
      <c r="FTY60" s="345"/>
      <c r="FTZ60" s="345"/>
      <c r="FUA60" s="345"/>
      <c r="FUB60" s="345"/>
      <c r="FUC60" s="345"/>
      <c r="FUD60" s="345"/>
      <c r="FUE60" s="345"/>
      <c r="FUF60" s="345"/>
      <c r="FUG60" s="345"/>
      <c r="FUH60" s="345"/>
      <c r="FUI60" s="345"/>
      <c r="FUJ60" s="345"/>
      <c r="FUK60" s="345"/>
      <c r="FUL60" s="345"/>
      <c r="FUM60" s="345"/>
      <c r="FUN60" s="345"/>
      <c r="FUO60" s="345"/>
      <c r="FUP60" s="345"/>
      <c r="FUQ60" s="345"/>
      <c r="FUR60" s="345"/>
      <c r="FUS60" s="345"/>
      <c r="FUT60" s="345"/>
      <c r="FUU60" s="345"/>
      <c r="FUV60" s="345"/>
      <c r="FUW60" s="345"/>
      <c r="FUX60" s="345"/>
      <c r="FUY60" s="345"/>
      <c r="FUZ60" s="345"/>
      <c r="FVA60" s="345"/>
      <c r="FVB60" s="345"/>
      <c r="FVC60" s="345"/>
      <c r="FVD60" s="345"/>
      <c r="FVE60" s="345"/>
      <c r="FVF60" s="345"/>
      <c r="FVG60" s="345"/>
      <c r="FVH60" s="345"/>
      <c r="FVI60" s="345"/>
      <c r="FVJ60" s="345"/>
      <c r="FVK60" s="345"/>
      <c r="FVL60" s="345"/>
      <c r="FVM60" s="345"/>
      <c r="FVN60" s="345"/>
      <c r="FVO60" s="345"/>
      <c r="FVP60" s="345"/>
      <c r="FVQ60" s="345"/>
      <c r="FVR60" s="345"/>
      <c r="FVS60" s="345"/>
      <c r="FVT60" s="345"/>
      <c r="FVU60" s="345"/>
      <c r="FVV60" s="345"/>
      <c r="FVW60" s="345"/>
      <c r="FVX60" s="345"/>
      <c r="FVY60" s="345"/>
      <c r="FVZ60" s="345"/>
      <c r="FWA60" s="345"/>
      <c r="FWB60" s="345"/>
      <c r="FWC60" s="345"/>
      <c r="FWD60" s="345"/>
      <c r="FWE60" s="345"/>
      <c r="FWF60" s="345"/>
      <c r="FWG60" s="345"/>
      <c r="FWH60" s="345"/>
      <c r="FWI60" s="345"/>
      <c r="FWJ60" s="345"/>
      <c r="FWK60" s="345"/>
      <c r="FWL60" s="345"/>
      <c r="FWM60" s="345"/>
      <c r="FWN60" s="345"/>
      <c r="FWO60" s="345"/>
      <c r="FWP60" s="345"/>
      <c r="FWQ60" s="345"/>
      <c r="FWR60" s="345"/>
      <c r="FWS60" s="345"/>
      <c r="FWT60" s="345"/>
      <c r="FWU60" s="345"/>
      <c r="FWV60" s="345"/>
      <c r="FWW60" s="345"/>
      <c r="FWX60" s="345"/>
      <c r="FWY60" s="345"/>
      <c r="FWZ60" s="345"/>
      <c r="FXA60" s="345"/>
      <c r="FXB60" s="345"/>
      <c r="FXC60" s="345"/>
      <c r="FXD60" s="345"/>
      <c r="FXE60" s="345"/>
      <c r="FXF60" s="345"/>
      <c r="FXG60" s="345"/>
      <c r="FXH60" s="345"/>
      <c r="FXI60" s="345"/>
      <c r="FXJ60" s="345"/>
      <c r="FXK60" s="345"/>
      <c r="FXL60" s="345"/>
      <c r="FXM60" s="345"/>
      <c r="FXN60" s="345"/>
      <c r="FXO60" s="345"/>
      <c r="FXP60" s="345"/>
      <c r="FXQ60" s="345"/>
      <c r="FXR60" s="345"/>
      <c r="FXS60" s="345"/>
      <c r="FXT60" s="345"/>
      <c r="FXU60" s="345"/>
      <c r="FXV60" s="345"/>
      <c r="FXW60" s="345"/>
      <c r="FXX60" s="345"/>
      <c r="FXY60" s="345"/>
      <c r="FXZ60" s="345"/>
      <c r="FYA60" s="345"/>
      <c r="FYB60" s="345"/>
      <c r="FYC60" s="345"/>
      <c r="FYD60" s="345"/>
      <c r="FYE60" s="345"/>
      <c r="FYF60" s="345"/>
      <c r="FYG60" s="345"/>
      <c r="FYH60" s="345"/>
      <c r="FYI60" s="345"/>
      <c r="FYJ60" s="345"/>
      <c r="FYK60" s="345"/>
      <c r="FYL60" s="345"/>
      <c r="FYM60" s="345"/>
      <c r="FYN60" s="345"/>
      <c r="FYO60" s="345"/>
      <c r="FYP60" s="345"/>
      <c r="FYQ60" s="345"/>
      <c r="FYR60" s="345"/>
      <c r="FYS60" s="345"/>
      <c r="FYT60" s="345"/>
      <c r="FYU60" s="345"/>
      <c r="FYV60" s="345"/>
      <c r="FYW60" s="345"/>
      <c r="FYX60" s="345"/>
      <c r="FYY60" s="345"/>
      <c r="FYZ60" s="345"/>
      <c r="FZA60" s="345"/>
      <c r="FZB60" s="345"/>
      <c r="FZC60" s="345"/>
      <c r="FZD60" s="345"/>
      <c r="FZE60" s="345"/>
      <c r="FZF60" s="345"/>
      <c r="FZG60" s="345"/>
      <c r="FZH60" s="345"/>
      <c r="FZI60" s="345"/>
      <c r="FZJ60" s="345"/>
      <c r="FZK60" s="345"/>
      <c r="FZL60" s="345"/>
      <c r="FZM60" s="345"/>
      <c r="FZN60" s="345"/>
      <c r="FZO60" s="345"/>
      <c r="FZP60" s="345"/>
      <c r="FZQ60" s="345"/>
      <c r="FZR60" s="345"/>
      <c r="FZS60" s="345"/>
      <c r="FZT60" s="345"/>
      <c r="FZU60" s="345"/>
      <c r="FZV60" s="345"/>
      <c r="FZW60" s="345"/>
      <c r="FZX60" s="345"/>
      <c r="FZY60" s="345"/>
      <c r="FZZ60" s="345"/>
      <c r="GAA60" s="345"/>
      <c r="GAB60" s="345"/>
      <c r="GAC60" s="345"/>
      <c r="GAD60" s="345"/>
      <c r="GAE60" s="345"/>
      <c r="GAF60" s="345"/>
      <c r="GAG60" s="345"/>
      <c r="GAH60" s="345"/>
      <c r="GAI60" s="345"/>
      <c r="GAJ60" s="345"/>
      <c r="GAK60" s="345"/>
      <c r="GAL60" s="345"/>
      <c r="GAM60" s="345"/>
      <c r="GAN60" s="345"/>
      <c r="GAO60" s="345"/>
      <c r="GAP60" s="345"/>
      <c r="GAQ60" s="345"/>
      <c r="GAR60" s="345"/>
      <c r="GAS60" s="345"/>
      <c r="GAT60" s="345"/>
      <c r="GAU60" s="345"/>
      <c r="GAV60" s="345"/>
      <c r="GAW60" s="345"/>
      <c r="GAX60" s="345"/>
      <c r="GAY60" s="345"/>
      <c r="GAZ60" s="345"/>
      <c r="GBA60" s="345"/>
      <c r="GBB60" s="345"/>
      <c r="GBC60" s="345"/>
      <c r="GBD60" s="345"/>
      <c r="GBE60" s="345"/>
      <c r="GBF60" s="345"/>
      <c r="GBG60" s="345"/>
      <c r="GBH60" s="345"/>
      <c r="GBI60" s="345"/>
      <c r="GBJ60" s="345"/>
      <c r="GBK60" s="345"/>
      <c r="GBL60" s="345"/>
      <c r="GBM60" s="345"/>
      <c r="GBN60" s="345"/>
      <c r="GBO60" s="345"/>
      <c r="GBP60" s="345"/>
      <c r="GBQ60" s="345"/>
      <c r="GBR60" s="345"/>
      <c r="GBS60" s="345"/>
      <c r="GBT60" s="345"/>
      <c r="GBU60" s="345"/>
      <c r="GBV60" s="345"/>
      <c r="GBW60" s="345"/>
      <c r="GBX60" s="345"/>
      <c r="GBY60" s="345"/>
      <c r="GBZ60" s="345"/>
      <c r="GCA60" s="345"/>
      <c r="GCB60" s="345"/>
      <c r="GCC60" s="345"/>
      <c r="GCD60" s="345"/>
      <c r="GCE60" s="345"/>
      <c r="GCF60" s="345"/>
      <c r="GCG60" s="345"/>
      <c r="GCH60" s="345"/>
      <c r="GCI60" s="345"/>
      <c r="GCJ60" s="345"/>
      <c r="GCK60" s="345"/>
      <c r="GCL60" s="345"/>
      <c r="GCM60" s="345"/>
      <c r="GCN60" s="345"/>
      <c r="GCO60" s="345"/>
      <c r="GCP60" s="345"/>
      <c r="GCQ60" s="345"/>
      <c r="GCR60" s="345"/>
      <c r="GCS60" s="345"/>
      <c r="GCT60" s="345"/>
      <c r="GCU60" s="345"/>
      <c r="GCV60" s="345"/>
      <c r="GCW60" s="345"/>
      <c r="GCX60" s="345"/>
      <c r="GCY60" s="345"/>
      <c r="GCZ60" s="345"/>
      <c r="GDA60" s="345"/>
      <c r="GDB60" s="345"/>
      <c r="GDC60" s="345"/>
      <c r="GDD60" s="345"/>
      <c r="GDE60" s="345"/>
      <c r="GDF60" s="345"/>
      <c r="GDG60" s="345"/>
      <c r="GDH60" s="345"/>
      <c r="GDI60" s="345"/>
      <c r="GDJ60" s="345"/>
      <c r="GDK60" s="345"/>
      <c r="GDL60" s="345"/>
      <c r="GDM60" s="345"/>
      <c r="GDN60" s="345"/>
      <c r="GDO60" s="345"/>
      <c r="GDP60" s="345"/>
      <c r="GDQ60" s="345"/>
      <c r="GDR60" s="345"/>
      <c r="GDS60" s="345"/>
      <c r="GDT60" s="345"/>
      <c r="GDU60" s="345"/>
      <c r="GDV60" s="345"/>
      <c r="GDW60" s="345"/>
      <c r="GDX60" s="345"/>
      <c r="GDY60" s="345"/>
      <c r="GDZ60" s="345"/>
      <c r="GEA60" s="345"/>
      <c r="GEB60" s="345"/>
      <c r="GEC60" s="345"/>
      <c r="GED60" s="345"/>
      <c r="GEE60" s="345"/>
      <c r="GEF60" s="345"/>
      <c r="GEG60" s="345"/>
      <c r="GEH60" s="345"/>
      <c r="GEI60" s="345"/>
      <c r="GEJ60" s="345"/>
      <c r="GEK60" s="345"/>
      <c r="GEL60" s="345"/>
      <c r="GEM60" s="345"/>
      <c r="GEN60" s="345"/>
      <c r="GEO60" s="345"/>
      <c r="GEP60" s="345"/>
      <c r="GEQ60" s="345"/>
      <c r="GER60" s="345"/>
      <c r="GES60" s="345"/>
      <c r="GET60" s="345"/>
      <c r="GEU60" s="345"/>
      <c r="GEV60" s="345"/>
      <c r="GEW60" s="345"/>
      <c r="GEX60" s="345"/>
      <c r="GEY60" s="345"/>
      <c r="GEZ60" s="345"/>
      <c r="GFA60" s="345"/>
      <c r="GFB60" s="345"/>
      <c r="GFC60" s="345"/>
      <c r="GFD60" s="345"/>
      <c r="GFE60" s="345"/>
      <c r="GFF60" s="345"/>
      <c r="GFG60" s="345"/>
      <c r="GFH60" s="345"/>
      <c r="GFI60" s="345"/>
      <c r="GFJ60" s="345"/>
      <c r="GFK60" s="345"/>
      <c r="GFL60" s="345"/>
      <c r="GFM60" s="345"/>
      <c r="GFN60" s="345"/>
      <c r="GFO60" s="345"/>
      <c r="GFP60" s="345"/>
      <c r="GFQ60" s="345"/>
      <c r="GFR60" s="345"/>
      <c r="GFS60" s="345"/>
      <c r="GFT60" s="345"/>
      <c r="GFU60" s="345"/>
      <c r="GFV60" s="345"/>
      <c r="GFW60" s="345"/>
      <c r="GFX60" s="345"/>
      <c r="GFY60" s="345"/>
      <c r="GFZ60" s="345"/>
      <c r="GGA60" s="345"/>
      <c r="GGB60" s="345"/>
      <c r="GGC60" s="345"/>
      <c r="GGD60" s="345"/>
      <c r="GGE60" s="345"/>
      <c r="GGF60" s="345"/>
      <c r="GGG60" s="345"/>
      <c r="GGH60" s="345"/>
      <c r="GGI60" s="345"/>
      <c r="GGJ60" s="345"/>
      <c r="GGK60" s="345"/>
      <c r="GGL60" s="345"/>
      <c r="GGM60" s="345"/>
      <c r="GGN60" s="345"/>
      <c r="GGO60" s="345"/>
      <c r="GGP60" s="345"/>
      <c r="GGQ60" s="345"/>
      <c r="GGR60" s="345"/>
      <c r="GGS60" s="345"/>
      <c r="GGT60" s="345"/>
      <c r="GGU60" s="345"/>
      <c r="GGV60" s="345"/>
      <c r="GGW60" s="345"/>
      <c r="GGX60" s="345"/>
      <c r="GGY60" s="345"/>
      <c r="GGZ60" s="345"/>
      <c r="GHA60" s="345"/>
      <c r="GHB60" s="345"/>
      <c r="GHC60" s="345"/>
      <c r="GHD60" s="345"/>
      <c r="GHE60" s="345"/>
      <c r="GHF60" s="345"/>
      <c r="GHG60" s="345"/>
      <c r="GHH60" s="345"/>
      <c r="GHI60" s="345"/>
      <c r="GHJ60" s="345"/>
      <c r="GHK60" s="345"/>
      <c r="GHL60" s="345"/>
      <c r="GHM60" s="345"/>
      <c r="GHN60" s="345"/>
      <c r="GHO60" s="345"/>
      <c r="GHP60" s="345"/>
      <c r="GHQ60" s="345"/>
      <c r="GHR60" s="345"/>
      <c r="GHS60" s="345"/>
      <c r="GHT60" s="345"/>
      <c r="GHU60" s="345"/>
      <c r="GHV60" s="345"/>
      <c r="GHW60" s="345"/>
      <c r="GHX60" s="345"/>
      <c r="GHY60" s="345"/>
      <c r="GHZ60" s="345"/>
      <c r="GIA60" s="345"/>
      <c r="GIB60" s="345"/>
      <c r="GIC60" s="345"/>
      <c r="GID60" s="345"/>
      <c r="GIE60" s="345"/>
      <c r="GIF60" s="345"/>
      <c r="GIG60" s="345"/>
      <c r="GIH60" s="345"/>
      <c r="GII60" s="345"/>
      <c r="GIJ60" s="345"/>
      <c r="GIK60" s="345"/>
      <c r="GIL60" s="345"/>
      <c r="GIM60" s="345"/>
      <c r="GIN60" s="345"/>
      <c r="GIO60" s="345"/>
      <c r="GIP60" s="345"/>
      <c r="GIQ60" s="345"/>
      <c r="GIR60" s="345"/>
      <c r="GIS60" s="345"/>
      <c r="GIT60" s="345"/>
      <c r="GIU60" s="345"/>
      <c r="GIV60" s="345"/>
      <c r="GIW60" s="345"/>
      <c r="GIX60" s="345"/>
      <c r="GIY60" s="345"/>
      <c r="GIZ60" s="345"/>
      <c r="GJA60" s="345"/>
      <c r="GJB60" s="345"/>
      <c r="GJC60" s="345"/>
      <c r="GJD60" s="345"/>
      <c r="GJE60" s="345"/>
      <c r="GJF60" s="345"/>
      <c r="GJG60" s="345"/>
      <c r="GJH60" s="345"/>
      <c r="GJI60" s="345"/>
      <c r="GJJ60" s="345"/>
      <c r="GJK60" s="345"/>
      <c r="GJL60" s="345"/>
      <c r="GJM60" s="345"/>
      <c r="GJN60" s="345"/>
      <c r="GJO60" s="345"/>
      <c r="GJP60" s="345"/>
      <c r="GJQ60" s="345"/>
      <c r="GJR60" s="345"/>
      <c r="GJS60" s="345"/>
      <c r="GJT60" s="345"/>
      <c r="GJU60" s="345"/>
      <c r="GJV60" s="345"/>
      <c r="GJW60" s="345"/>
      <c r="GJX60" s="345"/>
      <c r="GJY60" s="345"/>
      <c r="GJZ60" s="345"/>
      <c r="GKA60" s="345"/>
      <c r="GKB60" s="345"/>
      <c r="GKC60" s="345"/>
      <c r="GKD60" s="345"/>
      <c r="GKE60" s="345"/>
      <c r="GKF60" s="345"/>
      <c r="GKG60" s="345"/>
      <c r="GKH60" s="345"/>
      <c r="GKI60" s="345"/>
      <c r="GKJ60" s="345"/>
      <c r="GKK60" s="345"/>
      <c r="GKL60" s="345"/>
      <c r="GKM60" s="345"/>
      <c r="GKN60" s="345"/>
      <c r="GKO60" s="345"/>
      <c r="GKP60" s="345"/>
      <c r="GKQ60" s="345"/>
      <c r="GKR60" s="345"/>
      <c r="GKS60" s="345"/>
      <c r="GKT60" s="345"/>
      <c r="GKU60" s="345"/>
      <c r="GKV60" s="345"/>
      <c r="GKW60" s="345"/>
      <c r="GKX60" s="345"/>
      <c r="GKY60" s="345"/>
      <c r="GKZ60" s="345"/>
      <c r="GLA60" s="345"/>
      <c r="GLB60" s="345"/>
      <c r="GLC60" s="345"/>
      <c r="GLD60" s="345"/>
      <c r="GLE60" s="345"/>
      <c r="GLF60" s="345"/>
      <c r="GLG60" s="345"/>
      <c r="GLH60" s="345"/>
      <c r="GLI60" s="345"/>
      <c r="GLJ60" s="345"/>
      <c r="GLK60" s="345"/>
      <c r="GLL60" s="345"/>
      <c r="GLM60" s="345"/>
      <c r="GLN60" s="345"/>
      <c r="GLO60" s="345"/>
      <c r="GLP60" s="345"/>
      <c r="GLQ60" s="345"/>
      <c r="GLR60" s="345"/>
      <c r="GLS60" s="345"/>
      <c r="GLT60" s="345"/>
      <c r="GLU60" s="345"/>
      <c r="GLV60" s="345"/>
      <c r="GLW60" s="345"/>
      <c r="GLX60" s="345"/>
      <c r="GLY60" s="345"/>
      <c r="GLZ60" s="345"/>
      <c r="GMA60" s="345"/>
      <c r="GMB60" s="345"/>
      <c r="GMC60" s="345"/>
      <c r="GMD60" s="345"/>
      <c r="GME60" s="345"/>
      <c r="GMF60" s="345"/>
      <c r="GMG60" s="345"/>
      <c r="GMH60" s="345"/>
      <c r="GMI60" s="345"/>
      <c r="GMJ60" s="345"/>
      <c r="GMK60" s="345"/>
      <c r="GML60" s="345"/>
      <c r="GMM60" s="345"/>
      <c r="GMN60" s="345"/>
      <c r="GMO60" s="345"/>
      <c r="GMP60" s="345"/>
      <c r="GMQ60" s="345"/>
      <c r="GMR60" s="345"/>
      <c r="GMS60" s="345"/>
      <c r="GMT60" s="345"/>
      <c r="GMU60" s="345"/>
      <c r="GMV60" s="345"/>
      <c r="GMW60" s="345"/>
      <c r="GMX60" s="345"/>
      <c r="GMY60" s="345"/>
      <c r="GMZ60" s="345"/>
      <c r="GNA60" s="345"/>
      <c r="GNB60" s="345"/>
      <c r="GNC60" s="345"/>
      <c r="GND60" s="345"/>
      <c r="GNE60" s="345"/>
      <c r="GNF60" s="345"/>
      <c r="GNG60" s="345"/>
      <c r="GNH60" s="345"/>
      <c r="GNI60" s="345"/>
      <c r="GNJ60" s="345"/>
      <c r="GNK60" s="345"/>
      <c r="GNL60" s="345"/>
      <c r="GNM60" s="345"/>
      <c r="GNN60" s="345"/>
      <c r="GNO60" s="345"/>
      <c r="GNP60" s="345"/>
      <c r="GNQ60" s="345"/>
      <c r="GNR60" s="345"/>
      <c r="GNS60" s="345"/>
      <c r="GNT60" s="345"/>
      <c r="GNU60" s="345"/>
      <c r="GNV60" s="345"/>
      <c r="GNW60" s="345"/>
      <c r="GNX60" s="345"/>
      <c r="GNY60" s="345"/>
      <c r="GNZ60" s="345"/>
      <c r="GOA60" s="345"/>
      <c r="GOB60" s="345"/>
      <c r="GOC60" s="345"/>
      <c r="GOD60" s="345"/>
      <c r="GOE60" s="345"/>
      <c r="GOF60" s="345"/>
      <c r="GOG60" s="345"/>
      <c r="GOH60" s="345"/>
      <c r="GOI60" s="345"/>
      <c r="GOJ60" s="345"/>
      <c r="GOK60" s="345"/>
      <c r="GOL60" s="345"/>
      <c r="GOM60" s="345"/>
      <c r="GON60" s="345"/>
      <c r="GOO60" s="345"/>
      <c r="GOP60" s="345"/>
      <c r="GOQ60" s="345"/>
      <c r="GOR60" s="345"/>
      <c r="GOS60" s="345"/>
      <c r="GOT60" s="345"/>
      <c r="GOU60" s="345"/>
      <c r="GOV60" s="345"/>
      <c r="GOW60" s="345"/>
      <c r="GOX60" s="345"/>
      <c r="GOY60" s="345"/>
      <c r="GOZ60" s="345"/>
      <c r="GPA60" s="345"/>
      <c r="GPB60" s="345"/>
      <c r="GPC60" s="345"/>
      <c r="GPD60" s="345"/>
      <c r="GPE60" s="345"/>
      <c r="GPF60" s="345"/>
      <c r="GPG60" s="345"/>
      <c r="GPH60" s="345"/>
      <c r="GPI60" s="345"/>
      <c r="GPJ60" s="345"/>
      <c r="GPK60" s="345"/>
      <c r="GPL60" s="345"/>
      <c r="GPM60" s="345"/>
      <c r="GPN60" s="345"/>
      <c r="GPO60" s="345"/>
      <c r="GPP60" s="345"/>
      <c r="GPQ60" s="345"/>
      <c r="GPR60" s="345"/>
      <c r="GPS60" s="345"/>
      <c r="GPT60" s="345"/>
      <c r="GPU60" s="345"/>
      <c r="GPV60" s="345"/>
      <c r="GPW60" s="345"/>
      <c r="GPX60" s="345"/>
      <c r="GPY60" s="345"/>
      <c r="GPZ60" s="345"/>
      <c r="GQA60" s="345"/>
      <c r="GQB60" s="345"/>
      <c r="GQC60" s="345"/>
      <c r="GQD60" s="345"/>
      <c r="GQE60" s="345"/>
      <c r="GQF60" s="345"/>
      <c r="GQG60" s="345"/>
      <c r="GQH60" s="345"/>
      <c r="GQI60" s="345"/>
      <c r="GQJ60" s="345"/>
      <c r="GQK60" s="345"/>
      <c r="GQL60" s="345"/>
      <c r="GQM60" s="345"/>
      <c r="GQN60" s="345"/>
      <c r="GQO60" s="345"/>
      <c r="GQP60" s="345"/>
      <c r="GQQ60" s="345"/>
      <c r="GQR60" s="345"/>
      <c r="GQS60" s="345"/>
      <c r="GQT60" s="345"/>
      <c r="GQU60" s="345"/>
      <c r="GQV60" s="345"/>
      <c r="GQW60" s="345"/>
      <c r="GQX60" s="345"/>
      <c r="GQY60" s="345"/>
      <c r="GQZ60" s="345"/>
      <c r="GRA60" s="345"/>
      <c r="GRB60" s="345"/>
      <c r="GRC60" s="345"/>
      <c r="GRD60" s="345"/>
      <c r="GRE60" s="345"/>
      <c r="GRF60" s="345"/>
      <c r="GRG60" s="345"/>
      <c r="GRH60" s="345"/>
      <c r="GRI60" s="345"/>
      <c r="GRJ60" s="345"/>
      <c r="GRK60" s="345"/>
      <c r="GRL60" s="345"/>
      <c r="GRM60" s="345"/>
      <c r="GRN60" s="345"/>
      <c r="GRO60" s="345"/>
      <c r="GRP60" s="345"/>
      <c r="GRQ60" s="345"/>
      <c r="GRR60" s="345"/>
      <c r="GRS60" s="345"/>
      <c r="GRT60" s="345"/>
      <c r="GRU60" s="345"/>
      <c r="GRV60" s="345"/>
      <c r="GRW60" s="345"/>
      <c r="GRX60" s="345"/>
      <c r="GRY60" s="345"/>
      <c r="GRZ60" s="345"/>
      <c r="GSA60" s="345"/>
      <c r="GSB60" s="345"/>
      <c r="GSC60" s="345"/>
      <c r="GSD60" s="345"/>
      <c r="GSE60" s="345"/>
      <c r="GSF60" s="345"/>
      <c r="GSG60" s="345"/>
      <c r="GSH60" s="345"/>
      <c r="GSI60" s="345"/>
      <c r="GSJ60" s="345"/>
      <c r="GSK60" s="345"/>
      <c r="GSL60" s="345"/>
      <c r="GSM60" s="345"/>
      <c r="GSN60" s="345"/>
      <c r="GSO60" s="345"/>
      <c r="GSP60" s="345"/>
      <c r="GSQ60" s="345"/>
      <c r="GSR60" s="345"/>
      <c r="GSS60" s="345"/>
      <c r="GST60" s="345"/>
      <c r="GSU60" s="345"/>
      <c r="GSV60" s="345"/>
      <c r="GSW60" s="345"/>
      <c r="GSX60" s="345"/>
      <c r="GSY60" s="345"/>
      <c r="GSZ60" s="345"/>
      <c r="GTA60" s="345"/>
      <c r="GTB60" s="345"/>
      <c r="GTC60" s="345"/>
      <c r="GTD60" s="345"/>
      <c r="GTE60" s="345"/>
      <c r="GTF60" s="345"/>
      <c r="GTG60" s="345"/>
      <c r="GTH60" s="345"/>
      <c r="GTI60" s="345"/>
      <c r="GTJ60" s="345"/>
      <c r="GTK60" s="345"/>
      <c r="GTL60" s="345"/>
      <c r="GTM60" s="345"/>
      <c r="GTN60" s="345"/>
      <c r="GTO60" s="345"/>
      <c r="GTP60" s="345"/>
      <c r="GTQ60" s="345"/>
      <c r="GTR60" s="345"/>
      <c r="GTS60" s="345"/>
      <c r="GTT60" s="345"/>
      <c r="GTU60" s="345"/>
      <c r="GTV60" s="345"/>
      <c r="GTW60" s="345"/>
      <c r="GTX60" s="345"/>
      <c r="GTY60" s="345"/>
      <c r="GTZ60" s="345"/>
      <c r="GUA60" s="345"/>
      <c r="GUB60" s="345"/>
      <c r="GUC60" s="345"/>
      <c r="GUD60" s="345"/>
      <c r="GUE60" s="345"/>
      <c r="GUF60" s="345"/>
      <c r="GUG60" s="345"/>
      <c r="GUH60" s="345"/>
      <c r="GUI60" s="345"/>
      <c r="GUJ60" s="345"/>
      <c r="GUK60" s="345"/>
      <c r="GUL60" s="345"/>
      <c r="GUM60" s="345"/>
      <c r="GUN60" s="345"/>
      <c r="GUO60" s="345"/>
      <c r="GUP60" s="345"/>
      <c r="GUQ60" s="345"/>
      <c r="GUR60" s="345"/>
      <c r="GUS60" s="345"/>
      <c r="GUT60" s="345"/>
      <c r="GUU60" s="345"/>
      <c r="GUV60" s="345"/>
      <c r="GUW60" s="345"/>
      <c r="GUX60" s="345"/>
      <c r="GUY60" s="345"/>
      <c r="GUZ60" s="345"/>
      <c r="GVA60" s="345"/>
      <c r="GVB60" s="345"/>
      <c r="GVC60" s="345"/>
      <c r="GVD60" s="345"/>
      <c r="GVE60" s="345"/>
      <c r="GVF60" s="345"/>
      <c r="GVG60" s="345"/>
      <c r="GVH60" s="345"/>
      <c r="GVI60" s="345"/>
      <c r="GVJ60" s="345"/>
      <c r="GVK60" s="345"/>
      <c r="GVL60" s="345"/>
      <c r="GVM60" s="345"/>
      <c r="GVN60" s="345"/>
      <c r="GVO60" s="345"/>
      <c r="GVP60" s="345"/>
      <c r="GVQ60" s="345"/>
      <c r="GVR60" s="345"/>
      <c r="GVS60" s="345"/>
      <c r="GVT60" s="345"/>
      <c r="GVU60" s="345"/>
      <c r="GVV60" s="345"/>
      <c r="GVW60" s="345"/>
      <c r="GVX60" s="345"/>
      <c r="GVY60" s="345"/>
      <c r="GVZ60" s="345"/>
      <c r="GWA60" s="345"/>
      <c r="GWB60" s="345"/>
      <c r="GWC60" s="345"/>
      <c r="GWD60" s="345"/>
      <c r="GWE60" s="345"/>
      <c r="GWF60" s="345"/>
      <c r="GWG60" s="345"/>
      <c r="GWH60" s="345"/>
      <c r="GWI60" s="345"/>
      <c r="GWJ60" s="345"/>
      <c r="GWK60" s="345"/>
      <c r="GWL60" s="345"/>
      <c r="GWM60" s="345"/>
      <c r="GWN60" s="345"/>
      <c r="GWO60" s="345"/>
      <c r="GWP60" s="345"/>
      <c r="GWQ60" s="345"/>
      <c r="GWR60" s="345"/>
      <c r="GWS60" s="345"/>
      <c r="GWT60" s="345"/>
      <c r="GWU60" s="345"/>
      <c r="GWV60" s="345"/>
      <c r="GWW60" s="345"/>
      <c r="GWX60" s="345"/>
      <c r="GWY60" s="345"/>
      <c r="GWZ60" s="345"/>
      <c r="GXA60" s="345"/>
      <c r="GXB60" s="345"/>
      <c r="GXC60" s="345"/>
      <c r="GXD60" s="345"/>
      <c r="GXE60" s="345"/>
      <c r="GXF60" s="345"/>
      <c r="GXG60" s="345"/>
      <c r="GXH60" s="345"/>
      <c r="GXI60" s="345"/>
      <c r="GXJ60" s="345"/>
      <c r="GXK60" s="345"/>
      <c r="GXL60" s="345"/>
      <c r="GXM60" s="345"/>
      <c r="GXN60" s="345"/>
      <c r="GXO60" s="345"/>
      <c r="GXP60" s="345"/>
      <c r="GXQ60" s="345"/>
      <c r="GXR60" s="345"/>
      <c r="GXS60" s="345"/>
      <c r="GXT60" s="345"/>
      <c r="GXU60" s="345"/>
      <c r="GXV60" s="345"/>
      <c r="GXW60" s="345"/>
      <c r="GXX60" s="345"/>
      <c r="GXY60" s="345"/>
      <c r="GXZ60" s="345"/>
      <c r="GYA60" s="345"/>
      <c r="GYB60" s="345"/>
      <c r="GYC60" s="345"/>
      <c r="GYD60" s="345"/>
      <c r="GYE60" s="345"/>
      <c r="GYF60" s="345"/>
      <c r="GYG60" s="345"/>
      <c r="GYH60" s="345"/>
      <c r="GYI60" s="345"/>
      <c r="GYJ60" s="345"/>
      <c r="GYK60" s="345"/>
      <c r="GYL60" s="345"/>
      <c r="GYM60" s="345"/>
      <c r="GYN60" s="345"/>
      <c r="GYO60" s="345"/>
      <c r="GYP60" s="345"/>
      <c r="GYQ60" s="345"/>
      <c r="GYR60" s="345"/>
      <c r="GYS60" s="345"/>
      <c r="GYT60" s="345"/>
      <c r="GYU60" s="345"/>
      <c r="GYV60" s="345"/>
      <c r="GYW60" s="345"/>
      <c r="GYX60" s="345"/>
      <c r="GYY60" s="345"/>
      <c r="GYZ60" s="345"/>
      <c r="GZA60" s="345"/>
      <c r="GZB60" s="345"/>
      <c r="GZC60" s="345"/>
      <c r="GZD60" s="345"/>
      <c r="GZE60" s="345"/>
      <c r="GZF60" s="345"/>
      <c r="GZG60" s="345"/>
      <c r="GZH60" s="345"/>
      <c r="GZI60" s="345"/>
      <c r="GZJ60" s="345"/>
      <c r="GZK60" s="345"/>
      <c r="GZL60" s="345"/>
      <c r="GZM60" s="345"/>
      <c r="GZN60" s="345"/>
      <c r="GZO60" s="345"/>
      <c r="GZP60" s="345"/>
      <c r="GZQ60" s="345"/>
      <c r="GZR60" s="345"/>
      <c r="GZS60" s="345"/>
      <c r="GZT60" s="345"/>
      <c r="GZU60" s="345"/>
      <c r="GZV60" s="345"/>
      <c r="GZW60" s="345"/>
      <c r="GZX60" s="345"/>
      <c r="GZY60" s="345"/>
      <c r="GZZ60" s="345"/>
      <c r="HAA60" s="345"/>
      <c r="HAB60" s="345"/>
      <c r="HAC60" s="345"/>
      <c r="HAD60" s="345"/>
      <c r="HAE60" s="345"/>
      <c r="HAF60" s="345"/>
      <c r="HAG60" s="345"/>
      <c r="HAH60" s="345"/>
      <c r="HAI60" s="345"/>
      <c r="HAJ60" s="345"/>
      <c r="HAK60" s="345"/>
      <c r="HAL60" s="345"/>
      <c r="HAM60" s="345"/>
      <c r="HAN60" s="345"/>
      <c r="HAO60" s="345"/>
      <c r="HAP60" s="345"/>
      <c r="HAQ60" s="345"/>
      <c r="HAR60" s="345"/>
      <c r="HAS60" s="345"/>
      <c r="HAT60" s="345"/>
      <c r="HAU60" s="345"/>
      <c r="HAV60" s="345"/>
      <c r="HAW60" s="345"/>
      <c r="HAX60" s="345"/>
      <c r="HAY60" s="345"/>
      <c r="HAZ60" s="345"/>
      <c r="HBA60" s="345"/>
      <c r="HBB60" s="345"/>
      <c r="HBC60" s="345"/>
      <c r="HBD60" s="345"/>
      <c r="HBE60" s="345"/>
      <c r="HBF60" s="345"/>
      <c r="HBG60" s="345"/>
      <c r="HBH60" s="345"/>
      <c r="HBI60" s="345"/>
      <c r="HBJ60" s="345"/>
      <c r="HBK60" s="345"/>
      <c r="HBL60" s="345"/>
      <c r="HBM60" s="345"/>
      <c r="HBN60" s="345"/>
      <c r="HBO60" s="345"/>
      <c r="HBP60" s="345"/>
      <c r="HBQ60" s="345"/>
      <c r="HBR60" s="345"/>
      <c r="HBS60" s="345"/>
      <c r="HBT60" s="345"/>
      <c r="HBU60" s="345"/>
      <c r="HBV60" s="345"/>
      <c r="HBW60" s="345"/>
      <c r="HBX60" s="345"/>
      <c r="HBY60" s="345"/>
      <c r="HBZ60" s="345"/>
      <c r="HCA60" s="345"/>
      <c r="HCB60" s="345"/>
      <c r="HCC60" s="345"/>
      <c r="HCD60" s="345"/>
      <c r="HCE60" s="345"/>
      <c r="HCF60" s="345"/>
      <c r="HCG60" s="345"/>
      <c r="HCH60" s="345"/>
      <c r="HCI60" s="345"/>
      <c r="HCJ60" s="345"/>
      <c r="HCK60" s="345"/>
      <c r="HCL60" s="345"/>
      <c r="HCM60" s="345"/>
      <c r="HCN60" s="345"/>
      <c r="HCO60" s="345"/>
      <c r="HCP60" s="345"/>
      <c r="HCQ60" s="345"/>
      <c r="HCR60" s="345"/>
      <c r="HCS60" s="345"/>
      <c r="HCT60" s="345"/>
      <c r="HCU60" s="345"/>
      <c r="HCV60" s="345"/>
      <c r="HCW60" s="345"/>
      <c r="HCX60" s="345"/>
      <c r="HCY60" s="345"/>
      <c r="HCZ60" s="345"/>
      <c r="HDA60" s="345"/>
      <c r="HDB60" s="345"/>
      <c r="HDC60" s="345"/>
      <c r="HDD60" s="345"/>
      <c r="HDE60" s="345"/>
      <c r="HDF60" s="345"/>
      <c r="HDG60" s="345"/>
      <c r="HDH60" s="345"/>
      <c r="HDI60" s="345"/>
      <c r="HDJ60" s="345"/>
      <c r="HDK60" s="345"/>
      <c r="HDL60" s="345"/>
      <c r="HDM60" s="345"/>
      <c r="HDN60" s="345"/>
      <c r="HDO60" s="345"/>
      <c r="HDP60" s="345"/>
      <c r="HDQ60" s="345"/>
      <c r="HDR60" s="345"/>
      <c r="HDS60" s="345"/>
      <c r="HDT60" s="345"/>
      <c r="HDU60" s="345"/>
      <c r="HDV60" s="345"/>
      <c r="HDW60" s="345"/>
      <c r="HDX60" s="345"/>
      <c r="HDY60" s="345"/>
      <c r="HDZ60" s="345"/>
      <c r="HEA60" s="345"/>
      <c r="HEB60" s="345"/>
      <c r="HEC60" s="345"/>
      <c r="HED60" s="345"/>
      <c r="HEE60" s="345"/>
      <c r="HEF60" s="345"/>
      <c r="HEG60" s="345"/>
      <c r="HEH60" s="345"/>
      <c r="HEI60" s="345"/>
      <c r="HEJ60" s="345"/>
      <c r="HEK60" s="345"/>
      <c r="HEL60" s="345"/>
      <c r="HEM60" s="345"/>
      <c r="HEN60" s="345"/>
      <c r="HEO60" s="345"/>
      <c r="HEP60" s="345"/>
      <c r="HEQ60" s="345"/>
      <c r="HER60" s="345"/>
      <c r="HES60" s="345"/>
      <c r="HET60" s="345"/>
      <c r="HEU60" s="345"/>
      <c r="HEV60" s="345"/>
      <c r="HEW60" s="345"/>
      <c r="HEX60" s="345"/>
      <c r="HEY60" s="345"/>
      <c r="HEZ60" s="345"/>
      <c r="HFA60" s="345"/>
      <c r="HFB60" s="345"/>
      <c r="HFC60" s="345"/>
      <c r="HFD60" s="345"/>
      <c r="HFE60" s="345"/>
      <c r="HFF60" s="345"/>
      <c r="HFG60" s="345"/>
      <c r="HFH60" s="345"/>
      <c r="HFI60" s="345"/>
      <c r="HFJ60" s="345"/>
      <c r="HFK60" s="345"/>
      <c r="HFL60" s="345"/>
      <c r="HFM60" s="345"/>
      <c r="HFN60" s="345"/>
      <c r="HFO60" s="345"/>
      <c r="HFP60" s="345"/>
      <c r="HFQ60" s="345"/>
      <c r="HFR60" s="345"/>
      <c r="HFS60" s="345"/>
      <c r="HFT60" s="345"/>
      <c r="HFU60" s="345"/>
      <c r="HFV60" s="345"/>
      <c r="HFW60" s="345"/>
      <c r="HFX60" s="345"/>
      <c r="HFY60" s="345"/>
      <c r="HFZ60" s="345"/>
      <c r="HGA60" s="345"/>
      <c r="HGB60" s="345"/>
      <c r="HGC60" s="345"/>
      <c r="HGD60" s="345"/>
      <c r="HGE60" s="345"/>
      <c r="HGF60" s="345"/>
      <c r="HGG60" s="345"/>
      <c r="HGH60" s="345"/>
      <c r="HGI60" s="345"/>
      <c r="HGJ60" s="345"/>
      <c r="HGK60" s="345"/>
      <c r="HGL60" s="345"/>
      <c r="HGM60" s="345"/>
      <c r="HGN60" s="345"/>
      <c r="HGO60" s="345"/>
      <c r="HGP60" s="345"/>
      <c r="HGQ60" s="345"/>
      <c r="HGR60" s="345"/>
      <c r="HGS60" s="345"/>
      <c r="HGT60" s="345"/>
      <c r="HGU60" s="345"/>
      <c r="HGV60" s="345"/>
      <c r="HGW60" s="345"/>
      <c r="HGX60" s="345"/>
      <c r="HGY60" s="345"/>
      <c r="HGZ60" s="345"/>
      <c r="HHA60" s="345"/>
      <c r="HHB60" s="345"/>
      <c r="HHC60" s="345"/>
      <c r="HHD60" s="345"/>
      <c r="HHE60" s="345"/>
      <c r="HHF60" s="345"/>
      <c r="HHG60" s="345"/>
      <c r="HHH60" s="345"/>
      <c r="HHI60" s="345"/>
      <c r="HHJ60" s="345"/>
      <c r="HHK60" s="345"/>
      <c r="HHL60" s="345"/>
      <c r="HHM60" s="345"/>
      <c r="HHN60" s="345"/>
      <c r="HHO60" s="345"/>
      <c r="HHP60" s="345"/>
      <c r="HHQ60" s="345"/>
      <c r="HHR60" s="345"/>
      <c r="HHS60" s="345"/>
      <c r="HHT60" s="345"/>
      <c r="HHU60" s="345"/>
      <c r="HHV60" s="345"/>
      <c r="HHW60" s="345"/>
      <c r="HHX60" s="345"/>
      <c r="HHY60" s="345"/>
      <c r="HHZ60" s="345"/>
      <c r="HIA60" s="345"/>
      <c r="HIB60" s="345"/>
      <c r="HIC60" s="345"/>
      <c r="HID60" s="345"/>
      <c r="HIE60" s="345"/>
      <c r="HIF60" s="345"/>
      <c r="HIG60" s="345"/>
      <c r="HIH60" s="345"/>
      <c r="HII60" s="345"/>
      <c r="HIJ60" s="345"/>
      <c r="HIK60" s="345"/>
      <c r="HIL60" s="345"/>
      <c r="HIM60" s="345"/>
      <c r="HIN60" s="345"/>
      <c r="HIO60" s="345"/>
      <c r="HIP60" s="345"/>
      <c r="HIQ60" s="345"/>
      <c r="HIR60" s="345"/>
      <c r="HIS60" s="345"/>
      <c r="HIT60" s="345"/>
      <c r="HIU60" s="345"/>
      <c r="HIV60" s="345"/>
      <c r="HIW60" s="345"/>
      <c r="HIX60" s="345"/>
      <c r="HIY60" s="345"/>
      <c r="HIZ60" s="345"/>
      <c r="HJA60" s="345"/>
      <c r="HJB60" s="345"/>
      <c r="HJC60" s="345"/>
      <c r="HJD60" s="345"/>
      <c r="HJE60" s="345"/>
      <c r="HJF60" s="345"/>
      <c r="HJG60" s="345"/>
      <c r="HJH60" s="345"/>
      <c r="HJI60" s="345"/>
      <c r="HJJ60" s="345"/>
      <c r="HJK60" s="345"/>
      <c r="HJL60" s="345"/>
      <c r="HJM60" s="345"/>
      <c r="HJN60" s="345"/>
      <c r="HJO60" s="345"/>
      <c r="HJP60" s="345"/>
      <c r="HJQ60" s="345"/>
      <c r="HJR60" s="345"/>
      <c r="HJS60" s="345"/>
      <c r="HJT60" s="345"/>
      <c r="HJU60" s="345"/>
      <c r="HJV60" s="345"/>
      <c r="HJW60" s="345"/>
      <c r="HJX60" s="345"/>
      <c r="HJY60" s="345"/>
      <c r="HJZ60" s="345"/>
      <c r="HKA60" s="345"/>
      <c r="HKB60" s="345"/>
      <c r="HKC60" s="345"/>
      <c r="HKD60" s="345"/>
      <c r="HKE60" s="345"/>
      <c r="HKF60" s="345"/>
      <c r="HKG60" s="345"/>
      <c r="HKH60" s="345"/>
      <c r="HKI60" s="345"/>
      <c r="HKJ60" s="345"/>
      <c r="HKK60" s="345"/>
      <c r="HKL60" s="345"/>
      <c r="HKM60" s="345"/>
      <c r="HKN60" s="345"/>
      <c r="HKO60" s="345"/>
      <c r="HKP60" s="345"/>
      <c r="HKQ60" s="345"/>
      <c r="HKR60" s="345"/>
      <c r="HKS60" s="345"/>
      <c r="HKT60" s="345"/>
      <c r="HKU60" s="345"/>
      <c r="HKV60" s="345"/>
      <c r="HKW60" s="345"/>
      <c r="HKX60" s="345"/>
      <c r="HKY60" s="345"/>
      <c r="HKZ60" s="345"/>
      <c r="HLA60" s="345"/>
      <c r="HLB60" s="345"/>
      <c r="HLC60" s="345"/>
      <c r="HLD60" s="345"/>
      <c r="HLE60" s="345"/>
      <c r="HLF60" s="345"/>
      <c r="HLG60" s="345"/>
      <c r="HLH60" s="345"/>
      <c r="HLI60" s="345"/>
      <c r="HLJ60" s="345"/>
      <c r="HLK60" s="345"/>
      <c r="HLL60" s="345"/>
      <c r="HLM60" s="345"/>
      <c r="HLN60" s="345"/>
      <c r="HLO60" s="345"/>
      <c r="HLP60" s="345"/>
      <c r="HLQ60" s="345"/>
      <c r="HLR60" s="345"/>
      <c r="HLS60" s="345"/>
      <c r="HLT60" s="345"/>
      <c r="HLU60" s="345"/>
      <c r="HLV60" s="345"/>
      <c r="HLW60" s="345"/>
      <c r="HLX60" s="345"/>
      <c r="HLY60" s="345"/>
      <c r="HLZ60" s="345"/>
      <c r="HMA60" s="345"/>
      <c r="HMB60" s="345"/>
      <c r="HMC60" s="345"/>
      <c r="HMD60" s="345"/>
      <c r="HME60" s="345"/>
      <c r="HMF60" s="345"/>
      <c r="HMG60" s="345"/>
      <c r="HMH60" s="345"/>
      <c r="HMI60" s="345"/>
      <c r="HMJ60" s="345"/>
      <c r="HMK60" s="345"/>
      <c r="HML60" s="345"/>
      <c r="HMM60" s="345"/>
      <c r="HMN60" s="345"/>
      <c r="HMO60" s="345"/>
      <c r="HMP60" s="345"/>
      <c r="HMQ60" s="345"/>
      <c r="HMR60" s="345"/>
      <c r="HMS60" s="345"/>
      <c r="HMT60" s="345"/>
      <c r="HMU60" s="345"/>
      <c r="HMV60" s="345"/>
      <c r="HMW60" s="345"/>
      <c r="HMX60" s="345"/>
      <c r="HMY60" s="345"/>
      <c r="HMZ60" s="345"/>
      <c r="HNA60" s="345"/>
      <c r="HNB60" s="345"/>
      <c r="HNC60" s="345"/>
      <c r="HND60" s="345"/>
      <c r="HNE60" s="345"/>
      <c r="HNF60" s="345"/>
      <c r="HNG60" s="345"/>
      <c r="HNH60" s="345"/>
      <c r="HNI60" s="345"/>
      <c r="HNJ60" s="345"/>
      <c r="HNK60" s="345"/>
      <c r="HNL60" s="345"/>
      <c r="HNM60" s="345"/>
      <c r="HNN60" s="345"/>
      <c r="HNO60" s="345"/>
      <c r="HNP60" s="345"/>
      <c r="HNQ60" s="345"/>
      <c r="HNR60" s="345"/>
      <c r="HNS60" s="345"/>
      <c r="HNT60" s="345"/>
      <c r="HNU60" s="345"/>
      <c r="HNV60" s="345"/>
      <c r="HNW60" s="345"/>
      <c r="HNX60" s="345"/>
      <c r="HNY60" s="345"/>
      <c r="HNZ60" s="345"/>
      <c r="HOA60" s="345"/>
      <c r="HOB60" s="345"/>
      <c r="HOC60" s="345"/>
      <c r="HOD60" s="345"/>
      <c r="HOE60" s="345"/>
      <c r="HOF60" s="345"/>
      <c r="HOG60" s="345"/>
      <c r="HOH60" s="345"/>
      <c r="HOI60" s="345"/>
      <c r="HOJ60" s="345"/>
      <c r="HOK60" s="345"/>
      <c r="HOL60" s="345"/>
      <c r="HOM60" s="345"/>
      <c r="HON60" s="345"/>
      <c r="HOO60" s="345"/>
      <c r="HOP60" s="345"/>
      <c r="HOQ60" s="345"/>
      <c r="HOR60" s="345"/>
      <c r="HOS60" s="345"/>
      <c r="HOT60" s="345"/>
      <c r="HOU60" s="345"/>
      <c r="HOV60" s="345"/>
      <c r="HOW60" s="345"/>
      <c r="HOX60" s="345"/>
      <c r="HOY60" s="345"/>
      <c r="HOZ60" s="345"/>
      <c r="HPA60" s="345"/>
      <c r="HPB60" s="345"/>
      <c r="HPC60" s="345"/>
      <c r="HPD60" s="345"/>
      <c r="HPE60" s="345"/>
      <c r="HPF60" s="345"/>
      <c r="HPG60" s="345"/>
      <c r="HPH60" s="345"/>
      <c r="HPI60" s="345"/>
      <c r="HPJ60" s="345"/>
      <c r="HPK60" s="345"/>
      <c r="HPL60" s="345"/>
      <c r="HPM60" s="345"/>
      <c r="HPN60" s="345"/>
      <c r="HPO60" s="345"/>
      <c r="HPP60" s="345"/>
      <c r="HPQ60" s="345"/>
      <c r="HPR60" s="345"/>
      <c r="HPS60" s="345"/>
      <c r="HPT60" s="345"/>
      <c r="HPU60" s="345"/>
      <c r="HPV60" s="345"/>
      <c r="HPW60" s="345"/>
      <c r="HPX60" s="345"/>
      <c r="HPY60" s="345"/>
      <c r="HPZ60" s="345"/>
      <c r="HQA60" s="345"/>
      <c r="HQB60" s="345"/>
      <c r="HQC60" s="345"/>
      <c r="HQD60" s="345"/>
      <c r="HQE60" s="345"/>
      <c r="HQF60" s="345"/>
      <c r="HQG60" s="345"/>
      <c r="HQH60" s="345"/>
      <c r="HQI60" s="345"/>
      <c r="HQJ60" s="345"/>
      <c r="HQK60" s="345"/>
      <c r="HQL60" s="345"/>
      <c r="HQM60" s="345"/>
      <c r="HQN60" s="345"/>
      <c r="HQO60" s="345"/>
      <c r="HQP60" s="345"/>
      <c r="HQQ60" s="345"/>
      <c r="HQR60" s="345"/>
      <c r="HQS60" s="345"/>
      <c r="HQT60" s="345"/>
      <c r="HQU60" s="345"/>
      <c r="HQV60" s="345"/>
      <c r="HQW60" s="345"/>
      <c r="HQX60" s="345"/>
      <c r="HQY60" s="345"/>
      <c r="HQZ60" s="345"/>
      <c r="HRA60" s="345"/>
      <c r="HRB60" s="345"/>
      <c r="HRC60" s="345"/>
      <c r="HRD60" s="345"/>
      <c r="HRE60" s="345"/>
      <c r="HRF60" s="345"/>
      <c r="HRG60" s="345"/>
      <c r="HRH60" s="345"/>
      <c r="HRI60" s="345"/>
      <c r="HRJ60" s="345"/>
      <c r="HRK60" s="345"/>
      <c r="HRL60" s="345"/>
      <c r="HRM60" s="345"/>
      <c r="HRN60" s="345"/>
      <c r="HRO60" s="345"/>
      <c r="HRP60" s="345"/>
      <c r="HRQ60" s="345"/>
      <c r="HRR60" s="345"/>
      <c r="HRS60" s="345"/>
      <c r="HRT60" s="345"/>
      <c r="HRU60" s="345"/>
      <c r="HRV60" s="345"/>
      <c r="HRW60" s="345"/>
      <c r="HRX60" s="345"/>
      <c r="HRY60" s="345"/>
      <c r="HRZ60" s="345"/>
      <c r="HSA60" s="345"/>
      <c r="HSB60" s="345"/>
      <c r="HSC60" s="345"/>
      <c r="HSD60" s="345"/>
      <c r="HSE60" s="345"/>
      <c r="HSF60" s="345"/>
      <c r="HSG60" s="345"/>
      <c r="HSH60" s="345"/>
      <c r="HSI60" s="345"/>
      <c r="HSJ60" s="345"/>
      <c r="HSK60" s="345"/>
      <c r="HSL60" s="345"/>
      <c r="HSM60" s="345"/>
      <c r="HSN60" s="345"/>
      <c r="HSO60" s="345"/>
      <c r="HSP60" s="345"/>
      <c r="HSQ60" s="345"/>
      <c r="HSR60" s="345"/>
      <c r="HSS60" s="345"/>
      <c r="HST60" s="345"/>
      <c r="HSU60" s="345"/>
      <c r="HSV60" s="345"/>
      <c r="HSW60" s="345"/>
      <c r="HSX60" s="345"/>
      <c r="HSY60" s="345"/>
      <c r="HSZ60" s="345"/>
      <c r="HTA60" s="345"/>
      <c r="HTB60" s="345"/>
      <c r="HTC60" s="345"/>
      <c r="HTD60" s="345"/>
      <c r="HTE60" s="345"/>
      <c r="HTF60" s="345"/>
      <c r="HTG60" s="345"/>
      <c r="HTH60" s="345"/>
      <c r="HTI60" s="345"/>
      <c r="HTJ60" s="345"/>
      <c r="HTK60" s="345"/>
      <c r="HTL60" s="345"/>
      <c r="HTM60" s="345"/>
      <c r="HTN60" s="345"/>
      <c r="HTO60" s="345"/>
      <c r="HTP60" s="345"/>
      <c r="HTQ60" s="345"/>
      <c r="HTR60" s="345"/>
      <c r="HTS60" s="345"/>
      <c r="HTT60" s="345"/>
      <c r="HTU60" s="345"/>
      <c r="HTV60" s="345"/>
      <c r="HTW60" s="345"/>
      <c r="HTX60" s="345"/>
      <c r="HTY60" s="345"/>
      <c r="HTZ60" s="345"/>
      <c r="HUA60" s="345"/>
      <c r="HUB60" s="345"/>
      <c r="HUC60" s="345"/>
      <c r="HUD60" s="345"/>
      <c r="HUE60" s="345"/>
      <c r="HUF60" s="345"/>
      <c r="HUG60" s="345"/>
      <c r="HUH60" s="345"/>
      <c r="HUI60" s="345"/>
      <c r="HUJ60" s="345"/>
      <c r="HUK60" s="345"/>
      <c r="HUL60" s="345"/>
      <c r="HUM60" s="345"/>
      <c r="HUN60" s="345"/>
      <c r="HUO60" s="345"/>
      <c r="HUP60" s="345"/>
      <c r="HUQ60" s="345"/>
      <c r="HUR60" s="345"/>
      <c r="HUS60" s="345"/>
      <c r="HUT60" s="345"/>
      <c r="HUU60" s="345"/>
      <c r="HUV60" s="345"/>
      <c r="HUW60" s="345"/>
      <c r="HUX60" s="345"/>
      <c r="HUY60" s="345"/>
      <c r="HUZ60" s="345"/>
      <c r="HVA60" s="345"/>
      <c r="HVB60" s="345"/>
      <c r="HVC60" s="345"/>
      <c r="HVD60" s="345"/>
      <c r="HVE60" s="345"/>
      <c r="HVF60" s="345"/>
      <c r="HVG60" s="345"/>
      <c r="HVH60" s="345"/>
      <c r="HVI60" s="345"/>
      <c r="HVJ60" s="345"/>
      <c r="HVK60" s="345"/>
      <c r="HVL60" s="345"/>
      <c r="HVM60" s="345"/>
      <c r="HVN60" s="345"/>
      <c r="HVO60" s="345"/>
      <c r="HVP60" s="345"/>
      <c r="HVQ60" s="345"/>
      <c r="HVR60" s="345"/>
      <c r="HVS60" s="345"/>
      <c r="HVT60" s="345"/>
      <c r="HVU60" s="345"/>
      <c r="HVV60" s="345"/>
      <c r="HVW60" s="345"/>
      <c r="HVX60" s="345"/>
      <c r="HVY60" s="345"/>
      <c r="HVZ60" s="345"/>
      <c r="HWA60" s="345"/>
      <c r="HWB60" s="345"/>
      <c r="HWC60" s="345"/>
      <c r="HWD60" s="345"/>
      <c r="HWE60" s="345"/>
      <c r="HWF60" s="345"/>
      <c r="HWG60" s="345"/>
      <c r="HWH60" s="345"/>
      <c r="HWI60" s="345"/>
      <c r="HWJ60" s="345"/>
      <c r="HWK60" s="345"/>
      <c r="HWL60" s="345"/>
      <c r="HWM60" s="345"/>
      <c r="HWN60" s="345"/>
      <c r="HWO60" s="345"/>
      <c r="HWP60" s="345"/>
      <c r="HWQ60" s="345"/>
      <c r="HWR60" s="345"/>
      <c r="HWS60" s="345"/>
      <c r="HWT60" s="345"/>
      <c r="HWU60" s="345"/>
      <c r="HWV60" s="345"/>
      <c r="HWW60" s="345"/>
      <c r="HWX60" s="345"/>
      <c r="HWY60" s="345"/>
      <c r="HWZ60" s="345"/>
      <c r="HXA60" s="345"/>
      <c r="HXB60" s="345"/>
      <c r="HXC60" s="345"/>
      <c r="HXD60" s="345"/>
      <c r="HXE60" s="345"/>
      <c r="HXF60" s="345"/>
      <c r="HXG60" s="345"/>
      <c r="HXH60" s="345"/>
      <c r="HXI60" s="345"/>
      <c r="HXJ60" s="345"/>
      <c r="HXK60" s="345"/>
      <c r="HXL60" s="345"/>
      <c r="HXM60" s="345"/>
      <c r="HXN60" s="345"/>
      <c r="HXO60" s="345"/>
      <c r="HXP60" s="345"/>
      <c r="HXQ60" s="345"/>
      <c r="HXR60" s="345"/>
      <c r="HXS60" s="345"/>
      <c r="HXT60" s="345"/>
      <c r="HXU60" s="345"/>
      <c r="HXV60" s="345"/>
      <c r="HXW60" s="345"/>
      <c r="HXX60" s="345"/>
      <c r="HXY60" s="345"/>
      <c r="HXZ60" s="345"/>
      <c r="HYA60" s="345"/>
      <c r="HYB60" s="345"/>
      <c r="HYC60" s="345"/>
      <c r="HYD60" s="345"/>
      <c r="HYE60" s="345"/>
      <c r="HYF60" s="345"/>
      <c r="HYG60" s="345"/>
      <c r="HYH60" s="345"/>
      <c r="HYI60" s="345"/>
      <c r="HYJ60" s="345"/>
      <c r="HYK60" s="345"/>
      <c r="HYL60" s="345"/>
      <c r="HYM60" s="345"/>
      <c r="HYN60" s="345"/>
      <c r="HYO60" s="345"/>
      <c r="HYP60" s="345"/>
      <c r="HYQ60" s="345"/>
      <c r="HYR60" s="345"/>
      <c r="HYS60" s="345"/>
      <c r="HYT60" s="345"/>
      <c r="HYU60" s="345"/>
      <c r="HYV60" s="345"/>
      <c r="HYW60" s="345"/>
      <c r="HYX60" s="345"/>
      <c r="HYY60" s="345"/>
      <c r="HYZ60" s="345"/>
      <c r="HZA60" s="345"/>
      <c r="HZB60" s="345"/>
      <c r="HZC60" s="345"/>
      <c r="HZD60" s="345"/>
      <c r="HZE60" s="345"/>
      <c r="HZF60" s="345"/>
      <c r="HZG60" s="345"/>
      <c r="HZH60" s="345"/>
      <c r="HZI60" s="345"/>
      <c r="HZJ60" s="345"/>
      <c r="HZK60" s="345"/>
      <c r="HZL60" s="345"/>
      <c r="HZM60" s="345"/>
      <c r="HZN60" s="345"/>
      <c r="HZO60" s="345"/>
      <c r="HZP60" s="345"/>
      <c r="HZQ60" s="345"/>
      <c r="HZR60" s="345"/>
      <c r="HZS60" s="345"/>
      <c r="HZT60" s="345"/>
      <c r="HZU60" s="345"/>
      <c r="HZV60" s="345"/>
      <c r="HZW60" s="345"/>
      <c r="HZX60" s="345"/>
      <c r="HZY60" s="345"/>
      <c r="HZZ60" s="345"/>
      <c r="IAA60" s="345"/>
      <c r="IAB60" s="345"/>
      <c r="IAC60" s="345"/>
      <c r="IAD60" s="345"/>
      <c r="IAE60" s="345"/>
      <c r="IAF60" s="345"/>
      <c r="IAG60" s="345"/>
      <c r="IAH60" s="345"/>
      <c r="IAI60" s="345"/>
      <c r="IAJ60" s="345"/>
      <c r="IAK60" s="345"/>
      <c r="IAL60" s="345"/>
      <c r="IAM60" s="345"/>
      <c r="IAN60" s="345"/>
      <c r="IAO60" s="345"/>
      <c r="IAP60" s="345"/>
      <c r="IAQ60" s="345"/>
      <c r="IAR60" s="345"/>
      <c r="IAS60" s="345"/>
      <c r="IAT60" s="345"/>
      <c r="IAU60" s="345"/>
      <c r="IAV60" s="345"/>
      <c r="IAW60" s="345"/>
      <c r="IAX60" s="345"/>
      <c r="IAY60" s="345"/>
      <c r="IAZ60" s="345"/>
      <c r="IBA60" s="345"/>
      <c r="IBB60" s="345"/>
      <c r="IBC60" s="345"/>
      <c r="IBD60" s="345"/>
      <c r="IBE60" s="345"/>
      <c r="IBF60" s="345"/>
      <c r="IBG60" s="345"/>
      <c r="IBH60" s="345"/>
      <c r="IBI60" s="345"/>
      <c r="IBJ60" s="345"/>
      <c r="IBK60" s="345"/>
      <c r="IBL60" s="345"/>
      <c r="IBM60" s="345"/>
      <c r="IBN60" s="345"/>
      <c r="IBO60" s="345"/>
      <c r="IBP60" s="345"/>
      <c r="IBQ60" s="345"/>
      <c r="IBR60" s="345"/>
      <c r="IBS60" s="345"/>
      <c r="IBT60" s="345"/>
      <c r="IBU60" s="345"/>
      <c r="IBV60" s="345"/>
      <c r="IBW60" s="345"/>
      <c r="IBX60" s="345"/>
      <c r="IBY60" s="345"/>
      <c r="IBZ60" s="345"/>
      <c r="ICA60" s="345"/>
      <c r="ICB60" s="345"/>
      <c r="ICC60" s="345"/>
      <c r="ICD60" s="345"/>
      <c r="ICE60" s="345"/>
      <c r="ICF60" s="345"/>
      <c r="ICG60" s="345"/>
      <c r="ICH60" s="345"/>
      <c r="ICI60" s="345"/>
      <c r="ICJ60" s="345"/>
      <c r="ICK60" s="345"/>
      <c r="ICL60" s="345"/>
      <c r="ICM60" s="345"/>
      <c r="ICN60" s="345"/>
      <c r="ICO60" s="345"/>
      <c r="ICP60" s="345"/>
      <c r="ICQ60" s="345"/>
      <c r="ICR60" s="345"/>
      <c r="ICS60" s="345"/>
      <c r="ICT60" s="345"/>
      <c r="ICU60" s="345"/>
      <c r="ICV60" s="345"/>
      <c r="ICW60" s="345"/>
      <c r="ICX60" s="345"/>
      <c r="ICY60" s="345"/>
      <c r="ICZ60" s="345"/>
      <c r="IDA60" s="345"/>
      <c r="IDB60" s="345"/>
      <c r="IDC60" s="345"/>
      <c r="IDD60" s="345"/>
      <c r="IDE60" s="345"/>
      <c r="IDF60" s="345"/>
      <c r="IDG60" s="345"/>
      <c r="IDH60" s="345"/>
      <c r="IDI60" s="345"/>
      <c r="IDJ60" s="345"/>
      <c r="IDK60" s="345"/>
      <c r="IDL60" s="345"/>
      <c r="IDM60" s="345"/>
      <c r="IDN60" s="345"/>
      <c r="IDO60" s="345"/>
      <c r="IDP60" s="345"/>
      <c r="IDQ60" s="345"/>
      <c r="IDR60" s="345"/>
      <c r="IDS60" s="345"/>
      <c r="IDT60" s="345"/>
      <c r="IDU60" s="345"/>
      <c r="IDV60" s="345"/>
      <c r="IDW60" s="345"/>
      <c r="IDX60" s="345"/>
      <c r="IDY60" s="345"/>
      <c r="IDZ60" s="345"/>
      <c r="IEA60" s="345"/>
      <c r="IEB60" s="345"/>
      <c r="IEC60" s="345"/>
      <c r="IED60" s="345"/>
      <c r="IEE60" s="345"/>
      <c r="IEF60" s="345"/>
      <c r="IEG60" s="345"/>
      <c r="IEH60" s="345"/>
      <c r="IEI60" s="345"/>
      <c r="IEJ60" s="345"/>
      <c r="IEK60" s="345"/>
      <c r="IEL60" s="345"/>
      <c r="IEM60" s="345"/>
      <c r="IEN60" s="345"/>
      <c r="IEO60" s="345"/>
      <c r="IEP60" s="345"/>
      <c r="IEQ60" s="345"/>
      <c r="IER60" s="345"/>
      <c r="IES60" s="345"/>
      <c r="IET60" s="345"/>
      <c r="IEU60" s="345"/>
      <c r="IEV60" s="345"/>
      <c r="IEW60" s="345"/>
      <c r="IEX60" s="345"/>
      <c r="IEY60" s="345"/>
      <c r="IEZ60" s="345"/>
      <c r="IFA60" s="345"/>
      <c r="IFB60" s="345"/>
      <c r="IFC60" s="345"/>
      <c r="IFD60" s="345"/>
      <c r="IFE60" s="345"/>
      <c r="IFF60" s="345"/>
      <c r="IFG60" s="345"/>
      <c r="IFH60" s="345"/>
      <c r="IFI60" s="345"/>
      <c r="IFJ60" s="345"/>
      <c r="IFK60" s="345"/>
      <c r="IFL60" s="345"/>
      <c r="IFM60" s="345"/>
      <c r="IFN60" s="345"/>
      <c r="IFO60" s="345"/>
      <c r="IFP60" s="345"/>
      <c r="IFQ60" s="345"/>
      <c r="IFR60" s="345"/>
      <c r="IFS60" s="345"/>
      <c r="IFT60" s="345"/>
      <c r="IFU60" s="345"/>
      <c r="IFV60" s="345"/>
      <c r="IFW60" s="345"/>
      <c r="IFX60" s="345"/>
      <c r="IFY60" s="345"/>
      <c r="IFZ60" s="345"/>
      <c r="IGA60" s="345"/>
      <c r="IGB60" s="345"/>
      <c r="IGC60" s="345"/>
      <c r="IGD60" s="345"/>
      <c r="IGE60" s="345"/>
      <c r="IGF60" s="345"/>
      <c r="IGG60" s="345"/>
      <c r="IGH60" s="345"/>
      <c r="IGI60" s="345"/>
      <c r="IGJ60" s="345"/>
      <c r="IGK60" s="345"/>
      <c r="IGL60" s="345"/>
      <c r="IGM60" s="345"/>
      <c r="IGN60" s="345"/>
      <c r="IGO60" s="345"/>
      <c r="IGP60" s="345"/>
      <c r="IGQ60" s="345"/>
      <c r="IGR60" s="345"/>
      <c r="IGS60" s="345"/>
      <c r="IGT60" s="345"/>
      <c r="IGU60" s="345"/>
      <c r="IGV60" s="345"/>
      <c r="IGW60" s="345"/>
      <c r="IGX60" s="345"/>
      <c r="IGY60" s="345"/>
      <c r="IGZ60" s="345"/>
      <c r="IHA60" s="345"/>
      <c r="IHB60" s="345"/>
      <c r="IHC60" s="345"/>
      <c r="IHD60" s="345"/>
      <c r="IHE60" s="345"/>
      <c r="IHF60" s="345"/>
      <c r="IHG60" s="345"/>
      <c r="IHH60" s="345"/>
      <c r="IHI60" s="345"/>
      <c r="IHJ60" s="345"/>
      <c r="IHK60" s="345"/>
      <c r="IHL60" s="345"/>
      <c r="IHM60" s="345"/>
      <c r="IHN60" s="345"/>
      <c r="IHO60" s="345"/>
      <c r="IHP60" s="345"/>
      <c r="IHQ60" s="345"/>
      <c r="IHR60" s="345"/>
      <c r="IHS60" s="345"/>
      <c r="IHT60" s="345"/>
      <c r="IHU60" s="345"/>
      <c r="IHV60" s="345"/>
      <c r="IHW60" s="345"/>
      <c r="IHX60" s="345"/>
      <c r="IHY60" s="345"/>
      <c r="IHZ60" s="345"/>
      <c r="IIA60" s="345"/>
      <c r="IIB60" s="345"/>
      <c r="IIC60" s="345"/>
      <c r="IID60" s="345"/>
      <c r="IIE60" s="345"/>
      <c r="IIF60" s="345"/>
      <c r="IIG60" s="345"/>
      <c r="IIH60" s="345"/>
      <c r="III60" s="345"/>
      <c r="IIJ60" s="345"/>
      <c r="IIK60" s="345"/>
      <c r="IIL60" s="345"/>
      <c r="IIM60" s="345"/>
      <c r="IIN60" s="345"/>
      <c r="IIO60" s="345"/>
      <c r="IIP60" s="345"/>
      <c r="IIQ60" s="345"/>
      <c r="IIR60" s="345"/>
      <c r="IIS60" s="345"/>
      <c r="IIT60" s="345"/>
      <c r="IIU60" s="345"/>
      <c r="IIV60" s="345"/>
      <c r="IIW60" s="345"/>
      <c r="IIX60" s="345"/>
      <c r="IIY60" s="345"/>
      <c r="IIZ60" s="345"/>
      <c r="IJA60" s="345"/>
      <c r="IJB60" s="345"/>
      <c r="IJC60" s="345"/>
      <c r="IJD60" s="345"/>
      <c r="IJE60" s="345"/>
      <c r="IJF60" s="345"/>
      <c r="IJG60" s="345"/>
      <c r="IJH60" s="345"/>
      <c r="IJI60" s="345"/>
      <c r="IJJ60" s="345"/>
      <c r="IJK60" s="345"/>
      <c r="IJL60" s="345"/>
      <c r="IJM60" s="345"/>
      <c r="IJN60" s="345"/>
      <c r="IJO60" s="345"/>
      <c r="IJP60" s="345"/>
      <c r="IJQ60" s="345"/>
      <c r="IJR60" s="345"/>
      <c r="IJS60" s="345"/>
      <c r="IJT60" s="345"/>
      <c r="IJU60" s="345"/>
      <c r="IJV60" s="345"/>
      <c r="IJW60" s="345"/>
      <c r="IJX60" s="345"/>
      <c r="IJY60" s="345"/>
      <c r="IJZ60" s="345"/>
      <c r="IKA60" s="345"/>
      <c r="IKB60" s="345"/>
      <c r="IKC60" s="345"/>
      <c r="IKD60" s="345"/>
      <c r="IKE60" s="345"/>
      <c r="IKF60" s="345"/>
      <c r="IKG60" s="345"/>
      <c r="IKH60" s="345"/>
      <c r="IKI60" s="345"/>
      <c r="IKJ60" s="345"/>
      <c r="IKK60" s="345"/>
      <c r="IKL60" s="345"/>
      <c r="IKM60" s="345"/>
      <c r="IKN60" s="345"/>
      <c r="IKO60" s="345"/>
      <c r="IKP60" s="345"/>
      <c r="IKQ60" s="345"/>
      <c r="IKR60" s="345"/>
      <c r="IKS60" s="345"/>
      <c r="IKT60" s="345"/>
      <c r="IKU60" s="345"/>
      <c r="IKV60" s="345"/>
      <c r="IKW60" s="345"/>
      <c r="IKX60" s="345"/>
      <c r="IKY60" s="345"/>
      <c r="IKZ60" s="345"/>
      <c r="ILA60" s="345"/>
      <c r="ILB60" s="345"/>
      <c r="ILC60" s="345"/>
      <c r="ILD60" s="345"/>
      <c r="ILE60" s="345"/>
      <c r="ILF60" s="345"/>
      <c r="ILG60" s="345"/>
      <c r="ILH60" s="345"/>
      <c r="ILI60" s="345"/>
      <c r="ILJ60" s="345"/>
      <c r="ILK60" s="345"/>
      <c r="ILL60" s="345"/>
      <c r="ILM60" s="345"/>
      <c r="ILN60" s="345"/>
      <c r="ILO60" s="345"/>
      <c r="ILP60" s="345"/>
      <c r="ILQ60" s="345"/>
      <c r="ILR60" s="345"/>
      <c r="ILS60" s="345"/>
      <c r="ILT60" s="345"/>
      <c r="ILU60" s="345"/>
      <c r="ILV60" s="345"/>
      <c r="ILW60" s="345"/>
      <c r="ILX60" s="345"/>
      <c r="ILY60" s="345"/>
      <c r="ILZ60" s="345"/>
      <c r="IMA60" s="345"/>
      <c r="IMB60" s="345"/>
      <c r="IMC60" s="345"/>
      <c r="IMD60" s="345"/>
      <c r="IME60" s="345"/>
      <c r="IMF60" s="345"/>
      <c r="IMG60" s="345"/>
      <c r="IMH60" s="345"/>
      <c r="IMI60" s="345"/>
      <c r="IMJ60" s="345"/>
      <c r="IMK60" s="345"/>
      <c r="IML60" s="345"/>
      <c r="IMM60" s="345"/>
      <c r="IMN60" s="345"/>
      <c r="IMO60" s="345"/>
      <c r="IMP60" s="345"/>
      <c r="IMQ60" s="345"/>
      <c r="IMR60" s="345"/>
      <c r="IMS60" s="345"/>
      <c r="IMT60" s="345"/>
      <c r="IMU60" s="345"/>
      <c r="IMV60" s="345"/>
      <c r="IMW60" s="345"/>
      <c r="IMX60" s="345"/>
      <c r="IMY60" s="345"/>
      <c r="IMZ60" s="345"/>
      <c r="INA60" s="345"/>
      <c r="INB60" s="345"/>
      <c r="INC60" s="345"/>
      <c r="IND60" s="345"/>
      <c r="INE60" s="345"/>
      <c r="INF60" s="345"/>
      <c r="ING60" s="345"/>
      <c r="INH60" s="345"/>
      <c r="INI60" s="345"/>
      <c r="INJ60" s="345"/>
      <c r="INK60" s="345"/>
      <c r="INL60" s="345"/>
      <c r="INM60" s="345"/>
      <c r="INN60" s="345"/>
      <c r="INO60" s="345"/>
      <c r="INP60" s="345"/>
      <c r="INQ60" s="345"/>
      <c r="INR60" s="345"/>
      <c r="INS60" s="345"/>
      <c r="INT60" s="345"/>
      <c r="INU60" s="345"/>
      <c r="INV60" s="345"/>
      <c r="INW60" s="345"/>
      <c r="INX60" s="345"/>
      <c r="INY60" s="345"/>
      <c r="INZ60" s="345"/>
      <c r="IOA60" s="345"/>
      <c r="IOB60" s="345"/>
      <c r="IOC60" s="345"/>
      <c r="IOD60" s="345"/>
      <c r="IOE60" s="345"/>
      <c r="IOF60" s="345"/>
      <c r="IOG60" s="345"/>
      <c r="IOH60" s="345"/>
      <c r="IOI60" s="345"/>
      <c r="IOJ60" s="345"/>
      <c r="IOK60" s="345"/>
      <c r="IOL60" s="345"/>
      <c r="IOM60" s="345"/>
      <c r="ION60" s="345"/>
      <c r="IOO60" s="345"/>
      <c r="IOP60" s="345"/>
      <c r="IOQ60" s="345"/>
      <c r="IOR60" s="345"/>
      <c r="IOS60" s="345"/>
      <c r="IOT60" s="345"/>
      <c r="IOU60" s="345"/>
      <c r="IOV60" s="345"/>
      <c r="IOW60" s="345"/>
      <c r="IOX60" s="345"/>
      <c r="IOY60" s="345"/>
      <c r="IOZ60" s="345"/>
      <c r="IPA60" s="345"/>
      <c r="IPB60" s="345"/>
      <c r="IPC60" s="345"/>
      <c r="IPD60" s="345"/>
      <c r="IPE60" s="345"/>
      <c r="IPF60" s="345"/>
      <c r="IPG60" s="345"/>
      <c r="IPH60" s="345"/>
      <c r="IPI60" s="345"/>
      <c r="IPJ60" s="345"/>
      <c r="IPK60" s="345"/>
      <c r="IPL60" s="345"/>
      <c r="IPM60" s="345"/>
      <c r="IPN60" s="345"/>
      <c r="IPO60" s="345"/>
      <c r="IPP60" s="345"/>
      <c r="IPQ60" s="345"/>
      <c r="IPR60" s="345"/>
      <c r="IPS60" s="345"/>
      <c r="IPT60" s="345"/>
      <c r="IPU60" s="345"/>
      <c r="IPV60" s="345"/>
      <c r="IPW60" s="345"/>
      <c r="IPX60" s="345"/>
      <c r="IPY60" s="345"/>
      <c r="IPZ60" s="345"/>
      <c r="IQA60" s="345"/>
      <c r="IQB60" s="345"/>
      <c r="IQC60" s="345"/>
      <c r="IQD60" s="345"/>
      <c r="IQE60" s="345"/>
      <c r="IQF60" s="345"/>
      <c r="IQG60" s="345"/>
      <c r="IQH60" s="345"/>
      <c r="IQI60" s="345"/>
      <c r="IQJ60" s="345"/>
      <c r="IQK60" s="345"/>
      <c r="IQL60" s="345"/>
      <c r="IQM60" s="345"/>
      <c r="IQN60" s="345"/>
      <c r="IQO60" s="345"/>
      <c r="IQP60" s="345"/>
      <c r="IQQ60" s="345"/>
      <c r="IQR60" s="345"/>
      <c r="IQS60" s="345"/>
      <c r="IQT60" s="345"/>
      <c r="IQU60" s="345"/>
      <c r="IQV60" s="345"/>
      <c r="IQW60" s="345"/>
      <c r="IQX60" s="345"/>
      <c r="IQY60" s="345"/>
      <c r="IQZ60" s="345"/>
      <c r="IRA60" s="345"/>
      <c r="IRB60" s="345"/>
      <c r="IRC60" s="345"/>
      <c r="IRD60" s="345"/>
      <c r="IRE60" s="345"/>
      <c r="IRF60" s="345"/>
      <c r="IRG60" s="345"/>
      <c r="IRH60" s="345"/>
      <c r="IRI60" s="345"/>
      <c r="IRJ60" s="345"/>
      <c r="IRK60" s="345"/>
      <c r="IRL60" s="345"/>
      <c r="IRM60" s="345"/>
      <c r="IRN60" s="345"/>
      <c r="IRO60" s="345"/>
      <c r="IRP60" s="345"/>
      <c r="IRQ60" s="345"/>
      <c r="IRR60" s="345"/>
      <c r="IRS60" s="345"/>
      <c r="IRT60" s="345"/>
      <c r="IRU60" s="345"/>
      <c r="IRV60" s="345"/>
      <c r="IRW60" s="345"/>
      <c r="IRX60" s="345"/>
      <c r="IRY60" s="345"/>
      <c r="IRZ60" s="345"/>
      <c r="ISA60" s="345"/>
      <c r="ISB60" s="345"/>
      <c r="ISC60" s="345"/>
      <c r="ISD60" s="345"/>
      <c r="ISE60" s="345"/>
      <c r="ISF60" s="345"/>
      <c r="ISG60" s="345"/>
      <c r="ISH60" s="345"/>
      <c r="ISI60" s="345"/>
      <c r="ISJ60" s="345"/>
      <c r="ISK60" s="345"/>
      <c r="ISL60" s="345"/>
      <c r="ISM60" s="345"/>
      <c r="ISN60" s="345"/>
      <c r="ISO60" s="345"/>
      <c r="ISP60" s="345"/>
      <c r="ISQ60" s="345"/>
      <c r="ISR60" s="345"/>
      <c r="ISS60" s="345"/>
      <c r="IST60" s="345"/>
      <c r="ISU60" s="345"/>
      <c r="ISV60" s="345"/>
      <c r="ISW60" s="345"/>
      <c r="ISX60" s="345"/>
      <c r="ISY60" s="345"/>
      <c r="ISZ60" s="345"/>
      <c r="ITA60" s="345"/>
      <c r="ITB60" s="345"/>
      <c r="ITC60" s="345"/>
      <c r="ITD60" s="345"/>
      <c r="ITE60" s="345"/>
      <c r="ITF60" s="345"/>
      <c r="ITG60" s="345"/>
      <c r="ITH60" s="345"/>
      <c r="ITI60" s="345"/>
      <c r="ITJ60" s="345"/>
      <c r="ITK60" s="345"/>
      <c r="ITL60" s="345"/>
      <c r="ITM60" s="345"/>
      <c r="ITN60" s="345"/>
      <c r="ITO60" s="345"/>
      <c r="ITP60" s="345"/>
      <c r="ITQ60" s="345"/>
      <c r="ITR60" s="345"/>
      <c r="ITS60" s="345"/>
      <c r="ITT60" s="345"/>
      <c r="ITU60" s="345"/>
      <c r="ITV60" s="345"/>
      <c r="ITW60" s="345"/>
      <c r="ITX60" s="345"/>
      <c r="ITY60" s="345"/>
      <c r="ITZ60" s="345"/>
      <c r="IUA60" s="345"/>
      <c r="IUB60" s="345"/>
      <c r="IUC60" s="345"/>
      <c r="IUD60" s="345"/>
      <c r="IUE60" s="345"/>
      <c r="IUF60" s="345"/>
      <c r="IUG60" s="345"/>
      <c r="IUH60" s="345"/>
      <c r="IUI60" s="345"/>
      <c r="IUJ60" s="345"/>
      <c r="IUK60" s="345"/>
      <c r="IUL60" s="345"/>
      <c r="IUM60" s="345"/>
      <c r="IUN60" s="345"/>
      <c r="IUO60" s="345"/>
      <c r="IUP60" s="345"/>
      <c r="IUQ60" s="345"/>
      <c r="IUR60" s="345"/>
      <c r="IUS60" s="345"/>
      <c r="IUT60" s="345"/>
      <c r="IUU60" s="345"/>
      <c r="IUV60" s="345"/>
      <c r="IUW60" s="345"/>
      <c r="IUX60" s="345"/>
      <c r="IUY60" s="345"/>
      <c r="IUZ60" s="345"/>
      <c r="IVA60" s="345"/>
      <c r="IVB60" s="345"/>
      <c r="IVC60" s="345"/>
      <c r="IVD60" s="345"/>
      <c r="IVE60" s="345"/>
      <c r="IVF60" s="345"/>
      <c r="IVG60" s="345"/>
      <c r="IVH60" s="345"/>
      <c r="IVI60" s="345"/>
      <c r="IVJ60" s="345"/>
      <c r="IVK60" s="345"/>
      <c r="IVL60" s="345"/>
      <c r="IVM60" s="345"/>
      <c r="IVN60" s="345"/>
      <c r="IVO60" s="345"/>
      <c r="IVP60" s="345"/>
      <c r="IVQ60" s="345"/>
      <c r="IVR60" s="345"/>
      <c r="IVS60" s="345"/>
      <c r="IVT60" s="345"/>
      <c r="IVU60" s="345"/>
      <c r="IVV60" s="345"/>
      <c r="IVW60" s="345"/>
      <c r="IVX60" s="345"/>
      <c r="IVY60" s="345"/>
      <c r="IVZ60" s="345"/>
      <c r="IWA60" s="345"/>
      <c r="IWB60" s="345"/>
      <c r="IWC60" s="345"/>
      <c r="IWD60" s="345"/>
      <c r="IWE60" s="345"/>
      <c r="IWF60" s="345"/>
      <c r="IWG60" s="345"/>
      <c r="IWH60" s="345"/>
      <c r="IWI60" s="345"/>
      <c r="IWJ60" s="345"/>
      <c r="IWK60" s="345"/>
      <c r="IWL60" s="345"/>
      <c r="IWM60" s="345"/>
      <c r="IWN60" s="345"/>
      <c r="IWO60" s="345"/>
      <c r="IWP60" s="345"/>
      <c r="IWQ60" s="345"/>
      <c r="IWR60" s="345"/>
      <c r="IWS60" s="345"/>
      <c r="IWT60" s="345"/>
      <c r="IWU60" s="345"/>
      <c r="IWV60" s="345"/>
      <c r="IWW60" s="345"/>
      <c r="IWX60" s="345"/>
      <c r="IWY60" s="345"/>
      <c r="IWZ60" s="345"/>
      <c r="IXA60" s="345"/>
      <c r="IXB60" s="345"/>
      <c r="IXC60" s="345"/>
      <c r="IXD60" s="345"/>
      <c r="IXE60" s="345"/>
      <c r="IXF60" s="345"/>
      <c r="IXG60" s="345"/>
      <c r="IXH60" s="345"/>
      <c r="IXI60" s="345"/>
      <c r="IXJ60" s="345"/>
      <c r="IXK60" s="345"/>
      <c r="IXL60" s="345"/>
      <c r="IXM60" s="345"/>
      <c r="IXN60" s="345"/>
      <c r="IXO60" s="345"/>
      <c r="IXP60" s="345"/>
      <c r="IXQ60" s="345"/>
      <c r="IXR60" s="345"/>
      <c r="IXS60" s="345"/>
      <c r="IXT60" s="345"/>
      <c r="IXU60" s="345"/>
      <c r="IXV60" s="345"/>
      <c r="IXW60" s="345"/>
      <c r="IXX60" s="345"/>
      <c r="IXY60" s="345"/>
      <c r="IXZ60" s="345"/>
      <c r="IYA60" s="345"/>
      <c r="IYB60" s="345"/>
      <c r="IYC60" s="345"/>
      <c r="IYD60" s="345"/>
      <c r="IYE60" s="345"/>
      <c r="IYF60" s="345"/>
      <c r="IYG60" s="345"/>
      <c r="IYH60" s="345"/>
      <c r="IYI60" s="345"/>
      <c r="IYJ60" s="345"/>
      <c r="IYK60" s="345"/>
      <c r="IYL60" s="345"/>
      <c r="IYM60" s="345"/>
      <c r="IYN60" s="345"/>
      <c r="IYO60" s="345"/>
      <c r="IYP60" s="345"/>
      <c r="IYQ60" s="345"/>
      <c r="IYR60" s="345"/>
      <c r="IYS60" s="345"/>
      <c r="IYT60" s="345"/>
      <c r="IYU60" s="345"/>
      <c r="IYV60" s="345"/>
      <c r="IYW60" s="345"/>
      <c r="IYX60" s="345"/>
      <c r="IYY60" s="345"/>
      <c r="IYZ60" s="345"/>
      <c r="IZA60" s="345"/>
      <c r="IZB60" s="345"/>
      <c r="IZC60" s="345"/>
      <c r="IZD60" s="345"/>
      <c r="IZE60" s="345"/>
      <c r="IZF60" s="345"/>
      <c r="IZG60" s="345"/>
      <c r="IZH60" s="345"/>
      <c r="IZI60" s="345"/>
      <c r="IZJ60" s="345"/>
      <c r="IZK60" s="345"/>
      <c r="IZL60" s="345"/>
      <c r="IZM60" s="345"/>
      <c r="IZN60" s="345"/>
      <c r="IZO60" s="345"/>
      <c r="IZP60" s="345"/>
      <c r="IZQ60" s="345"/>
      <c r="IZR60" s="345"/>
      <c r="IZS60" s="345"/>
      <c r="IZT60" s="345"/>
      <c r="IZU60" s="345"/>
      <c r="IZV60" s="345"/>
      <c r="IZW60" s="345"/>
      <c r="IZX60" s="345"/>
      <c r="IZY60" s="345"/>
      <c r="IZZ60" s="345"/>
      <c r="JAA60" s="345"/>
      <c r="JAB60" s="345"/>
      <c r="JAC60" s="345"/>
      <c r="JAD60" s="345"/>
      <c r="JAE60" s="345"/>
      <c r="JAF60" s="345"/>
      <c r="JAG60" s="345"/>
      <c r="JAH60" s="345"/>
      <c r="JAI60" s="345"/>
      <c r="JAJ60" s="345"/>
      <c r="JAK60" s="345"/>
      <c r="JAL60" s="345"/>
      <c r="JAM60" s="345"/>
      <c r="JAN60" s="345"/>
      <c r="JAO60" s="345"/>
      <c r="JAP60" s="345"/>
      <c r="JAQ60" s="345"/>
      <c r="JAR60" s="345"/>
      <c r="JAS60" s="345"/>
      <c r="JAT60" s="345"/>
      <c r="JAU60" s="345"/>
      <c r="JAV60" s="345"/>
      <c r="JAW60" s="345"/>
      <c r="JAX60" s="345"/>
      <c r="JAY60" s="345"/>
      <c r="JAZ60" s="345"/>
      <c r="JBA60" s="345"/>
      <c r="JBB60" s="345"/>
      <c r="JBC60" s="345"/>
      <c r="JBD60" s="345"/>
      <c r="JBE60" s="345"/>
      <c r="JBF60" s="345"/>
      <c r="JBG60" s="345"/>
      <c r="JBH60" s="345"/>
      <c r="JBI60" s="345"/>
      <c r="JBJ60" s="345"/>
      <c r="JBK60" s="345"/>
      <c r="JBL60" s="345"/>
      <c r="JBM60" s="345"/>
      <c r="JBN60" s="345"/>
      <c r="JBO60" s="345"/>
      <c r="JBP60" s="345"/>
      <c r="JBQ60" s="345"/>
      <c r="JBR60" s="345"/>
      <c r="JBS60" s="345"/>
      <c r="JBT60" s="345"/>
      <c r="JBU60" s="345"/>
      <c r="JBV60" s="345"/>
      <c r="JBW60" s="345"/>
      <c r="JBX60" s="345"/>
      <c r="JBY60" s="345"/>
      <c r="JBZ60" s="345"/>
      <c r="JCA60" s="345"/>
      <c r="JCB60" s="345"/>
      <c r="JCC60" s="345"/>
      <c r="JCD60" s="345"/>
      <c r="JCE60" s="345"/>
      <c r="JCF60" s="345"/>
      <c r="JCG60" s="345"/>
      <c r="JCH60" s="345"/>
      <c r="JCI60" s="345"/>
      <c r="JCJ60" s="345"/>
      <c r="JCK60" s="345"/>
      <c r="JCL60" s="345"/>
      <c r="JCM60" s="345"/>
      <c r="JCN60" s="345"/>
      <c r="JCO60" s="345"/>
      <c r="JCP60" s="345"/>
      <c r="JCQ60" s="345"/>
      <c r="JCR60" s="345"/>
      <c r="JCS60" s="345"/>
      <c r="JCT60" s="345"/>
      <c r="JCU60" s="345"/>
      <c r="JCV60" s="345"/>
      <c r="JCW60" s="345"/>
      <c r="JCX60" s="345"/>
      <c r="JCY60" s="345"/>
      <c r="JCZ60" s="345"/>
      <c r="JDA60" s="345"/>
      <c r="JDB60" s="345"/>
      <c r="JDC60" s="345"/>
      <c r="JDD60" s="345"/>
      <c r="JDE60" s="345"/>
      <c r="JDF60" s="345"/>
      <c r="JDG60" s="345"/>
      <c r="JDH60" s="345"/>
      <c r="JDI60" s="345"/>
      <c r="JDJ60" s="345"/>
      <c r="JDK60" s="345"/>
      <c r="JDL60" s="345"/>
      <c r="JDM60" s="345"/>
      <c r="JDN60" s="345"/>
      <c r="JDO60" s="345"/>
      <c r="JDP60" s="345"/>
      <c r="JDQ60" s="345"/>
      <c r="JDR60" s="345"/>
      <c r="JDS60" s="345"/>
      <c r="JDT60" s="345"/>
      <c r="JDU60" s="345"/>
      <c r="JDV60" s="345"/>
      <c r="JDW60" s="345"/>
      <c r="JDX60" s="345"/>
      <c r="JDY60" s="345"/>
      <c r="JDZ60" s="345"/>
      <c r="JEA60" s="345"/>
      <c r="JEB60" s="345"/>
      <c r="JEC60" s="345"/>
      <c r="JED60" s="345"/>
      <c r="JEE60" s="345"/>
      <c r="JEF60" s="345"/>
      <c r="JEG60" s="345"/>
      <c r="JEH60" s="345"/>
      <c r="JEI60" s="345"/>
      <c r="JEJ60" s="345"/>
      <c r="JEK60" s="345"/>
      <c r="JEL60" s="345"/>
      <c r="JEM60" s="345"/>
      <c r="JEN60" s="345"/>
      <c r="JEO60" s="345"/>
      <c r="JEP60" s="345"/>
      <c r="JEQ60" s="345"/>
      <c r="JER60" s="345"/>
      <c r="JES60" s="345"/>
      <c r="JET60" s="345"/>
      <c r="JEU60" s="345"/>
      <c r="JEV60" s="345"/>
      <c r="JEW60" s="345"/>
      <c r="JEX60" s="345"/>
      <c r="JEY60" s="345"/>
      <c r="JEZ60" s="345"/>
      <c r="JFA60" s="345"/>
      <c r="JFB60" s="345"/>
      <c r="JFC60" s="345"/>
      <c r="JFD60" s="345"/>
      <c r="JFE60" s="345"/>
      <c r="JFF60" s="345"/>
      <c r="JFG60" s="345"/>
      <c r="JFH60" s="345"/>
      <c r="JFI60" s="345"/>
      <c r="JFJ60" s="345"/>
      <c r="JFK60" s="345"/>
      <c r="JFL60" s="345"/>
      <c r="JFM60" s="345"/>
      <c r="JFN60" s="345"/>
      <c r="JFO60" s="345"/>
      <c r="JFP60" s="345"/>
      <c r="JFQ60" s="345"/>
      <c r="JFR60" s="345"/>
      <c r="JFS60" s="345"/>
      <c r="JFT60" s="345"/>
      <c r="JFU60" s="345"/>
      <c r="JFV60" s="345"/>
      <c r="JFW60" s="345"/>
      <c r="JFX60" s="345"/>
      <c r="JFY60" s="345"/>
      <c r="JFZ60" s="345"/>
      <c r="JGA60" s="345"/>
      <c r="JGB60" s="345"/>
      <c r="JGC60" s="345"/>
      <c r="JGD60" s="345"/>
      <c r="JGE60" s="345"/>
      <c r="JGF60" s="345"/>
      <c r="JGG60" s="345"/>
      <c r="JGH60" s="345"/>
      <c r="JGI60" s="345"/>
      <c r="JGJ60" s="345"/>
      <c r="JGK60" s="345"/>
      <c r="JGL60" s="345"/>
      <c r="JGM60" s="345"/>
      <c r="JGN60" s="345"/>
      <c r="JGO60" s="345"/>
      <c r="JGP60" s="345"/>
      <c r="JGQ60" s="345"/>
      <c r="JGR60" s="345"/>
      <c r="JGS60" s="345"/>
      <c r="JGT60" s="345"/>
      <c r="JGU60" s="345"/>
      <c r="JGV60" s="345"/>
      <c r="JGW60" s="345"/>
      <c r="JGX60" s="345"/>
      <c r="JGY60" s="345"/>
      <c r="JGZ60" s="345"/>
      <c r="JHA60" s="345"/>
      <c r="JHB60" s="345"/>
      <c r="JHC60" s="345"/>
      <c r="JHD60" s="345"/>
      <c r="JHE60" s="345"/>
      <c r="JHF60" s="345"/>
      <c r="JHG60" s="345"/>
      <c r="JHH60" s="345"/>
      <c r="JHI60" s="345"/>
      <c r="JHJ60" s="345"/>
      <c r="JHK60" s="345"/>
      <c r="JHL60" s="345"/>
      <c r="JHM60" s="345"/>
      <c r="JHN60" s="345"/>
      <c r="JHO60" s="345"/>
      <c r="JHP60" s="345"/>
      <c r="JHQ60" s="345"/>
      <c r="JHR60" s="345"/>
      <c r="JHS60" s="345"/>
      <c r="JHT60" s="345"/>
      <c r="JHU60" s="345"/>
      <c r="JHV60" s="345"/>
      <c r="JHW60" s="345"/>
      <c r="JHX60" s="345"/>
      <c r="JHY60" s="345"/>
      <c r="JHZ60" s="345"/>
      <c r="JIA60" s="345"/>
      <c r="JIB60" s="345"/>
      <c r="JIC60" s="345"/>
      <c r="JID60" s="345"/>
      <c r="JIE60" s="345"/>
      <c r="JIF60" s="345"/>
      <c r="JIG60" s="345"/>
      <c r="JIH60" s="345"/>
      <c r="JII60" s="345"/>
      <c r="JIJ60" s="345"/>
      <c r="JIK60" s="345"/>
      <c r="JIL60" s="345"/>
      <c r="JIM60" s="345"/>
      <c r="JIN60" s="345"/>
      <c r="JIO60" s="345"/>
      <c r="JIP60" s="345"/>
      <c r="JIQ60" s="345"/>
      <c r="JIR60" s="345"/>
      <c r="JIS60" s="345"/>
      <c r="JIT60" s="345"/>
      <c r="JIU60" s="345"/>
      <c r="JIV60" s="345"/>
      <c r="JIW60" s="345"/>
      <c r="JIX60" s="345"/>
      <c r="JIY60" s="345"/>
      <c r="JIZ60" s="345"/>
      <c r="JJA60" s="345"/>
      <c r="JJB60" s="345"/>
      <c r="JJC60" s="345"/>
      <c r="JJD60" s="345"/>
      <c r="JJE60" s="345"/>
      <c r="JJF60" s="345"/>
      <c r="JJG60" s="345"/>
      <c r="JJH60" s="345"/>
      <c r="JJI60" s="345"/>
      <c r="JJJ60" s="345"/>
      <c r="JJK60" s="345"/>
      <c r="JJL60" s="345"/>
      <c r="JJM60" s="345"/>
      <c r="JJN60" s="345"/>
      <c r="JJO60" s="345"/>
      <c r="JJP60" s="345"/>
      <c r="JJQ60" s="345"/>
      <c r="JJR60" s="345"/>
      <c r="JJS60" s="345"/>
      <c r="JJT60" s="345"/>
      <c r="JJU60" s="345"/>
      <c r="JJV60" s="345"/>
      <c r="JJW60" s="345"/>
      <c r="JJX60" s="345"/>
      <c r="JJY60" s="345"/>
      <c r="JJZ60" s="345"/>
      <c r="JKA60" s="345"/>
      <c r="JKB60" s="345"/>
      <c r="JKC60" s="345"/>
      <c r="JKD60" s="345"/>
      <c r="JKE60" s="345"/>
      <c r="JKF60" s="345"/>
      <c r="JKG60" s="345"/>
      <c r="JKH60" s="345"/>
      <c r="JKI60" s="345"/>
      <c r="JKJ60" s="345"/>
      <c r="JKK60" s="345"/>
      <c r="JKL60" s="345"/>
      <c r="JKM60" s="345"/>
      <c r="JKN60" s="345"/>
      <c r="JKO60" s="345"/>
      <c r="JKP60" s="345"/>
      <c r="JKQ60" s="345"/>
      <c r="JKR60" s="345"/>
      <c r="JKS60" s="345"/>
      <c r="JKT60" s="345"/>
      <c r="JKU60" s="345"/>
      <c r="JKV60" s="345"/>
      <c r="JKW60" s="345"/>
      <c r="JKX60" s="345"/>
      <c r="JKY60" s="345"/>
      <c r="JKZ60" s="345"/>
      <c r="JLA60" s="345"/>
      <c r="JLB60" s="345"/>
      <c r="JLC60" s="345"/>
      <c r="JLD60" s="345"/>
      <c r="JLE60" s="345"/>
      <c r="JLF60" s="345"/>
      <c r="JLG60" s="345"/>
      <c r="JLH60" s="345"/>
      <c r="JLI60" s="345"/>
      <c r="JLJ60" s="345"/>
      <c r="JLK60" s="345"/>
      <c r="JLL60" s="345"/>
      <c r="JLM60" s="345"/>
      <c r="JLN60" s="345"/>
      <c r="JLO60" s="345"/>
      <c r="JLP60" s="345"/>
      <c r="JLQ60" s="345"/>
      <c r="JLR60" s="345"/>
      <c r="JLS60" s="345"/>
      <c r="JLT60" s="345"/>
      <c r="JLU60" s="345"/>
      <c r="JLV60" s="345"/>
      <c r="JLW60" s="345"/>
      <c r="JLX60" s="345"/>
      <c r="JLY60" s="345"/>
      <c r="JLZ60" s="345"/>
      <c r="JMA60" s="345"/>
      <c r="JMB60" s="345"/>
      <c r="JMC60" s="345"/>
      <c r="JMD60" s="345"/>
      <c r="JME60" s="345"/>
      <c r="JMF60" s="345"/>
      <c r="JMG60" s="345"/>
      <c r="JMH60" s="345"/>
      <c r="JMI60" s="345"/>
      <c r="JMJ60" s="345"/>
      <c r="JMK60" s="345"/>
      <c r="JML60" s="345"/>
      <c r="JMM60" s="345"/>
      <c r="JMN60" s="345"/>
      <c r="JMO60" s="345"/>
      <c r="JMP60" s="345"/>
      <c r="JMQ60" s="345"/>
      <c r="JMR60" s="345"/>
      <c r="JMS60" s="345"/>
      <c r="JMT60" s="345"/>
      <c r="JMU60" s="345"/>
      <c r="JMV60" s="345"/>
      <c r="JMW60" s="345"/>
      <c r="JMX60" s="345"/>
      <c r="JMY60" s="345"/>
      <c r="JMZ60" s="345"/>
      <c r="JNA60" s="345"/>
      <c r="JNB60" s="345"/>
      <c r="JNC60" s="345"/>
      <c r="JND60" s="345"/>
      <c r="JNE60" s="345"/>
      <c r="JNF60" s="345"/>
      <c r="JNG60" s="345"/>
      <c r="JNH60" s="345"/>
      <c r="JNI60" s="345"/>
      <c r="JNJ60" s="345"/>
      <c r="JNK60" s="345"/>
      <c r="JNL60" s="345"/>
      <c r="JNM60" s="345"/>
      <c r="JNN60" s="345"/>
      <c r="JNO60" s="345"/>
      <c r="JNP60" s="345"/>
      <c r="JNQ60" s="345"/>
      <c r="JNR60" s="345"/>
      <c r="JNS60" s="345"/>
      <c r="JNT60" s="345"/>
      <c r="JNU60" s="345"/>
      <c r="JNV60" s="345"/>
      <c r="JNW60" s="345"/>
      <c r="JNX60" s="345"/>
      <c r="JNY60" s="345"/>
      <c r="JNZ60" s="345"/>
      <c r="JOA60" s="345"/>
      <c r="JOB60" s="345"/>
      <c r="JOC60" s="345"/>
      <c r="JOD60" s="345"/>
      <c r="JOE60" s="345"/>
      <c r="JOF60" s="345"/>
      <c r="JOG60" s="345"/>
      <c r="JOH60" s="345"/>
      <c r="JOI60" s="345"/>
      <c r="JOJ60" s="345"/>
      <c r="JOK60" s="345"/>
      <c r="JOL60" s="345"/>
      <c r="JOM60" s="345"/>
      <c r="JON60" s="345"/>
      <c r="JOO60" s="345"/>
      <c r="JOP60" s="345"/>
      <c r="JOQ60" s="345"/>
      <c r="JOR60" s="345"/>
      <c r="JOS60" s="345"/>
      <c r="JOT60" s="345"/>
      <c r="JOU60" s="345"/>
      <c r="JOV60" s="345"/>
      <c r="JOW60" s="345"/>
      <c r="JOX60" s="345"/>
      <c r="JOY60" s="345"/>
      <c r="JOZ60" s="345"/>
      <c r="JPA60" s="345"/>
      <c r="JPB60" s="345"/>
      <c r="JPC60" s="345"/>
      <c r="JPD60" s="345"/>
      <c r="JPE60" s="345"/>
      <c r="JPF60" s="345"/>
      <c r="JPG60" s="345"/>
      <c r="JPH60" s="345"/>
      <c r="JPI60" s="345"/>
      <c r="JPJ60" s="345"/>
      <c r="JPK60" s="345"/>
      <c r="JPL60" s="345"/>
      <c r="JPM60" s="345"/>
      <c r="JPN60" s="345"/>
      <c r="JPO60" s="345"/>
      <c r="JPP60" s="345"/>
      <c r="JPQ60" s="345"/>
      <c r="JPR60" s="345"/>
      <c r="JPS60" s="345"/>
      <c r="JPT60" s="345"/>
      <c r="JPU60" s="345"/>
      <c r="JPV60" s="345"/>
      <c r="JPW60" s="345"/>
      <c r="JPX60" s="345"/>
      <c r="JPY60" s="345"/>
      <c r="JPZ60" s="345"/>
      <c r="JQA60" s="345"/>
      <c r="JQB60" s="345"/>
      <c r="JQC60" s="345"/>
      <c r="JQD60" s="345"/>
      <c r="JQE60" s="345"/>
      <c r="JQF60" s="345"/>
      <c r="JQG60" s="345"/>
      <c r="JQH60" s="345"/>
      <c r="JQI60" s="345"/>
      <c r="JQJ60" s="345"/>
      <c r="JQK60" s="345"/>
      <c r="JQL60" s="345"/>
      <c r="JQM60" s="345"/>
      <c r="JQN60" s="345"/>
      <c r="JQO60" s="345"/>
      <c r="JQP60" s="345"/>
      <c r="JQQ60" s="345"/>
      <c r="JQR60" s="345"/>
      <c r="JQS60" s="345"/>
      <c r="JQT60" s="345"/>
      <c r="JQU60" s="345"/>
      <c r="JQV60" s="345"/>
      <c r="JQW60" s="345"/>
      <c r="JQX60" s="345"/>
      <c r="JQY60" s="345"/>
      <c r="JQZ60" s="345"/>
      <c r="JRA60" s="345"/>
      <c r="JRB60" s="345"/>
      <c r="JRC60" s="345"/>
      <c r="JRD60" s="345"/>
      <c r="JRE60" s="345"/>
      <c r="JRF60" s="345"/>
      <c r="JRG60" s="345"/>
      <c r="JRH60" s="345"/>
      <c r="JRI60" s="345"/>
      <c r="JRJ60" s="345"/>
      <c r="JRK60" s="345"/>
      <c r="JRL60" s="345"/>
      <c r="JRM60" s="345"/>
      <c r="JRN60" s="345"/>
      <c r="JRO60" s="345"/>
      <c r="JRP60" s="345"/>
      <c r="JRQ60" s="345"/>
      <c r="JRR60" s="345"/>
      <c r="JRS60" s="345"/>
      <c r="JRT60" s="345"/>
      <c r="JRU60" s="345"/>
      <c r="JRV60" s="345"/>
      <c r="JRW60" s="345"/>
      <c r="JRX60" s="345"/>
      <c r="JRY60" s="345"/>
      <c r="JRZ60" s="345"/>
      <c r="JSA60" s="345"/>
      <c r="JSB60" s="345"/>
      <c r="JSC60" s="345"/>
      <c r="JSD60" s="345"/>
      <c r="JSE60" s="345"/>
      <c r="JSF60" s="345"/>
      <c r="JSG60" s="345"/>
      <c r="JSH60" s="345"/>
      <c r="JSI60" s="345"/>
      <c r="JSJ60" s="345"/>
      <c r="JSK60" s="345"/>
      <c r="JSL60" s="345"/>
      <c r="JSM60" s="345"/>
      <c r="JSN60" s="345"/>
      <c r="JSO60" s="345"/>
      <c r="JSP60" s="345"/>
      <c r="JSQ60" s="345"/>
      <c r="JSR60" s="345"/>
      <c r="JSS60" s="345"/>
      <c r="JST60" s="345"/>
      <c r="JSU60" s="345"/>
      <c r="JSV60" s="345"/>
      <c r="JSW60" s="345"/>
      <c r="JSX60" s="345"/>
      <c r="JSY60" s="345"/>
      <c r="JSZ60" s="345"/>
      <c r="JTA60" s="345"/>
      <c r="JTB60" s="345"/>
      <c r="JTC60" s="345"/>
      <c r="JTD60" s="345"/>
      <c r="JTE60" s="345"/>
      <c r="JTF60" s="345"/>
      <c r="JTG60" s="345"/>
      <c r="JTH60" s="345"/>
      <c r="JTI60" s="345"/>
      <c r="JTJ60" s="345"/>
      <c r="JTK60" s="345"/>
      <c r="JTL60" s="345"/>
      <c r="JTM60" s="345"/>
      <c r="JTN60" s="345"/>
      <c r="JTO60" s="345"/>
      <c r="JTP60" s="345"/>
      <c r="JTQ60" s="345"/>
      <c r="JTR60" s="345"/>
      <c r="JTS60" s="345"/>
      <c r="JTT60" s="345"/>
      <c r="JTU60" s="345"/>
      <c r="JTV60" s="345"/>
      <c r="JTW60" s="345"/>
      <c r="JTX60" s="345"/>
      <c r="JTY60" s="345"/>
      <c r="JTZ60" s="345"/>
      <c r="JUA60" s="345"/>
      <c r="JUB60" s="345"/>
      <c r="JUC60" s="345"/>
      <c r="JUD60" s="345"/>
      <c r="JUE60" s="345"/>
      <c r="JUF60" s="345"/>
      <c r="JUG60" s="345"/>
      <c r="JUH60" s="345"/>
      <c r="JUI60" s="345"/>
      <c r="JUJ60" s="345"/>
      <c r="JUK60" s="345"/>
      <c r="JUL60" s="345"/>
      <c r="JUM60" s="345"/>
      <c r="JUN60" s="345"/>
      <c r="JUO60" s="345"/>
      <c r="JUP60" s="345"/>
      <c r="JUQ60" s="345"/>
      <c r="JUR60" s="345"/>
      <c r="JUS60" s="345"/>
      <c r="JUT60" s="345"/>
      <c r="JUU60" s="345"/>
      <c r="JUV60" s="345"/>
      <c r="JUW60" s="345"/>
      <c r="JUX60" s="345"/>
      <c r="JUY60" s="345"/>
      <c r="JUZ60" s="345"/>
      <c r="JVA60" s="345"/>
      <c r="JVB60" s="345"/>
      <c r="JVC60" s="345"/>
      <c r="JVD60" s="345"/>
      <c r="JVE60" s="345"/>
      <c r="JVF60" s="345"/>
      <c r="JVG60" s="345"/>
      <c r="JVH60" s="345"/>
      <c r="JVI60" s="345"/>
      <c r="JVJ60" s="345"/>
      <c r="JVK60" s="345"/>
      <c r="JVL60" s="345"/>
      <c r="JVM60" s="345"/>
      <c r="JVN60" s="345"/>
      <c r="JVO60" s="345"/>
      <c r="JVP60" s="345"/>
      <c r="JVQ60" s="345"/>
      <c r="JVR60" s="345"/>
      <c r="JVS60" s="345"/>
      <c r="JVT60" s="345"/>
      <c r="JVU60" s="345"/>
      <c r="JVV60" s="345"/>
      <c r="JVW60" s="345"/>
      <c r="JVX60" s="345"/>
      <c r="JVY60" s="345"/>
      <c r="JVZ60" s="345"/>
      <c r="JWA60" s="345"/>
      <c r="JWB60" s="345"/>
      <c r="JWC60" s="345"/>
      <c r="JWD60" s="345"/>
      <c r="JWE60" s="345"/>
      <c r="JWF60" s="345"/>
      <c r="JWG60" s="345"/>
      <c r="JWH60" s="345"/>
      <c r="JWI60" s="345"/>
      <c r="JWJ60" s="345"/>
      <c r="JWK60" s="345"/>
      <c r="JWL60" s="345"/>
      <c r="JWM60" s="345"/>
      <c r="JWN60" s="345"/>
      <c r="JWO60" s="345"/>
      <c r="JWP60" s="345"/>
      <c r="JWQ60" s="345"/>
      <c r="JWR60" s="345"/>
      <c r="JWS60" s="345"/>
      <c r="JWT60" s="345"/>
      <c r="JWU60" s="345"/>
      <c r="JWV60" s="345"/>
      <c r="JWW60" s="345"/>
      <c r="JWX60" s="345"/>
      <c r="JWY60" s="345"/>
      <c r="JWZ60" s="345"/>
      <c r="JXA60" s="345"/>
      <c r="JXB60" s="345"/>
      <c r="JXC60" s="345"/>
      <c r="JXD60" s="345"/>
      <c r="JXE60" s="345"/>
      <c r="JXF60" s="345"/>
      <c r="JXG60" s="345"/>
      <c r="JXH60" s="345"/>
      <c r="JXI60" s="345"/>
      <c r="JXJ60" s="345"/>
      <c r="JXK60" s="345"/>
      <c r="JXL60" s="345"/>
      <c r="JXM60" s="345"/>
      <c r="JXN60" s="345"/>
      <c r="JXO60" s="345"/>
      <c r="JXP60" s="345"/>
      <c r="JXQ60" s="345"/>
      <c r="JXR60" s="345"/>
      <c r="JXS60" s="345"/>
      <c r="JXT60" s="345"/>
      <c r="JXU60" s="345"/>
      <c r="JXV60" s="345"/>
      <c r="JXW60" s="345"/>
      <c r="JXX60" s="345"/>
      <c r="JXY60" s="345"/>
      <c r="JXZ60" s="345"/>
      <c r="JYA60" s="345"/>
      <c r="JYB60" s="345"/>
      <c r="JYC60" s="345"/>
      <c r="JYD60" s="345"/>
      <c r="JYE60" s="345"/>
      <c r="JYF60" s="345"/>
      <c r="JYG60" s="345"/>
      <c r="JYH60" s="345"/>
      <c r="JYI60" s="345"/>
      <c r="JYJ60" s="345"/>
      <c r="JYK60" s="345"/>
      <c r="JYL60" s="345"/>
      <c r="JYM60" s="345"/>
      <c r="JYN60" s="345"/>
      <c r="JYO60" s="345"/>
      <c r="JYP60" s="345"/>
      <c r="JYQ60" s="345"/>
      <c r="JYR60" s="345"/>
      <c r="JYS60" s="345"/>
      <c r="JYT60" s="345"/>
      <c r="JYU60" s="345"/>
      <c r="JYV60" s="345"/>
      <c r="JYW60" s="345"/>
      <c r="JYX60" s="345"/>
      <c r="JYY60" s="345"/>
      <c r="JYZ60" s="345"/>
      <c r="JZA60" s="345"/>
      <c r="JZB60" s="345"/>
      <c r="JZC60" s="345"/>
      <c r="JZD60" s="345"/>
      <c r="JZE60" s="345"/>
      <c r="JZF60" s="345"/>
      <c r="JZG60" s="345"/>
      <c r="JZH60" s="345"/>
      <c r="JZI60" s="345"/>
      <c r="JZJ60" s="345"/>
      <c r="JZK60" s="345"/>
      <c r="JZL60" s="345"/>
      <c r="JZM60" s="345"/>
      <c r="JZN60" s="345"/>
      <c r="JZO60" s="345"/>
      <c r="JZP60" s="345"/>
      <c r="JZQ60" s="345"/>
      <c r="JZR60" s="345"/>
      <c r="JZS60" s="345"/>
      <c r="JZT60" s="345"/>
      <c r="JZU60" s="345"/>
      <c r="JZV60" s="345"/>
      <c r="JZW60" s="345"/>
      <c r="JZX60" s="345"/>
      <c r="JZY60" s="345"/>
      <c r="JZZ60" s="345"/>
      <c r="KAA60" s="345"/>
      <c r="KAB60" s="345"/>
      <c r="KAC60" s="345"/>
      <c r="KAD60" s="345"/>
      <c r="KAE60" s="345"/>
      <c r="KAF60" s="345"/>
      <c r="KAG60" s="345"/>
      <c r="KAH60" s="345"/>
      <c r="KAI60" s="345"/>
      <c r="KAJ60" s="345"/>
      <c r="KAK60" s="345"/>
      <c r="KAL60" s="345"/>
      <c r="KAM60" s="345"/>
      <c r="KAN60" s="345"/>
      <c r="KAO60" s="345"/>
      <c r="KAP60" s="345"/>
      <c r="KAQ60" s="345"/>
      <c r="KAR60" s="345"/>
      <c r="KAS60" s="345"/>
      <c r="KAT60" s="345"/>
      <c r="KAU60" s="345"/>
      <c r="KAV60" s="345"/>
      <c r="KAW60" s="345"/>
      <c r="KAX60" s="345"/>
      <c r="KAY60" s="345"/>
      <c r="KAZ60" s="345"/>
      <c r="KBA60" s="345"/>
      <c r="KBB60" s="345"/>
      <c r="KBC60" s="345"/>
      <c r="KBD60" s="345"/>
      <c r="KBE60" s="345"/>
      <c r="KBF60" s="345"/>
      <c r="KBG60" s="345"/>
      <c r="KBH60" s="345"/>
      <c r="KBI60" s="345"/>
      <c r="KBJ60" s="345"/>
      <c r="KBK60" s="345"/>
      <c r="KBL60" s="345"/>
      <c r="KBM60" s="345"/>
      <c r="KBN60" s="345"/>
      <c r="KBO60" s="345"/>
      <c r="KBP60" s="345"/>
      <c r="KBQ60" s="345"/>
      <c r="KBR60" s="345"/>
      <c r="KBS60" s="345"/>
      <c r="KBT60" s="345"/>
      <c r="KBU60" s="345"/>
      <c r="KBV60" s="345"/>
      <c r="KBW60" s="345"/>
      <c r="KBX60" s="345"/>
      <c r="KBY60" s="345"/>
      <c r="KBZ60" s="345"/>
      <c r="KCA60" s="345"/>
      <c r="KCB60" s="345"/>
      <c r="KCC60" s="345"/>
      <c r="KCD60" s="345"/>
      <c r="KCE60" s="345"/>
      <c r="KCF60" s="345"/>
      <c r="KCG60" s="345"/>
      <c r="KCH60" s="345"/>
      <c r="KCI60" s="345"/>
      <c r="KCJ60" s="345"/>
      <c r="KCK60" s="345"/>
      <c r="KCL60" s="345"/>
      <c r="KCM60" s="345"/>
      <c r="KCN60" s="345"/>
      <c r="KCO60" s="345"/>
      <c r="KCP60" s="345"/>
      <c r="KCQ60" s="345"/>
      <c r="KCR60" s="345"/>
      <c r="KCS60" s="345"/>
      <c r="KCT60" s="345"/>
      <c r="KCU60" s="345"/>
      <c r="KCV60" s="345"/>
      <c r="KCW60" s="345"/>
      <c r="KCX60" s="345"/>
      <c r="KCY60" s="345"/>
      <c r="KCZ60" s="345"/>
      <c r="KDA60" s="345"/>
      <c r="KDB60" s="345"/>
      <c r="KDC60" s="345"/>
      <c r="KDD60" s="345"/>
      <c r="KDE60" s="345"/>
      <c r="KDF60" s="345"/>
      <c r="KDG60" s="345"/>
      <c r="KDH60" s="345"/>
      <c r="KDI60" s="345"/>
      <c r="KDJ60" s="345"/>
      <c r="KDK60" s="345"/>
      <c r="KDL60" s="345"/>
      <c r="KDM60" s="345"/>
      <c r="KDN60" s="345"/>
      <c r="KDO60" s="345"/>
      <c r="KDP60" s="345"/>
      <c r="KDQ60" s="345"/>
      <c r="KDR60" s="345"/>
      <c r="KDS60" s="345"/>
      <c r="KDT60" s="345"/>
      <c r="KDU60" s="345"/>
      <c r="KDV60" s="345"/>
      <c r="KDW60" s="345"/>
      <c r="KDX60" s="345"/>
      <c r="KDY60" s="345"/>
      <c r="KDZ60" s="345"/>
      <c r="KEA60" s="345"/>
      <c r="KEB60" s="345"/>
      <c r="KEC60" s="345"/>
      <c r="KED60" s="345"/>
      <c r="KEE60" s="345"/>
      <c r="KEF60" s="345"/>
      <c r="KEG60" s="345"/>
      <c r="KEH60" s="345"/>
      <c r="KEI60" s="345"/>
      <c r="KEJ60" s="345"/>
      <c r="KEK60" s="345"/>
      <c r="KEL60" s="345"/>
      <c r="KEM60" s="345"/>
      <c r="KEN60" s="345"/>
      <c r="KEO60" s="345"/>
      <c r="KEP60" s="345"/>
      <c r="KEQ60" s="345"/>
      <c r="KER60" s="345"/>
      <c r="KES60" s="345"/>
      <c r="KET60" s="345"/>
      <c r="KEU60" s="345"/>
      <c r="KEV60" s="345"/>
      <c r="KEW60" s="345"/>
      <c r="KEX60" s="345"/>
      <c r="KEY60" s="345"/>
      <c r="KEZ60" s="345"/>
      <c r="KFA60" s="345"/>
      <c r="KFB60" s="345"/>
      <c r="KFC60" s="345"/>
      <c r="KFD60" s="345"/>
      <c r="KFE60" s="345"/>
      <c r="KFF60" s="345"/>
      <c r="KFG60" s="345"/>
      <c r="KFH60" s="345"/>
      <c r="KFI60" s="345"/>
      <c r="KFJ60" s="345"/>
      <c r="KFK60" s="345"/>
      <c r="KFL60" s="345"/>
      <c r="KFM60" s="345"/>
      <c r="KFN60" s="345"/>
      <c r="KFO60" s="345"/>
      <c r="KFP60" s="345"/>
      <c r="KFQ60" s="345"/>
      <c r="KFR60" s="345"/>
      <c r="KFS60" s="345"/>
      <c r="KFT60" s="345"/>
      <c r="KFU60" s="345"/>
      <c r="KFV60" s="345"/>
      <c r="KFW60" s="345"/>
      <c r="KFX60" s="345"/>
      <c r="KFY60" s="345"/>
      <c r="KFZ60" s="345"/>
      <c r="KGA60" s="345"/>
      <c r="KGB60" s="345"/>
      <c r="KGC60" s="345"/>
      <c r="KGD60" s="345"/>
      <c r="KGE60" s="345"/>
      <c r="KGF60" s="345"/>
      <c r="KGG60" s="345"/>
      <c r="KGH60" s="345"/>
      <c r="KGI60" s="345"/>
      <c r="KGJ60" s="345"/>
      <c r="KGK60" s="345"/>
      <c r="KGL60" s="345"/>
      <c r="KGM60" s="345"/>
      <c r="KGN60" s="345"/>
      <c r="KGO60" s="345"/>
      <c r="KGP60" s="345"/>
      <c r="KGQ60" s="345"/>
      <c r="KGR60" s="345"/>
      <c r="KGS60" s="345"/>
      <c r="KGT60" s="345"/>
      <c r="KGU60" s="345"/>
      <c r="KGV60" s="345"/>
      <c r="KGW60" s="345"/>
      <c r="KGX60" s="345"/>
      <c r="KGY60" s="345"/>
      <c r="KGZ60" s="345"/>
      <c r="KHA60" s="345"/>
      <c r="KHB60" s="345"/>
      <c r="KHC60" s="345"/>
      <c r="KHD60" s="345"/>
      <c r="KHE60" s="345"/>
      <c r="KHF60" s="345"/>
      <c r="KHG60" s="345"/>
      <c r="KHH60" s="345"/>
      <c r="KHI60" s="345"/>
      <c r="KHJ60" s="345"/>
      <c r="KHK60" s="345"/>
      <c r="KHL60" s="345"/>
      <c r="KHM60" s="345"/>
      <c r="KHN60" s="345"/>
      <c r="KHO60" s="345"/>
      <c r="KHP60" s="345"/>
      <c r="KHQ60" s="345"/>
      <c r="KHR60" s="345"/>
      <c r="KHS60" s="345"/>
      <c r="KHT60" s="345"/>
      <c r="KHU60" s="345"/>
      <c r="KHV60" s="345"/>
      <c r="KHW60" s="345"/>
      <c r="KHX60" s="345"/>
      <c r="KHY60" s="345"/>
      <c r="KHZ60" s="345"/>
      <c r="KIA60" s="345"/>
      <c r="KIB60" s="345"/>
      <c r="KIC60" s="345"/>
      <c r="KID60" s="345"/>
      <c r="KIE60" s="345"/>
      <c r="KIF60" s="345"/>
      <c r="KIG60" s="345"/>
      <c r="KIH60" s="345"/>
      <c r="KII60" s="345"/>
      <c r="KIJ60" s="345"/>
      <c r="KIK60" s="345"/>
      <c r="KIL60" s="345"/>
      <c r="KIM60" s="345"/>
      <c r="KIN60" s="345"/>
      <c r="KIO60" s="345"/>
      <c r="KIP60" s="345"/>
      <c r="KIQ60" s="345"/>
      <c r="KIR60" s="345"/>
      <c r="KIS60" s="345"/>
      <c r="KIT60" s="345"/>
      <c r="KIU60" s="345"/>
      <c r="KIV60" s="345"/>
      <c r="KIW60" s="345"/>
      <c r="KIX60" s="345"/>
      <c r="KIY60" s="345"/>
      <c r="KIZ60" s="345"/>
      <c r="KJA60" s="345"/>
      <c r="KJB60" s="345"/>
      <c r="KJC60" s="345"/>
      <c r="KJD60" s="345"/>
      <c r="KJE60" s="345"/>
      <c r="KJF60" s="345"/>
      <c r="KJG60" s="345"/>
      <c r="KJH60" s="345"/>
      <c r="KJI60" s="345"/>
      <c r="KJJ60" s="345"/>
      <c r="KJK60" s="345"/>
      <c r="KJL60" s="345"/>
      <c r="KJM60" s="345"/>
      <c r="KJN60" s="345"/>
      <c r="KJO60" s="345"/>
      <c r="KJP60" s="345"/>
      <c r="KJQ60" s="345"/>
      <c r="KJR60" s="345"/>
      <c r="KJS60" s="345"/>
      <c r="KJT60" s="345"/>
      <c r="KJU60" s="345"/>
      <c r="KJV60" s="345"/>
      <c r="KJW60" s="345"/>
      <c r="KJX60" s="345"/>
      <c r="KJY60" s="345"/>
      <c r="KJZ60" s="345"/>
      <c r="KKA60" s="345"/>
      <c r="KKB60" s="345"/>
      <c r="KKC60" s="345"/>
      <c r="KKD60" s="345"/>
      <c r="KKE60" s="345"/>
      <c r="KKF60" s="345"/>
      <c r="KKG60" s="345"/>
      <c r="KKH60" s="345"/>
      <c r="KKI60" s="345"/>
      <c r="KKJ60" s="345"/>
      <c r="KKK60" s="345"/>
      <c r="KKL60" s="345"/>
      <c r="KKM60" s="345"/>
      <c r="KKN60" s="345"/>
      <c r="KKO60" s="345"/>
      <c r="KKP60" s="345"/>
      <c r="KKQ60" s="345"/>
      <c r="KKR60" s="345"/>
      <c r="KKS60" s="345"/>
      <c r="KKT60" s="345"/>
      <c r="KKU60" s="345"/>
      <c r="KKV60" s="345"/>
      <c r="KKW60" s="345"/>
      <c r="KKX60" s="345"/>
      <c r="KKY60" s="345"/>
      <c r="KKZ60" s="345"/>
      <c r="KLA60" s="345"/>
      <c r="KLB60" s="345"/>
      <c r="KLC60" s="345"/>
      <c r="KLD60" s="345"/>
      <c r="KLE60" s="345"/>
      <c r="KLF60" s="345"/>
      <c r="KLG60" s="345"/>
      <c r="KLH60" s="345"/>
      <c r="KLI60" s="345"/>
      <c r="KLJ60" s="345"/>
      <c r="KLK60" s="345"/>
      <c r="KLL60" s="345"/>
      <c r="KLM60" s="345"/>
      <c r="KLN60" s="345"/>
      <c r="KLO60" s="345"/>
      <c r="KLP60" s="345"/>
      <c r="KLQ60" s="345"/>
      <c r="KLR60" s="345"/>
      <c r="KLS60" s="345"/>
      <c r="KLT60" s="345"/>
      <c r="KLU60" s="345"/>
      <c r="KLV60" s="345"/>
      <c r="KLW60" s="345"/>
      <c r="KLX60" s="345"/>
      <c r="KLY60" s="345"/>
      <c r="KLZ60" s="345"/>
      <c r="KMA60" s="345"/>
      <c r="KMB60" s="345"/>
      <c r="KMC60" s="345"/>
      <c r="KMD60" s="345"/>
      <c r="KME60" s="345"/>
      <c r="KMF60" s="345"/>
      <c r="KMG60" s="345"/>
      <c r="KMH60" s="345"/>
      <c r="KMI60" s="345"/>
      <c r="KMJ60" s="345"/>
      <c r="KMK60" s="345"/>
      <c r="KML60" s="345"/>
      <c r="KMM60" s="345"/>
      <c r="KMN60" s="345"/>
      <c r="KMO60" s="345"/>
      <c r="KMP60" s="345"/>
      <c r="KMQ60" s="345"/>
      <c r="KMR60" s="345"/>
      <c r="KMS60" s="345"/>
      <c r="KMT60" s="345"/>
      <c r="KMU60" s="345"/>
      <c r="KMV60" s="345"/>
      <c r="KMW60" s="345"/>
      <c r="KMX60" s="345"/>
      <c r="KMY60" s="345"/>
      <c r="KMZ60" s="345"/>
      <c r="KNA60" s="345"/>
      <c r="KNB60" s="345"/>
      <c r="KNC60" s="345"/>
      <c r="KND60" s="345"/>
      <c r="KNE60" s="345"/>
      <c r="KNF60" s="345"/>
      <c r="KNG60" s="345"/>
      <c r="KNH60" s="345"/>
      <c r="KNI60" s="345"/>
      <c r="KNJ60" s="345"/>
      <c r="KNK60" s="345"/>
      <c r="KNL60" s="345"/>
      <c r="KNM60" s="345"/>
      <c r="KNN60" s="345"/>
      <c r="KNO60" s="345"/>
      <c r="KNP60" s="345"/>
      <c r="KNQ60" s="345"/>
      <c r="KNR60" s="345"/>
      <c r="KNS60" s="345"/>
      <c r="KNT60" s="345"/>
      <c r="KNU60" s="345"/>
      <c r="KNV60" s="345"/>
      <c r="KNW60" s="345"/>
      <c r="KNX60" s="345"/>
      <c r="KNY60" s="345"/>
      <c r="KNZ60" s="345"/>
      <c r="KOA60" s="345"/>
      <c r="KOB60" s="345"/>
      <c r="KOC60" s="345"/>
      <c r="KOD60" s="345"/>
      <c r="KOE60" s="345"/>
      <c r="KOF60" s="345"/>
      <c r="KOG60" s="345"/>
      <c r="KOH60" s="345"/>
      <c r="KOI60" s="345"/>
      <c r="KOJ60" s="345"/>
      <c r="KOK60" s="345"/>
      <c r="KOL60" s="345"/>
      <c r="KOM60" s="345"/>
      <c r="KON60" s="345"/>
      <c r="KOO60" s="345"/>
      <c r="KOP60" s="345"/>
      <c r="KOQ60" s="345"/>
      <c r="KOR60" s="345"/>
      <c r="KOS60" s="345"/>
      <c r="KOT60" s="345"/>
      <c r="KOU60" s="345"/>
      <c r="KOV60" s="345"/>
      <c r="KOW60" s="345"/>
      <c r="KOX60" s="345"/>
      <c r="KOY60" s="345"/>
      <c r="KOZ60" s="345"/>
      <c r="KPA60" s="345"/>
      <c r="KPB60" s="345"/>
      <c r="KPC60" s="345"/>
      <c r="KPD60" s="345"/>
      <c r="KPE60" s="345"/>
      <c r="KPF60" s="345"/>
      <c r="KPG60" s="345"/>
      <c r="KPH60" s="345"/>
      <c r="KPI60" s="345"/>
      <c r="KPJ60" s="345"/>
      <c r="KPK60" s="345"/>
      <c r="KPL60" s="345"/>
      <c r="KPM60" s="345"/>
      <c r="KPN60" s="345"/>
      <c r="KPO60" s="345"/>
      <c r="KPP60" s="345"/>
      <c r="KPQ60" s="345"/>
      <c r="KPR60" s="345"/>
      <c r="KPS60" s="345"/>
      <c r="KPT60" s="345"/>
      <c r="KPU60" s="345"/>
      <c r="KPV60" s="345"/>
      <c r="KPW60" s="345"/>
      <c r="KPX60" s="345"/>
      <c r="KPY60" s="345"/>
      <c r="KPZ60" s="345"/>
      <c r="KQA60" s="345"/>
      <c r="KQB60" s="345"/>
      <c r="KQC60" s="345"/>
      <c r="KQD60" s="345"/>
      <c r="KQE60" s="345"/>
      <c r="KQF60" s="345"/>
      <c r="KQG60" s="345"/>
      <c r="KQH60" s="345"/>
      <c r="KQI60" s="345"/>
      <c r="KQJ60" s="345"/>
      <c r="KQK60" s="345"/>
      <c r="KQL60" s="345"/>
      <c r="KQM60" s="345"/>
      <c r="KQN60" s="345"/>
      <c r="KQO60" s="345"/>
      <c r="KQP60" s="345"/>
      <c r="KQQ60" s="345"/>
      <c r="KQR60" s="345"/>
      <c r="KQS60" s="345"/>
      <c r="KQT60" s="345"/>
      <c r="KQU60" s="345"/>
      <c r="KQV60" s="345"/>
      <c r="KQW60" s="345"/>
      <c r="KQX60" s="345"/>
      <c r="KQY60" s="345"/>
      <c r="KQZ60" s="345"/>
      <c r="KRA60" s="345"/>
      <c r="KRB60" s="345"/>
      <c r="KRC60" s="345"/>
      <c r="KRD60" s="345"/>
      <c r="KRE60" s="345"/>
      <c r="KRF60" s="345"/>
      <c r="KRG60" s="345"/>
      <c r="KRH60" s="345"/>
      <c r="KRI60" s="345"/>
      <c r="KRJ60" s="345"/>
      <c r="KRK60" s="345"/>
      <c r="KRL60" s="345"/>
      <c r="KRM60" s="345"/>
      <c r="KRN60" s="345"/>
      <c r="KRO60" s="345"/>
      <c r="KRP60" s="345"/>
      <c r="KRQ60" s="345"/>
      <c r="KRR60" s="345"/>
      <c r="KRS60" s="345"/>
      <c r="KRT60" s="345"/>
      <c r="KRU60" s="345"/>
      <c r="KRV60" s="345"/>
      <c r="KRW60" s="345"/>
      <c r="KRX60" s="345"/>
      <c r="KRY60" s="345"/>
      <c r="KRZ60" s="345"/>
      <c r="KSA60" s="345"/>
      <c r="KSB60" s="345"/>
      <c r="KSC60" s="345"/>
      <c r="KSD60" s="345"/>
      <c r="KSE60" s="345"/>
      <c r="KSF60" s="345"/>
      <c r="KSG60" s="345"/>
      <c r="KSH60" s="345"/>
      <c r="KSI60" s="345"/>
      <c r="KSJ60" s="345"/>
      <c r="KSK60" s="345"/>
      <c r="KSL60" s="345"/>
      <c r="KSM60" s="345"/>
      <c r="KSN60" s="345"/>
      <c r="KSO60" s="345"/>
      <c r="KSP60" s="345"/>
      <c r="KSQ60" s="345"/>
      <c r="KSR60" s="345"/>
      <c r="KSS60" s="345"/>
      <c r="KST60" s="345"/>
      <c r="KSU60" s="345"/>
      <c r="KSV60" s="345"/>
      <c r="KSW60" s="345"/>
      <c r="KSX60" s="345"/>
      <c r="KSY60" s="345"/>
      <c r="KSZ60" s="345"/>
      <c r="KTA60" s="345"/>
      <c r="KTB60" s="345"/>
      <c r="KTC60" s="345"/>
      <c r="KTD60" s="345"/>
      <c r="KTE60" s="345"/>
      <c r="KTF60" s="345"/>
      <c r="KTG60" s="345"/>
      <c r="KTH60" s="345"/>
      <c r="KTI60" s="345"/>
      <c r="KTJ60" s="345"/>
      <c r="KTK60" s="345"/>
      <c r="KTL60" s="345"/>
      <c r="KTM60" s="345"/>
      <c r="KTN60" s="345"/>
      <c r="KTO60" s="345"/>
      <c r="KTP60" s="345"/>
      <c r="KTQ60" s="345"/>
      <c r="KTR60" s="345"/>
      <c r="KTS60" s="345"/>
      <c r="KTT60" s="345"/>
      <c r="KTU60" s="345"/>
      <c r="KTV60" s="345"/>
      <c r="KTW60" s="345"/>
      <c r="KTX60" s="345"/>
      <c r="KTY60" s="345"/>
      <c r="KTZ60" s="345"/>
      <c r="KUA60" s="345"/>
      <c r="KUB60" s="345"/>
      <c r="KUC60" s="345"/>
      <c r="KUD60" s="345"/>
      <c r="KUE60" s="345"/>
      <c r="KUF60" s="345"/>
      <c r="KUG60" s="345"/>
      <c r="KUH60" s="345"/>
      <c r="KUI60" s="345"/>
      <c r="KUJ60" s="345"/>
      <c r="KUK60" s="345"/>
      <c r="KUL60" s="345"/>
      <c r="KUM60" s="345"/>
      <c r="KUN60" s="345"/>
      <c r="KUO60" s="345"/>
      <c r="KUP60" s="345"/>
      <c r="KUQ60" s="345"/>
      <c r="KUR60" s="345"/>
      <c r="KUS60" s="345"/>
      <c r="KUT60" s="345"/>
      <c r="KUU60" s="345"/>
      <c r="KUV60" s="345"/>
      <c r="KUW60" s="345"/>
      <c r="KUX60" s="345"/>
      <c r="KUY60" s="345"/>
      <c r="KUZ60" s="345"/>
      <c r="KVA60" s="345"/>
      <c r="KVB60" s="345"/>
      <c r="KVC60" s="345"/>
      <c r="KVD60" s="345"/>
      <c r="KVE60" s="345"/>
      <c r="KVF60" s="345"/>
      <c r="KVG60" s="345"/>
      <c r="KVH60" s="345"/>
      <c r="KVI60" s="345"/>
      <c r="KVJ60" s="345"/>
      <c r="KVK60" s="345"/>
      <c r="KVL60" s="345"/>
      <c r="KVM60" s="345"/>
      <c r="KVN60" s="345"/>
      <c r="KVO60" s="345"/>
      <c r="KVP60" s="345"/>
      <c r="KVQ60" s="345"/>
      <c r="KVR60" s="345"/>
      <c r="KVS60" s="345"/>
      <c r="KVT60" s="345"/>
      <c r="KVU60" s="345"/>
      <c r="KVV60" s="345"/>
      <c r="KVW60" s="345"/>
      <c r="KVX60" s="345"/>
      <c r="KVY60" s="345"/>
      <c r="KVZ60" s="345"/>
      <c r="KWA60" s="345"/>
      <c r="KWB60" s="345"/>
      <c r="KWC60" s="345"/>
      <c r="KWD60" s="345"/>
      <c r="KWE60" s="345"/>
      <c r="KWF60" s="345"/>
      <c r="KWG60" s="345"/>
      <c r="KWH60" s="345"/>
      <c r="KWI60" s="345"/>
      <c r="KWJ60" s="345"/>
      <c r="KWK60" s="345"/>
      <c r="KWL60" s="345"/>
      <c r="KWM60" s="345"/>
      <c r="KWN60" s="345"/>
      <c r="KWO60" s="345"/>
      <c r="KWP60" s="345"/>
      <c r="KWQ60" s="345"/>
      <c r="KWR60" s="345"/>
      <c r="KWS60" s="345"/>
      <c r="KWT60" s="345"/>
      <c r="KWU60" s="345"/>
      <c r="KWV60" s="345"/>
      <c r="KWW60" s="345"/>
      <c r="KWX60" s="345"/>
      <c r="KWY60" s="345"/>
      <c r="KWZ60" s="345"/>
      <c r="KXA60" s="345"/>
      <c r="KXB60" s="345"/>
      <c r="KXC60" s="345"/>
      <c r="KXD60" s="345"/>
      <c r="KXE60" s="345"/>
      <c r="KXF60" s="345"/>
      <c r="KXG60" s="345"/>
      <c r="KXH60" s="345"/>
      <c r="KXI60" s="345"/>
      <c r="KXJ60" s="345"/>
      <c r="KXK60" s="345"/>
      <c r="KXL60" s="345"/>
      <c r="KXM60" s="345"/>
      <c r="KXN60" s="345"/>
      <c r="KXO60" s="345"/>
      <c r="KXP60" s="345"/>
      <c r="KXQ60" s="345"/>
      <c r="KXR60" s="345"/>
      <c r="KXS60" s="345"/>
      <c r="KXT60" s="345"/>
      <c r="KXU60" s="345"/>
      <c r="KXV60" s="345"/>
      <c r="KXW60" s="345"/>
      <c r="KXX60" s="345"/>
      <c r="KXY60" s="345"/>
      <c r="KXZ60" s="345"/>
      <c r="KYA60" s="345"/>
      <c r="KYB60" s="345"/>
      <c r="KYC60" s="345"/>
      <c r="KYD60" s="345"/>
      <c r="KYE60" s="345"/>
      <c r="KYF60" s="345"/>
      <c r="KYG60" s="345"/>
      <c r="KYH60" s="345"/>
      <c r="KYI60" s="345"/>
      <c r="KYJ60" s="345"/>
      <c r="KYK60" s="345"/>
      <c r="KYL60" s="345"/>
      <c r="KYM60" s="345"/>
      <c r="KYN60" s="345"/>
      <c r="KYO60" s="345"/>
      <c r="KYP60" s="345"/>
      <c r="KYQ60" s="345"/>
      <c r="KYR60" s="345"/>
      <c r="KYS60" s="345"/>
      <c r="KYT60" s="345"/>
      <c r="KYU60" s="345"/>
      <c r="KYV60" s="345"/>
      <c r="KYW60" s="345"/>
      <c r="KYX60" s="345"/>
      <c r="KYY60" s="345"/>
      <c r="KYZ60" s="345"/>
      <c r="KZA60" s="345"/>
      <c r="KZB60" s="345"/>
      <c r="KZC60" s="345"/>
      <c r="KZD60" s="345"/>
      <c r="KZE60" s="345"/>
      <c r="KZF60" s="345"/>
      <c r="KZG60" s="345"/>
      <c r="KZH60" s="345"/>
      <c r="KZI60" s="345"/>
      <c r="KZJ60" s="345"/>
      <c r="KZK60" s="345"/>
      <c r="KZL60" s="345"/>
      <c r="KZM60" s="345"/>
      <c r="KZN60" s="345"/>
      <c r="KZO60" s="345"/>
      <c r="KZP60" s="345"/>
      <c r="KZQ60" s="345"/>
      <c r="KZR60" s="345"/>
      <c r="KZS60" s="345"/>
      <c r="KZT60" s="345"/>
      <c r="KZU60" s="345"/>
      <c r="KZV60" s="345"/>
      <c r="KZW60" s="345"/>
      <c r="KZX60" s="345"/>
      <c r="KZY60" s="345"/>
      <c r="KZZ60" s="345"/>
      <c r="LAA60" s="345"/>
      <c r="LAB60" s="345"/>
      <c r="LAC60" s="345"/>
      <c r="LAD60" s="345"/>
      <c r="LAE60" s="345"/>
      <c r="LAF60" s="345"/>
      <c r="LAG60" s="345"/>
      <c r="LAH60" s="345"/>
      <c r="LAI60" s="345"/>
      <c r="LAJ60" s="345"/>
      <c r="LAK60" s="345"/>
      <c r="LAL60" s="345"/>
      <c r="LAM60" s="345"/>
      <c r="LAN60" s="345"/>
      <c r="LAO60" s="345"/>
      <c r="LAP60" s="345"/>
      <c r="LAQ60" s="345"/>
      <c r="LAR60" s="345"/>
      <c r="LAS60" s="345"/>
      <c r="LAT60" s="345"/>
      <c r="LAU60" s="345"/>
      <c r="LAV60" s="345"/>
      <c r="LAW60" s="345"/>
      <c r="LAX60" s="345"/>
      <c r="LAY60" s="345"/>
      <c r="LAZ60" s="345"/>
      <c r="LBA60" s="345"/>
      <c r="LBB60" s="345"/>
      <c r="LBC60" s="345"/>
      <c r="LBD60" s="345"/>
      <c r="LBE60" s="345"/>
      <c r="LBF60" s="345"/>
      <c r="LBG60" s="345"/>
      <c r="LBH60" s="345"/>
      <c r="LBI60" s="345"/>
      <c r="LBJ60" s="345"/>
      <c r="LBK60" s="345"/>
      <c r="LBL60" s="345"/>
      <c r="LBM60" s="345"/>
      <c r="LBN60" s="345"/>
      <c r="LBO60" s="345"/>
      <c r="LBP60" s="345"/>
      <c r="LBQ60" s="345"/>
      <c r="LBR60" s="345"/>
      <c r="LBS60" s="345"/>
      <c r="LBT60" s="345"/>
      <c r="LBU60" s="345"/>
      <c r="LBV60" s="345"/>
      <c r="LBW60" s="345"/>
      <c r="LBX60" s="345"/>
      <c r="LBY60" s="345"/>
      <c r="LBZ60" s="345"/>
      <c r="LCA60" s="345"/>
      <c r="LCB60" s="345"/>
      <c r="LCC60" s="345"/>
      <c r="LCD60" s="345"/>
      <c r="LCE60" s="345"/>
      <c r="LCF60" s="345"/>
      <c r="LCG60" s="345"/>
      <c r="LCH60" s="345"/>
      <c r="LCI60" s="345"/>
      <c r="LCJ60" s="345"/>
      <c r="LCK60" s="345"/>
      <c r="LCL60" s="345"/>
      <c r="LCM60" s="345"/>
      <c r="LCN60" s="345"/>
      <c r="LCO60" s="345"/>
      <c r="LCP60" s="345"/>
      <c r="LCQ60" s="345"/>
      <c r="LCR60" s="345"/>
      <c r="LCS60" s="345"/>
      <c r="LCT60" s="345"/>
      <c r="LCU60" s="345"/>
      <c r="LCV60" s="345"/>
      <c r="LCW60" s="345"/>
      <c r="LCX60" s="345"/>
      <c r="LCY60" s="345"/>
      <c r="LCZ60" s="345"/>
      <c r="LDA60" s="345"/>
      <c r="LDB60" s="345"/>
      <c r="LDC60" s="345"/>
      <c r="LDD60" s="345"/>
      <c r="LDE60" s="345"/>
      <c r="LDF60" s="345"/>
      <c r="LDG60" s="345"/>
      <c r="LDH60" s="345"/>
      <c r="LDI60" s="345"/>
      <c r="LDJ60" s="345"/>
      <c r="LDK60" s="345"/>
      <c r="LDL60" s="345"/>
      <c r="LDM60" s="345"/>
      <c r="LDN60" s="345"/>
      <c r="LDO60" s="345"/>
      <c r="LDP60" s="345"/>
      <c r="LDQ60" s="345"/>
      <c r="LDR60" s="345"/>
      <c r="LDS60" s="345"/>
      <c r="LDT60" s="345"/>
      <c r="LDU60" s="345"/>
      <c r="LDV60" s="345"/>
      <c r="LDW60" s="345"/>
      <c r="LDX60" s="345"/>
      <c r="LDY60" s="345"/>
      <c r="LDZ60" s="345"/>
      <c r="LEA60" s="345"/>
      <c r="LEB60" s="345"/>
      <c r="LEC60" s="345"/>
      <c r="LED60" s="345"/>
      <c r="LEE60" s="345"/>
      <c r="LEF60" s="345"/>
      <c r="LEG60" s="345"/>
      <c r="LEH60" s="345"/>
      <c r="LEI60" s="345"/>
      <c r="LEJ60" s="345"/>
      <c r="LEK60" s="345"/>
      <c r="LEL60" s="345"/>
      <c r="LEM60" s="345"/>
      <c r="LEN60" s="345"/>
      <c r="LEO60" s="345"/>
      <c r="LEP60" s="345"/>
      <c r="LEQ60" s="345"/>
      <c r="LER60" s="345"/>
      <c r="LES60" s="345"/>
      <c r="LET60" s="345"/>
      <c r="LEU60" s="345"/>
      <c r="LEV60" s="345"/>
      <c r="LEW60" s="345"/>
      <c r="LEX60" s="345"/>
      <c r="LEY60" s="345"/>
      <c r="LEZ60" s="345"/>
      <c r="LFA60" s="345"/>
      <c r="LFB60" s="345"/>
      <c r="LFC60" s="345"/>
      <c r="LFD60" s="345"/>
      <c r="LFE60" s="345"/>
      <c r="LFF60" s="345"/>
      <c r="LFG60" s="345"/>
      <c r="LFH60" s="345"/>
      <c r="LFI60" s="345"/>
      <c r="LFJ60" s="345"/>
      <c r="LFK60" s="345"/>
      <c r="LFL60" s="345"/>
      <c r="LFM60" s="345"/>
      <c r="LFN60" s="345"/>
      <c r="LFO60" s="345"/>
      <c r="LFP60" s="345"/>
      <c r="LFQ60" s="345"/>
      <c r="LFR60" s="345"/>
      <c r="LFS60" s="345"/>
      <c r="LFT60" s="345"/>
      <c r="LFU60" s="345"/>
      <c r="LFV60" s="345"/>
      <c r="LFW60" s="345"/>
      <c r="LFX60" s="345"/>
      <c r="LFY60" s="345"/>
      <c r="LFZ60" s="345"/>
      <c r="LGA60" s="345"/>
      <c r="LGB60" s="345"/>
      <c r="LGC60" s="345"/>
      <c r="LGD60" s="345"/>
      <c r="LGE60" s="345"/>
      <c r="LGF60" s="345"/>
      <c r="LGG60" s="345"/>
      <c r="LGH60" s="345"/>
      <c r="LGI60" s="345"/>
      <c r="LGJ60" s="345"/>
      <c r="LGK60" s="345"/>
      <c r="LGL60" s="345"/>
      <c r="LGM60" s="345"/>
      <c r="LGN60" s="345"/>
      <c r="LGO60" s="345"/>
      <c r="LGP60" s="345"/>
      <c r="LGQ60" s="345"/>
      <c r="LGR60" s="345"/>
      <c r="LGS60" s="345"/>
      <c r="LGT60" s="345"/>
      <c r="LGU60" s="345"/>
      <c r="LGV60" s="345"/>
      <c r="LGW60" s="345"/>
      <c r="LGX60" s="345"/>
      <c r="LGY60" s="345"/>
      <c r="LGZ60" s="345"/>
      <c r="LHA60" s="345"/>
      <c r="LHB60" s="345"/>
      <c r="LHC60" s="345"/>
      <c r="LHD60" s="345"/>
      <c r="LHE60" s="345"/>
      <c r="LHF60" s="345"/>
      <c r="LHG60" s="345"/>
      <c r="LHH60" s="345"/>
      <c r="LHI60" s="345"/>
      <c r="LHJ60" s="345"/>
      <c r="LHK60" s="345"/>
      <c r="LHL60" s="345"/>
      <c r="LHM60" s="345"/>
      <c r="LHN60" s="345"/>
      <c r="LHO60" s="345"/>
      <c r="LHP60" s="345"/>
      <c r="LHQ60" s="345"/>
      <c r="LHR60" s="345"/>
      <c r="LHS60" s="345"/>
      <c r="LHT60" s="345"/>
      <c r="LHU60" s="345"/>
      <c r="LHV60" s="345"/>
      <c r="LHW60" s="345"/>
      <c r="LHX60" s="345"/>
      <c r="LHY60" s="345"/>
      <c r="LHZ60" s="345"/>
      <c r="LIA60" s="345"/>
      <c r="LIB60" s="345"/>
      <c r="LIC60" s="345"/>
      <c r="LID60" s="345"/>
      <c r="LIE60" s="345"/>
      <c r="LIF60" s="345"/>
      <c r="LIG60" s="345"/>
      <c r="LIH60" s="345"/>
      <c r="LII60" s="345"/>
      <c r="LIJ60" s="345"/>
      <c r="LIK60" s="345"/>
      <c r="LIL60" s="345"/>
      <c r="LIM60" s="345"/>
      <c r="LIN60" s="345"/>
      <c r="LIO60" s="345"/>
      <c r="LIP60" s="345"/>
      <c r="LIQ60" s="345"/>
      <c r="LIR60" s="345"/>
      <c r="LIS60" s="345"/>
      <c r="LIT60" s="345"/>
      <c r="LIU60" s="345"/>
      <c r="LIV60" s="345"/>
      <c r="LIW60" s="345"/>
      <c r="LIX60" s="345"/>
      <c r="LIY60" s="345"/>
      <c r="LIZ60" s="345"/>
      <c r="LJA60" s="345"/>
      <c r="LJB60" s="345"/>
      <c r="LJC60" s="345"/>
      <c r="LJD60" s="345"/>
      <c r="LJE60" s="345"/>
      <c r="LJF60" s="345"/>
      <c r="LJG60" s="345"/>
      <c r="LJH60" s="345"/>
      <c r="LJI60" s="345"/>
      <c r="LJJ60" s="345"/>
      <c r="LJK60" s="345"/>
      <c r="LJL60" s="345"/>
      <c r="LJM60" s="345"/>
      <c r="LJN60" s="345"/>
      <c r="LJO60" s="345"/>
      <c r="LJP60" s="345"/>
      <c r="LJQ60" s="345"/>
      <c r="LJR60" s="345"/>
      <c r="LJS60" s="345"/>
      <c r="LJT60" s="345"/>
      <c r="LJU60" s="345"/>
      <c r="LJV60" s="345"/>
      <c r="LJW60" s="345"/>
      <c r="LJX60" s="345"/>
      <c r="LJY60" s="345"/>
      <c r="LJZ60" s="345"/>
      <c r="LKA60" s="345"/>
      <c r="LKB60" s="345"/>
      <c r="LKC60" s="345"/>
      <c r="LKD60" s="345"/>
      <c r="LKE60" s="345"/>
      <c r="LKF60" s="345"/>
      <c r="LKG60" s="345"/>
      <c r="LKH60" s="345"/>
      <c r="LKI60" s="345"/>
      <c r="LKJ60" s="345"/>
      <c r="LKK60" s="345"/>
      <c r="LKL60" s="345"/>
      <c r="LKM60" s="345"/>
      <c r="LKN60" s="345"/>
      <c r="LKO60" s="345"/>
      <c r="LKP60" s="345"/>
      <c r="LKQ60" s="345"/>
      <c r="LKR60" s="345"/>
      <c r="LKS60" s="345"/>
      <c r="LKT60" s="345"/>
      <c r="LKU60" s="345"/>
      <c r="LKV60" s="345"/>
      <c r="LKW60" s="345"/>
      <c r="LKX60" s="345"/>
      <c r="LKY60" s="345"/>
      <c r="LKZ60" s="345"/>
      <c r="LLA60" s="345"/>
      <c r="LLB60" s="345"/>
      <c r="LLC60" s="345"/>
      <c r="LLD60" s="345"/>
      <c r="LLE60" s="345"/>
      <c r="LLF60" s="345"/>
      <c r="LLG60" s="345"/>
      <c r="LLH60" s="345"/>
      <c r="LLI60" s="345"/>
      <c r="LLJ60" s="345"/>
      <c r="LLK60" s="345"/>
      <c r="LLL60" s="345"/>
      <c r="LLM60" s="345"/>
      <c r="LLN60" s="345"/>
      <c r="LLO60" s="345"/>
      <c r="LLP60" s="345"/>
      <c r="LLQ60" s="345"/>
      <c r="LLR60" s="345"/>
      <c r="LLS60" s="345"/>
      <c r="LLT60" s="345"/>
      <c r="LLU60" s="345"/>
      <c r="LLV60" s="345"/>
      <c r="LLW60" s="345"/>
      <c r="LLX60" s="345"/>
      <c r="LLY60" s="345"/>
      <c r="LLZ60" s="345"/>
      <c r="LMA60" s="345"/>
      <c r="LMB60" s="345"/>
      <c r="LMC60" s="345"/>
      <c r="LMD60" s="345"/>
      <c r="LME60" s="345"/>
      <c r="LMF60" s="345"/>
      <c r="LMG60" s="345"/>
      <c r="LMH60" s="345"/>
      <c r="LMI60" s="345"/>
      <c r="LMJ60" s="345"/>
      <c r="LMK60" s="345"/>
      <c r="LML60" s="345"/>
      <c r="LMM60" s="345"/>
      <c r="LMN60" s="345"/>
      <c r="LMO60" s="345"/>
      <c r="LMP60" s="345"/>
      <c r="LMQ60" s="345"/>
      <c r="LMR60" s="345"/>
      <c r="LMS60" s="345"/>
      <c r="LMT60" s="345"/>
      <c r="LMU60" s="345"/>
      <c r="LMV60" s="345"/>
      <c r="LMW60" s="345"/>
      <c r="LMX60" s="345"/>
      <c r="LMY60" s="345"/>
      <c r="LMZ60" s="345"/>
      <c r="LNA60" s="345"/>
      <c r="LNB60" s="345"/>
      <c r="LNC60" s="345"/>
      <c r="LND60" s="345"/>
      <c r="LNE60" s="345"/>
      <c r="LNF60" s="345"/>
      <c r="LNG60" s="345"/>
      <c r="LNH60" s="345"/>
      <c r="LNI60" s="345"/>
      <c r="LNJ60" s="345"/>
      <c r="LNK60" s="345"/>
      <c r="LNL60" s="345"/>
      <c r="LNM60" s="345"/>
      <c r="LNN60" s="345"/>
      <c r="LNO60" s="345"/>
      <c r="LNP60" s="345"/>
      <c r="LNQ60" s="345"/>
      <c r="LNR60" s="345"/>
      <c r="LNS60" s="345"/>
      <c r="LNT60" s="345"/>
      <c r="LNU60" s="345"/>
      <c r="LNV60" s="345"/>
      <c r="LNW60" s="345"/>
      <c r="LNX60" s="345"/>
      <c r="LNY60" s="345"/>
      <c r="LNZ60" s="345"/>
      <c r="LOA60" s="345"/>
      <c r="LOB60" s="345"/>
      <c r="LOC60" s="345"/>
      <c r="LOD60" s="345"/>
      <c r="LOE60" s="345"/>
      <c r="LOF60" s="345"/>
      <c r="LOG60" s="345"/>
      <c r="LOH60" s="345"/>
      <c r="LOI60" s="345"/>
      <c r="LOJ60" s="345"/>
      <c r="LOK60" s="345"/>
      <c r="LOL60" s="345"/>
      <c r="LOM60" s="345"/>
      <c r="LON60" s="345"/>
      <c r="LOO60" s="345"/>
      <c r="LOP60" s="345"/>
      <c r="LOQ60" s="345"/>
      <c r="LOR60" s="345"/>
      <c r="LOS60" s="345"/>
      <c r="LOT60" s="345"/>
      <c r="LOU60" s="345"/>
      <c r="LOV60" s="345"/>
      <c r="LOW60" s="345"/>
      <c r="LOX60" s="345"/>
      <c r="LOY60" s="345"/>
      <c r="LOZ60" s="345"/>
      <c r="LPA60" s="345"/>
      <c r="LPB60" s="345"/>
      <c r="LPC60" s="345"/>
      <c r="LPD60" s="345"/>
      <c r="LPE60" s="345"/>
      <c r="LPF60" s="345"/>
      <c r="LPG60" s="345"/>
      <c r="LPH60" s="345"/>
      <c r="LPI60" s="345"/>
      <c r="LPJ60" s="345"/>
      <c r="LPK60" s="345"/>
      <c r="LPL60" s="345"/>
      <c r="LPM60" s="345"/>
      <c r="LPN60" s="345"/>
      <c r="LPO60" s="345"/>
      <c r="LPP60" s="345"/>
      <c r="LPQ60" s="345"/>
      <c r="LPR60" s="345"/>
      <c r="LPS60" s="345"/>
      <c r="LPT60" s="345"/>
      <c r="LPU60" s="345"/>
      <c r="LPV60" s="345"/>
      <c r="LPW60" s="345"/>
      <c r="LPX60" s="345"/>
      <c r="LPY60" s="345"/>
      <c r="LPZ60" s="345"/>
      <c r="LQA60" s="345"/>
      <c r="LQB60" s="345"/>
      <c r="LQC60" s="345"/>
      <c r="LQD60" s="345"/>
      <c r="LQE60" s="345"/>
      <c r="LQF60" s="345"/>
      <c r="LQG60" s="345"/>
      <c r="LQH60" s="345"/>
      <c r="LQI60" s="345"/>
      <c r="LQJ60" s="345"/>
      <c r="LQK60" s="345"/>
      <c r="LQL60" s="345"/>
      <c r="LQM60" s="345"/>
      <c r="LQN60" s="345"/>
      <c r="LQO60" s="345"/>
      <c r="LQP60" s="345"/>
      <c r="LQQ60" s="345"/>
      <c r="LQR60" s="345"/>
      <c r="LQS60" s="345"/>
      <c r="LQT60" s="345"/>
      <c r="LQU60" s="345"/>
      <c r="LQV60" s="345"/>
      <c r="LQW60" s="345"/>
      <c r="LQX60" s="345"/>
      <c r="LQY60" s="345"/>
      <c r="LQZ60" s="345"/>
      <c r="LRA60" s="345"/>
      <c r="LRB60" s="345"/>
      <c r="LRC60" s="345"/>
      <c r="LRD60" s="345"/>
      <c r="LRE60" s="345"/>
      <c r="LRF60" s="345"/>
      <c r="LRG60" s="345"/>
      <c r="LRH60" s="345"/>
      <c r="LRI60" s="345"/>
      <c r="LRJ60" s="345"/>
      <c r="LRK60" s="345"/>
      <c r="LRL60" s="345"/>
      <c r="LRM60" s="345"/>
      <c r="LRN60" s="345"/>
      <c r="LRO60" s="345"/>
      <c r="LRP60" s="345"/>
      <c r="LRQ60" s="345"/>
      <c r="LRR60" s="345"/>
      <c r="LRS60" s="345"/>
      <c r="LRT60" s="345"/>
      <c r="LRU60" s="345"/>
      <c r="LRV60" s="345"/>
      <c r="LRW60" s="345"/>
      <c r="LRX60" s="345"/>
      <c r="LRY60" s="345"/>
      <c r="LRZ60" s="345"/>
      <c r="LSA60" s="345"/>
      <c r="LSB60" s="345"/>
      <c r="LSC60" s="345"/>
      <c r="LSD60" s="345"/>
      <c r="LSE60" s="345"/>
      <c r="LSF60" s="345"/>
      <c r="LSG60" s="345"/>
      <c r="LSH60" s="345"/>
      <c r="LSI60" s="345"/>
      <c r="LSJ60" s="345"/>
      <c r="LSK60" s="345"/>
      <c r="LSL60" s="345"/>
      <c r="LSM60" s="345"/>
      <c r="LSN60" s="345"/>
      <c r="LSO60" s="345"/>
      <c r="LSP60" s="345"/>
      <c r="LSQ60" s="345"/>
      <c r="LSR60" s="345"/>
      <c r="LSS60" s="345"/>
      <c r="LST60" s="345"/>
      <c r="LSU60" s="345"/>
      <c r="LSV60" s="345"/>
      <c r="LSW60" s="345"/>
      <c r="LSX60" s="345"/>
      <c r="LSY60" s="345"/>
      <c r="LSZ60" s="345"/>
      <c r="LTA60" s="345"/>
      <c r="LTB60" s="345"/>
      <c r="LTC60" s="345"/>
      <c r="LTD60" s="345"/>
      <c r="LTE60" s="345"/>
      <c r="LTF60" s="345"/>
      <c r="LTG60" s="345"/>
      <c r="LTH60" s="345"/>
      <c r="LTI60" s="345"/>
      <c r="LTJ60" s="345"/>
      <c r="LTK60" s="345"/>
      <c r="LTL60" s="345"/>
      <c r="LTM60" s="345"/>
      <c r="LTN60" s="345"/>
      <c r="LTO60" s="345"/>
      <c r="LTP60" s="345"/>
      <c r="LTQ60" s="345"/>
      <c r="LTR60" s="345"/>
      <c r="LTS60" s="345"/>
      <c r="LTT60" s="345"/>
      <c r="LTU60" s="345"/>
      <c r="LTV60" s="345"/>
      <c r="LTW60" s="345"/>
      <c r="LTX60" s="345"/>
      <c r="LTY60" s="345"/>
      <c r="LTZ60" s="345"/>
      <c r="LUA60" s="345"/>
      <c r="LUB60" s="345"/>
      <c r="LUC60" s="345"/>
      <c r="LUD60" s="345"/>
      <c r="LUE60" s="345"/>
      <c r="LUF60" s="345"/>
      <c r="LUG60" s="345"/>
      <c r="LUH60" s="345"/>
      <c r="LUI60" s="345"/>
      <c r="LUJ60" s="345"/>
      <c r="LUK60" s="345"/>
      <c r="LUL60" s="345"/>
      <c r="LUM60" s="345"/>
      <c r="LUN60" s="345"/>
      <c r="LUO60" s="345"/>
      <c r="LUP60" s="345"/>
      <c r="LUQ60" s="345"/>
      <c r="LUR60" s="345"/>
      <c r="LUS60" s="345"/>
      <c r="LUT60" s="345"/>
      <c r="LUU60" s="345"/>
      <c r="LUV60" s="345"/>
      <c r="LUW60" s="345"/>
      <c r="LUX60" s="345"/>
      <c r="LUY60" s="345"/>
      <c r="LUZ60" s="345"/>
      <c r="LVA60" s="345"/>
      <c r="LVB60" s="345"/>
      <c r="LVC60" s="345"/>
      <c r="LVD60" s="345"/>
      <c r="LVE60" s="345"/>
      <c r="LVF60" s="345"/>
      <c r="LVG60" s="345"/>
      <c r="LVH60" s="345"/>
      <c r="LVI60" s="345"/>
      <c r="LVJ60" s="345"/>
      <c r="LVK60" s="345"/>
      <c r="LVL60" s="345"/>
      <c r="LVM60" s="345"/>
      <c r="LVN60" s="345"/>
      <c r="LVO60" s="345"/>
      <c r="LVP60" s="345"/>
      <c r="LVQ60" s="345"/>
      <c r="LVR60" s="345"/>
      <c r="LVS60" s="345"/>
      <c r="LVT60" s="345"/>
      <c r="LVU60" s="345"/>
      <c r="LVV60" s="345"/>
      <c r="LVW60" s="345"/>
      <c r="LVX60" s="345"/>
      <c r="LVY60" s="345"/>
      <c r="LVZ60" s="345"/>
      <c r="LWA60" s="345"/>
      <c r="LWB60" s="345"/>
      <c r="LWC60" s="345"/>
      <c r="LWD60" s="345"/>
      <c r="LWE60" s="345"/>
      <c r="LWF60" s="345"/>
      <c r="LWG60" s="345"/>
      <c r="LWH60" s="345"/>
      <c r="LWI60" s="345"/>
      <c r="LWJ60" s="345"/>
      <c r="LWK60" s="345"/>
      <c r="LWL60" s="345"/>
      <c r="LWM60" s="345"/>
      <c r="LWN60" s="345"/>
      <c r="LWO60" s="345"/>
      <c r="LWP60" s="345"/>
      <c r="LWQ60" s="345"/>
      <c r="LWR60" s="345"/>
      <c r="LWS60" s="345"/>
      <c r="LWT60" s="345"/>
      <c r="LWU60" s="345"/>
      <c r="LWV60" s="345"/>
      <c r="LWW60" s="345"/>
      <c r="LWX60" s="345"/>
      <c r="LWY60" s="345"/>
      <c r="LWZ60" s="345"/>
      <c r="LXA60" s="345"/>
      <c r="LXB60" s="345"/>
      <c r="LXC60" s="345"/>
      <c r="LXD60" s="345"/>
      <c r="LXE60" s="345"/>
      <c r="LXF60" s="345"/>
      <c r="LXG60" s="345"/>
      <c r="LXH60" s="345"/>
      <c r="LXI60" s="345"/>
      <c r="LXJ60" s="345"/>
      <c r="LXK60" s="345"/>
      <c r="LXL60" s="345"/>
      <c r="LXM60" s="345"/>
      <c r="LXN60" s="345"/>
      <c r="LXO60" s="345"/>
      <c r="LXP60" s="345"/>
      <c r="LXQ60" s="345"/>
      <c r="LXR60" s="345"/>
      <c r="LXS60" s="345"/>
      <c r="LXT60" s="345"/>
      <c r="LXU60" s="345"/>
      <c r="LXV60" s="345"/>
      <c r="LXW60" s="345"/>
      <c r="LXX60" s="345"/>
      <c r="LXY60" s="345"/>
      <c r="LXZ60" s="345"/>
      <c r="LYA60" s="345"/>
      <c r="LYB60" s="345"/>
      <c r="LYC60" s="345"/>
      <c r="LYD60" s="345"/>
      <c r="LYE60" s="345"/>
      <c r="LYF60" s="345"/>
      <c r="LYG60" s="345"/>
      <c r="LYH60" s="345"/>
      <c r="LYI60" s="345"/>
      <c r="LYJ60" s="345"/>
      <c r="LYK60" s="345"/>
      <c r="LYL60" s="345"/>
      <c r="LYM60" s="345"/>
      <c r="LYN60" s="345"/>
      <c r="LYO60" s="345"/>
      <c r="LYP60" s="345"/>
      <c r="LYQ60" s="345"/>
      <c r="LYR60" s="345"/>
      <c r="LYS60" s="345"/>
      <c r="LYT60" s="345"/>
      <c r="LYU60" s="345"/>
      <c r="LYV60" s="345"/>
      <c r="LYW60" s="345"/>
      <c r="LYX60" s="345"/>
      <c r="LYY60" s="345"/>
      <c r="LYZ60" s="345"/>
      <c r="LZA60" s="345"/>
      <c r="LZB60" s="345"/>
      <c r="LZC60" s="345"/>
      <c r="LZD60" s="345"/>
      <c r="LZE60" s="345"/>
      <c r="LZF60" s="345"/>
      <c r="LZG60" s="345"/>
      <c r="LZH60" s="345"/>
      <c r="LZI60" s="345"/>
      <c r="LZJ60" s="345"/>
      <c r="LZK60" s="345"/>
      <c r="LZL60" s="345"/>
      <c r="LZM60" s="345"/>
      <c r="LZN60" s="345"/>
      <c r="LZO60" s="345"/>
      <c r="LZP60" s="345"/>
      <c r="LZQ60" s="345"/>
      <c r="LZR60" s="345"/>
      <c r="LZS60" s="345"/>
      <c r="LZT60" s="345"/>
      <c r="LZU60" s="345"/>
      <c r="LZV60" s="345"/>
      <c r="LZW60" s="345"/>
      <c r="LZX60" s="345"/>
      <c r="LZY60" s="345"/>
      <c r="LZZ60" s="345"/>
      <c r="MAA60" s="345"/>
      <c r="MAB60" s="345"/>
      <c r="MAC60" s="345"/>
      <c r="MAD60" s="345"/>
      <c r="MAE60" s="345"/>
      <c r="MAF60" s="345"/>
      <c r="MAG60" s="345"/>
      <c r="MAH60" s="345"/>
      <c r="MAI60" s="345"/>
      <c r="MAJ60" s="345"/>
      <c r="MAK60" s="345"/>
      <c r="MAL60" s="345"/>
      <c r="MAM60" s="345"/>
      <c r="MAN60" s="345"/>
      <c r="MAO60" s="345"/>
      <c r="MAP60" s="345"/>
      <c r="MAQ60" s="345"/>
      <c r="MAR60" s="345"/>
      <c r="MAS60" s="345"/>
      <c r="MAT60" s="345"/>
      <c r="MAU60" s="345"/>
      <c r="MAV60" s="345"/>
      <c r="MAW60" s="345"/>
      <c r="MAX60" s="345"/>
      <c r="MAY60" s="345"/>
      <c r="MAZ60" s="345"/>
      <c r="MBA60" s="345"/>
      <c r="MBB60" s="345"/>
      <c r="MBC60" s="345"/>
      <c r="MBD60" s="345"/>
      <c r="MBE60" s="345"/>
      <c r="MBF60" s="345"/>
      <c r="MBG60" s="345"/>
      <c r="MBH60" s="345"/>
      <c r="MBI60" s="345"/>
      <c r="MBJ60" s="345"/>
      <c r="MBK60" s="345"/>
      <c r="MBL60" s="345"/>
      <c r="MBM60" s="345"/>
      <c r="MBN60" s="345"/>
      <c r="MBO60" s="345"/>
      <c r="MBP60" s="345"/>
      <c r="MBQ60" s="345"/>
      <c r="MBR60" s="345"/>
      <c r="MBS60" s="345"/>
      <c r="MBT60" s="345"/>
      <c r="MBU60" s="345"/>
      <c r="MBV60" s="345"/>
      <c r="MBW60" s="345"/>
      <c r="MBX60" s="345"/>
      <c r="MBY60" s="345"/>
      <c r="MBZ60" s="345"/>
      <c r="MCA60" s="345"/>
      <c r="MCB60" s="345"/>
      <c r="MCC60" s="345"/>
      <c r="MCD60" s="345"/>
      <c r="MCE60" s="345"/>
      <c r="MCF60" s="345"/>
      <c r="MCG60" s="345"/>
      <c r="MCH60" s="345"/>
      <c r="MCI60" s="345"/>
      <c r="MCJ60" s="345"/>
      <c r="MCK60" s="345"/>
      <c r="MCL60" s="345"/>
      <c r="MCM60" s="345"/>
      <c r="MCN60" s="345"/>
      <c r="MCO60" s="345"/>
      <c r="MCP60" s="345"/>
      <c r="MCQ60" s="345"/>
      <c r="MCR60" s="345"/>
      <c r="MCS60" s="345"/>
      <c r="MCT60" s="345"/>
      <c r="MCU60" s="345"/>
      <c r="MCV60" s="345"/>
      <c r="MCW60" s="345"/>
      <c r="MCX60" s="345"/>
      <c r="MCY60" s="345"/>
      <c r="MCZ60" s="345"/>
      <c r="MDA60" s="345"/>
      <c r="MDB60" s="345"/>
      <c r="MDC60" s="345"/>
      <c r="MDD60" s="345"/>
      <c r="MDE60" s="345"/>
      <c r="MDF60" s="345"/>
      <c r="MDG60" s="345"/>
      <c r="MDH60" s="345"/>
      <c r="MDI60" s="345"/>
      <c r="MDJ60" s="345"/>
      <c r="MDK60" s="345"/>
      <c r="MDL60" s="345"/>
      <c r="MDM60" s="345"/>
      <c r="MDN60" s="345"/>
      <c r="MDO60" s="345"/>
      <c r="MDP60" s="345"/>
      <c r="MDQ60" s="345"/>
      <c r="MDR60" s="345"/>
      <c r="MDS60" s="345"/>
      <c r="MDT60" s="345"/>
      <c r="MDU60" s="345"/>
      <c r="MDV60" s="345"/>
      <c r="MDW60" s="345"/>
      <c r="MDX60" s="345"/>
      <c r="MDY60" s="345"/>
      <c r="MDZ60" s="345"/>
      <c r="MEA60" s="345"/>
      <c r="MEB60" s="345"/>
      <c r="MEC60" s="345"/>
      <c r="MED60" s="345"/>
      <c r="MEE60" s="345"/>
      <c r="MEF60" s="345"/>
      <c r="MEG60" s="345"/>
      <c r="MEH60" s="345"/>
      <c r="MEI60" s="345"/>
      <c r="MEJ60" s="345"/>
      <c r="MEK60" s="345"/>
      <c r="MEL60" s="345"/>
      <c r="MEM60" s="345"/>
      <c r="MEN60" s="345"/>
      <c r="MEO60" s="345"/>
      <c r="MEP60" s="345"/>
      <c r="MEQ60" s="345"/>
      <c r="MER60" s="345"/>
      <c r="MES60" s="345"/>
      <c r="MET60" s="345"/>
      <c r="MEU60" s="345"/>
      <c r="MEV60" s="345"/>
      <c r="MEW60" s="345"/>
      <c r="MEX60" s="345"/>
      <c r="MEY60" s="345"/>
      <c r="MEZ60" s="345"/>
      <c r="MFA60" s="345"/>
      <c r="MFB60" s="345"/>
      <c r="MFC60" s="345"/>
      <c r="MFD60" s="345"/>
      <c r="MFE60" s="345"/>
      <c r="MFF60" s="345"/>
      <c r="MFG60" s="345"/>
      <c r="MFH60" s="345"/>
      <c r="MFI60" s="345"/>
      <c r="MFJ60" s="345"/>
      <c r="MFK60" s="345"/>
      <c r="MFL60" s="345"/>
      <c r="MFM60" s="345"/>
      <c r="MFN60" s="345"/>
      <c r="MFO60" s="345"/>
      <c r="MFP60" s="345"/>
      <c r="MFQ60" s="345"/>
      <c r="MFR60" s="345"/>
      <c r="MFS60" s="345"/>
      <c r="MFT60" s="345"/>
      <c r="MFU60" s="345"/>
      <c r="MFV60" s="345"/>
      <c r="MFW60" s="345"/>
      <c r="MFX60" s="345"/>
      <c r="MFY60" s="345"/>
      <c r="MFZ60" s="345"/>
      <c r="MGA60" s="345"/>
      <c r="MGB60" s="345"/>
      <c r="MGC60" s="345"/>
      <c r="MGD60" s="345"/>
      <c r="MGE60" s="345"/>
      <c r="MGF60" s="345"/>
      <c r="MGG60" s="345"/>
      <c r="MGH60" s="345"/>
      <c r="MGI60" s="345"/>
      <c r="MGJ60" s="345"/>
      <c r="MGK60" s="345"/>
      <c r="MGL60" s="345"/>
      <c r="MGM60" s="345"/>
      <c r="MGN60" s="345"/>
      <c r="MGO60" s="345"/>
      <c r="MGP60" s="345"/>
      <c r="MGQ60" s="345"/>
      <c r="MGR60" s="345"/>
      <c r="MGS60" s="345"/>
      <c r="MGT60" s="345"/>
      <c r="MGU60" s="345"/>
      <c r="MGV60" s="345"/>
      <c r="MGW60" s="345"/>
      <c r="MGX60" s="345"/>
      <c r="MGY60" s="345"/>
      <c r="MGZ60" s="345"/>
      <c r="MHA60" s="345"/>
      <c r="MHB60" s="345"/>
      <c r="MHC60" s="345"/>
      <c r="MHD60" s="345"/>
      <c r="MHE60" s="345"/>
      <c r="MHF60" s="345"/>
      <c r="MHG60" s="345"/>
      <c r="MHH60" s="345"/>
      <c r="MHI60" s="345"/>
      <c r="MHJ60" s="345"/>
      <c r="MHK60" s="345"/>
      <c r="MHL60" s="345"/>
      <c r="MHM60" s="345"/>
      <c r="MHN60" s="345"/>
      <c r="MHO60" s="345"/>
      <c r="MHP60" s="345"/>
      <c r="MHQ60" s="345"/>
      <c r="MHR60" s="345"/>
      <c r="MHS60" s="345"/>
      <c r="MHT60" s="345"/>
      <c r="MHU60" s="345"/>
      <c r="MHV60" s="345"/>
      <c r="MHW60" s="345"/>
      <c r="MHX60" s="345"/>
      <c r="MHY60" s="345"/>
      <c r="MHZ60" s="345"/>
      <c r="MIA60" s="345"/>
      <c r="MIB60" s="345"/>
      <c r="MIC60" s="345"/>
      <c r="MID60" s="345"/>
      <c r="MIE60" s="345"/>
      <c r="MIF60" s="345"/>
      <c r="MIG60" s="345"/>
      <c r="MIH60" s="345"/>
      <c r="MII60" s="345"/>
      <c r="MIJ60" s="345"/>
      <c r="MIK60" s="345"/>
      <c r="MIL60" s="345"/>
      <c r="MIM60" s="345"/>
      <c r="MIN60" s="345"/>
      <c r="MIO60" s="345"/>
      <c r="MIP60" s="345"/>
      <c r="MIQ60" s="345"/>
      <c r="MIR60" s="345"/>
      <c r="MIS60" s="345"/>
      <c r="MIT60" s="345"/>
      <c r="MIU60" s="345"/>
      <c r="MIV60" s="345"/>
      <c r="MIW60" s="345"/>
      <c r="MIX60" s="345"/>
      <c r="MIY60" s="345"/>
      <c r="MIZ60" s="345"/>
      <c r="MJA60" s="345"/>
      <c r="MJB60" s="345"/>
      <c r="MJC60" s="345"/>
      <c r="MJD60" s="345"/>
      <c r="MJE60" s="345"/>
      <c r="MJF60" s="345"/>
      <c r="MJG60" s="345"/>
      <c r="MJH60" s="345"/>
      <c r="MJI60" s="345"/>
      <c r="MJJ60" s="345"/>
      <c r="MJK60" s="345"/>
      <c r="MJL60" s="345"/>
      <c r="MJM60" s="345"/>
      <c r="MJN60" s="345"/>
      <c r="MJO60" s="345"/>
      <c r="MJP60" s="345"/>
      <c r="MJQ60" s="345"/>
      <c r="MJR60" s="345"/>
      <c r="MJS60" s="345"/>
      <c r="MJT60" s="345"/>
      <c r="MJU60" s="345"/>
      <c r="MJV60" s="345"/>
      <c r="MJW60" s="345"/>
      <c r="MJX60" s="345"/>
      <c r="MJY60" s="345"/>
      <c r="MJZ60" s="345"/>
      <c r="MKA60" s="345"/>
      <c r="MKB60" s="345"/>
      <c r="MKC60" s="345"/>
      <c r="MKD60" s="345"/>
      <c r="MKE60" s="345"/>
      <c r="MKF60" s="345"/>
      <c r="MKG60" s="345"/>
      <c r="MKH60" s="345"/>
      <c r="MKI60" s="345"/>
      <c r="MKJ60" s="345"/>
      <c r="MKK60" s="345"/>
      <c r="MKL60" s="345"/>
      <c r="MKM60" s="345"/>
      <c r="MKN60" s="345"/>
      <c r="MKO60" s="345"/>
      <c r="MKP60" s="345"/>
      <c r="MKQ60" s="345"/>
      <c r="MKR60" s="345"/>
      <c r="MKS60" s="345"/>
      <c r="MKT60" s="345"/>
      <c r="MKU60" s="345"/>
      <c r="MKV60" s="345"/>
      <c r="MKW60" s="345"/>
      <c r="MKX60" s="345"/>
      <c r="MKY60" s="345"/>
      <c r="MKZ60" s="345"/>
      <c r="MLA60" s="345"/>
      <c r="MLB60" s="345"/>
      <c r="MLC60" s="345"/>
      <c r="MLD60" s="345"/>
      <c r="MLE60" s="345"/>
      <c r="MLF60" s="345"/>
      <c r="MLG60" s="345"/>
      <c r="MLH60" s="345"/>
      <c r="MLI60" s="345"/>
      <c r="MLJ60" s="345"/>
      <c r="MLK60" s="345"/>
      <c r="MLL60" s="345"/>
      <c r="MLM60" s="345"/>
      <c r="MLN60" s="345"/>
      <c r="MLO60" s="345"/>
      <c r="MLP60" s="345"/>
      <c r="MLQ60" s="345"/>
      <c r="MLR60" s="345"/>
      <c r="MLS60" s="345"/>
      <c r="MLT60" s="345"/>
      <c r="MLU60" s="345"/>
      <c r="MLV60" s="345"/>
      <c r="MLW60" s="345"/>
      <c r="MLX60" s="345"/>
      <c r="MLY60" s="345"/>
      <c r="MLZ60" s="345"/>
      <c r="MMA60" s="345"/>
      <c r="MMB60" s="345"/>
      <c r="MMC60" s="345"/>
      <c r="MMD60" s="345"/>
      <c r="MME60" s="345"/>
      <c r="MMF60" s="345"/>
      <c r="MMG60" s="345"/>
      <c r="MMH60" s="345"/>
      <c r="MMI60" s="345"/>
      <c r="MMJ60" s="345"/>
      <c r="MMK60" s="345"/>
      <c r="MML60" s="345"/>
      <c r="MMM60" s="345"/>
      <c r="MMN60" s="345"/>
      <c r="MMO60" s="345"/>
      <c r="MMP60" s="345"/>
      <c r="MMQ60" s="345"/>
      <c r="MMR60" s="345"/>
      <c r="MMS60" s="345"/>
      <c r="MMT60" s="345"/>
      <c r="MMU60" s="345"/>
      <c r="MMV60" s="345"/>
      <c r="MMW60" s="345"/>
      <c r="MMX60" s="345"/>
      <c r="MMY60" s="345"/>
      <c r="MMZ60" s="345"/>
      <c r="MNA60" s="345"/>
      <c r="MNB60" s="345"/>
      <c r="MNC60" s="345"/>
      <c r="MND60" s="345"/>
      <c r="MNE60" s="345"/>
      <c r="MNF60" s="345"/>
      <c r="MNG60" s="345"/>
      <c r="MNH60" s="345"/>
      <c r="MNI60" s="345"/>
      <c r="MNJ60" s="345"/>
      <c r="MNK60" s="345"/>
      <c r="MNL60" s="345"/>
      <c r="MNM60" s="345"/>
      <c r="MNN60" s="345"/>
      <c r="MNO60" s="345"/>
      <c r="MNP60" s="345"/>
      <c r="MNQ60" s="345"/>
      <c r="MNR60" s="345"/>
      <c r="MNS60" s="345"/>
      <c r="MNT60" s="345"/>
      <c r="MNU60" s="345"/>
      <c r="MNV60" s="345"/>
      <c r="MNW60" s="345"/>
      <c r="MNX60" s="345"/>
      <c r="MNY60" s="345"/>
      <c r="MNZ60" s="345"/>
      <c r="MOA60" s="345"/>
      <c r="MOB60" s="345"/>
      <c r="MOC60" s="345"/>
      <c r="MOD60" s="345"/>
      <c r="MOE60" s="345"/>
      <c r="MOF60" s="345"/>
      <c r="MOG60" s="345"/>
      <c r="MOH60" s="345"/>
      <c r="MOI60" s="345"/>
      <c r="MOJ60" s="345"/>
      <c r="MOK60" s="345"/>
      <c r="MOL60" s="345"/>
      <c r="MOM60" s="345"/>
      <c r="MON60" s="345"/>
      <c r="MOO60" s="345"/>
      <c r="MOP60" s="345"/>
      <c r="MOQ60" s="345"/>
      <c r="MOR60" s="345"/>
      <c r="MOS60" s="345"/>
      <c r="MOT60" s="345"/>
      <c r="MOU60" s="345"/>
      <c r="MOV60" s="345"/>
      <c r="MOW60" s="345"/>
      <c r="MOX60" s="345"/>
      <c r="MOY60" s="345"/>
      <c r="MOZ60" s="345"/>
      <c r="MPA60" s="345"/>
      <c r="MPB60" s="345"/>
      <c r="MPC60" s="345"/>
      <c r="MPD60" s="345"/>
      <c r="MPE60" s="345"/>
      <c r="MPF60" s="345"/>
      <c r="MPG60" s="345"/>
      <c r="MPH60" s="345"/>
      <c r="MPI60" s="345"/>
      <c r="MPJ60" s="345"/>
      <c r="MPK60" s="345"/>
      <c r="MPL60" s="345"/>
      <c r="MPM60" s="345"/>
      <c r="MPN60" s="345"/>
      <c r="MPO60" s="345"/>
      <c r="MPP60" s="345"/>
      <c r="MPQ60" s="345"/>
      <c r="MPR60" s="345"/>
      <c r="MPS60" s="345"/>
      <c r="MPT60" s="345"/>
      <c r="MPU60" s="345"/>
      <c r="MPV60" s="345"/>
      <c r="MPW60" s="345"/>
      <c r="MPX60" s="345"/>
      <c r="MPY60" s="345"/>
      <c r="MPZ60" s="345"/>
      <c r="MQA60" s="345"/>
      <c r="MQB60" s="345"/>
      <c r="MQC60" s="345"/>
      <c r="MQD60" s="345"/>
      <c r="MQE60" s="345"/>
      <c r="MQF60" s="345"/>
      <c r="MQG60" s="345"/>
      <c r="MQH60" s="345"/>
      <c r="MQI60" s="345"/>
      <c r="MQJ60" s="345"/>
      <c r="MQK60" s="345"/>
      <c r="MQL60" s="345"/>
      <c r="MQM60" s="345"/>
      <c r="MQN60" s="345"/>
      <c r="MQO60" s="345"/>
      <c r="MQP60" s="345"/>
      <c r="MQQ60" s="345"/>
      <c r="MQR60" s="345"/>
      <c r="MQS60" s="345"/>
      <c r="MQT60" s="345"/>
      <c r="MQU60" s="345"/>
      <c r="MQV60" s="345"/>
      <c r="MQW60" s="345"/>
      <c r="MQX60" s="345"/>
      <c r="MQY60" s="345"/>
      <c r="MQZ60" s="345"/>
      <c r="MRA60" s="345"/>
      <c r="MRB60" s="345"/>
      <c r="MRC60" s="345"/>
      <c r="MRD60" s="345"/>
      <c r="MRE60" s="345"/>
      <c r="MRF60" s="345"/>
      <c r="MRG60" s="345"/>
      <c r="MRH60" s="345"/>
      <c r="MRI60" s="345"/>
      <c r="MRJ60" s="345"/>
      <c r="MRK60" s="345"/>
      <c r="MRL60" s="345"/>
      <c r="MRM60" s="345"/>
      <c r="MRN60" s="345"/>
      <c r="MRO60" s="345"/>
      <c r="MRP60" s="345"/>
      <c r="MRQ60" s="345"/>
      <c r="MRR60" s="345"/>
      <c r="MRS60" s="345"/>
      <c r="MRT60" s="345"/>
      <c r="MRU60" s="345"/>
      <c r="MRV60" s="345"/>
      <c r="MRW60" s="345"/>
      <c r="MRX60" s="345"/>
      <c r="MRY60" s="345"/>
      <c r="MRZ60" s="345"/>
      <c r="MSA60" s="345"/>
      <c r="MSB60" s="345"/>
      <c r="MSC60" s="345"/>
      <c r="MSD60" s="345"/>
      <c r="MSE60" s="345"/>
      <c r="MSF60" s="345"/>
      <c r="MSG60" s="345"/>
      <c r="MSH60" s="345"/>
      <c r="MSI60" s="345"/>
      <c r="MSJ60" s="345"/>
      <c r="MSK60" s="345"/>
      <c r="MSL60" s="345"/>
      <c r="MSM60" s="345"/>
      <c r="MSN60" s="345"/>
      <c r="MSO60" s="345"/>
      <c r="MSP60" s="345"/>
      <c r="MSQ60" s="345"/>
      <c r="MSR60" s="345"/>
      <c r="MSS60" s="345"/>
      <c r="MST60" s="345"/>
      <c r="MSU60" s="345"/>
      <c r="MSV60" s="345"/>
      <c r="MSW60" s="345"/>
      <c r="MSX60" s="345"/>
      <c r="MSY60" s="345"/>
      <c r="MSZ60" s="345"/>
      <c r="MTA60" s="345"/>
      <c r="MTB60" s="345"/>
      <c r="MTC60" s="345"/>
      <c r="MTD60" s="345"/>
      <c r="MTE60" s="345"/>
      <c r="MTF60" s="345"/>
      <c r="MTG60" s="345"/>
      <c r="MTH60" s="345"/>
      <c r="MTI60" s="345"/>
      <c r="MTJ60" s="345"/>
      <c r="MTK60" s="345"/>
      <c r="MTL60" s="345"/>
      <c r="MTM60" s="345"/>
      <c r="MTN60" s="345"/>
      <c r="MTO60" s="345"/>
      <c r="MTP60" s="345"/>
      <c r="MTQ60" s="345"/>
      <c r="MTR60" s="345"/>
      <c r="MTS60" s="345"/>
      <c r="MTT60" s="345"/>
      <c r="MTU60" s="345"/>
      <c r="MTV60" s="345"/>
      <c r="MTW60" s="345"/>
      <c r="MTX60" s="345"/>
      <c r="MTY60" s="345"/>
      <c r="MTZ60" s="345"/>
      <c r="MUA60" s="345"/>
      <c r="MUB60" s="345"/>
      <c r="MUC60" s="345"/>
      <c r="MUD60" s="345"/>
      <c r="MUE60" s="345"/>
      <c r="MUF60" s="345"/>
      <c r="MUG60" s="345"/>
      <c r="MUH60" s="345"/>
      <c r="MUI60" s="345"/>
      <c r="MUJ60" s="345"/>
      <c r="MUK60" s="345"/>
      <c r="MUL60" s="345"/>
      <c r="MUM60" s="345"/>
      <c r="MUN60" s="345"/>
      <c r="MUO60" s="345"/>
      <c r="MUP60" s="345"/>
      <c r="MUQ60" s="345"/>
      <c r="MUR60" s="345"/>
      <c r="MUS60" s="345"/>
      <c r="MUT60" s="345"/>
      <c r="MUU60" s="345"/>
      <c r="MUV60" s="345"/>
      <c r="MUW60" s="345"/>
      <c r="MUX60" s="345"/>
      <c r="MUY60" s="345"/>
      <c r="MUZ60" s="345"/>
      <c r="MVA60" s="345"/>
      <c r="MVB60" s="345"/>
      <c r="MVC60" s="345"/>
      <c r="MVD60" s="345"/>
      <c r="MVE60" s="345"/>
      <c r="MVF60" s="345"/>
      <c r="MVG60" s="345"/>
      <c r="MVH60" s="345"/>
      <c r="MVI60" s="345"/>
      <c r="MVJ60" s="345"/>
      <c r="MVK60" s="345"/>
      <c r="MVL60" s="345"/>
      <c r="MVM60" s="345"/>
      <c r="MVN60" s="345"/>
      <c r="MVO60" s="345"/>
      <c r="MVP60" s="345"/>
      <c r="MVQ60" s="345"/>
      <c r="MVR60" s="345"/>
      <c r="MVS60" s="345"/>
      <c r="MVT60" s="345"/>
      <c r="MVU60" s="345"/>
      <c r="MVV60" s="345"/>
      <c r="MVW60" s="345"/>
      <c r="MVX60" s="345"/>
      <c r="MVY60" s="345"/>
      <c r="MVZ60" s="345"/>
      <c r="MWA60" s="345"/>
      <c r="MWB60" s="345"/>
      <c r="MWC60" s="345"/>
      <c r="MWD60" s="345"/>
      <c r="MWE60" s="345"/>
      <c r="MWF60" s="345"/>
      <c r="MWG60" s="345"/>
      <c r="MWH60" s="345"/>
      <c r="MWI60" s="345"/>
      <c r="MWJ60" s="345"/>
      <c r="MWK60" s="345"/>
      <c r="MWL60" s="345"/>
      <c r="MWM60" s="345"/>
      <c r="MWN60" s="345"/>
      <c r="MWO60" s="345"/>
      <c r="MWP60" s="345"/>
      <c r="MWQ60" s="345"/>
      <c r="MWR60" s="345"/>
      <c r="MWS60" s="345"/>
      <c r="MWT60" s="345"/>
      <c r="MWU60" s="345"/>
      <c r="MWV60" s="345"/>
      <c r="MWW60" s="345"/>
      <c r="MWX60" s="345"/>
      <c r="MWY60" s="345"/>
      <c r="MWZ60" s="345"/>
      <c r="MXA60" s="345"/>
      <c r="MXB60" s="345"/>
      <c r="MXC60" s="345"/>
      <c r="MXD60" s="345"/>
      <c r="MXE60" s="345"/>
      <c r="MXF60" s="345"/>
      <c r="MXG60" s="345"/>
      <c r="MXH60" s="345"/>
      <c r="MXI60" s="345"/>
      <c r="MXJ60" s="345"/>
      <c r="MXK60" s="345"/>
      <c r="MXL60" s="345"/>
      <c r="MXM60" s="345"/>
      <c r="MXN60" s="345"/>
      <c r="MXO60" s="345"/>
      <c r="MXP60" s="345"/>
      <c r="MXQ60" s="345"/>
      <c r="MXR60" s="345"/>
      <c r="MXS60" s="345"/>
      <c r="MXT60" s="345"/>
      <c r="MXU60" s="345"/>
      <c r="MXV60" s="345"/>
      <c r="MXW60" s="345"/>
      <c r="MXX60" s="345"/>
      <c r="MXY60" s="345"/>
      <c r="MXZ60" s="345"/>
      <c r="MYA60" s="345"/>
      <c r="MYB60" s="345"/>
      <c r="MYC60" s="345"/>
      <c r="MYD60" s="345"/>
      <c r="MYE60" s="345"/>
      <c r="MYF60" s="345"/>
      <c r="MYG60" s="345"/>
      <c r="MYH60" s="345"/>
      <c r="MYI60" s="345"/>
      <c r="MYJ60" s="345"/>
      <c r="MYK60" s="345"/>
      <c r="MYL60" s="345"/>
      <c r="MYM60" s="345"/>
      <c r="MYN60" s="345"/>
      <c r="MYO60" s="345"/>
      <c r="MYP60" s="345"/>
      <c r="MYQ60" s="345"/>
      <c r="MYR60" s="345"/>
      <c r="MYS60" s="345"/>
      <c r="MYT60" s="345"/>
      <c r="MYU60" s="345"/>
      <c r="MYV60" s="345"/>
      <c r="MYW60" s="345"/>
      <c r="MYX60" s="345"/>
      <c r="MYY60" s="345"/>
      <c r="MYZ60" s="345"/>
      <c r="MZA60" s="345"/>
      <c r="MZB60" s="345"/>
      <c r="MZC60" s="345"/>
      <c r="MZD60" s="345"/>
      <c r="MZE60" s="345"/>
      <c r="MZF60" s="345"/>
      <c r="MZG60" s="345"/>
      <c r="MZH60" s="345"/>
      <c r="MZI60" s="345"/>
      <c r="MZJ60" s="345"/>
      <c r="MZK60" s="345"/>
      <c r="MZL60" s="345"/>
      <c r="MZM60" s="345"/>
      <c r="MZN60" s="345"/>
      <c r="MZO60" s="345"/>
      <c r="MZP60" s="345"/>
      <c r="MZQ60" s="345"/>
      <c r="MZR60" s="345"/>
      <c r="MZS60" s="345"/>
      <c r="MZT60" s="345"/>
      <c r="MZU60" s="345"/>
      <c r="MZV60" s="345"/>
      <c r="MZW60" s="345"/>
      <c r="MZX60" s="345"/>
      <c r="MZY60" s="345"/>
      <c r="MZZ60" s="345"/>
      <c r="NAA60" s="345"/>
      <c r="NAB60" s="345"/>
      <c r="NAC60" s="345"/>
      <c r="NAD60" s="345"/>
      <c r="NAE60" s="345"/>
      <c r="NAF60" s="345"/>
      <c r="NAG60" s="345"/>
      <c r="NAH60" s="345"/>
      <c r="NAI60" s="345"/>
      <c r="NAJ60" s="345"/>
      <c r="NAK60" s="345"/>
      <c r="NAL60" s="345"/>
      <c r="NAM60" s="345"/>
      <c r="NAN60" s="345"/>
      <c r="NAO60" s="345"/>
      <c r="NAP60" s="345"/>
      <c r="NAQ60" s="345"/>
      <c r="NAR60" s="345"/>
      <c r="NAS60" s="345"/>
      <c r="NAT60" s="345"/>
      <c r="NAU60" s="345"/>
      <c r="NAV60" s="345"/>
      <c r="NAW60" s="345"/>
      <c r="NAX60" s="345"/>
      <c r="NAY60" s="345"/>
      <c r="NAZ60" s="345"/>
      <c r="NBA60" s="345"/>
      <c r="NBB60" s="345"/>
      <c r="NBC60" s="345"/>
      <c r="NBD60" s="345"/>
      <c r="NBE60" s="345"/>
      <c r="NBF60" s="345"/>
      <c r="NBG60" s="345"/>
      <c r="NBH60" s="345"/>
      <c r="NBI60" s="345"/>
      <c r="NBJ60" s="345"/>
      <c r="NBK60" s="345"/>
      <c r="NBL60" s="345"/>
      <c r="NBM60" s="345"/>
      <c r="NBN60" s="345"/>
      <c r="NBO60" s="345"/>
      <c r="NBP60" s="345"/>
      <c r="NBQ60" s="345"/>
      <c r="NBR60" s="345"/>
      <c r="NBS60" s="345"/>
      <c r="NBT60" s="345"/>
      <c r="NBU60" s="345"/>
      <c r="NBV60" s="345"/>
      <c r="NBW60" s="345"/>
      <c r="NBX60" s="345"/>
      <c r="NBY60" s="345"/>
      <c r="NBZ60" s="345"/>
      <c r="NCA60" s="345"/>
      <c r="NCB60" s="345"/>
      <c r="NCC60" s="345"/>
      <c r="NCD60" s="345"/>
      <c r="NCE60" s="345"/>
      <c r="NCF60" s="345"/>
      <c r="NCG60" s="345"/>
      <c r="NCH60" s="345"/>
      <c r="NCI60" s="345"/>
      <c r="NCJ60" s="345"/>
      <c r="NCK60" s="345"/>
      <c r="NCL60" s="345"/>
      <c r="NCM60" s="345"/>
      <c r="NCN60" s="345"/>
      <c r="NCO60" s="345"/>
      <c r="NCP60" s="345"/>
      <c r="NCQ60" s="345"/>
      <c r="NCR60" s="345"/>
      <c r="NCS60" s="345"/>
      <c r="NCT60" s="345"/>
      <c r="NCU60" s="345"/>
      <c r="NCV60" s="345"/>
      <c r="NCW60" s="345"/>
      <c r="NCX60" s="345"/>
      <c r="NCY60" s="345"/>
      <c r="NCZ60" s="345"/>
      <c r="NDA60" s="345"/>
      <c r="NDB60" s="345"/>
      <c r="NDC60" s="345"/>
      <c r="NDD60" s="345"/>
      <c r="NDE60" s="345"/>
      <c r="NDF60" s="345"/>
      <c r="NDG60" s="345"/>
      <c r="NDH60" s="345"/>
      <c r="NDI60" s="345"/>
      <c r="NDJ60" s="345"/>
      <c r="NDK60" s="345"/>
      <c r="NDL60" s="345"/>
      <c r="NDM60" s="345"/>
      <c r="NDN60" s="345"/>
      <c r="NDO60" s="345"/>
      <c r="NDP60" s="345"/>
      <c r="NDQ60" s="345"/>
      <c r="NDR60" s="345"/>
      <c r="NDS60" s="345"/>
      <c r="NDT60" s="345"/>
      <c r="NDU60" s="345"/>
      <c r="NDV60" s="345"/>
      <c r="NDW60" s="345"/>
      <c r="NDX60" s="345"/>
      <c r="NDY60" s="345"/>
      <c r="NDZ60" s="345"/>
      <c r="NEA60" s="345"/>
      <c r="NEB60" s="345"/>
      <c r="NEC60" s="345"/>
      <c r="NED60" s="345"/>
      <c r="NEE60" s="345"/>
      <c r="NEF60" s="345"/>
      <c r="NEG60" s="345"/>
      <c r="NEH60" s="345"/>
      <c r="NEI60" s="345"/>
      <c r="NEJ60" s="345"/>
      <c r="NEK60" s="345"/>
      <c r="NEL60" s="345"/>
      <c r="NEM60" s="345"/>
      <c r="NEN60" s="345"/>
      <c r="NEO60" s="345"/>
      <c r="NEP60" s="345"/>
      <c r="NEQ60" s="345"/>
      <c r="NER60" s="345"/>
      <c r="NES60" s="345"/>
      <c r="NET60" s="345"/>
      <c r="NEU60" s="345"/>
      <c r="NEV60" s="345"/>
      <c r="NEW60" s="345"/>
      <c r="NEX60" s="345"/>
      <c r="NEY60" s="345"/>
      <c r="NEZ60" s="345"/>
      <c r="NFA60" s="345"/>
      <c r="NFB60" s="345"/>
      <c r="NFC60" s="345"/>
      <c r="NFD60" s="345"/>
      <c r="NFE60" s="345"/>
      <c r="NFF60" s="345"/>
      <c r="NFG60" s="345"/>
      <c r="NFH60" s="345"/>
      <c r="NFI60" s="345"/>
      <c r="NFJ60" s="345"/>
      <c r="NFK60" s="345"/>
      <c r="NFL60" s="345"/>
      <c r="NFM60" s="345"/>
      <c r="NFN60" s="345"/>
      <c r="NFO60" s="345"/>
      <c r="NFP60" s="345"/>
      <c r="NFQ60" s="345"/>
      <c r="NFR60" s="345"/>
      <c r="NFS60" s="345"/>
      <c r="NFT60" s="345"/>
      <c r="NFU60" s="345"/>
      <c r="NFV60" s="345"/>
      <c r="NFW60" s="345"/>
      <c r="NFX60" s="345"/>
      <c r="NFY60" s="345"/>
      <c r="NFZ60" s="345"/>
      <c r="NGA60" s="345"/>
      <c r="NGB60" s="345"/>
      <c r="NGC60" s="345"/>
      <c r="NGD60" s="345"/>
      <c r="NGE60" s="345"/>
      <c r="NGF60" s="345"/>
      <c r="NGG60" s="345"/>
      <c r="NGH60" s="345"/>
      <c r="NGI60" s="345"/>
      <c r="NGJ60" s="345"/>
      <c r="NGK60" s="345"/>
      <c r="NGL60" s="345"/>
      <c r="NGM60" s="345"/>
      <c r="NGN60" s="345"/>
      <c r="NGO60" s="345"/>
      <c r="NGP60" s="345"/>
      <c r="NGQ60" s="345"/>
      <c r="NGR60" s="345"/>
      <c r="NGS60" s="345"/>
      <c r="NGT60" s="345"/>
      <c r="NGU60" s="345"/>
      <c r="NGV60" s="345"/>
      <c r="NGW60" s="345"/>
      <c r="NGX60" s="345"/>
      <c r="NGY60" s="345"/>
      <c r="NGZ60" s="345"/>
      <c r="NHA60" s="345"/>
      <c r="NHB60" s="345"/>
      <c r="NHC60" s="345"/>
      <c r="NHD60" s="345"/>
      <c r="NHE60" s="345"/>
      <c r="NHF60" s="345"/>
      <c r="NHG60" s="345"/>
      <c r="NHH60" s="345"/>
      <c r="NHI60" s="345"/>
      <c r="NHJ60" s="345"/>
      <c r="NHK60" s="345"/>
      <c r="NHL60" s="345"/>
      <c r="NHM60" s="345"/>
      <c r="NHN60" s="345"/>
      <c r="NHO60" s="345"/>
      <c r="NHP60" s="345"/>
      <c r="NHQ60" s="345"/>
      <c r="NHR60" s="345"/>
      <c r="NHS60" s="345"/>
      <c r="NHT60" s="345"/>
      <c r="NHU60" s="345"/>
      <c r="NHV60" s="345"/>
      <c r="NHW60" s="345"/>
      <c r="NHX60" s="345"/>
      <c r="NHY60" s="345"/>
      <c r="NHZ60" s="345"/>
      <c r="NIA60" s="345"/>
      <c r="NIB60" s="345"/>
      <c r="NIC60" s="345"/>
      <c r="NID60" s="345"/>
      <c r="NIE60" s="345"/>
      <c r="NIF60" s="345"/>
      <c r="NIG60" s="345"/>
      <c r="NIH60" s="345"/>
      <c r="NII60" s="345"/>
      <c r="NIJ60" s="345"/>
      <c r="NIK60" s="345"/>
      <c r="NIL60" s="345"/>
      <c r="NIM60" s="345"/>
      <c r="NIN60" s="345"/>
      <c r="NIO60" s="345"/>
      <c r="NIP60" s="345"/>
      <c r="NIQ60" s="345"/>
      <c r="NIR60" s="345"/>
      <c r="NIS60" s="345"/>
      <c r="NIT60" s="345"/>
      <c r="NIU60" s="345"/>
      <c r="NIV60" s="345"/>
      <c r="NIW60" s="345"/>
      <c r="NIX60" s="345"/>
      <c r="NIY60" s="345"/>
      <c r="NIZ60" s="345"/>
      <c r="NJA60" s="345"/>
      <c r="NJB60" s="345"/>
      <c r="NJC60" s="345"/>
      <c r="NJD60" s="345"/>
      <c r="NJE60" s="345"/>
      <c r="NJF60" s="345"/>
      <c r="NJG60" s="345"/>
      <c r="NJH60" s="345"/>
      <c r="NJI60" s="345"/>
      <c r="NJJ60" s="345"/>
      <c r="NJK60" s="345"/>
      <c r="NJL60" s="345"/>
      <c r="NJM60" s="345"/>
      <c r="NJN60" s="345"/>
      <c r="NJO60" s="345"/>
      <c r="NJP60" s="345"/>
      <c r="NJQ60" s="345"/>
      <c r="NJR60" s="345"/>
      <c r="NJS60" s="345"/>
      <c r="NJT60" s="345"/>
      <c r="NJU60" s="345"/>
      <c r="NJV60" s="345"/>
      <c r="NJW60" s="345"/>
      <c r="NJX60" s="345"/>
      <c r="NJY60" s="345"/>
      <c r="NJZ60" s="345"/>
      <c r="NKA60" s="345"/>
      <c r="NKB60" s="345"/>
      <c r="NKC60" s="345"/>
      <c r="NKD60" s="345"/>
      <c r="NKE60" s="345"/>
      <c r="NKF60" s="345"/>
      <c r="NKG60" s="345"/>
      <c r="NKH60" s="345"/>
      <c r="NKI60" s="345"/>
      <c r="NKJ60" s="345"/>
      <c r="NKK60" s="345"/>
      <c r="NKL60" s="345"/>
      <c r="NKM60" s="345"/>
      <c r="NKN60" s="345"/>
      <c r="NKO60" s="345"/>
      <c r="NKP60" s="345"/>
      <c r="NKQ60" s="345"/>
      <c r="NKR60" s="345"/>
      <c r="NKS60" s="345"/>
      <c r="NKT60" s="345"/>
      <c r="NKU60" s="345"/>
      <c r="NKV60" s="345"/>
      <c r="NKW60" s="345"/>
      <c r="NKX60" s="345"/>
      <c r="NKY60" s="345"/>
      <c r="NKZ60" s="345"/>
      <c r="NLA60" s="345"/>
      <c r="NLB60" s="345"/>
      <c r="NLC60" s="345"/>
      <c r="NLD60" s="345"/>
      <c r="NLE60" s="345"/>
      <c r="NLF60" s="345"/>
      <c r="NLG60" s="345"/>
      <c r="NLH60" s="345"/>
      <c r="NLI60" s="345"/>
      <c r="NLJ60" s="345"/>
      <c r="NLK60" s="345"/>
      <c r="NLL60" s="345"/>
      <c r="NLM60" s="345"/>
      <c r="NLN60" s="345"/>
      <c r="NLO60" s="345"/>
      <c r="NLP60" s="345"/>
      <c r="NLQ60" s="345"/>
      <c r="NLR60" s="345"/>
      <c r="NLS60" s="345"/>
      <c r="NLT60" s="345"/>
      <c r="NLU60" s="345"/>
      <c r="NLV60" s="345"/>
      <c r="NLW60" s="345"/>
      <c r="NLX60" s="345"/>
      <c r="NLY60" s="345"/>
      <c r="NLZ60" s="345"/>
      <c r="NMA60" s="345"/>
      <c r="NMB60" s="345"/>
      <c r="NMC60" s="345"/>
      <c r="NMD60" s="345"/>
      <c r="NME60" s="345"/>
      <c r="NMF60" s="345"/>
      <c r="NMG60" s="345"/>
      <c r="NMH60" s="345"/>
      <c r="NMI60" s="345"/>
      <c r="NMJ60" s="345"/>
      <c r="NMK60" s="345"/>
      <c r="NML60" s="345"/>
      <c r="NMM60" s="345"/>
      <c r="NMN60" s="345"/>
      <c r="NMO60" s="345"/>
      <c r="NMP60" s="345"/>
      <c r="NMQ60" s="345"/>
      <c r="NMR60" s="345"/>
      <c r="NMS60" s="345"/>
      <c r="NMT60" s="345"/>
      <c r="NMU60" s="345"/>
      <c r="NMV60" s="345"/>
      <c r="NMW60" s="345"/>
      <c r="NMX60" s="345"/>
      <c r="NMY60" s="345"/>
      <c r="NMZ60" s="345"/>
      <c r="NNA60" s="345"/>
      <c r="NNB60" s="345"/>
      <c r="NNC60" s="345"/>
      <c r="NND60" s="345"/>
      <c r="NNE60" s="345"/>
      <c r="NNF60" s="345"/>
      <c r="NNG60" s="345"/>
      <c r="NNH60" s="345"/>
      <c r="NNI60" s="345"/>
      <c r="NNJ60" s="345"/>
      <c r="NNK60" s="345"/>
      <c r="NNL60" s="345"/>
      <c r="NNM60" s="345"/>
      <c r="NNN60" s="345"/>
      <c r="NNO60" s="345"/>
      <c r="NNP60" s="345"/>
      <c r="NNQ60" s="345"/>
      <c r="NNR60" s="345"/>
      <c r="NNS60" s="345"/>
      <c r="NNT60" s="345"/>
      <c r="NNU60" s="345"/>
      <c r="NNV60" s="345"/>
      <c r="NNW60" s="345"/>
      <c r="NNX60" s="345"/>
      <c r="NNY60" s="345"/>
      <c r="NNZ60" s="345"/>
      <c r="NOA60" s="345"/>
      <c r="NOB60" s="345"/>
      <c r="NOC60" s="345"/>
      <c r="NOD60" s="345"/>
      <c r="NOE60" s="345"/>
      <c r="NOF60" s="345"/>
      <c r="NOG60" s="345"/>
      <c r="NOH60" s="345"/>
      <c r="NOI60" s="345"/>
      <c r="NOJ60" s="345"/>
      <c r="NOK60" s="345"/>
      <c r="NOL60" s="345"/>
      <c r="NOM60" s="345"/>
      <c r="NON60" s="345"/>
      <c r="NOO60" s="345"/>
      <c r="NOP60" s="345"/>
      <c r="NOQ60" s="345"/>
      <c r="NOR60" s="345"/>
      <c r="NOS60" s="345"/>
      <c r="NOT60" s="345"/>
      <c r="NOU60" s="345"/>
      <c r="NOV60" s="345"/>
      <c r="NOW60" s="345"/>
      <c r="NOX60" s="345"/>
      <c r="NOY60" s="345"/>
      <c r="NOZ60" s="345"/>
      <c r="NPA60" s="345"/>
      <c r="NPB60" s="345"/>
      <c r="NPC60" s="345"/>
      <c r="NPD60" s="345"/>
      <c r="NPE60" s="345"/>
      <c r="NPF60" s="345"/>
      <c r="NPG60" s="345"/>
      <c r="NPH60" s="345"/>
      <c r="NPI60" s="345"/>
      <c r="NPJ60" s="345"/>
      <c r="NPK60" s="345"/>
      <c r="NPL60" s="345"/>
      <c r="NPM60" s="345"/>
      <c r="NPN60" s="345"/>
      <c r="NPO60" s="345"/>
      <c r="NPP60" s="345"/>
      <c r="NPQ60" s="345"/>
      <c r="NPR60" s="345"/>
      <c r="NPS60" s="345"/>
      <c r="NPT60" s="345"/>
      <c r="NPU60" s="345"/>
      <c r="NPV60" s="345"/>
      <c r="NPW60" s="345"/>
      <c r="NPX60" s="345"/>
      <c r="NPY60" s="345"/>
      <c r="NPZ60" s="345"/>
      <c r="NQA60" s="345"/>
      <c r="NQB60" s="345"/>
      <c r="NQC60" s="345"/>
      <c r="NQD60" s="345"/>
      <c r="NQE60" s="345"/>
      <c r="NQF60" s="345"/>
      <c r="NQG60" s="345"/>
      <c r="NQH60" s="345"/>
      <c r="NQI60" s="345"/>
      <c r="NQJ60" s="345"/>
      <c r="NQK60" s="345"/>
      <c r="NQL60" s="345"/>
      <c r="NQM60" s="345"/>
      <c r="NQN60" s="345"/>
      <c r="NQO60" s="345"/>
      <c r="NQP60" s="345"/>
      <c r="NQQ60" s="345"/>
      <c r="NQR60" s="345"/>
      <c r="NQS60" s="345"/>
      <c r="NQT60" s="345"/>
      <c r="NQU60" s="345"/>
      <c r="NQV60" s="345"/>
      <c r="NQW60" s="345"/>
      <c r="NQX60" s="345"/>
      <c r="NQY60" s="345"/>
      <c r="NQZ60" s="345"/>
      <c r="NRA60" s="345"/>
      <c r="NRB60" s="345"/>
      <c r="NRC60" s="345"/>
      <c r="NRD60" s="345"/>
      <c r="NRE60" s="345"/>
      <c r="NRF60" s="345"/>
      <c r="NRG60" s="345"/>
      <c r="NRH60" s="345"/>
      <c r="NRI60" s="345"/>
      <c r="NRJ60" s="345"/>
      <c r="NRK60" s="345"/>
      <c r="NRL60" s="345"/>
      <c r="NRM60" s="345"/>
      <c r="NRN60" s="345"/>
      <c r="NRO60" s="345"/>
      <c r="NRP60" s="345"/>
      <c r="NRQ60" s="345"/>
      <c r="NRR60" s="345"/>
      <c r="NRS60" s="345"/>
      <c r="NRT60" s="345"/>
      <c r="NRU60" s="345"/>
      <c r="NRV60" s="345"/>
      <c r="NRW60" s="345"/>
      <c r="NRX60" s="345"/>
      <c r="NRY60" s="345"/>
      <c r="NRZ60" s="345"/>
      <c r="NSA60" s="345"/>
      <c r="NSB60" s="345"/>
      <c r="NSC60" s="345"/>
      <c r="NSD60" s="345"/>
      <c r="NSE60" s="345"/>
      <c r="NSF60" s="345"/>
      <c r="NSG60" s="345"/>
      <c r="NSH60" s="345"/>
      <c r="NSI60" s="345"/>
      <c r="NSJ60" s="345"/>
      <c r="NSK60" s="345"/>
      <c r="NSL60" s="345"/>
      <c r="NSM60" s="345"/>
      <c r="NSN60" s="345"/>
      <c r="NSO60" s="345"/>
      <c r="NSP60" s="345"/>
      <c r="NSQ60" s="345"/>
      <c r="NSR60" s="345"/>
      <c r="NSS60" s="345"/>
      <c r="NST60" s="345"/>
      <c r="NSU60" s="345"/>
      <c r="NSV60" s="345"/>
      <c r="NSW60" s="345"/>
      <c r="NSX60" s="345"/>
      <c r="NSY60" s="345"/>
      <c r="NSZ60" s="345"/>
      <c r="NTA60" s="345"/>
      <c r="NTB60" s="345"/>
      <c r="NTC60" s="345"/>
      <c r="NTD60" s="345"/>
      <c r="NTE60" s="345"/>
      <c r="NTF60" s="345"/>
      <c r="NTG60" s="345"/>
      <c r="NTH60" s="345"/>
      <c r="NTI60" s="345"/>
      <c r="NTJ60" s="345"/>
      <c r="NTK60" s="345"/>
      <c r="NTL60" s="345"/>
      <c r="NTM60" s="345"/>
      <c r="NTN60" s="345"/>
      <c r="NTO60" s="345"/>
      <c r="NTP60" s="345"/>
      <c r="NTQ60" s="345"/>
      <c r="NTR60" s="345"/>
      <c r="NTS60" s="345"/>
      <c r="NTT60" s="345"/>
      <c r="NTU60" s="345"/>
      <c r="NTV60" s="345"/>
      <c r="NTW60" s="345"/>
      <c r="NTX60" s="345"/>
      <c r="NTY60" s="345"/>
      <c r="NTZ60" s="345"/>
      <c r="NUA60" s="345"/>
      <c r="NUB60" s="345"/>
      <c r="NUC60" s="345"/>
      <c r="NUD60" s="345"/>
      <c r="NUE60" s="345"/>
      <c r="NUF60" s="345"/>
      <c r="NUG60" s="345"/>
      <c r="NUH60" s="345"/>
      <c r="NUI60" s="345"/>
      <c r="NUJ60" s="345"/>
      <c r="NUK60" s="345"/>
      <c r="NUL60" s="345"/>
      <c r="NUM60" s="345"/>
      <c r="NUN60" s="345"/>
      <c r="NUO60" s="345"/>
      <c r="NUP60" s="345"/>
      <c r="NUQ60" s="345"/>
      <c r="NUR60" s="345"/>
      <c r="NUS60" s="345"/>
      <c r="NUT60" s="345"/>
      <c r="NUU60" s="345"/>
      <c r="NUV60" s="345"/>
      <c r="NUW60" s="345"/>
      <c r="NUX60" s="345"/>
      <c r="NUY60" s="345"/>
      <c r="NUZ60" s="345"/>
      <c r="NVA60" s="345"/>
      <c r="NVB60" s="345"/>
      <c r="NVC60" s="345"/>
      <c r="NVD60" s="345"/>
      <c r="NVE60" s="345"/>
      <c r="NVF60" s="345"/>
      <c r="NVG60" s="345"/>
      <c r="NVH60" s="345"/>
      <c r="NVI60" s="345"/>
      <c r="NVJ60" s="345"/>
      <c r="NVK60" s="345"/>
      <c r="NVL60" s="345"/>
      <c r="NVM60" s="345"/>
      <c r="NVN60" s="345"/>
      <c r="NVO60" s="345"/>
      <c r="NVP60" s="345"/>
      <c r="NVQ60" s="345"/>
      <c r="NVR60" s="345"/>
      <c r="NVS60" s="345"/>
      <c r="NVT60" s="345"/>
      <c r="NVU60" s="345"/>
      <c r="NVV60" s="345"/>
      <c r="NVW60" s="345"/>
      <c r="NVX60" s="345"/>
      <c r="NVY60" s="345"/>
      <c r="NVZ60" s="345"/>
      <c r="NWA60" s="345"/>
      <c r="NWB60" s="345"/>
      <c r="NWC60" s="345"/>
      <c r="NWD60" s="345"/>
      <c r="NWE60" s="345"/>
      <c r="NWF60" s="345"/>
      <c r="NWG60" s="345"/>
      <c r="NWH60" s="345"/>
      <c r="NWI60" s="345"/>
      <c r="NWJ60" s="345"/>
      <c r="NWK60" s="345"/>
      <c r="NWL60" s="345"/>
      <c r="NWM60" s="345"/>
      <c r="NWN60" s="345"/>
      <c r="NWO60" s="345"/>
      <c r="NWP60" s="345"/>
      <c r="NWQ60" s="345"/>
      <c r="NWR60" s="345"/>
      <c r="NWS60" s="345"/>
      <c r="NWT60" s="345"/>
      <c r="NWU60" s="345"/>
      <c r="NWV60" s="345"/>
      <c r="NWW60" s="345"/>
      <c r="NWX60" s="345"/>
      <c r="NWY60" s="345"/>
      <c r="NWZ60" s="345"/>
      <c r="NXA60" s="345"/>
      <c r="NXB60" s="345"/>
      <c r="NXC60" s="345"/>
      <c r="NXD60" s="345"/>
      <c r="NXE60" s="345"/>
      <c r="NXF60" s="345"/>
      <c r="NXG60" s="345"/>
      <c r="NXH60" s="345"/>
      <c r="NXI60" s="345"/>
      <c r="NXJ60" s="345"/>
      <c r="NXK60" s="345"/>
      <c r="NXL60" s="345"/>
      <c r="NXM60" s="345"/>
      <c r="NXN60" s="345"/>
      <c r="NXO60" s="345"/>
      <c r="NXP60" s="345"/>
      <c r="NXQ60" s="345"/>
      <c r="NXR60" s="345"/>
      <c r="NXS60" s="345"/>
      <c r="NXT60" s="345"/>
      <c r="NXU60" s="345"/>
      <c r="NXV60" s="345"/>
      <c r="NXW60" s="345"/>
      <c r="NXX60" s="345"/>
      <c r="NXY60" s="345"/>
      <c r="NXZ60" s="345"/>
      <c r="NYA60" s="345"/>
      <c r="NYB60" s="345"/>
      <c r="NYC60" s="345"/>
      <c r="NYD60" s="345"/>
      <c r="NYE60" s="345"/>
      <c r="NYF60" s="345"/>
      <c r="NYG60" s="345"/>
      <c r="NYH60" s="345"/>
      <c r="NYI60" s="345"/>
      <c r="NYJ60" s="345"/>
      <c r="NYK60" s="345"/>
      <c r="NYL60" s="345"/>
      <c r="NYM60" s="345"/>
      <c r="NYN60" s="345"/>
      <c r="NYO60" s="345"/>
      <c r="NYP60" s="345"/>
      <c r="NYQ60" s="345"/>
      <c r="NYR60" s="345"/>
      <c r="NYS60" s="345"/>
      <c r="NYT60" s="345"/>
      <c r="NYU60" s="345"/>
      <c r="NYV60" s="345"/>
      <c r="NYW60" s="345"/>
      <c r="NYX60" s="345"/>
      <c r="NYY60" s="345"/>
      <c r="NYZ60" s="345"/>
      <c r="NZA60" s="345"/>
      <c r="NZB60" s="345"/>
      <c r="NZC60" s="345"/>
      <c r="NZD60" s="345"/>
      <c r="NZE60" s="345"/>
      <c r="NZF60" s="345"/>
      <c r="NZG60" s="345"/>
      <c r="NZH60" s="345"/>
      <c r="NZI60" s="345"/>
      <c r="NZJ60" s="345"/>
      <c r="NZK60" s="345"/>
      <c r="NZL60" s="345"/>
      <c r="NZM60" s="345"/>
      <c r="NZN60" s="345"/>
      <c r="NZO60" s="345"/>
      <c r="NZP60" s="345"/>
      <c r="NZQ60" s="345"/>
      <c r="NZR60" s="345"/>
      <c r="NZS60" s="345"/>
      <c r="NZT60" s="345"/>
      <c r="NZU60" s="345"/>
      <c r="NZV60" s="345"/>
      <c r="NZW60" s="345"/>
      <c r="NZX60" s="345"/>
      <c r="NZY60" s="345"/>
      <c r="NZZ60" s="345"/>
      <c r="OAA60" s="345"/>
      <c r="OAB60" s="345"/>
      <c r="OAC60" s="345"/>
      <c r="OAD60" s="345"/>
      <c r="OAE60" s="345"/>
      <c r="OAF60" s="345"/>
      <c r="OAG60" s="345"/>
      <c r="OAH60" s="345"/>
      <c r="OAI60" s="345"/>
      <c r="OAJ60" s="345"/>
      <c r="OAK60" s="345"/>
      <c r="OAL60" s="345"/>
      <c r="OAM60" s="345"/>
      <c r="OAN60" s="345"/>
      <c r="OAO60" s="345"/>
      <c r="OAP60" s="345"/>
      <c r="OAQ60" s="345"/>
      <c r="OAR60" s="345"/>
      <c r="OAS60" s="345"/>
      <c r="OAT60" s="345"/>
      <c r="OAU60" s="345"/>
      <c r="OAV60" s="345"/>
      <c r="OAW60" s="345"/>
      <c r="OAX60" s="345"/>
      <c r="OAY60" s="345"/>
      <c r="OAZ60" s="345"/>
      <c r="OBA60" s="345"/>
      <c r="OBB60" s="345"/>
      <c r="OBC60" s="345"/>
      <c r="OBD60" s="345"/>
      <c r="OBE60" s="345"/>
      <c r="OBF60" s="345"/>
      <c r="OBG60" s="345"/>
      <c r="OBH60" s="345"/>
      <c r="OBI60" s="345"/>
      <c r="OBJ60" s="345"/>
      <c r="OBK60" s="345"/>
      <c r="OBL60" s="345"/>
      <c r="OBM60" s="345"/>
      <c r="OBN60" s="345"/>
      <c r="OBO60" s="345"/>
      <c r="OBP60" s="345"/>
      <c r="OBQ60" s="345"/>
      <c r="OBR60" s="345"/>
      <c r="OBS60" s="345"/>
      <c r="OBT60" s="345"/>
      <c r="OBU60" s="345"/>
      <c r="OBV60" s="345"/>
      <c r="OBW60" s="345"/>
      <c r="OBX60" s="345"/>
      <c r="OBY60" s="345"/>
      <c r="OBZ60" s="345"/>
      <c r="OCA60" s="345"/>
      <c r="OCB60" s="345"/>
      <c r="OCC60" s="345"/>
      <c r="OCD60" s="345"/>
      <c r="OCE60" s="345"/>
      <c r="OCF60" s="345"/>
      <c r="OCG60" s="345"/>
      <c r="OCH60" s="345"/>
      <c r="OCI60" s="345"/>
      <c r="OCJ60" s="345"/>
      <c r="OCK60" s="345"/>
      <c r="OCL60" s="345"/>
      <c r="OCM60" s="345"/>
      <c r="OCN60" s="345"/>
      <c r="OCO60" s="345"/>
      <c r="OCP60" s="345"/>
      <c r="OCQ60" s="345"/>
      <c r="OCR60" s="345"/>
      <c r="OCS60" s="345"/>
      <c r="OCT60" s="345"/>
      <c r="OCU60" s="345"/>
      <c r="OCV60" s="345"/>
      <c r="OCW60" s="345"/>
      <c r="OCX60" s="345"/>
      <c r="OCY60" s="345"/>
      <c r="OCZ60" s="345"/>
      <c r="ODA60" s="345"/>
      <c r="ODB60" s="345"/>
      <c r="ODC60" s="345"/>
      <c r="ODD60" s="345"/>
      <c r="ODE60" s="345"/>
      <c r="ODF60" s="345"/>
      <c r="ODG60" s="345"/>
      <c r="ODH60" s="345"/>
      <c r="ODI60" s="345"/>
      <c r="ODJ60" s="345"/>
      <c r="ODK60" s="345"/>
      <c r="ODL60" s="345"/>
      <c r="ODM60" s="345"/>
      <c r="ODN60" s="345"/>
      <c r="ODO60" s="345"/>
      <c r="ODP60" s="345"/>
      <c r="ODQ60" s="345"/>
      <c r="ODR60" s="345"/>
      <c r="ODS60" s="345"/>
      <c r="ODT60" s="345"/>
      <c r="ODU60" s="345"/>
      <c r="ODV60" s="345"/>
      <c r="ODW60" s="345"/>
      <c r="ODX60" s="345"/>
      <c r="ODY60" s="345"/>
      <c r="ODZ60" s="345"/>
      <c r="OEA60" s="345"/>
      <c r="OEB60" s="345"/>
      <c r="OEC60" s="345"/>
      <c r="OED60" s="345"/>
      <c r="OEE60" s="345"/>
      <c r="OEF60" s="345"/>
      <c r="OEG60" s="345"/>
      <c r="OEH60" s="345"/>
      <c r="OEI60" s="345"/>
      <c r="OEJ60" s="345"/>
      <c r="OEK60" s="345"/>
      <c r="OEL60" s="345"/>
      <c r="OEM60" s="345"/>
      <c r="OEN60" s="345"/>
      <c r="OEO60" s="345"/>
      <c r="OEP60" s="345"/>
      <c r="OEQ60" s="345"/>
      <c r="OER60" s="345"/>
      <c r="OES60" s="345"/>
      <c r="OET60" s="345"/>
      <c r="OEU60" s="345"/>
      <c r="OEV60" s="345"/>
      <c r="OEW60" s="345"/>
      <c r="OEX60" s="345"/>
      <c r="OEY60" s="345"/>
      <c r="OEZ60" s="345"/>
      <c r="OFA60" s="345"/>
      <c r="OFB60" s="345"/>
      <c r="OFC60" s="345"/>
      <c r="OFD60" s="345"/>
      <c r="OFE60" s="345"/>
      <c r="OFF60" s="345"/>
      <c r="OFG60" s="345"/>
      <c r="OFH60" s="345"/>
      <c r="OFI60" s="345"/>
      <c r="OFJ60" s="345"/>
      <c r="OFK60" s="345"/>
      <c r="OFL60" s="345"/>
      <c r="OFM60" s="345"/>
      <c r="OFN60" s="345"/>
      <c r="OFO60" s="345"/>
      <c r="OFP60" s="345"/>
      <c r="OFQ60" s="345"/>
      <c r="OFR60" s="345"/>
      <c r="OFS60" s="345"/>
      <c r="OFT60" s="345"/>
      <c r="OFU60" s="345"/>
      <c r="OFV60" s="345"/>
      <c r="OFW60" s="345"/>
      <c r="OFX60" s="345"/>
      <c r="OFY60" s="345"/>
      <c r="OFZ60" s="345"/>
      <c r="OGA60" s="345"/>
      <c r="OGB60" s="345"/>
      <c r="OGC60" s="345"/>
      <c r="OGD60" s="345"/>
      <c r="OGE60" s="345"/>
      <c r="OGF60" s="345"/>
      <c r="OGG60" s="345"/>
      <c r="OGH60" s="345"/>
      <c r="OGI60" s="345"/>
      <c r="OGJ60" s="345"/>
      <c r="OGK60" s="345"/>
      <c r="OGL60" s="345"/>
      <c r="OGM60" s="345"/>
      <c r="OGN60" s="345"/>
      <c r="OGO60" s="345"/>
      <c r="OGP60" s="345"/>
      <c r="OGQ60" s="345"/>
      <c r="OGR60" s="345"/>
      <c r="OGS60" s="345"/>
      <c r="OGT60" s="345"/>
      <c r="OGU60" s="345"/>
      <c r="OGV60" s="345"/>
      <c r="OGW60" s="345"/>
      <c r="OGX60" s="345"/>
      <c r="OGY60" s="345"/>
      <c r="OGZ60" s="345"/>
      <c r="OHA60" s="345"/>
      <c r="OHB60" s="345"/>
      <c r="OHC60" s="345"/>
      <c r="OHD60" s="345"/>
      <c r="OHE60" s="345"/>
      <c r="OHF60" s="345"/>
      <c r="OHG60" s="345"/>
      <c r="OHH60" s="345"/>
      <c r="OHI60" s="345"/>
      <c r="OHJ60" s="345"/>
      <c r="OHK60" s="345"/>
      <c r="OHL60" s="345"/>
      <c r="OHM60" s="345"/>
      <c r="OHN60" s="345"/>
      <c r="OHO60" s="345"/>
      <c r="OHP60" s="345"/>
      <c r="OHQ60" s="345"/>
      <c r="OHR60" s="345"/>
      <c r="OHS60" s="345"/>
      <c r="OHT60" s="345"/>
      <c r="OHU60" s="345"/>
      <c r="OHV60" s="345"/>
      <c r="OHW60" s="345"/>
      <c r="OHX60" s="345"/>
      <c r="OHY60" s="345"/>
      <c r="OHZ60" s="345"/>
      <c r="OIA60" s="345"/>
      <c r="OIB60" s="345"/>
      <c r="OIC60" s="345"/>
      <c r="OID60" s="345"/>
      <c r="OIE60" s="345"/>
      <c r="OIF60" s="345"/>
      <c r="OIG60" s="345"/>
      <c r="OIH60" s="345"/>
      <c r="OII60" s="345"/>
      <c r="OIJ60" s="345"/>
      <c r="OIK60" s="345"/>
      <c r="OIL60" s="345"/>
      <c r="OIM60" s="345"/>
      <c r="OIN60" s="345"/>
      <c r="OIO60" s="345"/>
      <c r="OIP60" s="345"/>
      <c r="OIQ60" s="345"/>
      <c r="OIR60" s="345"/>
      <c r="OIS60" s="345"/>
      <c r="OIT60" s="345"/>
      <c r="OIU60" s="345"/>
      <c r="OIV60" s="345"/>
      <c r="OIW60" s="345"/>
      <c r="OIX60" s="345"/>
      <c r="OIY60" s="345"/>
      <c r="OIZ60" s="345"/>
      <c r="OJA60" s="345"/>
      <c r="OJB60" s="345"/>
      <c r="OJC60" s="345"/>
      <c r="OJD60" s="345"/>
      <c r="OJE60" s="345"/>
      <c r="OJF60" s="345"/>
      <c r="OJG60" s="345"/>
      <c r="OJH60" s="345"/>
      <c r="OJI60" s="345"/>
      <c r="OJJ60" s="345"/>
      <c r="OJK60" s="345"/>
      <c r="OJL60" s="345"/>
      <c r="OJM60" s="345"/>
      <c r="OJN60" s="345"/>
      <c r="OJO60" s="345"/>
      <c r="OJP60" s="345"/>
      <c r="OJQ60" s="345"/>
      <c r="OJR60" s="345"/>
      <c r="OJS60" s="345"/>
      <c r="OJT60" s="345"/>
      <c r="OJU60" s="345"/>
      <c r="OJV60" s="345"/>
      <c r="OJW60" s="345"/>
      <c r="OJX60" s="345"/>
      <c r="OJY60" s="345"/>
      <c r="OJZ60" s="345"/>
      <c r="OKA60" s="345"/>
      <c r="OKB60" s="345"/>
      <c r="OKC60" s="345"/>
      <c r="OKD60" s="345"/>
      <c r="OKE60" s="345"/>
      <c r="OKF60" s="345"/>
      <c r="OKG60" s="345"/>
      <c r="OKH60" s="345"/>
      <c r="OKI60" s="345"/>
      <c r="OKJ60" s="345"/>
      <c r="OKK60" s="345"/>
      <c r="OKL60" s="345"/>
      <c r="OKM60" s="345"/>
      <c r="OKN60" s="345"/>
      <c r="OKO60" s="345"/>
      <c r="OKP60" s="345"/>
      <c r="OKQ60" s="345"/>
      <c r="OKR60" s="345"/>
      <c r="OKS60" s="345"/>
      <c r="OKT60" s="345"/>
      <c r="OKU60" s="345"/>
      <c r="OKV60" s="345"/>
      <c r="OKW60" s="345"/>
      <c r="OKX60" s="345"/>
      <c r="OKY60" s="345"/>
      <c r="OKZ60" s="345"/>
      <c r="OLA60" s="345"/>
      <c r="OLB60" s="345"/>
      <c r="OLC60" s="345"/>
      <c r="OLD60" s="345"/>
      <c r="OLE60" s="345"/>
      <c r="OLF60" s="345"/>
      <c r="OLG60" s="345"/>
      <c r="OLH60" s="345"/>
      <c r="OLI60" s="345"/>
      <c r="OLJ60" s="345"/>
      <c r="OLK60" s="345"/>
      <c r="OLL60" s="345"/>
      <c r="OLM60" s="345"/>
      <c r="OLN60" s="345"/>
      <c r="OLO60" s="345"/>
      <c r="OLP60" s="345"/>
      <c r="OLQ60" s="345"/>
      <c r="OLR60" s="345"/>
      <c r="OLS60" s="345"/>
      <c r="OLT60" s="345"/>
      <c r="OLU60" s="345"/>
      <c r="OLV60" s="345"/>
      <c r="OLW60" s="345"/>
      <c r="OLX60" s="345"/>
      <c r="OLY60" s="345"/>
      <c r="OLZ60" s="345"/>
      <c r="OMA60" s="345"/>
      <c r="OMB60" s="345"/>
      <c r="OMC60" s="345"/>
      <c r="OMD60" s="345"/>
      <c r="OME60" s="345"/>
      <c r="OMF60" s="345"/>
      <c r="OMG60" s="345"/>
      <c r="OMH60" s="345"/>
      <c r="OMI60" s="345"/>
      <c r="OMJ60" s="345"/>
      <c r="OMK60" s="345"/>
      <c r="OML60" s="345"/>
      <c r="OMM60" s="345"/>
      <c r="OMN60" s="345"/>
      <c r="OMO60" s="345"/>
      <c r="OMP60" s="345"/>
      <c r="OMQ60" s="345"/>
      <c r="OMR60" s="345"/>
      <c r="OMS60" s="345"/>
      <c r="OMT60" s="345"/>
      <c r="OMU60" s="345"/>
      <c r="OMV60" s="345"/>
      <c r="OMW60" s="345"/>
      <c r="OMX60" s="345"/>
      <c r="OMY60" s="345"/>
      <c r="OMZ60" s="345"/>
      <c r="ONA60" s="345"/>
      <c r="ONB60" s="345"/>
      <c r="ONC60" s="345"/>
      <c r="OND60" s="345"/>
      <c r="ONE60" s="345"/>
      <c r="ONF60" s="345"/>
      <c r="ONG60" s="345"/>
      <c r="ONH60" s="345"/>
      <c r="ONI60" s="345"/>
      <c r="ONJ60" s="345"/>
      <c r="ONK60" s="345"/>
      <c r="ONL60" s="345"/>
      <c r="ONM60" s="345"/>
      <c r="ONN60" s="345"/>
      <c r="ONO60" s="345"/>
      <c r="ONP60" s="345"/>
      <c r="ONQ60" s="345"/>
      <c r="ONR60" s="345"/>
      <c r="ONS60" s="345"/>
      <c r="ONT60" s="345"/>
      <c r="ONU60" s="345"/>
      <c r="ONV60" s="345"/>
      <c r="ONW60" s="345"/>
      <c r="ONX60" s="345"/>
      <c r="ONY60" s="345"/>
      <c r="ONZ60" s="345"/>
      <c r="OOA60" s="345"/>
      <c r="OOB60" s="345"/>
      <c r="OOC60" s="345"/>
      <c r="OOD60" s="345"/>
      <c r="OOE60" s="345"/>
      <c r="OOF60" s="345"/>
      <c r="OOG60" s="345"/>
      <c r="OOH60" s="345"/>
      <c r="OOI60" s="345"/>
      <c r="OOJ60" s="345"/>
      <c r="OOK60" s="345"/>
      <c r="OOL60" s="345"/>
      <c r="OOM60" s="345"/>
      <c r="OON60" s="345"/>
      <c r="OOO60" s="345"/>
      <c r="OOP60" s="345"/>
      <c r="OOQ60" s="345"/>
      <c r="OOR60" s="345"/>
      <c r="OOS60" s="345"/>
      <c r="OOT60" s="345"/>
      <c r="OOU60" s="345"/>
      <c r="OOV60" s="345"/>
      <c r="OOW60" s="345"/>
      <c r="OOX60" s="345"/>
      <c r="OOY60" s="345"/>
      <c r="OOZ60" s="345"/>
      <c r="OPA60" s="345"/>
      <c r="OPB60" s="345"/>
      <c r="OPC60" s="345"/>
      <c r="OPD60" s="345"/>
      <c r="OPE60" s="345"/>
      <c r="OPF60" s="345"/>
      <c r="OPG60" s="345"/>
      <c r="OPH60" s="345"/>
      <c r="OPI60" s="345"/>
      <c r="OPJ60" s="345"/>
      <c r="OPK60" s="345"/>
      <c r="OPL60" s="345"/>
      <c r="OPM60" s="345"/>
      <c r="OPN60" s="345"/>
      <c r="OPO60" s="345"/>
      <c r="OPP60" s="345"/>
      <c r="OPQ60" s="345"/>
      <c r="OPR60" s="345"/>
      <c r="OPS60" s="345"/>
      <c r="OPT60" s="345"/>
      <c r="OPU60" s="345"/>
      <c r="OPV60" s="345"/>
      <c r="OPW60" s="345"/>
      <c r="OPX60" s="345"/>
      <c r="OPY60" s="345"/>
      <c r="OPZ60" s="345"/>
      <c r="OQA60" s="345"/>
      <c r="OQB60" s="345"/>
      <c r="OQC60" s="345"/>
      <c r="OQD60" s="345"/>
      <c r="OQE60" s="345"/>
      <c r="OQF60" s="345"/>
      <c r="OQG60" s="345"/>
      <c r="OQH60" s="345"/>
      <c r="OQI60" s="345"/>
      <c r="OQJ60" s="345"/>
      <c r="OQK60" s="345"/>
      <c r="OQL60" s="345"/>
      <c r="OQM60" s="345"/>
      <c r="OQN60" s="345"/>
      <c r="OQO60" s="345"/>
      <c r="OQP60" s="345"/>
      <c r="OQQ60" s="345"/>
      <c r="OQR60" s="345"/>
      <c r="OQS60" s="345"/>
      <c r="OQT60" s="345"/>
      <c r="OQU60" s="345"/>
      <c r="OQV60" s="345"/>
      <c r="OQW60" s="345"/>
      <c r="OQX60" s="345"/>
      <c r="OQY60" s="345"/>
      <c r="OQZ60" s="345"/>
      <c r="ORA60" s="345"/>
      <c r="ORB60" s="345"/>
      <c r="ORC60" s="345"/>
      <c r="ORD60" s="345"/>
      <c r="ORE60" s="345"/>
      <c r="ORF60" s="345"/>
      <c r="ORG60" s="345"/>
      <c r="ORH60" s="345"/>
      <c r="ORI60" s="345"/>
      <c r="ORJ60" s="345"/>
      <c r="ORK60" s="345"/>
      <c r="ORL60" s="345"/>
      <c r="ORM60" s="345"/>
      <c r="ORN60" s="345"/>
      <c r="ORO60" s="345"/>
      <c r="ORP60" s="345"/>
      <c r="ORQ60" s="345"/>
      <c r="ORR60" s="345"/>
      <c r="ORS60" s="345"/>
      <c r="ORT60" s="345"/>
      <c r="ORU60" s="345"/>
      <c r="ORV60" s="345"/>
      <c r="ORW60" s="345"/>
      <c r="ORX60" s="345"/>
      <c r="ORY60" s="345"/>
      <c r="ORZ60" s="345"/>
      <c r="OSA60" s="345"/>
      <c r="OSB60" s="345"/>
      <c r="OSC60" s="345"/>
      <c r="OSD60" s="345"/>
      <c r="OSE60" s="345"/>
      <c r="OSF60" s="345"/>
      <c r="OSG60" s="345"/>
      <c r="OSH60" s="345"/>
      <c r="OSI60" s="345"/>
      <c r="OSJ60" s="345"/>
      <c r="OSK60" s="345"/>
      <c r="OSL60" s="345"/>
      <c r="OSM60" s="345"/>
      <c r="OSN60" s="345"/>
      <c r="OSO60" s="345"/>
      <c r="OSP60" s="345"/>
      <c r="OSQ60" s="345"/>
      <c r="OSR60" s="345"/>
      <c r="OSS60" s="345"/>
      <c r="OST60" s="345"/>
      <c r="OSU60" s="345"/>
      <c r="OSV60" s="345"/>
      <c r="OSW60" s="345"/>
      <c r="OSX60" s="345"/>
      <c r="OSY60" s="345"/>
      <c r="OSZ60" s="345"/>
      <c r="OTA60" s="345"/>
      <c r="OTB60" s="345"/>
      <c r="OTC60" s="345"/>
      <c r="OTD60" s="345"/>
      <c r="OTE60" s="345"/>
      <c r="OTF60" s="345"/>
      <c r="OTG60" s="345"/>
      <c r="OTH60" s="345"/>
      <c r="OTI60" s="345"/>
      <c r="OTJ60" s="345"/>
      <c r="OTK60" s="345"/>
      <c r="OTL60" s="345"/>
      <c r="OTM60" s="345"/>
      <c r="OTN60" s="345"/>
      <c r="OTO60" s="345"/>
      <c r="OTP60" s="345"/>
      <c r="OTQ60" s="345"/>
      <c r="OTR60" s="345"/>
      <c r="OTS60" s="345"/>
      <c r="OTT60" s="345"/>
      <c r="OTU60" s="345"/>
      <c r="OTV60" s="345"/>
      <c r="OTW60" s="345"/>
      <c r="OTX60" s="345"/>
      <c r="OTY60" s="345"/>
      <c r="OTZ60" s="345"/>
      <c r="OUA60" s="345"/>
      <c r="OUB60" s="345"/>
      <c r="OUC60" s="345"/>
      <c r="OUD60" s="345"/>
      <c r="OUE60" s="345"/>
      <c r="OUF60" s="345"/>
      <c r="OUG60" s="345"/>
      <c r="OUH60" s="345"/>
      <c r="OUI60" s="345"/>
      <c r="OUJ60" s="345"/>
      <c r="OUK60" s="345"/>
      <c r="OUL60" s="345"/>
      <c r="OUM60" s="345"/>
      <c r="OUN60" s="345"/>
      <c r="OUO60" s="345"/>
      <c r="OUP60" s="345"/>
      <c r="OUQ60" s="345"/>
      <c r="OUR60" s="345"/>
      <c r="OUS60" s="345"/>
      <c r="OUT60" s="345"/>
      <c r="OUU60" s="345"/>
      <c r="OUV60" s="345"/>
      <c r="OUW60" s="345"/>
      <c r="OUX60" s="345"/>
      <c r="OUY60" s="345"/>
      <c r="OUZ60" s="345"/>
      <c r="OVA60" s="345"/>
      <c r="OVB60" s="345"/>
      <c r="OVC60" s="345"/>
      <c r="OVD60" s="345"/>
      <c r="OVE60" s="345"/>
      <c r="OVF60" s="345"/>
      <c r="OVG60" s="345"/>
      <c r="OVH60" s="345"/>
      <c r="OVI60" s="345"/>
      <c r="OVJ60" s="345"/>
      <c r="OVK60" s="345"/>
      <c r="OVL60" s="345"/>
      <c r="OVM60" s="345"/>
      <c r="OVN60" s="345"/>
      <c r="OVO60" s="345"/>
      <c r="OVP60" s="345"/>
      <c r="OVQ60" s="345"/>
      <c r="OVR60" s="345"/>
      <c r="OVS60" s="345"/>
      <c r="OVT60" s="345"/>
      <c r="OVU60" s="345"/>
      <c r="OVV60" s="345"/>
      <c r="OVW60" s="345"/>
      <c r="OVX60" s="345"/>
      <c r="OVY60" s="345"/>
      <c r="OVZ60" s="345"/>
      <c r="OWA60" s="345"/>
      <c r="OWB60" s="345"/>
      <c r="OWC60" s="345"/>
      <c r="OWD60" s="345"/>
      <c r="OWE60" s="345"/>
      <c r="OWF60" s="345"/>
      <c r="OWG60" s="345"/>
      <c r="OWH60" s="345"/>
      <c r="OWI60" s="345"/>
      <c r="OWJ60" s="345"/>
      <c r="OWK60" s="345"/>
      <c r="OWL60" s="345"/>
      <c r="OWM60" s="345"/>
      <c r="OWN60" s="345"/>
      <c r="OWO60" s="345"/>
      <c r="OWP60" s="345"/>
      <c r="OWQ60" s="345"/>
      <c r="OWR60" s="345"/>
      <c r="OWS60" s="345"/>
      <c r="OWT60" s="345"/>
      <c r="OWU60" s="345"/>
      <c r="OWV60" s="345"/>
      <c r="OWW60" s="345"/>
      <c r="OWX60" s="345"/>
      <c r="OWY60" s="345"/>
      <c r="OWZ60" s="345"/>
      <c r="OXA60" s="345"/>
      <c r="OXB60" s="345"/>
      <c r="OXC60" s="345"/>
      <c r="OXD60" s="345"/>
      <c r="OXE60" s="345"/>
      <c r="OXF60" s="345"/>
      <c r="OXG60" s="345"/>
      <c r="OXH60" s="345"/>
      <c r="OXI60" s="345"/>
      <c r="OXJ60" s="345"/>
      <c r="OXK60" s="345"/>
      <c r="OXL60" s="345"/>
      <c r="OXM60" s="345"/>
      <c r="OXN60" s="345"/>
      <c r="OXO60" s="345"/>
      <c r="OXP60" s="345"/>
      <c r="OXQ60" s="345"/>
      <c r="OXR60" s="345"/>
      <c r="OXS60" s="345"/>
      <c r="OXT60" s="345"/>
      <c r="OXU60" s="345"/>
      <c r="OXV60" s="345"/>
      <c r="OXW60" s="345"/>
      <c r="OXX60" s="345"/>
      <c r="OXY60" s="345"/>
      <c r="OXZ60" s="345"/>
      <c r="OYA60" s="345"/>
      <c r="OYB60" s="345"/>
      <c r="OYC60" s="345"/>
      <c r="OYD60" s="345"/>
      <c r="OYE60" s="345"/>
      <c r="OYF60" s="345"/>
      <c r="OYG60" s="345"/>
      <c r="OYH60" s="345"/>
      <c r="OYI60" s="345"/>
      <c r="OYJ60" s="345"/>
      <c r="OYK60" s="345"/>
      <c r="OYL60" s="345"/>
      <c r="OYM60" s="345"/>
      <c r="OYN60" s="345"/>
      <c r="OYO60" s="345"/>
      <c r="OYP60" s="345"/>
      <c r="OYQ60" s="345"/>
      <c r="OYR60" s="345"/>
      <c r="OYS60" s="345"/>
      <c r="OYT60" s="345"/>
      <c r="OYU60" s="345"/>
      <c r="OYV60" s="345"/>
      <c r="OYW60" s="345"/>
      <c r="OYX60" s="345"/>
      <c r="OYY60" s="345"/>
      <c r="OYZ60" s="345"/>
      <c r="OZA60" s="345"/>
      <c r="OZB60" s="345"/>
      <c r="OZC60" s="345"/>
      <c r="OZD60" s="345"/>
      <c r="OZE60" s="345"/>
      <c r="OZF60" s="345"/>
      <c r="OZG60" s="345"/>
      <c r="OZH60" s="345"/>
      <c r="OZI60" s="345"/>
      <c r="OZJ60" s="345"/>
      <c r="OZK60" s="345"/>
      <c r="OZL60" s="345"/>
      <c r="OZM60" s="345"/>
      <c r="OZN60" s="345"/>
      <c r="OZO60" s="345"/>
      <c r="OZP60" s="345"/>
      <c r="OZQ60" s="345"/>
      <c r="OZR60" s="345"/>
      <c r="OZS60" s="345"/>
      <c r="OZT60" s="345"/>
      <c r="OZU60" s="345"/>
      <c r="OZV60" s="345"/>
      <c r="OZW60" s="345"/>
      <c r="OZX60" s="345"/>
      <c r="OZY60" s="345"/>
      <c r="OZZ60" s="345"/>
      <c r="PAA60" s="345"/>
      <c r="PAB60" s="345"/>
      <c r="PAC60" s="345"/>
      <c r="PAD60" s="345"/>
      <c r="PAE60" s="345"/>
      <c r="PAF60" s="345"/>
      <c r="PAG60" s="345"/>
      <c r="PAH60" s="345"/>
      <c r="PAI60" s="345"/>
      <c r="PAJ60" s="345"/>
      <c r="PAK60" s="345"/>
      <c r="PAL60" s="345"/>
      <c r="PAM60" s="345"/>
      <c r="PAN60" s="345"/>
      <c r="PAO60" s="345"/>
      <c r="PAP60" s="345"/>
      <c r="PAQ60" s="345"/>
      <c r="PAR60" s="345"/>
      <c r="PAS60" s="345"/>
      <c r="PAT60" s="345"/>
      <c r="PAU60" s="345"/>
      <c r="PAV60" s="345"/>
      <c r="PAW60" s="345"/>
      <c r="PAX60" s="345"/>
      <c r="PAY60" s="345"/>
      <c r="PAZ60" s="345"/>
      <c r="PBA60" s="345"/>
      <c r="PBB60" s="345"/>
      <c r="PBC60" s="345"/>
      <c r="PBD60" s="345"/>
      <c r="PBE60" s="345"/>
      <c r="PBF60" s="345"/>
      <c r="PBG60" s="345"/>
      <c r="PBH60" s="345"/>
      <c r="PBI60" s="345"/>
      <c r="PBJ60" s="345"/>
      <c r="PBK60" s="345"/>
      <c r="PBL60" s="345"/>
      <c r="PBM60" s="345"/>
      <c r="PBN60" s="345"/>
      <c r="PBO60" s="345"/>
      <c r="PBP60" s="345"/>
      <c r="PBQ60" s="345"/>
      <c r="PBR60" s="345"/>
      <c r="PBS60" s="345"/>
      <c r="PBT60" s="345"/>
      <c r="PBU60" s="345"/>
      <c r="PBV60" s="345"/>
      <c r="PBW60" s="345"/>
      <c r="PBX60" s="345"/>
      <c r="PBY60" s="345"/>
      <c r="PBZ60" s="345"/>
      <c r="PCA60" s="345"/>
      <c r="PCB60" s="345"/>
      <c r="PCC60" s="345"/>
      <c r="PCD60" s="345"/>
      <c r="PCE60" s="345"/>
      <c r="PCF60" s="345"/>
      <c r="PCG60" s="345"/>
      <c r="PCH60" s="345"/>
      <c r="PCI60" s="345"/>
      <c r="PCJ60" s="345"/>
      <c r="PCK60" s="345"/>
      <c r="PCL60" s="345"/>
      <c r="PCM60" s="345"/>
      <c r="PCN60" s="345"/>
      <c r="PCO60" s="345"/>
      <c r="PCP60" s="345"/>
      <c r="PCQ60" s="345"/>
      <c r="PCR60" s="345"/>
      <c r="PCS60" s="345"/>
      <c r="PCT60" s="345"/>
      <c r="PCU60" s="345"/>
      <c r="PCV60" s="345"/>
      <c r="PCW60" s="345"/>
      <c r="PCX60" s="345"/>
      <c r="PCY60" s="345"/>
      <c r="PCZ60" s="345"/>
      <c r="PDA60" s="345"/>
      <c r="PDB60" s="345"/>
      <c r="PDC60" s="345"/>
      <c r="PDD60" s="345"/>
      <c r="PDE60" s="345"/>
      <c r="PDF60" s="345"/>
      <c r="PDG60" s="345"/>
      <c r="PDH60" s="345"/>
      <c r="PDI60" s="345"/>
      <c r="PDJ60" s="345"/>
      <c r="PDK60" s="345"/>
      <c r="PDL60" s="345"/>
      <c r="PDM60" s="345"/>
      <c r="PDN60" s="345"/>
      <c r="PDO60" s="345"/>
      <c r="PDP60" s="345"/>
      <c r="PDQ60" s="345"/>
      <c r="PDR60" s="345"/>
      <c r="PDS60" s="345"/>
      <c r="PDT60" s="345"/>
      <c r="PDU60" s="345"/>
      <c r="PDV60" s="345"/>
      <c r="PDW60" s="345"/>
      <c r="PDX60" s="345"/>
      <c r="PDY60" s="345"/>
      <c r="PDZ60" s="345"/>
      <c r="PEA60" s="345"/>
      <c r="PEB60" s="345"/>
      <c r="PEC60" s="345"/>
      <c r="PED60" s="345"/>
      <c r="PEE60" s="345"/>
      <c r="PEF60" s="345"/>
      <c r="PEG60" s="345"/>
      <c r="PEH60" s="345"/>
      <c r="PEI60" s="345"/>
      <c r="PEJ60" s="345"/>
      <c r="PEK60" s="345"/>
      <c r="PEL60" s="345"/>
      <c r="PEM60" s="345"/>
      <c r="PEN60" s="345"/>
      <c r="PEO60" s="345"/>
      <c r="PEP60" s="345"/>
      <c r="PEQ60" s="345"/>
      <c r="PER60" s="345"/>
      <c r="PES60" s="345"/>
      <c r="PET60" s="345"/>
      <c r="PEU60" s="345"/>
      <c r="PEV60" s="345"/>
      <c r="PEW60" s="345"/>
      <c r="PEX60" s="345"/>
      <c r="PEY60" s="345"/>
      <c r="PEZ60" s="345"/>
      <c r="PFA60" s="345"/>
      <c r="PFB60" s="345"/>
      <c r="PFC60" s="345"/>
      <c r="PFD60" s="345"/>
      <c r="PFE60" s="345"/>
      <c r="PFF60" s="345"/>
      <c r="PFG60" s="345"/>
      <c r="PFH60" s="345"/>
      <c r="PFI60" s="345"/>
      <c r="PFJ60" s="345"/>
      <c r="PFK60" s="345"/>
      <c r="PFL60" s="345"/>
      <c r="PFM60" s="345"/>
      <c r="PFN60" s="345"/>
      <c r="PFO60" s="345"/>
      <c r="PFP60" s="345"/>
      <c r="PFQ60" s="345"/>
      <c r="PFR60" s="345"/>
      <c r="PFS60" s="345"/>
      <c r="PFT60" s="345"/>
      <c r="PFU60" s="345"/>
      <c r="PFV60" s="345"/>
      <c r="PFW60" s="345"/>
      <c r="PFX60" s="345"/>
      <c r="PFY60" s="345"/>
      <c r="PFZ60" s="345"/>
      <c r="PGA60" s="345"/>
      <c r="PGB60" s="345"/>
      <c r="PGC60" s="345"/>
      <c r="PGD60" s="345"/>
      <c r="PGE60" s="345"/>
      <c r="PGF60" s="345"/>
      <c r="PGG60" s="345"/>
      <c r="PGH60" s="345"/>
      <c r="PGI60" s="345"/>
      <c r="PGJ60" s="345"/>
      <c r="PGK60" s="345"/>
      <c r="PGL60" s="345"/>
      <c r="PGM60" s="345"/>
      <c r="PGN60" s="345"/>
      <c r="PGO60" s="345"/>
      <c r="PGP60" s="345"/>
      <c r="PGQ60" s="345"/>
      <c r="PGR60" s="345"/>
      <c r="PGS60" s="345"/>
      <c r="PGT60" s="345"/>
      <c r="PGU60" s="345"/>
      <c r="PGV60" s="345"/>
      <c r="PGW60" s="345"/>
      <c r="PGX60" s="345"/>
      <c r="PGY60" s="345"/>
      <c r="PGZ60" s="345"/>
      <c r="PHA60" s="345"/>
      <c r="PHB60" s="345"/>
      <c r="PHC60" s="345"/>
      <c r="PHD60" s="345"/>
      <c r="PHE60" s="345"/>
      <c r="PHF60" s="345"/>
      <c r="PHG60" s="345"/>
      <c r="PHH60" s="345"/>
      <c r="PHI60" s="345"/>
      <c r="PHJ60" s="345"/>
      <c r="PHK60" s="345"/>
      <c r="PHL60" s="345"/>
      <c r="PHM60" s="345"/>
      <c r="PHN60" s="345"/>
      <c r="PHO60" s="345"/>
      <c r="PHP60" s="345"/>
      <c r="PHQ60" s="345"/>
      <c r="PHR60" s="345"/>
      <c r="PHS60" s="345"/>
      <c r="PHT60" s="345"/>
      <c r="PHU60" s="345"/>
      <c r="PHV60" s="345"/>
      <c r="PHW60" s="345"/>
      <c r="PHX60" s="345"/>
      <c r="PHY60" s="345"/>
      <c r="PHZ60" s="345"/>
      <c r="PIA60" s="345"/>
      <c r="PIB60" s="345"/>
      <c r="PIC60" s="345"/>
      <c r="PID60" s="345"/>
      <c r="PIE60" s="345"/>
      <c r="PIF60" s="345"/>
      <c r="PIG60" s="345"/>
      <c r="PIH60" s="345"/>
      <c r="PII60" s="345"/>
      <c r="PIJ60" s="345"/>
      <c r="PIK60" s="345"/>
      <c r="PIL60" s="345"/>
      <c r="PIM60" s="345"/>
      <c r="PIN60" s="345"/>
      <c r="PIO60" s="345"/>
      <c r="PIP60" s="345"/>
      <c r="PIQ60" s="345"/>
      <c r="PIR60" s="345"/>
      <c r="PIS60" s="345"/>
      <c r="PIT60" s="345"/>
      <c r="PIU60" s="345"/>
      <c r="PIV60" s="345"/>
      <c r="PIW60" s="345"/>
      <c r="PIX60" s="345"/>
      <c r="PIY60" s="345"/>
      <c r="PIZ60" s="345"/>
      <c r="PJA60" s="345"/>
      <c r="PJB60" s="345"/>
      <c r="PJC60" s="345"/>
      <c r="PJD60" s="345"/>
      <c r="PJE60" s="345"/>
      <c r="PJF60" s="345"/>
      <c r="PJG60" s="345"/>
      <c r="PJH60" s="345"/>
      <c r="PJI60" s="345"/>
      <c r="PJJ60" s="345"/>
      <c r="PJK60" s="345"/>
      <c r="PJL60" s="345"/>
      <c r="PJM60" s="345"/>
      <c r="PJN60" s="345"/>
      <c r="PJO60" s="345"/>
      <c r="PJP60" s="345"/>
      <c r="PJQ60" s="345"/>
      <c r="PJR60" s="345"/>
      <c r="PJS60" s="345"/>
      <c r="PJT60" s="345"/>
      <c r="PJU60" s="345"/>
      <c r="PJV60" s="345"/>
      <c r="PJW60" s="345"/>
      <c r="PJX60" s="345"/>
      <c r="PJY60" s="345"/>
      <c r="PJZ60" s="345"/>
      <c r="PKA60" s="345"/>
      <c r="PKB60" s="345"/>
      <c r="PKC60" s="345"/>
      <c r="PKD60" s="345"/>
      <c r="PKE60" s="345"/>
      <c r="PKF60" s="345"/>
      <c r="PKG60" s="345"/>
      <c r="PKH60" s="345"/>
      <c r="PKI60" s="345"/>
      <c r="PKJ60" s="345"/>
      <c r="PKK60" s="345"/>
      <c r="PKL60" s="345"/>
      <c r="PKM60" s="345"/>
      <c r="PKN60" s="345"/>
      <c r="PKO60" s="345"/>
      <c r="PKP60" s="345"/>
      <c r="PKQ60" s="345"/>
      <c r="PKR60" s="345"/>
      <c r="PKS60" s="345"/>
      <c r="PKT60" s="345"/>
      <c r="PKU60" s="345"/>
      <c r="PKV60" s="345"/>
      <c r="PKW60" s="345"/>
      <c r="PKX60" s="345"/>
      <c r="PKY60" s="345"/>
      <c r="PKZ60" s="345"/>
      <c r="PLA60" s="345"/>
      <c r="PLB60" s="345"/>
      <c r="PLC60" s="345"/>
      <c r="PLD60" s="345"/>
      <c r="PLE60" s="345"/>
      <c r="PLF60" s="345"/>
      <c r="PLG60" s="345"/>
      <c r="PLH60" s="345"/>
      <c r="PLI60" s="345"/>
      <c r="PLJ60" s="345"/>
      <c r="PLK60" s="345"/>
      <c r="PLL60" s="345"/>
      <c r="PLM60" s="345"/>
      <c r="PLN60" s="345"/>
      <c r="PLO60" s="345"/>
      <c r="PLP60" s="345"/>
      <c r="PLQ60" s="345"/>
      <c r="PLR60" s="345"/>
      <c r="PLS60" s="345"/>
      <c r="PLT60" s="345"/>
      <c r="PLU60" s="345"/>
      <c r="PLV60" s="345"/>
      <c r="PLW60" s="345"/>
      <c r="PLX60" s="345"/>
      <c r="PLY60" s="345"/>
      <c r="PLZ60" s="345"/>
      <c r="PMA60" s="345"/>
      <c r="PMB60" s="345"/>
      <c r="PMC60" s="345"/>
      <c r="PMD60" s="345"/>
      <c r="PME60" s="345"/>
      <c r="PMF60" s="345"/>
      <c r="PMG60" s="345"/>
      <c r="PMH60" s="345"/>
      <c r="PMI60" s="345"/>
      <c r="PMJ60" s="345"/>
      <c r="PMK60" s="345"/>
      <c r="PML60" s="345"/>
      <c r="PMM60" s="345"/>
      <c r="PMN60" s="345"/>
      <c r="PMO60" s="345"/>
      <c r="PMP60" s="345"/>
      <c r="PMQ60" s="345"/>
      <c r="PMR60" s="345"/>
      <c r="PMS60" s="345"/>
      <c r="PMT60" s="345"/>
      <c r="PMU60" s="345"/>
      <c r="PMV60" s="345"/>
      <c r="PMW60" s="345"/>
      <c r="PMX60" s="345"/>
      <c r="PMY60" s="345"/>
      <c r="PMZ60" s="345"/>
      <c r="PNA60" s="345"/>
      <c r="PNB60" s="345"/>
      <c r="PNC60" s="345"/>
      <c r="PND60" s="345"/>
      <c r="PNE60" s="345"/>
      <c r="PNF60" s="345"/>
      <c r="PNG60" s="345"/>
      <c r="PNH60" s="345"/>
      <c r="PNI60" s="345"/>
      <c r="PNJ60" s="345"/>
      <c r="PNK60" s="345"/>
      <c r="PNL60" s="345"/>
      <c r="PNM60" s="345"/>
      <c r="PNN60" s="345"/>
      <c r="PNO60" s="345"/>
      <c r="PNP60" s="345"/>
      <c r="PNQ60" s="345"/>
      <c r="PNR60" s="345"/>
      <c r="PNS60" s="345"/>
      <c r="PNT60" s="345"/>
      <c r="PNU60" s="345"/>
      <c r="PNV60" s="345"/>
      <c r="PNW60" s="345"/>
      <c r="PNX60" s="345"/>
      <c r="PNY60" s="345"/>
      <c r="PNZ60" s="345"/>
      <c r="POA60" s="345"/>
      <c r="POB60" s="345"/>
      <c r="POC60" s="345"/>
      <c r="POD60" s="345"/>
      <c r="POE60" s="345"/>
      <c r="POF60" s="345"/>
      <c r="POG60" s="345"/>
      <c r="POH60" s="345"/>
      <c r="POI60" s="345"/>
      <c r="POJ60" s="345"/>
      <c r="POK60" s="345"/>
      <c r="POL60" s="345"/>
      <c r="POM60" s="345"/>
      <c r="PON60" s="345"/>
      <c r="POO60" s="345"/>
      <c r="POP60" s="345"/>
      <c r="POQ60" s="345"/>
      <c r="POR60" s="345"/>
      <c r="POS60" s="345"/>
      <c r="POT60" s="345"/>
      <c r="POU60" s="345"/>
      <c r="POV60" s="345"/>
      <c r="POW60" s="345"/>
      <c r="POX60" s="345"/>
      <c r="POY60" s="345"/>
      <c r="POZ60" s="345"/>
      <c r="PPA60" s="345"/>
      <c r="PPB60" s="345"/>
      <c r="PPC60" s="345"/>
      <c r="PPD60" s="345"/>
      <c r="PPE60" s="345"/>
      <c r="PPF60" s="345"/>
      <c r="PPG60" s="345"/>
      <c r="PPH60" s="345"/>
      <c r="PPI60" s="345"/>
      <c r="PPJ60" s="345"/>
      <c r="PPK60" s="345"/>
      <c r="PPL60" s="345"/>
      <c r="PPM60" s="345"/>
      <c r="PPN60" s="345"/>
      <c r="PPO60" s="345"/>
      <c r="PPP60" s="345"/>
      <c r="PPQ60" s="345"/>
      <c r="PPR60" s="345"/>
      <c r="PPS60" s="345"/>
      <c r="PPT60" s="345"/>
      <c r="PPU60" s="345"/>
      <c r="PPV60" s="345"/>
      <c r="PPW60" s="345"/>
      <c r="PPX60" s="345"/>
      <c r="PPY60" s="345"/>
      <c r="PPZ60" s="345"/>
      <c r="PQA60" s="345"/>
      <c r="PQB60" s="345"/>
      <c r="PQC60" s="345"/>
      <c r="PQD60" s="345"/>
      <c r="PQE60" s="345"/>
      <c r="PQF60" s="345"/>
      <c r="PQG60" s="345"/>
      <c r="PQH60" s="345"/>
      <c r="PQI60" s="345"/>
      <c r="PQJ60" s="345"/>
      <c r="PQK60" s="345"/>
      <c r="PQL60" s="345"/>
      <c r="PQM60" s="345"/>
      <c r="PQN60" s="345"/>
      <c r="PQO60" s="345"/>
      <c r="PQP60" s="345"/>
      <c r="PQQ60" s="345"/>
      <c r="PQR60" s="345"/>
      <c r="PQS60" s="345"/>
      <c r="PQT60" s="345"/>
      <c r="PQU60" s="345"/>
      <c r="PQV60" s="345"/>
      <c r="PQW60" s="345"/>
      <c r="PQX60" s="345"/>
      <c r="PQY60" s="345"/>
      <c r="PQZ60" s="345"/>
      <c r="PRA60" s="345"/>
      <c r="PRB60" s="345"/>
      <c r="PRC60" s="345"/>
      <c r="PRD60" s="345"/>
      <c r="PRE60" s="345"/>
      <c r="PRF60" s="345"/>
      <c r="PRG60" s="345"/>
      <c r="PRH60" s="345"/>
      <c r="PRI60" s="345"/>
      <c r="PRJ60" s="345"/>
      <c r="PRK60" s="345"/>
      <c r="PRL60" s="345"/>
      <c r="PRM60" s="345"/>
      <c r="PRN60" s="345"/>
      <c r="PRO60" s="345"/>
      <c r="PRP60" s="345"/>
      <c r="PRQ60" s="345"/>
      <c r="PRR60" s="345"/>
      <c r="PRS60" s="345"/>
      <c r="PRT60" s="345"/>
      <c r="PRU60" s="345"/>
      <c r="PRV60" s="345"/>
      <c r="PRW60" s="345"/>
      <c r="PRX60" s="345"/>
      <c r="PRY60" s="345"/>
      <c r="PRZ60" s="345"/>
      <c r="PSA60" s="345"/>
      <c r="PSB60" s="345"/>
      <c r="PSC60" s="345"/>
      <c r="PSD60" s="345"/>
      <c r="PSE60" s="345"/>
      <c r="PSF60" s="345"/>
      <c r="PSG60" s="345"/>
      <c r="PSH60" s="345"/>
      <c r="PSI60" s="345"/>
      <c r="PSJ60" s="345"/>
      <c r="PSK60" s="345"/>
      <c r="PSL60" s="345"/>
      <c r="PSM60" s="345"/>
      <c r="PSN60" s="345"/>
      <c r="PSO60" s="345"/>
      <c r="PSP60" s="345"/>
      <c r="PSQ60" s="345"/>
      <c r="PSR60" s="345"/>
      <c r="PSS60" s="345"/>
      <c r="PST60" s="345"/>
      <c r="PSU60" s="345"/>
      <c r="PSV60" s="345"/>
      <c r="PSW60" s="345"/>
      <c r="PSX60" s="345"/>
      <c r="PSY60" s="345"/>
      <c r="PSZ60" s="345"/>
      <c r="PTA60" s="345"/>
      <c r="PTB60" s="345"/>
      <c r="PTC60" s="345"/>
      <c r="PTD60" s="345"/>
      <c r="PTE60" s="345"/>
      <c r="PTF60" s="345"/>
      <c r="PTG60" s="345"/>
      <c r="PTH60" s="345"/>
      <c r="PTI60" s="345"/>
      <c r="PTJ60" s="345"/>
      <c r="PTK60" s="345"/>
      <c r="PTL60" s="345"/>
      <c r="PTM60" s="345"/>
      <c r="PTN60" s="345"/>
      <c r="PTO60" s="345"/>
      <c r="PTP60" s="345"/>
      <c r="PTQ60" s="345"/>
      <c r="PTR60" s="345"/>
      <c r="PTS60" s="345"/>
      <c r="PTT60" s="345"/>
      <c r="PTU60" s="345"/>
      <c r="PTV60" s="345"/>
      <c r="PTW60" s="345"/>
      <c r="PTX60" s="345"/>
      <c r="PTY60" s="345"/>
      <c r="PTZ60" s="345"/>
      <c r="PUA60" s="345"/>
      <c r="PUB60" s="345"/>
      <c r="PUC60" s="345"/>
      <c r="PUD60" s="345"/>
      <c r="PUE60" s="345"/>
      <c r="PUF60" s="345"/>
      <c r="PUG60" s="345"/>
      <c r="PUH60" s="345"/>
      <c r="PUI60" s="345"/>
      <c r="PUJ60" s="345"/>
      <c r="PUK60" s="345"/>
      <c r="PUL60" s="345"/>
      <c r="PUM60" s="345"/>
      <c r="PUN60" s="345"/>
      <c r="PUO60" s="345"/>
      <c r="PUP60" s="345"/>
      <c r="PUQ60" s="345"/>
      <c r="PUR60" s="345"/>
      <c r="PUS60" s="345"/>
      <c r="PUT60" s="345"/>
      <c r="PUU60" s="345"/>
      <c r="PUV60" s="345"/>
      <c r="PUW60" s="345"/>
      <c r="PUX60" s="345"/>
      <c r="PUY60" s="345"/>
      <c r="PUZ60" s="345"/>
      <c r="PVA60" s="345"/>
      <c r="PVB60" s="345"/>
      <c r="PVC60" s="345"/>
      <c r="PVD60" s="345"/>
      <c r="PVE60" s="345"/>
      <c r="PVF60" s="345"/>
      <c r="PVG60" s="345"/>
      <c r="PVH60" s="345"/>
      <c r="PVI60" s="345"/>
      <c r="PVJ60" s="345"/>
      <c r="PVK60" s="345"/>
      <c r="PVL60" s="345"/>
      <c r="PVM60" s="345"/>
      <c r="PVN60" s="345"/>
      <c r="PVO60" s="345"/>
      <c r="PVP60" s="345"/>
      <c r="PVQ60" s="345"/>
      <c r="PVR60" s="345"/>
      <c r="PVS60" s="345"/>
      <c r="PVT60" s="345"/>
      <c r="PVU60" s="345"/>
      <c r="PVV60" s="345"/>
      <c r="PVW60" s="345"/>
      <c r="PVX60" s="345"/>
      <c r="PVY60" s="345"/>
      <c r="PVZ60" s="345"/>
      <c r="PWA60" s="345"/>
      <c r="PWB60" s="345"/>
      <c r="PWC60" s="345"/>
      <c r="PWD60" s="345"/>
      <c r="PWE60" s="345"/>
      <c r="PWF60" s="345"/>
      <c r="PWG60" s="345"/>
      <c r="PWH60" s="345"/>
      <c r="PWI60" s="345"/>
      <c r="PWJ60" s="345"/>
      <c r="PWK60" s="345"/>
      <c r="PWL60" s="345"/>
      <c r="PWM60" s="345"/>
      <c r="PWN60" s="345"/>
      <c r="PWO60" s="345"/>
      <c r="PWP60" s="345"/>
      <c r="PWQ60" s="345"/>
      <c r="PWR60" s="345"/>
      <c r="PWS60" s="345"/>
      <c r="PWT60" s="345"/>
      <c r="PWU60" s="345"/>
      <c r="PWV60" s="345"/>
      <c r="PWW60" s="345"/>
      <c r="PWX60" s="345"/>
      <c r="PWY60" s="345"/>
      <c r="PWZ60" s="345"/>
      <c r="PXA60" s="345"/>
      <c r="PXB60" s="345"/>
      <c r="PXC60" s="345"/>
      <c r="PXD60" s="345"/>
      <c r="PXE60" s="345"/>
      <c r="PXF60" s="345"/>
      <c r="PXG60" s="345"/>
      <c r="PXH60" s="345"/>
      <c r="PXI60" s="345"/>
      <c r="PXJ60" s="345"/>
      <c r="PXK60" s="345"/>
      <c r="PXL60" s="345"/>
      <c r="PXM60" s="345"/>
      <c r="PXN60" s="345"/>
      <c r="PXO60" s="345"/>
      <c r="PXP60" s="345"/>
      <c r="PXQ60" s="345"/>
      <c r="PXR60" s="345"/>
      <c r="PXS60" s="345"/>
      <c r="PXT60" s="345"/>
      <c r="PXU60" s="345"/>
      <c r="PXV60" s="345"/>
      <c r="PXW60" s="345"/>
      <c r="PXX60" s="345"/>
      <c r="PXY60" s="345"/>
      <c r="PXZ60" s="345"/>
      <c r="PYA60" s="345"/>
      <c r="PYB60" s="345"/>
      <c r="PYC60" s="345"/>
      <c r="PYD60" s="345"/>
      <c r="PYE60" s="345"/>
      <c r="PYF60" s="345"/>
      <c r="PYG60" s="345"/>
      <c r="PYH60" s="345"/>
      <c r="PYI60" s="345"/>
      <c r="PYJ60" s="345"/>
      <c r="PYK60" s="345"/>
      <c r="PYL60" s="345"/>
      <c r="PYM60" s="345"/>
      <c r="PYN60" s="345"/>
      <c r="PYO60" s="345"/>
      <c r="PYP60" s="345"/>
      <c r="PYQ60" s="345"/>
      <c r="PYR60" s="345"/>
      <c r="PYS60" s="345"/>
      <c r="PYT60" s="345"/>
      <c r="PYU60" s="345"/>
      <c r="PYV60" s="345"/>
      <c r="PYW60" s="345"/>
      <c r="PYX60" s="345"/>
      <c r="PYY60" s="345"/>
      <c r="PYZ60" s="345"/>
      <c r="PZA60" s="345"/>
      <c r="PZB60" s="345"/>
      <c r="PZC60" s="345"/>
      <c r="PZD60" s="345"/>
      <c r="PZE60" s="345"/>
      <c r="PZF60" s="345"/>
      <c r="PZG60" s="345"/>
      <c r="PZH60" s="345"/>
      <c r="PZI60" s="345"/>
      <c r="PZJ60" s="345"/>
      <c r="PZK60" s="345"/>
      <c r="PZL60" s="345"/>
      <c r="PZM60" s="345"/>
      <c r="PZN60" s="345"/>
      <c r="PZO60" s="345"/>
      <c r="PZP60" s="345"/>
      <c r="PZQ60" s="345"/>
      <c r="PZR60" s="345"/>
      <c r="PZS60" s="345"/>
      <c r="PZT60" s="345"/>
      <c r="PZU60" s="345"/>
      <c r="PZV60" s="345"/>
      <c r="PZW60" s="345"/>
      <c r="PZX60" s="345"/>
      <c r="PZY60" s="345"/>
      <c r="PZZ60" s="345"/>
      <c r="QAA60" s="345"/>
      <c r="QAB60" s="345"/>
      <c r="QAC60" s="345"/>
      <c r="QAD60" s="345"/>
      <c r="QAE60" s="345"/>
      <c r="QAF60" s="345"/>
      <c r="QAG60" s="345"/>
      <c r="QAH60" s="345"/>
      <c r="QAI60" s="345"/>
      <c r="QAJ60" s="345"/>
      <c r="QAK60" s="345"/>
      <c r="QAL60" s="345"/>
      <c r="QAM60" s="345"/>
      <c r="QAN60" s="345"/>
      <c r="QAO60" s="345"/>
      <c r="QAP60" s="345"/>
      <c r="QAQ60" s="345"/>
      <c r="QAR60" s="345"/>
      <c r="QAS60" s="345"/>
      <c r="QAT60" s="345"/>
      <c r="QAU60" s="345"/>
      <c r="QAV60" s="345"/>
      <c r="QAW60" s="345"/>
      <c r="QAX60" s="345"/>
      <c r="QAY60" s="345"/>
      <c r="QAZ60" s="345"/>
      <c r="QBA60" s="345"/>
      <c r="QBB60" s="345"/>
      <c r="QBC60" s="345"/>
      <c r="QBD60" s="345"/>
      <c r="QBE60" s="345"/>
      <c r="QBF60" s="345"/>
      <c r="QBG60" s="345"/>
      <c r="QBH60" s="345"/>
      <c r="QBI60" s="345"/>
      <c r="QBJ60" s="345"/>
      <c r="QBK60" s="345"/>
      <c r="QBL60" s="345"/>
      <c r="QBM60" s="345"/>
      <c r="QBN60" s="345"/>
      <c r="QBO60" s="345"/>
      <c r="QBP60" s="345"/>
      <c r="QBQ60" s="345"/>
      <c r="QBR60" s="345"/>
      <c r="QBS60" s="345"/>
      <c r="QBT60" s="345"/>
      <c r="QBU60" s="345"/>
      <c r="QBV60" s="345"/>
      <c r="QBW60" s="345"/>
      <c r="QBX60" s="345"/>
      <c r="QBY60" s="345"/>
      <c r="QBZ60" s="345"/>
      <c r="QCA60" s="345"/>
      <c r="QCB60" s="345"/>
      <c r="QCC60" s="345"/>
      <c r="QCD60" s="345"/>
      <c r="QCE60" s="345"/>
      <c r="QCF60" s="345"/>
      <c r="QCG60" s="345"/>
      <c r="QCH60" s="345"/>
      <c r="QCI60" s="345"/>
      <c r="QCJ60" s="345"/>
      <c r="QCK60" s="345"/>
      <c r="QCL60" s="345"/>
      <c r="QCM60" s="345"/>
      <c r="QCN60" s="345"/>
      <c r="QCO60" s="345"/>
      <c r="QCP60" s="345"/>
      <c r="QCQ60" s="345"/>
      <c r="QCR60" s="345"/>
      <c r="QCS60" s="345"/>
      <c r="QCT60" s="345"/>
      <c r="QCU60" s="345"/>
      <c r="QCV60" s="345"/>
      <c r="QCW60" s="345"/>
      <c r="QCX60" s="345"/>
      <c r="QCY60" s="345"/>
      <c r="QCZ60" s="345"/>
      <c r="QDA60" s="345"/>
      <c r="QDB60" s="345"/>
      <c r="QDC60" s="345"/>
      <c r="QDD60" s="345"/>
      <c r="QDE60" s="345"/>
      <c r="QDF60" s="345"/>
      <c r="QDG60" s="345"/>
      <c r="QDH60" s="345"/>
      <c r="QDI60" s="345"/>
      <c r="QDJ60" s="345"/>
      <c r="QDK60" s="345"/>
      <c r="QDL60" s="345"/>
      <c r="QDM60" s="345"/>
      <c r="QDN60" s="345"/>
      <c r="QDO60" s="345"/>
      <c r="QDP60" s="345"/>
      <c r="QDQ60" s="345"/>
      <c r="QDR60" s="345"/>
      <c r="QDS60" s="345"/>
      <c r="QDT60" s="345"/>
      <c r="QDU60" s="345"/>
      <c r="QDV60" s="345"/>
      <c r="QDW60" s="345"/>
      <c r="QDX60" s="345"/>
      <c r="QDY60" s="345"/>
      <c r="QDZ60" s="345"/>
      <c r="QEA60" s="345"/>
      <c r="QEB60" s="345"/>
      <c r="QEC60" s="345"/>
      <c r="QED60" s="345"/>
      <c r="QEE60" s="345"/>
      <c r="QEF60" s="345"/>
      <c r="QEG60" s="345"/>
      <c r="QEH60" s="345"/>
      <c r="QEI60" s="345"/>
      <c r="QEJ60" s="345"/>
      <c r="QEK60" s="345"/>
      <c r="QEL60" s="345"/>
      <c r="QEM60" s="345"/>
      <c r="QEN60" s="345"/>
      <c r="QEO60" s="345"/>
      <c r="QEP60" s="345"/>
      <c r="QEQ60" s="345"/>
      <c r="QER60" s="345"/>
      <c r="QES60" s="345"/>
      <c r="QET60" s="345"/>
      <c r="QEU60" s="345"/>
      <c r="QEV60" s="345"/>
      <c r="QEW60" s="345"/>
      <c r="QEX60" s="345"/>
      <c r="QEY60" s="345"/>
      <c r="QEZ60" s="345"/>
      <c r="QFA60" s="345"/>
      <c r="QFB60" s="345"/>
      <c r="QFC60" s="345"/>
      <c r="QFD60" s="345"/>
      <c r="QFE60" s="345"/>
      <c r="QFF60" s="345"/>
      <c r="QFG60" s="345"/>
      <c r="QFH60" s="345"/>
      <c r="QFI60" s="345"/>
      <c r="QFJ60" s="345"/>
      <c r="QFK60" s="345"/>
      <c r="QFL60" s="345"/>
      <c r="QFM60" s="345"/>
      <c r="QFN60" s="345"/>
      <c r="QFO60" s="345"/>
      <c r="QFP60" s="345"/>
      <c r="QFQ60" s="345"/>
      <c r="QFR60" s="345"/>
      <c r="QFS60" s="345"/>
      <c r="QFT60" s="345"/>
      <c r="QFU60" s="345"/>
      <c r="QFV60" s="345"/>
      <c r="QFW60" s="345"/>
      <c r="QFX60" s="345"/>
      <c r="QFY60" s="345"/>
      <c r="QFZ60" s="345"/>
      <c r="QGA60" s="345"/>
      <c r="QGB60" s="345"/>
      <c r="QGC60" s="345"/>
      <c r="QGD60" s="345"/>
      <c r="QGE60" s="345"/>
      <c r="QGF60" s="345"/>
      <c r="QGG60" s="345"/>
      <c r="QGH60" s="345"/>
      <c r="QGI60" s="345"/>
      <c r="QGJ60" s="345"/>
      <c r="QGK60" s="345"/>
      <c r="QGL60" s="345"/>
      <c r="QGM60" s="345"/>
      <c r="QGN60" s="345"/>
      <c r="QGO60" s="345"/>
      <c r="QGP60" s="345"/>
      <c r="QGQ60" s="345"/>
      <c r="QGR60" s="345"/>
      <c r="QGS60" s="345"/>
      <c r="QGT60" s="345"/>
      <c r="QGU60" s="345"/>
      <c r="QGV60" s="345"/>
      <c r="QGW60" s="345"/>
      <c r="QGX60" s="345"/>
      <c r="QGY60" s="345"/>
      <c r="QGZ60" s="345"/>
      <c r="QHA60" s="345"/>
      <c r="QHB60" s="345"/>
      <c r="QHC60" s="345"/>
      <c r="QHD60" s="345"/>
      <c r="QHE60" s="345"/>
      <c r="QHF60" s="345"/>
      <c r="QHG60" s="345"/>
      <c r="QHH60" s="345"/>
      <c r="QHI60" s="345"/>
      <c r="QHJ60" s="345"/>
      <c r="QHK60" s="345"/>
      <c r="QHL60" s="345"/>
      <c r="QHM60" s="345"/>
      <c r="QHN60" s="345"/>
      <c r="QHO60" s="345"/>
      <c r="QHP60" s="345"/>
      <c r="QHQ60" s="345"/>
      <c r="QHR60" s="345"/>
      <c r="QHS60" s="345"/>
      <c r="QHT60" s="345"/>
      <c r="QHU60" s="345"/>
      <c r="QHV60" s="345"/>
      <c r="QHW60" s="345"/>
      <c r="QHX60" s="345"/>
      <c r="QHY60" s="345"/>
      <c r="QHZ60" s="345"/>
      <c r="QIA60" s="345"/>
      <c r="QIB60" s="345"/>
      <c r="QIC60" s="345"/>
      <c r="QID60" s="345"/>
      <c r="QIE60" s="345"/>
      <c r="QIF60" s="345"/>
      <c r="QIG60" s="345"/>
      <c r="QIH60" s="345"/>
      <c r="QII60" s="345"/>
      <c r="QIJ60" s="345"/>
      <c r="QIK60" s="345"/>
      <c r="QIL60" s="345"/>
      <c r="QIM60" s="345"/>
      <c r="QIN60" s="345"/>
      <c r="QIO60" s="345"/>
      <c r="QIP60" s="345"/>
      <c r="QIQ60" s="345"/>
      <c r="QIR60" s="345"/>
      <c r="QIS60" s="345"/>
      <c r="QIT60" s="345"/>
      <c r="QIU60" s="345"/>
      <c r="QIV60" s="345"/>
      <c r="QIW60" s="345"/>
      <c r="QIX60" s="345"/>
      <c r="QIY60" s="345"/>
      <c r="QIZ60" s="345"/>
      <c r="QJA60" s="345"/>
      <c r="QJB60" s="345"/>
      <c r="QJC60" s="345"/>
      <c r="QJD60" s="345"/>
      <c r="QJE60" s="345"/>
      <c r="QJF60" s="345"/>
      <c r="QJG60" s="345"/>
      <c r="QJH60" s="345"/>
      <c r="QJI60" s="345"/>
      <c r="QJJ60" s="345"/>
      <c r="QJK60" s="345"/>
      <c r="QJL60" s="345"/>
      <c r="QJM60" s="345"/>
      <c r="QJN60" s="345"/>
      <c r="QJO60" s="345"/>
      <c r="QJP60" s="345"/>
      <c r="QJQ60" s="345"/>
      <c r="QJR60" s="345"/>
      <c r="QJS60" s="345"/>
      <c r="QJT60" s="345"/>
      <c r="QJU60" s="345"/>
      <c r="QJV60" s="345"/>
      <c r="QJW60" s="345"/>
      <c r="QJX60" s="345"/>
      <c r="QJY60" s="345"/>
      <c r="QJZ60" s="345"/>
      <c r="QKA60" s="345"/>
      <c r="QKB60" s="345"/>
      <c r="QKC60" s="345"/>
      <c r="QKD60" s="345"/>
      <c r="QKE60" s="345"/>
      <c r="QKF60" s="345"/>
      <c r="QKG60" s="345"/>
      <c r="QKH60" s="345"/>
      <c r="QKI60" s="345"/>
      <c r="QKJ60" s="345"/>
      <c r="QKK60" s="345"/>
      <c r="QKL60" s="345"/>
      <c r="QKM60" s="345"/>
      <c r="QKN60" s="345"/>
      <c r="QKO60" s="345"/>
      <c r="QKP60" s="345"/>
      <c r="QKQ60" s="345"/>
      <c r="QKR60" s="345"/>
      <c r="QKS60" s="345"/>
      <c r="QKT60" s="345"/>
      <c r="QKU60" s="345"/>
      <c r="QKV60" s="345"/>
      <c r="QKW60" s="345"/>
      <c r="QKX60" s="345"/>
      <c r="QKY60" s="345"/>
      <c r="QKZ60" s="345"/>
      <c r="QLA60" s="345"/>
      <c r="QLB60" s="345"/>
      <c r="QLC60" s="345"/>
      <c r="QLD60" s="345"/>
      <c r="QLE60" s="345"/>
      <c r="QLF60" s="345"/>
      <c r="QLG60" s="345"/>
      <c r="QLH60" s="345"/>
      <c r="QLI60" s="345"/>
      <c r="QLJ60" s="345"/>
      <c r="QLK60" s="345"/>
      <c r="QLL60" s="345"/>
      <c r="QLM60" s="345"/>
      <c r="QLN60" s="345"/>
      <c r="QLO60" s="345"/>
      <c r="QLP60" s="345"/>
      <c r="QLQ60" s="345"/>
      <c r="QLR60" s="345"/>
      <c r="QLS60" s="345"/>
      <c r="QLT60" s="345"/>
      <c r="QLU60" s="345"/>
      <c r="QLV60" s="345"/>
      <c r="QLW60" s="345"/>
      <c r="QLX60" s="345"/>
      <c r="QLY60" s="345"/>
      <c r="QLZ60" s="345"/>
      <c r="QMA60" s="345"/>
      <c r="QMB60" s="345"/>
      <c r="QMC60" s="345"/>
      <c r="QMD60" s="345"/>
      <c r="QME60" s="345"/>
      <c r="QMF60" s="345"/>
      <c r="QMG60" s="345"/>
      <c r="QMH60" s="345"/>
      <c r="QMI60" s="345"/>
      <c r="QMJ60" s="345"/>
      <c r="QMK60" s="345"/>
      <c r="QML60" s="345"/>
      <c r="QMM60" s="345"/>
      <c r="QMN60" s="345"/>
      <c r="QMO60" s="345"/>
      <c r="QMP60" s="345"/>
      <c r="QMQ60" s="345"/>
      <c r="QMR60" s="345"/>
      <c r="QMS60" s="345"/>
      <c r="QMT60" s="345"/>
      <c r="QMU60" s="345"/>
      <c r="QMV60" s="345"/>
      <c r="QMW60" s="345"/>
      <c r="QMX60" s="345"/>
      <c r="QMY60" s="345"/>
      <c r="QMZ60" s="345"/>
      <c r="QNA60" s="345"/>
      <c r="QNB60" s="345"/>
      <c r="QNC60" s="345"/>
      <c r="QND60" s="345"/>
      <c r="QNE60" s="345"/>
      <c r="QNF60" s="345"/>
      <c r="QNG60" s="345"/>
      <c r="QNH60" s="345"/>
      <c r="QNI60" s="345"/>
      <c r="QNJ60" s="345"/>
      <c r="QNK60" s="345"/>
      <c r="QNL60" s="345"/>
      <c r="QNM60" s="345"/>
      <c r="QNN60" s="345"/>
      <c r="QNO60" s="345"/>
      <c r="QNP60" s="345"/>
      <c r="QNQ60" s="345"/>
      <c r="QNR60" s="345"/>
      <c r="QNS60" s="345"/>
      <c r="QNT60" s="345"/>
      <c r="QNU60" s="345"/>
      <c r="QNV60" s="345"/>
      <c r="QNW60" s="345"/>
      <c r="QNX60" s="345"/>
      <c r="QNY60" s="345"/>
      <c r="QNZ60" s="345"/>
      <c r="QOA60" s="345"/>
      <c r="QOB60" s="345"/>
      <c r="QOC60" s="345"/>
      <c r="QOD60" s="345"/>
      <c r="QOE60" s="345"/>
      <c r="QOF60" s="345"/>
      <c r="QOG60" s="345"/>
      <c r="QOH60" s="345"/>
      <c r="QOI60" s="345"/>
      <c r="QOJ60" s="345"/>
      <c r="QOK60" s="345"/>
      <c r="QOL60" s="345"/>
      <c r="QOM60" s="345"/>
      <c r="QON60" s="345"/>
      <c r="QOO60" s="345"/>
      <c r="QOP60" s="345"/>
      <c r="QOQ60" s="345"/>
      <c r="QOR60" s="345"/>
      <c r="QOS60" s="345"/>
      <c r="QOT60" s="345"/>
      <c r="QOU60" s="345"/>
      <c r="QOV60" s="345"/>
      <c r="QOW60" s="345"/>
      <c r="QOX60" s="345"/>
      <c r="QOY60" s="345"/>
      <c r="QOZ60" s="345"/>
      <c r="QPA60" s="345"/>
      <c r="QPB60" s="345"/>
      <c r="QPC60" s="345"/>
      <c r="QPD60" s="345"/>
      <c r="QPE60" s="345"/>
      <c r="QPF60" s="345"/>
      <c r="QPG60" s="345"/>
      <c r="QPH60" s="345"/>
      <c r="QPI60" s="345"/>
      <c r="QPJ60" s="345"/>
      <c r="QPK60" s="345"/>
      <c r="QPL60" s="345"/>
      <c r="QPM60" s="345"/>
      <c r="QPN60" s="345"/>
      <c r="QPO60" s="345"/>
      <c r="QPP60" s="345"/>
      <c r="QPQ60" s="345"/>
      <c r="QPR60" s="345"/>
      <c r="QPS60" s="345"/>
      <c r="QPT60" s="345"/>
      <c r="QPU60" s="345"/>
      <c r="QPV60" s="345"/>
      <c r="QPW60" s="345"/>
      <c r="QPX60" s="345"/>
      <c r="QPY60" s="345"/>
      <c r="QPZ60" s="345"/>
      <c r="QQA60" s="345"/>
      <c r="QQB60" s="345"/>
      <c r="QQC60" s="345"/>
      <c r="QQD60" s="345"/>
      <c r="QQE60" s="345"/>
      <c r="QQF60" s="345"/>
      <c r="QQG60" s="345"/>
      <c r="QQH60" s="345"/>
      <c r="QQI60" s="345"/>
      <c r="QQJ60" s="345"/>
      <c r="QQK60" s="345"/>
      <c r="QQL60" s="345"/>
      <c r="QQM60" s="345"/>
      <c r="QQN60" s="345"/>
      <c r="QQO60" s="345"/>
      <c r="QQP60" s="345"/>
      <c r="QQQ60" s="345"/>
      <c r="QQR60" s="345"/>
      <c r="QQS60" s="345"/>
      <c r="QQT60" s="345"/>
      <c r="QQU60" s="345"/>
      <c r="QQV60" s="345"/>
      <c r="QQW60" s="345"/>
      <c r="QQX60" s="345"/>
      <c r="QQY60" s="345"/>
      <c r="QQZ60" s="345"/>
      <c r="QRA60" s="345"/>
      <c r="QRB60" s="345"/>
      <c r="QRC60" s="345"/>
      <c r="QRD60" s="345"/>
      <c r="QRE60" s="345"/>
      <c r="QRF60" s="345"/>
      <c r="QRG60" s="345"/>
      <c r="QRH60" s="345"/>
      <c r="QRI60" s="345"/>
      <c r="QRJ60" s="345"/>
      <c r="QRK60" s="345"/>
      <c r="QRL60" s="345"/>
      <c r="QRM60" s="345"/>
      <c r="QRN60" s="345"/>
      <c r="QRO60" s="345"/>
      <c r="QRP60" s="345"/>
      <c r="QRQ60" s="345"/>
      <c r="QRR60" s="345"/>
      <c r="QRS60" s="345"/>
      <c r="QRT60" s="345"/>
      <c r="QRU60" s="345"/>
      <c r="QRV60" s="345"/>
      <c r="QRW60" s="345"/>
      <c r="QRX60" s="345"/>
      <c r="QRY60" s="345"/>
      <c r="QRZ60" s="345"/>
      <c r="QSA60" s="345"/>
      <c r="QSB60" s="345"/>
      <c r="QSC60" s="345"/>
      <c r="QSD60" s="345"/>
      <c r="QSE60" s="345"/>
      <c r="QSF60" s="345"/>
      <c r="QSG60" s="345"/>
      <c r="QSH60" s="345"/>
      <c r="QSI60" s="345"/>
      <c r="QSJ60" s="345"/>
      <c r="QSK60" s="345"/>
      <c r="QSL60" s="345"/>
      <c r="QSM60" s="345"/>
      <c r="QSN60" s="345"/>
      <c r="QSO60" s="345"/>
      <c r="QSP60" s="345"/>
      <c r="QSQ60" s="345"/>
      <c r="QSR60" s="345"/>
      <c r="QSS60" s="345"/>
      <c r="QST60" s="345"/>
      <c r="QSU60" s="345"/>
      <c r="QSV60" s="345"/>
      <c r="QSW60" s="345"/>
      <c r="QSX60" s="345"/>
      <c r="QSY60" s="345"/>
      <c r="QSZ60" s="345"/>
      <c r="QTA60" s="345"/>
      <c r="QTB60" s="345"/>
      <c r="QTC60" s="345"/>
      <c r="QTD60" s="345"/>
      <c r="QTE60" s="345"/>
      <c r="QTF60" s="345"/>
      <c r="QTG60" s="345"/>
      <c r="QTH60" s="345"/>
      <c r="QTI60" s="345"/>
      <c r="QTJ60" s="345"/>
      <c r="QTK60" s="345"/>
      <c r="QTL60" s="345"/>
      <c r="QTM60" s="345"/>
      <c r="QTN60" s="345"/>
      <c r="QTO60" s="345"/>
      <c r="QTP60" s="345"/>
      <c r="QTQ60" s="345"/>
      <c r="QTR60" s="345"/>
      <c r="QTS60" s="345"/>
      <c r="QTT60" s="345"/>
      <c r="QTU60" s="345"/>
      <c r="QTV60" s="345"/>
      <c r="QTW60" s="345"/>
      <c r="QTX60" s="345"/>
      <c r="QTY60" s="345"/>
      <c r="QTZ60" s="345"/>
      <c r="QUA60" s="345"/>
      <c r="QUB60" s="345"/>
      <c r="QUC60" s="345"/>
      <c r="QUD60" s="345"/>
      <c r="QUE60" s="345"/>
      <c r="QUF60" s="345"/>
      <c r="QUG60" s="345"/>
      <c r="QUH60" s="345"/>
      <c r="QUI60" s="345"/>
      <c r="QUJ60" s="345"/>
      <c r="QUK60" s="345"/>
      <c r="QUL60" s="345"/>
      <c r="QUM60" s="345"/>
      <c r="QUN60" s="345"/>
      <c r="QUO60" s="345"/>
      <c r="QUP60" s="345"/>
      <c r="QUQ60" s="345"/>
      <c r="QUR60" s="345"/>
      <c r="QUS60" s="345"/>
      <c r="QUT60" s="345"/>
      <c r="QUU60" s="345"/>
      <c r="QUV60" s="345"/>
      <c r="QUW60" s="345"/>
      <c r="QUX60" s="345"/>
      <c r="QUY60" s="345"/>
      <c r="QUZ60" s="345"/>
      <c r="QVA60" s="345"/>
      <c r="QVB60" s="345"/>
      <c r="QVC60" s="345"/>
      <c r="QVD60" s="345"/>
      <c r="QVE60" s="345"/>
      <c r="QVF60" s="345"/>
      <c r="QVG60" s="345"/>
      <c r="QVH60" s="345"/>
      <c r="QVI60" s="345"/>
      <c r="QVJ60" s="345"/>
      <c r="QVK60" s="345"/>
      <c r="QVL60" s="345"/>
      <c r="QVM60" s="345"/>
      <c r="QVN60" s="345"/>
      <c r="QVO60" s="345"/>
      <c r="QVP60" s="345"/>
      <c r="QVQ60" s="345"/>
      <c r="QVR60" s="345"/>
      <c r="QVS60" s="345"/>
      <c r="QVT60" s="345"/>
      <c r="QVU60" s="345"/>
      <c r="QVV60" s="345"/>
      <c r="QVW60" s="345"/>
      <c r="QVX60" s="345"/>
      <c r="QVY60" s="345"/>
      <c r="QVZ60" s="345"/>
      <c r="QWA60" s="345"/>
      <c r="QWB60" s="345"/>
      <c r="QWC60" s="345"/>
      <c r="QWD60" s="345"/>
      <c r="QWE60" s="345"/>
      <c r="QWF60" s="345"/>
      <c r="QWG60" s="345"/>
      <c r="QWH60" s="345"/>
      <c r="QWI60" s="345"/>
      <c r="QWJ60" s="345"/>
      <c r="QWK60" s="345"/>
      <c r="QWL60" s="345"/>
      <c r="QWM60" s="345"/>
      <c r="QWN60" s="345"/>
      <c r="QWO60" s="345"/>
      <c r="QWP60" s="345"/>
      <c r="QWQ60" s="345"/>
      <c r="QWR60" s="345"/>
      <c r="QWS60" s="345"/>
      <c r="QWT60" s="345"/>
      <c r="QWU60" s="345"/>
      <c r="QWV60" s="345"/>
      <c r="QWW60" s="345"/>
      <c r="QWX60" s="345"/>
      <c r="QWY60" s="345"/>
      <c r="QWZ60" s="345"/>
      <c r="QXA60" s="345"/>
      <c r="QXB60" s="345"/>
      <c r="QXC60" s="345"/>
      <c r="QXD60" s="345"/>
      <c r="QXE60" s="345"/>
      <c r="QXF60" s="345"/>
      <c r="QXG60" s="345"/>
      <c r="QXH60" s="345"/>
      <c r="QXI60" s="345"/>
      <c r="QXJ60" s="345"/>
      <c r="QXK60" s="345"/>
      <c r="QXL60" s="345"/>
      <c r="QXM60" s="345"/>
      <c r="QXN60" s="345"/>
      <c r="QXO60" s="345"/>
      <c r="QXP60" s="345"/>
      <c r="QXQ60" s="345"/>
      <c r="QXR60" s="345"/>
      <c r="QXS60" s="345"/>
      <c r="QXT60" s="345"/>
      <c r="QXU60" s="345"/>
      <c r="QXV60" s="345"/>
      <c r="QXW60" s="345"/>
      <c r="QXX60" s="345"/>
      <c r="QXY60" s="345"/>
      <c r="QXZ60" s="345"/>
      <c r="QYA60" s="345"/>
      <c r="QYB60" s="345"/>
      <c r="QYC60" s="345"/>
      <c r="QYD60" s="345"/>
      <c r="QYE60" s="345"/>
      <c r="QYF60" s="345"/>
      <c r="QYG60" s="345"/>
      <c r="QYH60" s="345"/>
      <c r="QYI60" s="345"/>
      <c r="QYJ60" s="345"/>
      <c r="QYK60" s="345"/>
      <c r="QYL60" s="345"/>
      <c r="QYM60" s="345"/>
      <c r="QYN60" s="345"/>
      <c r="QYO60" s="345"/>
      <c r="QYP60" s="345"/>
      <c r="QYQ60" s="345"/>
      <c r="QYR60" s="345"/>
      <c r="QYS60" s="345"/>
      <c r="QYT60" s="345"/>
      <c r="QYU60" s="345"/>
      <c r="QYV60" s="345"/>
      <c r="QYW60" s="345"/>
      <c r="QYX60" s="345"/>
      <c r="QYY60" s="345"/>
      <c r="QYZ60" s="345"/>
      <c r="QZA60" s="345"/>
      <c r="QZB60" s="345"/>
      <c r="QZC60" s="345"/>
      <c r="QZD60" s="345"/>
      <c r="QZE60" s="345"/>
      <c r="QZF60" s="345"/>
      <c r="QZG60" s="345"/>
      <c r="QZH60" s="345"/>
      <c r="QZI60" s="345"/>
      <c r="QZJ60" s="345"/>
      <c r="QZK60" s="345"/>
      <c r="QZL60" s="345"/>
      <c r="QZM60" s="345"/>
      <c r="QZN60" s="345"/>
      <c r="QZO60" s="345"/>
      <c r="QZP60" s="345"/>
      <c r="QZQ60" s="345"/>
      <c r="QZR60" s="345"/>
      <c r="QZS60" s="345"/>
      <c r="QZT60" s="345"/>
      <c r="QZU60" s="345"/>
      <c r="QZV60" s="345"/>
      <c r="QZW60" s="345"/>
      <c r="QZX60" s="345"/>
      <c r="QZY60" s="345"/>
      <c r="QZZ60" s="345"/>
      <c r="RAA60" s="345"/>
      <c r="RAB60" s="345"/>
      <c r="RAC60" s="345"/>
      <c r="RAD60" s="345"/>
      <c r="RAE60" s="345"/>
      <c r="RAF60" s="345"/>
      <c r="RAG60" s="345"/>
      <c r="RAH60" s="345"/>
      <c r="RAI60" s="345"/>
      <c r="RAJ60" s="345"/>
      <c r="RAK60" s="345"/>
      <c r="RAL60" s="345"/>
      <c r="RAM60" s="345"/>
      <c r="RAN60" s="345"/>
      <c r="RAO60" s="345"/>
      <c r="RAP60" s="345"/>
      <c r="RAQ60" s="345"/>
      <c r="RAR60" s="345"/>
      <c r="RAS60" s="345"/>
      <c r="RAT60" s="345"/>
      <c r="RAU60" s="345"/>
      <c r="RAV60" s="345"/>
      <c r="RAW60" s="345"/>
      <c r="RAX60" s="345"/>
      <c r="RAY60" s="345"/>
      <c r="RAZ60" s="345"/>
      <c r="RBA60" s="345"/>
      <c r="RBB60" s="345"/>
      <c r="RBC60" s="345"/>
      <c r="RBD60" s="345"/>
      <c r="RBE60" s="345"/>
      <c r="RBF60" s="345"/>
      <c r="RBG60" s="345"/>
      <c r="RBH60" s="345"/>
      <c r="RBI60" s="345"/>
      <c r="RBJ60" s="345"/>
      <c r="RBK60" s="345"/>
      <c r="RBL60" s="345"/>
      <c r="RBM60" s="345"/>
      <c r="RBN60" s="345"/>
      <c r="RBO60" s="345"/>
      <c r="RBP60" s="345"/>
      <c r="RBQ60" s="345"/>
      <c r="RBR60" s="345"/>
      <c r="RBS60" s="345"/>
      <c r="RBT60" s="345"/>
      <c r="RBU60" s="345"/>
      <c r="RBV60" s="345"/>
      <c r="RBW60" s="345"/>
      <c r="RBX60" s="345"/>
      <c r="RBY60" s="345"/>
      <c r="RBZ60" s="345"/>
      <c r="RCA60" s="345"/>
      <c r="RCB60" s="345"/>
      <c r="RCC60" s="345"/>
      <c r="RCD60" s="345"/>
      <c r="RCE60" s="345"/>
      <c r="RCF60" s="345"/>
      <c r="RCG60" s="345"/>
      <c r="RCH60" s="345"/>
      <c r="RCI60" s="345"/>
      <c r="RCJ60" s="345"/>
      <c r="RCK60" s="345"/>
      <c r="RCL60" s="345"/>
      <c r="RCM60" s="345"/>
      <c r="RCN60" s="345"/>
      <c r="RCO60" s="345"/>
      <c r="RCP60" s="345"/>
      <c r="RCQ60" s="345"/>
      <c r="RCR60" s="345"/>
      <c r="RCS60" s="345"/>
      <c r="RCT60" s="345"/>
      <c r="RCU60" s="345"/>
      <c r="RCV60" s="345"/>
      <c r="RCW60" s="345"/>
      <c r="RCX60" s="345"/>
      <c r="RCY60" s="345"/>
      <c r="RCZ60" s="345"/>
      <c r="RDA60" s="345"/>
      <c r="RDB60" s="345"/>
      <c r="RDC60" s="345"/>
      <c r="RDD60" s="345"/>
      <c r="RDE60" s="345"/>
      <c r="RDF60" s="345"/>
      <c r="RDG60" s="345"/>
      <c r="RDH60" s="345"/>
      <c r="RDI60" s="345"/>
      <c r="RDJ60" s="345"/>
      <c r="RDK60" s="345"/>
      <c r="RDL60" s="345"/>
      <c r="RDM60" s="345"/>
      <c r="RDN60" s="345"/>
      <c r="RDO60" s="345"/>
      <c r="RDP60" s="345"/>
      <c r="RDQ60" s="345"/>
      <c r="RDR60" s="345"/>
      <c r="RDS60" s="345"/>
      <c r="RDT60" s="345"/>
      <c r="RDU60" s="345"/>
      <c r="RDV60" s="345"/>
      <c r="RDW60" s="345"/>
      <c r="RDX60" s="345"/>
      <c r="RDY60" s="345"/>
      <c r="RDZ60" s="345"/>
      <c r="REA60" s="345"/>
      <c r="REB60" s="345"/>
      <c r="REC60" s="345"/>
      <c r="RED60" s="345"/>
      <c r="REE60" s="345"/>
      <c r="REF60" s="345"/>
      <c r="REG60" s="345"/>
      <c r="REH60" s="345"/>
      <c r="REI60" s="345"/>
      <c r="REJ60" s="345"/>
      <c r="REK60" s="345"/>
      <c r="REL60" s="345"/>
      <c r="REM60" s="345"/>
      <c r="REN60" s="345"/>
      <c r="REO60" s="345"/>
      <c r="REP60" s="345"/>
      <c r="REQ60" s="345"/>
      <c r="RER60" s="345"/>
      <c r="RES60" s="345"/>
      <c r="RET60" s="345"/>
      <c r="REU60" s="345"/>
      <c r="REV60" s="345"/>
      <c r="REW60" s="345"/>
      <c r="REX60" s="345"/>
      <c r="REY60" s="345"/>
      <c r="REZ60" s="345"/>
      <c r="RFA60" s="345"/>
      <c r="RFB60" s="345"/>
      <c r="RFC60" s="345"/>
      <c r="RFD60" s="345"/>
      <c r="RFE60" s="345"/>
      <c r="RFF60" s="345"/>
      <c r="RFG60" s="345"/>
      <c r="RFH60" s="345"/>
      <c r="RFI60" s="345"/>
      <c r="RFJ60" s="345"/>
      <c r="RFK60" s="345"/>
      <c r="RFL60" s="345"/>
      <c r="RFM60" s="345"/>
      <c r="RFN60" s="345"/>
      <c r="RFO60" s="345"/>
      <c r="RFP60" s="345"/>
      <c r="RFQ60" s="345"/>
      <c r="RFR60" s="345"/>
      <c r="RFS60" s="345"/>
      <c r="RFT60" s="345"/>
      <c r="RFU60" s="345"/>
      <c r="RFV60" s="345"/>
      <c r="RFW60" s="345"/>
      <c r="RFX60" s="345"/>
      <c r="RFY60" s="345"/>
      <c r="RFZ60" s="345"/>
      <c r="RGA60" s="345"/>
      <c r="RGB60" s="345"/>
      <c r="RGC60" s="345"/>
      <c r="RGD60" s="345"/>
      <c r="RGE60" s="345"/>
      <c r="RGF60" s="345"/>
      <c r="RGG60" s="345"/>
      <c r="RGH60" s="345"/>
      <c r="RGI60" s="345"/>
      <c r="RGJ60" s="345"/>
      <c r="RGK60" s="345"/>
      <c r="RGL60" s="345"/>
      <c r="RGM60" s="345"/>
      <c r="RGN60" s="345"/>
      <c r="RGO60" s="345"/>
      <c r="RGP60" s="345"/>
      <c r="RGQ60" s="345"/>
      <c r="RGR60" s="345"/>
      <c r="RGS60" s="345"/>
      <c r="RGT60" s="345"/>
      <c r="RGU60" s="345"/>
      <c r="RGV60" s="345"/>
      <c r="RGW60" s="345"/>
      <c r="RGX60" s="345"/>
      <c r="RGY60" s="345"/>
      <c r="RGZ60" s="345"/>
      <c r="RHA60" s="345"/>
      <c r="RHB60" s="345"/>
      <c r="RHC60" s="345"/>
      <c r="RHD60" s="345"/>
      <c r="RHE60" s="345"/>
      <c r="RHF60" s="345"/>
      <c r="RHG60" s="345"/>
      <c r="RHH60" s="345"/>
      <c r="RHI60" s="345"/>
      <c r="RHJ60" s="345"/>
      <c r="RHK60" s="345"/>
      <c r="RHL60" s="345"/>
      <c r="RHM60" s="345"/>
      <c r="RHN60" s="345"/>
      <c r="RHO60" s="345"/>
      <c r="RHP60" s="345"/>
      <c r="RHQ60" s="345"/>
      <c r="RHR60" s="345"/>
      <c r="RHS60" s="345"/>
      <c r="RHT60" s="345"/>
      <c r="RHU60" s="345"/>
      <c r="RHV60" s="345"/>
      <c r="RHW60" s="345"/>
      <c r="RHX60" s="345"/>
      <c r="RHY60" s="345"/>
      <c r="RHZ60" s="345"/>
      <c r="RIA60" s="345"/>
      <c r="RIB60" s="345"/>
      <c r="RIC60" s="345"/>
      <c r="RID60" s="345"/>
      <c r="RIE60" s="345"/>
      <c r="RIF60" s="345"/>
      <c r="RIG60" s="345"/>
      <c r="RIH60" s="345"/>
      <c r="RII60" s="345"/>
      <c r="RIJ60" s="345"/>
      <c r="RIK60" s="345"/>
      <c r="RIL60" s="345"/>
      <c r="RIM60" s="345"/>
      <c r="RIN60" s="345"/>
      <c r="RIO60" s="345"/>
      <c r="RIP60" s="345"/>
      <c r="RIQ60" s="345"/>
      <c r="RIR60" s="345"/>
      <c r="RIS60" s="345"/>
      <c r="RIT60" s="345"/>
      <c r="RIU60" s="345"/>
      <c r="RIV60" s="345"/>
      <c r="RIW60" s="345"/>
      <c r="RIX60" s="345"/>
      <c r="RIY60" s="345"/>
      <c r="RIZ60" s="345"/>
      <c r="RJA60" s="345"/>
      <c r="RJB60" s="345"/>
      <c r="RJC60" s="345"/>
      <c r="RJD60" s="345"/>
      <c r="RJE60" s="345"/>
      <c r="RJF60" s="345"/>
      <c r="RJG60" s="345"/>
      <c r="RJH60" s="345"/>
      <c r="RJI60" s="345"/>
      <c r="RJJ60" s="345"/>
      <c r="RJK60" s="345"/>
      <c r="RJL60" s="345"/>
      <c r="RJM60" s="345"/>
      <c r="RJN60" s="345"/>
      <c r="RJO60" s="345"/>
      <c r="RJP60" s="345"/>
      <c r="RJQ60" s="345"/>
      <c r="RJR60" s="345"/>
      <c r="RJS60" s="345"/>
      <c r="RJT60" s="345"/>
      <c r="RJU60" s="345"/>
      <c r="RJV60" s="345"/>
      <c r="RJW60" s="345"/>
      <c r="RJX60" s="345"/>
      <c r="RJY60" s="345"/>
      <c r="RJZ60" s="345"/>
      <c r="RKA60" s="345"/>
      <c r="RKB60" s="345"/>
      <c r="RKC60" s="345"/>
      <c r="RKD60" s="345"/>
      <c r="RKE60" s="345"/>
      <c r="RKF60" s="345"/>
      <c r="RKG60" s="345"/>
      <c r="RKH60" s="345"/>
      <c r="RKI60" s="345"/>
      <c r="RKJ60" s="345"/>
      <c r="RKK60" s="345"/>
      <c r="RKL60" s="345"/>
      <c r="RKM60" s="345"/>
      <c r="RKN60" s="345"/>
      <c r="RKO60" s="345"/>
      <c r="RKP60" s="345"/>
      <c r="RKQ60" s="345"/>
      <c r="RKR60" s="345"/>
      <c r="RKS60" s="345"/>
      <c r="RKT60" s="345"/>
      <c r="RKU60" s="345"/>
      <c r="RKV60" s="345"/>
      <c r="RKW60" s="345"/>
      <c r="RKX60" s="345"/>
      <c r="RKY60" s="345"/>
      <c r="RKZ60" s="345"/>
      <c r="RLA60" s="345"/>
      <c r="RLB60" s="345"/>
      <c r="RLC60" s="345"/>
      <c r="RLD60" s="345"/>
      <c r="RLE60" s="345"/>
      <c r="RLF60" s="345"/>
      <c r="RLG60" s="345"/>
      <c r="RLH60" s="345"/>
      <c r="RLI60" s="345"/>
      <c r="RLJ60" s="345"/>
      <c r="RLK60" s="345"/>
      <c r="RLL60" s="345"/>
      <c r="RLM60" s="345"/>
      <c r="RLN60" s="345"/>
      <c r="RLO60" s="345"/>
      <c r="RLP60" s="345"/>
      <c r="RLQ60" s="345"/>
      <c r="RLR60" s="345"/>
      <c r="RLS60" s="345"/>
      <c r="RLT60" s="345"/>
      <c r="RLU60" s="345"/>
      <c r="RLV60" s="345"/>
      <c r="RLW60" s="345"/>
      <c r="RLX60" s="345"/>
      <c r="RLY60" s="345"/>
      <c r="RLZ60" s="345"/>
      <c r="RMA60" s="345"/>
      <c r="RMB60" s="345"/>
      <c r="RMC60" s="345"/>
      <c r="RMD60" s="345"/>
      <c r="RME60" s="345"/>
      <c r="RMF60" s="345"/>
      <c r="RMG60" s="345"/>
      <c r="RMH60" s="345"/>
      <c r="RMI60" s="345"/>
      <c r="RMJ60" s="345"/>
      <c r="RMK60" s="345"/>
      <c r="RML60" s="345"/>
      <c r="RMM60" s="345"/>
      <c r="RMN60" s="345"/>
      <c r="RMO60" s="345"/>
      <c r="RMP60" s="345"/>
      <c r="RMQ60" s="345"/>
      <c r="RMR60" s="345"/>
      <c r="RMS60" s="345"/>
      <c r="RMT60" s="345"/>
      <c r="RMU60" s="345"/>
      <c r="RMV60" s="345"/>
      <c r="RMW60" s="345"/>
      <c r="RMX60" s="345"/>
      <c r="RMY60" s="345"/>
      <c r="RMZ60" s="345"/>
      <c r="RNA60" s="345"/>
      <c r="RNB60" s="345"/>
      <c r="RNC60" s="345"/>
      <c r="RND60" s="345"/>
      <c r="RNE60" s="345"/>
      <c r="RNF60" s="345"/>
      <c r="RNG60" s="345"/>
      <c r="RNH60" s="345"/>
      <c r="RNI60" s="345"/>
      <c r="RNJ60" s="345"/>
      <c r="RNK60" s="345"/>
      <c r="RNL60" s="345"/>
      <c r="RNM60" s="345"/>
      <c r="RNN60" s="345"/>
      <c r="RNO60" s="345"/>
      <c r="RNP60" s="345"/>
      <c r="RNQ60" s="345"/>
      <c r="RNR60" s="345"/>
      <c r="RNS60" s="345"/>
      <c r="RNT60" s="345"/>
      <c r="RNU60" s="345"/>
      <c r="RNV60" s="345"/>
      <c r="RNW60" s="345"/>
      <c r="RNX60" s="345"/>
      <c r="RNY60" s="345"/>
      <c r="RNZ60" s="345"/>
      <c r="ROA60" s="345"/>
      <c r="ROB60" s="345"/>
      <c r="ROC60" s="345"/>
      <c r="ROD60" s="345"/>
      <c r="ROE60" s="345"/>
      <c r="ROF60" s="345"/>
      <c r="ROG60" s="345"/>
      <c r="ROH60" s="345"/>
      <c r="ROI60" s="345"/>
      <c r="ROJ60" s="345"/>
      <c r="ROK60" s="345"/>
      <c r="ROL60" s="345"/>
      <c r="ROM60" s="345"/>
      <c r="RON60" s="345"/>
      <c r="ROO60" s="345"/>
      <c r="ROP60" s="345"/>
      <c r="ROQ60" s="345"/>
      <c r="ROR60" s="345"/>
      <c r="ROS60" s="345"/>
      <c r="ROT60" s="345"/>
      <c r="ROU60" s="345"/>
      <c r="ROV60" s="345"/>
      <c r="ROW60" s="345"/>
      <c r="ROX60" s="345"/>
      <c r="ROY60" s="345"/>
      <c r="ROZ60" s="345"/>
      <c r="RPA60" s="345"/>
      <c r="RPB60" s="345"/>
      <c r="RPC60" s="345"/>
      <c r="RPD60" s="345"/>
      <c r="RPE60" s="345"/>
      <c r="RPF60" s="345"/>
      <c r="RPG60" s="345"/>
      <c r="RPH60" s="345"/>
      <c r="RPI60" s="345"/>
      <c r="RPJ60" s="345"/>
      <c r="RPK60" s="345"/>
      <c r="RPL60" s="345"/>
      <c r="RPM60" s="345"/>
      <c r="RPN60" s="345"/>
      <c r="RPO60" s="345"/>
      <c r="RPP60" s="345"/>
      <c r="RPQ60" s="345"/>
      <c r="RPR60" s="345"/>
      <c r="RPS60" s="345"/>
      <c r="RPT60" s="345"/>
      <c r="RPU60" s="345"/>
      <c r="RPV60" s="345"/>
      <c r="RPW60" s="345"/>
      <c r="RPX60" s="345"/>
      <c r="RPY60" s="345"/>
      <c r="RPZ60" s="345"/>
      <c r="RQA60" s="345"/>
      <c r="RQB60" s="345"/>
      <c r="RQC60" s="345"/>
      <c r="RQD60" s="345"/>
      <c r="RQE60" s="345"/>
      <c r="RQF60" s="345"/>
      <c r="RQG60" s="345"/>
      <c r="RQH60" s="345"/>
      <c r="RQI60" s="345"/>
      <c r="RQJ60" s="345"/>
      <c r="RQK60" s="345"/>
      <c r="RQL60" s="345"/>
      <c r="RQM60" s="345"/>
      <c r="RQN60" s="345"/>
      <c r="RQO60" s="345"/>
      <c r="RQP60" s="345"/>
      <c r="RQQ60" s="345"/>
      <c r="RQR60" s="345"/>
      <c r="RQS60" s="345"/>
      <c r="RQT60" s="345"/>
      <c r="RQU60" s="345"/>
      <c r="RQV60" s="345"/>
      <c r="RQW60" s="345"/>
      <c r="RQX60" s="345"/>
      <c r="RQY60" s="345"/>
      <c r="RQZ60" s="345"/>
      <c r="RRA60" s="345"/>
      <c r="RRB60" s="345"/>
      <c r="RRC60" s="345"/>
      <c r="RRD60" s="345"/>
      <c r="RRE60" s="345"/>
      <c r="RRF60" s="345"/>
      <c r="RRG60" s="345"/>
      <c r="RRH60" s="345"/>
      <c r="RRI60" s="345"/>
      <c r="RRJ60" s="345"/>
      <c r="RRK60" s="345"/>
      <c r="RRL60" s="345"/>
      <c r="RRM60" s="345"/>
      <c r="RRN60" s="345"/>
      <c r="RRO60" s="345"/>
      <c r="RRP60" s="345"/>
      <c r="RRQ60" s="345"/>
      <c r="RRR60" s="345"/>
      <c r="RRS60" s="345"/>
      <c r="RRT60" s="345"/>
      <c r="RRU60" s="345"/>
      <c r="RRV60" s="345"/>
      <c r="RRW60" s="345"/>
      <c r="RRX60" s="345"/>
      <c r="RRY60" s="345"/>
      <c r="RRZ60" s="345"/>
      <c r="RSA60" s="345"/>
      <c r="RSB60" s="345"/>
      <c r="RSC60" s="345"/>
      <c r="RSD60" s="345"/>
      <c r="RSE60" s="345"/>
      <c r="RSF60" s="345"/>
      <c r="RSG60" s="345"/>
      <c r="RSH60" s="345"/>
      <c r="RSI60" s="345"/>
      <c r="RSJ60" s="345"/>
      <c r="RSK60" s="345"/>
      <c r="RSL60" s="345"/>
      <c r="RSM60" s="345"/>
      <c r="RSN60" s="345"/>
      <c r="RSO60" s="345"/>
      <c r="RSP60" s="345"/>
      <c r="RSQ60" s="345"/>
      <c r="RSR60" s="345"/>
      <c r="RSS60" s="345"/>
      <c r="RST60" s="345"/>
      <c r="RSU60" s="345"/>
      <c r="RSV60" s="345"/>
      <c r="RSW60" s="345"/>
      <c r="RSX60" s="345"/>
      <c r="RSY60" s="345"/>
      <c r="RSZ60" s="345"/>
      <c r="RTA60" s="345"/>
      <c r="RTB60" s="345"/>
      <c r="RTC60" s="345"/>
      <c r="RTD60" s="345"/>
      <c r="RTE60" s="345"/>
      <c r="RTF60" s="345"/>
      <c r="RTG60" s="345"/>
      <c r="RTH60" s="345"/>
      <c r="RTI60" s="345"/>
      <c r="RTJ60" s="345"/>
      <c r="RTK60" s="345"/>
      <c r="RTL60" s="345"/>
      <c r="RTM60" s="345"/>
      <c r="RTN60" s="345"/>
      <c r="RTO60" s="345"/>
      <c r="RTP60" s="345"/>
      <c r="RTQ60" s="345"/>
      <c r="RTR60" s="345"/>
      <c r="RTS60" s="345"/>
      <c r="RTT60" s="345"/>
      <c r="RTU60" s="345"/>
      <c r="RTV60" s="345"/>
      <c r="RTW60" s="345"/>
      <c r="RTX60" s="345"/>
      <c r="RTY60" s="345"/>
      <c r="RTZ60" s="345"/>
      <c r="RUA60" s="345"/>
      <c r="RUB60" s="345"/>
      <c r="RUC60" s="345"/>
      <c r="RUD60" s="345"/>
      <c r="RUE60" s="345"/>
      <c r="RUF60" s="345"/>
      <c r="RUG60" s="345"/>
      <c r="RUH60" s="345"/>
      <c r="RUI60" s="345"/>
      <c r="RUJ60" s="345"/>
      <c r="RUK60" s="345"/>
      <c r="RUL60" s="345"/>
      <c r="RUM60" s="345"/>
      <c r="RUN60" s="345"/>
      <c r="RUO60" s="345"/>
      <c r="RUP60" s="345"/>
      <c r="RUQ60" s="345"/>
      <c r="RUR60" s="345"/>
      <c r="RUS60" s="345"/>
      <c r="RUT60" s="345"/>
      <c r="RUU60" s="345"/>
      <c r="RUV60" s="345"/>
      <c r="RUW60" s="345"/>
      <c r="RUX60" s="345"/>
      <c r="RUY60" s="345"/>
      <c r="RUZ60" s="345"/>
      <c r="RVA60" s="345"/>
      <c r="RVB60" s="345"/>
      <c r="RVC60" s="345"/>
      <c r="RVD60" s="345"/>
      <c r="RVE60" s="345"/>
      <c r="RVF60" s="345"/>
      <c r="RVG60" s="345"/>
      <c r="RVH60" s="345"/>
      <c r="RVI60" s="345"/>
      <c r="RVJ60" s="345"/>
      <c r="RVK60" s="345"/>
      <c r="RVL60" s="345"/>
      <c r="RVM60" s="345"/>
      <c r="RVN60" s="345"/>
      <c r="RVO60" s="345"/>
      <c r="RVP60" s="345"/>
      <c r="RVQ60" s="345"/>
      <c r="RVR60" s="345"/>
      <c r="RVS60" s="345"/>
      <c r="RVT60" s="345"/>
      <c r="RVU60" s="345"/>
      <c r="RVV60" s="345"/>
      <c r="RVW60" s="345"/>
      <c r="RVX60" s="345"/>
      <c r="RVY60" s="345"/>
      <c r="RVZ60" s="345"/>
      <c r="RWA60" s="345"/>
      <c r="RWB60" s="345"/>
      <c r="RWC60" s="345"/>
      <c r="RWD60" s="345"/>
      <c r="RWE60" s="345"/>
      <c r="RWF60" s="345"/>
      <c r="RWG60" s="345"/>
      <c r="RWH60" s="345"/>
      <c r="RWI60" s="345"/>
      <c r="RWJ60" s="345"/>
      <c r="RWK60" s="345"/>
      <c r="RWL60" s="345"/>
      <c r="RWM60" s="345"/>
      <c r="RWN60" s="345"/>
      <c r="RWO60" s="345"/>
      <c r="RWP60" s="345"/>
      <c r="RWQ60" s="345"/>
      <c r="RWR60" s="345"/>
      <c r="RWS60" s="345"/>
      <c r="RWT60" s="345"/>
      <c r="RWU60" s="345"/>
      <c r="RWV60" s="345"/>
      <c r="RWW60" s="345"/>
      <c r="RWX60" s="345"/>
      <c r="RWY60" s="345"/>
      <c r="RWZ60" s="345"/>
      <c r="RXA60" s="345"/>
      <c r="RXB60" s="345"/>
      <c r="RXC60" s="345"/>
      <c r="RXD60" s="345"/>
      <c r="RXE60" s="345"/>
      <c r="RXF60" s="345"/>
      <c r="RXG60" s="345"/>
      <c r="RXH60" s="345"/>
      <c r="RXI60" s="345"/>
      <c r="RXJ60" s="345"/>
      <c r="RXK60" s="345"/>
      <c r="RXL60" s="345"/>
      <c r="RXM60" s="345"/>
      <c r="RXN60" s="345"/>
      <c r="RXO60" s="345"/>
      <c r="RXP60" s="345"/>
      <c r="RXQ60" s="345"/>
      <c r="RXR60" s="345"/>
      <c r="RXS60" s="345"/>
      <c r="RXT60" s="345"/>
      <c r="RXU60" s="345"/>
      <c r="RXV60" s="345"/>
      <c r="RXW60" s="345"/>
      <c r="RXX60" s="345"/>
      <c r="RXY60" s="345"/>
      <c r="RXZ60" s="345"/>
      <c r="RYA60" s="345"/>
      <c r="RYB60" s="345"/>
      <c r="RYC60" s="345"/>
      <c r="RYD60" s="345"/>
      <c r="RYE60" s="345"/>
      <c r="RYF60" s="345"/>
      <c r="RYG60" s="345"/>
      <c r="RYH60" s="345"/>
      <c r="RYI60" s="345"/>
      <c r="RYJ60" s="345"/>
      <c r="RYK60" s="345"/>
      <c r="RYL60" s="345"/>
      <c r="RYM60" s="345"/>
      <c r="RYN60" s="345"/>
      <c r="RYO60" s="345"/>
      <c r="RYP60" s="345"/>
      <c r="RYQ60" s="345"/>
      <c r="RYR60" s="345"/>
      <c r="RYS60" s="345"/>
      <c r="RYT60" s="345"/>
      <c r="RYU60" s="345"/>
      <c r="RYV60" s="345"/>
      <c r="RYW60" s="345"/>
      <c r="RYX60" s="345"/>
      <c r="RYY60" s="345"/>
      <c r="RYZ60" s="345"/>
      <c r="RZA60" s="345"/>
      <c r="RZB60" s="345"/>
      <c r="RZC60" s="345"/>
      <c r="RZD60" s="345"/>
      <c r="RZE60" s="345"/>
      <c r="RZF60" s="345"/>
      <c r="RZG60" s="345"/>
      <c r="RZH60" s="345"/>
      <c r="RZI60" s="345"/>
      <c r="RZJ60" s="345"/>
      <c r="RZK60" s="345"/>
      <c r="RZL60" s="345"/>
      <c r="RZM60" s="345"/>
      <c r="RZN60" s="345"/>
      <c r="RZO60" s="345"/>
      <c r="RZP60" s="345"/>
      <c r="RZQ60" s="345"/>
      <c r="RZR60" s="345"/>
      <c r="RZS60" s="345"/>
      <c r="RZT60" s="345"/>
      <c r="RZU60" s="345"/>
      <c r="RZV60" s="345"/>
      <c r="RZW60" s="345"/>
      <c r="RZX60" s="345"/>
      <c r="RZY60" s="345"/>
      <c r="RZZ60" s="345"/>
      <c r="SAA60" s="345"/>
      <c r="SAB60" s="345"/>
      <c r="SAC60" s="345"/>
      <c r="SAD60" s="345"/>
      <c r="SAE60" s="345"/>
      <c r="SAF60" s="345"/>
      <c r="SAG60" s="345"/>
      <c r="SAH60" s="345"/>
      <c r="SAI60" s="345"/>
      <c r="SAJ60" s="345"/>
      <c r="SAK60" s="345"/>
      <c r="SAL60" s="345"/>
      <c r="SAM60" s="345"/>
      <c r="SAN60" s="345"/>
      <c r="SAO60" s="345"/>
      <c r="SAP60" s="345"/>
      <c r="SAQ60" s="345"/>
      <c r="SAR60" s="345"/>
      <c r="SAS60" s="345"/>
      <c r="SAT60" s="345"/>
      <c r="SAU60" s="345"/>
      <c r="SAV60" s="345"/>
      <c r="SAW60" s="345"/>
      <c r="SAX60" s="345"/>
      <c r="SAY60" s="345"/>
      <c r="SAZ60" s="345"/>
      <c r="SBA60" s="345"/>
      <c r="SBB60" s="345"/>
      <c r="SBC60" s="345"/>
      <c r="SBD60" s="345"/>
      <c r="SBE60" s="345"/>
      <c r="SBF60" s="345"/>
      <c r="SBG60" s="345"/>
      <c r="SBH60" s="345"/>
      <c r="SBI60" s="345"/>
      <c r="SBJ60" s="345"/>
      <c r="SBK60" s="345"/>
      <c r="SBL60" s="345"/>
      <c r="SBM60" s="345"/>
      <c r="SBN60" s="345"/>
      <c r="SBO60" s="345"/>
      <c r="SBP60" s="345"/>
      <c r="SBQ60" s="345"/>
      <c r="SBR60" s="345"/>
      <c r="SBS60" s="345"/>
      <c r="SBT60" s="345"/>
      <c r="SBU60" s="345"/>
      <c r="SBV60" s="345"/>
      <c r="SBW60" s="345"/>
      <c r="SBX60" s="345"/>
      <c r="SBY60" s="345"/>
      <c r="SBZ60" s="345"/>
      <c r="SCA60" s="345"/>
      <c r="SCB60" s="345"/>
      <c r="SCC60" s="345"/>
      <c r="SCD60" s="345"/>
      <c r="SCE60" s="345"/>
      <c r="SCF60" s="345"/>
      <c r="SCG60" s="345"/>
      <c r="SCH60" s="345"/>
      <c r="SCI60" s="345"/>
      <c r="SCJ60" s="345"/>
      <c r="SCK60" s="345"/>
      <c r="SCL60" s="345"/>
      <c r="SCM60" s="345"/>
      <c r="SCN60" s="345"/>
      <c r="SCO60" s="345"/>
      <c r="SCP60" s="345"/>
      <c r="SCQ60" s="345"/>
      <c r="SCR60" s="345"/>
      <c r="SCS60" s="345"/>
      <c r="SCT60" s="345"/>
      <c r="SCU60" s="345"/>
      <c r="SCV60" s="345"/>
      <c r="SCW60" s="345"/>
      <c r="SCX60" s="345"/>
      <c r="SCY60" s="345"/>
      <c r="SCZ60" s="345"/>
      <c r="SDA60" s="345"/>
      <c r="SDB60" s="345"/>
      <c r="SDC60" s="345"/>
      <c r="SDD60" s="345"/>
      <c r="SDE60" s="345"/>
      <c r="SDF60" s="345"/>
      <c r="SDG60" s="345"/>
      <c r="SDH60" s="345"/>
      <c r="SDI60" s="345"/>
      <c r="SDJ60" s="345"/>
      <c r="SDK60" s="345"/>
      <c r="SDL60" s="345"/>
      <c r="SDM60" s="345"/>
      <c r="SDN60" s="345"/>
      <c r="SDO60" s="345"/>
      <c r="SDP60" s="345"/>
      <c r="SDQ60" s="345"/>
      <c r="SDR60" s="345"/>
      <c r="SDS60" s="345"/>
      <c r="SDT60" s="345"/>
      <c r="SDU60" s="345"/>
      <c r="SDV60" s="345"/>
      <c r="SDW60" s="345"/>
      <c r="SDX60" s="345"/>
      <c r="SDY60" s="345"/>
      <c r="SDZ60" s="345"/>
      <c r="SEA60" s="345"/>
      <c r="SEB60" s="345"/>
      <c r="SEC60" s="345"/>
      <c r="SED60" s="345"/>
      <c r="SEE60" s="345"/>
      <c r="SEF60" s="345"/>
      <c r="SEG60" s="345"/>
      <c r="SEH60" s="345"/>
      <c r="SEI60" s="345"/>
      <c r="SEJ60" s="345"/>
      <c r="SEK60" s="345"/>
      <c r="SEL60" s="345"/>
      <c r="SEM60" s="345"/>
      <c r="SEN60" s="345"/>
      <c r="SEO60" s="345"/>
      <c r="SEP60" s="345"/>
      <c r="SEQ60" s="345"/>
      <c r="SER60" s="345"/>
      <c r="SES60" s="345"/>
      <c r="SET60" s="345"/>
      <c r="SEU60" s="345"/>
      <c r="SEV60" s="345"/>
      <c r="SEW60" s="345"/>
      <c r="SEX60" s="345"/>
      <c r="SEY60" s="345"/>
      <c r="SEZ60" s="345"/>
      <c r="SFA60" s="345"/>
      <c r="SFB60" s="345"/>
      <c r="SFC60" s="345"/>
      <c r="SFD60" s="345"/>
      <c r="SFE60" s="345"/>
      <c r="SFF60" s="345"/>
      <c r="SFG60" s="345"/>
      <c r="SFH60" s="345"/>
      <c r="SFI60" s="345"/>
      <c r="SFJ60" s="345"/>
      <c r="SFK60" s="345"/>
      <c r="SFL60" s="345"/>
      <c r="SFM60" s="345"/>
      <c r="SFN60" s="345"/>
      <c r="SFO60" s="345"/>
      <c r="SFP60" s="345"/>
      <c r="SFQ60" s="345"/>
      <c r="SFR60" s="345"/>
      <c r="SFS60" s="345"/>
      <c r="SFT60" s="345"/>
      <c r="SFU60" s="345"/>
      <c r="SFV60" s="345"/>
      <c r="SFW60" s="345"/>
      <c r="SFX60" s="345"/>
      <c r="SFY60" s="345"/>
      <c r="SFZ60" s="345"/>
      <c r="SGA60" s="345"/>
      <c r="SGB60" s="345"/>
      <c r="SGC60" s="345"/>
      <c r="SGD60" s="345"/>
      <c r="SGE60" s="345"/>
      <c r="SGF60" s="345"/>
      <c r="SGG60" s="345"/>
      <c r="SGH60" s="345"/>
      <c r="SGI60" s="345"/>
      <c r="SGJ60" s="345"/>
      <c r="SGK60" s="345"/>
      <c r="SGL60" s="345"/>
      <c r="SGM60" s="345"/>
      <c r="SGN60" s="345"/>
      <c r="SGO60" s="345"/>
      <c r="SGP60" s="345"/>
      <c r="SGQ60" s="345"/>
      <c r="SGR60" s="345"/>
      <c r="SGS60" s="345"/>
      <c r="SGT60" s="345"/>
      <c r="SGU60" s="345"/>
      <c r="SGV60" s="345"/>
      <c r="SGW60" s="345"/>
      <c r="SGX60" s="345"/>
      <c r="SGY60" s="345"/>
      <c r="SGZ60" s="345"/>
      <c r="SHA60" s="345"/>
      <c r="SHB60" s="345"/>
      <c r="SHC60" s="345"/>
      <c r="SHD60" s="345"/>
      <c r="SHE60" s="345"/>
      <c r="SHF60" s="345"/>
      <c r="SHG60" s="345"/>
      <c r="SHH60" s="345"/>
      <c r="SHI60" s="345"/>
      <c r="SHJ60" s="345"/>
      <c r="SHK60" s="345"/>
      <c r="SHL60" s="345"/>
      <c r="SHM60" s="345"/>
      <c r="SHN60" s="345"/>
      <c r="SHO60" s="345"/>
      <c r="SHP60" s="345"/>
      <c r="SHQ60" s="345"/>
      <c r="SHR60" s="345"/>
      <c r="SHS60" s="345"/>
      <c r="SHT60" s="345"/>
      <c r="SHU60" s="345"/>
      <c r="SHV60" s="345"/>
      <c r="SHW60" s="345"/>
      <c r="SHX60" s="345"/>
      <c r="SHY60" s="345"/>
      <c r="SHZ60" s="345"/>
      <c r="SIA60" s="345"/>
      <c r="SIB60" s="345"/>
      <c r="SIC60" s="345"/>
      <c r="SID60" s="345"/>
      <c r="SIE60" s="345"/>
      <c r="SIF60" s="345"/>
      <c r="SIG60" s="345"/>
      <c r="SIH60" s="345"/>
      <c r="SII60" s="345"/>
      <c r="SIJ60" s="345"/>
      <c r="SIK60" s="345"/>
      <c r="SIL60" s="345"/>
      <c r="SIM60" s="345"/>
      <c r="SIN60" s="345"/>
      <c r="SIO60" s="345"/>
      <c r="SIP60" s="345"/>
      <c r="SIQ60" s="345"/>
      <c r="SIR60" s="345"/>
      <c r="SIS60" s="345"/>
      <c r="SIT60" s="345"/>
      <c r="SIU60" s="345"/>
      <c r="SIV60" s="345"/>
      <c r="SIW60" s="345"/>
      <c r="SIX60" s="345"/>
      <c r="SIY60" s="345"/>
      <c r="SIZ60" s="345"/>
      <c r="SJA60" s="345"/>
      <c r="SJB60" s="345"/>
      <c r="SJC60" s="345"/>
      <c r="SJD60" s="345"/>
      <c r="SJE60" s="345"/>
      <c r="SJF60" s="345"/>
      <c r="SJG60" s="345"/>
      <c r="SJH60" s="345"/>
      <c r="SJI60" s="345"/>
      <c r="SJJ60" s="345"/>
      <c r="SJK60" s="345"/>
      <c r="SJL60" s="345"/>
      <c r="SJM60" s="345"/>
      <c r="SJN60" s="345"/>
      <c r="SJO60" s="345"/>
      <c r="SJP60" s="345"/>
      <c r="SJQ60" s="345"/>
      <c r="SJR60" s="345"/>
      <c r="SJS60" s="345"/>
      <c r="SJT60" s="345"/>
      <c r="SJU60" s="345"/>
      <c r="SJV60" s="345"/>
      <c r="SJW60" s="345"/>
      <c r="SJX60" s="345"/>
      <c r="SJY60" s="345"/>
      <c r="SJZ60" s="345"/>
      <c r="SKA60" s="345"/>
      <c r="SKB60" s="345"/>
      <c r="SKC60" s="345"/>
      <c r="SKD60" s="345"/>
      <c r="SKE60" s="345"/>
      <c r="SKF60" s="345"/>
      <c r="SKG60" s="345"/>
      <c r="SKH60" s="345"/>
      <c r="SKI60" s="345"/>
      <c r="SKJ60" s="345"/>
      <c r="SKK60" s="345"/>
      <c r="SKL60" s="345"/>
      <c r="SKM60" s="345"/>
      <c r="SKN60" s="345"/>
      <c r="SKO60" s="345"/>
      <c r="SKP60" s="345"/>
      <c r="SKQ60" s="345"/>
      <c r="SKR60" s="345"/>
      <c r="SKS60" s="345"/>
      <c r="SKT60" s="345"/>
      <c r="SKU60" s="345"/>
      <c r="SKV60" s="345"/>
      <c r="SKW60" s="345"/>
      <c r="SKX60" s="345"/>
      <c r="SKY60" s="345"/>
      <c r="SKZ60" s="345"/>
      <c r="SLA60" s="345"/>
      <c r="SLB60" s="345"/>
      <c r="SLC60" s="345"/>
      <c r="SLD60" s="345"/>
      <c r="SLE60" s="345"/>
      <c r="SLF60" s="345"/>
      <c r="SLG60" s="345"/>
      <c r="SLH60" s="345"/>
      <c r="SLI60" s="345"/>
      <c r="SLJ60" s="345"/>
      <c r="SLK60" s="345"/>
      <c r="SLL60" s="345"/>
      <c r="SLM60" s="345"/>
      <c r="SLN60" s="345"/>
      <c r="SLO60" s="345"/>
      <c r="SLP60" s="345"/>
      <c r="SLQ60" s="345"/>
      <c r="SLR60" s="345"/>
      <c r="SLS60" s="345"/>
      <c r="SLT60" s="345"/>
      <c r="SLU60" s="345"/>
      <c r="SLV60" s="345"/>
      <c r="SLW60" s="345"/>
      <c r="SLX60" s="345"/>
      <c r="SLY60" s="345"/>
      <c r="SLZ60" s="345"/>
      <c r="SMA60" s="345"/>
      <c r="SMB60" s="345"/>
      <c r="SMC60" s="345"/>
      <c r="SMD60" s="345"/>
      <c r="SME60" s="345"/>
      <c r="SMF60" s="345"/>
      <c r="SMG60" s="345"/>
      <c r="SMH60" s="345"/>
      <c r="SMI60" s="345"/>
      <c r="SMJ60" s="345"/>
      <c r="SMK60" s="345"/>
      <c r="SML60" s="345"/>
      <c r="SMM60" s="345"/>
      <c r="SMN60" s="345"/>
      <c r="SMO60" s="345"/>
      <c r="SMP60" s="345"/>
      <c r="SMQ60" s="345"/>
      <c r="SMR60" s="345"/>
      <c r="SMS60" s="345"/>
      <c r="SMT60" s="345"/>
      <c r="SMU60" s="345"/>
      <c r="SMV60" s="345"/>
      <c r="SMW60" s="345"/>
      <c r="SMX60" s="345"/>
      <c r="SMY60" s="345"/>
      <c r="SMZ60" s="345"/>
      <c r="SNA60" s="345"/>
      <c r="SNB60" s="345"/>
      <c r="SNC60" s="345"/>
      <c r="SND60" s="345"/>
      <c r="SNE60" s="345"/>
      <c r="SNF60" s="345"/>
      <c r="SNG60" s="345"/>
      <c r="SNH60" s="345"/>
      <c r="SNI60" s="345"/>
      <c r="SNJ60" s="345"/>
      <c r="SNK60" s="345"/>
      <c r="SNL60" s="345"/>
      <c r="SNM60" s="345"/>
      <c r="SNN60" s="345"/>
      <c r="SNO60" s="345"/>
      <c r="SNP60" s="345"/>
      <c r="SNQ60" s="345"/>
      <c r="SNR60" s="345"/>
      <c r="SNS60" s="345"/>
      <c r="SNT60" s="345"/>
      <c r="SNU60" s="345"/>
      <c r="SNV60" s="345"/>
      <c r="SNW60" s="345"/>
      <c r="SNX60" s="345"/>
      <c r="SNY60" s="345"/>
      <c r="SNZ60" s="345"/>
      <c r="SOA60" s="345"/>
      <c r="SOB60" s="345"/>
      <c r="SOC60" s="345"/>
      <c r="SOD60" s="345"/>
      <c r="SOE60" s="345"/>
      <c r="SOF60" s="345"/>
      <c r="SOG60" s="345"/>
      <c r="SOH60" s="345"/>
      <c r="SOI60" s="345"/>
      <c r="SOJ60" s="345"/>
      <c r="SOK60" s="345"/>
      <c r="SOL60" s="345"/>
      <c r="SOM60" s="345"/>
      <c r="SON60" s="345"/>
      <c r="SOO60" s="345"/>
      <c r="SOP60" s="345"/>
      <c r="SOQ60" s="345"/>
      <c r="SOR60" s="345"/>
      <c r="SOS60" s="345"/>
      <c r="SOT60" s="345"/>
      <c r="SOU60" s="345"/>
      <c r="SOV60" s="345"/>
      <c r="SOW60" s="345"/>
      <c r="SOX60" s="345"/>
      <c r="SOY60" s="345"/>
      <c r="SOZ60" s="345"/>
      <c r="SPA60" s="345"/>
      <c r="SPB60" s="345"/>
      <c r="SPC60" s="345"/>
      <c r="SPD60" s="345"/>
      <c r="SPE60" s="345"/>
      <c r="SPF60" s="345"/>
      <c r="SPG60" s="345"/>
      <c r="SPH60" s="345"/>
      <c r="SPI60" s="345"/>
      <c r="SPJ60" s="345"/>
      <c r="SPK60" s="345"/>
      <c r="SPL60" s="345"/>
      <c r="SPM60" s="345"/>
      <c r="SPN60" s="345"/>
      <c r="SPO60" s="345"/>
      <c r="SPP60" s="345"/>
      <c r="SPQ60" s="345"/>
      <c r="SPR60" s="345"/>
      <c r="SPS60" s="345"/>
      <c r="SPT60" s="345"/>
      <c r="SPU60" s="345"/>
      <c r="SPV60" s="345"/>
      <c r="SPW60" s="345"/>
      <c r="SPX60" s="345"/>
      <c r="SPY60" s="345"/>
      <c r="SPZ60" s="345"/>
      <c r="SQA60" s="345"/>
      <c r="SQB60" s="345"/>
      <c r="SQC60" s="345"/>
      <c r="SQD60" s="345"/>
      <c r="SQE60" s="345"/>
      <c r="SQF60" s="345"/>
      <c r="SQG60" s="345"/>
      <c r="SQH60" s="345"/>
      <c r="SQI60" s="345"/>
      <c r="SQJ60" s="345"/>
      <c r="SQK60" s="345"/>
      <c r="SQL60" s="345"/>
      <c r="SQM60" s="345"/>
      <c r="SQN60" s="345"/>
      <c r="SQO60" s="345"/>
      <c r="SQP60" s="345"/>
      <c r="SQQ60" s="345"/>
      <c r="SQR60" s="345"/>
      <c r="SQS60" s="345"/>
      <c r="SQT60" s="345"/>
      <c r="SQU60" s="345"/>
      <c r="SQV60" s="345"/>
      <c r="SQW60" s="345"/>
      <c r="SQX60" s="345"/>
      <c r="SQY60" s="345"/>
      <c r="SQZ60" s="345"/>
      <c r="SRA60" s="345"/>
      <c r="SRB60" s="345"/>
      <c r="SRC60" s="345"/>
      <c r="SRD60" s="345"/>
      <c r="SRE60" s="345"/>
      <c r="SRF60" s="345"/>
      <c r="SRG60" s="345"/>
      <c r="SRH60" s="345"/>
      <c r="SRI60" s="345"/>
      <c r="SRJ60" s="345"/>
      <c r="SRK60" s="345"/>
      <c r="SRL60" s="345"/>
      <c r="SRM60" s="345"/>
      <c r="SRN60" s="345"/>
      <c r="SRO60" s="345"/>
      <c r="SRP60" s="345"/>
      <c r="SRQ60" s="345"/>
      <c r="SRR60" s="345"/>
      <c r="SRS60" s="345"/>
      <c r="SRT60" s="345"/>
      <c r="SRU60" s="345"/>
      <c r="SRV60" s="345"/>
      <c r="SRW60" s="345"/>
      <c r="SRX60" s="345"/>
      <c r="SRY60" s="345"/>
      <c r="SRZ60" s="345"/>
      <c r="SSA60" s="345"/>
      <c r="SSB60" s="345"/>
      <c r="SSC60" s="345"/>
      <c r="SSD60" s="345"/>
      <c r="SSE60" s="345"/>
      <c r="SSF60" s="345"/>
      <c r="SSG60" s="345"/>
      <c r="SSH60" s="345"/>
      <c r="SSI60" s="345"/>
      <c r="SSJ60" s="345"/>
      <c r="SSK60" s="345"/>
      <c r="SSL60" s="345"/>
      <c r="SSM60" s="345"/>
      <c r="SSN60" s="345"/>
      <c r="SSO60" s="345"/>
      <c r="SSP60" s="345"/>
      <c r="SSQ60" s="345"/>
      <c r="SSR60" s="345"/>
      <c r="SSS60" s="345"/>
      <c r="SST60" s="345"/>
      <c r="SSU60" s="345"/>
      <c r="SSV60" s="345"/>
      <c r="SSW60" s="345"/>
      <c r="SSX60" s="345"/>
      <c r="SSY60" s="345"/>
      <c r="SSZ60" s="345"/>
      <c r="STA60" s="345"/>
      <c r="STB60" s="345"/>
      <c r="STC60" s="345"/>
      <c r="STD60" s="345"/>
      <c r="STE60" s="345"/>
      <c r="STF60" s="345"/>
      <c r="STG60" s="345"/>
      <c r="STH60" s="345"/>
      <c r="STI60" s="345"/>
      <c r="STJ60" s="345"/>
      <c r="STK60" s="345"/>
      <c r="STL60" s="345"/>
      <c r="STM60" s="345"/>
      <c r="STN60" s="345"/>
      <c r="STO60" s="345"/>
      <c r="STP60" s="345"/>
      <c r="STQ60" s="345"/>
      <c r="STR60" s="345"/>
      <c r="STS60" s="345"/>
      <c r="STT60" s="345"/>
      <c r="STU60" s="345"/>
      <c r="STV60" s="345"/>
      <c r="STW60" s="345"/>
      <c r="STX60" s="345"/>
      <c r="STY60" s="345"/>
      <c r="STZ60" s="345"/>
      <c r="SUA60" s="345"/>
      <c r="SUB60" s="345"/>
      <c r="SUC60" s="345"/>
      <c r="SUD60" s="345"/>
      <c r="SUE60" s="345"/>
      <c r="SUF60" s="345"/>
      <c r="SUG60" s="345"/>
      <c r="SUH60" s="345"/>
      <c r="SUI60" s="345"/>
      <c r="SUJ60" s="345"/>
      <c r="SUK60" s="345"/>
      <c r="SUL60" s="345"/>
      <c r="SUM60" s="345"/>
      <c r="SUN60" s="345"/>
      <c r="SUO60" s="345"/>
      <c r="SUP60" s="345"/>
      <c r="SUQ60" s="345"/>
      <c r="SUR60" s="345"/>
      <c r="SUS60" s="345"/>
      <c r="SUT60" s="345"/>
      <c r="SUU60" s="345"/>
      <c r="SUV60" s="345"/>
      <c r="SUW60" s="345"/>
      <c r="SUX60" s="345"/>
      <c r="SUY60" s="345"/>
      <c r="SUZ60" s="345"/>
      <c r="SVA60" s="345"/>
      <c r="SVB60" s="345"/>
      <c r="SVC60" s="345"/>
      <c r="SVD60" s="345"/>
      <c r="SVE60" s="345"/>
      <c r="SVF60" s="345"/>
      <c r="SVG60" s="345"/>
      <c r="SVH60" s="345"/>
      <c r="SVI60" s="345"/>
      <c r="SVJ60" s="345"/>
      <c r="SVK60" s="345"/>
      <c r="SVL60" s="345"/>
      <c r="SVM60" s="345"/>
      <c r="SVN60" s="345"/>
      <c r="SVO60" s="345"/>
      <c r="SVP60" s="345"/>
      <c r="SVQ60" s="345"/>
      <c r="SVR60" s="345"/>
      <c r="SVS60" s="345"/>
      <c r="SVT60" s="345"/>
      <c r="SVU60" s="345"/>
      <c r="SVV60" s="345"/>
      <c r="SVW60" s="345"/>
      <c r="SVX60" s="345"/>
      <c r="SVY60" s="345"/>
      <c r="SVZ60" s="345"/>
      <c r="SWA60" s="345"/>
      <c r="SWB60" s="345"/>
      <c r="SWC60" s="345"/>
      <c r="SWD60" s="345"/>
      <c r="SWE60" s="345"/>
      <c r="SWF60" s="345"/>
      <c r="SWG60" s="345"/>
      <c r="SWH60" s="345"/>
      <c r="SWI60" s="345"/>
      <c r="SWJ60" s="345"/>
      <c r="SWK60" s="345"/>
      <c r="SWL60" s="345"/>
      <c r="SWM60" s="345"/>
      <c r="SWN60" s="345"/>
      <c r="SWO60" s="345"/>
      <c r="SWP60" s="345"/>
      <c r="SWQ60" s="345"/>
      <c r="SWR60" s="345"/>
      <c r="SWS60" s="345"/>
      <c r="SWT60" s="345"/>
      <c r="SWU60" s="345"/>
      <c r="SWV60" s="345"/>
      <c r="SWW60" s="345"/>
      <c r="SWX60" s="345"/>
      <c r="SWY60" s="345"/>
      <c r="SWZ60" s="345"/>
      <c r="SXA60" s="345"/>
      <c r="SXB60" s="345"/>
      <c r="SXC60" s="345"/>
      <c r="SXD60" s="345"/>
      <c r="SXE60" s="345"/>
      <c r="SXF60" s="345"/>
      <c r="SXG60" s="345"/>
      <c r="SXH60" s="345"/>
      <c r="SXI60" s="345"/>
      <c r="SXJ60" s="345"/>
      <c r="SXK60" s="345"/>
      <c r="SXL60" s="345"/>
      <c r="SXM60" s="345"/>
      <c r="SXN60" s="345"/>
      <c r="SXO60" s="345"/>
      <c r="SXP60" s="345"/>
      <c r="SXQ60" s="345"/>
      <c r="SXR60" s="345"/>
      <c r="SXS60" s="345"/>
      <c r="SXT60" s="345"/>
      <c r="SXU60" s="345"/>
      <c r="SXV60" s="345"/>
      <c r="SXW60" s="345"/>
      <c r="SXX60" s="345"/>
      <c r="SXY60" s="345"/>
      <c r="SXZ60" s="345"/>
      <c r="SYA60" s="345"/>
      <c r="SYB60" s="345"/>
      <c r="SYC60" s="345"/>
      <c r="SYD60" s="345"/>
      <c r="SYE60" s="345"/>
      <c r="SYF60" s="345"/>
      <c r="SYG60" s="345"/>
      <c r="SYH60" s="345"/>
      <c r="SYI60" s="345"/>
      <c r="SYJ60" s="345"/>
      <c r="SYK60" s="345"/>
      <c r="SYL60" s="345"/>
      <c r="SYM60" s="345"/>
      <c r="SYN60" s="345"/>
      <c r="SYO60" s="345"/>
      <c r="SYP60" s="345"/>
      <c r="SYQ60" s="345"/>
      <c r="SYR60" s="345"/>
      <c r="SYS60" s="345"/>
      <c r="SYT60" s="345"/>
      <c r="SYU60" s="345"/>
      <c r="SYV60" s="345"/>
      <c r="SYW60" s="345"/>
      <c r="SYX60" s="345"/>
      <c r="SYY60" s="345"/>
      <c r="SYZ60" s="345"/>
      <c r="SZA60" s="345"/>
      <c r="SZB60" s="345"/>
      <c r="SZC60" s="345"/>
      <c r="SZD60" s="345"/>
      <c r="SZE60" s="345"/>
      <c r="SZF60" s="345"/>
      <c r="SZG60" s="345"/>
      <c r="SZH60" s="345"/>
      <c r="SZI60" s="345"/>
      <c r="SZJ60" s="345"/>
      <c r="SZK60" s="345"/>
      <c r="SZL60" s="345"/>
      <c r="SZM60" s="345"/>
      <c r="SZN60" s="345"/>
      <c r="SZO60" s="345"/>
      <c r="SZP60" s="345"/>
      <c r="SZQ60" s="345"/>
      <c r="SZR60" s="345"/>
      <c r="SZS60" s="345"/>
      <c r="SZT60" s="345"/>
      <c r="SZU60" s="345"/>
      <c r="SZV60" s="345"/>
      <c r="SZW60" s="345"/>
      <c r="SZX60" s="345"/>
      <c r="SZY60" s="345"/>
      <c r="SZZ60" s="345"/>
      <c r="TAA60" s="345"/>
      <c r="TAB60" s="345"/>
      <c r="TAC60" s="345"/>
      <c r="TAD60" s="345"/>
      <c r="TAE60" s="345"/>
      <c r="TAF60" s="345"/>
      <c r="TAG60" s="345"/>
      <c r="TAH60" s="345"/>
      <c r="TAI60" s="345"/>
      <c r="TAJ60" s="345"/>
      <c r="TAK60" s="345"/>
      <c r="TAL60" s="345"/>
      <c r="TAM60" s="345"/>
      <c r="TAN60" s="345"/>
      <c r="TAO60" s="345"/>
      <c r="TAP60" s="345"/>
      <c r="TAQ60" s="345"/>
      <c r="TAR60" s="345"/>
      <c r="TAS60" s="345"/>
      <c r="TAT60" s="345"/>
      <c r="TAU60" s="345"/>
      <c r="TAV60" s="345"/>
      <c r="TAW60" s="345"/>
      <c r="TAX60" s="345"/>
      <c r="TAY60" s="345"/>
      <c r="TAZ60" s="345"/>
      <c r="TBA60" s="345"/>
      <c r="TBB60" s="345"/>
      <c r="TBC60" s="345"/>
      <c r="TBD60" s="345"/>
      <c r="TBE60" s="345"/>
      <c r="TBF60" s="345"/>
      <c r="TBG60" s="345"/>
      <c r="TBH60" s="345"/>
      <c r="TBI60" s="345"/>
      <c r="TBJ60" s="345"/>
      <c r="TBK60" s="345"/>
      <c r="TBL60" s="345"/>
      <c r="TBM60" s="345"/>
      <c r="TBN60" s="345"/>
      <c r="TBO60" s="345"/>
      <c r="TBP60" s="345"/>
      <c r="TBQ60" s="345"/>
      <c r="TBR60" s="345"/>
      <c r="TBS60" s="345"/>
      <c r="TBT60" s="345"/>
      <c r="TBU60" s="345"/>
      <c r="TBV60" s="345"/>
      <c r="TBW60" s="345"/>
      <c r="TBX60" s="345"/>
      <c r="TBY60" s="345"/>
      <c r="TBZ60" s="345"/>
      <c r="TCA60" s="345"/>
      <c r="TCB60" s="345"/>
      <c r="TCC60" s="345"/>
      <c r="TCD60" s="345"/>
      <c r="TCE60" s="345"/>
      <c r="TCF60" s="345"/>
      <c r="TCG60" s="345"/>
      <c r="TCH60" s="345"/>
      <c r="TCI60" s="345"/>
      <c r="TCJ60" s="345"/>
      <c r="TCK60" s="345"/>
      <c r="TCL60" s="345"/>
      <c r="TCM60" s="345"/>
      <c r="TCN60" s="345"/>
      <c r="TCO60" s="345"/>
      <c r="TCP60" s="345"/>
      <c r="TCQ60" s="345"/>
      <c r="TCR60" s="345"/>
      <c r="TCS60" s="345"/>
      <c r="TCT60" s="345"/>
      <c r="TCU60" s="345"/>
      <c r="TCV60" s="345"/>
      <c r="TCW60" s="345"/>
      <c r="TCX60" s="345"/>
      <c r="TCY60" s="345"/>
      <c r="TCZ60" s="345"/>
      <c r="TDA60" s="345"/>
      <c r="TDB60" s="345"/>
      <c r="TDC60" s="345"/>
      <c r="TDD60" s="345"/>
      <c r="TDE60" s="345"/>
      <c r="TDF60" s="345"/>
      <c r="TDG60" s="345"/>
      <c r="TDH60" s="345"/>
      <c r="TDI60" s="345"/>
      <c r="TDJ60" s="345"/>
      <c r="TDK60" s="345"/>
      <c r="TDL60" s="345"/>
      <c r="TDM60" s="345"/>
      <c r="TDN60" s="345"/>
      <c r="TDO60" s="345"/>
      <c r="TDP60" s="345"/>
      <c r="TDQ60" s="345"/>
      <c r="TDR60" s="345"/>
      <c r="TDS60" s="345"/>
      <c r="TDT60" s="345"/>
      <c r="TDU60" s="345"/>
      <c r="TDV60" s="345"/>
      <c r="TDW60" s="345"/>
      <c r="TDX60" s="345"/>
      <c r="TDY60" s="345"/>
      <c r="TDZ60" s="345"/>
      <c r="TEA60" s="345"/>
      <c r="TEB60" s="345"/>
      <c r="TEC60" s="345"/>
      <c r="TED60" s="345"/>
      <c r="TEE60" s="345"/>
      <c r="TEF60" s="345"/>
      <c r="TEG60" s="345"/>
      <c r="TEH60" s="345"/>
      <c r="TEI60" s="345"/>
      <c r="TEJ60" s="345"/>
      <c r="TEK60" s="345"/>
      <c r="TEL60" s="345"/>
      <c r="TEM60" s="345"/>
      <c r="TEN60" s="345"/>
      <c r="TEO60" s="345"/>
      <c r="TEP60" s="345"/>
      <c r="TEQ60" s="345"/>
      <c r="TER60" s="345"/>
      <c r="TES60" s="345"/>
      <c r="TET60" s="345"/>
      <c r="TEU60" s="345"/>
      <c r="TEV60" s="345"/>
      <c r="TEW60" s="345"/>
      <c r="TEX60" s="345"/>
      <c r="TEY60" s="345"/>
      <c r="TEZ60" s="345"/>
      <c r="TFA60" s="345"/>
      <c r="TFB60" s="345"/>
      <c r="TFC60" s="345"/>
      <c r="TFD60" s="345"/>
      <c r="TFE60" s="345"/>
      <c r="TFF60" s="345"/>
      <c r="TFG60" s="345"/>
      <c r="TFH60" s="345"/>
      <c r="TFI60" s="345"/>
      <c r="TFJ60" s="345"/>
      <c r="TFK60" s="345"/>
      <c r="TFL60" s="345"/>
      <c r="TFM60" s="345"/>
      <c r="TFN60" s="345"/>
      <c r="TFO60" s="345"/>
      <c r="TFP60" s="345"/>
      <c r="TFQ60" s="345"/>
      <c r="TFR60" s="345"/>
      <c r="TFS60" s="345"/>
      <c r="TFT60" s="345"/>
      <c r="TFU60" s="345"/>
      <c r="TFV60" s="345"/>
      <c r="TFW60" s="345"/>
      <c r="TFX60" s="345"/>
      <c r="TFY60" s="345"/>
      <c r="TFZ60" s="345"/>
      <c r="TGA60" s="345"/>
      <c r="TGB60" s="345"/>
      <c r="TGC60" s="345"/>
      <c r="TGD60" s="345"/>
      <c r="TGE60" s="345"/>
      <c r="TGF60" s="345"/>
      <c r="TGG60" s="345"/>
      <c r="TGH60" s="345"/>
      <c r="TGI60" s="345"/>
      <c r="TGJ60" s="345"/>
      <c r="TGK60" s="345"/>
      <c r="TGL60" s="345"/>
      <c r="TGM60" s="345"/>
      <c r="TGN60" s="345"/>
      <c r="TGO60" s="345"/>
      <c r="TGP60" s="345"/>
      <c r="TGQ60" s="345"/>
      <c r="TGR60" s="345"/>
      <c r="TGS60" s="345"/>
      <c r="TGT60" s="345"/>
      <c r="TGU60" s="345"/>
      <c r="TGV60" s="345"/>
      <c r="TGW60" s="345"/>
      <c r="TGX60" s="345"/>
      <c r="TGY60" s="345"/>
      <c r="TGZ60" s="345"/>
      <c r="THA60" s="345"/>
      <c r="THB60" s="345"/>
      <c r="THC60" s="345"/>
      <c r="THD60" s="345"/>
      <c r="THE60" s="345"/>
      <c r="THF60" s="345"/>
      <c r="THG60" s="345"/>
      <c r="THH60" s="345"/>
      <c r="THI60" s="345"/>
      <c r="THJ60" s="345"/>
      <c r="THK60" s="345"/>
      <c r="THL60" s="345"/>
      <c r="THM60" s="345"/>
      <c r="THN60" s="345"/>
      <c r="THO60" s="345"/>
      <c r="THP60" s="345"/>
      <c r="THQ60" s="345"/>
      <c r="THR60" s="345"/>
      <c r="THS60" s="345"/>
      <c r="THT60" s="345"/>
      <c r="THU60" s="345"/>
      <c r="THV60" s="345"/>
      <c r="THW60" s="345"/>
      <c r="THX60" s="345"/>
      <c r="THY60" s="345"/>
      <c r="THZ60" s="345"/>
      <c r="TIA60" s="345"/>
      <c r="TIB60" s="345"/>
      <c r="TIC60" s="345"/>
      <c r="TID60" s="345"/>
      <c r="TIE60" s="345"/>
      <c r="TIF60" s="345"/>
      <c r="TIG60" s="345"/>
      <c r="TIH60" s="345"/>
      <c r="TII60" s="345"/>
      <c r="TIJ60" s="345"/>
      <c r="TIK60" s="345"/>
      <c r="TIL60" s="345"/>
      <c r="TIM60" s="345"/>
      <c r="TIN60" s="345"/>
      <c r="TIO60" s="345"/>
      <c r="TIP60" s="345"/>
      <c r="TIQ60" s="345"/>
      <c r="TIR60" s="345"/>
      <c r="TIS60" s="345"/>
      <c r="TIT60" s="345"/>
      <c r="TIU60" s="345"/>
      <c r="TIV60" s="345"/>
      <c r="TIW60" s="345"/>
      <c r="TIX60" s="345"/>
      <c r="TIY60" s="345"/>
      <c r="TIZ60" s="345"/>
      <c r="TJA60" s="345"/>
      <c r="TJB60" s="345"/>
      <c r="TJC60" s="345"/>
      <c r="TJD60" s="345"/>
      <c r="TJE60" s="345"/>
      <c r="TJF60" s="345"/>
      <c r="TJG60" s="345"/>
      <c r="TJH60" s="345"/>
      <c r="TJI60" s="345"/>
      <c r="TJJ60" s="345"/>
      <c r="TJK60" s="345"/>
      <c r="TJL60" s="345"/>
      <c r="TJM60" s="345"/>
      <c r="TJN60" s="345"/>
      <c r="TJO60" s="345"/>
      <c r="TJP60" s="345"/>
      <c r="TJQ60" s="345"/>
      <c r="TJR60" s="345"/>
      <c r="TJS60" s="345"/>
      <c r="TJT60" s="345"/>
      <c r="TJU60" s="345"/>
      <c r="TJV60" s="345"/>
      <c r="TJW60" s="345"/>
      <c r="TJX60" s="345"/>
      <c r="TJY60" s="345"/>
      <c r="TJZ60" s="345"/>
      <c r="TKA60" s="345"/>
      <c r="TKB60" s="345"/>
      <c r="TKC60" s="345"/>
      <c r="TKD60" s="345"/>
      <c r="TKE60" s="345"/>
      <c r="TKF60" s="345"/>
      <c r="TKG60" s="345"/>
      <c r="TKH60" s="345"/>
      <c r="TKI60" s="345"/>
      <c r="TKJ60" s="345"/>
      <c r="TKK60" s="345"/>
      <c r="TKL60" s="345"/>
      <c r="TKM60" s="345"/>
      <c r="TKN60" s="345"/>
      <c r="TKO60" s="345"/>
      <c r="TKP60" s="345"/>
      <c r="TKQ60" s="345"/>
      <c r="TKR60" s="345"/>
      <c r="TKS60" s="345"/>
      <c r="TKT60" s="345"/>
      <c r="TKU60" s="345"/>
      <c r="TKV60" s="345"/>
      <c r="TKW60" s="345"/>
      <c r="TKX60" s="345"/>
      <c r="TKY60" s="345"/>
      <c r="TKZ60" s="345"/>
      <c r="TLA60" s="345"/>
      <c r="TLB60" s="345"/>
      <c r="TLC60" s="345"/>
      <c r="TLD60" s="345"/>
      <c r="TLE60" s="345"/>
      <c r="TLF60" s="345"/>
      <c r="TLG60" s="345"/>
      <c r="TLH60" s="345"/>
      <c r="TLI60" s="345"/>
      <c r="TLJ60" s="345"/>
      <c r="TLK60" s="345"/>
      <c r="TLL60" s="345"/>
      <c r="TLM60" s="345"/>
      <c r="TLN60" s="345"/>
      <c r="TLO60" s="345"/>
      <c r="TLP60" s="345"/>
      <c r="TLQ60" s="345"/>
      <c r="TLR60" s="345"/>
      <c r="TLS60" s="345"/>
      <c r="TLT60" s="345"/>
      <c r="TLU60" s="345"/>
      <c r="TLV60" s="345"/>
      <c r="TLW60" s="345"/>
      <c r="TLX60" s="345"/>
      <c r="TLY60" s="345"/>
      <c r="TLZ60" s="345"/>
      <c r="TMA60" s="345"/>
      <c r="TMB60" s="345"/>
      <c r="TMC60" s="345"/>
      <c r="TMD60" s="345"/>
      <c r="TME60" s="345"/>
      <c r="TMF60" s="345"/>
      <c r="TMG60" s="345"/>
      <c r="TMH60" s="345"/>
      <c r="TMI60" s="345"/>
      <c r="TMJ60" s="345"/>
      <c r="TMK60" s="345"/>
      <c r="TML60" s="345"/>
      <c r="TMM60" s="345"/>
      <c r="TMN60" s="345"/>
      <c r="TMO60" s="345"/>
      <c r="TMP60" s="345"/>
      <c r="TMQ60" s="345"/>
      <c r="TMR60" s="345"/>
      <c r="TMS60" s="345"/>
      <c r="TMT60" s="345"/>
      <c r="TMU60" s="345"/>
      <c r="TMV60" s="345"/>
      <c r="TMW60" s="345"/>
      <c r="TMX60" s="345"/>
      <c r="TMY60" s="345"/>
      <c r="TMZ60" s="345"/>
      <c r="TNA60" s="345"/>
      <c r="TNB60" s="345"/>
      <c r="TNC60" s="345"/>
      <c r="TND60" s="345"/>
      <c r="TNE60" s="345"/>
      <c r="TNF60" s="345"/>
      <c r="TNG60" s="345"/>
      <c r="TNH60" s="345"/>
      <c r="TNI60" s="345"/>
      <c r="TNJ60" s="345"/>
      <c r="TNK60" s="345"/>
      <c r="TNL60" s="345"/>
      <c r="TNM60" s="345"/>
      <c r="TNN60" s="345"/>
      <c r="TNO60" s="345"/>
      <c r="TNP60" s="345"/>
      <c r="TNQ60" s="345"/>
      <c r="TNR60" s="345"/>
      <c r="TNS60" s="345"/>
      <c r="TNT60" s="345"/>
      <c r="TNU60" s="345"/>
      <c r="TNV60" s="345"/>
      <c r="TNW60" s="345"/>
      <c r="TNX60" s="345"/>
      <c r="TNY60" s="345"/>
      <c r="TNZ60" s="345"/>
      <c r="TOA60" s="345"/>
      <c r="TOB60" s="345"/>
      <c r="TOC60" s="345"/>
      <c r="TOD60" s="345"/>
      <c r="TOE60" s="345"/>
      <c r="TOF60" s="345"/>
      <c r="TOG60" s="345"/>
      <c r="TOH60" s="345"/>
      <c r="TOI60" s="345"/>
      <c r="TOJ60" s="345"/>
      <c r="TOK60" s="345"/>
      <c r="TOL60" s="345"/>
      <c r="TOM60" s="345"/>
      <c r="TON60" s="345"/>
      <c r="TOO60" s="345"/>
      <c r="TOP60" s="345"/>
      <c r="TOQ60" s="345"/>
      <c r="TOR60" s="345"/>
      <c r="TOS60" s="345"/>
      <c r="TOT60" s="345"/>
      <c r="TOU60" s="345"/>
      <c r="TOV60" s="345"/>
      <c r="TOW60" s="345"/>
      <c r="TOX60" s="345"/>
      <c r="TOY60" s="345"/>
      <c r="TOZ60" s="345"/>
      <c r="TPA60" s="345"/>
      <c r="TPB60" s="345"/>
      <c r="TPC60" s="345"/>
      <c r="TPD60" s="345"/>
      <c r="TPE60" s="345"/>
      <c r="TPF60" s="345"/>
      <c r="TPG60" s="345"/>
      <c r="TPH60" s="345"/>
      <c r="TPI60" s="345"/>
      <c r="TPJ60" s="345"/>
      <c r="TPK60" s="345"/>
      <c r="TPL60" s="345"/>
      <c r="TPM60" s="345"/>
      <c r="TPN60" s="345"/>
      <c r="TPO60" s="345"/>
      <c r="TPP60" s="345"/>
      <c r="TPQ60" s="345"/>
      <c r="TPR60" s="345"/>
      <c r="TPS60" s="345"/>
      <c r="TPT60" s="345"/>
      <c r="TPU60" s="345"/>
      <c r="TPV60" s="345"/>
      <c r="TPW60" s="345"/>
      <c r="TPX60" s="345"/>
      <c r="TPY60" s="345"/>
      <c r="TPZ60" s="345"/>
      <c r="TQA60" s="345"/>
      <c r="TQB60" s="345"/>
      <c r="TQC60" s="345"/>
      <c r="TQD60" s="345"/>
      <c r="TQE60" s="345"/>
      <c r="TQF60" s="345"/>
      <c r="TQG60" s="345"/>
      <c r="TQH60" s="345"/>
      <c r="TQI60" s="345"/>
      <c r="TQJ60" s="345"/>
      <c r="TQK60" s="345"/>
      <c r="TQL60" s="345"/>
      <c r="TQM60" s="345"/>
      <c r="TQN60" s="345"/>
      <c r="TQO60" s="345"/>
      <c r="TQP60" s="345"/>
      <c r="TQQ60" s="345"/>
      <c r="TQR60" s="345"/>
      <c r="TQS60" s="345"/>
      <c r="TQT60" s="345"/>
      <c r="TQU60" s="345"/>
      <c r="TQV60" s="345"/>
      <c r="TQW60" s="345"/>
      <c r="TQX60" s="345"/>
      <c r="TQY60" s="345"/>
      <c r="TQZ60" s="345"/>
      <c r="TRA60" s="345"/>
      <c r="TRB60" s="345"/>
      <c r="TRC60" s="345"/>
      <c r="TRD60" s="345"/>
      <c r="TRE60" s="345"/>
      <c r="TRF60" s="345"/>
      <c r="TRG60" s="345"/>
      <c r="TRH60" s="345"/>
      <c r="TRI60" s="345"/>
      <c r="TRJ60" s="345"/>
      <c r="TRK60" s="345"/>
      <c r="TRL60" s="345"/>
      <c r="TRM60" s="345"/>
      <c r="TRN60" s="345"/>
      <c r="TRO60" s="345"/>
      <c r="TRP60" s="345"/>
      <c r="TRQ60" s="345"/>
      <c r="TRR60" s="345"/>
      <c r="TRS60" s="345"/>
      <c r="TRT60" s="345"/>
      <c r="TRU60" s="345"/>
      <c r="TRV60" s="345"/>
      <c r="TRW60" s="345"/>
      <c r="TRX60" s="345"/>
      <c r="TRY60" s="345"/>
      <c r="TRZ60" s="345"/>
      <c r="TSA60" s="345"/>
      <c r="TSB60" s="345"/>
      <c r="TSC60" s="345"/>
      <c r="TSD60" s="345"/>
      <c r="TSE60" s="345"/>
      <c r="TSF60" s="345"/>
      <c r="TSG60" s="345"/>
      <c r="TSH60" s="345"/>
      <c r="TSI60" s="345"/>
      <c r="TSJ60" s="345"/>
      <c r="TSK60" s="345"/>
      <c r="TSL60" s="345"/>
      <c r="TSM60" s="345"/>
      <c r="TSN60" s="345"/>
      <c r="TSO60" s="345"/>
      <c r="TSP60" s="345"/>
      <c r="TSQ60" s="345"/>
      <c r="TSR60" s="345"/>
      <c r="TSS60" s="345"/>
      <c r="TST60" s="345"/>
      <c r="TSU60" s="345"/>
      <c r="TSV60" s="345"/>
      <c r="TSW60" s="345"/>
      <c r="TSX60" s="345"/>
      <c r="TSY60" s="345"/>
      <c r="TSZ60" s="345"/>
      <c r="TTA60" s="345"/>
      <c r="TTB60" s="345"/>
      <c r="TTC60" s="345"/>
      <c r="TTD60" s="345"/>
      <c r="TTE60" s="345"/>
      <c r="TTF60" s="345"/>
      <c r="TTG60" s="345"/>
      <c r="TTH60" s="345"/>
      <c r="TTI60" s="345"/>
      <c r="TTJ60" s="345"/>
      <c r="TTK60" s="345"/>
      <c r="TTL60" s="345"/>
      <c r="TTM60" s="345"/>
      <c r="TTN60" s="345"/>
      <c r="TTO60" s="345"/>
      <c r="TTP60" s="345"/>
      <c r="TTQ60" s="345"/>
      <c r="TTR60" s="345"/>
      <c r="TTS60" s="345"/>
      <c r="TTT60" s="345"/>
      <c r="TTU60" s="345"/>
      <c r="TTV60" s="345"/>
      <c r="TTW60" s="345"/>
      <c r="TTX60" s="345"/>
      <c r="TTY60" s="345"/>
      <c r="TTZ60" s="345"/>
      <c r="TUA60" s="345"/>
      <c r="TUB60" s="345"/>
      <c r="TUC60" s="345"/>
      <c r="TUD60" s="345"/>
      <c r="TUE60" s="345"/>
      <c r="TUF60" s="345"/>
      <c r="TUG60" s="345"/>
      <c r="TUH60" s="345"/>
      <c r="TUI60" s="345"/>
      <c r="TUJ60" s="345"/>
      <c r="TUK60" s="345"/>
      <c r="TUL60" s="345"/>
      <c r="TUM60" s="345"/>
      <c r="TUN60" s="345"/>
      <c r="TUO60" s="345"/>
      <c r="TUP60" s="345"/>
      <c r="TUQ60" s="345"/>
      <c r="TUR60" s="345"/>
      <c r="TUS60" s="345"/>
      <c r="TUT60" s="345"/>
      <c r="TUU60" s="345"/>
      <c r="TUV60" s="345"/>
      <c r="TUW60" s="345"/>
      <c r="TUX60" s="345"/>
      <c r="TUY60" s="345"/>
      <c r="TUZ60" s="345"/>
      <c r="TVA60" s="345"/>
      <c r="TVB60" s="345"/>
      <c r="TVC60" s="345"/>
      <c r="TVD60" s="345"/>
      <c r="TVE60" s="345"/>
      <c r="TVF60" s="345"/>
      <c r="TVG60" s="345"/>
      <c r="TVH60" s="345"/>
      <c r="TVI60" s="345"/>
      <c r="TVJ60" s="345"/>
      <c r="TVK60" s="345"/>
      <c r="TVL60" s="345"/>
      <c r="TVM60" s="345"/>
      <c r="TVN60" s="345"/>
      <c r="TVO60" s="345"/>
      <c r="TVP60" s="345"/>
      <c r="TVQ60" s="345"/>
      <c r="TVR60" s="345"/>
      <c r="TVS60" s="345"/>
      <c r="TVT60" s="345"/>
      <c r="TVU60" s="345"/>
      <c r="TVV60" s="345"/>
      <c r="TVW60" s="345"/>
      <c r="TVX60" s="345"/>
      <c r="TVY60" s="345"/>
      <c r="TVZ60" s="345"/>
      <c r="TWA60" s="345"/>
      <c r="TWB60" s="345"/>
      <c r="TWC60" s="345"/>
      <c r="TWD60" s="345"/>
      <c r="TWE60" s="345"/>
      <c r="TWF60" s="345"/>
      <c r="TWG60" s="345"/>
      <c r="TWH60" s="345"/>
      <c r="TWI60" s="345"/>
      <c r="TWJ60" s="345"/>
      <c r="TWK60" s="345"/>
      <c r="TWL60" s="345"/>
      <c r="TWM60" s="345"/>
      <c r="TWN60" s="345"/>
      <c r="TWO60" s="345"/>
      <c r="TWP60" s="345"/>
      <c r="TWQ60" s="345"/>
      <c r="TWR60" s="345"/>
      <c r="TWS60" s="345"/>
      <c r="TWT60" s="345"/>
      <c r="TWU60" s="345"/>
      <c r="TWV60" s="345"/>
      <c r="TWW60" s="345"/>
      <c r="TWX60" s="345"/>
      <c r="TWY60" s="345"/>
      <c r="TWZ60" s="345"/>
      <c r="TXA60" s="345"/>
      <c r="TXB60" s="345"/>
      <c r="TXC60" s="345"/>
      <c r="TXD60" s="345"/>
      <c r="TXE60" s="345"/>
      <c r="TXF60" s="345"/>
      <c r="TXG60" s="345"/>
      <c r="TXH60" s="345"/>
      <c r="TXI60" s="345"/>
      <c r="TXJ60" s="345"/>
      <c r="TXK60" s="345"/>
      <c r="TXL60" s="345"/>
      <c r="TXM60" s="345"/>
      <c r="TXN60" s="345"/>
      <c r="TXO60" s="345"/>
      <c r="TXP60" s="345"/>
      <c r="TXQ60" s="345"/>
      <c r="TXR60" s="345"/>
      <c r="TXS60" s="345"/>
      <c r="TXT60" s="345"/>
      <c r="TXU60" s="345"/>
      <c r="TXV60" s="345"/>
      <c r="TXW60" s="345"/>
      <c r="TXX60" s="345"/>
      <c r="TXY60" s="345"/>
      <c r="TXZ60" s="345"/>
      <c r="TYA60" s="345"/>
      <c r="TYB60" s="345"/>
      <c r="TYC60" s="345"/>
      <c r="TYD60" s="345"/>
      <c r="TYE60" s="345"/>
      <c r="TYF60" s="345"/>
      <c r="TYG60" s="345"/>
      <c r="TYH60" s="345"/>
      <c r="TYI60" s="345"/>
      <c r="TYJ60" s="345"/>
      <c r="TYK60" s="345"/>
      <c r="TYL60" s="345"/>
      <c r="TYM60" s="345"/>
      <c r="TYN60" s="345"/>
      <c r="TYO60" s="345"/>
      <c r="TYP60" s="345"/>
      <c r="TYQ60" s="345"/>
      <c r="TYR60" s="345"/>
      <c r="TYS60" s="345"/>
      <c r="TYT60" s="345"/>
      <c r="TYU60" s="345"/>
      <c r="TYV60" s="345"/>
      <c r="TYW60" s="345"/>
      <c r="TYX60" s="345"/>
      <c r="TYY60" s="345"/>
      <c r="TYZ60" s="345"/>
      <c r="TZA60" s="345"/>
      <c r="TZB60" s="345"/>
      <c r="TZC60" s="345"/>
      <c r="TZD60" s="345"/>
      <c r="TZE60" s="345"/>
      <c r="TZF60" s="345"/>
      <c r="TZG60" s="345"/>
      <c r="TZH60" s="345"/>
      <c r="TZI60" s="345"/>
      <c r="TZJ60" s="345"/>
      <c r="TZK60" s="345"/>
      <c r="TZL60" s="345"/>
      <c r="TZM60" s="345"/>
      <c r="TZN60" s="345"/>
      <c r="TZO60" s="345"/>
      <c r="TZP60" s="345"/>
      <c r="TZQ60" s="345"/>
      <c r="TZR60" s="345"/>
      <c r="TZS60" s="345"/>
      <c r="TZT60" s="345"/>
      <c r="TZU60" s="345"/>
      <c r="TZV60" s="345"/>
      <c r="TZW60" s="345"/>
      <c r="TZX60" s="345"/>
      <c r="TZY60" s="345"/>
      <c r="TZZ60" s="345"/>
      <c r="UAA60" s="345"/>
      <c r="UAB60" s="345"/>
      <c r="UAC60" s="345"/>
      <c r="UAD60" s="345"/>
      <c r="UAE60" s="345"/>
      <c r="UAF60" s="345"/>
      <c r="UAG60" s="345"/>
      <c r="UAH60" s="345"/>
      <c r="UAI60" s="345"/>
      <c r="UAJ60" s="345"/>
      <c r="UAK60" s="345"/>
      <c r="UAL60" s="345"/>
      <c r="UAM60" s="345"/>
      <c r="UAN60" s="345"/>
      <c r="UAO60" s="345"/>
      <c r="UAP60" s="345"/>
      <c r="UAQ60" s="345"/>
      <c r="UAR60" s="345"/>
      <c r="UAS60" s="345"/>
      <c r="UAT60" s="345"/>
      <c r="UAU60" s="345"/>
      <c r="UAV60" s="345"/>
      <c r="UAW60" s="345"/>
      <c r="UAX60" s="345"/>
      <c r="UAY60" s="345"/>
      <c r="UAZ60" s="345"/>
      <c r="UBA60" s="345"/>
      <c r="UBB60" s="345"/>
      <c r="UBC60" s="345"/>
      <c r="UBD60" s="345"/>
      <c r="UBE60" s="345"/>
      <c r="UBF60" s="345"/>
      <c r="UBG60" s="345"/>
      <c r="UBH60" s="345"/>
      <c r="UBI60" s="345"/>
      <c r="UBJ60" s="345"/>
      <c r="UBK60" s="345"/>
      <c r="UBL60" s="345"/>
      <c r="UBM60" s="345"/>
      <c r="UBN60" s="345"/>
      <c r="UBO60" s="345"/>
      <c r="UBP60" s="345"/>
      <c r="UBQ60" s="345"/>
      <c r="UBR60" s="345"/>
      <c r="UBS60" s="345"/>
      <c r="UBT60" s="345"/>
      <c r="UBU60" s="345"/>
      <c r="UBV60" s="345"/>
      <c r="UBW60" s="345"/>
      <c r="UBX60" s="345"/>
      <c r="UBY60" s="345"/>
      <c r="UBZ60" s="345"/>
      <c r="UCA60" s="345"/>
      <c r="UCB60" s="345"/>
      <c r="UCC60" s="345"/>
      <c r="UCD60" s="345"/>
      <c r="UCE60" s="345"/>
      <c r="UCF60" s="345"/>
      <c r="UCG60" s="345"/>
      <c r="UCH60" s="345"/>
      <c r="UCI60" s="345"/>
      <c r="UCJ60" s="345"/>
      <c r="UCK60" s="345"/>
      <c r="UCL60" s="345"/>
      <c r="UCM60" s="345"/>
      <c r="UCN60" s="345"/>
      <c r="UCO60" s="345"/>
      <c r="UCP60" s="345"/>
      <c r="UCQ60" s="345"/>
      <c r="UCR60" s="345"/>
      <c r="UCS60" s="345"/>
      <c r="UCT60" s="345"/>
      <c r="UCU60" s="345"/>
      <c r="UCV60" s="345"/>
      <c r="UCW60" s="345"/>
      <c r="UCX60" s="345"/>
      <c r="UCY60" s="345"/>
      <c r="UCZ60" s="345"/>
      <c r="UDA60" s="345"/>
      <c r="UDB60" s="345"/>
      <c r="UDC60" s="345"/>
      <c r="UDD60" s="345"/>
      <c r="UDE60" s="345"/>
      <c r="UDF60" s="345"/>
      <c r="UDG60" s="345"/>
      <c r="UDH60" s="345"/>
      <c r="UDI60" s="345"/>
      <c r="UDJ60" s="345"/>
      <c r="UDK60" s="345"/>
      <c r="UDL60" s="345"/>
      <c r="UDM60" s="345"/>
      <c r="UDN60" s="345"/>
      <c r="UDO60" s="345"/>
      <c r="UDP60" s="345"/>
      <c r="UDQ60" s="345"/>
      <c r="UDR60" s="345"/>
      <c r="UDS60" s="345"/>
      <c r="UDT60" s="345"/>
      <c r="UDU60" s="345"/>
      <c r="UDV60" s="345"/>
      <c r="UDW60" s="345"/>
      <c r="UDX60" s="345"/>
      <c r="UDY60" s="345"/>
      <c r="UDZ60" s="345"/>
      <c r="UEA60" s="345"/>
      <c r="UEB60" s="345"/>
      <c r="UEC60" s="345"/>
      <c r="UED60" s="345"/>
      <c r="UEE60" s="345"/>
      <c r="UEF60" s="345"/>
      <c r="UEG60" s="345"/>
      <c r="UEH60" s="345"/>
      <c r="UEI60" s="345"/>
      <c r="UEJ60" s="345"/>
      <c r="UEK60" s="345"/>
      <c r="UEL60" s="345"/>
      <c r="UEM60" s="345"/>
      <c r="UEN60" s="345"/>
      <c r="UEO60" s="345"/>
      <c r="UEP60" s="345"/>
      <c r="UEQ60" s="345"/>
      <c r="UER60" s="345"/>
      <c r="UES60" s="345"/>
      <c r="UET60" s="345"/>
      <c r="UEU60" s="345"/>
      <c r="UEV60" s="345"/>
      <c r="UEW60" s="345"/>
      <c r="UEX60" s="345"/>
      <c r="UEY60" s="345"/>
      <c r="UEZ60" s="345"/>
      <c r="UFA60" s="345"/>
      <c r="UFB60" s="345"/>
      <c r="UFC60" s="345"/>
      <c r="UFD60" s="345"/>
      <c r="UFE60" s="345"/>
      <c r="UFF60" s="345"/>
      <c r="UFG60" s="345"/>
      <c r="UFH60" s="345"/>
      <c r="UFI60" s="345"/>
      <c r="UFJ60" s="345"/>
      <c r="UFK60" s="345"/>
      <c r="UFL60" s="345"/>
      <c r="UFM60" s="345"/>
      <c r="UFN60" s="345"/>
      <c r="UFO60" s="345"/>
      <c r="UFP60" s="345"/>
      <c r="UFQ60" s="345"/>
      <c r="UFR60" s="345"/>
      <c r="UFS60" s="345"/>
      <c r="UFT60" s="345"/>
      <c r="UFU60" s="345"/>
      <c r="UFV60" s="345"/>
      <c r="UFW60" s="345"/>
      <c r="UFX60" s="345"/>
      <c r="UFY60" s="345"/>
      <c r="UFZ60" s="345"/>
      <c r="UGA60" s="345"/>
      <c r="UGB60" s="345"/>
      <c r="UGC60" s="345"/>
      <c r="UGD60" s="345"/>
      <c r="UGE60" s="345"/>
      <c r="UGF60" s="345"/>
      <c r="UGG60" s="345"/>
      <c r="UGH60" s="345"/>
      <c r="UGI60" s="345"/>
      <c r="UGJ60" s="345"/>
      <c r="UGK60" s="345"/>
      <c r="UGL60" s="345"/>
      <c r="UGM60" s="345"/>
      <c r="UGN60" s="345"/>
      <c r="UGO60" s="345"/>
      <c r="UGP60" s="345"/>
      <c r="UGQ60" s="345"/>
      <c r="UGR60" s="345"/>
      <c r="UGS60" s="345"/>
      <c r="UGT60" s="345"/>
      <c r="UGU60" s="345"/>
      <c r="UGV60" s="345"/>
      <c r="UGW60" s="345"/>
      <c r="UGX60" s="345"/>
      <c r="UGY60" s="345"/>
      <c r="UGZ60" s="345"/>
      <c r="UHA60" s="345"/>
      <c r="UHB60" s="345"/>
      <c r="UHC60" s="345"/>
      <c r="UHD60" s="345"/>
      <c r="UHE60" s="345"/>
      <c r="UHF60" s="345"/>
      <c r="UHG60" s="345"/>
      <c r="UHH60" s="345"/>
      <c r="UHI60" s="345"/>
      <c r="UHJ60" s="345"/>
      <c r="UHK60" s="345"/>
      <c r="UHL60" s="345"/>
      <c r="UHM60" s="345"/>
      <c r="UHN60" s="345"/>
      <c r="UHO60" s="345"/>
      <c r="UHP60" s="345"/>
      <c r="UHQ60" s="345"/>
      <c r="UHR60" s="345"/>
      <c r="UHS60" s="345"/>
      <c r="UHT60" s="345"/>
      <c r="UHU60" s="345"/>
      <c r="UHV60" s="345"/>
      <c r="UHW60" s="345"/>
      <c r="UHX60" s="345"/>
      <c r="UHY60" s="345"/>
      <c r="UHZ60" s="345"/>
      <c r="UIA60" s="345"/>
      <c r="UIB60" s="345"/>
      <c r="UIC60" s="345"/>
      <c r="UID60" s="345"/>
      <c r="UIE60" s="345"/>
      <c r="UIF60" s="345"/>
      <c r="UIG60" s="345"/>
      <c r="UIH60" s="345"/>
      <c r="UII60" s="345"/>
      <c r="UIJ60" s="345"/>
      <c r="UIK60" s="345"/>
      <c r="UIL60" s="345"/>
      <c r="UIM60" s="345"/>
      <c r="UIN60" s="345"/>
      <c r="UIO60" s="345"/>
      <c r="UIP60" s="345"/>
      <c r="UIQ60" s="345"/>
      <c r="UIR60" s="345"/>
      <c r="UIS60" s="345"/>
      <c r="UIT60" s="345"/>
      <c r="UIU60" s="345"/>
      <c r="UIV60" s="345"/>
      <c r="UIW60" s="345"/>
      <c r="UIX60" s="345"/>
      <c r="UIY60" s="345"/>
      <c r="UIZ60" s="345"/>
      <c r="UJA60" s="345"/>
      <c r="UJB60" s="345"/>
      <c r="UJC60" s="345"/>
      <c r="UJD60" s="345"/>
      <c r="UJE60" s="345"/>
      <c r="UJF60" s="345"/>
      <c r="UJG60" s="345"/>
      <c r="UJH60" s="345"/>
      <c r="UJI60" s="345"/>
      <c r="UJJ60" s="345"/>
      <c r="UJK60" s="345"/>
      <c r="UJL60" s="345"/>
      <c r="UJM60" s="345"/>
      <c r="UJN60" s="345"/>
      <c r="UJO60" s="345"/>
      <c r="UJP60" s="345"/>
      <c r="UJQ60" s="345"/>
      <c r="UJR60" s="345"/>
      <c r="UJS60" s="345"/>
      <c r="UJT60" s="345"/>
      <c r="UJU60" s="345"/>
      <c r="UJV60" s="345"/>
      <c r="UJW60" s="345"/>
      <c r="UJX60" s="345"/>
      <c r="UJY60" s="345"/>
      <c r="UJZ60" s="345"/>
      <c r="UKA60" s="345"/>
      <c r="UKB60" s="345"/>
      <c r="UKC60" s="345"/>
      <c r="UKD60" s="345"/>
      <c r="UKE60" s="345"/>
      <c r="UKF60" s="345"/>
      <c r="UKG60" s="345"/>
      <c r="UKH60" s="345"/>
      <c r="UKI60" s="345"/>
      <c r="UKJ60" s="345"/>
      <c r="UKK60" s="345"/>
      <c r="UKL60" s="345"/>
      <c r="UKM60" s="345"/>
      <c r="UKN60" s="345"/>
      <c r="UKO60" s="345"/>
      <c r="UKP60" s="345"/>
      <c r="UKQ60" s="345"/>
      <c r="UKR60" s="345"/>
      <c r="UKS60" s="345"/>
      <c r="UKT60" s="345"/>
      <c r="UKU60" s="345"/>
      <c r="UKV60" s="345"/>
      <c r="UKW60" s="345"/>
      <c r="UKX60" s="345"/>
      <c r="UKY60" s="345"/>
      <c r="UKZ60" s="345"/>
      <c r="ULA60" s="345"/>
      <c r="ULB60" s="345"/>
      <c r="ULC60" s="345"/>
      <c r="ULD60" s="345"/>
      <c r="ULE60" s="345"/>
      <c r="ULF60" s="345"/>
      <c r="ULG60" s="345"/>
      <c r="ULH60" s="345"/>
      <c r="ULI60" s="345"/>
      <c r="ULJ60" s="345"/>
      <c r="ULK60" s="345"/>
      <c r="ULL60" s="345"/>
      <c r="ULM60" s="345"/>
      <c r="ULN60" s="345"/>
      <c r="ULO60" s="345"/>
      <c r="ULP60" s="345"/>
      <c r="ULQ60" s="345"/>
      <c r="ULR60" s="345"/>
      <c r="ULS60" s="345"/>
      <c r="ULT60" s="345"/>
      <c r="ULU60" s="345"/>
      <c r="ULV60" s="345"/>
      <c r="ULW60" s="345"/>
      <c r="ULX60" s="345"/>
      <c r="ULY60" s="345"/>
      <c r="ULZ60" s="345"/>
      <c r="UMA60" s="345"/>
      <c r="UMB60" s="345"/>
      <c r="UMC60" s="345"/>
      <c r="UMD60" s="345"/>
      <c r="UME60" s="345"/>
      <c r="UMF60" s="345"/>
      <c r="UMG60" s="345"/>
      <c r="UMH60" s="345"/>
      <c r="UMI60" s="345"/>
      <c r="UMJ60" s="345"/>
      <c r="UMK60" s="345"/>
      <c r="UML60" s="345"/>
      <c r="UMM60" s="345"/>
      <c r="UMN60" s="345"/>
      <c r="UMO60" s="345"/>
      <c r="UMP60" s="345"/>
      <c r="UMQ60" s="345"/>
      <c r="UMR60" s="345"/>
      <c r="UMS60" s="345"/>
      <c r="UMT60" s="345"/>
      <c r="UMU60" s="345"/>
      <c r="UMV60" s="345"/>
      <c r="UMW60" s="345"/>
      <c r="UMX60" s="345"/>
      <c r="UMY60" s="345"/>
      <c r="UMZ60" s="345"/>
      <c r="UNA60" s="345"/>
      <c r="UNB60" s="345"/>
      <c r="UNC60" s="345"/>
      <c r="UND60" s="345"/>
      <c r="UNE60" s="345"/>
      <c r="UNF60" s="345"/>
      <c r="UNG60" s="345"/>
      <c r="UNH60" s="345"/>
      <c r="UNI60" s="345"/>
      <c r="UNJ60" s="345"/>
      <c r="UNK60" s="345"/>
      <c r="UNL60" s="345"/>
      <c r="UNM60" s="345"/>
      <c r="UNN60" s="345"/>
      <c r="UNO60" s="345"/>
      <c r="UNP60" s="345"/>
      <c r="UNQ60" s="345"/>
      <c r="UNR60" s="345"/>
      <c r="UNS60" s="345"/>
      <c r="UNT60" s="345"/>
      <c r="UNU60" s="345"/>
      <c r="UNV60" s="345"/>
      <c r="UNW60" s="345"/>
      <c r="UNX60" s="345"/>
      <c r="UNY60" s="345"/>
      <c r="UNZ60" s="345"/>
      <c r="UOA60" s="345"/>
      <c r="UOB60" s="345"/>
      <c r="UOC60" s="345"/>
      <c r="UOD60" s="345"/>
      <c r="UOE60" s="345"/>
      <c r="UOF60" s="345"/>
      <c r="UOG60" s="345"/>
      <c r="UOH60" s="345"/>
      <c r="UOI60" s="345"/>
      <c r="UOJ60" s="345"/>
      <c r="UOK60" s="345"/>
      <c r="UOL60" s="345"/>
      <c r="UOM60" s="345"/>
      <c r="UON60" s="345"/>
      <c r="UOO60" s="345"/>
      <c r="UOP60" s="345"/>
      <c r="UOQ60" s="345"/>
      <c r="UOR60" s="345"/>
      <c r="UOS60" s="345"/>
      <c r="UOT60" s="345"/>
      <c r="UOU60" s="345"/>
      <c r="UOV60" s="345"/>
      <c r="UOW60" s="345"/>
      <c r="UOX60" s="345"/>
      <c r="UOY60" s="345"/>
      <c r="UOZ60" s="345"/>
      <c r="UPA60" s="345"/>
      <c r="UPB60" s="345"/>
      <c r="UPC60" s="345"/>
      <c r="UPD60" s="345"/>
      <c r="UPE60" s="345"/>
      <c r="UPF60" s="345"/>
      <c r="UPG60" s="345"/>
      <c r="UPH60" s="345"/>
      <c r="UPI60" s="345"/>
      <c r="UPJ60" s="345"/>
      <c r="UPK60" s="345"/>
      <c r="UPL60" s="345"/>
      <c r="UPM60" s="345"/>
      <c r="UPN60" s="345"/>
      <c r="UPO60" s="345"/>
      <c r="UPP60" s="345"/>
      <c r="UPQ60" s="345"/>
      <c r="UPR60" s="345"/>
      <c r="UPS60" s="345"/>
      <c r="UPT60" s="345"/>
      <c r="UPU60" s="345"/>
      <c r="UPV60" s="345"/>
      <c r="UPW60" s="345"/>
      <c r="UPX60" s="345"/>
      <c r="UPY60" s="345"/>
      <c r="UPZ60" s="345"/>
      <c r="UQA60" s="345"/>
      <c r="UQB60" s="345"/>
      <c r="UQC60" s="345"/>
      <c r="UQD60" s="345"/>
      <c r="UQE60" s="345"/>
      <c r="UQF60" s="345"/>
      <c r="UQG60" s="345"/>
      <c r="UQH60" s="345"/>
      <c r="UQI60" s="345"/>
      <c r="UQJ60" s="345"/>
      <c r="UQK60" s="345"/>
      <c r="UQL60" s="345"/>
      <c r="UQM60" s="345"/>
      <c r="UQN60" s="345"/>
      <c r="UQO60" s="345"/>
      <c r="UQP60" s="345"/>
      <c r="UQQ60" s="345"/>
      <c r="UQR60" s="345"/>
      <c r="UQS60" s="345"/>
      <c r="UQT60" s="345"/>
      <c r="UQU60" s="345"/>
      <c r="UQV60" s="345"/>
      <c r="UQW60" s="345"/>
      <c r="UQX60" s="345"/>
      <c r="UQY60" s="345"/>
      <c r="UQZ60" s="345"/>
      <c r="URA60" s="345"/>
      <c r="URB60" s="345"/>
      <c r="URC60" s="345"/>
      <c r="URD60" s="345"/>
      <c r="URE60" s="345"/>
      <c r="URF60" s="345"/>
      <c r="URG60" s="345"/>
      <c r="URH60" s="345"/>
      <c r="URI60" s="345"/>
      <c r="URJ60" s="345"/>
      <c r="URK60" s="345"/>
      <c r="URL60" s="345"/>
      <c r="URM60" s="345"/>
      <c r="URN60" s="345"/>
      <c r="URO60" s="345"/>
      <c r="URP60" s="345"/>
      <c r="URQ60" s="345"/>
      <c r="URR60" s="345"/>
      <c r="URS60" s="345"/>
      <c r="URT60" s="345"/>
      <c r="URU60" s="345"/>
      <c r="URV60" s="345"/>
      <c r="URW60" s="345"/>
      <c r="URX60" s="345"/>
      <c r="URY60" s="345"/>
      <c r="URZ60" s="345"/>
      <c r="USA60" s="345"/>
      <c r="USB60" s="345"/>
      <c r="USC60" s="345"/>
      <c r="USD60" s="345"/>
      <c r="USE60" s="345"/>
      <c r="USF60" s="345"/>
      <c r="USG60" s="345"/>
      <c r="USH60" s="345"/>
      <c r="USI60" s="345"/>
      <c r="USJ60" s="345"/>
      <c r="USK60" s="345"/>
      <c r="USL60" s="345"/>
      <c r="USM60" s="345"/>
      <c r="USN60" s="345"/>
      <c r="USO60" s="345"/>
      <c r="USP60" s="345"/>
      <c r="USQ60" s="345"/>
      <c r="USR60" s="345"/>
      <c r="USS60" s="345"/>
      <c r="UST60" s="345"/>
      <c r="USU60" s="345"/>
      <c r="USV60" s="345"/>
      <c r="USW60" s="345"/>
      <c r="USX60" s="345"/>
      <c r="USY60" s="345"/>
      <c r="USZ60" s="345"/>
      <c r="UTA60" s="345"/>
      <c r="UTB60" s="345"/>
      <c r="UTC60" s="345"/>
      <c r="UTD60" s="345"/>
      <c r="UTE60" s="345"/>
      <c r="UTF60" s="345"/>
      <c r="UTG60" s="345"/>
      <c r="UTH60" s="345"/>
      <c r="UTI60" s="345"/>
      <c r="UTJ60" s="345"/>
      <c r="UTK60" s="345"/>
      <c r="UTL60" s="345"/>
      <c r="UTM60" s="345"/>
      <c r="UTN60" s="345"/>
      <c r="UTO60" s="345"/>
      <c r="UTP60" s="345"/>
      <c r="UTQ60" s="345"/>
      <c r="UTR60" s="345"/>
      <c r="UTS60" s="345"/>
      <c r="UTT60" s="345"/>
      <c r="UTU60" s="345"/>
      <c r="UTV60" s="345"/>
      <c r="UTW60" s="345"/>
      <c r="UTX60" s="345"/>
      <c r="UTY60" s="345"/>
      <c r="UTZ60" s="345"/>
      <c r="UUA60" s="345"/>
      <c r="UUB60" s="345"/>
      <c r="UUC60" s="345"/>
      <c r="UUD60" s="345"/>
      <c r="UUE60" s="345"/>
      <c r="UUF60" s="345"/>
      <c r="UUG60" s="345"/>
      <c r="UUH60" s="345"/>
      <c r="UUI60" s="345"/>
      <c r="UUJ60" s="345"/>
      <c r="UUK60" s="345"/>
      <c r="UUL60" s="345"/>
      <c r="UUM60" s="345"/>
      <c r="UUN60" s="345"/>
      <c r="UUO60" s="345"/>
      <c r="UUP60" s="345"/>
      <c r="UUQ60" s="345"/>
      <c r="UUR60" s="345"/>
      <c r="UUS60" s="345"/>
      <c r="UUT60" s="345"/>
      <c r="UUU60" s="345"/>
      <c r="UUV60" s="345"/>
      <c r="UUW60" s="345"/>
      <c r="UUX60" s="345"/>
      <c r="UUY60" s="345"/>
      <c r="UUZ60" s="345"/>
      <c r="UVA60" s="345"/>
      <c r="UVB60" s="345"/>
      <c r="UVC60" s="345"/>
      <c r="UVD60" s="345"/>
      <c r="UVE60" s="345"/>
      <c r="UVF60" s="345"/>
      <c r="UVG60" s="345"/>
      <c r="UVH60" s="345"/>
      <c r="UVI60" s="345"/>
      <c r="UVJ60" s="345"/>
      <c r="UVK60" s="345"/>
      <c r="UVL60" s="345"/>
      <c r="UVM60" s="345"/>
      <c r="UVN60" s="345"/>
      <c r="UVO60" s="345"/>
      <c r="UVP60" s="345"/>
      <c r="UVQ60" s="345"/>
      <c r="UVR60" s="345"/>
      <c r="UVS60" s="345"/>
      <c r="UVT60" s="345"/>
      <c r="UVU60" s="345"/>
      <c r="UVV60" s="345"/>
      <c r="UVW60" s="345"/>
      <c r="UVX60" s="345"/>
      <c r="UVY60" s="345"/>
      <c r="UVZ60" s="345"/>
      <c r="UWA60" s="345"/>
      <c r="UWB60" s="345"/>
      <c r="UWC60" s="345"/>
      <c r="UWD60" s="345"/>
      <c r="UWE60" s="345"/>
      <c r="UWF60" s="345"/>
      <c r="UWG60" s="345"/>
      <c r="UWH60" s="345"/>
      <c r="UWI60" s="345"/>
      <c r="UWJ60" s="345"/>
      <c r="UWK60" s="345"/>
      <c r="UWL60" s="345"/>
      <c r="UWM60" s="345"/>
      <c r="UWN60" s="345"/>
      <c r="UWO60" s="345"/>
      <c r="UWP60" s="345"/>
      <c r="UWQ60" s="345"/>
      <c r="UWR60" s="345"/>
      <c r="UWS60" s="345"/>
      <c r="UWT60" s="345"/>
      <c r="UWU60" s="345"/>
      <c r="UWV60" s="345"/>
      <c r="UWW60" s="345"/>
      <c r="UWX60" s="345"/>
      <c r="UWY60" s="345"/>
      <c r="UWZ60" s="345"/>
      <c r="UXA60" s="345"/>
      <c r="UXB60" s="345"/>
      <c r="UXC60" s="345"/>
      <c r="UXD60" s="345"/>
      <c r="UXE60" s="345"/>
      <c r="UXF60" s="345"/>
      <c r="UXG60" s="345"/>
      <c r="UXH60" s="345"/>
      <c r="UXI60" s="345"/>
      <c r="UXJ60" s="345"/>
      <c r="UXK60" s="345"/>
      <c r="UXL60" s="345"/>
      <c r="UXM60" s="345"/>
      <c r="UXN60" s="345"/>
      <c r="UXO60" s="345"/>
      <c r="UXP60" s="345"/>
      <c r="UXQ60" s="345"/>
      <c r="UXR60" s="345"/>
      <c r="UXS60" s="345"/>
      <c r="UXT60" s="345"/>
      <c r="UXU60" s="345"/>
      <c r="UXV60" s="345"/>
      <c r="UXW60" s="345"/>
      <c r="UXX60" s="345"/>
      <c r="UXY60" s="345"/>
      <c r="UXZ60" s="345"/>
      <c r="UYA60" s="345"/>
      <c r="UYB60" s="345"/>
      <c r="UYC60" s="345"/>
      <c r="UYD60" s="345"/>
      <c r="UYE60" s="345"/>
      <c r="UYF60" s="345"/>
      <c r="UYG60" s="345"/>
      <c r="UYH60" s="345"/>
      <c r="UYI60" s="345"/>
      <c r="UYJ60" s="345"/>
      <c r="UYK60" s="345"/>
      <c r="UYL60" s="345"/>
      <c r="UYM60" s="345"/>
      <c r="UYN60" s="345"/>
      <c r="UYO60" s="345"/>
      <c r="UYP60" s="345"/>
      <c r="UYQ60" s="345"/>
      <c r="UYR60" s="345"/>
      <c r="UYS60" s="345"/>
      <c r="UYT60" s="345"/>
      <c r="UYU60" s="345"/>
      <c r="UYV60" s="345"/>
      <c r="UYW60" s="345"/>
      <c r="UYX60" s="345"/>
      <c r="UYY60" s="345"/>
      <c r="UYZ60" s="345"/>
      <c r="UZA60" s="345"/>
      <c r="UZB60" s="345"/>
      <c r="UZC60" s="345"/>
      <c r="UZD60" s="345"/>
      <c r="UZE60" s="345"/>
      <c r="UZF60" s="345"/>
      <c r="UZG60" s="345"/>
      <c r="UZH60" s="345"/>
      <c r="UZI60" s="345"/>
      <c r="UZJ60" s="345"/>
      <c r="UZK60" s="345"/>
      <c r="UZL60" s="345"/>
      <c r="UZM60" s="345"/>
      <c r="UZN60" s="345"/>
      <c r="UZO60" s="345"/>
      <c r="UZP60" s="345"/>
      <c r="UZQ60" s="345"/>
      <c r="UZR60" s="345"/>
      <c r="UZS60" s="345"/>
      <c r="UZT60" s="345"/>
      <c r="UZU60" s="345"/>
      <c r="UZV60" s="345"/>
      <c r="UZW60" s="345"/>
      <c r="UZX60" s="345"/>
      <c r="UZY60" s="345"/>
      <c r="UZZ60" s="345"/>
      <c r="VAA60" s="345"/>
      <c r="VAB60" s="345"/>
      <c r="VAC60" s="345"/>
      <c r="VAD60" s="345"/>
      <c r="VAE60" s="345"/>
      <c r="VAF60" s="345"/>
      <c r="VAG60" s="345"/>
      <c r="VAH60" s="345"/>
      <c r="VAI60" s="345"/>
      <c r="VAJ60" s="345"/>
      <c r="VAK60" s="345"/>
      <c r="VAL60" s="345"/>
      <c r="VAM60" s="345"/>
      <c r="VAN60" s="345"/>
      <c r="VAO60" s="345"/>
      <c r="VAP60" s="345"/>
      <c r="VAQ60" s="345"/>
      <c r="VAR60" s="345"/>
      <c r="VAS60" s="345"/>
      <c r="VAT60" s="345"/>
      <c r="VAU60" s="345"/>
      <c r="VAV60" s="345"/>
      <c r="VAW60" s="345"/>
      <c r="VAX60" s="345"/>
      <c r="VAY60" s="345"/>
      <c r="VAZ60" s="345"/>
      <c r="VBA60" s="345"/>
      <c r="VBB60" s="345"/>
      <c r="VBC60" s="345"/>
      <c r="VBD60" s="345"/>
      <c r="VBE60" s="345"/>
      <c r="VBF60" s="345"/>
      <c r="VBG60" s="345"/>
      <c r="VBH60" s="345"/>
      <c r="VBI60" s="345"/>
      <c r="VBJ60" s="345"/>
      <c r="VBK60" s="345"/>
      <c r="VBL60" s="345"/>
      <c r="VBM60" s="345"/>
      <c r="VBN60" s="345"/>
      <c r="VBO60" s="345"/>
      <c r="VBP60" s="345"/>
      <c r="VBQ60" s="345"/>
      <c r="VBR60" s="345"/>
      <c r="VBS60" s="345"/>
      <c r="VBT60" s="345"/>
      <c r="VBU60" s="345"/>
      <c r="VBV60" s="345"/>
      <c r="VBW60" s="345"/>
      <c r="VBX60" s="345"/>
      <c r="VBY60" s="345"/>
      <c r="VBZ60" s="345"/>
      <c r="VCA60" s="345"/>
      <c r="VCB60" s="345"/>
      <c r="VCC60" s="345"/>
      <c r="VCD60" s="345"/>
      <c r="VCE60" s="345"/>
      <c r="VCF60" s="345"/>
      <c r="VCG60" s="345"/>
      <c r="VCH60" s="345"/>
      <c r="VCI60" s="345"/>
      <c r="VCJ60" s="345"/>
      <c r="VCK60" s="345"/>
      <c r="VCL60" s="345"/>
      <c r="VCM60" s="345"/>
      <c r="VCN60" s="345"/>
      <c r="VCO60" s="345"/>
      <c r="VCP60" s="345"/>
      <c r="VCQ60" s="345"/>
      <c r="VCR60" s="345"/>
      <c r="VCS60" s="345"/>
      <c r="VCT60" s="345"/>
      <c r="VCU60" s="345"/>
      <c r="VCV60" s="345"/>
      <c r="VCW60" s="345"/>
      <c r="VCX60" s="345"/>
      <c r="VCY60" s="345"/>
      <c r="VCZ60" s="345"/>
      <c r="VDA60" s="345"/>
      <c r="VDB60" s="345"/>
      <c r="VDC60" s="345"/>
      <c r="VDD60" s="345"/>
      <c r="VDE60" s="345"/>
      <c r="VDF60" s="345"/>
      <c r="VDG60" s="345"/>
      <c r="VDH60" s="345"/>
      <c r="VDI60" s="345"/>
      <c r="VDJ60" s="345"/>
      <c r="VDK60" s="345"/>
      <c r="VDL60" s="345"/>
      <c r="VDM60" s="345"/>
      <c r="VDN60" s="345"/>
      <c r="VDO60" s="345"/>
      <c r="VDP60" s="345"/>
      <c r="VDQ60" s="345"/>
      <c r="VDR60" s="345"/>
      <c r="VDS60" s="345"/>
      <c r="VDT60" s="345"/>
      <c r="VDU60" s="345"/>
      <c r="VDV60" s="345"/>
      <c r="VDW60" s="345"/>
      <c r="VDX60" s="345"/>
      <c r="VDY60" s="345"/>
      <c r="VDZ60" s="345"/>
      <c r="VEA60" s="345"/>
      <c r="VEB60" s="345"/>
      <c r="VEC60" s="345"/>
      <c r="VED60" s="345"/>
      <c r="VEE60" s="345"/>
      <c r="VEF60" s="345"/>
      <c r="VEG60" s="345"/>
      <c r="VEH60" s="345"/>
      <c r="VEI60" s="345"/>
      <c r="VEJ60" s="345"/>
      <c r="VEK60" s="345"/>
      <c r="VEL60" s="345"/>
      <c r="VEM60" s="345"/>
      <c r="VEN60" s="345"/>
      <c r="VEO60" s="345"/>
      <c r="VEP60" s="345"/>
      <c r="VEQ60" s="345"/>
      <c r="VER60" s="345"/>
      <c r="VES60" s="345"/>
      <c r="VET60" s="345"/>
      <c r="VEU60" s="345"/>
      <c r="VEV60" s="345"/>
      <c r="VEW60" s="345"/>
      <c r="VEX60" s="345"/>
      <c r="VEY60" s="345"/>
      <c r="VEZ60" s="345"/>
      <c r="VFA60" s="345"/>
      <c r="VFB60" s="345"/>
      <c r="VFC60" s="345"/>
      <c r="VFD60" s="345"/>
      <c r="VFE60" s="345"/>
      <c r="VFF60" s="345"/>
      <c r="VFG60" s="345"/>
      <c r="VFH60" s="345"/>
      <c r="VFI60" s="345"/>
      <c r="VFJ60" s="345"/>
      <c r="VFK60" s="345"/>
      <c r="VFL60" s="345"/>
      <c r="VFM60" s="345"/>
      <c r="VFN60" s="345"/>
      <c r="VFO60" s="345"/>
      <c r="VFP60" s="345"/>
      <c r="VFQ60" s="345"/>
      <c r="VFR60" s="345"/>
      <c r="VFS60" s="345"/>
      <c r="VFT60" s="345"/>
      <c r="VFU60" s="345"/>
      <c r="VFV60" s="345"/>
      <c r="VFW60" s="345"/>
      <c r="VFX60" s="345"/>
      <c r="VFY60" s="345"/>
      <c r="VFZ60" s="345"/>
      <c r="VGA60" s="345"/>
      <c r="VGB60" s="345"/>
      <c r="VGC60" s="345"/>
      <c r="VGD60" s="345"/>
      <c r="VGE60" s="345"/>
      <c r="VGF60" s="345"/>
      <c r="VGG60" s="345"/>
      <c r="VGH60" s="345"/>
      <c r="VGI60" s="345"/>
      <c r="VGJ60" s="345"/>
      <c r="VGK60" s="345"/>
      <c r="VGL60" s="345"/>
      <c r="VGM60" s="345"/>
      <c r="VGN60" s="345"/>
      <c r="VGO60" s="345"/>
      <c r="VGP60" s="345"/>
      <c r="VGQ60" s="345"/>
      <c r="VGR60" s="345"/>
      <c r="VGS60" s="345"/>
      <c r="VGT60" s="345"/>
      <c r="VGU60" s="345"/>
      <c r="VGV60" s="345"/>
      <c r="VGW60" s="345"/>
      <c r="VGX60" s="345"/>
      <c r="VGY60" s="345"/>
      <c r="VGZ60" s="345"/>
      <c r="VHA60" s="345"/>
      <c r="VHB60" s="345"/>
      <c r="VHC60" s="345"/>
      <c r="VHD60" s="345"/>
      <c r="VHE60" s="345"/>
      <c r="VHF60" s="345"/>
      <c r="VHG60" s="345"/>
      <c r="VHH60" s="345"/>
      <c r="VHI60" s="345"/>
      <c r="VHJ60" s="345"/>
      <c r="VHK60" s="345"/>
      <c r="VHL60" s="345"/>
      <c r="VHM60" s="345"/>
      <c r="VHN60" s="345"/>
      <c r="VHO60" s="345"/>
      <c r="VHP60" s="345"/>
      <c r="VHQ60" s="345"/>
      <c r="VHR60" s="345"/>
      <c r="VHS60" s="345"/>
      <c r="VHT60" s="345"/>
      <c r="VHU60" s="345"/>
      <c r="VHV60" s="345"/>
      <c r="VHW60" s="345"/>
      <c r="VHX60" s="345"/>
      <c r="VHY60" s="345"/>
      <c r="VHZ60" s="345"/>
      <c r="VIA60" s="345"/>
      <c r="VIB60" s="345"/>
      <c r="VIC60" s="345"/>
      <c r="VID60" s="345"/>
      <c r="VIE60" s="345"/>
      <c r="VIF60" s="345"/>
      <c r="VIG60" s="345"/>
      <c r="VIH60" s="345"/>
      <c r="VII60" s="345"/>
      <c r="VIJ60" s="345"/>
      <c r="VIK60" s="345"/>
      <c r="VIL60" s="345"/>
      <c r="VIM60" s="345"/>
      <c r="VIN60" s="345"/>
      <c r="VIO60" s="345"/>
      <c r="VIP60" s="345"/>
      <c r="VIQ60" s="345"/>
      <c r="VIR60" s="345"/>
      <c r="VIS60" s="345"/>
      <c r="VIT60" s="345"/>
      <c r="VIU60" s="345"/>
      <c r="VIV60" s="345"/>
      <c r="VIW60" s="345"/>
      <c r="VIX60" s="345"/>
      <c r="VIY60" s="345"/>
      <c r="VIZ60" s="345"/>
      <c r="VJA60" s="345"/>
      <c r="VJB60" s="345"/>
      <c r="VJC60" s="345"/>
      <c r="VJD60" s="345"/>
      <c r="VJE60" s="345"/>
      <c r="VJF60" s="345"/>
      <c r="VJG60" s="345"/>
      <c r="VJH60" s="345"/>
      <c r="VJI60" s="345"/>
      <c r="VJJ60" s="345"/>
      <c r="VJK60" s="345"/>
      <c r="VJL60" s="345"/>
      <c r="VJM60" s="345"/>
      <c r="VJN60" s="345"/>
      <c r="VJO60" s="345"/>
      <c r="VJP60" s="345"/>
      <c r="VJQ60" s="345"/>
      <c r="VJR60" s="345"/>
      <c r="VJS60" s="345"/>
      <c r="VJT60" s="345"/>
      <c r="VJU60" s="345"/>
      <c r="VJV60" s="345"/>
      <c r="VJW60" s="345"/>
      <c r="VJX60" s="345"/>
      <c r="VJY60" s="345"/>
      <c r="VJZ60" s="345"/>
      <c r="VKA60" s="345"/>
      <c r="VKB60" s="345"/>
      <c r="VKC60" s="345"/>
      <c r="VKD60" s="345"/>
      <c r="VKE60" s="345"/>
      <c r="VKF60" s="345"/>
      <c r="VKG60" s="345"/>
      <c r="VKH60" s="345"/>
      <c r="VKI60" s="345"/>
      <c r="VKJ60" s="345"/>
      <c r="VKK60" s="345"/>
      <c r="VKL60" s="345"/>
      <c r="VKM60" s="345"/>
      <c r="VKN60" s="345"/>
      <c r="VKO60" s="345"/>
      <c r="VKP60" s="345"/>
      <c r="VKQ60" s="345"/>
      <c r="VKR60" s="345"/>
      <c r="VKS60" s="345"/>
      <c r="VKT60" s="345"/>
      <c r="VKU60" s="345"/>
      <c r="VKV60" s="345"/>
      <c r="VKW60" s="345"/>
      <c r="VKX60" s="345"/>
      <c r="VKY60" s="345"/>
      <c r="VKZ60" s="345"/>
      <c r="VLA60" s="345"/>
      <c r="VLB60" s="345"/>
      <c r="VLC60" s="345"/>
      <c r="VLD60" s="345"/>
      <c r="VLE60" s="345"/>
      <c r="VLF60" s="345"/>
      <c r="VLG60" s="345"/>
      <c r="VLH60" s="345"/>
      <c r="VLI60" s="345"/>
      <c r="VLJ60" s="345"/>
      <c r="VLK60" s="345"/>
      <c r="VLL60" s="345"/>
      <c r="VLM60" s="345"/>
      <c r="VLN60" s="345"/>
      <c r="VLO60" s="345"/>
      <c r="VLP60" s="345"/>
      <c r="VLQ60" s="345"/>
      <c r="VLR60" s="345"/>
      <c r="VLS60" s="345"/>
      <c r="VLT60" s="345"/>
      <c r="VLU60" s="345"/>
      <c r="VLV60" s="345"/>
      <c r="VLW60" s="345"/>
      <c r="VLX60" s="345"/>
      <c r="VLY60" s="345"/>
      <c r="VLZ60" s="345"/>
      <c r="VMA60" s="345"/>
      <c r="VMB60" s="345"/>
      <c r="VMC60" s="345"/>
      <c r="VMD60" s="345"/>
      <c r="VME60" s="345"/>
      <c r="VMF60" s="345"/>
      <c r="VMG60" s="345"/>
      <c r="VMH60" s="345"/>
      <c r="VMI60" s="345"/>
      <c r="VMJ60" s="345"/>
      <c r="VMK60" s="345"/>
      <c r="VML60" s="345"/>
      <c r="VMM60" s="345"/>
      <c r="VMN60" s="345"/>
      <c r="VMO60" s="345"/>
      <c r="VMP60" s="345"/>
      <c r="VMQ60" s="345"/>
      <c r="VMR60" s="345"/>
      <c r="VMS60" s="345"/>
      <c r="VMT60" s="345"/>
      <c r="VMU60" s="345"/>
      <c r="VMV60" s="345"/>
      <c r="VMW60" s="345"/>
      <c r="VMX60" s="345"/>
      <c r="VMY60" s="345"/>
      <c r="VMZ60" s="345"/>
      <c r="VNA60" s="345"/>
      <c r="VNB60" s="345"/>
      <c r="VNC60" s="345"/>
      <c r="VND60" s="345"/>
      <c r="VNE60" s="345"/>
      <c r="VNF60" s="345"/>
      <c r="VNG60" s="345"/>
      <c r="VNH60" s="345"/>
      <c r="VNI60" s="345"/>
      <c r="VNJ60" s="345"/>
      <c r="VNK60" s="345"/>
      <c r="VNL60" s="345"/>
      <c r="VNM60" s="345"/>
      <c r="VNN60" s="345"/>
      <c r="VNO60" s="345"/>
      <c r="VNP60" s="345"/>
      <c r="VNQ60" s="345"/>
      <c r="VNR60" s="345"/>
      <c r="VNS60" s="345"/>
      <c r="VNT60" s="345"/>
      <c r="VNU60" s="345"/>
      <c r="VNV60" s="345"/>
      <c r="VNW60" s="345"/>
      <c r="VNX60" s="345"/>
      <c r="VNY60" s="345"/>
      <c r="VNZ60" s="345"/>
      <c r="VOA60" s="345"/>
      <c r="VOB60" s="345"/>
      <c r="VOC60" s="345"/>
      <c r="VOD60" s="345"/>
      <c r="VOE60" s="345"/>
      <c r="VOF60" s="345"/>
      <c r="VOG60" s="345"/>
      <c r="VOH60" s="345"/>
      <c r="VOI60" s="345"/>
      <c r="VOJ60" s="345"/>
      <c r="VOK60" s="345"/>
      <c r="VOL60" s="345"/>
      <c r="VOM60" s="345"/>
      <c r="VON60" s="345"/>
      <c r="VOO60" s="345"/>
      <c r="VOP60" s="345"/>
      <c r="VOQ60" s="345"/>
      <c r="VOR60" s="345"/>
      <c r="VOS60" s="345"/>
      <c r="VOT60" s="345"/>
      <c r="VOU60" s="345"/>
      <c r="VOV60" s="345"/>
      <c r="VOW60" s="345"/>
      <c r="VOX60" s="345"/>
      <c r="VOY60" s="345"/>
      <c r="VOZ60" s="345"/>
      <c r="VPA60" s="345"/>
      <c r="VPB60" s="345"/>
      <c r="VPC60" s="345"/>
      <c r="VPD60" s="345"/>
      <c r="VPE60" s="345"/>
      <c r="VPF60" s="345"/>
      <c r="VPG60" s="345"/>
      <c r="VPH60" s="345"/>
      <c r="VPI60" s="345"/>
      <c r="VPJ60" s="345"/>
      <c r="VPK60" s="345"/>
      <c r="VPL60" s="345"/>
      <c r="VPM60" s="345"/>
      <c r="VPN60" s="345"/>
      <c r="VPO60" s="345"/>
      <c r="VPP60" s="345"/>
      <c r="VPQ60" s="345"/>
      <c r="VPR60" s="345"/>
      <c r="VPS60" s="345"/>
      <c r="VPT60" s="345"/>
      <c r="VPU60" s="345"/>
      <c r="VPV60" s="345"/>
      <c r="VPW60" s="345"/>
      <c r="VPX60" s="345"/>
      <c r="VPY60" s="345"/>
      <c r="VPZ60" s="345"/>
      <c r="VQA60" s="345"/>
      <c r="VQB60" s="345"/>
      <c r="VQC60" s="345"/>
      <c r="VQD60" s="345"/>
      <c r="VQE60" s="345"/>
      <c r="VQF60" s="345"/>
      <c r="VQG60" s="345"/>
      <c r="VQH60" s="345"/>
      <c r="VQI60" s="345"/>
      <c r="VQJ60" s="345"/>
      <c r="VQK60" s="345"/>
      <c r="VQL60" s="345"/>
      <c r="VQM60" s="345"/>
      <c r="VQN60" s="345"/>
      <c r="VQO60" s="345"/>
      <c r="VQP60" s="345"/>
      <c r="VQQ60" s="345"/>
      <c r="VQR60" s="345"/>
      <c r="VQS60" s="345"/>
      <c r="VQT60" s="345"/>
      <c r="VQU60" s="345"/>
      <c r="VQV60" s="345"/>
      <c r="VQW60" s="345"/>
      <c r="VQX60" s="345"/>
      <c r="VQY60" s="345"/>
      <c r="VQZ60" s="345"/>
      <c r="VRA60" s="345"/>
      <c r="VRB60" s="345"/>
      <c r="VRC60" s="345"/>
      <c r="VRD60" s="345"/>
      <c r="VRE60" s="345"/>
      <c r="VRF60" s="345"/>
      <c r="VRG60" s="345"/>
      <c r="VRH60" s="345"/>
      <c r="VRI60" s="345"/>
      <c r="VRJ60" s="345"/>
      <c r="VRK60" s="345"/>
      <c r="VRL60" s="345"/>
      <c r="VRM60" s="345"/>
      <c r="VRN60" s="345"/>
      <c r="VRO60" s="345"/>
      <c r="VRP60" s="345"/>
      <c r="VRQ60" s="345"/>
      <c r="VRR60" s="345"/>
      <c r="VRS60" s="345"/>
      <c r="VRT60" s="345"/>
      <c r="VRU60" s="345"/>
      <c r="VRV60" s="345"/>
      <c r="VRW60" s="345"/>
      <c r="VRX60" s="345"/>
      <c r="VRY60" s="345"/>
      <c r="VRZ60" s="345"/>
      <c r="VSA60" s="345"/>
      <c r="VSB60" s="345"/>
      <c r="VSC60" s="345"/>
      <c r="VSD60" s="345"/>
      <c r="VSE60" s="345"/>
      <c r="VSF60" s="345"/>
      <c r="VSG60" s="345"/>
      <c r="VSH60" s="345"/>
      <c r="VSI60" s="345"/>
      <c r="VSJ60" s="345"/>
      <c r="VSK60" s="345"/>
      <c r="VSL60" s="345"/>
      <c r="VSM60" s="345"/>
      <c r="VSN60" s="345"/>
      <c r="VSO60" s="345"/>
      <c r="VSP60" s="345"/>
      <c r="VSQ60" s="345"/>
      <c r="VSR60" s="345"/>
      <c r="VSS60" s="345"/>
      <c r="VST60" s="345"/>
      <c r="VSU60" s="345"/>
      <c r="VSV60" s="345"/>
      <c r="VSW60" s="345"/>
      <c r="VSX60" s="345"/>
      <c r="VSY60" s="345"/>
      <c r="VSZ60" s="345"/>
      <c r="VTA60" s="345"/>
      <c r="VTB60" s="345"/>
      <c r="VTC60" s="345"/>
      <c r="VTD60" s="345"/>
      <c r="VTE60" s="345"/>
      <c r="VTF60" s="345"/>
      <c r="VTG60" s="345"/>
      <c r="VTH60" s="345"/>
      <c r="VTI60" s="345"/>
      <c r="VTJ60" s="345"/>
      <c r="VTK60" s="345"/>
      <c r="VTL60" s="345"/>
      <c r="VTM60" s="345"/>
      <c r="VTN60" s="345"/>
      <c r="VTO60" s="345"/>
      <c r="VTP60" s="345"/>
      <c r="VTQ60" s="345"/>
      <c r="VTR60" s="345"/>
      <c r="VTS60" s="345"/>
      <c r="VTT60" s="345"/>
      <c r="VTU60" s="345"/>
      <c r="VTV60" s="345"/>
      <c r="VTW60" s="345"/>
      <c r="VTX60" s="345"/>
      <c r="VTY60" s="345"/>
      <c r="VTZ60" s="345"/>
      <c r="VUA60" s="345"/>
      <c r="VUB60" s="345"/>
      <c r="VUC60" s="345"/>
      <c r="VUD60" s="345"/>
      <c r="VUE60" s="345"/>
      <c r="VUF60" s="345"/>
      <c r="VUG60" s="345"/>
      <c r="VUH60" s="345"/>
      <c r="VUI60" s="345"/>
      <c r="VUJ60" s="345"/>
      <c r="VUK60" s="345"/>
      <c r="VUL60" s="345"/>
      <c r="VUM60" s="345"/>
      <c r="VUN60" s="345"/>
      <c r="VUO60" s="345"/>
      <c r="VUP60" s="345"/>
      <c r="VUQ60" s="345"/>
      <c r="VUR60" s="345"/>
      <c r="VUS60" s="345"/>
      <c r="VUT60" s="345"/>
      <c r="VUU60" s="345"/>
      <c r="VUV60" s="345"/>
      <c r="VUW60" s="345"/>
      <c r="VUX60" s="345"/>
      <c r="VUY60" s="345"/>
      <c r="VUZ60" s="345"/>
      <c r="VVA60" s="345"/>
      <c r="VVB60" s="345"/>
      <c r="VVC60" s="345"/>
      <c r="VVD60" s="345"/>
      <c r="VVE60" s="345"/>
      <c r="VVF60" s="345"/>
      <c r="VVG60" s="345"/>
      <c r="VVH60" s="345"/>
      <c r="VVI60" s="345"/>
      <c r="VVJ60" s="345"/>
      <c r="VVK60" s="345"/>
      <c r="VVL60" s="345"/>
      <c r="VVM60" s="345"/>
      <c r="VVN60" s="345"/>
      <c r="VVO60" s="345"/>
      <c r="VVP60" s="345"/>
      <c r="VVQ60" s="345"/>
      <c r="VVR60" s="345"/>
      <c r="VVS60" s="345"/>
      <c r="VVT60" s="345"/>
      <c r="VVU60" s="345"/>
      <c r="VVV60" s="345"/>
      <c r="VVW60" s="345"/>
      <c r="VVX60" s="345"/>
      <c r="VVY60" s="345"/>
      <c r="VVZ60" s="345"/>
      <c r="VWA60" s="345"/>
      <c r="VWB60" s="345"/>
      <c r="VWC60" s="345"/>
      <c r="VWD60" s="345"/>
      <c r="VWE60" s="345"/>
      <c r="VWF60" s="345"/>
      <c r="VWG60" s="345"/>
      <c r="VWH60" s="345"/>
      <c r="VWI60" s="345"/>
      <c r="VWJ60" s="345"/>
      <c r="VWK60" s="345"/>
      <c r="VWL60" s="345"/>
      <c r="VWM60" s="345"/>
      <c r="VWN60" s="345"/>
      <c r="VWO60" s="345"/>
      <c r="VWP60" s="345"/>
      <c r="VWQ60" s="345"/>
      <c r="VWR60" s="345"/>
      <c r="VWS60" s="345"/>
      <c r="VWT60" s="345"/>
      <c r="VWU60" s="345"/>
      <c r="VWV60" s="345"/>
      <c r="VWW60" s="345"/>
      <c r="VWX60" s="345"/>
      <c r="VWY60" s="345"/>
      <c r="VWZ60" s="345"/>
      <c r="VXA60" s="345"/>
      <c r="VXB60" s="345"/>
      <c r="VXC60" s="345"/>
      <c r="VXD60" s="345"/>
      <c r="VXE60" s="345"/>
      <c r="VXF60" s="345"/>
      <c r="VXG60" s="345"/>
      <c r="VXH60" s="345"/>
      <c r="VXI60" s="345"/>
      <c r="VXJ60" s="345"/>
      <c r="VXK60" s="345"/>
      <c r="VXL60" s="345"/>
      <c r="VXM60" s="345"/>
      <c r="VXN60" s="345"/>
      <c r="VXO60" s="345"/>
      <c r="VXP60" s="345"/>
      <c r="VXQ60" s="345"/>
      <c r="VXR60" s="345"/>
      <c r="VXS60" s="345"/>
      <c r="VXT60" s="345"/>
      <c r="VXU60" s="345"/>
      <c r="VXV60" s="345"/>
      <c r="VXW60" s="345"/>
      <c r="VXX60" s="345"/>
      <c r="VXY60" s="345"/>
      <c r="VXZ60" s="345"/>
      <c r="VYA60" s="345"/>
      <c r="VYB60" s="345"/>
      <c r="VYC60" s="345"/>
      <c r="VYD60" s="345"/>
      <c r="VYE60" s="345"/>
      <c r="VYF60" s="345"/>
      <c r="VYG60" s="345"/>
      <c r="VYH60" s="345"/>
      <c r="VYI60" s="345"/>
      <c r="VYJ60" s="345"/>
      <c r="VYK60" s="345"/>
      <c r="VYL60" s="345"/>
      <c r="VYM60" s="345"/>
      <c r="VYN60" s="345"/>
      <c r="VYO60" s="345"/>
      <c r="VYP60" s="345"/>
      <c r="VYQ60" s="345"/>
      <c r="VYR60" s="345"/>
      <c r="VYS60" s="345"/>
      <c r="VYT60" s="345"/>
      <c r="VYU60" s="345"/>
      <c r="VYV60" s="345"/>
      <c r="VYW60" s="345"/>
      <c r="VYX60" s="345"/>
      <c r="VYY60" s="345"/>
      <c r="VYZ60" s="345"/>
      <c r="VZA60" s="345"/>
      <c r="VZB60" s="345"/>
      <c r="VZC60" s="345"/>
      <c r="VZD60" s="345"/>
      <c r="VZE60" s="345"/>
      <c r="VZF60" s="345"/>
      <c r="VZG60" s="345"/>
      <c r="VZH60" s="345"/>
      <c r="VZI60" s="345"/>
      <c r="VZJ60" s="345"/>
      <c r="VZK60" s="345"/>
      <c r="VZL60" s="345"/>
      <c r="VZM60" s="345"/>
      <c r="VZN60" s="345"/>
      <c r="VZO60" s="345"/>
      <c r="VZP60" s="345"/>
      <c r="VZQ60" s="345"/>
      <c r="VZR60" s="345"/>
      <c r="VZS60" s="345"/>
      <c r="VZT60" s="345"/>
      <c r="VZU60" s="345"/>
      <c r="VZV60" s="345"/>
      <c r="VZW60" s="345"/>
      <c r="VZX60" s="345"/>
      <c r="VZY60" s="345"/>
      <c r="VZZ60" s="345"/>
      <c r="WAA60" s="345"/>
      <c r="WAB60" s="345"/>
      <c r="WAC60" s="345"/>
      <c r="WAD60" s="345"/>
      <c r="WAE60" s="345"/>
      <c r="WAF60" s="345"/>
      <c r="WAG60" s="345"/>
      <c r="WAH60" s="345"/>
      <c r="WAI60" s="345"/>
      <c r="WAJ60" s="345"/>
      <c r="WAK60" s="345"/>
      <c r="WAL60" s="345"/>
      <c r="WAM60" s="345"/>
      <c r="WAN60" s="345"/>
      <c r="WAO60" s="345"/>
      <c r="WAP60" s="345"/>
      <c r="WAQ60" s="345"/>
      <c r="WAR60" s="345"/>
      <c r="WAS60" s="345"/>
      <c r="WAT60" s="345"/>
      <c r="WAU60" s="345"/>
      <c r="WAV60" s="345"/>
      <c r="WAW60" s="345"/>
      <c r="WAX60" s="345"/>
      <c r="WAY60" s="345"/>
      <c r="WAZ60" s="345"/>
      <c r="WBA60" s="345"/>
      <c r="WBB60" s="345"/>
      <c r="WBC60" s="345"/>
      <c r="WBD60" s="345"/>
      <c r="WBE60" s="345"/>
      <c r="WBF60" s="345"/>
      <c r="WBG60" s="345"/>
      <c r="WBH60" s="345"/>
      <c r="WBI60" s="345"/>
      <c r="WBJ60" s="345"/>
      <c r="WBK60" s="345"/>
      <c r="WBL60" s="345"/>
      <c r="WBM60" s="345"/>
      <c r="WBN60" s="345"/>
      <c r="WBO60" s="345"/>
      <c r="WBP60" s="345"/>
      <c r="WBQ60" s="345"/>
      <c r="WBR60" s="345"/>
      <c r="WBS60" s="345"/>
      <c r="WBT60" s="345"/>
      <c r="WBU60" s="345"/>
      <c r="WBV60" s="345"/>
      <c r="WBW60" s="345"/>
      <c r="WBX60" s="345"/>
      <c r="WBY60" s="345"/>
      <c r="WBZ60" s="345"/>
      <c r="WCA60" s="345"/>
      <c r="WCB60" s="345"/>
      <c r="WCC60" s="345"/>
      <c r="WCD60" s="345"/>
      <c r="WCE60" s="345"/>
      <c r="WCF60" s="345"/>
      <c r="WCG60" s="345"/>
      <c r="WCH60" s="345"/>
      <c r="WCI60" s="345"/>
      <c r="WCJ60" s="345"/>
      <c r="WCK60" s="345"/>
      <c r="WCL60" s="345"/>
      <c r="WCM60" s="345"/>
      <c r="WCN60" s="345"/>
      <c r="WCO60" s="345"/>
      <c r="WCP60" s="345"/>
      <c r="WCQ60" s="345"/>
      <c r="WCR60" s="345"/>
      <c r="WCS60" s="345"/>
      <c r="WCT60" s="345"/>
      <c r="WCU60" s="345"/>
      <c r="WCV60" s="345"/>
      <c r="WCW60" s="345"/>
      <c r="WCX60" s="345"/>
      <c r="WCY60" s="345"/>
      <c r="WCZ60" s="345"/>
      <c r="WDA60" s="345"/>
      <c r="WDB60" s="345"/>
      <c r="WDC60" s="345"/>
      <c r="WDD60" s="345"/>
      <c r="WDE60" s="345"/>
      <c r="WDF60" s="345"/>
      <c r="WDG60" s="345"/>
      <c r="WDH60" s="345"/>
      <c r="WDI60" s="345"/>
      <c r="WDJ60" s="345"/>
      <c r="WDK60" s="345"/>
      <c r="WDL60" s="345"/>
      <c r="WDM60" s="345"/>
      <c r="WDN60" s="345"/>
      <c r="WDO60" s="345"/>
      <c r="WDP60" s="345"/>
      <c r="WDQ60" s="345"/>
      <c r="WDR60" s="345"/>
      <c r="WDS60" s="345"/>
      <c r="WDT60" s="345"/>
      <c r="WDU60" s="345"/>
      <c r="WDV60" s="345"/>
      <c r="WDW60" s="345"/>
      <c r="WDX60" s="345"/>
      <c r="WDY60" s="345"/>
      <c r="WDZ60" s="345"/>
      <c r="WEA60" s="345"/>
      <c r="WEB60" s="345"/>
      <c r="WEC60" s="345"/>
      <c r="WED60" s="345"/>
      <c r="WEE60" s="345"/>
      <c r="WEF60" s="345"/>
      <c r="WEG60" s="345"/>
      <c r="WEH60" s="345"/>
      <c r="WEI60" s="345"/>
      <c r="WEJ60" s="345"/>
      <c r="WEK60" s="345"/>
      <c r="WEL60" s="345"/>
      <c r="WEM60" s="345"/>
      <c r="WEN60" s="345"/>
      <c r="WEO60" s="345"/>
      <c r="WEP60" s="345"/>
      <c r="WEQ60" s="345"/>
      <c r="WER60" s="345"/>
      <c r="WES60" s="345"/>
      <c r="WET60" s="345"/>
      <c r="WEU60" s="345"/>
      <c r="WEV60" s="345"/>
      <c r="WEW60" s="345"/>
      <c r="WEX60" s="345"/>
      <c r="WEY60" s="345"/>
      <c r="WEZ60" s="345"/>
      <c r="WFA60" s="345"/>
      <c r="WFB60" s="345"/>
      <c r="WFC60" s="345"/>
      <c r="WFD60" s="345"/>
      <c r="WFE60" s="345"/>
      <c r="WFF60" s="345"/>
      <c r="WFG60" s="345"/>
      <c r="WFH60" s="345"/>
      <c r="WFI60" s="345"/>
      <c r="WFJ60" s="345"/>
      <c r="WFK60" s="345"/>
      <c r="WFL60" s="345"/>
      <c r="WFM60" s="345"/>
      <c r="WFN60" s="345"/>
      <c r="WFO60" s="345"/>
      <c r="WFP60" s="345"/>
      <c r="WFQ60" s="345"/>
      <c r="WFR60" s="345"/>
      <c r="WFS60" s="345"/>
      <c r="WFT60" s="345"/>
      <c r="WFU60" s="345"/>
      <c r="WFV60" s="345"/>
      <c r="WFW60" s="345"/>
      <c r="WFX60" s="345"/>
      <c r="WFY60" s="345"/>
      <c r="WFZ60" s="345"/>
      <c r="WGA60" s="345"/>
      <c r="WGB60" s="345"/>
      <c r="WGC60" s="345"/>
      <c r="WGD60" s="345"/>
      <c r="WGE60" s="345"/>
      <c r="WGF60" s="345"/>
      <c r="WGG60" s="345"/>
      <c r="WGH60" s="345"/>
      <c r="WGI60" s="345"/>
      <c r="WGJ60" s="345"/>
      <c r="WGK60" s="345"/>
      <c r="WGL60" s="345"/>
      <c r="WGM60" s="345"/>
      <c r="WGN60" s="345"/>
      <c r="WGO60" s="345"/>
      <c r="WGP60" s="345"/>
      <c r="WGQ60" s="345"/>
      <c r="WGR60" s="345"/>
      <c r="WGS60" s="345"/>
      <c r="WGT60" s="345"/>
      <c r="WGU60" s="345"/>
      <c r="WGV60" s="345"/>
      <c r="WGW60" s="345"/>
      <c r="WGX60" s="345"/>
      <c r="WGY60" s="345"/>
      <c r="WGZ60" s="345"/>
      <c r="WHA60" s="345"/>
      <c r="WHB60" s="345"/>
      <c r="WHC60" s="345"/>
      <c r="WHD60" s="345"/>
      <c r="WHE60" s="345"/>
      <c r="WHF60" s="345"/>
      <c r="WHG60" s="345"/>
      <c r="WHH60" s="345"/>
      <c r="WHI60" s="345"/>
      <c r="WHJ60" s="345"/>
      <c r="WHK60" s="345"/>
      <c r="WHL60" s="345"/>
      <c r="WHM60" s="345"/>
      <c r="WHN60" s="345"/>
      <c r="WHO60" s="345"/>
      <c r="WHP60" s="345"/>
      <c r="WHQ60" s="345"/>
      <c r="WHR60" s="345"/>
      <c r="WHS60" s="345"/>
      <c r="WHT60" s="345"/>
      <c r="WHU60" s="345"/>
      <c r="WHV60" s="345"/>
      <c r="WHW60" s="345"/>
      <c r="WHX60" s="345"/>
      <c r="WHY60" s="345"/>
      <c r="WHZ60" s="345"/>
      <c r="WIA60" s="345"/>
      <c r="WIB60" s="345"/>
      <c r="WIC60" s="345"/>
      <c r="WID60" s="345"/>
      <c r="WIE60" s="345"/>
      <c r="WIF60" s="345"/>
      <c r="WIG60" s="345"/>
      <c r="WIH60" s="345"/>
      <c r="WII60" s="345"/>
      <c r="WIJ60" s="345"/>
      <c r="WIK60" s="345"/>
      <c r="WIL60" s="345"/>
      <c r="WIM60" s="345"/>
      <c r="WIN60" s="345"/>
      <c r="WIO60" s="345"/>
      <c r="WIP60" s="345"/>
      <c r="WIQ60" s="345"/>
      <c r="WIR60" s="345"/>
      <c r="WIS60" s="345"/>
      <c r="WIT60" s="345"/>
      <c r="WIU60" s="345"/>
      <c r="WIV60" s="345"/>
      <c r="WIW60" s="345"/>
      <c r="WIX60" s="345"/>
      <c r="WIY60" s="345"/>
      <c r="WIZ60" s="345"/>
      <c r="WJA60" s="345"/>
      <c r="WJB60" s="345"/>
      <c r="WJC60" s="345"/>
      <c r="WJD60" s="345"/>
      <c r="WJE60" s="345"/>
      <c r="WJF60" s="345"/>
      <c r="WJG60" s="345"/>
      <c r="WJH60" s="345"/>
      <c r="WJI60" s="345"/>
      <c r="WJJ60" s="345"/>
      <c r="WJK60" s="345"/>
      <c r="WJL60" s="345"/>
      <c r="WJM60" s="345"/>
      <c r="WJN60" s="345"/>
      <c r="WJO60" s="345"/>
      <c r="WJP60" s="345"/>
      <c r="WJQ60" s="345"/>
      <c r="WJR60" s="345"/>
      <c r="WJS60" s="345"/>
      <c r="WJT60" s="345"/>
      <c r="WJU60" s="345"/>
      <c r="WJV60" s="345"/>
      <c r="WJW60" s="345"/>
      <c r="WJX60" s="345"/>
      <c r="WJY60" s="345"/>
      <c r="WJZ60" s="345"/>
      <c r="WKA60" s="345"/>
      <c r="WKB60" s="345"/>
      <c r="WKC60" s="345"/>
      <c r="WKD60" s="345"/>
      <c r="WKE60" s="345"/>
      <c r="WKF60" s="345"/>
      <c r="WKG60" s="345"/>
      <c r="WKH60" s="345"/>
      <c r="WKI60" s="345"/>
      <c r="WKJ60" s="345"/>
      <c r="WKK60" s="345"/>
      <c r="WKL60" s="345"/>
      <c r="WKM60" s="345"/>
      <c r="WKN60" s="345"/>
      <c r="WKO60" s="345"/>
      <c r="WKP60" s="345"/>
      <c r="WKQ60" s="345"/>
      <c r="WKR60" s="345"/>
      <c r="WKS60" s="345"/>
      <c r="WKT60" s="345"/>
      <c r="WKU60" s="345"/>
      <c r="WKV60" s="345"/>
      <c r="WKW60" s="345"/>
      <c r="WKX60" s="345"/>
      <c r="WKY60" s="345"/>
      <c r="WKZ60" s="345"/>
      <c r="WLA60" s="345"/>
      <c r="WLB60" s="345"/>
      <c r="WLC60" s="345"/>
      <c r="WLD60" s="345"/>
      <c r="WLE60" s="345"/>
      <c r="WLF60" s="345"/>
      <c r="WLG60" s="345"/>
      <c r="WLH60" s="345"/>
      <c r="WLI60" s="345"/>
      <c r="WLJ60" s="345"/>
      <c r="WLK60" s="345"/>
      <c r="WLL60" s="345"/>
      <c r="WLM60" s="345"/>
      <c r="WLN60" s="345"/>
      <c r="WLO60" s="345"/>
      <c r="WLP60" s="345"/>
      <c r="WLQ60" s="345"/>
      <c r="WLR60" s="345"/>
      <c r="WLS60" s="345"/>
      <c r="WLT60" s="345"/>
      <c r="WLU60" s="345"/>
      <c r="WLV60" s="345"/>
      <c r="WLW60" s="345"/>
      <c r="WLX60" s="345"/>
      <c r="WLY60" s="345"/>
      <c r="WLZ60" s="345"/>
      <c r="WMA60" s="345"/>
      <c r="WMB60" s="345"/>
      <c r="WMC60" s="345"/>
      <c r="WMD60" s="345"/>
      <c r="WME60" s="345"/>
      <c r="WMF60" s="345"/>
      <c r="WMG60" s="345"/>
      <c r="WMH60" s="345"/>
      <c r="WMI60" s="345"/>
      <c r="WMJ60" s="345"/>
      <c r="WMK60" s="345"/>
      <c r="WML60" s="345"/>
      <c r="WMM60" s="345"/>
      <c r="WMN60" s="345"/>
      <c r="WMO60" s="345"/>
      <c r="WMP60" s="345"/>
      <c r="WMQ60" s="345"/>
      <c r="WMR60" s="345"/>
      <c r="WMS60" s="345"/>
      <c r="WMT60" s="345"/>
      <c r="WMU60" s="345"/>
      <c r="WMV60" s="345"/>
      <c r="WMW60" s="345"/>
      <c r="WMX60" s="345"/>
      <c r="WMY60" s="345"/>
      <c r="WMZ60" s="345"/>
      <c r="WNA60" s="345"/>
      <c r="WNB60" s="345"/>
      <c r="WNC60" s="345"/>
      <c r="WND60" s="345"/>
      <c r="WNE60" s="345"/>
      <c r="WNF60" s="345"/>
      <c r="WNG60" s="345"/>
      <c r="WNH60" s="345"/>
      <c r="WNI60" s="345"/>
      <c r="WNJ60" s="345"/>
      <c r="WNK60" s="345"/>
      <c r="WNL60" s="345"/>
      <c r="WNM60" s="345"/>
      <c r="WNN60" s="345"/>
      <c r="WNO60" s="345"/>
      <c r="WNP60" s="345"/>
      <c r="WNQ60" s="345"/>
      <c r="WNR60" s="345"/>
      <c r="WNS60" s="345"/>
      <c r="WNT60" s="345"/>
      <c r="WNU60" s="345"/>
      <c r="WNV60" s="345"/>
      <c r="WNW60" s="345"/>
      <c r="WNX60" s="345"/>
      <c r="WNY60" s="345"/>
      <c r="WNZ60" s="345"/>
      <c r="WOA60" s="345"/>
      <c r="WOB60" s="345"/>
      <c r="WOC60" s="345"/>
      <c r="WOD60" s="345"/>
      <c r="WOE60" s="345"/>
      <c r="WOF60" s="345"/>
      <c r="WOG60" s="345"/>
      <c r="WOH60" s="345"/>
      <c r="WOI60" s="345"/>
      <c r="WOJ60" s="345"/>
      <c r="WOK60" s="345"/>
      <c r="WOL60" s="345"/>
      <c r="WOM60" s="345"/>
      <c r="WON60" s="345"/>
      <c r="WOO60" s="345"/>
      <c r="WOP60" s="345"/>
      <c r="WOQ60" s="345"/>
      <c r="WOR60" s="345"/>
      <c r="WOS60" s="345"/>
      <c r="WOT60" s="345"/>
      <c r="WOU60" s="345"/>
      <c r="WOV60" s="345"/>
      <c r="WOW60" s="345"/>
      <c r="WOX60" s="345"/>
      <c r="WOY60" s="345"/>
      <c r="WOZ60" s="345"/>
      <c r="WPA60" s="345"/>
      <c r="WPB60" s="345"/>
      <c r="WPC60" s="345"/>
      <c r="WPD60" s="345"/>
      <c r="WPE60" s="345"/>
      <c r="WPF60" s="345"/>
      <c r="WPG60" s="345"/>
      <c r="WPH60" s="345"/>
      <c r="WPI60" s="345"/>
      <c r="WPJ60" s="345"/>
      <c r="WPK60" s="345"/>
      <c r="WPL60" s="345"/>
      <c r="WPM60" s="345"/>
      <c r="WPN60" s="345"/>
      <c r="WPO60" s="345"/>
      <c r="WPP60" s="345"/>
      <c r="WPQ60" s="345"/>
      <c r="WPR60" s="345"/>
      <c r="WPS60" s="345"/>
      <c r="WPT60" s="345"/>
      <c r="WPU60" s="345"/>
      <c r="WPV60" s="345"/>
      <c r="WPW60" s="345"/>
      <c r="WPX60" s="345"/>
      <c r="WPY60" s="345"/>
      <c r="WPZ60" s="345"/>
      <c r="WQA60" s="345"/>
      <c r="WQB60" s="345"/>
      <c r="WQC60" s="345"/>
      <c r="WQD60" s="345"/>
      <c r="WQE60" s="345"/>
      <c r="WQF60" s="345"/>
      <c r="WQG60" s="345"/>
      <c r="WQH60" s="345"/>
      <c r="WQI60" s="345"/>
      <c r="WQJ60" s="345"/>
      <c r="WQK60" s="345"/>
      <c r="WQL60" s="345"/>
      <c r="WQM60" s="345"/>
      <c r="WQN60" s="345"/>
      <c r="WQO60" s="345"/>
      <c r="WQP60" s="345"/>
      <c r="WQQ60" s="345"/>
      <c r="WQR60" s="345"/>
      <c r="WQS60" s="345"/>
      <c r="WQT60" s="345"/>
      <c r="WQU60" s="345"/>
      <c r="WQV60" s="345"/>
      <c r="WQW60" s="345"/>
      <c r="WQX60" s="345"/>
      <c r="WQY60" s="345"/>
      <c r="WQZ60" s="345"/>
      <c r="WRA60" s="345"/>
      <c r="WRB60" s="345"/>
      <c r="WRC60" s="345"/>
      <c r="WRD60" s="345"/>
      <c r="WRE60" s="345"/>
      <c r="WRF60" s="345"/>
      <c r="WRG60" s="345"/>
      <c r="WRH60" s="345"/>
      <c r="WRI60" s="345"/>
      <c r="WRJ60" s="345"/>
      <c r="WRK60" s="345"/>
      <c r="WRL60" s="345"/>
      <c r="WRM60" s="345"/>
      <c r="WRN60" s="345"/>
      <c r="WRO60" s="345"/>
      <c r="WRP60" s="345"/>
      <c r="WRQ60" s="345"/>
      <c r="WRR60" s="345"/>
      <c r="WRS60" s="345"/>
      <c r="WRT60" s="345"/>
      <c r="WRU60" s="345"/>
      <c r="WRV60" s="345"/>
      <c r="WRW60" s="345"/>
      <c r="WRX60" s="345"/>
      <c r="WRY60" s="345"/>
      <c r="WRZ60" s="345"/>
      <c r="WSA60" s="345"/>
      <c r="WSB60" s="345"/>
      <c r="WSC60" s="345"/>
      <c r="WSD60" s="345"/>
      <c r="WSE60" s="345"/>
      <c r="WSF60" s="345"/>
      <c r="WSG60" s="345"/>
      <c r="WSH60" s="345"/>
      <c r="WSI60" s="345"/>
      <c r="WSJ60" s="345"/>
      <c r="WSK60" s="345"/>
      <c r="WSL60" s="345"/>
      <c r="WSM60" s="345"/>
      <c r="WSN60" s="345"/>
      <c r="WSO60" s="345"/>
      <c r="WSP60" s="345"/>
      <c r="WSQ60" s="345"/>
      <c r="WSR60" s="345"/>
      <c r="WSS60" s="345"/>
      <c r="WST60" s="345"/>
      <c r="WSU60" s="345"/>
      <c r="WSV60" s="345"/>
      <c r="WSW60" s="345"/>
      <c r="WSX60" s="345"/>
      <c r="WSY60" s="345"/>
      <c r="WSZ60" s="345"/>
      <c r="WTA60" s="345"/>
      <c r="WTB60" s="345"/>
      <c r="WTC60" s="345"/>
      <c r="WTD60" s="345"/>
      <c r="WTE60" s="345"/>
      <c r="WTF60" s="345"/>
      <c r="WTG60" s="345"/>
      <c r="WTH60" s="345"/>
      <c r="WTI60" s="345"/>
      <c r="WTJ60" s="345"/>
      <c r="WTK60" s="345"/>
      <c r="WTL60" s="345"/>
      <c r="WTM60" s="345"/>
      <c r="WTN60" s="345"/>
      <c r="WTO60" s="345"/>
      <c r="WTP60" s="345"/>
      <c r="WTQ60" s="345"/>
      <c r="WTR60" s="345"/>
      <c r="WTS60" s="345"/>
      <c r="WTT60" s="345"/>
      <c r="WTU60" s="345"/>
      <c r="WTV60" s="345"/>
      <c r="WTW60" s="345"/>
      <c r="WTX60" s="345"/>
      <c r="WTY60" s="345"/>
      <c r="WTZ60" s="345"/>
      <c r="WUA60" s="345"/>
      <c r="WUB60" s="345"/>
      <c r="WUC60" s="345"/>
      <c r="WUD60" s="345"/>
      <c r="WUE60" s="345"/>
      <c r="WUF60" s="345"/>
      <c r="WUG60" s="345"/>
      <c r="WUH60" s="345"/>
      <c r="WUI60" s="345"/>
      <c r="WUJ60" s="345"/>
      <c r="WUK60" s="345"/>
      <c r="WUL60" s="345"/>
      <c r="WUM60" s="345"/>
      <c r="WUN60" s="345"/>
      <c r="WUO60" s="345"/>
      <c r="WUP60" s="345"/>
      <c r="WUQ60" s="345"/>
      <c r="WUR60" s="345"/>
      <c r="WUS60" s="345"/>
      <c r="WUT60" s="345"/>
      <c r="WUU60" s="345"/>
      <c r="WUV60" s="345"/>
      <c r="WUW60" s="345"/>
      <c r="WUX60" s="345"/>
      <c r="WUY60" s="345"/>
      <c r="WUZ60" s="345"/>
      <c r="WVA60" s="345"/>
      <c r="WVB60" s="345"/>
      <c r="WVC60" s="345"/>
      <c r="WVD60" s="345"/>
      <c r="WVE60" s="345"/>
      <c r="WVF60" s="345"/>
      <c r="WVG60" s="345"/>
      <c r="WVH60" s="345"/>
      <c r="WVI60" s="345"/>
      <c r="WVJ60" s="345"/>
      <c r="WVK60" s="345"/>
      <c r="WVL60" s="345"/>
      <c r="WVM60" s="345"/>
      <c r="WVN60" s="345"/>
      <c r="WVO60" s="345"/>
      <c r="WVP60" s="345"/>
      <c r="WVQ60" s="345"/>
      <c r="WVR60" s="345"/>
      <c r="WVS60" s="345"/>
      <c r="WVT60" s="345"/>
      <c r="WVU60" s="345"/>
      <c r="WVV60" s="345"/>
      <c r="WVW60" s="345"/>
      <c r="WVX60" s="345"/>
      <c r="WVY60" s="345"/>
      <c r="WVZ60" s="345"/>
      <c r="WWA60" s="345"/>
      <c r="WWB60" s="345"/>
      <c r="WWC60" s="345"/>
      <c r="WWD60" s="345"/>
      <c r="WWE60" s="345"/>
      <c r="WWF60" s="345"/>
      <c r="WWG60" s="345"/>
      <c r="WWH60" s="345"/>
      <c r="WWI60" s="345"/>
      <c r="WWJ60" s="345"/>
      <c r="WWK60" s="345"/>
      <c r="WWL60" s="345"/>
      <c r="WWM60" s="345"/>
      <c r="WWN60" s="345"/>
      <c r="WWO60" s="345"/>
      <c r="WWP60" s="345"/>
      <c r="WWQ60" s="345"/>
      <c r="WWR60" s="345"/>
      <c r="WWS60" s="345"/>
      <c r="WWT60" s="345"/>
      <c r="WWU60" s="345"/>
      <c r="WWV60" s="345"/>
      <c r="WWW60" s="345"/>
      <c r="WWX60" s="345"/>
      <c r="WWY60" s="345"/>
      <c r="WWZ60" s="345"/>
      <c r="WXA60" s="345"/>
      <c r="WXB60" s="345"/>
      <c r="WXC60" s="345"/>
      <c r="WXD60" s="345"/>
      <c r="WXE60" s="345"/>
      <c r="WXF60" s="345"/>
      <c r="WXG60" s="345"/>
      <c r="WXH60" s="345"/>
      <c r="WXI60" s="345"/>
      <c r="WXJ60" s="345"/>
      <c r="WXK60" s="345"/>
      <c r="WXL60" s="345"/>
      <c r="WXM60" s="345"/>
      <c r="WXN60" s="345"/>
      <c r="WXO60" s="345"/>
      <c r="WXP60" s="345"/>
      <c r="WXQ60" s="345"/>
      <c r="WXR60" s="345"/>
      <c r="WXS60" s="345"/>
      <c r="WXT60" s="345"/>
      <c r="WXU60" s="345"/>
      <c r="WXV60" s="345"/>
      <c r="WXW60" s="345"/>
      <c r="WXX60" s="345"/>
      <c r="WXY60" s="345"/>
      <c r="WXZ60" s="345"/>
      <c r="WYA60" s="345"/>
      <c r="WYB60" s="345"/>
      <c r="WYC60" s="345"/>
      <c r="WYD60" s="345"/>
      <c r="WYE60" s="345"/>
      <c r="WYF60" s="345"/>
      <c r="WYG60" s="345"/>
      <c r="WYH60" s="345"/>
      <c r="WYI60" s="345"/>
      <c r="WYJ60" s="345"/>
      <c r="WYK60" s="345"/>
      <c r="WYL60" s="345"/>
      <c r="WYM60" s="345"/>
      <c r="WYN60" s="345"/>
      <c r="WYO60" s="345"/>
      <c r="WYP60" s="345"/>
      <c r="WYQ60" s="345"/>
      <c r="WYR60" s="345"/>
      <c r="WYS60" s="345"/>
      <c r="WYT60" s="345"/>
      <c r="WYU60" s="345"/>
      <c r="WYV60" s="345"/>
      <c r="WYW60" s="345"/>
      <c r="WYX60" s="345"/>
      <c r="WYY60" s="345"/>
      <c r="WYZ60" s="345"/>
      <c r="WZA60" s="345"/>
      <c r="WZB60" s="345"/>
      <c r="WZC60" s="345"/>
      <c r="WZD60" s="345"/>
      <c r="WZE60" s="345"/>
      <c r="WZF60" s="345"/>
      <c r="WZG60" s="345"/>
      <c r="WZH60" s="345"/>
      <c r="WZI60" s="345"/>
      <c r="WZJ60" s="345"/>
      <c r="WZK60" s="345"/>
      <c r="WZL60" s="345"/>
      <c r="WZM60" s="345"/>
      <c r="WZN60" s="345"/>
      <c r="WZO60" s="345"/>
      <c r="WZP60" s="345"/>
      <c r="WZQ60" s="345"/>
      <c r="WZR60" s="345"/>
      <c r="WZS60" s="345"/>
      <c r="WZT60" s="345"/>
      <c r="WZU60" s="345"/>
      <c r="WZV60" s="345"/>
      <c r="WZW60" s="345"/>
      <c r="WZX60" s="345"/>
      <c r="WZY60" s="345"/>
      <c r="WZZ60" s="345"/>
      <c r="XAA60" s="345"/>
      <c r="XAB60" s="345"/>
      <c r="XAC60" s="345"/>
      <c r="XAD60" s="345"/>
      <c r="XAE60" s="345"/>
      <c r="XAF60" s="345"/>
      <c r="XAG60" s="345"/>
      <c r="XAH60" s="345"/>
      <c r="XAI60" s="345"/>
      <c r="XAJ60" s="345"/>
      <c r="XAK60" s="345"/>
      <c r="XAL60" s="345"/>
      <c r="XAM60" s="345"/>
      <c r="XAN60" s="345"/>
      <c r="XAO60" s="345"/>
      <c r="XAP60" s="345"/>
      <c r="XAQ60" s="345"/>
      <c r="XAR60" s="345"/>
      <c r="XAS60" s="345"/>
      <c r="XAT60" s="345"/>
      <c r="XAU60" s="345"/>
      <c r="XAV60" s="345"/>
      <c r="XAW60" s="345"/>
      <c r="XAX60" s="345"/>
      <c r="XAY60" s="345"/>
      <c r="XAZ60" s="345"/>
      <c r="XBA60" s="345"/>
      <c r="XBB60" s="345"/>
      <c r="XBC60" s="345"/>
      <c r="XBD60" s="345"/>
      <c r="XBE60" s="345"/>
      <c r="XBF60" s="345"/>
      <c r="XBG60" s="345"/>
      <c r="XBH60" s="345"/>
      <c r="XBI60" s="345"/>
      <c r="XBJ60" s="345"/>
      <c r="XBK60" s="345"/>
      <c r="XBL60" s="345"/>
      <c r="XBM60" s="345"/>
      <c r="XBN60" s="345"/>
      <c r="XBO60" s="345"/>
      <c r="XBP60" s="345"/>
      <c r="XBQ60" s="345"/>
      <c r="XBR60" s="345"/>
      <c r="XBS60" s="345"/>
      <c r="XBT60" s="345"/>
      <c r="XBU60" s="345"/>
      <c r="XBV60" s="345"/>
      <c r="XBW60" s="345"/>
      <c r="XBX60" s="345"/>
      <c r="XBY60" s="345"/>
      <c r="XBZ60" s="345"/>
      <c r="XCA60" s="345"/>
      <c r="XCB60" s="345"/>
      <c r="XCC60" s="345"/>
      <c r="XCD60" s="345"/>
      <c r="XCE60" s="345"/>
      <c r="XCF60" s="345"/>
      <c r="XCG60" s="345"/>
      <c r="XCH60" s="345"/>
      <c r="XCI60" s="345"/>
      <c r="XCJ60" s="345"/>
      <c r="XCK60" s="345"/>
      <c r="XCL60" s="345"/>
      <c r="XCM60" s="345"/>
      <c r="XCN60" s="345"/>
      <c r="XCO60" s="345"/>
      <c r="XCP60" s="345"/>
      <c r="XCQ60" s="345"/>
      <c r="XCR60" s="345"/>
      <c r="XCS60" s="345"/>
      <c r="XCT60" s="345"/>
      <c r="XCU60" s="345"/>
      <c r="XCV60" s="345"/>
      <c r="XCW60" s="345"/>
      <c r="XCX60" s="345"/>
      <c r="XCY60" s="345"/>
      <c r="XCZ60" s="345"/>
      <c r="XDA60" s="345"/>
      <c r="XDB60" s="345"/>
      <c r="XDC60" s="345"/>
      <c r="XDD60" s="345"/>
      <c r="XDE60" s="345"/>
      <c r="XDF60" s="345"/>
      <c r="XDG60" s="345"/>
      <c r="XDH60" s="345"/>
      <c r="XDI60" s="345"/>
      <c r="XDJ60" s="345"/>
      <c r="XDK60" s="345"/>
      <c r="XDL60" s="345"/>
      <c r="XDM60" s="345"/>
      <c r="XDN60" s="345"/>
      <c r="XDO60" s="345"/>
      <c r="XDP60" s="345"/>
      <c r="XDQ60" s="345"/>
      <c r="XDR60" s="345"/>
      <c r="XDS60" s="345"/>
      <c r="XDT60" s="345"/>
      <c r="XDU60" s="345"/>
      <c r="XDV60" s="345"/>
      <c r="XDW60" s="345"/>
      <c r="XDX60" s="345"/>
      <c r="XDY60" s="345"/>
      <c r="XDZ60" s="345"/>
      <c r="XEA60" s="345"/>
      <c r="XEB60" s="345"/>
      <c r="XEC60" s="345"/>
      <c r="XED60" s="345"/>
      <c r="XEE60" s="345"/>
      <c r="XEF60" s="345"/>
      <c r="XEG60" s="345"/>
      <c r="XEH60" s="345"/>
      <c r="XEI60" s="345"/>
      <c r="XEJ60" s="345"/>
      <c r="XEK60" s="345"/>
      <c r="XEL60" s="345"/>
      <c r="XEM60" s="345"/>
      <c r="XEN60" s="345"/>
      <c r="XEO60" s="345"/>
      <c r="XEP60" s="345"/>
      <c r="XEQ60" s="345"/>
      <c r="XER60" s="345"/>
      <c r="XES60" s="345"/>
      <c r="XET60" s="345"/>
      <c r="XEU60" s="345"/>
      <c r="XEV60" s="345"/>
      <c r="XEW60" s="345"/>
      <c r="XEX60" s="345"/>
      <c r="XEY60" s="345"/>
      <c r="XEZ60" s="345"/>
      <c r="XFA60" s="345"/>
      <c r="XFB60" s="345"/>
      <c r="XFC60" s="345"/>
      <c r="XFD60" s="345"/>
    </row>
    <row r="61" spans="2:16384" s="345" customFormat="1" x14ac:dyDescent="0.2">
      <c r="C61" s="126" t="s">
        <v>311</v>
      </c>
      <c r="D61" s="162">
        <v>2.4E-2</v>
      </c>
      <c r="E61" s="119">
        <v>1.0999999999999999E-2</v>
      </c>
      <c r="F61" s="120">
        <v>3.6999999999999998E-2</v>
      </c>
      <c r="G61" s="162">
        <v>2.4E-2</v>
      </c>
      <c r="H61" s="119">
        <v>1.0999999999999999E-2</v>
      </c>
      <c r="I61" s="120">
        <v>3.6999999999999998E-2</v>
      </c>
      <c r="J61" s="162">
        <v>2.4E-2</v>
      </c>
      <c r="K61" s="119">
        <v>1.0999999999999999E-2</v>
      </c>
      <c r="L61" s="120">
        <v>3.6999999999999998E-2</v>
      </c>
      <c r="M61" s="162">
        <v>2.4E-2</v>
      </c>
      <c r="N61" s="119">
        <v>1.0999999999999999E-2</v>
      </c>
      <c r="O61" s="120">
        <v>3.6999999999999998E-2</v>
      </c>
      <c r="P61" s="162">
        <v>2.4E-2</v>
      </c>
      <c r="Q61" s="119">
        <v>1.0999999999999999E-2</v>
      </c>
      <c r="R61" s="120">
        <v>3.6999999999999998E-2</v>
      </c>
      <c r="S61" s="162">
        <v>2.8000000000000001E-2</v>
      </c>
      <c r="T61" s="119">
        <v>2.1999999999999999E-2</v>
      </c>
      <c r="U61" s="120">
        <v>3.4000000000000002E-2</v>
      </c>
    </row>
    <row r="62" spans="2:16384" s="86" customFormat="1" x14ac:dyDescent="0.2">
      <c r="B62" s="345"/>
      <c r="C62" s="122" t="s">
        <v>312</v>
      </c>
      <c r="D62" s="37">
        <v>-2.5999999999999999E-2</v>
      </c>
      <c r="E62" s="38">
        <v>-3.7999999999999999E-2</v>
      </c>
      <c r="F62" s="26">
        <v>-1.2E-2</v>
      </c>
      <c r="G62" s="37">
        <v>1.2999999999999999E-2</v>
      </c>
      <c r="H62" s="38">
        <v>0</v>
      </c>
      <c r="I62" s="26">
        <v>2.5999999999999999E-2</v>
      </c>
      <c r="J62" s="37">
        <v>1.9E-2</v>
      </c>
      <c r="K62" s="38">
        <v>7.0000000000000001E-3</v>
      </c>
      <c r="L62" s="26">
        <v>3.2000000000000001E-2</v>
      </c>
      <c r="M62" s="37">
        <v>2.1000000000000001E-2</v>
      </c>
      <c r="N62" s="38">
        <v>8.0000000000000002E-3</v>
      </c>
      <c r="O62" s="26">
        <v>3.4000000000000002E-2</v>
      </c>
      <c r="P62" s="37">
        <v>2.1000000000000001E-2</v>
      </c>
      <c r="Q62" s="38">
        <v>8.9999999999999993E-3</v>
      </c>
      <c r="R62" s="26">
        <v>3.4000000000000002E-2</v>
      </c>
      <c r="S62" s="37">
        <v>2.5999999999999999E-2</v>
      </c>
      <c r="T62" s="38">
        <v>0.02</v>
      </c>
      <c r="U62" s="26">
        <v>3.2000000000000001E-2</v>
      </c>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342"/>
      <c r="GE62" s="342"/>
      <c r="GF62" s="342"/>
      <c r="GG62" s="342"/>
      <c r="GH62" s="342"/>
      <c r="GI62" s="342"/>
      <c r="GJ62" s="342"/>
      <c r="GK62" s="342"/>
      <c r="GL62" s="342"/>
      <c r="GM62" s="342"/>
      <c r="GN62" s="342"/>
      <c r="GO62" s="342"/>
      <c r="GP62" s="342"/>
      <c r="GQ62" s="342"/>
      <c r="GR62" s="342"/>
      <c r="GS62" s="342"/>
      <c r="GT62" s="342"/>
      <c r="GU62" s="342"/>
      <c r="GV62" s="342"/>
      <c r="GW62" s="342"/>
      <c r="GX62" s="342"/>
      <c r="GY62" s="342"/>
      <c r="GZ62" s="342"/>
      <c r="HA62" s="342"/>
      <c r="HB62" s="342"/>
      <c r="HC62" s="342"/>
      <c r="HD62" s="342"/>
      <c r="HE62" s="342"/>
      <c r="HF62" s="342"/>
      <c r="HG62" s="342"/>
      <c r="HH62" s="342"/>
      <c r="HI62" s="342"/>
      <c r="HJ62" s="342"/>
      <c r="HK62" s="342"/>
      <c r="HL62" s="342"/>
      <c r="HM62" s="342"/>
      <c r="HN62" s="342"/>
      <c r="HO62" s="342"/>
      <c r="HP62" s="342"/>
      <c r="HQ62" s="342"/>
      <c r="HR62" s="342"/>
      <c r="HS62" s="342"/>
      <c r="HT62" s="342"/>
      <c r="HU62" s="342"/>
      <c r="HV62" s="342"/>
      <c r="HW62" s="342"/>
      <c r="HX62" s="342"/>
      <c r="HY62" s="342"/>
      <c r="HZ62" s="342"/>
      <c r="IA62" s="342"/>
      <c r="IB62" s="342"/>
      <c r="IC62" s="342"/>
      <c r="ID62" s="342"/>
      <c r="IE62" s="342"/>
      <c r="IF62" s="342"/>
      <c r="IG62" s="342"/>
      <c r="IH62" s="342"/>
      <c r="II62" s="342"/>
      <c r="IJ62" s="342"/>
      <c r="IK62" s="342"/>
      <c r="IL62" s="342"/>
      <c r="IM62" s="342"/>
      <c r="IN62" s="342"/>
      <c r="IO62" s="342"/>
      <c r="IP62" s="342"/>
      <c r="IQ62" s="342"/>
      <c r="IR62" s="342"/>
      <c r="IS62" s="342"/>
      <c r="IT62" s="342"/>
      <c r="IU62" s="342"/>
      <c r="IV62" s="342"/>
      <c r="IW62" s="342"/>
      <c r="IX62" s="342"/>
      <c r="IY62" s="342"/>
      <c r="IZ62" s="342"/>
      <c r="JA62" s="342"/>
      <c r="JB62" s="342"/>
      <c r="JC62" s="342"/>
      <c r="JD62" s="342"/>
      <c r="JE62" s="342"/>
      <c r="JF62" s="342"/>
      <c r="JG62" s="342"/>
      <c r="JH62" s="342"/>
      <c r="JI62" s="342"/>
      <c r="JJ62" s="342"/>
      <c r="JK62" s="342"/>
      <c r="JL62" s="342"/>
      <c r="JM62" s="342"/>
      <c r="JN62" s="342"/>
      <c r="JO62" s="342"/>
      <c r="JP62" s="342"/>
      <c r="JQ62" s="342"/>
      <c r="JR62" s="342"/>
      <c r="JS62" s="342"/>
      <c r="JT62" s="342"/>
      <c r="JU62" s="342"/>
      <c r="JV62" s="342"/>
      <c r="JW62" s="342"/>
      <c r="JX62" s="342"/>
      <c r="JY62" s="342"/>
      <c r="JZ62" s="342"/>
      <c r="KA62" s="342"/>
      <c r="KB62" s="342"/>
      <c r="KC62" s="342"/>
      <c r="KD62" s="342"/>
      <c r="KE62" s="342"/>
      <c r="KF62" s="342"/>
      <c r="KG62" s="342"/>
      <c r="KH62" s="342"/>
      <c r="KI62" s="342"/>
      <c r="KJ62" s="342"/>
      <c r="KK62" s="342"/>
      <c r="KL62" s="342"/>
      <c r="KM62" s="342"/>
      <c r="KN62" s="342"/>
      <c r="KO62" s="342"/>
      <c r="KP62" s="342"/>
      <c r="KQ62" s="342"/>
      <c r="KR62" s="342"/>
      <c r="KS62" s="342"/>
      <c r="KT62" s="342"/>
      <c r="KU62" s="342"/>
      <c r="KV62" s="342"/>
      <c r="KW62" s="342"/>
      <c r="KX62" s="342"/>
      <c r="KY62" s="342"/>
      <c r="KZ62" s="342"/>
      <c r="LA62" s="342"/>
      <c r="LB62" s="342"/>
      <c r="LC62" s="342"/>
      <c r="LD62" s="342"/>
      <c r="LE62" s="342"/>
      <c r="LF62" s="342"/>
      <c r="LG62" s="342"/>
      <c r="LH62" s="342"/>
      <c r="LI62" s="342"/>
      <c r="LJ62" s="342"/>
      <c r="LK62" s="342"/>
      <c r="LL62" s="342"/>
      <c r="LM62" s="342"/>
      <c r="LN62" s="342"/>
      <c r="LO62" s="342"/>
      <c r="LP62" s="342"/>
      <c r="LQ62" s="342"/>
      <c r="LR62" s="342"/>
      <c r="LS62" s="342"/>
      <c r="LT62" s="342"/>
      <c r="LU62" s="342"/>
      <c r="LV62" s="342"/>
      <c r="LW62" s="342"/>
      <c r="LX62" s="342"/>
      <c r="LY62" s="342"/>
      <c r="LZ62" s="342"/>
      <c r="MA62" s="342"/>
      <c r="MB62" s="342"/>
      <c r="MC62" s="342"/>
      <c r="MD62" s="342"/>
      <c r="ME62" s="342"/>
      <c r="MF62" s="342"/>
      <c r="MG62" s="342"/>
      <c r="MH62" s="342"/>
      <c r="MI62" s="342"/>
      <c r="MJ62" s="342"/>
      <c r="MK62" s="342"/>
      <c r="ML62" s="342"/>
      <c r="MM62" s="342"/>
      <c r="MN62" s="342"/>
      <c r="MO62" s="342"/>
      <c r="MP62" s="342"/>
      <c r="MQ62" s="342"/>
      <c r="MR62" s="342"/>
      <c r="MS62" s="342"/>
      <c r="MT62" s="342"/>
      <c r="MU62" s="342"/>
      <c r="MV62" s="342"/>
      <c r="MW62" s="342"/>
      <c r="MX62" s="342"/>
      <c r="MY62" s="342"/>
      <c r="MZ62" s="342"/>
      <c r="NA62" s="342"/>
      <c r="NB62" s="342"/>
      <c r="NC62" s="342"/>
      <c r="ND62" s="342"/>
      <c r="NE62" s="342"/>
      <c r="NF62" s="342"/>
      <c r="NG62" s="342"/>
      <c r="NH62" s="342"/>
      <c r="NI62" s="342"/>
      <c r="NJ62" s="342"/>
      <c r="NK62" s="342"/>
      <c r="NL62" s="342"/>
      <c r="NM62" s="342"/>
      <c r="NN62" s="342"/>
      <c r="NO62" s="342"/>
      <c r="NP62" s="342"/>
      <c r="NQ62" s="342"/>
      <c r="NR62" s="342"/>
      <c r="NS62" s="342"/>
      <c r="NT62" s="342"/>
      <c r="NU62" s="342"/>
      <c r="NV62" s="342"/>
      <c r="NW62" s="342"/>
      <c r="NX62" s="342"/>
      <c r="NY62" s="342"/>
      <c r="NZ62" s="342"/>
      <c r="OA62" s="342"/>
      <c r="OB62" s="342"/>
      <c r="OC62" s="342"/>
      <c r="OD62" s="342"/>
      <c r="OE62" s="342"/>
      <c r="OF62" s="342"/>
      <c r="OG62" s="342"/>
      <c r="OH62" s="342"/>
      <c r="OI62" s="342"/>
      <c r="OJ62" s="342"/>
      <c r="OK62" s="342"/>
      <c r="OL62" s="342"/>
      <c r="OM62" s="342"/>
      <c r="ON62" s="342"/>
      <c r="OO62" s="342"/>
      <c r="OP62" s="342"/>
      <c r="OQ62" s="342"/>
      <c r="OR62" s="342"/>
      <c r="OS62" s="342"/>
      <c r="OT62" s="342"/>
      <c r="OU62" s="342"/>
      <c r="OV62" s="342"/>
      <c r="OW62" s="342"/>
      <c r="OX62" s="342"/>
      <c r="OY62" s="342"/>
      <c r="OZ62" s="342"/>
      <c r="PA62" s="342"/>
      <c r="PB62" s="342"/>
      <c r="PC62" s="342"/>
      <c r="PD62" s="342"/>
      <c r="PE62" s="342"/>
      <c r="PF62" s="342"/>
      <c r="PG62" s="342"/>
      <c r="PH62" s="342"/>
      <c r="PI62" s="342"/>
      <c r="PJ62" s="342"/>
      <c r="PK62" s="342"/>
      <c r="PL62" s="342"/>
      <c r="PM62" s="342"/>
      <c r="PN62" s="342"/>
      <c r="PO62" s="342"/>
      <c r="PP62" s="342"/>
      <c r="PQ62" s="342"/>
      <c r="PR62" s="342"/>
      <c r="PS62" s="342"/>
      <c r="PT62" s="342"/>
      <c r="PU62" s="342"/>
      <c r="PV62" s="342"/>
      <c r="PW62" s="342"/>
      <c r="PX62" s="342"/>
      <c r="PY62" s="342"/>
      <c r="PZ62" s="342"/>
      <c r="QA62" s="342"/>
      <c r="QB62" s="342"/>
      <c r="QC62" s="342"/>
      <c r="QD62" s="342"/>
      <c r="QE62" s="342"/>
      <c r="QF62" s="342"/>
      <c r="QG62" s="342"/>
      <c r="QH62" s="342"/>
      <c r="QI62" s="342"/>
      <c r="QJ62" s="342"/>
      <c r="QK62" s="342"/>
      <c r="QL62" s="342"/>
      <c r="QM62" s="342"/>
      <c r="QN62" s="342"/>
      <c r="QO62" s="342"/>
      <c r="QP62" s="342"/>
      <c r="QQ62" s="342"/>
      <c r="QR62" s="342"/>
      <c r="QS62" s="342"/>
      <c r="QT62" s="342"/>
      <c r="QU62" s="342"/>
      <c r="QV62" s="342"/>
      <c r="QW62" s="342"/>
      <c r="QX62" s="342"/>
      <c r="QY62" s="342"/>
      <c r="QZ62" s="342"/>
      <c r="RA62" s="342"/>
      <c r="RB62" s="342"/>
      <c r="RC62" s="342"/>
      <c r="RD62" s="342"/>
      <c r="RE62" s="342"/>
      <c r="RF62" s="342"/>
      <c r="RG62" s="342"/>
      <c r="RH62" s="342"/>
      <c r="RI62" s="342"/>
      <c r="RJ62" s="342"/>
      <c r="RK62" s="342"/>
      <c r="RL62" s="342"/>
      <c r="RM62" s="342"/>
      <c r="RN62" s="342"/>
      <c r="RO62" s="342"/>
      <c r="RP62" s="342"/>
      <c r="RQ62" s="342"/>
      <c r="RR62" s="342"/>
      <c r="RS62" s="342"/>
      <c r="RT62" s="342"/>
      <c r="RU62" s="342"/>
      <c r="RV62" s="342"/>
      <c r="RW62" s="342"/>
      <c r="RX62" s="342"/>
      <c r="RY62" s="342"/>
      <c r="RZ62" s="342"/>
      <c r="SA62" s="342"/>
      <c r="SB62" s="342"/>
      <c r="SC62" s="342"/>
      <c r="SD62" s="342"/>
      <c r="SE62" s="342"/>
      <c r="SF62" s="342"/>
      <c r="SG62" s="342"/>
      <c r="SH62" s="342"/>
      <c r="SI62" s="342"/>
      <c r="SJ62" s="342"/>
      <c r="SK62" s="342"/>
      <c r="SL62" s="342"/>
      <c r="SM62" s="342"/>
      <c r="SN62" s="342"/>
      <c r="SO62" s="342"/>
      <c r="SP62" s="342"/>
      <c r="SQ62" s="342"/>
      <c r="SR62" s="342"/>
      <c r="SS62" s="342"/>
      <c r="ST62" s="342"/>
      <c r="SU62" s="342"/>
      <c r="SV62" s="342"/>
      <c r="SW62" s="342"/>
      <c r="SX62" s="342"/>
      <c r="SY62" s="342"/>
      <c r="SZ62" s="342"/>
      <c r="TA62" s="342"/>
      <c r="TB62" s="342"/>
      <c r="TC62" s="342"/>
      <c r="TD62" s="342"/>
      <c r="TE62" s="342"/>
      <c r="TF62" s="342"/>
      <c r="TG62" s="342"/>
      <c r="TH62" s="342"/>
      <c r="TI62" s="342"/>
      <c r="TJ62" s="342"/>
      <c r="TK62" s="342"/>
      <c r="TL62" s="342"/>
      <c r="TM62" s="342"/>
      <c r="TN62" s="342"/>
      <c r="TO62" s="342"/>
      <c r="TP62" s="342"/>
      <c r="TQ62" s="342"/>
      <c r="TR62" s="342"/>
      <c r="TS62" s="342"/>
      <c r="TT62" s="342"/>
      <c r="TU62" s="342"/>
      <c r="TV62" s="342"/>
      <c r="TW62" s="342"/>
      <c r="TX62" s="342"/>
      <c r="TY62" s="342"/>
      <c r="TZ62" s="342"/>
      <c r="UA62" s="342"/>
      <c r="UB62" s="342"/>
      <c r="UC62" s="342"/>
      <c r="UD62" s="342"/>
      <c r="UE62" s="342"/>
      <c r="UF62" s="342"/>
      <c r="UG62" s="342"/>
      <c r="UH62" s="342"/>
      <c r="UI62" s="342"/>
      <c r="UJ62" s="342"/>
      <c r="UK62" s="342"/>
      <c r="UL62" s="342"/>
      <c r="UM62" s="342"/>
      <c r="UN62" s="342"/>
      <c r="UO62" s="342"/>
      <c r="UP62" s="342"/>
      <c r="UQ62" s="342"/>
      <c r="UR62" s="342"/>
      <c r="US62" s="342"/>
      <c r="UT62" s="342"/>
      <c r="UU62" s="342"/>
      <c r="UV62" s="342"/>
      <c r="UW62" s="342"/>
      <c r="UX62" s="342"/>
      <c r="UY62" s="342"/>
      <c r="UZ62" s="342"/>
      <c r="VA62" s="342"/>
      <c r="VB62" s="342"/>
      <c r="VC62" s="342"/>
      <c r="VD62" s="342"/>
      <c r="VE62" s="342"/>
      <c r="VF62" s="342"/>
      <c r="VG62" s="342"/>
      <c r="VH62" s="342"/>
      <c r="VI62" s="342"/>
      <c r="VJ62" s="342"/>
      <c r="VK62" s="342"/>
      <c r="VL62" s="342"/>
      <c r="VM62" s="342"/>
      <c r="VN62" s="342"/>
      <c r="VO62" s="342"/>
      <c r="VP62" s="342"/>
      <c r="VQ62" s="342"/>
      <c r="VR62" s="342"/>
      <c r="VS62" s="342"/>
      <c r="VT62" s="342"/>
      <c r="VU62" s="342"/>
      <c r="VV62" s="342"/>
      <c r="VW62" s="342"/>
      <c r="VX62" s="342"/>
      <c r="VY62" s="342"/>
      <c r="VZ62" s="342"/>
      <c r="WA62" s="342"/>
      <c r="WB62" s="342"/>
      <c r="WC62" s="342"/>
      <c r="WD62" s="342"/>
      <c r="WE62" s="342"/>
      <c r="WF62" s="342"/>
      <c r="WG62" s="342"/>
      <c r="WH62" s="342"/>
      <c r="WI62" s="342"/>
      <c r="WJ62" s="342"/>
      <c r="WK62" s="342"/>
      <c r="WL62" s="342"/>
      <c r="WM62" s="342"/>
      <c r="WN62" s="342"/>
      <c r="WO62" s="342"/>
      <c r="WP62" s="342"/>
      <c r="WQ62" s="342"/>
      <c r="WR62" s="342"/>
      <c r="WS62" s="342"/>
      <c r="WT62" s="342"/>
      <c r="WU62" s="342"/>
      <c r="WV62" s="342"/>
      <c r="WW62" s="342"/>
      <c r="WX62" s="342"/>
      <c r="WY62" s="342"/>
      <c r="WZ62" s="342"/>
      <c r="XA62" s="342"/>
      <c r="XB62" s="342"/>
      <c r="XC62" s="342"/>
      <c r="XD62" s="342"/>
      <c r="XE62" s="342"/>
      <c r="XF62" s="342"/>
      <c r="XG62" s="342"/>
      <c r="XH62" s="342"/>
      <c r="XI62" s="342"/>
      <c r="XJ62" s="342"/>
      <c r="XK62" s="342"/>
      <c r="XL62" s="342"/>
      <c r="XM62" s="342"/>
      <c r="XN62" s="342"/>
      <c r="XO62" s="342"/>
      <c r="XP62" s="342"/>
      <c r="XQ62" s="342"/>
      <c r="XR62" s="342"/>
      <c r="XS62" s="342"/>
      <c r="XT62" s="342"/>
      <c r="XU62" s="342"/>
      <c r="XV62" s="342"/>
      <c r="XW62" s="342"/>
      <c r="XX62" s="342"/>
      <c r="XY62" s="342"/>
      <c r="XZ62" s="342"/>
      <c r="YA62" s="342"/>
      <c r="YB62" s="342"/>
      <c r="YC62" s="342"/>
      <c r="YD62" s="342"/>
      <c r="YE62" s="342"/>
      <c r="YF62" s="342"/>
      <c r="YG62" s="342"/>
      <c r="YH62" s="342"/>
      <c r="YI62" s="342"/>
      <c r="YJ62" s="342"/>
      <c r="YK62" s="342"/>
      <c r="YL62" s="342"/>
      <c r="YM62" s="342"/>
      <c r="YN62" s="342"/>
      <c r="YO62" s="342"/>
      <c r="YP62" s="342"/>
      <c r="YQ62" s="342"/>
      <c r="YR62" s="342"/>
      <c r="YS62" s="342"/>
      <c r="YT62" s="342"/>
      <c r="YU62" s="342"/>
      <c r="YV62" s="342"/>
      <c r="YW62" s="342"/>
      <c r="YX62" s="342"/>
      <c r="YY62" s="342"/>
      <c r="YZ62" s="342"/>
      <c r="ZA62" s="342"/>
      <c r="ZB62" s="342"/>
      <c r="ZC62" s="342"/>
      <c r="ZD62" s="342"/>
      <c r="ZE62" s="342"/>
      <c r="ZF62" s="342"/>
      <c r="ZG62" s="342"/>
      <c r="ZH62" s="342"/>
      <c r="ZI62" s="342"/>
      <c r="ZJ62" s="342"/>
      <c r="ZK62" s="342"/>
      <c r="ZL62" s="342"/>
      <c r="ZM62" s="342"/>
      <c r="ZN62" s="342"/>
      <c r="ZO62" s="342"/>
      <c r="ZP62" s="342"/>
      <c r="ZQ62" s="342"/>
      <c r="ZR62" s="342"/>
      <c r="ZS62" s="342"/>
      <c r="ZT62" s="342"/>
      <c r="ZU62" s="342"/>
      <c r="ZV62" s="342"/>
      <c r="ZW62" s="342"/>
      <c r="ZX62" s="342"/>
      <c r="ZY62" s="342"/>
      <c r="ZZ62" s="342"/>
      <c r="AAA62" s="342"/>
      <c r="AAB62" s="342"/>
      <c r="AAC62" s="342"/>
      <c r="AAD62" s="342"/>
      <c r="AAE62" s="342"/>
      <c r="AAF62" s="342"/>
      <c r="AAG62" s="342"/>
      <c r="AAH62" s="342"/>
      <c r="AAI62" s="342"/>
      <c r="AAJ62" s="342"/>
      <c r="AAK62" s="342"/>
      <c r="AAL62" s="342"/>
      <c r="AAM62" s="342"/>
      <c r="AAN62" s="342"/>
      <c r="AAO62" s="342"/>
      <c r="AAP62" s="342"/>
      <c r="AAQ62" s="342"/>
      <c r="AAR62" s="342"/>
      <c r="AAS62" s="342"/>
      <c r="AAT62" s="342"/>
      <c r="AAU62" s="342"/>
      <c r="AAV62" s="342"/>
      <c r="AAW62" s="342"/>
      <c r="AAX62" s="342"/>
      <c r="AAY62" s="342"/>
      <c r="AAZ62" s="342"/>
      <c r="ABA62" s="342"/>
      <c r="ABB62" s="342"/>
      <c r="ABC62" s="342"/>
      <c r="ABD62" s="342"/>
      <c r="ABE62" s="342"/>
      <c r="ABF62" s="342"/>
      <c r="ABG62" s="342"/>
      <c r="ABH62" s="342"/>
      <c r="ABI62" s="342"/>
      <c r="ABJ62" s="342"/>
      <c r="ABK62" s="342"/>
      <c r="ABL62" s="342"/>
      <c r="ABM62" s="342"/>
      <c r="ABN62" s="342"/>
      <c r="ABO62" s="342"/>
      <c r="ABP62" s="342"/>
      <c r="ABQ62" s="342"/>
      <c r="ABR62" s="342"/>
      <c r="ABS62" s="342"/>
      <c r="ABT62" s="342"/>
      <c r="ABU62" s="342"/>
      <c r="ABV62" s="342"/>
      <c r="ABW62" s="342"/>
      <c r="ABX62" s="342"/>
      <c r="ABY62" s="342"/>
      <c r="ABZ62" s="342"/>
      <c r="ACA62" s="342"/>
      <c r="ACB62" s="342"/>
      <c r="ACC62" s="342"/>
      <c r="ACD62" s="342"/>
      <c r="ACE62" s="342"/>
      <c r="ACF62" s="342"/>
      <c r="ACG62" s="342"/>
      <c r="ACH62" s="342"/>
      <c r="ACI62" s="342"/>
      <c r="ACJ62" s="342"/>
      <c r="ACK62" s="342"/>
      <c r="ACL62" s="342"/>
      <c r="ACM62" s="342"/>
      <c r="ACN62" s="342"/>
      <c r="ACO62" s="342"/>
      <c r="ACP62" s="342"/>
      <c r="ACQ62" s="342"/>
      <c r="ACR62" s="342"/>
      <c r="ACS62" s="342"/>
      <c r="ACT62" s="342"/>
      <c r="ACU62" s="342"/>
      <c r="ACV62" s="342"/>
      <c r="ACW62" s="342"/>
      <c r="ACX62" s="342"/>
      <c r="ACY62" s="342"/>
      <c r="ACZ62" s="342"/>
      <c r="ADA62" s="342"/>
      <c r="ADB62" s="342"/>
      <c r="ADC62" s="342"/>
      <c r="ADD62" s="342"/>
      <c r="ADE62" s="342"/>
      <c r="ADF62" s="342"/>
      <c r="ADG62" s="342"/>
      <c r="ADH62" s="342"/>
      <c r="ADI62" s="342"/>
      <c r="ADJ62" s="342"/>
      <c r="ADK62" s="342"/>
      <c r="ADL62" s="342"/>
      <c r="ADM62" s="342"/>
      <c r="ADN62" s="342"/>
      <c r="ADO62" s="342"/>
      <c r="ADP62" s="342"/>
      <c r="ADQ62" s="342"/>
      <c r="ADR62" s="342"/>
      <c r="ADS62" s="342"/>
      <c r="ADT62" s="342"/>
      <c r="ADU62" s="342"/>
      <c r="ADV62" s="342"/>
      <c r="ADW62" s="342"/>
      <c r="ADX62" s="342"/>
      <c r="ADY62" s="342"/>
      <c r="ADZ62" s="342"/>
      <c r="AEA62" s="342"/>
      <c r="AEB62" s="342"/>
      <c r="AEC62" s="342"/>
      <c r="AED62" s="342"/>
      <c r="AEE62" s="342"/>
      <c r="AEF62" s="342"/>
      <c r="AEG62" s="342"/>
      <c r="AEH62" s="342"/>
      <c r="AEI62" s="342"/>
      <c r="AEJ62" s="342"/>
      <c r="AEK62" s="342"/>
      <c r="AEL62" s="342"/>
      <c r="AEM62" s="342"/>
      <c r="AEN62" s="342"/>
      <c r="AEO62" s="342"/>
      <c r="AEP62" s="342"/>
      <c r="AEQ62" s="342"/>
      <c r="AER62" s="342"/>
      <c r="AES62" s="342"/>
      <c r="AET62" s="342"/>
      <c r="AEU62" s="342"/>
      <c r="AEV62" s="342"/>
      <c r="AEW62" s="342"/>
      <c r="AEX62" s="342"/>
      <c r="AEY62" s="342"/>
      <c r="AEZ62" s="342"/>
      <c r="AFA62" s="342"/>
      <c r="AFB62" s="342"/>
      <c r="AFC62" s="342"/>
      <c r="AFD62" s="342"/>
      <c r="AFE62" s="342"/>
      <c r="AFF62" s="342"/>
      <c r="AFG62" s="342"/>
      <c r="AFH62" s="342"/>
      <c r="AFI62" s="342"/>
      <c r="AFJ62" s="342"/>
      <c r="AFK62" s="342"/>
      <c r="AFL62" s="342"/>
      <c r="AFM62" s="342"/>
      <c r="AFN62" s="342"/>
      <c r="AFO62" s="342"/>
      <c r="AFP62" s="342"/>
      <c r="AFQ62" s="342"/>
      <c r="AFR62" s="342"/>
      <c r="AFS62" s="342"/>
      <c r="AFT62" s="342"/>
      <c r="AFU62" s="342"/>
      <c r="AFV62" s="342"/>
      <c r="AFW62" s="342"/>
      <c r="AFX62" s="342"/>
      <c r="AFY62" s="342"/>
      <c r="AFZ62" s="342"/>
      <c r="AGA62" s="342"/>
      <c r="AGB62" s="342"/>
      <c r="AGC62" s="342"/>
      <c r="AGD62" s="342"/>
      <c r="AGE62" s="342"/>
      <c r="AGF62" s="342"/>
      <c r="AGG62" s="342"/>
      <c r="AGH62" s="342"/>
      <c r="AGI62" s="342"/>
      <c r="AGJ62" s="342"/>
      <c r="AGK62" s="342"/>
      <c r="AGL62" s="342"/>
      <c r="AGM62" s="342"/>
      <c r="AGN62" s="342"/>
      <c r="AGO62" s="342"/>
      <c r="AGP62" s="342"/>
      <c r="AGQ62" s="342"/>
      <c r="AGR62" s="342"/>
      <c r="AGS62" s="342"/>
      <c r="AGT62" s="342"/>
      <c r="AGU62" s="342"/>
      <c r="AGV62" s="342"/>
      <c r="AGW62" s="342"/>
      <c r="AGX62" s="342"/>
      <c r="AGY62" s="342"/>
      <c r="AGZ62" s="342"/>
      <c r="AHA62" s="342"/>
      <c r="AHB62" s="342"/>
      <c r="AHC62" s="342"/>
      <c r="AHD62" s="342"/>
      <c r="AHE62" s="342"/>
      <c r="AHF62" s="342"/>
      <c r="AHG62" s="342"/>
      <c r="AHH62" s="342"/>
      <c r="AHI62" s="342"/>
      <c r="AHJ62" s="342"/>
      <c r="AHK62" s="342"/>
      <c r="AHL62" s="342"/>
      <c r="AHM62" s="342"/>
      <c r="AHN62" s="342"/>
      <c r="AHO62" s="342"/>
      <c r="AHP62" s="342"/>
      <c r="AHQ62" s="342"/>
      <c r="AHR62" s="342"/>
      <c r="AHS62" s="342"/>
      <c r="AHT62" s="342"/>
      <c r="AHU62" s="342"/>
      <c r="AHV62" s="342"/>
      <c r="AHW62" s="342"/>
      <c r="AHX62" s="342"/>
      <c r="AHY62" s="342"/>
      <c r="AHZ62" s="342"/>
      <c r="AIA62" s="342"/>
      <c r="AIB62" s="342"/>
      <c r="AIC62" s="342"/>
      <c r="AID62" s="342"/>
      <c r="AIE62" s="342"/>
      <c r="AIF62" s="342"/>
      <c r="AIG62" s="342"/>
      <c r="AIH62" s="342"/>
      <c r="AII62" s="342"/>
      <c r="AIJ62" s="342"/>
      <c r="AIK62" s="342"/>
      <c r="AIL62" s="342"/>
      <c r="AIM62" s="342"/>
      <c r="AIN62" s="342"/>
      <c r="AIO62" s="342"/>
      <c r="AIP62" s="342"/>
      <c r="AIQ62" s="342"/>
      <c r="AIR62" s="342"/>
      <c r="AIS62" s="342"/>
      <c r="AIT62" s="342"/>
      <c r="AIU62" s="342"/>
      <c r="AIV62" s="342"/>
      <c r="AIW62" s="342"/>
      <c r="AIX62" s="342"/>
      <c r="AIY62" s="342"/>
      <c r="AIZ62" s="342"/>
      <c r="AJA62" s="342"/>
      <c r="AJB62" s="342"/>
      <c r="AJC62" s="342"/>
      <c r="AJD62" s="342"/>
      <c r="AJE62" s="342"/>
      <c r="AJF62" s="342"/>
      <c r="AJG62" s="342"/>
      <c r="AJH62" s="342"/>
      <c r="AJI62" s="342"/>
      <c r="AJJ62" s="342"/>
      <c r="AJK62" s="342"/>
      <c r="AJL62" s="342"/>
      <c r="AJM62" s="342"/>
      <c r="AJN62" s="342"/>
      <c r="AJO62" s="342"/>
      <c r="AJP62" s="342"/>
      <c r="AJQ62" s="342"/>
      <c r="AJR62" s="342"/>
      <c r="AJS62" s="342"/>
      <c r="AJT62" s="342"/>
      <c r="AJU62" s="342"/>
      <c r="AJV62" s="342"/>
      <c r="AJW62" s="342"/>
      <c r="AJX62" s="342"/>
      <c r="AJY62" s="342"/>
      <c r="AJZ62" s="342"/>
      <c r="AKA62" s="342"/>
      <c r="AKB62" s="342"/>
      <c r="AKC62" s="342"/>
      <c r="AKD62" s="342"/>
      <c r="AKE62" s="342"/>
      <c r="AKF62" s="342"/>
      <c r="AKG62" s="342"/>
      <c r="AKH62" s="342"/>
      <c r="AKI62" s="342"/>
      <c r="AKJ62" s="342"/>
      <c r="AKK62" s="342"/>
      <c r="AKL62" s="342"/>
      <c r="AKM62" s="342"/>
      <c r="AKN62" s="342"/>
      <c r="AKO62" s="342"/>
      <c r="AKP62" s="342"/>
      <c r="AKQ62" s="342"/>
      <c r="AKR62" s="342"/>
      <c r="AKS62" s="342"/>
      <c r="AKT62" s="342"/>
      <c r="AKU62" s="342"/>
      <c r="AKV62" s="342"/>
      <c r="AKW62" s="342"/>
      <c r="AKX62" s="342"/>
      <c r="AKY62" s="342"/>
      <c r="AKZ62" s="342"/>
      <c r="ALA62" s="342"/>
      <c r="ALB62" s="342"/>
      <c r="ALC62" s="342"/>
      <c r="ALD62" s="342"/>
      <c r="ALE62" s="342"/>
      <c r="ALF62" s="342"/>
      <c r="ALG62" s="342"/>
      <c r="ALH62" s="342"/>
      <c r="ALI62" s="342"/>
      <c r="ALJ62" s="342"/>
      <c r="ALK62" s="342"/>
      <c r="ALL62" s="342"/>
      <c r="ALM62" s="342"/>
      <c r="ALN62" s="342"/>
      <c r="ALO62" s="342"/>
      <c r="ALP62" s="342"/>
      <c r="ALQ62" s="342"/>
      <c r="ALR62" s="342"/>
      <c r="ALS62" s="342"/>
      <c r="ALT62" s="342"/>
      <c r="ALU62" s="342"/>
      <c r="ALV62" s="342"/>
      <c r="ALW62" s="342"/>
      <c r="ALX62" s="342"/>
      <c r="ALY62" s="342"/>
      <c r="ALZ62" s="342"/>
      <c r="AMA62" s="342"/>
      <c r="AMB62" s="342"/>
      <c r="AMC62" s="342"/>
      <c r="AMD62" s="342"/>
      <c r="AME62" s="342"/>
      <c r="AMF62" s="342"/>
      <c r="AMG62" s="342"/>
      <c r="AMH62" s="342"/>
      <c r="AMI62" s="342"/>
      <c r="AMJ62" s="342"/>
      <c r="AMK62" s="342"/>
      <c r="AML62" s="342"/>
      <c r="AMM62" s="342"/>
      <c r="AMN62" s="342"/>
      <c r="AMO62" s="342"/>
      <c r="AMP62" s="342"/>
      <c r="AMQ62" s="342"/>
      <c r="AMR62" s="342"/>
      <c r="AMS62" s="342"/>
      <c r="AMT62" s="342"/>
      <c r="AMU62" s="342"/>
      <c r="AMV62" s="342"/>
      <c r="AMW62" s="342"/>
      <c r="AMX62" s="342"/>
      <c r="AMY62" s="342"/>
      <c r="AMZ62" s="342"/>
      <c r="ANA62" s="342"/>
      <c r="ANB62" s="342"/>
      <c r="ANC62" s="342"/>
      <c r="AND62" s="342"/>
      <c r="ANE62" s="342"/>
      <c r="ANF62" s="342"/>
      <c r="ANG62" s="342"/>
      <c r="ANH62" s="342"/>
      <c r="ANI62" s="342"/>
      <c r="ANJ62" s="342"/>
      <c r="ANK62" s="342"/>
      <c r="ANL62" s="342"/>
      <c r="ANM62" s="342"/>
      <c r="ANN62" s="342"/>
      <c r="ANO62" s="342"/>
      <c r="ANP62" s="342"/>
      <c r="ANQ62" s="342"/>
      <c r="ANR62" s="342"/>
      <c r="ANS62" s="342"/>
      <c r="ANT62" s="342"/>
      <c r="ANU62" s="342"/>
      <c r="ANV62" s="342"/>
      <c r="ANW62" s="342"/>
      <c r="ANX62" s="342"/>
      <c r="ANY62" s="342"/>
      <c r="ANZ62" s="342"/>
      <c r="AOA62" s="342"/>
      <c r="AOB62" s="342"/>
      <c r="AOC62" s="342"/>
      <c r="AOD62" s="342"/>
      <c r="AOE62" s="342"/>
      <c r="AOF62" s="342"/>
      <c r="AOG62" s="342"/>
      <c r="AOH62" s="342"/>
      <c r="AOI62" s="342"/>
      <c r="AOJ62" s="342"/>
      <c r="AOK62" s="342"/>
      <c r="AOL62" s="342"/>
      <c r="AOM62" s="342"/>
      <c r="AON62" s="342"/>
      <c r="AOO62" s="342"/>
      <c r="AOP62" s="342"/>
      <c r="AOQ62" s="342"/>
      <c r="AOR62" s="342"/>
      <c r="AOS62" s="342"/>
      <c r="AOT62" s="342"/>
      <c r="AOU62" s="342"/>
      <c r="AOV62" s="342"/>
      <c r="AOW62" s="342"/>
      <c r="AOX62" s="342"/>
      <c r="AOY62" s="342"/>
      <c r="AOZ62" s="342"/>
      <c r="APA62" s="342"/>
      <c r="APB62" s="342"/>
      <c r="APC62" s="342"/>
      <c r="APD62" s="342"/>
      <c r="APE62" s="342"/>
      <c r="APF62" s="342"/>
      <c r="APG62" s="342"/>
      <c r="APH62" s="342"/>
      <c r="API62" s="342"/>
      <c r="APJ62" s="342"/>
      <c r="APK62" s="342"/>
      <c r="APL62" s="342"/>
      <c r="APM62" s="342"/>
      <c r="APN62" s="342"/>
      <c r="APO62" s="342"/>
      <c r="APP62" s="342"/>
      <c r="APQ62" s="342"/>
      <c r="APR62" s="342"/>
      <c r="APS62" s="342"/>
      <c r="APT62" s="342"/>
      <c r="APU62" s="342"/>
      <c r="APV62" s="342"/>
      <c r="APW62" s="342"/>
      <c r="APX62" s="342"/>
      <c r="APY62" s="342"/>
      <c r="APZ62" s="342"/>
      <c r="AQA62" s="342"/>
      <c r="AQB62" s="342"/>
      <c r="AQC62" s="342"/>
      <c r="AQD62" s="342"/>
      <c r="AQE62" s="342"/>
      <c r="AQF62" s="342"/>
      <c r="AQG62" s="342"/>
      <c r="AQH62" s="342"/>
      <c r="AQI62" s="342"/>
      <c r="AQJ62" s="342"/>
      <c r="AQK62" s="342"/>
      <c r="AQL62" s="342"/>
      <c r="AQM62" s="342"/>
      <c r="AQN62" s="342"/>
      <c r="AQO62" s="342"/>
      <c r="AQP62" s="342"/>
      <c r="AQQ62" s="342"/>
      <c r="AQR62" s="342"/>
      <c r="AQS62" s="342"/>
      <c r="AQT62" s="342"/>
      <c r="AQU62" s="342"/>
      <c r="AQV62" s="342"/>
      <c r="AQW62" s="342"/>
      <c r="AQX62" s="342"/>
      <c r="AQY62" s="342"/>
      <c r="AQZ62" s="342"/>
      <c r="ARA62" s="342"/>
      <c r="ARB62" s="342"/>
      <c r="ARC62" s="342"/>
      <c r="ARD62" s="342"/>
      <c r="ARE62" s="342"/>
      <c r="ARF62" s="342"/>
      <c r="ARG62" s="342"/>
      <c r="ARH62" s="342"/>
      <c r="ARI62" s="342"/>
      <c r="ARJ62" s="342"/>
      <c r="ARK62" s="342"/>
      <c r="ARL62" s="342"/>
      <c r="ARM62" s="342"/>
      <c r="ARN62" s="342"/>
      <c r="ARO62" s="342"/>
      <c r="ARP62" s="342"/>
      <c r="ARQ62" s="342"/>
      <c r="ARR62" s="342"/>
      <c r="ARS62" s="342"/>
      <c r="ART62" s="342"/>
      <c r="ARU62" s="342"/>
      <c r="ARV62" s="342"/>
      <c r="ARW62" s="342"/>
      <c r="ARX62" s="342"/>
      <c r="ARY62" s="342"/>
      <c r="ARZ62" s="342"/>
      <c r="ASA62" s="342"/>
      <c r="ASB62" s="342"/>
      <c r="ASC62" s="342"/>
      <c r="ASD62" s="342"/>
      <c r="ASE62" s="342"/>
      <c r="ASF62" s="342"/>
      <c r="ASG62" s="342"/>
      <c r="ASH62" s="342"/>
      <c r="ASI62" s="342"/>
      <c r="ASJ62" s="342"/>
      <c r="ASK62" s="342"/>
      <c r="ASL62" s="342"/>
      <c r="ASM62" s="342"/>
      <c r="ASN62" s="342"/>
      <c r="ASO62" s="342"/>
      <c r="ASP62" s="342"/>
      <c r="ASQ62" s="342"/>
      <c r="ASR62" s="342"/>
      <c r="ASS62" s="342"/>
      <c r="AST62" s="342"/>
      <c r="ASU62" s="342"/>
      <c r="ASV62" s="342"/>
      <c r="ASW62" s="342"/>
      <c r="ASX62" s="342"/>
      <c r="ASY62" s="342"/>
      <c r="ASZ62" s="342"/>
      <c r="ATA62" s="342"/>
      <c r="ATB62" s="342"/>
      <c r="ATC62" s="342"/>
      <c r="ATD62" s="342"/>
      <c r="ATE62" s="342"/>
      <c r="ATF62" s="342"/>
      <c r="ATG62" s="342"/>
      <c r="ATH62" s="342"/>
      <c r="ATI62" s="342"/>
      <c r="ATJ62" s="342"/>
      <c r="ATK62" s="342"/>
      <c r="ATL62" s="342"/>
      <c r="ATM62" s="342"/>
      <c r="ATN62" s="342"/>
      <c r="ATO62" s="342"/>
      <c r="ATP62" s="342"/>
      <c r="ATQ62" s="342"/>
      <c r="ATR62" s="342"/>
      <c r="ATS62" s="342"/>
      <c r="ATT62" s="342"/>
      <c r="ATU62" s="342"/>
      <c r="ATV62" s="342"/>
      <c r="ATW62" s="342"/>
      <c r="ATX62" s="342"/>
      <c r="ATY62" s="342"/>
      <c r="ATZ62" s="342"/>
      <c r="AUA62" s="342"/>
      <c r="AUB62" s="342"/>
      <c r="AUC62" s="342"/>
      <c r="AUD62" s="342"/>
      <c r="AUE62" s="342"/>
      <c r="AUF62" s="342"/>
      <c r="AUG62" s="342"/>
      <c r="AUH62" s="342"/>
      <c r="AUI62" s="342"/>
      <c r="AUJ62" s="342"/>
      <c r="AUK62" s="342"/>
      <c r="AUL62" s="342"/>
      <c r="AUM62" s="342"/>
      <c r="AUN62" s="342"/>
      <c r="AUO62" s="342"/>
      <c r="AUP62" s="342"/>
      <c r="AUQ62" s="342"/>
      <c r="AUR62" s="342"/>
      <c r="AUS62" s="342"/>
      <c r="AUT62" s="342"/>
      <c r="AUU62" s="342"/>
      <c r="AUV62" s="342"/>
      <c r="AUW62" s="342"/>
      <c r="AUX62" s="342"/>
      <c r="AUY62" s="342"/>
      <c r="AUZ62" s="342"/>
      <c r="AVA62" s="342"/>
      <c r="AVB62" s="342"/>
      <c r="AVC62" s="342"/>
      <c r="AVD62" s="342"/>
      <c r="AVE62" s="342"/>
      <c r="AVF62" s="342"/>
      <c r="AVG62" s="342"/>
      <c r="AVH62" s="342"/>
      <c r="AVI62" s="342"/>
      <c r="AVJ62" s="342"/>
      <c r="AVK62" s="342"/>
      <c r="AVL62" s="342"/>
      <c r="AVM62" s="342"/>
      <c r="AVN62" s="342"/>
      <c r="AVO62" s="342"/>
      <c r="AVP62" s="342"/>
      <c r="AVQ62" s="342"/>
      <c r="AVR62" s="342"/>
      <c r="AVS62" s="342"/>
      <c r="AVT62" s="342"/>
      <c r="AVU62" s="342"/>
      <c r="AVV62" s="342"/>
      <c r="AVW62" s="342"/>
      <c r="AVX62" s="342"/>
      <c r="AVY62" s="342"/>
      <c r="AVZ62" s="342"/>
      <c r="AWA62" s="342"/>
      <c r="AWB62" s="342"/>
      <c r="AWC62" s="342"/>
      <c r="AWD62" s="342"/>
      <c r="AWE62" s="342"/>
      <c r="AWF62" s="342"/>
      <c r="AWG62" s="342"/>
      <c r="AWH62" s="342"/>
      <c r="AWI62" s="342"/>
      <c r="AWJ62" s="342"/>
      <c r="AWK62" s="342"/>
      <c r="AWL62" s="342"/>
      <c r="AWM62" s="342"/>
      <c r="AWN62" s="342"/>
      <c r="AWO62" s="342"/>
      <c r="AWP62" s="342"/>
      <c r="AWQ62" s="342"/>
      <c r="AWR62" s="342"/>
      <c r="AWS62" s="342"/>
      <c r="AWT62" s="342"/>
      <c r="AWU62" s="342"/>
      <c r="AWV62" s="342"/>
      <c r="AWW62" s="342"/>
      <c r="AWX62" s="342"/>
      <c r="AWY62" s="342"/>
      <c r="AWZ62" s="342"/>
      <c r="AXA62" s="342"/>
      <c r="AXB62" s="342"/>
      <c r="AXC62" s="342"/>
      <c r="AXD62" s="342"/>
      <c r="AXE62" s="342"/>
      <c r="AXF62" s="342"/>
      <c r="AXG62" s="342"/>
      <c r="AXH62" s="342"/>
      <c r="AXI62" s="342"/>
      <c r="AXJ62" s="342"/>
      <c r="AXK62" s="342"/>
      <c r="AXL62" s="342"/>
      <c r="AXM62" s="342"/>
      <c r="AXN62" s="342"/>
      <c r="AXO62" s="342"/>
      <c r="AXP62" s="342"/>
      <c r="AXQ62" s="342"/>
      <c r="AXR62" s="342"/>
      <c r="AXS62" s="342"/>
      <c r="AXT62" s="342"/>
      <c r="AXU62" s="342"/>
      <c r="AXV62" s="342"/>
      <c r="AXW62" s="342"/>
      <c r="AXX62" s="342"/>
      <c r="AXY62" s="342"/>
      <c r="AXZ62" s="342"/>
      <c r="AYA62" s="342"/>
      <c r="AYB62" s="342"/>
      <c r="AYC62" s="342"/>
      <c r="AYD62" s="342"/>
      <c r="AYE62" s="342"/>
      <c r="AYF62" s="342"/>
      <c r="AYG62" s="342"/>
      <c r="AYH62" s="342"/>
      <c r="AYI62" s="342"/>
      <c r="AYJ62" s="342"/>
      <c r="AYK62" s="342"/>
      <c r="AYL62" s="342"/>
      <c r="AYM62" s="342"/>
      <c r="AYN62" s="342"/>
      <c r="AYO62" s="342"/>
      <c r="AYP62" s="342"/>
      <c r="AYQ62" s="342"/>
      <c r="AYR62" s="342"/>
      <c r="AYS62" s="342"/>
      <c r="AYT62" s="342"/>
      <c r="AYU62" s="342"/>
      <c r="AYV62" s="342"/>
      <c r="AYW62" s="342"/>
      <c r="AYX62" s="342"/>
      <c r="AYY62" s="342"/>
      <c r="AYZ62" s="342"/>
      <c r="AZA62" s="342"/>
      <c r="AZB62" s="342"/>
      <c r="AZC62" s="342"/>
      <c r="AZD62" s="342"/>
      <c r="AZE62" s="342"/>
      <c r="AZF62" s="342"/>
      <c r="AZG62" s="342"/>
      <c r="AZH62" s="342"/>
      <c r="AZI62" s="342"/>
      <c r="AZJ62" s="342"/>
      <c r="AZK62" s="342"/>
      <c r="AZL62" s="342"/>
      <c r="AZM62" s="342"/>
      <c r="AZN62" s="342"/>
      <c r="AZO62" s="342"/>
      <c r="AZP62" s="342"/>
      <c r="AZQ62" s="342"/>
      <c r="AZR62" s="342"/>
      <c r="AZS62" s="342"/>
      <c r="AZT62" s="342"/>
      <c r="AZU62" s="342"/>
      <c r="AZV62" s="342"/>
      <c r="AZW62" s="342"/>
      <c r="AZX62" s="342"/>
      <c r="AZY62" s="342"/>
      <c r="AZZ62" s="342"/>
      <c r="BAA62" s="342"/>
      <c r="BAB62" s="342"/>
      <c r="BAC62" s="342"/>
      <c r="BAD62" s="342"/>
      <c r="BAE62" s="342"/>
      <c r="BAF62" s="342"/>
      <c r="BAG62" s="342"/>
      <c r="BAH62" s="342"/>
      <c r="BAI62" s="342"/>
      <c r="BAJ62" s="342"/>
      <c r="BAK62" s="342"/>
      <c r="BAL62" s="342"/>
      <c r="BAM62" s="342"/>
      <c r="BAN62" s="342"/>
      <c r="BAO62" s="342"/>
      <c r="BAP62" s="342"/>
      <c r="BAQ62" s="342"/>
      <c r="BAR62" s="342"/>
      <c r="BAS62" s="342"/>
      <c r="BAT62" s="342"/>
      <c r="BAU62" s="342"/>
      <c r="BAV62" s="342"/>
      <c r="BAW62" s="342"/>
      <c r="BAX62" s="342"/>
      <c r="BAY62" s="342"/>
      <c r="BAZ62" s="342"/>
      <c r="BBA62" s="342"/>
      <c r="BBB62" s="342"/>
      <c r="BBC62" s="342"/>
      <c r="BBD62" s="342"/>
      <c r="BBE62" s="342"/>
      <c r="BBF62" s="342"/>
      <c r="BBG62" s="342"/>
      <c r="BBH62" s="342"/>
      <c r="BBI62" s="342"/>
      <c r="BBJ62" s="342"/>
      <c r="BBK62" s="342"/>
      <c r="BBL62" s="342"/>
      <c r="BBM62" s="342"/>
      <c r="BBN62" s="342"/>
      <c r="BBO62" s="342"/>
      <c r="BBP62" s="342"/>
      <c r="BBQ62" s="342"/>
      <c r="BBR62" s="342"/>
      <c r="BBS62" s="342"/>
      <c r="BBT62" s="342"/>
      <c r="BBU62" s="342"/>
      <c r="BBV62" s="342"/>
      <c r="BBW62" s="342"/>
      <c r="BBX62" s="342"/>
      <c r="BBY62" s="342"/>
      <c r="BBZ62" s="342"/>
      <c r="BCA62" s="342"/>
      <c r="BCB62" s="342"/>
      <c r="BCC62" s="342"/>
      <c r="BCD62" s="342"/>
      <c r="BCE62" s="342"/>
      <c r="BCF62" s="342"/>
      <c r="BCG62" s="342"/>
      <c r="BCH62" s="342"/>
      <c r="BCI62" s="342"/>
      <c r="BCJ62" s="342"/>
      <c r="BCK62" s="342"/>
      <c r="BCL62" s="342"/>
      <c r="BCM62" s="342"/>
      <c r="BCN62" s="342"/>
      <c r="BCO62" s="342"/>
      <c r="BCP62" s="342"/>
      <c r="BCQ62" s="342"/>
      <c r="BCR62" s="342"/>
      <c r="BCS62" s="342"/>
      <c r="BCT62" s="342"/>
      <c r="BCU62" s="342"/>
      <c r="BCV62" s="342"/>
      <c r="BCW62" s="342"/>
      <c r="BCX62" s="342"/>
      <c r="BCY62" s="342"/>
      <c r="BCZ62" s="342"/>
      <c r="BDA62" s="342"/>
      <c r="BDB62" s="342"/>
      <c r="BDC62" s="342"/>
      <c r="BDD62" s="342"/>
      <c r="BDE62" s="342"/>
      <c r="BDF62" s="342"/>
      <c r="BDG62" s="342"/>
      <c r="BDH62" s="342"/>
      <c r="BDI62" s="342"/>
      <c r="BDJ62" s="342"/>
      <c r="BDK62" s="342"/>
      <c r="BDL62" s="342"/>
      <c r="BDM62" s="342"/>
      <c r="BDN62" s="342"/>
      <c r="BDO62" s="342"/>
      <c r="BDP62" s="342"/>
      <c r="BDQ62" s="342"/>
      <c r="BDR62" s="342"/>
      <c r="BDS62" s="342"/>
      <c r="BDT62" s="342"/>
      <c r="BDU62" s="342"/>
      <c r="BDV62" s="342"/>
      <c r="BDW62" s="342"/>
      <c r="BDX62" s="342"/>
      <c r="BDY62" s="342"/>
      <c r="BDZ62" s="342"/>
      <c r="BEA62" s="342"/>
      <c r="BEB62" s="342"/>
      <c r="BEC62" s="342"/>
      <c r="BED62" s="342"/>
      <c r="BEE62" s="342"/>
      <c r="BEF62" s="342"/>
      <c r="BEG62" s="342"/>
      <c r="BEH62" s="342"/>
      <c r="BEI62" s="342"/>
      <c r="BEJ62" s="342"/>
      <c r="BEK62" s="342"/>
      <c r="BEL62" s="342"/>
      <c r="BEM62" s="342"/>
      <c r="BEN62" s="342"/>
      <c r="BEO62" s="342"/>
      <c r="BEP62" s="342"/>
      <c r="BEQ62" s="342"/>
      <c r="BER62" s="342"/>
      <c r="BES62" s="342"/>
      <c r="BET62" s="342"/>
      <c r="BEU62" s="342"/>
      <c r="BEV62" s="342"/>
      <c r="BEW62" s="342"/>
      <c r="BEX62" s="342"/>
      <c r="BEY62" s="342"/>
      <c r="BEZ62" s="342"/>
      <c r="BFA62" s="342"/>
      <c r="BFB62" s="342"/>
      <c r="BFC62" s="342"/>
      <c r="BFD62" s="342"/>
      <c r="BFE62" s="342"/>
      <c r="BFF62" s="342"/>
      <c r="BFG62" s="342"/>
      <c r="BFH62" s="342"/>
      <c r="BFI62" s="342"/>
      <c r="BFJ62" s="342"/>
      <c r="BFK62" s="342"/>
      <c r="BFL62" s="342"/>
      <c r="BFM62" s="342"/>
      <c r="BFN62" s="342"/>
      <c r="BFO62" s="342"/>
      <c r="BFP62" s="342"/>
      <c r="BFQ62" s="342"/>
      <c r="BFR62" s="342"/>
      <c r="BFS62" s="342"/>
      <c r="BFT62" s="342"/>
      <c r="BFU62" s="342"/>
      <c r="BFV62" s="342"/>
      <c r="BFW62" s="342"/>
      <c r="BFX62" s="342"/>
      <c r="BFY62" s="342"/>
      <c r="BFZ62" s="342"/>
      <c r="BGA62" s="342"/>
      <c r="BGB62" s="342"/>
      <c r="BGC62" s="342"/>
      <c r="BGD62" s="342"/>
      <c r="BGE62" s="342"/>
      <c r="BGF62" s="342"/>
      <c r="BGG62" s="342"/>
      <c r="BGH62" s="342"/>
      <c r="BGI62" s="342"/>
      <c r="BGJ62" s="342"/>
      <c r="BGK62" s="342"/>
      <c r="BGL62" s="342"/>
      <c r="BGM62" s="342"/>
      <c r="BGN62" s="342"/>
      <c r="BGO62" s="342"/>
      <c r="BGP62" s="342"/>
      <c r="BGQ62" s="342"/>
      <c r="BGR62" s="342"/>
      <c r="BGS62" s="342"/>
      <c r="BGT62" s="342"/>
      <c r="BGU62" s="342"/>
      <c r="BGV62" s="342"/>
      <c r="BGW62" s="342"/>
      <c r="BGX62" s="342"/>
      <c r="BGY62" s="342"/>
      <c r="BGZ62" s="342"/>
      <c r="BHA62" s="342"/>
      <c r="BHB62" s="342"/>
      <c r="BHC62" s="342"/>
      <c r="BHD62" s="342"/>
      <c r="BHE62" s="342"/>
      <c r="BHF62" s="342"/>
      <c r="BHG62" s="342"/>
      <c r="BHH62" s="342"/>
      <c r="BHI62" s="342"/>
      <c r="BHJ62" s="342"/>
      <c r="BHK62" s="342"/>
      <c r="BHL62" s="342"/>
      <c r="BHM62" s="342"/>
      <c r="BHN62" s="342"/>
      <c r="BHO62" s="342"/>
      <c r="BHP62" s="342"/>
      <c r="BHQ62" s="342"/>
      <c r="BHR62" s="342"/>
      <c r="BHS62" s="342"/>
      <c r="BHT62" s="342"/>
      <c r="BHU62" s="342"/>
      <c r="BHV62" s="342"/>
      <c r="BHW62" s="342"/>
      <c r="BHX62" s="342"/>
      <c r="BHY62" s="342"/>
      <c r="BHZ62" s="342"/>
      <c r="BIA62" s="342"/>
      <c r="BIB62" s="342"/>
      <c r="BIC62" s="342"/>
      <c r="BID62" s="342"/>
      <c r="BIE62" s="342"/>
      <c r="BIF62" s="342"/>
      <c r="BIG62" s="342"/>
      <c r="BIH62" s="342"/>
      <c r="BII62" s="342"/>
      <c r="BIJ62" s="342"/>
      <c r="BIK62" s="342"/>
      <c r="BIL62" s="342"/>
      <c r="BIM62" s="342"/>
      <c r="BIN62" s="342"/>
      <c r="BIO62" s="342"/>
      <c r="BIP62" s="342"/>
      <c r="BIQ62" s="342"/>
      <c r="BIR62" s="342"/>
      <c r="BIS62" s="342"/>
      <c r="BIT62" s="342"/>
      <c r="BIU62" s="342"/>
      <c r="BIV62" s="342"/>
      <c r="BIW62" s="342"/>
      <c r="BIX62" s="342"/>
      <c r="BIY62" s="342"/>
      <c r="BIZ62" s="342"/>
      <c r="BJA62" s="342"/>
      <c r="BJB62" s="342"/>
      <c r="BJC62" s="342"/>
      <c r="BJD62" s="342"/>
      <c r="BJE62" s="342"/>
      <c r="BJF62" s="342"/>
      <c r="BJG62" s="342"/>
      <c r="BJH62" s="342"/>
      <c r="BJI62" s="342"/>
      <c r="BJJ62" s="342"/>
      <c r="BJK62" s="342"/>
      <c r="BJL62" s="342"/>
      <c r="BJM62" s="342"/>
      <c r="BJN62" s="342"/>
      <c r="BJO62" s="342"/>
      <c r="BJP62" s="342"/>
      <c r="BJQ62" s="342"/>
      <c r="BJR62" s="342"/>
      <c r="BJS62" s="342"/>
      <c r="BJT62" s="342"/>
      <c r="BJU62" s="342"/>
      <c r="BJV62" s="342"/>
      <c r="BJW62" s="342"/>
      <c r="BJX62" s="342"/>
      <c r="BJY62" s="342"/>
      <c r="BJZ62" s="342"/>
      <c r="BKA62" s="342"/>
      <c r="BKB62" s="342"/>
      <c r="BKC62" s="342"/>
      <c r="BKD62" s="342"/>
      <c r="BKE62" s="342"/>
      <c r="BKF62" s="342"/>
      <c r="BKG62" s="342"/>
      <c r="BKH62" s="342"/>
      <c r="BKI62" s="342"/>
      <c r="BKJ62" s="342"/>
      <c r="BKK62" s="342"/>
      <c r="BKL62" s="342"/>
      <c r="BKM62" s="342"/>
      <c r="BKN62" s="342"/>
      <c r="BKO62" s="342"/>
      <c r="BKP62" s="342"/>
      <c r="BKQ62" s="342"/>
      <c r="BKR62" s="342"/>
      <c r="BKS62" s="342"/>
      <c r="BKT62" s="342"/>
      <c r="BKU62" s="342"/>
      <c r="BKV62" s="342"/>
      <c r="BKW62" s="342"/>
      <c r="BKX62" s="342"/>
      <c r="BKY62" s="342"/>
      <c r="BKZ62" s="342"/>
      <c r="BLA62" s="342"/>
      <c r="BLB62" s="342"/>
      <c r="BLC62" s="342"/>
      <c r="BLD62" s="342"/>
      <c r="BLE62" s="342"/>
      <c r="BLF62" s="342"/>
      <c r="BLG62" s="342"/>
      <c r="BLH62" s="342"/>
      <c r="BLI62" s="342"/>
      <c r="BLJ62" s="342"/>
      <c r="BLK62" s="342"/>
      <c r="BLL62" s="342"/>
      <c r="BLM62" s="342"/>
      <c r="BLN62" s="342"/>
      <c r="BLO62" s="342"/>
      <c r="BLP62" s="342"/>
      <c r="BLQ62" s="342"/>
      <c r="BLR62" s="342"/>
      <c r="BLS62" s="342"/>
      <c r="BLT62" s="342"/>
      <c r="BLU62" s="342"/>
      <c r="BLV62" s="342"/>
      <c r="BLW62" s="342"/>
      <c r="BLX62" s="342"/>
      <c r="BLY62" s="342"/>
      <c r="BLZ62" s="342"/>
      <c r="BMA62" s="342"/>
      <c r="BMB62" s="342"/>
      <c r="BMC62" s="342"/>
      <c r="BMD62" s="342"/>
      <c r="BME62" s="342"/>
      <c r="BMF62" s="342"/>
      <c r="BMG62" s="342"/>
      <c r="BMH62" s="342"/>
      <c r="BMI62" s="342"/>
      <c r="BMJ62" s="342"/>
      <c r="BMK62" s="342"/>
      <c r="BML62" s="342"/>
      <c r="BMM62" s="342"/>
      <c r="BMN62" s="342"/>
      <c r="BMO62" s="342"/>
      <c r="BMP62" s="342"/>
      <c r="BMQ62" s="342"/>
      <c r="BMR62" s="342"/>
      <c r="BMS62" s="342"/>
      <c r="BMT62" s="342"/>
      <c r="BMU62" s="342"/>
      <c r="BMV62" s="342"/>
      <c r="BMW62" s="342"/>
      <c r="BMX62" s="342"/>
      <c r="BMY62" s="342"/>
      <c r="BMZ62" s="342"/>
      <c r="BNA62" s="342"/>
      <c r="BNB62" s="342"/>
      <c r="BNC62" s="342"/>
      <c r="BND62" s="342"/>
      <c r="BNE62" s="342"/>
      <c r="BNF62" s="342"/>
      <c r="BNG62" s="342"/>
      <c r="BNH62" s="342"/>
      <c r="BNI62" s="342"/>
      <c r="BNJ62" s="342"/>
      <c r="BNK62" s="342"/>
      <c r="BNL62" s="342"/>
      <c r="BNM62" s="342"/>
      <c r="BNN62" s="342"/>
      <c r="BNO62" s="342"/>
      <c r="BNP62" s="342"/>
      <c r="BNQ62" s="342"/>
      <c r="BNR62" s="342"/>
      <c r="BNS62" s="342"/>
      <c r="BNT62" s="342"/>
      <c r="BNU62" s="342"/>
      <c r="BNV62" s="342"/>
      <c r="BNW62" s="342"/>
      <c r="BNX62" s="342"/>
      <c r="BNY62" s="342"/>
      <c r="BNZ62" s="342"/>
      <c r="BOA62" s="342"/>
      <c r="BOB62" s="342"/>
      <c r="BOC62" s="342"/>
      <c r="BOD62" s="342"/>
      <c r="BOE62" s="342"/>
      <c r="BOF62" s="342"/>
      <c r="BOG62" s="342"/>
      <c r="BOH62" s="342"/>
      <c r="BOI62" s="342"/>
      <c r="BOJ62" s="342"/>
      <c r="BOK62" s="342"/>
      <c r="BOL62" s="342"/>
      <c r="BOM62" s="342"/>
      <c r="BON62" s="342"/>
      <c r="BOO62" s="342"/>
      <c r="BOP62" s="342"/>
      <c r="BOQ62" s="342"/>
      <c r="BOR62" s="342"/>
      <c r="BOS62" s="342"/>
      <c r="BOT62" s="342"/>
      <c r="BOU62" s="342"/>
      <c r="BOV62" s="342"/>
      <c r="BOW62" s="342"/>
      <c r="BOX62" s="342"/>
      <c r="BOY62" s="342"/>
      <c r="BOZ62" s="342"/>
      <c r="BPA62" s="342"/>
      <c r="BPB62" s="342"/>
      <c r="BPC62" s="342"/>
      <c r="BPD62" s="342"/>
      <c r="BPE62" s="342"/>
      <c r="BPF62" s="342"/>
      <c r="BPG62" s="342"/>
      <c r="BPH62" s="342"/>
      <c r="BPI62" s="342"/>
      <c r="BPJ62" s="342"/>
      <c r="BPK62" s="342"/>
      <c r="BPL62" s="342"/>
      <c r="BPM62" s="342"/>
      <c r="BPN62" s="342"/>
      <c r="BPO62" s="342"/>
      <c r="BPP62" s="342"/>
      <c r="BPQ62" s="342"/>
      <c r="BPR62" s="342"/>
      <c r="BPS62" s="342"/>
      <c r="BPT62" s="342"/>
      <c r="BPU62" s="342"/>
      <c r="BPV62" s="342"/>
      <c r="BPW62" s="342"/>
      <c r="BPX62" s="342"/>
      <c r="BPY62" s="342"/>
      <c r="BPZ62" s="342"/>
      <c r="BQA62" s="342"/>
      <c r="BQB62" s="342"/>
      <c r="BQC62" s="342"/>
      <c r="BQD62" s="342"/>
      <c r="BQE62" s="342"/>
      <c r="BQF62" s="342"/>
      <c r="BQG62" s="342"/>
      <c r="BQH62" s="342"/>
      <c r="BQI62" s="342"/>
      <c r="BQJ62" s="342"/>
      <c r="BQK62" s="342"/>
      <c r="BQL62" s="342"/>
      <c r="BQM62" s="342"/>
      <c r="BQN62" s="342"/>
      <c r="BQO62" s="342"/>
      <c r="BQP62" s="342"/>
      <c r="BQQ62" s="342"/>
      <c r="BQR62" s="342"/>
      <c r="BQS62" s="342"/>
      <c r="BQT62" s="342"/>
      <c r="BQU62" s="342"/>
      <c r="BQV62" s="342"/>
      <c r="BQW62" s="342"/>
      <c r="BQX62" s="342"/>
      <c r="BQY62" s="342"/>
      <c r="BQZ62" s="342"/>
      <c r="BRA62" s="342"/>
      <c r="BRB62" s="342"/>
      <c r="BRC62" s="342"/>
      <c r="BRD62" s="342"/>
      <c r="BRE62" s="342"/>
      <c r="BRF62" s="342"/>
      <c r="BRG62" s="342"/>
      <c r="BRH62" s="342"/>
      <c r="BRI62" s="342"/>
      <c r="BRJ62" s="342"/>
      <c r="BRK62" s="342"/>
      <c r="BRL62" s="342"/>
      <c r="BRM62" s="342"/>
      <c r="BRN62" s="342"/>
      <c r="BRO62" s="342"/>
      <c r="BRP62" s="342"/>
      <c r="BRQ62" s="342"/>
      <c r="BRR62" s="342"/>
      <c r="BRS62" s="342"/>
      <c r="BRT62" s="342"/>
      <c r="BRU62" s="342"/>
      <c r="BRV62" s="342"/>
      <c r="BRW62" s="342"/>
      <c r="BRX62" s="342"/>
      <c r="BRY62" s="342"/>
      <c r="BRZ62" s="342"/>
      <c r="BSA62" s="342"/>
      <c r="BSB62" s="342"/>
      <c r="BSC62" s="342"/>
      <c r="BSD62" s="342"/>
      <c r="BSE62" s="342"/>
      <c r="BSF62" s="342"/>
      <c r="BSG62" s="342"/>
      <c r="BSH62" s="342"/>
      <c r="BSI62" s="342"/>
      <c r="BSJ62" s="342"/>
      <c r="BSK62" s="342"/>
      <c r="BSL62" s="342"/>
      <c r="BSM62" s="342"/>
      <c r="BSN62" s="342"/>
      <c r="BSO62" s="342"/>
      <c r="BSP62" s="342"/>
      <c r="BSQ62" s="342"/>
      <c r="BSR62" s="342"/>
      <c r="BSS62" s="342"/>
      <c r="BST62" s="342"/>
      <c r="BSU62" s="342"/>
      <c r="BSV62" s="342"/>
      <c r="BSW62" s="342"/>
      <c r="BSX62" s="342"/>
      <c r="BSY62" s="342"/>
      <c r="BSZ62" s="342"/>
      <c r="BTA62" s="342"/>
      <c r="BTB62" s="342"/>
      <c r="BTC62" s="342"/>
      <c r="BTD62" s="342"/>
      <c r="BTE62" s="342"/>
      <c r="BTF62" s="342"/>
      <c r="BTG62" s="342"/>
      <c r="BTH62" s="342"/>
      <c r="BTI62" s="342"/>
      <c r="BTJ62" s="342"/>
      <c r="BTK62" s="342"/>
      <c r="BTL62" s="342"/>
      <c r="BTM62" s="342"/>
      <c r="BTN62" s="342"/>
      <c r="BTO62" s="342"/>
      <c r="BTP62" s="342"/>
      <c r="BTQ62" s="342"/>
      <c r="BTR62" s="342"/>
      <c r="BTS62" s="342"/>
      <c r="BTT62" s="342"/>
      <c r="BTU62" s="342"/>
      <c r="BTV62" s="342"/>
      <c r="BTW62" s="342"/>
      <c r="BTX62" s="342"/>
      <c r="BTY62" s="342"/>
      <c r="BTZ62" s="342"/>
      <c r="BUA62" s="342"/>
      <c r="BUB62" s="342"/>
      <c r="BUC62" s="342"/>
      <c r="BUD62" s="342"/>
      <c r="BUE62" s="342"/>
      <c r="BUF62" s="342"/>
      <c r="BUG62" s="342"/>
      <c r="BUH62" s="342"/>
      <c r="BUI62" s="342"/>
      <c r="BUJ62" s="342"/>
      <c r="BUK62" s="342"/>
      <c r="BUL62" s="342"/>
      <c r="BUM62" s="342"/>
      <c r="BUN62" s="342"/>
      <c r="BUO62" s="342"/>
      <c r="BUP62" s="342"/>
      <c r="BUQ62" s="342"/>
      <c r="BUR62" s="342"/>
      <c r="BUS62" s="342"/>
      <c r="BUT62" s="342"/>
      <c r="BUU62" s="342"/>
      <c r="BUV62" s="342"/>
      <c r="BUW62" s="342"/>
      <c r="BUX62" s="342"/>
      <c r="BUY62" s="342"/>
      <c r="BUZ62" s="342"/>
      <c r="BVA62" s="342"/>
      <c r="BVB62" s="342"/>
      <c r="BVC62" s="342"/>
      <c r="BVD62" s="342"/>
      <c r="BVE62" s="342"/>
      <c r="BVF62" s="342"/>
      <c r="BVG62" s="342"/>
      <c r="BVH62" s="342"/>
      <c r="BVI62" s="342"/>
      <c r="BVJ62" s="342"/>
      <c r="BVK62" s="342"/>
      <c r="BVL62" s="342"/>
      <c r="BVM62" s="342"/>
      <c r="BVN62" s="342"/>
      <c r="BVO62" s="342"/>
      <c r="BVP62" s="342"/>
      <c r="BVQ62" s="342"/>
      <c r="BVR62" s="342"/>
      <c r="BVS62" s="342"/>
      <c r="BVT62" s="342"/>
      <c r="BVU62" s="342"/>
      <c r="BVV62" s="342"/>
      <c r="BVW62" s="342"/>
      <c r="BVX62" s="342"/>
      <c r="BVY62" s="342"/>
      <c r="BVZ62" s="342"/>
      <c r="BWA62" s="342"/>
      <c r="BWB62" s="342"/>
      <c r="BWC62" s="342"/>
      <c r="BWD62" s="342"/>
      <c r="BWE62" s="342"/>
      <c r="BWF62" s="342"/>
      <c r="BWG62" s="342"/>
      <c r="BWH62" s="342"/>
      <c r="BWI62" s="342"/>
      <c r="BWJ62" s="342"/>
      <c r="BWK62" s="342"/>
      <c r="BWL62" s="342"/>
      <c r="BWM62" s="342"/>
      <c r="BWN62" s="342"/>
      <c r="BWO62" s="342"/>
      <c r="BWP62" s="342"/>
      <c r="BWQ62" s="342"/>
      <c r="BWR62" s="342"/>
      <c r="BWS62" s="342"/>
      <c r="BWT62" s="342"/>
      <c r="BWU62" s="342"/>
      <c r="BWV62" s="342"/>
      <c r="BWW62" s="342"/>
      <c r="BWX62" s="342"/>
      <c r="BWY62" s="342"/>
      <c r="BWZ62" s="342"/>
      <c r="BXA62" s="342"/>
      <c r="BXB62" s="342"/>
      <c r="BXC62" s="342"/>
      <c r="BXD62" s="342"/>
      <c r="BXE62" s="342"/>
      <c r="BXF62" s="342"/>
      <c r="BXG62" s="342"/>
      <c r="BXH62" s="342"/>
      <c r="BXI62" s="342"/>
      <c r="BXJ62" s="342"/>
      <c r="BXK62" s="342"/>
      <c r="BXL62" s="342"/>
      <c r="BXM62" s="342"/>
      <c r="BXN62" s="342"/>
      <c r="BXO62" s="342"/>
      <c r="BXP62" s="342"/>
      <c r="BXQ62" s="342"/>
      <c r="BXR62" s="342"/>
      <c r="BXS62" s="342"/>
      <c r="BXT62" s="342"/>
      <c r="BXU62" s="342"/>
      <c r="BXV62" s="342"/>
      <c r="BXW62" s="342"/>
      <c r="BXX62" s="342"/>
      <c r="BXY62" s="342"/>
      <c r="BXZ62" s="342"/>
      <c r="BYA62" s="342"/>
      <c r="BYB62" s="342"/>
      <c r="BYC62" s="342"/>
      <c r="BYD62" s="342"/>
      <c r="BYE62" s="342"/>
      <c r="BYF62" s="342"/>
      <c r="BYG62" s="342"/>
      <c r="BYH62" s="342"/>
      <c r="BYI62" s="342"/>
      <c r="BYJ62" s="342"/>
      <c r="BYK62" s="342"/>
      <c r="BYL62" s="342"/>
      <c r="BYM62" s="342"/>
      <c r="BYN62" s="342"/>
      <c r="BYO62" s="342"/>
      <c r="BYP62" s="342"/>
      <c r="BYQ62" s="342"/>
      <c r="BYR62" s="342"/>
      <c r="BYS62" s="342"/>
      <c r="BYT62" s="342"/>
      <c r="BYU62" s="342"/>
      <c r="BYV62" s="342"/>
      <c r="BYW62" s="342"/>
      <c r="BYX62" s="342"/>
      <c r="BYY62" s="342"/>
      <c r="BYZ62" s="342"/>
      <c r="BZA62" s="342"/>
      <c r="BZB62" s="342"/>
      <c r="BZC62" s="342"/>
      <c r="BZD62" s="342"/>
      <c r="BZE62" s="342"/>
      <c r="BZF62" s="342"/>
      <c r="BZG62" s="342"/>
      <c r="BZH62" s="342"/>
      <c r="BZI62" s="342"/>
      <c r="BZJ62" s="342"/>
      <c r="BZK62" s="342"/>
      <c r="BZL62" s="342"/>
      <c r="BZM62" s="342"/>
      <c r="BZN62" s="342"/>
      <c r="BZO62" s="342"/>
      <c r="BZP62" s="342"/>
      <c r="BZQ62" s="342"/>
      <c r="BZR62" s="342"/>
      <c r="BZS62" s="342"/>
      <c r="BZT62" s="342"/>
      <c r="BZU62" s="342"/>
      <c r="BZV62" s="342"/>
      <c r="BZW62" s="342"/>
      <c r="BZX62" s="342"/>
      <c r="BZY62" s="342"/>
      <c r="BZZ62" s="342"/>
      <c r="CAA62" s="342"/>
      <c r="CAB62" s="342"/>
      <c r="CAC62" s="342"/>
      <c r="CAD62" s="342"/>
      <c r="CAE62" s="342"/>
      <c r="CAF62" s="342"/>
      <c r="CAG62" s="342"/>
      <c r="CAH62" s="342"/>
      <c r="CAI62" s="342"/>
      <c r="CAJ62" s="342"/>
      <c r="CAK62" s="342"/>
      <c r="CAL62" s="342"/>
      <c r="CAM62" s="342"/>
      <c r="CAN62" s="342"/>
      <c r="CAO62" s="342"/>
      <c r="CAP62" s="342"/>
      <c r="CAQ62" s="342"/>
      <c r="CAR62" s="342"/>
      <c r="CAS62" s="342"/>
      <c r="CAT62" s="342"/>
      <c r="CAU62" s="342"/>
      <c r="CAV62" s="342"/>
      <c r="CAW62" s="342"/>
      <c r="CAX62" s="342"/>
      <c r="CAY62" s="342"/>
      <c r="CAZ62" s="342"/>
      <c r="CBA62" s="342"/>
      <c r="CBB62" s="342"/>
      <c r="CBC62" s="342"/>
      <c r="CBD62" s="342"/>
      <c r="CBE62" s="342"/>
      <c r="CBF62" s="342"/>
      <c r="CBG62" s="342"/>
      <c r="CBH62" s="342"/>
      <c r="CBI62" s="342"/>
      <c r="CBJ62" s="342"/>
      <c r="CBK62" s="342"/>
      <c r="CBL62" s="342"/>
      <c r="CBM62" s="342"/>
      <c r="CBN62" s="342"/>
      <c r="CBO62" s="342"/>
      <c r="CBP62" s="342"/>
      <c r="CBQ62" s="342"/>
      <c r="CBR62" s="342"/>
      <c r="CBS62" s="342"/>
      <c r="CBT62" s="342"/>
      <c r="CBU62" s="342"/>
      <c r="CBV62" s="342"/>
      <c r="CBW62" s="342"/>
      <c r="CBX62" s="342"/>
      <c r="CBY62" s="342"/>
      <c r="CBZ62" s="342"/>
      <c r="CCA62" s="342"/>
      <c r="CCB62" s="342"/>
      <c r="CCC62" s="342"/>
      <c r="CCD62" s="342"/>
      <c r="CCE62" s="342"/>
      <c r="CCF62" s="342"/>
      <c r="CCG62" s="342"/>
      <c r="CCH62" s="342"/>
      <c r="CCI62" s="342"/>
      <c r="CCJ62" s="342"/>
      <c r="CCK62" s="342"/>
      <c r="CCL62" s="342"/>
      <c r="CCM62" s="342"/>
      <c r="CCN62" s="342"/>
      <c r="CCO62" s="342"/>
      <c r="CCP62" s="342"/>
      <c r="CCQ62" s="342"/>
      <c r="CCR62" s="342"/>
      <c r="CCS62" s="342"/>
      <c r="CCT62" s="342"/>
      <c r="CCU62" s="342"/>
      <c r="CCV62" s="342"/>
      <c r="CCW62" s="342"/>
      <c r="CCX62" s="342"/>
      <c r="CCY62" s="342"/>
      <c r="CCZ62" s="342"/>
      <c r="CDA62" s="342"/>
      <c r="CDB62" s="342"/>
      <c r="CDC62" s="342"/>
      <c r="CDD62" s="342"/>
      <c r="CDE62" s="342"/>
      <c r="CDF62" s="342"/>
      <c r="CDG62" s="342"/>
      <c r="CDH62" s="342"/>
      <c r="CDI62" s="342"/>
      <c r="CDJ62" s="342"/>
      <c r="CDK62" s="342"/>
      <c r="CDL62" s="342"/>
      <c r="CDM62" s="342"/>
      <c r="CDN62" s="342"/>
      <c r="CDO62" s="342"/>
      <c r="CDP62" s="342"/>
      <c r="CDQ62" s="342"/>
      <c r="CDR62" s="342"/>
      <c r="CDS62" s="342"/>
      <c r="CDT62" s="342"/>
      <c r="CDU62" s="342"/>
      <c r="CDV62" s="342"/>
      <c r="CDW62" s="342"/>
      <c r="CDX62" s="342"/>
      <c r="CDY62" s="342"/>
      <c r="CDZ62" s="342"/>
      <c r="CEA62" s="342"/>
      <c r="CEB62" s="342"/>
      <c r="CEC62" s="342"/>
      <c r="CED62" s="342"/>
      <c r="CEE62" s="342"/>
      <c r="CEF62" s="342"/>
      <c r="CEG62" s="342"/>
      <c r="CEH62" s="342"/>
      <c r="CEI62" s="342"/>
      <c r="CEJ62" s="342"/>
      <c r="CEK62" s="342"/>
      <c r="CEL62" s="342"/>
      <c r="CEM62" s="342"/>
      <c r="CEN62" s="342"/>
      <c r="CEO62" s="342"/>
      <c r="CEP62" s="342"/>
      <c r="CEQ62" s="342"/>
      <c r="CER62" s="342"/>
      <c r="CES62" s="342"/>
      <c r="CET62" s="342"/>
      <c r="CEU62" s="342"/>
      <c r="CEV62" s="342"/>
      <c r="CEW62" s="342"/>
      <c r="CEX62" s="342"/>
      <c r="CEY62" s="342"/>
      <c r="CEZ62" s="342"/>
      <c r="CFA62" s="342"/>
      <c r="CFB62" s="342"/>
      <c r="CFC62" s="342"/>
      <c r="CFD62" s="342"/>
      <c r="CFE62" s="342"/>
      <c r="CFF62" s="342"/>
      <c r="CFG62" s="342"/>
      <c r="CFH62" s="342"/>
      <c r="CFI62" s="342"/>
      <c r="CFJ62" s="342"/>
      <c r="CFK62" s="342"/>
      <c r="CFL62" s="342"/>
      <c r="CFM62" s="342"/>
      <c r="CFN62" s="342"/>
      <c r="CFO62" s="342"/>
      <c r="CFP62" s="342"/>
      <c r="CFQ62" s="342"/>
      <c r="CFR62" s="342"/>
      <c r="CFS62" s="342"/>
      <c r="CFT62" s="342"/>
      <c r="CFU62" s="342"/>
      <c r="CFV62" s="342"/>
      <c r="CFW62" s="342"/>
      <c r="CFX62" s="342"/>
      <c r="CFY62" s="342"/>
      <c r="CFZ62" s="342"/>
      <c r="CGA62" s="342"/>
      <c r="CGB62" s="342"/>
      <c r="CGC62" s="342"/>
      <c r="CGD62" s="342"/>
      <c r="CGE62" s="342"/>
      <c r="CGF62" s="342"/>
      <c r="CGG62" s="342"/>
      <c r="CGH62" s="342"/>
      <c r="CGI62" s="342"/>
      <c r="CGJ62" s="342"/>
      <c r="CGK62" s="342"/>
      <c r="CGL62" s="342"/>
      <c r="CGM62" s="342"/>
      <c r="CGN62" s="342"/>
      <c r="CGO62" s="342"/>
      <c r="CGP62" s="342"/>
      <c r="CGQ62" s="342"/>
      <c r="CGR62" s="342"/>
      <c r="CGS62" s="342"/>
      <c r="CGT62" s="342"/>
      <c r="CGU62" s="342"/>
      <c r="CGV62" s="342"/>
      <c r="CGW62" s="342"/>
      <c r="CGX62" s="342"/>
      <c r="CGY62" s="342"/>
      <c r="CGZ62" s="342"/>
      <c r="CHA62" s="342"/>
      <c r="CHB62" s="342"/>
      <c r="CHC62" s="342"/>
      <c r="CHD62" s="342"/>
      <c r="CHE62" s="342"/>
      <c r="CHF62" s="342"/>
      <c r="CHG62" s="342"/>
      <c r="CHH62" s="342"/>
      <c r="CHI62" s="342"/>
      <c r="CHJ62" s="342"/>
      <c r="CHK62" s="342"/>
      <c r="CHL62" s="342"/>
      <c r="CHM62" s="342"/>
      <c r="CHN62" s="342"/>
      <c r="CHO62" s="342"/>
      <c r="CHP62" s="342"/>
      <c r="CHQ62" s="342"/>
      <c r="CHR62" s="342"/>
      <c r="CHS62" s="342"/>
      <c r="CHT62" s="342"/>
      <c r="CHU62" s="342"/>
      <c r="CHV62" s="342"/>
      <c r="CHW62" s="342"/>
      <c r="CHX62" s="342"/>
      <c r="CHY62" s="342"/>
      <c r="CHZ62" s="342"/>
      <c r="CIA62" s="342"/>
      <c r="CIB62" s="342"/>
      <c r="CIC62" s="342"/>
      <c r="CID62" s="342"/>
      <c r="CIE62" s="342"/>
      <c r="CIF62" s="342"/>
      <c r="CIG62" s="342"/>
      <c r="CIH62" s="342"/>
      <c r="CII62" s="342"/>
      <c r="CIJ62" s="342"/>
      <c r="CIK62" s="342"/>
      <c r="CIL62" s="342"/>
      <c r="CIM62" s="342"/>
      <c r="CIN62" s="342"/>
      <c r="CIO62" s="342"/>
      <c r="CIP62" s="342"/>
      <c r="CIQ62" s="342"/>
      <c r="CIR62" s="342"/>
      <c r="CIS62" s="342"/>
      <c r="CIT62" s="342"/>
      <c r="CIU62" s="342"/>
      <c r="CIV62" s="342"/>
      <c r="CIW62" s="342"/>
      <c r="CIX62" s="342"/>
      <c r="CIY62" s="342"/>
      <c r="CIZ62" s="342"/>
      <c r="CJA62" s="342"/>
      <c r="CJB62" s="342"/>
      <c r="CJC62" s="342"/>
      <c r="CJD62" s="342"/>
      <c r="CJE62" s="342"/>
      <c r="CJF62" s="342"/>
      <c r="CJG62" s="342"/>
      <c r="CJH62" s="342"/>
      <c r="CJI62" s="342"/>
      <c r="CJJ62" s="342"/>
      <c r="CJK62" s="342"/>
      <c r="CJL62" s="342"/>
      <c r="CJM62" s="342"/>
      <c r="CJN62" s="342"/>
      <c r="CJO62" s="342"/>
      <c r="CJP62" s="342"/>
      <c r="CJQ62" s="342"/>
      <c r="CJR62" s="342"/>
      <c r="CJS62" s="342"/>
      <c r="CJT62" s="342"/>
      <c r="CJU62" s="342"/>
      <c r="CJV62" s="342"/>
      <c r="CJW62" s="342"/>
      <c r="CJX62" s="342"/>
      <c r="CJY62" s="342"/>
      <c r="CJZ62" s="342"/>
      <c r="CKA62" s="342"/>
      <c r="CKB62" s="342"/>
      <c r="CKC62" s="342"/>
      <c r="CKD62" s="342"/>
      <c r="CKE62" s="342"/>
      <c r="CKF62" s="342"/>
      <c r="CKG62" s="342"/>
      <c r="CKH62" s="342"/>
      <c r="CKI62" s="342"/>
      <c r="CKJ62" s="342"/>
      <c r="CKK62" s="342"/>
      <c r="CKL62" s="342"/>
      <c r="CKM62" s="342"/>
      <c r="CKN62" s="342"/>
      <c r="CKO62" s="342"/>
      <c r="CKP62" s="342"/>
      <c r="CKQ62" s="342"/>
      <c r="CKR62" s="342"/>
      <c r="CKS62" s="342"/>
      <c r="CKT62" s="342"/>
      <c r="CKU62" s="342"/>
      <c r="CKV62" s="342"/>
      <c r="CKW62" s="342"/>
      <c r="CKX62" s="342"/>
      <c r="CKY62" s="342"/>
      <c r="CKZ62" s="342"/>
      <c r="CLA62" s="342"/>
      <c r="CLB62" s="342"/>
      <c r="CLC62" s="342"/>
      <c r="CLD62" s="342"/>
      <c r="CLE62" s="342"/>
      <c r="CLF62" s="342"/>
      <c r="CLG62" s="342"/>
      <c r="CLH62" s="342"/>
      <c r="CLI62" s="342"/>
      <c r="CLJ62" s="342"/>
      <c r="CLK62" s="342"/>
      <c r="CLL62" s="342"/>
      <c r="CLM62" s="342"/>
      <c r="CLN62" s="342"/>
      <c r="CLO62" s="342"/>
      <c r="CLP62" s="342"/>
      <c r="CLQ62" s="342"/>
      <c r="CLR62" s="342"/>
      <c r="CLS62" s="342"/>
      <c r="CLT62" s="342"/>
      <c r="CLU62" s="342"/>
      <c r="CLV62" s="342"/>
      <c r="CLW62" s="342"/>
      <c r="CLX62" s="342"/>
      <c r="CLY62" s="342"/>
      <c r="CLZ62" s="342"/>
      <c r="CMA62" s="342"/>
      <c r="CMB62" s="342"/>
      <c r="CMC62" s="342"/>
      <c r="CMD62" s="342"/>
      <c r="CME62" s="342"/>
      <c r="CMF62" s="342"/>
      <c r="CMG62" s="342"/>
      <c r="CMH62" s="342"/>
      <c r="CMI62" s="342"/>
      <c r="CMJ62" s="342"/>
      <c r="CMK62" s="342"/>
      <c r="CML62" s="342"/>
      <c r="CMM62" s="342"/>
      <c r="CMN62" s="342"/>
      <c r="CMO62" s="342"/>
      <c r="CMP62" s="342"/>
      <c r="CMQ62" s="342"/>
      <c r="CMR62" s="342"/>
      <c r="CMS62" s="342"/>
      <c r="CMT62" s="342"/>
      <c r="CMU62" s="342"/>
      <c r="CMV62" s="342"/>
      <c r="CMW62" s="342"/>
      <c r="CMX62" s="342"/>
      <c r="CMY62" s="342"/>
      <c r="CMZ62" s="342"/>
      <c r="CNA62" s="342"/>
      <c r="CNB62" s="342"/>
      <c r="CNC62" s="342"/>
      <c r="CND62" s="342"/>
      <c r="CNE62" s="342"/>
      <c r="CNF62" s="342"/>
      <c r="CNG62" s="342"/>
      <c r="CNH62" s="342"/>
      <c r="CNI62" s="342"/>
      <c r="CNJ62" s="342"/>
      <c r="CNK62" s="342"/>
      <c r="CNL62" s="342"/>
      <c r="CNM62" s="342"/>
      <c r="CNN62" s="342"/>
      <c r="CNO62" s="342"/>
      <c r="CNP62" s="342"/>
      <c r="CNQ62" s="342"/>
      <c r="CNR62" s="342"/>
      <c r="CNS62" s="342"/>
      <c r="CNT62" s="342"/>
      <c r="CNU62" s="342"/>
      <c r="CNV62" s="342"/>
      <c r="CNW62" s="342"/>
      <c r="CNX62" s="342"/>
      <c r="CNY62" s="342"/>
      <c r="CNZ62" s="342"/>
      <c r="COA62" s="342"/>
      <c r="COB62" s="342"/>
      <c r="COC62" s="342"/>
      <c r="COD62" s="342"/>
      <c r="COE62" s="342"/>
      <c r="COF62" s="342"/>
      <c r="COG62" s="342"/>
      <c r="COH62" s="342"/>
      <c r="COI62" s="342"/>
      <c r="COJ62" s="342"/>
      <c r="COK62" s="342"/>
      <c r="COL62" s="342"/>
      <c r="COM62" s="342"/>
      <c r="CON62" s="342"/>
      <c r="COO62" s="342"/>
      <c r="COP62" s="342"/>
      <c r="COQ62" s="342"/>
      <c r="COR62" s="342"/>
      <c r="COS62" s="342"/>
      <c r="COT62" s="342"/>
      <c r="COU62" s="342"/>
      <c r="COV62" s="342"/>
      <c r="COW62" s="342"/>
      <c r="COX62" s="342"/>
      <c r="COY62" s="342"/>
      <c r="COZ62" s="342"/>
      <c r="CPA62" s="342"/>
      <c r="CPB62" s="342"/>
      <c r="CPC62" s="342"/>
      <c r="CPD62" s="342"/>
      <c r="CPE62" s="342"/>
      <c r="CPF62" s="342"/>
      <c r="CPG62" s="342"/>
      <c r="CPH62" s="342"/>
      <c r="CPI62" s="342"/>
      <c r="CPJ62" s="342"/>
      <c r="CPK62" s="342"/>
      <c r="CPL62" s="342"/>
      <c r="CPM62" s="342"/>
      <c r="CPN62" s="342"/>
      <c r="CPO62" s="342"/>
      <c r="CPP62" s="342"/>
      <c r="CPQ62" s="342"/>
      <c r="CPR62" s="342"/>
      <c r="CPS62" s="342"/>
      <c r="CPT62" s="342"/>
      <c r="CPU62" s="342"/>
      <c r="CPV62" s="342"/>
      <c r="CPW62" s="342"/>
      <c r="CPX62" s="342"/>
      <c r="CPY62" s="342"/>
      <c r="CPZ62" s="342"/>
      <c r="CQA62" s="342"/>
      <c r="CQB62" s="342"/>
      <c r="CQC62" s="342"/>
      <c r="CQD62" s="342"/>
      <c r="CQE62" s="342"/>
      <c r="CQF62" s="342"/>
      <c r="CQG62" s="342"/>
      <c r="CQH62" s="342"/>
      <c r="CQI62" s="342"/>
      <c r="CQJ62" s="342"/>
      <c r="CQK62" s="342"/>
      <c r="CQL62" s="342"/>
      <c r="CQM62" s="342"/>
      <c r="CQN62" s="342"/>
      <c r="CQO62" s="342"/>
      <c r="CQP62" s="342"/>
      <c r="CQQ62" s="342"/>
      <c r="CQR62" s="342"/>
      <c r="CQS62" s="342"/>
      <c r="CQT62" s="342"/>
      <c r="CQU62" s="342"/>
      <c r="CQV62" s="342"/>
      <c r="CQW62" s="342"/>
      <c r="CQX62" s="342"/>
      <c r="CQY62" s="342"/>
      <c r="CQZ62" s="342"/>
      <c r="CRA62" s="342"/>
      <c r="CRB62" s="342"/>
      <c r="CRC62" s="342"/>
      <c r="CRD62" s="342"/>
      <c r="CRE62" s="342"/>
      <c r="CRF62" s="342"/>
      <c r="CRG62" s="342"/>
      <c r="CRH62" s="342"/>
      <c r="CRI62" s="342"/>
      <c r="CRJ62" s="342"/>
      <c r="CRK62" s="342"/>
      <c r="CRL62" s="342"/>
      <c r="CRM62" s="342"/>
      <c r="CRN62" s="342"/>
      <c r="CRO62" s="342"/>
      <c r="CRP62" s="342"/>
      <c r="CRQ62" s="342"/>
      <c r="CRR62" s="342"/>
      <c r="CRS62" s="342"/>
      <c r="CRT62" s="342"/>
      <c r="CRU62" s="342"/>
      <c r="CRV62" s="342"/>
      <c r="CRW62" s="342"/>
      <c r="CRX62" s="342"/>
      <c r="CRY62" s="342"/>
      <c r="CRZ62" s="342"/>
      <c r="CSA62" s="342"/>
      <c r="CSB62" s="342"/>
      <c r="CSC62" s="342"/>
      <c r="CSD62" s="342"/>
      <c r="CSE62" s="342"/>
      <c r="CSF62" s="342"/>
      <c r="CSG62" s="342"/>
      <c r="CSH62" s="342"/>
      <c r="CSI62" s="342"/>
      <c r="CSJ62" s="342"/>
      <c r="CSK62" s="342"/>
      <c r="CSL62" s="342"/>
      <c r="CSM62" s="342"/>
      <c r="CSN62" s="342"/>
      <c r="CSO62" s="342"/>
      <c r="CSP62" s="342"/>
      <c r="CSQ62" s="342"/>
      <c r="CSR62" s="342"/>
      <c r="CSS62" s="342"/>
      <c r="CST62" s="342"/>
      <c r="CSU62" s="342"/>
      <c r="CSV62" s="342"/>
      <c r="CSW62" s="342"/>
      <c r="CSX62" s="342"/>
      <c r="CSY62" s="342"/>
      <c r="CSZ62" s="342"/>
      <c r="CTA62" s="342"/>
      <c r="CTB62" s="342"/>
      <c r="CTC62" s="342"/>
      <c r="CTD62" s="342"/>
      <c r="CTE62" s="342"/>
      <c r="CTF62" s="342"/>
      <c r="CTG62" s="342"/>
      <c r="CTH62" s="342"/>
      <c r="CTI62" s="342"/>
      <c r="CTJ62" s="342"/>
      <c r="CTK62" s="342"/>
      <c r="CTL62" s="342"/>
      <c r="CTM62" s="342"/>
      <c r="CTN62" s="342"/>
      <c r="CTO62" s="342"/>
      <c r="CTP62" s="342"/>
      <c r="CTQ62" s="342"/>
      <c r="CTR62" s="342"/>
      <c r="CTS62" s="342"/>
      <c r="CTT62" s="342"/>
      <c r="CTU62" s="342"/>
      <c r="CTV62" s="342"/>
      <c r="CTW62" s="342"/>
      <c r="CTX62" s="342"/>
      <c r="CTY62" s="342"/>
      <c r="CTZ62" s="342"/>
      <c r="CUA62" s="342"/>
      <c r="CUB62" s="342"/>
      <c r="CUC62" s="342"/>
      <c r="CUD62" s="342"/>
      <c r="CUE62" s="342"/>
      <c r="CUF62" s="342"/>
      <c r="CUG62" s="342"/>
      <c r="CUH62" s="342"/>
      <c r="CUI62" s="342"/>
      <c r="CUJ62" s="342"/>
      <c r="CUK62" s="342"/>
      <c r="CUL62" s="342"/>
      <c r="CUM62" s="342"/>
      <c r="CUN62" s="342"/>
      <c r="CUO62" s="342"/>
      <c r="CUP62" s="342"/>
      <c r="CUQ62" s="342"/>
      <c r="CUR62" s="342"/>
      <c r="CUS62" s="342"/>
      <c r="CUT62" s="342"/>
      <c r="CUU62" s="342"/>
      <c r="CUV62" s="342"/>
      <c r="CUW62" s="342"/>
      <c r="CUX62" s="342"/>
      <c r="CUY62" s="342"/>
      <c r="CUZ62" s="342"/>
      <c r="CVA62" s="342"/>
      <c r="CVB62" s="342"/>
      <c r="CVC62" s="342"/>
      <c r="CVD62" s="342"/>
      <c r="CVE62" s="342"/>
      <c r="CVF62" s="342"/>
      <c r="CVG62" s="342"/>
      <c r="CVH62" s="342"/>
      <c r="CVI62" s="342"/>
      <c r="CVJ62" s="342"/>
      <c r="CVK62" s="342"/>
      <c r="CVL62" s="342"/>
      <c r="CVM62" s="342"/>
      <c r="CVN62" s="342"/>
      <c r="CVO62" s="342"/>
      <c r="CVP62" s="342"/>
      <c r="CVQ62" s="342"/>
      <c r="CVR62" s="342"/>
      <c r="CVS62" s="342"/>
      <c r="CVT62" s="342"/>
      <c r="CVU62" s="342"/>
      <c r="CVV62" s="342"/>
      <c r="CVW62" s="342"/>
      <c r="CVX62" s="342"/>
      <c r="CVY62" s="342"/>
      <c r="CVZ62" s="342"/>
      <c r="CWA62" s="342"/>
      <c r="CWB62" s="342"/>
      <c r="CWC62" s="342"/>
      <c r="CWD62" s="342"/>
      <c r="CWE62" s="342"/>
      <c r="CWF62" s="342"/>
      <c r="CWG62" s="342"/>
      <c r="CWH62" s="342"/>
      <c r="CWI62" s="342"/>
      <c r="CWJ62" s="342"/>
      <c r="CWK62" s="342"/>
      <c r="CWL62" s="342"/>
      <c r="CWM62" s="342"/>
      <c r="CWN62" s="342"/>
      <c r="CWO62" s="342"/>
      <c r="CWP62" s="342"/>
      <c r="CWQ62" s="342"/>
      <c r="CWR62" s="342"/>
      <c r="CWS62" s="342"/>
      <c r="CWT62" s="342"/>
      <c r="CWU62" s="342"/>
      <c r="CWV62" s="342"/>
      <c r="CWW62" s="342"/>
      <c r="CWX62" s="342"/>
      <c r="CWY62" s="342"/>
      <c r="CWZ62" s="342"/>
      <c r="CXA62" s="342"/>
      <c r="CXB62" s="342"/>
      <c r="CXC62" s="342"/>
      <c r="CXD62" s="342"/>
      <c r="CXE62" s="342"/>
      <c r="CXF62" s="342"/>
      <c r="CXG62" s="342"/>
      <c r="CXH62" s="342"/>
      <c r="CXI62" s="342"/>
      <c r="CXJ62" s="342"/>
      <c r="CXK62" s="342"/>
      <c r="CXL62" s="342"/>
      <c r="CXM62" s="342"/>
      <c r="CXN62" s="342"/>
      <c r="CXO62" s="342"/>
      <c r="CXP62" s="342"/>
      <c r="CXQ62" s="342"/>
      <c r="CXR62" s="342"/>
      <c r="CXS62" s="342"/>
      <c r="CXT62" s="342"/>
      <c r="CXU62" s="342"/>
      <c r="CXV62" s="342"/>
      <c r="CXW62" s="342"/>
      <c r="CXX62" s="342"/>
      <c r="CXY62" s="342"/>
      <c r="CXZ62" s="342"/>
      <c r="CYA62" s="342"/>
      <c r="CYB62" s="342"/>
      <c r="CYC62" s="342"/>
      <c r="CYD62" s="342"/>
      <c r="CYE62" s="342"/>
      <c r="CYF62" s="342"/>
      <c r="CYG62" s="342"/>
      <c r="CYH62" s="342"/>
      <c r="CYI62" s="342"/>
      <c r="CYJ62" s="342"/>
      <c r="CYK62" s="342"/>
      <c r="CYL62" s="342"/>
      <c r="CYM62" s="342"/>
      <c r="CYN62" s="342"/>
      <c r="CYO62" s="342"/>
      <c r="CYP62" s="342"/>
      <c r="CYQ62" s="342"/>
      <c r="CYR62" s="342"/>
      <c r="CYS62" s="342"/>
      <c r="CYT62" s="342"/>
      <c r="CYU62" s="342"/>
      <c r="CYV62" s="342"/>
      <c r="CYW62" s="342"/>
      <c r="CYX62" s="342"/>
      <c r="CYY62" s="342"/>
      <c r="CYZ62" s="342"/>
      <c r="CZA62" s="342"/>
      <c r="CZB62" s="342"/>
      <c r="CZC62" s="342"/>
      <c r="CZD62" s="342"/>
      <c r="CZE62" s="342"/>
      <c r="CZF62" s="342"/>
      <c r="CZG62" s="342"/>
      <c r="CZH62" s="342"/>
      <c r="CZI62" s="342"/>
      <c r="CZJ62" s="342"/>
      <c r="CZK62" s="342"/>
      <c r="CZL62" s="342"/>
      <c r="CZM62" s="342"/>
      <c r="CZN62" s="342"/>
      <c r="CZO62" s="342"/>
      <c r="CZP62" s="342"/>
      <c r="CZQ62" s="342"/>
      <c r="CZR62" s="342"/>
      <c r="CZS62" s="342"/>
      <c r="CZT62" s="342"/>
      <c r="CZU62" s="342"/>
      <c r="CZV62" s="342"/>
      <c r="CZW62" s="342"/>
      <c r="CZX62" s="342"/>
      <c r="CZY62" s="342"/>
      <c r="CZZ62" s="342"/>
      <c r="DAA62" s="342"/>
      <c r="DAB62" s="342"/>
      <c r="DAC62" s="342"/>
      <c r="DAD62" s="342"/>
      <c r="DAE62" s="342"/>
      <c r="DAF62" s="342"/>
      <c r="DAG62" s="342"/>
      <c r="DAH62" s="342"/>
      <c r="DAI62" s="342"/>
      <c r="DAJ62" s="342"/>
      <c r="DAK62" s="342"/>
      <c r="DAL62" s="342"/>
      <c r="DAM62" s="342"/>
      <c r="DAN62" s="342"/>
      <c r="DAO62" s="342"/>
      <c r="DAP62" s="342"/>
      <c r="DAQ62" s="342"/>
      <c r="DAR62" s="342"/>
      <c r="DAS62" s="342"/>
      <c r="DAT62" s="342"/>
      <c r="DAU62" s="342"/>
      <c r="DAV62" s="342"/>
      <c r="DAW62" s="342"/>
      <c r="DAX62" s="342"/>
      <c r="DAY62" s="342"/>
      <c r="DAZ62" s="342"/>
      <c r="DBA62" s="342"/>
      <c r="DBB62" s="342"/>
      <c r="DBC62" s="342"/>
      <c r="DBD62" s="342"/>
      <c r="DBE62" s="342"/>
      <c r="DBF62" s="342"/>
      <c r="DBG62" s="342"/>
      <c r="DBH62" s="342"/>
      <c r="DBI62" s="342"/>
      <c r="DBJ62" s="342"/>
      <c r="DBK62" s="342"/>
      <c r="DBL62" s="342"/>
      <c r="DBM62" s="342"/>
      <c r="DBN62" s="342"/>
      <c r="DBO62" s="342"/>
      <c r="DBP62" s="342"/>
      <c r="DBQ62" s="342"/>
      <c r="DBR62" s="342"/>
      <c r="DBS62" s="342"/>
      <c r="DBT62" s="342"/>
      <c r="DBU62" s="342"/>
      <c r="DBV62" s="342"/>
      <c r="DBW62" s="342"/>
      <c r="DBX62" s="342"/>
      <c r="DBY62" s="342"/>
      <c r="DBZ62" s="342"/>
      <c r="DCA62" s="342"/>
      <c r="DCB62" s="342"/>
      <c r="DCC62" s="342"/>
      <c r="DCD62" s="342"/>
      <c r="DCE62" s="342"/>
      <c r="DCF62" s="342"/>
      <c r="DCG62" s="342"/>
      <c r="DCH62" s="342"/>
      <c r="DCI62" s="342"/>
      <c r="DCJ62" s="342"/>
      <c r="DCK62" s="342"/>
      <c r="DCL62" s="342"/>
      <c r="DCM62" s="342"/>
      <c r="DCN62" s="342"/>
      <c r="DCO62" s="342"/>
      <c r="DCP62" s="342"/>
      <c r="DCQ62" s="342"/>
      <c r="DCR62" s="342"/>
      <c r="DCS62" s="342"/>
      <c r="DCT62" s="342"/>
      <c r="DCU62" s="342"/>
      <c r="DCV62" s="342"/>
      <c r="DCW62" s="342"/>
      <c r="DCX62" s="342"/>
      <c r="DCY62" s="342"/>
      <c r="DCZ62" s="342"/>
      <c r="DDA62" s="342"/>
      <c r="DDB62" s="342"/>
      <c r="DDC62" s="342"/>
      <c r="DDD62" s="342"/>
      <c r="DDE62" s="342"/>
      <c r="DDF62" s="342"/>
      <c r="DDG62" s="342"/>
      <c r="DDH62" s="342"/>
      <c r="DDI62" s="342"/>
      <c r="DDJ62" s="342"/>
      <c r="DDK62" s="342"/>
      <c r="DDL62" s="342"/>
      <c r="DDM62" s="342"/>
      <c r="DDN62" s="342"/>
      <c r="DDO62" s="342"/>
      <c r="DDP62" s="342"/>
      <c r="DDQ62" s="342"/>
      <c r="DDR62" s="342"/>
      <c r="DDS62" s="342"/>
      <c r="DDT62" s="342"/>
      <c r="DDU62" s="342"/>
      <c r="DDV62" s="342"/>
      <c r="DDW62" s="342"/>
      <c r="DDX62" s="342"/>
      <c r="DDY62" s="342"/>
      <c r="DDZ62" s="342"/>
      <c r="DEA62" s="342"/>
      <c r="DEB62" s="342"/>
      <c r="DEC62" s="342"/>
      <c r="DED62" s="342"/>
      <c r="DEE62" s="342"/>
      <c r="DEF62" s="342"/>
      <c r="DEG62" s="342"/>
      <c r="DEH62" s="342"/>
      <c r="DEI62" s="342"/>
      <c r="DEJ62" s="342"/>
      <c r="DEK62" s="342"/>
      <c r="DEL62" s="342"/>
      <c r="DEM62" s="342"/>
      <c r="DEN62" s="342"/>
      <c r="DEO62" s="342"/>
      <c r="DEP62" s="342"/>
      <c r="DEQ62" s="342"/>
      <c r="DER62" s="342"/>
      <c r="DES62" s="342"/>
      <c r="DET62" s="342"/>
      <c r="DEU62" s="342"/>
      <c r="DEV62" s="342"/>
      <c r="DEW62" s="342"/>
      <c r="DEX62" s="342"/>
      <c r="DEY62" s="342"/>
      <c r="DEZ62" s="342"/>
      <c r="DFA62" s="342"/>
      <c r="DFB62" s="342"/>
      <c r="DFC62" s="342"/>
      <c r="DFD62" s="342"/>
      <c r="DFE62" s="342"/>
      <c r="DFF62" s="342"/>
      <c r="DFG62" s="342"/>
      <c r="DFH62" s="342"/>
      <c r="DFI62" s="342"/>
      <c r="DFJ62" s="342"/>
      <c r="DFK62" s="342"/>
      <c r="DFL62" s="342"/>
      <c r="DFM62" s="342"/>
      <c r="DFN62" s="342"/>
      <c r="DFO62" s="342"/>
      <c r="DFP62" s="342"/>
      <c r="DFQ62" s="342"/>
      <c r="DFR62" s="342"/>
      <c r="DFS62" s="342"/>
      <c r="DFT62" s="342"/>
      <c r="DFU62" s="342"/>
      <c r="DFV62" s="342"/>
      <c r="DFW62" s="342"/>
      <c r="DFX62" s="342"/>
      <c r="DFY62" s="342"/>
      <c r="DFZ62" s="342"/>
      <c r="DGA62" s="342"/>
      <c r="DGB62" s="342"/>
      <c r="DGC62" s="342"/>
      <c r="DGD62" s="342"/>
      <c r="DGE62" s="342"/>
      <c r="DGF62" s="342"/>
      <c r="DGG62" s="342"/>
      <c r="DGH62" s="342"/>
      <c r="DGI62" s="342"/>
      <c r="DGJ62" s="342"/>
      <c r="DGK62" s="342"/>
      <c r="DGL62" s="342"/>
      <c r="DGM62" s="342"/>
      <c r="DGN62" s="342"/>
      <c r="DGO62" s="342"/>
      <c r="DGP62" s="342"/>
      <c r="DGQ62" s="342"/>
      <c r="DGR62" s="342"/>
      <c r="DGS62" s="342"/>
      <c r="DGT62" s="342"/>
      <c r="DGU62" s="342"/>
      <c r="DGV62" s="342"/>
      <c r="DGW62" s="342"/>
      <c r="DGX62" s="342"/>
      <c r="DGY62" s="342"/>
      <c r="DGZ62" s="342"/>
      <c r="DHA62" s="342"/>
      <c r="DHB62" s="342"/>
      <c r="DHC62" s="342"/>
      <c r="DHD62" s="342"/>
      <c r="DHE62" s="342"/>
      <c r="DHF62" s="342"/>
      <c r="DHG62" s="342"/>
      <c r="DHH62" s="342"/>
      <c r="DHI62" s="342"/>
      <c r="DHJ62" s="342"/>
      <c r="DHK62" s="342"/>
      <c r="DHL62" s="342"/>
      <c r="DHM62" s="342"/>
      <c r="DHN62" s="342"/>
      <c r="DHO62" s="342"/>
      <c r="DHP62" s="342"/>
      <c r="DHQ62" s="342"/>
      <c r="DHR62" s="342"/>
      <c r="DHS62" s="342"/>
      <c r="DHT62" s="342"/>
      <c r="DHU62" s="342"/>
      <c r="DHV62" s="342"/>
      <c r="DHW62" s="342"/>
      <c r="DHX62" s="342"/>
      <c r="DHY62" s="342"/>
      <c r="DHZ62" s="342"/>
      <c r="DIA62" s="342"/>
      <c r="DIB62" s="342"/>
      <c r="DIC62" s="342"/>
      <c r="DID62" s="342"/>
      <c r="DIE62" s="342"/>
      <c r="DIF62" s="342"/>
      <c r="DIG62" s="342"/>
      <c r="DIH62" s="342"/>
      <c r="DII62" s="342"/>
      <c r="DIJ62" s="342"/>
      <c r="DIK62" s="342"/>
      <c r="DIL62" s="342"/>
      <c r="DIM62" s="342"/>
      <c r="DIN62" s="342"/>
      <c r="DIO62" s="342"/>
      <c r="DIP62" s="342"/>
      <c r="DIQ62" s="342"/>
      <c r="DIR62" s="342"/>
      <c r="DIS62" s="342"/>
      <c r="DIT62" s="342"/>
      <c r="DIU62" s="342"/>
      <c r="DIV62" s="342"/>
      <c r="DIW62" s="342"/>
      <c r="DIX62" s="342"/>
      <c r="DIY62" s="342"/>
      <c r="DIZ62" s="342"/>
      <c r="DJA62" s="342"/>
      <c r="DJB62" s="342"/>
      <c r="DJC62" s="342"/>
      <c r="DJD62" s="342"/>
      <c r="DJE62" s="342"/>
      <c r="DJF62" s="342"/>
      <c r="DJG62" s="342"/>
      <c r="DJH62" s="342"/>
      <c r="DJI62" s="342"/>
      <c r="DJJ62" s="342"/>
      <c r="DJK62" s="342"/>
      <c r="DJL62" s="342"/>
      <c r="DJM62" s="342"/>
      <c r="DJN62" s="342"/>
      <c r="DJO62" s="342"/>
      <c r="DJP62" s="342"/>
      <c r="DJQ62" s="342"/>
      <c r="DJR62" s="342"/>
      <c r="DJS62" s="342"/>
      <c r="DJT62" s="342"/>
      <c r="DJU62" s="342"/>
      <c r="DJV62" s="342"/>
      <c r="DJW62" s="342"/>
      <c r="DJX62" s="342"/>
      <c r="DJY62" s="342"/>
      <c r="DJZ62" s="342"/>
      <c r="DKA62" s="342"/>
      <c r="DKB62" s="342"/>
      <c r="DKC62" s="342"/>
      <c r="DKD62" s="342"/>
      <c r="DKE62" s="342"/>
      <c r="DKF62" s="342"/>
      <c r="DKG62" s="342"/>
      <c r="DKH62" s="342"/>
      <c r="DKI62" s="342"/>
      <c r="DKJ62" s="342"/>
      <c r="DKK62" s="342"/>
      <c r="DKL62" s="342"/>
      <c r="DKM62" s="342"/>
      <c r="DKN62" s="342"/>
      <c r="DKO62" s="342"/>
      <c r="DKP62" s="342"/>
      <c r="DKQ62" s="342"/>
      <c r="DKR62" s="342"/>
      <c r="DKS62" s="342"/>
      <c r="DKT62" s="342"/>
      <c r="DKU62" s="342"/>
      <c r="DKV62" s="342"/>
      <c r="DKW62" s="342"/>
      <c r="DKX62" s="342"/>
      <c r="DKY62" s="342"/>
      <c r="DKZ62" s="342"/>
      <c r="DLA62" s="342"/>
      <c r="DLB62" s="342"/>
      <c r="DLC62" s="342"/>
      <c r="DLD62" s="342"/>
      <c r="DLE62" s="342"/>
      <c r="DLF62" s="342"/>
      <c r="DLG62" s="342"/>
      <c r="DLH62" s="342"/>
      <c r="DLI62" s="342"/>
      <c r="DLJ62" s="342"/>
      <c r="DLK62" s="342"/>
      <c r="DLL62" s="342"/>
      <c r="DLM62" s="342"/>
      <c r="DLN62" s="342"/>
      <c r="DLO62" s="342"/>
      <c r="DLP62" s="342"/>
      <c r="DLQ62" s="342"/>
      <c r="DLR62" s="342"/>
      <c r="DLS62" s="342"/>
      <c r="DLT62" s="342"/>
      <c r="DLU62" s="342"/>
      <c r="DLV62" s="342"/>
      <c r="DLW62" s="342"/>
      <c r="DLX62" s="342"/>
      <c r="DLY62" s="342"/>
      <c r="DLZ62" s="342"/>
      <c r="DMA62" s="342"/>
      <c r="DMB62" s="342"/>
      <c r="DMC62" s="342"/>
      <c r="DMD62" s="342"/>
      <c r="DME62" s="342"/>
      <c r="DMF62" s="342"/>
      <c r="DMG62" s="342"/>
      <c r="DMH62" s="342"/>
      <c r="DMI62" s="342"/>
      <c r="DMJ62" s="342"/>
      <c r="DMK62" s="342"/>
      <c r="DML62" s="342"/>
      <c r="DMM62" s="342"/>
      <c r="DMN62" s="342"/>
      <c r="DMO62" s="342"/>
      <c r="DMP62" s="342"/>
      <c r="DMQ62" s="342"/>
      <c r="DMR62" s="342"/>
      <c r="DMS62" s="342"/>
      <c r="DMT62" s="342"/>
      <c r="DMU62" s="342"/>
      <c r="DMV62" s="342"/>
      <c r="DMW62" s="342"/>
      <c r="DMX62" s="342"/>
      <c r="DMY62" s="342"/>
      <c r="DMZ62" s="342"/>
      <c r="DNA62" s="342"/>
      <c r="DNB62" s="342"/>
      <c r="DNC62" s="342"/>
      <c r="DND62" s="342"/>
      <c r="DNE62" s="342"/>
      <c r="DNF62" s="342"/>
      <c r="DNG62" s="342"/>
      <c r="DNH62" s="342"/>
      <c r="DNI62" s="342"/>
      <c r="DNJ62" s="342"/>
      <c r="DNK62" s="342"/>
      <c r="DNL62" s="342"/>
      <c r="DNM62" s="342"/>
      <c r="DNN62" s="342"/>
      <c r="DNO62" s="342"/>
      <c r="DNP62" s="342"/>
      <c r="DNQ62" s="342"/>
      <c r="DNR62" s="342"/>
      <c r="DNS62" s="342"/>
      <c r="DNT62" s="342"/>
      <c r="DNU62" s="342"/>
      <c r="DNV62" s="342"/>
      <c r="DNW62" s="342"/>
      <c r="DNX62" s="342"/>
      <c r="DNY62" s="342"/>
      <c r="DNZ62" s="342"/>
      <c r="DOA62" s="342"/>
      <c r="DOB62" s="342"/>
      <c r="DOC62" s="342"/>
      <c r="DOD62" s="342"/>
      <c r="DOE62" s="342"/>
      <c r="DOF62" s="342"/>
      <c r="DOG62" s="342"/>
      <c r="DOH62" s="342"/>
      <c r="DOI62" s="342"/>
      <c r="DOJ62" s="342"/>
      <c r="DOK62" s="342"/>
      <c r="DOL62" s="342"/>
      <c r="DOM62" s="342"/>
      <c r="DON62" s="342"/>
      <c r="DOO62" s="342"/>
      <c r="DOP62" s="342"/>
      <c r="DOQ62" s="342"/>
      <c r="DOR62" s="342"/>
      <c r="DOS62" s="342"/>
      <c r="DOT62" s="342"/>
      <c r="DOU62" s="342"/>
      <c r="DOV62" s="342"/>
      <c r="DOW62" s="342"/>
      <c r="DOX62" s="342"/>
      <c r="DOY62" s="342"/>
      <c r="DOZ62" s="342"/>
      <c r="DPA62" s="342"/>
      <c r="DPB62" s="342"/>
      <c r="DPC62" s="342"/>
      <c r="DPD62" s="342"/>
      <c r="DPE62" s="342"/>
      <c r="DPF62" s="342"/>
      <c r="DPG62" s="342"/>
      <c r="DPH62" s="342"/>
      <c r="DPI62" s="342"/>
      <c r="DPJ62" s="342"/>
      <c r="DPK62" s="342"/>
      <c r="DPL62" s="342"/>
      <c r="DPM62" s="342"/>
      <c r="DPN62" s="342"/>
      <c r="DPO62" s="342"/>
      <c r="DPP62" s="342"/>
      <c r="DPQ62" s="342"/>
      <c r="DPR62" s="342"/>
      <c r="DPS62" s="342"/>
      <c r="DPT62" s="342"/>
      <c r="DPU62" s="342"/>
      <c r="DPV62" s="342"/>
      <c r="DPW62" s="342"/>
      <c r="DPX62" s="342"/>
      <c r="DPY62" s="342"/>
      <c r="DPZ62" s="342"/>
      <c r="DQA62" s="342"/>
      <c r="DQB62" s="342"/>
      <c r="DQC62" s="342"/>
      <c r="DQD62" s="342"/>
      <c r="DQE62" s="342"/>
      <c r="DQF62" s="342"/>
      <c r="DQG62" s="342"/>
      <c r="DQH62" s="342"/>
      <c r="DQI62" s="342"/>
      <c r="DQJ62" s="342"/>
      <c r="DQK62" s="342"/>
      <c r="DQL62" s="342"/>
      <c r="DQM62" s="342"/>
      <c r="DQN62" s="342"/>
      <c r="DQO62" s="342"/>
      <c r="DQP62" s="342"/>
      <c r="DQQ62" s="342"/>
      <c r="DQR62" s="342"/>
      <c r="DQS62" s="342"/>
      <c r="DQT62" s="342"/>
      <c r="DQU62" s="342"/>
      <c r="DQV62" s="342"/>
      <c r="DQW62" s="342"/>
      <c r="DQX62" s="342"/>
      <c r="DQY62" s="342"/>
      <c r="DQZ62" s="342"/>
      <c r="DRA62" s="342"/>
      <c r="DRB62" s="342"/>
      <c r="DRC62" s="342"/>
      <c r="DRD62" s="342"/>
      <c r="DRE62" s="342"/>
      <c r="DRF62" s="342"/>
      <c r="DRG62" s="342"/>
      <c r="DRH62" s="342"/>
      <c r="DRI62" s="342"/>
      <c r="DRJ62" s="342"/>
      <c r="DRK62" s="342"/>
      <c r="DRL62" s="342"/>
      <c r="DRM62" s="342"/>
      <c r="DRN62" s="342"/>
      <c r="DRO62" s="342"/>
      <c r="DRP62" s="342"/>
      <c r="DRQ62" s="342"/>
      <c r="DRR62" s="342"/>
      <c r="DRS62" s="342"/>
      <c r="DRT62" s="342"/>
      <c r="DRU62" s="342"/>
      <c r="DRV62" s="342"/>
      <c r="DRW62" s="342"/>
      <c r="DRX62" s="342"/>
      <c r="DRY62" s="342"/>
      <c r="DRZ62" s="342"/>
      <c r="DSA62" s="342"/>
      <c r="DSB62" s="342"/>
      <c r="DSC62" s="342"/>
      <c r="DSD62" s="342"/>
      <c r="DSE62" s="342"/>
      <c r="DSF62" s="342"/>
      <c r="DSG62" s="342"/>
      <c r="DSH62" s="342"/>
      <c r="DSI62" s="342"/>
      <c r="DSJ62" s="342"/>
      <c r="DSK62" s="342"/>
      <c r="DSL62" s="342"/>
      <c r="DSM62" s="342"/>
      <c r="DSN62" s="342"/>
      <c r="DSO62" s="342"/>
      <c r="DSP62" s="342"/>
      <c r="DSQ62" s="342"/>
      <c r="DSR62" s="342"/>
      <c r="DSS62" s="342"/>
      <c r="DST62" s="342"/>
      <c r="DSU62" s="342"/>
      <c r="DSV62" s="342"/>
      <c r="DSW62" s="342"/>
      <c r="DSX62" s="342"/>
      <c r="DSY62" s="342"/>
      <c r="DSZ62" s="342"/>
      <c r="DTA62" s="342"/>
      <c r="DTB62" s="342"/>
      <c r="DTC62" s="342"/>
      <c r="DTD62" s="342"/>
      <c r="DTE62" s="342"/>
      <c r="DTF62" s="342"/>
      <c r="DTG62" s="342"/>
      <c r="DTH62" s="342"/>
      <c r="DTI62" s="342"/>
      <c r="DTJ62" s="342"/>
      <c r="DTK62" s="342"/>
      <c r="DTL62" s="342"/>
      <c r="DTM62" s="342"/>
      <c r="DTN62" s="342"/>
      <c r="DTO62" s="342"/>
      <c r="DTP62" s="342"/>
      <c r="DTQ62" s="342"/>
      <c r="DTR62" s="342"/>
      <c r="DTS62" s="342"/>
      <c r="DTT62" s="342"/>
      <c r="DTU62" s="342"/>
      <c r="DTV62" s="342"/>
      <c r="DTW62" s="342"/>
      <c r="DTX62" s="342"/>
      <c r="DTY62" s="342"/>
      <c r="DTZ62" s="342"/>
      <c r="DUA62" s="342"/>
      <c r="DUB62" s="342"/>
      <c r="DUC62" s="342"/>
      <c r="DUD62" s="342"/>
      <c r="DUE62" s="342"/>
      <c r="DUF62" s="342"/>
      <c r="DUG62" s="342"/>
      <c r="DUH62" s="342"/>
      <c r="DUI62" s="342"/>
      <c r="DUJ62" s="342"/>
      <c r="DUK62" s="342"/>
      <c r="DUL62" s="342"/>
      <c r="DUM62" s="342"/>
      <c r="DUN62" s="342"/>
      <c r="DUO62" s="342"/>
      <c r="DUP62" s="342"/>
      <c r="DUQ62" s="342"/>
      <c r="DUR62" s="342"/>
      <c r="DUS62" s="342"/>
      <c r="DUT62" s="342"/>
      <c r="DUU62" s="342"/>
      <c r="DUV62" s="342"/>
      <c r="DUW62" s="342"/>
      <c r="DUX62" s="342"/>
      <c r="DUY62" s="342"/>
      <c r="DUZ62" s="342"/>
      <c r="DVA62" s="342"/>
      <c r="DVB62" s="342"/>
      <c r="DVC62" s="342"/>
      <c r="DVD62" s="342"/>
      <c r="DVE62" s="342"/>
      <c r="DVF62" s="342"/>
      <c r="DVG62" s="342"/>
      <c r="DVH62" s="342"/>
      <c r="DVI62" s="342"/>
      <c r="DVJ62" s="342"/>
      <c r="DVK62" s="342"/>
      <c r="DVL62" s="342"/>
      <c r="DVM62" s="342"/>
      <c r="DVN62" s="342"/>
      <c r="DVO62" s="342"/>
      <c r="DVP62" s="342"/>
      <c r="DVQ62" s="342"/>
      <c r="DVR62" s="342"/>
      <c r="DVS62" s="342"/>
      <c r="DVT62" s="342"/>
      <c r="DVU62" s="342"/>
      <c r="DVV62" s="342"/>
      <c r="DVW62" s="342"/>
      <c r="DVX62" s="342"/>
      <c r="DVY62" s="342"/>
      <c r="DVZ62" s="342"/>
      <c r="DWA62" s="342"/>
      <c r="DWB62" s="342"/>
      <c r="DWC62" s="342"/>
      <c r="DWD62" s="342"/>
      <c r="DWE62" s="342"/>
      <c r="DWF62" s="342"/>
      <c r="DWG62" s="342"/>
      <c r="DWH62" s="342"/>
      <c r="DWI62" s="342"/>
      <c r="DWJ62" s="342"/>
      <c r="DWK62" s="342"/>
      <c r="DWL62" s="342"/>
      <c r="DWM62" s="342"/>
      <c r="DWN62" s="342"/>
      <c r="DWO62" s="342"/>
      <c r="DWP62" s="342"/>
      <c r="DWQ62" s="342"/>
      <c r="DWR62" s="342"/>
      <c r="DWS62" s="342"/>
      <c r="DWT62" s="342"/>
      <c r="DWU62" s="342"/>
      <c r="DWV62" s="342"/>
      <c r="DWW62" s="342"/>
      <c r="DWX62" s="342"/>
      <c r="DWY62" s="342"/>
      <c r="DWZ62" s="342"/>
      <c r="DXA62" s="342"/>
      <c r="DXB62" s="342"/>
      <c r="DXC62" s="342"/>
      <c r="DXD62" s="342"/>
      <c r="DXE62" s="342"/>
      <c r="DXF62" s="342"/>
      <c r="DXG62" s="342"/>
      <c r="DXH62" s="342"/>
      <c r="DXI62" s="342"/>
      <c r="DXJ62" s="342"/>
      <c r="DXK62" s="342"/>
      <c r="DXL62" s="342"/>
      <c r="DXM62" s="342"/>
      <c r="DXN62" s="342"/>
      <c r="DXO62" s="342"/>
      <c r="DXP62" s="342"/>
      <c r="DXQ62" s="342"/>
      <c r="DXR62" s="342"/>
      <c r="DXS62" s="342"/>
      <c r="DXT62" s="342"/>
      <c r="DXU62" s="342"/>
      <c r="DXV62" s="342"/>
      <c r="DXW62" s="342"/>
      <c r="DXX62" s="342"/>
      <c r="DXY62" s="342"/>
      <c r="DXZ62" s="342"/>
      <c r="DYA62" s="342"/>
      <c r="DYB62" s="342"/>
      <c r="DYC62" s="342"/>
      <c r="DYD62" s="342"/>
      <c r="DYE62" s="342"/>
      <c r="DYF62" s="342"/>
      <c r="DYG62" s="342"/>
      <c r="DYH62" s="342"/>
      <c r="DYI62" s="342"/>
      <c r="DYJ62" s="342"/>
      <c r="DYK62" s="342"/>
      <c r="DYL62" s="342"/>
      <c r="DYM62" s="342"/>
      <c r="DYN62" s="342"/>
      <c r="DYO62" s="342"/>
      <c r="DYP62" s="342"/>
      <c r="DYQ62" s="342"/>
      <c r="DYR62" s="342"/>
      <c r="DYS62" s="342"/>
      <c r="DYT62" s="342"/>
      <c r="DYU62" s="342"/>
      <c r="DYV62" s="342"/>
      <c r="DYW62" s="342"/>
      <c r="DYX62" s="342"/>
      <c r="DYY62" s="342"/>
      <c r="DYZ62" s="342"/>
      <c r="DZA62" s="342"/>
      <c r="DZB62" s="342"/>
      <c r="DZC62" s="342"/>
      <c r="DZD62" s="342"/>
      <c r="DZE62" s="342"/>
      <c r="DZF62" s="342"/>
      <c r="DZG62" s="342"/>
      <c r="DZH62" s="342"/>
      <c r="DZI62" s="342"/>
      <c r="DZJ62" s="342"/>
      <c r="DZK62" s="342"/>
      <c r="DZL62" s="342"/>
      <c r="DZM62" s="342"/>
      <c r="DZN62" s="342"/>
      <c r="DZO62" s="342"/>
      <c r="DZP62" s="342"/>
      <c r="DZQ62" s="342"/>
      <c r="DZR62" s="342"/>
      <c r="DZS62" s="342"/>
      <c r="DZT62" s="342"/>
      <c r="DZU62" s="342"/>
      <c r="DZV62" s="342"/>
      <c r="DZW62" s="342"/>
      <c r="DZX62" s="342"/>
      <c r="DZY62" s="342"/>
      <c r="DZZ62" s="342"/>
      <c r="EAA62" s="342"/>
      <c r="EAB62" s="342"/>
      <c r="EAC62" s="342"/>
      <c r="EAD62" s="342"/>
      <c r="EAE62" s="342"/>
      <c r="EAF62" s="342"/>
      <c r="EAG62" s="342"/>
      <c r="EAH62" s="342"/>
      <c r="EAI62" s="342"/>
      <c r="EAJ62" s="342"/>
      <c r="EAK62" s="342"/>
      <c r="EAL62" s="342"/>
      <c r="EAM62" s="342"/>
      <c r="EAN62" s="342"/>
      <c r="EAO62" s="342"/>
      <c r="EAP62" s="342"/>
      <c r="EAQ62" s="342"/>
      <c r="EAR62" s="342"/>
      <c r="EAS62" s="342"/>
      <c r="EAT62" s="342"/>
      <c r="EAU62" s="342"/>
      <c r="EAV62" s="342"/>
      <c r="EAW62" s="342"/>
      <c r="EAX62" s="342"/>
      <c r="EAY62" s="342"/>
      <c r="EAZ62" s="342"/>
      <c r="EBA62" s="342"/>
      <c r="EBB62" s="342"/>
      <c r="EBC62" s="342"/>
      <c r="EBD62" s="342"/>
      <c r="EBE62" s="342"/>
      <c r="EBF62" s="342"/>
      <c r="EBG62" s="342"/>
      <c r="EBH62" s="342"/>
      <c r="EBI62" s="342"/>
      <c r="EBJ62" s="342"/>
      <c r="EBK62" s="342"/>
      <c r="EBL62" s="342"/>
      <c r="EBM62" s="342"/>
      <c r="EBN62" s="342"/>
      <c r="EBO62" s="342"/>
      <c r="EBP62" s="342"/>
      <c r="EBQ62" s="342"/>
      <c r="EBR62" s="342"/>
      <c r="EBS62" s="342"/>
      <c r="EBT62" s="342"/>
      <c r="EBU62" s="342"/>
      <c r="EBV62" s="342"/>
      <c r="EBW62" s="342"/>
      <c r="EBX62" s="342"/>
      <c r="EBY62" s="342"/>
      <c r="EBZ62" s="342"/>
      <c r="ECA62" s="342"/>
      <c r="ECB62" s="342"/>
      <c r="ECC62" s="342"/>
      <c r="ECD62" s="342"/>
      <c r="ECE62" s="342"/>
      <c r="ECF62" s="342"/>
      <c r="ECG62" s="342"/>
      <c r="ECH62" s="342"/>
      <c r="ECI62" s="342"/>
      <c r="ECJ62" s="342"/>
      <c r="ECK62" s="342"/>
      <c r="ECL62" s="342"/>
      <c r="ECM62" s="342"/>
      <c r="ECN62" s="342"/>
      <c r="ECO62" s="342"/>
      <c r="ECP62" s="342"/>
      <c r="ECQ62" s="342"/>
      <c r="ECR62" s="342"/>
      <c r="ECS62" s="342"/>
      <c r="ECT62" s="342"/>
      <c r="ECU62" s="342"/>
      <c r="ECV62" s="342"/>
      <c r="ECW62" s="342"/>
      <c r="ECX62" s="342"/>
      <c r="ECY62" s="342"/>
      <c r="ECZ62" s="342"/>
      <c r="EDA62" s="342"/>
      <c r="EDB62" s="342"/>
      <c r="EDC62" s="342"/>
      <c r="EDD62" s="342"/>
      <c r="EDE62" s="342"/>
      <c r="EDF62" s="342"/>
      <c r="EDG62" s="342"/>
      <c r="EDH62" s="342"/>
      <c r="EDI62" s="342"/>
      <c r="EDJ62" s="342"/>
      <c r="EDK62" s="342"/>
      <c r="EDL62" s="342"/>
      <c r="EDM62" s="342"/>
      <c r="EDN62" s="342"/>
      <c r="EDO62" s="342"/>
      <c r="EDP62" s="342"/>
      <c r="EDQ62" s="342"/>
      <c r="EDR62" s="342"/>
      <c r="EDS62" s="342"/>
      <c r="EDT62" s="342"/>
      <c r="EDU62" s="342"/>
      <c r="EDV62" s="342"/>
      <c r="EDW62" s="342"/>
      <c r="EDX62" s="342"/>
      <c r="EDY62" s="342"/>
      <c r="EDZ62" s="342"/>
      <c r="EEA62" s="342"/>
      <c r="EEB62" s="342"/>
      <c r="EEC62" s="342"/>
      <c r="EED62" s="342"/>
      <c r="EEE62" s="342"/>
      <c r="EEF62" s="342"/>
      <c r="EEG62" s="342"/>
      <c r="EEH62" s="342"/>
      <c r="EEI62" s="342"/>
      <c r="EEJ62" s="342"/>
      <c r="EEK62" s="342"/>
      <c r="EEL62" s="342"/>
      <c r="EEM62" s="342"/>
      <c r="EEN62" s="342"/>
      <c r="EEO62" s="342"/>
      <c r="EEP62" s="342"/>
      <c r="EEQ62" s="342"/>
      <c r="EER62" s="342"/>
      <c r="EES62" s="342"/>
      <c r="EET62" s="342"/>
      <c r="EEU62" s="342"/>
      <c r="EEV62" s="342"/>
      <c r="EEW62" s="342"/>
      <c r="EEX62" s="342"/>
      <c r="EEY62" s="342"/>
      <c r="EEZ62" s="342"/>
      <c r="EFA62" s="342"/>
      <c r="EFB62" s="342"/>
      <c r="EFC62" s="342"/>
      <c r="EFD62" s="342"/>
      <c r="EFE62" s="342"/>
      <c r="EFF62" s="342"/>
      <c r="EFG62" s="342"/>
      <c r="EFH62" s="342"/>
      <c r="EFI62" s="342"/>
      <c r="EFJ62" s="342"/>
      <c r="EFK62" s="342"/>
      <c r="EFL62" s="342"/>
      <c r="EFM62" s="342"/>
      <c r="EFN62" s="342"/>
      <c r="EFO62" s="342"/>
      <c r="EFP62" s="342"/>
      <c r="EFQ62" s="342"/>
      <c r="EFR62" s="342"/>
      <c r="EFS62" s="342"/>
      <c r="EFT62" s="342"/>
      <c r="EFU62" s="342"/>
      <c r="EFV62" s="342"/>
      <c r="EFW62" s="342"/>
      <c r="EFX62" s="342"/>
      <c r="EFY62" s="342"/>
      <c r="EFZ62" s="342"/>
      <c r="EGA62" s="342"/>
      <c r="EGB62" s="342"/>
      <c r="EGC62" s="342"/>
      <c r="EGD62" s="342"/>
      <c r="EGE62" s="342"/>
      <c r="EGF62" s="342"/>
      <c r="EGG62" s="342"/>
      <c r="EGH62" s="342"/>
      <c r="EGI62" s="342"/>
      <c r="EGJ62" s="342"/>
      <c r="EGK62" s="342"/>
      <c r="EGL62" s="342"/>
      <c r="EGM62" s="342"/>
      <c r="EGN62" s="342"/>
      <c r="EGO62" s="342"/>
      <c r="EGP62" s="342"/>
      <c r="EGQ62" s="342"/>
      <c r="EGR62" s="342"/>
      <c r="EGS62" s="342"/>
      <c r="EGT62" s="342"/>
      <c r="EGU62" s="342"/>
      <c r="EGV62" s="342"/>
      <c r="EGW62" s="342"/>
      <c r="EGX62" s="342"/>
      <c r="EGY62" s="342"/>
      <c r="EGZ62" s="342"/>
      <c r="EHA62" s="342"/>
      <c r="EHB62" s="342"/>
      <c r="EHC62" s="342"/>
      <c r="EHD62" s="342"/>
      <c r="EHE62" s="342"/>
      <c r="EHF62" s="342"/>
      <c r="EHG62" s="342"/>
      <c r="EHH62" s="342"/>
      <c r="EHI62" s="342"/>
      <c r="EHJ62" s="342"/>
      <c r="EHK62" s="342"/>
      <c r="EHL62" s="342"/>
      <c r="EHM62" s="342"/>
      <c r="EHN62" s="342"/>
      <c r="EHO62" s="342"/>
      <c r="EHP62" s="342"/>
      <c r="EHQ62" s="342"/>
      <c r="EHR62" s="342"/>
      <c r="EHS62" s="342"/>
      <c r="EHT62" s="342"/>
      <c r="EHU62" s="342"/>
      <c r="EHV62" s="342"/>
      <c r="EHW62" s="342"/>
      <c r="EHX62" s="342"/>
      <c r="EHY62" s="342"/>
      <c r="EHZ62" s="342"/>
      <c r="EIA62" s="342"/>
      <c r="EIB62" s="342"/>
      <c r="EIC62" s="342"/>
      <c r="EID62" s="342"/>
      <c r="EIE62" s="342"/>
      <c r="EIF62" s="342"/>
      <c r="EIG62" s="342"/>
      <c r="EIH62" s="342"/>
      <c r="EII62" s="342"/>
      <c r="EIJ62" s="342"/>
      <c r="EIK62" s="342"/>
      <c r="EIL62" s="342"/>
      <c r="EIM62" s="342"/>
      <c r="EIN62" s="342"/>
      <c r="EIO62" s="342"/>
      <c r="EIP62" s="342"/>
      <c r="EIQ62" s="342"/>
      <c r="EIR62" s="342"/>
      <c r="EIS62" s="342"/>
      <c r="EIT62" s="342"/>
      <c r="EIU62" s="342"/>
      <c r="EIV62" s="342"/>
      <c r="EIW62" s="342"/>
      <c r="EIX62" s="342"/>
      <c r="EIY62" s="342"/>
      <c r="EIZ62" s="342"/>
      <c r="EJA62" s="342"/>
      <c r="EJB62" s="342"/>
      <c r="EJC62" s="342"/>
      <c r="EJD62" s="342"/>
      <c r="EJE62" s="342"/>
      <c r="EJF62" s="342"/>
      <c r="EJG62" s="342"/>
      <c r="EJH62" s="342"/>
      <c r="EJI62" s="342"/>
      <c r="EJJ62" s="342"/>
      <c r="EJK62" s="342"/>
      <c r="EJL62" s="342"/>
      <c r="EJM62" s="342"/>
      <c r="EJN62" s="342"/>
      <c r="EJO62" s="342"/>
      <c r="EJP62" s="342"/>
      <c r="EJQ62" s="342"/>
      <c r="EJR62" s="342"/>
      <c r="EJS62" s="342"/>
      <c r="EJT62" s="342"/>
      <c r="EJU62" s="342"/>
      <c r="EJV62" s="342"/>
      <c r="EJW62" s="342"/>
      <c r="EJX62" s="342"/>
      <c r="EJY62" s="342"/>
      <c r="EJZ62" s="342"/>
      <c r="EKA62" s="342"/>
      <c r="EKB62" s="342"/>
      <c r="EKC62" s="342"/>
      <c r="EKD62" s="342"/>
      <c r="EKE62" s="342"/>
      <c r="EKF62" s="342"/>
      <c r="EKG62" s="342"/>
      <c r="EKH62" s="342"/>
      <c r="EKI62" s="342"/>
      <c r="EKJ62" s="342"/>
      <c r="EKK62" s="342"/>
      <c r="EKL62" s="342"/>
      <c r="EKM62" s="342"/>
      <c r="EKN62" s="342"/>
      <c r="EKO62" s="342"/>
      <c r="EKP62" s="342"/>
      <c r="EKQ62" s="342"/>
      <c r="EKR62" s="342"/>
      <c r="EKS62" s="342"/>
      <c r="EKT62" s="342"/>
      <c r="EKU62" s="342"/>
      <c r="EKV62" s="342"/>
      <c r="EKW62" s="342"/>
      <c r="EKX62" s="342"/>
      <c r="EKY62" s="342"/>
      <c r="EKZ62" s="342"/>
      <c r="ELA62" s="342"/>
      <c r="ELB62" s="342"/>
      <c r="ELC62" s="342"/>
      <c r="ELD62" s="342"/>
      <c r="ELE62" s="342"/>
      <c r="ELF62" s="342"/>
      <c r="ELG62" s="342"/>
      <c r="ELH62" s="342"/>
      <c r="ELI62" s="342"/>
      <c r="ELJ62" s="342"/>
      <c r="ELK62" s="342"/>
      <c r="ELL62" s="342"/>
      <c r="ELM62" s="342"/>
      <c r="ELN62" s="342"/>
      <c r="ELO62" s="342"/>
      <c r="ELP62" s="342"/>
      <c r="ELQ62" s="342"/>
      <c r="ELR62" s="342"/>
      <c r="ELS62" s="342"/>
      <c r="ELT62" s="342"/>
      <c r="ELU62" s="342"/>
      <c r="ELV62" s="342"/>
      <c r="ELW62" s="342"/>
      <c r="ELX62" s="342"/>
      <c r="ELY62" s="342"/>
      <c r="ELZ62" s="342"/>
      <c r="EMA62" s="342"/>
      <c r="EMB62" s="342"/>
      <c r="EMC62" s="342"/>
      <c r="EMD62" s="342"/>
      <c r="EME62" s="342"/>
      <c r="EMF62" s="342"/>
      <c r="EMG62" s="342"/>
      <c r="EMH62" s="342"/>
      <c r="EMI62" s="342"/>
      <c r="EMJ62" s="342"/>
      <c r="EMK62" s="342"/>
      <c r="EML62" s="342"/>
      <c r="EMM62" s="342"/>
      <c r="EMN62" s="342"/>
      <c r="EMO62" s="342"/>
      <c r="EMP62" s="342"/>
      <c r="EMQ62" s="342"/>
      <c r="EMR62" s="342"/>
      <c r="EMS62" s="342"/>
      <c r="EMT62" s="342"/>
      <c r="EMU62" s="342"/>
      <c r="EMV62" s="342"/>
      <c r="EMW62" s="342"/>
      <c r="EMX62" s="342"/>
      <c r="EMY62" s="342"/>
      <c r="EMZ62" s="342"/>
      <c r="ENA62" s="342"/>
      <c r="ENB62" s="342"/>
      <c r="ENC62" s="342"/>
      <c r="END62" s="342"/>
      <c r="ENE62" s="342"/>
      <c r="ENF62" s="342"/>
      <c r="ENG62" s="342"/>
      <c r="ENH62" s="342"/>
      <c r="ENI62" s="342"/>
      <c r="ENJ62" s="342"/>
      <c r="ENK62" s="342"/>
      <c r="ENL62" s="342"/>
      <c r="ENM62" s="342"/>
      <c r="ENN62" s="342"/>
      <c r="ENO62" s="342"/>
      <c r="ENP62" s="342"/>
      <c r="ENQ62" s="342"/>
      <c r="ENR62" s="342"/>
      <c r="ENS62" s="342"/>
      <c r="ENT62" s="342"/>
      <c r="ENU62" s="342"/>
      <c r="ENV62" s="342"/>
      <c r="ENW62" s="342"/>
      <c r="ENX62" s="342"/>
      <c r="ENY62" s="342"/>
      <c r="ENZ62" s="342"/>
      <c r="EOA62" s="342"/>
      <c r="EOB62" s="342"/>
      <c r="EOC62" s="342"/>
      <c r="EOD62" s="342"/>
      <c r="EOE62" s="342"/>
      <c r="EOF62" s="342"/>
      <c r="EOG62" s="342"/>
      <c r="EOH62" s="342"/>
      <c r="EOI62" s="342"/>
      <c r="EOJ62" s="342"/>
      <c r="EOK62" s="342"/>
      <c r="EOL62" s="342"/>
      <c r="EOM62" s="342"/>
      <c r="EON62" s="342"/>
      <c r="EOO62" s="342"/>
      <c r="EOP62" s="342"/>
      <c r="EOQ62" s="342"/>
      <c r="EOR62" s="342"/>
      <c r="EOS62" s="342"/>
      <c r="EOT62" s="342"/>
      <c r="EOU62" s="342"/>
      <c r="EOV62" s="342"/>
      <c r="EOW62" s="342"/>
      <c r="EOX62" s="342"/>
      <c r="EOY62" s="342"/>
      <c r="EOZ62" s="342"/>
      <c r="EPA62" s="342"/>
      <c r="EPB62" s="342"/>
      <c r="EPC62" s="342"/>
      <c r="EPD62" s="342"/>
      <c r="EPE62" s="342"/>
      <c r="EPF62" s="342"/>
      <c r="EPG62" s="342"/>
      <c r="EPH62" s="342"/>
      <c r="EPI62" s="342"/>
      <c r="EPJ62" s="342"/>
      <c r="EPK62" s="342"/>
      <c r="EPL62" s="342"/>
      <c r="EPM62" s="342"/>
      <c r="EPN62" s="342"/>
      <c r="EPO62" s="342"/>
      <c r="EPP62" s="342"/>
      <c r="EPQ62" s="342"/>
      <c r="EPR62" s="342"/>
      <c r="EPS62" s="342"/>
      <c r="EPT62" s="342"/>
      <c r="EPU62" s="342"/>
      <c r="EPV62" s="342"/>
      <c r="EPW62" s="342"/>
      <c r="EPX62" s="342"/>
      <c r="EPY62" s="342"/>
      <c r="EPZ62" s="342"/>
      <c r="EQA62" s="342"/>
      <c r="EQB62" s="342"/>
      <c r="EQC62" s="342"/>
      <c r="EQD62" s="342"/>
      <c r="EQE62" s="342"/>
      <c r="EQF62" s="342"/>
      <c r="EQG62" s="342"/>
      <c r="EQH62" s="342"/>
      <c r="EQI62" s="342"/>
      <c r="EQJ62" s="342"/>
      <c r="EQK62" s="342"/>
      <c r="EQL62" s="342"/>
      <c r="EQM62" s="342"/>
      <c r="EQN62" s="342"/>
      <c r="EQO62" s="342"/>
      <c r="EQP62" s="342"/>
      <c r="EQQ62" s="342"/>
      <c r="EQR62" s="342"/>
      <c r="EQS62" s="342"/>
      <c r="EQT62" s="342"/>
      <c r="EQU62" s="342"/>
      <c r="EQV62" s="342"/>
      <c r="EQW62" s="342"/>
      <c r="EQX62" s="342"/>
      <c r="EQY62" s="342"/>
      <c r="EQZ62" s="342"/>
      <c r="ERA62" s="342"/>
      <c r="ERB62" s="342"/>
      <c r="ERC62" s="342"/>
      <c r="ERD62" s="342"/>
      <c r="ERE62" s="342"/>
      <c r="ERF62" s="342"/>
      <c r="ERG62" s="342"/>
      <c r="ERH62" s="342"/>
      <c r="ERI62" s="342"/>
      <c r="ERJ62" s="342"/>
      <c r="ERK62" s="342"/>
      <c r="ERL62" s="342"/>
      <c r="ERM62" s="342"/>
      <c r="ERN62" s="342"/>
      <c r="ERO62" s="342"/>
      <c r="ERP62" s="342"/>
      <c r="ERQ62" s="342"/>
      <c r="ERR62" s="342"/>
      <c r="ERS62" s="342"/>
      <c r="ERT62" s="342"/>
      <c r="ERU62" s="342"/>
      <c r="ERV62" s="342"/>
      <c r="ERW62" s="342"/>
      <c r="ERX62" s="342"/>
      <c r="ERY62" s="342"/>
      <c r="ERZ62" s="342"/>
      <c r="ESA62" s="342"/>
      <c r="ESB62" s="342"/>
      <c r="ESC62" s="342"/>
      <c r="ESD62" s="342"/>
      <c r="ESE62" s="342"/>
      <c r="ESF62" s="342"/>
      <c r="ESG62" s="342"/>
      <c r="ESH62" s="342"/>
      <c r="ESI62" s="342"/>
      <c r="ESJ62" s="342"/>
      <c r="ESK62" s="342"/>
      <c r="ESL62" s="342"/>
      <c r="ESM62" s="342"/>
      <c r="ESN62" s="342"/>
      <c r="ESO62" s="342"/>
      <c r="ESP62" s="342"/>
      <c r="ESQ62" s="342"/>
      <c r="ESR62" s="342"/>
      <c r="ESS62" s="342"/>
      <c r="EST62" s="342"/>
      <c r="ESU62" s="342"/>
      <c r="ESV62" s="342"/>
      <c r="ESW62" s="342"/>
      <c r="ESX62" s="342"/>
      <c r="ESY62" s="342"/>
      <c r="ESZ62" s="342"/>
      <c r="ETA62" s="342"/>
      <c r="ETB62" s="342"/>
      <c r="ETC62" s="342"/>
      <c r="ETD62" s="342"/>
      <c r="ETE62" s="342"/>
      <c r="ETF62" s="342"/>
      <c r="ETG62" s="342"/>
      <c r="ETH62" s="342"/>
      <c r="ETI62" s="342"/>
      <c r="ETJ62" s="342"/>
      <c r="ETK62" s="342"/>
      <c r="ETL62" s="342"/>
      <c r="ETM62" s="342"/>
      <c r="ETN62" s="342"/>
      <c r="ETO62" s="342"/>
      <c r="ETP62" s="342"/>
      <c r="ETQ62" s="342"/>
      <c r="ETR62" s="342"/>
      <c r="ETS62" s="342"/>
      <c r="ETT62" s="342"/>
      <c r="ETU62" s="342"/>
      <c r="ETV62" s="342"/>
      <c r="ETW62" s="342"/>
      <c r="ETX62" s="342"/>
      <c r="ETY62" s="342"/>
      <c r="ETZ62" s="342"/>
      <c r="EUA62" s="342"/>
      <c r="EUB62" s="342"/>
      <c r="EUC62" s="342"/>
      <c r="EUD62" s="342"/>
      <c r="EUE62" s="342"/>
      <c r="EUF62" s="342"/>
      <c r="EUG62" s="342"/>
      <c r="EUH62" s="342"/>
      <c r="EUI62" s="342"/>
      <c r="EUJ62" s="342"/>
      <c r="EUK62" s="342"/>
      <c r="EUL62" s="342"/>
      <c r="EUM62" s="342"/>
      <c r="EUN62" s="342"/>
      <c r="EUO62" s="342"/>
      <c r="EUP62" s="342"/>
      <c r="EUQ62" s="342"/>
      <c r="EUR62" s="342"/>
      <c r="EUS62" s="342"/>
      <c r="EUT62" s="342"/>
      <c r="EUU62" s="342"/>
      <c r="EUV62" s="342"/>
      <c r="EUW62" s="342"/>
      <c r="EUX62" s="342"/>
      <c r="EUY62" s="342"/>
      <c r="EUZ62" s="342"/>
      <c r="EVA62" s="342"/>
      <c r="EVB62" s="342"/>
      <c r="EVC62" s="342"/>
      <c r="EVD62" s="342"/>
      <c r="EVE62" s="342"/>
      <c r="EVF62" s="342"/>
      <c r="EVG62" s="342"/>
      <c r="EVH62" s="342"/>
      <c r="EVI62" s="342"/>
      <c r="EVJ62" s="342"/>
      <c r="EVK62" s="342"/>
      <c r="EVL62" s="342"/>
      <c r="EVM62" s="342"/>
      <c r="EVN62" s="342"/>
      <c r="EVO62" s="342"/>
      <c r="EVP62" s="342"/>
      <c r="EVQ62" s="342"/>
      <c r="EVR62" s="342"/>
      <c r="EVS62" s="342"/>
      <c r="EVT62" s="342"/>
      <c r="EVU62" s="342"/>
      <c r="EVV62" s="342"/>
      <c r="EVW62" s="342"/>
      <c r="EVX62" s="342"/>
      <c r="EVY62" s="342"/>
      <c r="EVZ62" s="342"/>
      <c r="EWA62" s="342"/>
      <c r="EWB62" s="342"/>
      <c r="EWC62" s="342"/>
      <c r="EWD62" s="342"/>
      <c r="EWE62" s="342"/>
      <c r="EWF62" s="342"/>
      <c r="EWG62" s="342"/>
      <c r="EWH62" s="342"/>
      <c r="EWI62" s="342"/>
      <c r="EWJ62" s="342"/>
      <c r="EWK62" s="342"/>
      <c r="EWL62" s="342"/>
      <c r="EWM62" s="342"/>
      <c r="EWN62" s="342"/>
      <c r="EWO62" s="342"/>
      <c r="EWP62" s="342"/>
      <c r="EWQ62" s="342"/>
      <c r="EWR62" s="342"/>
      <c r="EWS62" s="342"/>
      <c r="EWT62" s="342"/>
      <c r="EWU62" s="342"/>
      <c r="EWV62" s="342"/>
      <c r="EWW62" s="342"/>
      <c r="EWX62" s="342"/>
      <c r="EWY62" s="342"/>
      <c r="EWZ62" s="342"/>
      <c r="EXA62" s="342"/>
      <c r="EXB62" s="342"/>
      <c r="EXC62" s="342"/>
      <c r="EXD62" s="342"/>
      <c r="EXE62" s="342"/>
      <c r="EXF62" s="342"/>
      <c r="EXG62" s="342"/>
      <c r="EXH62" s="342"/>
      <c r="EXI62" s="342"/>
      <c r="EXJ62" s="342"/>
      <c r="EXK62" s="342"/>
      <c r="EXL62" s="342"/>
      <c r="EXM62" s="342"/>
      <c r="EXN62" s="342"/>
      <c r="EXO62" s="342"/>
      <c r="EXP62" s="342"/>
      <c r="EXQ62" s="342"/>
      <c r="EXR62" s="342"/>
      <c r="EXS62" s="342"/>
      <c r="EXT62" s="342"/>
      <c r="EXU62" s="342"/>
      <c r="EXV62" s="342"/>
      <c r="EXW62" s="342"/>
      <c r="EXX62" s="342"/>
      <c r="EXY62" s="342"/>
      <c r="EXZ62" s="342"/>
      <c r="EYA62" s="342"/>
      <c r="EYB62" s="342"/>
      <c r="EYC62" s="342"/>
      <c r="EYD62" s="342"/>
      <c r="EYE62" s="342"/>
      <c r="EYF62" s="342"/>
      <c r="EYG62" s="342"/>
      <c r="EYH62" s="342"/>
      <c r="EYI62" s="342"/>
      <c r="EYJ62" s="342"/>
      <c r="EYK62" s="342"/>
      <c r="EYL62" s="342"/>
      <c r="EYM62" s="342"/>
      <c r="EYN62" s="342"/>
      <c r="EYO62" s="342"/>
      <c r="EYP62" s="342"/>
      <c r="EYQ62" s="342"/>
      <c r="EYR62" s="342"/>
      <c r="EYS62" s="342"/>
      <c r="EYT62" s="342"/>
      <c r="EYU62" s="342"/>
      <c r="EYV62" s="342"/>
      <c r="EYW62" s="342"/>
      <c r="EYX62" s="342"/>
      <c r="EYY62" s="342"/>
      <c r="EYZ62" s="342"/>
      <c r="EZA62" s="342"/>
      <c r="EZB62" s="342"/>
      <c r="EZC62" s="342"/>
      <c r="EZD62" s="342"/>
      <c r="EZE62" s="342"/>
      <c r="EZF62" s="342"/>
      <c r="EZG62" s="342"/>
      <c r="EZH62" s="342"/>
      <c r="EZI62" s="342"/>
      <c r="EZJ62" s="342"/>
      <c r="EZK62" s="342"/>
      <c r="EZL62" s="342"/>
      <c r="EZM62" s="342"/>
      <c r="EZN62" s="342"/>
      <c r="EZO62" s="342"/>
      <c r="EZP62" s="342"/>
      <c r="EZQ62" s="342"/>
      <c r="EZR62" s="342"/>
      <c r="EZS62" s="342"/>
      <c r="EZT62" s="342"/>
      <c r="EZU62" s="342"/>
      <c r="EZV62" s="342"/>
      <c r="EZW62" s="342"/>
      <c r="EZX62" s="342"/>
      <c r="EZY62" s="342"/>
      <c r="EZZ62" s="342"/>
      <c r="FAA62" s="342"/>
      <c r="FAB62" s="342"/>
      <c r="FAC62" s="342"/>
      <c r="FAD62" s="342"/>
      <c r="FAE62" s="342"/>
      <c r="FAF62" s="342"/>
      <c r="FAG62" s="342"/>
      <c r="FAH62" s="342"/>
      <c r="FAI62" s="342"/>
      <c r="FAJ62" s="342"/>
      <c r="FAK62" s="342"/>
      <c r="FAL62" s="342"/>
      <c r="FAM62" s="342"/>
      <c r="FAN62" s="342"/>
      <c r="FAO62" s="342"/>
      <c r="FAP62" s="342"/>
      <c r="FAQ62" s="342"/>
      <c r="FAR62" s="342"/>
      <c r="FAS62" s="342"/>
      <c r="FAT62" s="342"/>
      <c r="FAU62" s="342"/>
      <c r="FAV62" s="342"/>
      <c r="FAW62" s="342"/>
      <c r="FAX62" s="342"/>
      <c r="FAY62" s="342"/>
      <c r="FAZ62" s="342"/>
      <c r="FBA62" s="342"/>
      <c r="FBB62" s="342"/>
      <c r="FBC62" s="342"/>
      <c r="FBD62" s="342"/>
      <c r="FBE62" s="342"/>
      <c r="FBF62" s="342"/>
      <c r="FBG62" s="342"/>
      <c r="FBH62" s="342"/>
      <c r="FBI62" s="342"/>
      <c r="FBJ62" s="342"/>
      <c r="FBK62" s="342"/>
      <c r="FBL62" s="342"/>
      <c r="FBM62" s="342"/>
      <c r="FBN62" s="342"/>
      <c r="FBO62" s="342"/>
      <c r="FBP62" s="342"/>
      <c r="FBQ62" s="342"/>
      <c r="FBR62" s="342"/>
      <c r="FBS62" s="342"/>
      <c r="FBT62" s="342"/>
      <c r="FBU62" s="342"/>
      <c r="FBV62" s="342"/>
      <c r="FBW62" s="342"/>
      <c r="FBX62" s="342"/>
      <c r="FBY62" s="342"/>
      <c r="FBZ62" s="342"/>
      <c r="FCA62" s="342"/>
      <c r="FCB62" s="342"/>
      <c r="FCC62" s="342"/>
      <c r="FCD62" s="342"/>
      <c r="FCE62" s="342"/>
      <c r="FCF62" s="342"/>
      <c r="FCG62" s="342"/>
      <c r="FCH62" s="342"/>
      <c r="FCI62" s="342"/>
      <c r="FCJ62" s="342"/>
      <c r="FCK62" s="342"/>
      <c r="FCL62" s="342"/>
      <c r="FCM62" s="342"/>
      <c r="FCN62" s="342"/>
      <c r="FCO62" s="342"/>
      <c r="FCP62" s="342"/>
      <c r="FCQ62" s="342"/>
      <c r="FCR62" s="342"/>
      <c r="FCS62" s="342"/>
      <c r="FCT62" s="342"/>
      <c r="FCU62" s="342"/>
      <c r="FCV62" s="342"/>
      <c r="FCW62" s="342"/>
      <c r="FCX62" s="342"/>
      <c r="FCY62" s="342"/>
      <c r="FCZ62" s="342"/>
      <c r="FDA62" s="342"/>
      <c r="FDB62" s="342"/>
      <c r="FDC62" s="342"/>
      <c r="FDD62" s="342"/>
      <c r="FDE62" s="342"/>
      <c r="FDF62" s="342"/>
      <c r="FDG62" s="342"/>
      <c r="FDH62" s="342"/>
      <c r="FDI62" s="342"/>
      <c r="FDJ62" s="342"/>
      <c r="FDK62" s="342"/>
      <c r="FDL62" s="342"/>
      <c r="FDM62" s="342"/>
      <c r="FDN62" s="342"/>
      <c r="FDO62" s="342"/>
      <c r="FDP62" s="342"/>
      <c r="FDQ62" s="342"/>
      <c r="FDR62" s="342"/>
      <c r="FDS62" s="342"/>
      <c r="FDT62" s="342"/>
      <c r="FDU62" s="342"/>
      <c r="FDV62" s="342"/>
      <c r="FDW62" s="342"/>
      <c r="FDX62" s="342"/>
      <c r="FDY62" s="342"/>
      <c r="FDZ62" s="342"/>
      <c r="FEA62" s="342"/>
      <c r="FEB62" s="342"/>
      <c r="FEC62" s="342"/>
      <c r="FED62" s="342"/>
      <c r="FEE62" s="342"/>
      <c r="FEF62" s="342"/>
      <c r="FEG62" s="342"/>
      <c r="FEH62" s="342"/>
      <c r="FEI62" s="342"/>
      <c r="FEJ62" s="342"/>
      <c r="FEK62" s="342"/>
      <c r="FEL62" s="342"/>
      <c r="FEM62" s="342"/>
      <c r="FEN62" s="342"/>
      <c r="FEO62" s="342"/>
      <c r="FEP62" s="342"/>
      <c r="FEQ62" s="342"/>
      <c r="FER62" s="342"/>
      <c r="FES62" s="342"/>
      <c r="FET62" s="342"/>
      <c r="FEU62" s="342"/>
      <c r="FEV62" s="342"/>
      <c r="FEW62" s="342"/>
      <c r="FEX62" s="342"/>
      <c r="FEY62" s="342"/>
      <c r="FEZ62" s="342"/>
      <c r="FFA62" s="342"/>
      <c r="FFB62" s="342"/>
      <c r="FFC62" s="342"/>
      <c r="FFD62" s="342"/>
      <c r="FFE62" s="342"/>
      <c r="FFF62" s="342"/>
      <c r="FFG62" s="342"/>
      <c r="FFH62" s="342"/>
      <c r="FFI62" s="342"/>
      <c r="FFJ62" s="342"/>
      <c r="FFK62" s="342"/>
      <c r="FFL62" s="342"/>
      <c r="FFM62" s="342"/>
      <c r="FFN62" s="342"/>
      <c r="FFO62" s="342"/>
      <c r="FFP62" s="342"/>
      <c r="FFQ62" s="342"/>
      <c r="FFR62" s="342"/>
      <c r="FFS62" s="342"/>
      <c r="FFT62" s="342"/>
      <c r="FFU62" s="342"/>
      <c r="FFV62" s="342"/>
      <c r="FFW62" s="342"/>
      <c r="FFX62" s="342"/>
      <c r="FFY62" s="342"/>
      <c r="FFZ62" s="342"/>
      <c r="FGA62" s="342"/>
      <c r="FGB62" s="342"/>
      <c r="FGC62" s="342"/>
      <c r="FGD62" s="342"/>
      <c r="FGE62" s="342"/>
      <c r="FGF62" s="342"/>
      <c r="FGG62" s="342"/>
      <c r="FGH62" s="342"/>
      <c r="FGI62" s="342"/>
      <c r="FGJ62" s="342"/>
      <c r="FGK62" s="342"/>
      <c r="FGL62" s="342"/>
      <c r="FGM62" s="342"/>
      <c r="FGN62" s="342"/>
      <c r="FGO62" s="342"/>
      <c r="FGP62" s="342"/>
      <c r="FGQ62" s="342"/>
      <c r="FGR62" s="342"/>
      <c r="FGS62" s="342"/>
      <c r="FGT62" s="342"/>
      <c r="FGU62" s="342"/>
      <c r="FGV62" s="342"/>
      <c r="FGW62" s="342"/>
      <c r="FGX62" s="342"/>
      <c r="FGY62" s="342"/>
      <c r="FGZ62" s="342"/>
      <c r="FHA62" s="342"/>
      <c r="FHB62" s="342"/>
      <c r="FHC62" s="342"/>
      <c r="FHD62" s="342"/>
      <c r="FHE62" s="342"/>
      <c r="FHF62" s="342"/>
      <c r="FHG62" s="342"/>
      <c r="FHH62" s="342"/>
      <c r="FHI62" s="342"/>
      <c r="FHJ62" s="342"/>
      <c r="FHK62" s="342"/>
      <c r="FHL62" s="342"/>
      <c r="FHM62" s="342"/>
      <c r="FHN62" s="342"/>
      <c r="FHO62" s="342"/>
      <c r="FHP62" s="342"/>
      <c r="FHQ62" s="342"/>
      <c r="FHR62" s="342"/>
      <c r="FHS62" s="342"/>
      <c r="FHT62" s="342"/>
      <c r="FHU62" s="342"/>
      <c r="FHV62" s="342"/>
      <c r="FHW62" s="342"/>
      <c r="FHX62" s="342"/>
      <c r="FHY62" s="342"/>
      <c r="FHZ62" s="342"/>
      <c r="FIA62" s="342"/>
      <c r="FIB62" s="342"/>
      <c r="FIC62" s="342"/>
      <c r="FID62" s="342"/>
      <c r="FIE62" s="342"/>
      <c r="FIF62" s="342"/>
      <c r="FIG62" s="342"/>
      <c r="FIH62" s="342"/>
      <c r="FII62" s="342"/>
      <c r="FIJ62" s="342"/>
      <c r="FIK62" s="342"/>
      <c r="FIL62" s="342"/>
      <c r="FIM62" s="342"/>
      <c r="FIN62" s="342"/>
      <c r="FIO62" s="342"/>
      <c r="FIP62" s="342"/>
      <c r="FIQ62" s="342"/>
      <c r="FIR62" s="342"/>
      <c r="FIS62" s="342"/>
      <c r="FIT62" s="342"/>
      <c r="FIU62" s="342"/>
      <c r="FIV62" s="342"/>
      <c r="FIW62" s="342"/>
      <c r="FIX62" s="342"/>
      <c r="FIY62" s="342"/>
      <c r="FIZ62" s="342"/>
      <c r="FJA62" s="342"/>
      <c r="FJB62" s="342"/>
      <c r="FJC62" s="342"/>
      <c r="FJD62" s="342"/>
      <c r="FJE62" s="342"/>
      <c r="FJF62" s="342"/>
      <c r="FJG62" s="342"/>
      <c r="FJH62" s="342"/>
      <c r="FJI62" s="342"/>
      <c r="FJJ62" s="342"/>
      <c r="FJK62" s="342"/>
      <c r="FJL62" s="342"/>
      <c r="FJM62" s="342"/>
      <c r="FJN62" s="342"/>
      <c r="FJO62" s="342"/>
      <c r="FJP62" s="342"/>
      <c r="FJQ62" s="342"/>
      <c r="FJR62" s="342"/>
      <c r="FJS62" s="342"/>
      <c r="FJT62" s="342"/>
      <c r="FJU62" s="342"/>
      <c r="FJV62" s="342"/>
      <c r="FJW62" s="342"/>
      <c r="FJX62" s="342"/>
      <c r="FJY62" s="342"/>
      <c r="FJZ62" s="342"/>
      <c r="FKA62" s="342"/>
      <c r="FKB62" s="342"/>
      <c r="FKC62" s="342"/>
      <c r="FKD62" s="342"/>
      <c r="FKE62" s="342"/>
      <c r="FKF62" s="342"/>
      <c r="FKG62" s="342"/>
      <c r="FKH62" s="342"/>
      <c r="FKI62" s="342"/>
      <c r="FKJ62" s="342"/>
      <c r="FKK62" s="342"/>
      <c r="FKL62" s="342"/>
      <c r="FKM62" s="342"/>
      <c r="FKN62" s="342"/>
      <c r="FKO62" s="342"/>
      <c r="FKP62" s="342"/>
      <c r="FKQ62" s="342"/>
      <c r="FKR62" s="342"/>
      <c r="FKS62" s="342"/>
      <c r="FKT62" s="342"/>
      <c r="FKU62" s="342"/>
      <c r="FKV62" s="342"/>
      <c r="FKW62" s="342"/>
      <c r="FKX62" s="342"/>
      <c r="FKY62" s="342"/>
      <c r="FKZ62" s="342"/>
      <c r="FLA62" s="342"/>
      <c r="FLB62" s="342"/>
      <c r="FLC62" s="342"/>
      <c r="FLD62" s="342"/>
      <c r="FLE62" s="342"/>
      <c r="FLF62" s="342"/>
      <c r="FLG62" s="342"/>
      <c r="FLH62" s="342"/>
      <c r="FLI62" s="342"/>
      <c r="FLJ62" s="342"/>
      <c r="FLK62" s="342"/>
      <c r="FLL62" s="342"/>
      <c r="FLM62" s="342"/>
      <c r="FLN62" s="342"/>
      <c r="FLO62" s="342"/>
      <c r="FLP62" s="342"/>
      <c r="FLQ62" s="342"/>
      <c r="FLR62" s="342"/>
      <c r="FLS62" s="342"/>
      <c r="FLT62" s="342"/>
      <c r="FLU62" s="342"/>
      <c r="FLV62" s="342"/>
      <c r="FLW62" s="342"/>
      <c r="FLX62" s="342"/>
      <c r="FLY62" s="342"/>
      <c r="FLZ62" s="342"/>
      <c r="FMA62" s="342"/>
      <c r="FMB62" s="342"/>
      <c r="FMC62" s="342"/>
      <c r="FMD62" s="342"/>
      <c r="FME62" s="342"/>
      <c r="FMF62" s="342"/>
      <c r="FMG62" s="342"/>
      <c r="FMH62" s="342"/>
      <c r="FMI62" s="342"/>
      <c r="FMJ62" s="342"/>
      <c r="FMK62" s="342"/>
      <c r="FML62" s="342"/>
      <c r="FMM62" s="342"/>
      <c r="FMN62" s="342"/>
      <c r="FMO62" s="342"/>
      <c r="FMP62" s="342"/>
      <c r="FMQ62" s="342"/>
      <c r="FMR62" s="342"/>
      <c r="FMS62" s="342"/>
      <c r="FMT62" s="342"/>
      <c r="FMU62" s="342"/>
      <c r="FMV62" s="342"/>
      <c r="FMW62" s="342"/>
      <c r="FMX62" s="342"/>
      <c r="FMY62" s="342"/>
      <c r="FMZ62" s="342"/>
      <c r="FNA62" s="342"/>
      <c r="FNB62" s="342"/>
      <c r="FNC62" s="342"/>
      <c r="FND62" s="342"/>
      <c r="FNE62" s="342"/>
      <c r="FNF62" s="342"/>
      <c r="FNG62" s="342"/>
      <c r="FNH62" s="342"/>
      <c r="FNI62" s="342"/>
      <c r="FNJ62" s="342"/>
      <c r="FNK62" s="342"/>
      <c r="FNL62" s="342"/>
      <c r="FNM62" s="342"/>
      <c r="FNN62" s="342"/>
      <c r="FNO62" s="342"/>
      <c r="FNP62" s="342"/>
      <c r="FNQ62" s="342"/>
      <c r="FNR62" s="342"/>
      <c r="FNS62" s="342"/>
      <c r="FNT62" s="342"/>
      <c r="FNU62" s="342"/>
      <c r="FNV62" s="342"/>
      <c r="FNW62" s="342"/>
      <c r="FNX62" s="342"/>
      <c r="FNY62" s="342"/>
      <c r="FNZ62" s="342"/>
      <c r="FOA62" s="342"/>
      <c r="FOB62" s="342"/>
      <c r="FOC62" s="342"/>
      <c r="FOD62" s="342"/>
      <c r="FOE62" s="342"/>
      <c r="FOF62" s="342"/>
      <c r="FOG62" s="342"/>
      <c r="FOH62" s="342"/>
      <c r="FOI62" s="342"/>
      <c r="FOJ62" s="342"/>
      <c r="FOK62" s="342"/>
      <c r="FOL62" s="342"/>
      <c r="FOM62" s="342"/>
      <c r="FON62" s="342"/>
      <c r="FOO62" s="342"/>
      <c r="FOP62" s="342"/>
      <c r="FOQ62" s="342"/>
      <c r="FOR62" s="342"/>
      <c r="FOS62" s="342"/>
      <c r="FOT62" s="342"/>
      <c r="FOU62" s="342"/>
      <c r="FOV62" s="342"/>
      <c r="FOW62" s="342"/>
      <c r="FOX62" s="342"/>
      <c r="FOY62" s="342"/>
      <c r="FOZ62" s="342"/>
      <c r="FPA62" s="342"/>
      <c r="FPB62" s="342"/>
      <c r="FPC62" s="342"/>
      <c r="FPD62" s="342"/>
      <c r="FPE62" s="342"/>
      <c r="FPF62" s="342"/>
      <c r="FPG62" s="342"/>
      <c r="FPH62" s="342"/>
      <c r="FPI62" s="342"/>
      <c r="FPJ62" s="342"/>
      <c r="FPK62" s="342"/>
      <c r="FPL62" s="342"/>
      <c r="FPM62" s="342"/>
      <c r="FPN62" s="342"/>
      <c r="FPO62" s="342"/>
      <c r="FPP62" s="342"/>
      <c r="FPQ62" s="342"/>
      <c r="FPR62" s="342"/>
      <c r="FPS62" s="342"/>
      <c r="FPT62" s="342"/>
      <c r="FPU62" s="342"/>
      <c r="FPV62" s="342"/>
      <c r="FPW62" s="342"/>
      <c r="FPX62" s="342"/>
      <c r="FPY62" s="342"/>
      <c r="FPZ62" s="342"/>
      <c r="FQA62" s="342"/>
      <c r="FQB62" s="342"/>
      <c r="FQC62" s="342"/>
      <c r="FQD62" s="342"/>
      <c r="FQE62" s="342"/>
      <c r="FQF62" s="342"/>
      <c r="FQG62" s="342"/>
      <c r="FQH62" s="342"/>
      <c r="FQI62" s="342"/>
      <c r="FQJ62" s="342"/>
      <c r="FQK62" s="342"/>
      <c r="FQL62" s="342"/>
      <c r="FQM62" s="342"/>
      <c r="FQN62" s="342"/>
      <c r="FQO62" s="342"/>
      <c r="FQP62" s="342"/>
      <c r="FQQ62" s="342"/>
      <c r="FQR62" s="342"/>
      <c r="FQS62" s="342"/>
      <c r="FQT62" s="342"/>
      <c r="FQU62" s="342"/>
      <c r="FQV62" s="342"/>
      <c r="FQW62" s="342"/>
      <c r="FQX62" s="342"/>
      <c r="FQY62" s="342"/>
      <c r="FQZ62" s="342"/>
      <c r="FRA62" s="342"/>
      <c r="FRB62" s="342"/>
      <c r="FRC62" s="342"/>
      <c r="FRD62" s="342"/>
      <c r="FRE62" s="342"/>
      <c r="FRF62" s="342"/>
      <c r="FRG62" s="342"/>
      <c r="FRH62" s="342"/>
      <c r="FRI62" s="342"/>
      <c r="FRJ62" s="342"/>
      <c r="FRK62" s="342"/>
      <c r="FRL62" s="342"/>
      <c r="FRM62" s="342"/>
      <c r="FRN62" s="342"/>
      <c r="FRO62" s="342"/>
      <c r="FRP62" s="342"/>
      <c r="FRQ62" s="342"/>
      <c r="FRR62" s="342"/>
      <c r="FRS62" s="342"/>
      <c r="FRT62" s="342"/>
      <c r="FRU62" s="342"/>
      <c r="FRV62" s="342"/>
      <c r="FRW62" s="342"/>
      <c r="FRX62" s="342"/>
      <c r="FRY62" s="342"/>
      <c r="FRZ62" s="342"/>
      <c r="FSA62" s="342"/>
      <c r="FSB62" s="342"/>
      <c r="FSC62" s="342"/>
      <c r="FSD62" s="342"/>
      <c r="FSE62" s="342"/>
      <c r="FSF62" s="342"/>
      <c r="FSG62" s="342"/>
      <c r="FSH62" s="342"/>
      <c r="FSI62" s="342"/>
      <c r="FSJ62" s="342"/>
      <c r="FSK62" s="342"/>
      <c r="FSL62" s="342"/>
      <c r="FSM62" s="342"/>
      <c r="FSN62" s="342"/>
      <c r="FSO62" s="342"/>
      <c r="FSP62" s="342"/>
      <c r="FSQ62" s="342"/>
      <c r="FSR62" s="342"/>
      <c r="FSS62" s="342"/>
      <c r="FST62" s="342"/>
      <c r="FSU62" s="342"/>
      <c r="FSV62" s="342"/>
      <c r="FSW62" s="342"/>
      <c r="FSX62" s="342"/>
      <c r="FSY62" s="342"/>
      <c r="FSZ62" s="342"/>
      <c r="FTA62" s="342"/>
      <c r="FTB62" s="342"/>
      <c r="FTC62" s="342"/>
      <c r="FTD62" s="342"/>
      <c r="FTE62" s="342"/>
      <c r="FTF62" s="342"/>
      <c r="FTG62" s="342"/>
      <c r="FTH62" s="342"/>
      <c r="FTI62" s="342"/>
      <c r="FTJ62" s="342"/>
      <c r="FTK62" s="342"/>
      <c r="FTL62" s="342"/>
      <c r="FTM62" s="342"/>
      <c r="FTN62" s="342"/>
      <c r="FTO62" s="342"/>
      <c r="FTP62" s="342"/>
      <c r="FTQ62" s="342"/>
      <c r="FTR62" s="342"/>
      <c r="FTS62" s="342"/>
      <c r="FTT62" s="342"/>
      <c r="FTU62" s="342"/>
      <c r="FTV62" s="342"/>
      <c r="FTW62" s="342"/>
      <c r="FTX62" s="342"/>
      <c r="FTY62" s="342"/>
      <c r="FTZ62" s="342"/>
      <c r="FUA62" s="342"/>
      <c r="FUB62" s="342"/>
      <c r="FUC62" s="342"/>
      <c r="FUD62" s="342"/>
      <c r="FUE62" s="342"/>
      <c r="FUF62" s="342"/>
      <c r="FUG62" s="342"/>
      <c r="FUH62" s="342"/>
      <c r="FUI62" s="342"/>
      <c r="FUJ62" s="342"/>
      <c r="FUK62" s="342"/>
      <c r="FUL62" s="342"/>
      <c r="FUM62" s="342"/>
      <c r="FUN62" s="342"/>
      <c r="FUO62" s="342"/>
      <c r="FUP62" s="342"/>
      <c r="FUQ62" s="342"/>
      <c r="FUR62" s="342"/>
      <c r="FUS62" s="342"/>
      <c r="FUT62" s="342"/>
      <c r="FUU62" s="342"/>
      <c r="FUV62" s="342"/>
      <c r="FUW62" s="342"/>
      <c r="FUX62" s="342"/>
      <c r="FUY62" s="342"/>
      <c r="FUZ62" s="342"/>
      <c r="FVA62" s="342"/>
      <c r="FVB62" s="342"/>
      <c r="FVC62" s="342"/>
      <c r="FVD62" s="342"/>
      <c r="FVE62" s="342"/>
      <c r="FVF62" s="342"/>
      <c r="FVG62" s="342"/>
      <c r="FVH62" s="342"/>
      <c r="FVI62" s="342"/>
      <c r="FVJ62" s="342"/>
      <c r="FVK62" s="342"/>
      <c r="FVL62" s="342"/>
      <c r="FVM62" s="342"/>
      <c r="FVN62" s="342"/>
      <c r="FVO62" s="342"/>
      <c r="FVP62" s="342"/>
      <c r="FVQ62" s="342"/>
      <c r="FVR62" s="342"/>
      <c r="FVS62" s="342"/>
      <c r="FVT62" s="342"/>
      <c r="FVU62" s="342"/>
      <c r="FVV62" s="342"/>
      <c r="FVW62" s="342"/>
      <c r="FVX62" s="342"/>
      <c r="FVY62" s="342"/>
      <c r="FVZ62" s="342"/>
      <c r="FWA62" s="342"/>
      <c r="FWB62" s="342"/>
      <c r="FWC62" s="342"/>
      <c r="FWD62" s="342"/>
      <c r="FWE62" s="342"/>
      <c r="FWF62" s="342"/>
      <c r="FWG62" s="342"/>
      <c r="FWH62" s="342"/>
      <c r="FWI62" s="342"/>
      <c r="FWJ62" s="342"/>
      <c r="FWK62" s="342"/>
      <c r="FWL62" s="342"/>
      <c r="FWM62" s="342"/>
      <c r="FWN62" s="342"/>
      <c r="FWO62" s="342"/>
      <c r="FWP62" s="342"/>
      <c r="FWQ62" s="342"/>
      <c r="FWR62" s="342"/>
      <c r="FWS62" s="342"/>
      <c r="FWT62" s="342"/>
      <c r="FWU62" s="342"/>
      <c r="FWV62" s="342"/>
      <c r="FWW62" s="342"/>
      <c r="FWX62" s="342"/>
      <c r="FWY62" s="342"/>
      <c r="FWZ62" s="342"/>
      <c r="FXA62" s="342"/>
      <c r="FXB62" s="342"/>
      <c r="FXC62" s="342"/>
      <c r="FXD62" s="342"/>
      <c r="FXE62" s="342"/>
      <c r="FXF62" s="342"/>
      <c r="FXG62" s="342"/>
      <c r="FXH62" s="342"/>
      <c r="FXI62" s="342"/>
      <c r="FXJ62" s="342"/>
      <c r="FXK62" s="342"/>
      <c r="FXL62" s="342"/>
      <c r="FXM62" s="342"/>
      <c r="FXN62" s="342"/>
      <c r="FXO62" s="342"/>
      <c r="FXP62" s="342"/>
      <c r="FXQ62" s="342"/>
      <c r="FXR62" s="342"/>
      <c r="FXS62" s="342"/>
      <c r="FXT62" s="342"/>
      <c r="FXU62" s="342"/>
      <c r="FXV62" s="342"/>
      <c r="FXW62" s="342"/>
      <c r="FXX62" s="342"/>
      <c r="FXY62" s="342"/>
      <c r="FXZ62" s="342"/>
      <c r="FYA62" s="342"/>
      <c r="FYB62" s="342"/>
      <c r="FYC62" s="342"/>
      <c r="FYD62" s="342"/>
      <c r="FYE62" s="342"/>
      <c r="FYF62" s="342"/>
      <c r="FYG62" s="342"/>
      <c r="FYH62" s="342"/>
      <c r="FYI62" s="342"/>
      <c r="FYJ62" s="342"/>
      <c r="FYK62" s="342"/>
      <c r="FYL62" s="342"/>
      <c r="FYM62" s="342"/>
      <c r="FYN62" s="342"/>
      <c r="FYO62" s="342"/>
      <c r="FYP62" s="342"/>
      <c r="FYQ62" s="342"/>
      <c r="FYR62" s="342"/>
      <c r="FYS62" s="342"/>
      <c r="FYT62" s="342"/>
      <c r="FYU62" s="342"/>
      <c r="FYV62" s="342"/>
      <c r="FYW62" s="342"/>
      <c r="FYX62" s="342"/>
      <c r="FYY62" s="342"/>
      <c r="FYZ62" s="342"/>
      <c r="FZA62" s="342"/>
      <c r="FZB62" s="342"/>
      <c r="FZC62" s="342"/>
      <c r="FZD62" s="342"/>
      <c r="FZE62" s="342"/>
      <c r="FZF62" s="342"/>
      <c r="FZG62" s="342"/>
      <c r="FZH62" s="342"/>
      <c r="FZI62" s="342"/>
      <c r="FZJ62" s="342"/>
      <c r="FZK62" s="342"/>
      <c r="FZL62" s="342"/>
      <c r="FZM62" s="342"/>
      <c r="FZN62" s="342"/>
      <c r="FZO62" s="342"/>
      <c r="FZP62" s="342"/>
      <c r="FZQ62" s="342"/>
      <c r="FZR62" s="342"/>
      <c r="FZS62" s="342"/>
      <c r="FZT62" s="342"/>
      <c r="FZU62" s="342"/>
      <c r="FZV62" s="342"/>
      <c r="FZW62" s="342"/>
      <c r="FZX62" s="342"/>
      <c r="FZY62" s="342"/>
      <c r="FZZ62" s="342"/>
      <c r="GAA62" s="342"/>
      <c r="GAB62" s="342"/>
      <c r="GAC62" s="342"/>
      <c r="GAD62" s="342"/>
      <c r="GAE62" s="342"/>
      <c r="GAF62" s="342"/>
      <c r="GAG62" s="342"/>
      <c r="GAH62" s="342"/>
      <c r="GAI62" s="342"/>
      <c r="GAJ62" s="342"/>
      <c r="GAK62" s="342"/>
      <c r="GAL62" s="342"/>
      <c r="GAM62" s="342"/>
      <c r="GAN62" s="342"/>
      <c r="GAO62" s="342"/>
      <c r="GAP62" s="342"/>
      <c r="GAQ62" s="342"/>
      <c r="GAR62" s="342"/>
      <c r="GAS62" s="342"/>
      <c r="GAT62" s="342"/>
      <c r="GAU62" s="342"/>
      <c r="GAV62" s="342"/>
      <c r="GAW62" s="342"/>
      <c r="GAX62" s="342"/>
      <c r="GAY62" s="342"/>
      <c r="GAZ62" s="342"/>
      <c r="GBA62" s="342"/>
      <c r="GBB62" s="342"/>
      <c r="GBC62" s="342"/>
      <c r="GBD62" s="342"/>
      <c r="GBE62" s="342"/>
      <c r="GBF62" s="342"/>
      <c r="GBG62" s="342"/>
      <c r="GBH62" s="342"/>
      <c r="GBI62" s="342"/>
      <c r="GBJ62" s="342"/>
      <c r="GBK62" s="342"/>
      <c r="GBL62" s="342"/>
      <c r="GBM62" s="342"/>
      <c r="GBN62" s="342"/>
      <c r="GBO62" s="342"/>
      <c r="GBP62" s="342"/>
      <c r="GBQ62" s="342"/>
      <c r="GBR62" s="342"/>
      <c r="GBS62" s="342"/>
      <c r="GBT62" s="342"/>
      <c r="GBU62" s="342"/>
      <c r="GBV62" s="342"/>
      <c r="GBW62" s="342"/>
      <c r="GBX62" s="342"/>
      <c r="GBY62" s="342"/>
      <c r="GBZ62" s="342"/>
      <c r="GCA62" s="342"/>
      <c r="GCB62" s="342"/>
      <c r="GCC62" s="342"/>
      <c r="GCD62" s="342"/>
      <c r="GCE62" s="342"/>
      <c r="GCF62" s="342"/>
      <c r="GCG62" s="342"/>
      <c r="GCH62" s="342"/>
      <c r="GCI62" s="342"/>
      <c r="GCJ62" s="342"/>
      <c r="GCK62" s="342"/>
      <c r="GCL62" s="342"/>
      <c r="GCM62" s="342"/>
      <c r="GCN62" s="342"/>
      <c r="GCO62" s="342"/>
      <c r="GCP62" s="342"/>
      <c r="GCQ62" s="342"/>
      <c r="GCR62" s="342"/>
      <c r="GCS62" s="342"/>
      <c r="GCT62" s="342"/>
      <c r="GCU62" s="342"/>
      <c r="GCV62" s="342"/>
      <c r="GCW62" s="342"/>
      <c r="GCX62" s="342"/>
      <c r="GCY62" s="342"/>
      <c r="GCZ62" s="342"/>
      <c r="GDA62" s="342"/>
      <c r="GDB62" s="342"/>
      <c r="GDC62" s="342"/>
      <c r="GDD62" s="342"/>
      <c r="GDE62" s="342"/>
      <c r="GDF62" s="342"/>
      <c r="GDG62" s="342"/>
      <c r="GDH62" s="342"/>
      <c r="GDI62" s="342"/>
      <c r="GDJ62" s="342"/>
      <c r="GDK62" s="342"/>
      <c r="GDL62" s="342"/>
      <c r="GDM62" s="342"/>
      <c r="GDN62" s="342"/>
      <c r="GDO62" s="342"/>
      <c r="GDP62" s="342"/>
      <c r="GDQ62" s="342"/>
      <c r="GDR62" s="342"/>
      <c r="GDS62" s="342"/>
      <c r="GDT62" s="342"/>
      <c r="GDU62" s="342"/>
      <c r="GDV62" s="342"/>
      <c r="GDW62" s="342"/>
      <c r="GDX62" s="342"/>
      <c r="GDY62" s="342"/>
      <c r="GDZ62" s="342"/>
      <c r="GEA62" s="342"/>
      <c r="GEB62" s="342"/>
      <c r="GEC62" s="342"/>
      <c r="GED62" s="342"/>
      <c r="GEE62" s="342"/>
      <c r="GEF62" s="342"/>
      <c r="GEG62" s="342"/>
      <c r="GEH62" s="342"/>
      <c r="GEI62" s="342"/>
      <c r="GEJ62" s="342"/>
      <c r="GEK62" s="342"/>
      <c r="GEL62" s="342"/>
      <c r="GEM62" s="342"/>
      <c r="GEN62" s="342"/>
      <c r="GEO62" s="342"/>
      <c r="GEP62" s="342"/>
      <c r="GEQ62" s="342"/>
      <c r="GER62" s="342"/>
      <c r="GES62" s="342"/>
      <c r="GET62" s="342"/>
      <c r="GEU62" s="342"/>
      <c r="GEV62" s="342"/>
      <c r="GEW62" s="342"/>
      <c r="GEX62" s="342"/>
      <c r="GEY62" s="342"/>
      <c r="GEZ62" s="342"/>
      <c r="GFA62" s="342"/>
      <c r="GFB62" s="342"/>
      <c r="GFC62" s="342"/>
      <c r="GFD62" s="342"/>
      <c r="GFE62" s="342"/>
      <c r="GFF62" s="342"/>
      <c r="GFG62" s="342"/>
      <c r="GFH62" s="342"/>
      <c r="GFI62" s="342"/>
      <c r="GFJ62" s="342"/>
      <c r="GFK62" s="342"/>
      <c r="GFL62" s="342"/>
      <c r="GFM62" s="342"/>
      <c r="GFN62" s="342"/>
      <c r="GFO62" s="342"/>
      <c r="GFP62" s="342"/>
      <c r="GFQ62" s="342"/>
      <c r="GFR62" s="342"/>
      <c r="GFS62" s="342"/>
      <c r="GFT62" s="342"/>
      <c r="GFU62" s="342"/>
      <c r="GFV62" s="342"/>
      <c r="GFW62" s="342"/>
      <c r="GFX62" s="342"/>
      <c r="GFY62" s="342"/>
      <c r="GFZ62" s="342"/>
      <c r="GGA62" s="342"/>
      <c r="GGB62" s="342"/>
      <c r="GGC62" s="342"/>
      <c r="GGD62" s="342"/>
      <c r="GGE62" s="342"/>
      <c r="GGF62" s="342"/>
      <c r="GGG62" s="342"/>
      <c r="GGH62" s="342"/>
      <c r="GGI62" s="342"/>
      <c r="GGJ62" s="342"/>
      <c r="GGK62" s="342"/>
      <c r="GGL62" s="342"/>
      <c r="GGM62" s="342"/>
      <c r="GGN62" s="342"/>
      <c r="GGO62" s="342"/>
      <c r="GGP62" s="342"/>
      <c r="GGQ62" s="342"/>
      <c r="GGR62" s="342"/>
      <c r="GGS62" s="342"/>
      <c r="GGT62" s="342"/>
      <c r="GGU62" s="342"/>
      <c r="GGV62" s="342"/>
      <c r="GGW62" s="342"/>
      <c r="GGX62" s="342"/>
      <c r="GGY62" s="342"/>
      <c r="GGZ62" s="342"/>
      <c r="GHA62" s="342"/>
      <c r="GHB62" s="342"/>
      <c r="GHC62" s="342"/>
      <c r="GHD62" s="342"/>
      <c r="GHE62" s="342"/>
      <c r="GHF62" s="342"/>
      <c r="GHG62" s="342"/>
      <c r="GHH62" s="342"/>
      <c r="GHI62" s="342"/>
      <c r="GHJ62" s="342"/>
      <c r="GHK62" s="342"/>
      <c r="GHL62" s="342"/>
      <c r="GHM62" s="342"/>
      <c r="GHN62" s="342"/>
      <c r="GHO62" s="342"/>
      <c r="GHP62" s="342"/>
      <c r="GHQ62" s="342"/>
      <c r="GHR62" s="342"/>
      <c r="GHS62" s="342"/>
      <c r="GHT62" s="342"/>
      <c r="GHU62" s="342"/>
      <c r="GHV62" s="342"/>
      <c r="GHW62" s="342"/>
      <c r="GHX62" s="342"/>
      <c r="GHY62" s="342"/>
      <c r="GHZ62" s="342"/>
      <c r="GIA62" s="342"/>
      <c r="GIB62" s="342"/>
      <c r="GIC62" s="342"/>
      <c r="GID62" s="342"/>
      <c r="GIE62" s="342"/>
      <c r="GIF62" s="342"/>
      <c r="GIG62" s="342"/>
      <c r="GIH62" s="342"/>
      <c r="GII62" s="342"/>
      <c r="GIJ62" s="342"/>
      <c r="GIK62" s="342"/>
      <c r="GIL62" s="342"/>
      <c r="GIM62" s="342"/>
      <c r="GIN62" s="342"/>
      <c r="GIO62" s="342"/>
      <c r="GIP62" s="342"/>
      <c r="GIQ62" s="342"/>
      <c r="GIR62" s="342"/>
      <c r="GIS62" s="342"/>
      <c r="GIT62" s="342"/>
      <c r="GIU62" s="342"/>
      <c r="GIV62" s="342"/>
      <c r="GIW62" s="342"/>
      <c r="GIX62" s="342"/>
      <c r="GIY62" s="342"/>
      <c r="GIZ62" s="342"/>
      <c r="GJA62" s="342"/>
      <c r="GJB62" s="342"/>
      <c r="GJC62" s="342"/>
      <c r="GJD62" s="342"/>
      <c r="GJE62" s="342"/>
      <c r="GJF62" s="342"/>
      <c r="GJG62" s="342"/>
      <c r="GJH62" s="342"/>
      <c r="GJI62" s="342"/>
      <c r="GJJ62" s="342"/>
      <c r="GJK62" s="342"/>
      <c r="GJL62" s="342"/>
      <c r="GJM62" s="342"/>
      <c r="GJN62" s="342"/>
      <c r="GJO62" s="342"/>
      <c r="GJP62" s="342"/>
      <c r="GJQ62" s="342"/>
      <c r="GJR62" s="342"/>
      <c r="GJS62" s="342"/>
      <c r="GJT62" s="342"/>
      <c r="GJU62" s="342"/>
      <c r="GJV62" s="342"/>
      <c r="GJW62" s="342"/>
      <c r="GJX62" s="342"/>
      <c r="GJY62" s="342"/>
      <c r="GJZ62" s="342"/>
      <c r="GKA62" s="342"/>
      <c r="GKB62" s="342"/>
      <c r="GKC62" s="342"/>
      <c r="GKD62" s="342"/>
      <c r="GKE62" s="342"/>
      <c r="GKF62" s="342"/>
      <c r="GKG62" s="342"/>
      <c r="GKH62" s="342"/>
      <c r="GKI62" s="342"/>
      <c r="GKJ62" s="342"/>
      <c r="GKK62" s="342"/>
      <c r="GKL62" s="342"/>
      <c r="GKM62" s="342"/>
      <c r="GKN62" s="342"/>
      <c r="GKO62" s="342"/>
      <c r="GKP62" s="342"/>
      <c r="GKQ62" s="342"/>
      <c r="GKR62" s="342"/>
      <c r="GKS62" s="342"/>
      <c r="GKT62" s="342"/>
      <c r="GKU62" s="342"/>
      <c r="GKV62" s="342"/>
      <c r="GKW62" s="342"/>
      <c r="GKX62" s="342"/>
      <c r="GKY62" s="342"/>
      <c r="GKZ62" s="342"/>
      <c r="GLA62" s="342"/>
      <c r="GLB62" s="342"/>
      <c r="GLC62" s="342"/>
      <c r="GLD62" s="342"/>
      <c r="GLE62" s="342"/>
      <c r="GLF62" s="342"/>
      <c r="GLG62" s="342"/>
      <c r="GLH62" s="342"/>
      <c r="GLI62" s="342"/>
      <c r="GLJ62" s="342"/>
      <c r="GLK62" s="342"/>
      <c r="GLL62" s="342"/>
      <c r="GLM62" s="342"/>
      <c r="GLN62" s="342"/>
      <c r="GLO62" s="342"/>
      <c r="GLP62" s="342"/>
      <c r="GLQ62" s="342"/>
      <c r="GLR62" s="342"/>
      <c r="GLS62" s="342"/>
      <c r="GLT62" s="342"/>
      <c r="GLU62" s="342"/>
      <c r="GLV62" s="342"/>
      <c r="GLW62" s="342"/>
      <c r="GLX62" s="342"/>
      <c r="GLY62" s="342"/>
      <c r="GLZ62" s="342"/>
      <c r="GMA62" s="342"/>
      <c r="GMB62" s="342"/>
      <c r="GMC62" s="342"/>
      <c r="GMD62" s="342"/>
      <c r="GME62" s="342"/>
      <c r="GMF62" s="342"/>
      <c r="GMG62" s="342"/>
      <c r="GMH62" s="342"/>
      <c r="GMI62" s="342"/>
      <c r="GMJ62" s="342"/>
      <c r="GMK62" s="342"/>
      <c r="GML62" s="342"/>
      <c r="GMM62" s="342"/>
      <c r="GMN62" s="342"/>
      <c r="GMO62" s="342"/>
      <c r="GMP62" s="342"/>
      <c r="GMQ62" s="342"/>
      <c r="GMR62" s="342"/>
      <c r="GMS62" s="342"/>
      <c r="GMT62" s="342"/>
      <c r="GMU62" s="342"/>
      <c r="GMV62" s="342"/>
      <c r="GMW62" s="342"/>
      <c r="GMX62" s="342"/>
      <c r="GMY62" s="342"/>
      <c r="GMZ62" s="342"/>
      <c r="GNA62" s="342"/>
      <c r="GNB62" s="342"/>
      <c r="GNC62" s="342"/>
      <c r="GND62" s="342"/>
      <c r="GNE62" s="342"/>
      <c r="GNF62" s="342"/>
      <c r="GNG62" s="342"/>
      <c r="GNH62" s="342"/>
      <c r="GNI62" s="342"/>
      <c r="GNJ62" s="342"/>
      <c r="GNK62" s="342"/>
      <c r="GNL62" s="342"/>
      <c r="GNM62" s="342"/>
      <c r="GNN62" s="342"/>
      <c r="GNO62" s="342"/>
      <c r="GNP62" s="342"/>
      <c r="GNQ62" s="342"/>
      <c r="GNR62" s="342"/>
      <c r="GNS62" s="342"/>
      <c r="GNT62" s="342"/>
      <c r="GNU62" s="342"/>
      <c r="GNV62" s="342"/>
      <c r="GNW62" s="342"/>
      <c r="GNX62" s="342"/>
      <c r="GNY62" s="342"/>
      <c r="GNZ62" s="342"/>
      <c r="GOA62" s="342"/>
      <c r="GOB62" s="342"/>
      <c r="GOC62" s="342"/>
      <c r="GOD62" s="342"/>
      <c r="GOE62" s="342"/>
      <c r="GOF62" s="342"/>
      <c r="GOG62" s="342"/>
      <c r="GOH62" s="342"/>
      <c r="GOI62" s="342"/>
      <c r="GOJ62" s="342"/>
      <c r="GOK62" s="342"/>
      <c r="GOL62" s="342"/>
      <c r="GOM62" s="342"/>
      <c r="GON62" s="342"/>
      <c r="GOO62" s="342"/>
      <c r="GOP62" s="342"/>
      <c r="GOQ62" s="342"/>
      <c r="GOR62" s="342"/>
      <c r="GOS62" s="342"/>
      <c r="GOT62" s="342"/>
      <c r="GOU62" s="342"/>
      <c r="GOV62" s="342"/>
      <c r="GOW62" s="342"/>
      <c r="GOX62" s="342"/>
      <c r="GOY62" s="342"/>
      <c r="GOZ62" s="342"/>
      <c r="GPA62" s="342"/>
      <c r="GPB62" s="342"/>
      <c r="GPC62" s="342"/>
      <c r="GPD62" s="342"/>
      <c r="GPE62" s="342"/>
      <c r="GPF62" s="342"/>
      <c r="GPG62" s="342"/>
      <c r="GPH62" s="342"/>
      <c r="GPI62" s="342"/>
      <c r="GPJ62" s="342"/>
      <c r="GPK62" s="342"/>
      <c r="GPL62" s="342"/>
      <c r="GPM62" s="342"/>
      <c r="GPN62" s="342"/>
      <c r="GPO62" s="342"/>
      <c r="GPP62" s="342"/>
      <c r="GPQ62" s="342"/>
      <c r="GPR62" s="342"/>
      <c r="GPS62" s="342"/>
      <c r="GPT62" s="342"/>
      <c r="GPU62" s="342"/>
      <c r="GPV62" s="342"/>
      <c r="GPW62" s="342"/>
      <c r="GPX62" s="342"/>
      <c r="GPY62" s="342"/>
      <c r="GPZ62" s="342"/>
      <c r="GQA62" s="342"/>
      <c r="GQB62" s="342"/>
      <c r="GQC62" s="342"/>
      <c r="GQD62" s="342"/>
      <c r="GQE62" s="342"/>
      <c r="GQF62" s="342"/>
      <c r="GQG62" s="342"/>
      <c r="GQH62" s="342"/>
      <c r="GQI62" s="342"/>
      <c r="GQJ62" s="342"/>
      <c r="GQK62" s="342"/>
      <c r="GQL62" s="342"/>
      <c r="GQM62" s="342"/>
      <c r="GQN62" s="342"/>
      <c r="GQO62" s="342"/>
      <c r="GQP62" s="342"/>
      <c r="GQQ62" s="342"/>
      <c r="GQR62" s="342"/>
      <c r="GQS62" s="342"/>
      <c r="GQT62" s="342"/>
      <c r="GQU62" s="342"/>
      <c r="GQV62" s="342"/>
      <c r="GQW62" s="342"/>
      <c r="GQX62" s="342"/>
      <c r="GQY62" s="342"/>
      <c r="GQZ62" s="342"/>
      <c r="GRA62" s="342"/>
      <c r="GRB62" s="342"/>
      <c r="GRC62" s="342"/>
      <c r="GRD62" s="342"/>
      <c r="GRE62" s="342"/>
      <c r="GRF62" s="342"/>
      <c r="GRG62" s="342"/>
      <c r="GRH62" s="342"/>
      <c r="GRI62" s="342"/>
      <c r="GRJ62" s="342"/>
      <c r="GRK62" s="342"/>
      <c r="GRL62" s="342"/>
      <c r="GRM62" s="342"/>
      <c r="GRN62" s="342"/>
      <c r="GRO62" s="342"/>
      <c r="GRP62" s="342"/>
      <c r="GRQ62" s="342"/>
      <c r="GRR62" s="342"/>
      <c r="GRS62" s="342"/>
      <c r="GRT62" s="342"/>
      <c r="GRU62" s="342"/>
      <c r="GRV62" s="342"/>
      <c r="GRW62" s="342"/>
      <c r="GRX62" s="342"/>
      <c r="GRY62" s="342"/>
      <c r="GRZ62" s="342"/>
      <c r="GSA62" s="342"/>
      <c r="GSB62" s="342"/>
      <c r="GSC62" s="342"/>
      <c r="GSD62" s="342"/>
      <c r="GSE62" s="342"/>
      <c r="GSF62" s="342"/>
      <c r="GSG62" s="342"/>
      <c r="GSH62" s="342"/>
      <c r="GSI62" s="342"/>
      <c r="GSJ62" s="342"/>
      <c r="GSK62" s="342"/>
      <c r="GSL62" s="342"/>
      <c r="GSM62" s="342"/>
      <c r="GSN62" s="342"/>
      <c r="GSO62" s="342"/>
      <c r="GSP62" s="342"/>
      <c r="GSQ62" s="342"/>
      <c r="GSR62" s="342"/>
      <c r="GSS62" s="342"/>
      <c r="GST62" s="342"/>
      <c r="GSU62" s="342"/>
      <c r="GSV62" s="342"/>
      <c r="GSW62" s="342"/>
      <c r="GSX62" s="342"/>
      <c r="GSY62" s="342"/>
      <c r="GSZ62" s="342"/>
      <c r="GTA62" s="342"/>
      <c r="GTB62" s="342"/>
      <c r="GTC62" s="342"/>
      <c r="GTD62" s="342"/>
      <c r="GTE62" s="342"/>
      <c r="GTF62" s="342"/>
      <c r="GTG62" s="342"/>
      <c r="GTH62" s="342"/>
      <c r="GTI62" s="342"/>
      <c r="GTJ62" s="342"/>
      <c r="GTK62" s="342"/>
      <c r="GTL62" s="342"/>
      <c r="GTM62" s="342"/>
      <c r="GTN62" s="342"/>
      <c r="GTO62" s="342"/>
      <c r="GTP62" s="342"/>
      <c r="GTQ62" s="342"/>
      <c r="GTR62" s="342"/>
      <c r="GTS62" s="342"/>
      <c r="GTT62" s="342"/>
      <c r="GTU62" s="342"/>
      <c r="GTV62" s="342"/>
      <c r="GTW62" s="342"/>
      <c r="GTX62" s="342"/>
      <c r="GTY62" s="342"/>
      <c r="GTZ62" s="342"/>
      <c r="GUA62" s="342"/>
      <c r="GUB62" s="342"/>
      <c r="GUC62" s="342"/>
      <c r="GUD62" s="342"/>
      <c r="GUE62" s="342"/>
      <c r="GUF62" s="342"/>
      <c r="GUG62" s="342"/>
      <c r="GUH62" s="342"/>
      <c r="GUI62" s="342"/>
      <c r="GUJ62" s="342"/>
      <c r="GUK62" s="342"/>
      <c r="GUL62" s="342"/>
      <c r="GUM62" s="342"/>
      <c r="GUN62" s="342"/>
      <c r="GUO62" s="342"/>
      <c r="GUP62" s="342"/>
      <c r="GUQ62" s="342"/>
      <c r="GUR62" s="342"/>
      <c r="GUS62" s="342"/>
      <c r="GUT62" s="342"/>
      <c r="GUU62" s="342"/>
      <c r="GUV62" s="342"/>
      <c r="GUW62" s="342"/>
      <c r="GUX62" s="342"/>
      <c r="GUY62" s="342"/>
      <c r="GUZ62" s="342"/>
      <c r="GVA62" s="342"/>
      <c r="GVB62" s="342"/>
      <c r="GVC62" s="342"/>
      <c r="GVD62" s="342"/>
      <c r="GVE62" s="342"/>
      <c r="GVF62" s="342"/>
      <c r="GVG62" s="342"/>
      <c r="GVH62" s="342"/>
      <c r="GVI62" s="342"/>
      <c r="GVJ62" s="342"/>
      <c r="GVK62" s="342"/>
      <c r="GVL62" s="342"/>
      <c r="GVM62" s="342"/>
      <c r="GVN62" s="342"/>
      <c r="GVO62" s="342"/>
      <c r="GVP62" s="342"/>
      <c r="GVQ62" s="342"/>
      <c r="GVR62" s="342"/>
      <c r="GVS62" s="342"/>
      <c r="GVT62" s="342"/>
      <c r="GVU62" s="342"/>
      <c r="GVV62" s="342"/>
      <c r="GVW62" s="342"/>
      <c r="GVX62" s="342"/>
      <c r="GVY62" s="342"/>
      <c r="GVZ62" s="342"/>
      <c r="GWA62" s="342"/>
      <c r="GWB62" s="342"/>
      <c r="GWC62" s="342"/>
      <c r="GWD62" s="342"/>
      <c r="GWE62" s="342"/>
      <c r="GWF62" s="342"/>
      <c r="GWG62" s="342"/>
      <c r="GWH62" s="342"/>
      <c r="GWI62" s="342"/>
      <c r="GWJ62" s="342"/>
      <c r="GWK62" s="342"/>
      <c r="GWL62" s="342"/>
      <c r="GWM62" s="342"/>
      <c r="GWN62" s="342"/>
      <c r="GWO62" s="342"/>
      <c r="GWP62" s="342"/>
      <c r="GWQ62" s="342"/>
      <c r="GWR62" s="342"/>
      <c r="GWS62" s="342"/>
      <c r="GWT62" s="342"/>
      <c r="GWU62" s="342"/>
      <c r="GWV62" s="342"/>
      <c r="GWW62" s="342"/>
      <c r="GWX62" s="342"/>
      <c r="GWY62" s="342"/>
      <c r="GWZ62" s="342"/>
      <c r="GXA62" s="342"/>
      <c r="GXB62" s="342"/>
      <c r="GXC62" s="342"/>
      <c r="GXD62" s="342"/>
      <c r="GXE62" s="342"/>
      <c r="GXF62" s="342"/>
      <c r="GXG62" s="342"/>
      <c r="GXH62" s="342"/>
      <c r="GXI62" s="342"/>
      <c r="GXJ62" s="342"/>
      <c r="GXK62" s="342"/>
      <c r="GXL62" s="342"/>
      <c r="GXM62" s="342"/>
      <c r="GXN62" s="342"/>
      <c r="GXO62" s="342"/>
      <c r="GXP62" s="342"/>
      <c r="GXQ62" s="342"/>
      <c r="GXR62" s="342"/>
      <c r="GXS62" s="342"/>
      <c r="GXT62" s="342"/>
      <c r="GXU62" s="342"/>
      <c r="GXV62" s="342"/>
      <c r="GXW62" s="342"/>
      <c r="GXX62" s="342"/>
      <c r="GXY62" s="342"/>
      <c r="GXZ62" s="342"/>
      <c r="GYA62" s="342"/>
      <c r="GYB62" s="342"/>
      <c r="GYC62" s="342"/>
      <c r="GYD62" s="342"/>
      <c r="GYE62" s="342"/>
      <c r="GYF62" s="342"/>
      <c r="GYG62" s="342"/>
      <c r="GYH62" s="342"/>
      <c r="GYI62" s="342"/>
      <c r="GYJ62" s="342"/>
      <c r="GYK62" s="342"/>
      <c r="GYL62" s="342"/>
      <c r="GYM62" s="342"/>
      <c r="GYN62" s="342"/>
      <c r="GYO62" s="342"/>
      <c r="GYP62" s="342"/>
      <c r="GYQ62" s="342"/>
      <c r="GYR62" s="342"/>
      <c r="GYS62" s="342"/>
      <c r="GYT62" s="342"/>
      <c r="GYU62" s="342"/>
      <c r="GYV62" s="342"/>
      <c r="GYW62" s="342"/>
      <c r="GYX62" s="342"/>
      <c r="GYY62" s="342"/>
      <c r="GYZ62" s="342"/>
      <c r="GZA62" s="342"/>
      <c r="GZB62" s="342"/>
      <c r="GZC62" s="342"/>
      <c r="GZD62" s="342"/>
      <c r="GZE62" s="342"/>
      <c r="GZF62" s="342"/>
      <c r="GZG62" s="342"/>
      <c r="GZH62" s="342"/>
      <c r="GZI62" s="342"/>
      <c r="GZJ62" s="342"/>
      <c r="GZK62" s="342"/>
      <c r="GZL62" s="342"/>
      <c r="GZM62" s="342"/>
      <c r="GZN62" s="342"/>
      <c r="GZO62" s="342"/>
      <c r="GZP62" s="342"/>
      <c r="GZQ62" s="342"/>
      <c r="GZR62" s="342"/>
      <c r="GZS62" s="342"/>
      <c r="GZT62" s="342"/>
      <c r="GZU62" s="342"/>
      <c r="GZV62" s="342"/>
      <c r="GZW62" s="342"/>
      <c r="GZX62" s="342"/>
      <c r="GZY62" s="342"/>
      <c r="GZZ62" s="342"/>
      <c r="HAA62" s="342"/>
      <c r="HAB62" s="342"/>
      <c r="HAC62" s="342"/>
      <c r="HAD62" s="342"/>
      <c r="HAE62" s="342"/>
      <c r="HAF62" s="342"/>
      <c r="HAG62" s="342"/>
      <c r="HAH62" s="342"/>
      <c r="HAI62" s="342"/>
      <c r="HAJ62" s="342"/>
      <c r="HAK62" s="342"/>
      <c r="HAL62" s="342"/>
      <c r="HAM62" s="342"/>
      <c r="HAN62" s="342"/>
      <c r="HAO62" s="342"/>
      <c r="HAP62" s="342"/>
      <c r="HAQ62" s="342"/>
      <c r="HAR62" s="342"/>
      <c r="HAS62" s="342"/>
      <c r="HAT62" s="342"/>
      <c r="HAU62" s="342"/>
      <c r="HAV62" s="342"/>
      <c r="HAW62" s="342"/>
      <c r="HAX62" s="342"/>
      <c r="HAY62" s="342"/>
      <c r="HAZ62" s="342"/>
      <c r="HBA62" s="342"/>
      <c r="HBB62" s="342"/>
      <c r="HBC62" s="342"/>
      <c r="HBD62" s="342"/>
      <c r="HBE62" s="342"/>
      <c r="HBF62" s="342"/>
      <c r="HBG62" s="342"/>
      <c r="HBH62" s="342"/>
      <c r="HBI62" s="342"/>
      <c r="HBJ62" s="342"/>
      <c r="HBK62" s="342"/>
      <c r="HBL62" s="342"/>
      <c r="HBM62" s="342"/>
      <c r="HBN62" s="342"/>
      <c r="HBO62" s="342"/>
      <c r="HBP62" s="342"/>
      <c r="HBQ62" s="342"/>
      <c r="HBR62" s="342"/>
      <c r="HBS62" s="342"/>
      <c r="HBT62" s="342"/>
      <c r="HBU62" s="342"/>
      <c r="HBV62" s="342"/>
      <c r="HBW62" s="342"/>
      <c r="HBX62" s="342"/>
      <c r="HBY62" s="342"/>
      <c r="HBZ62" s="342"/>
      <c r="HCA62" s="342"/>
      <c r="HCB62" s="342"/>
      <c r="HCC62" s="342"/>
      <c r="HCD62" s="342"/>
      <c r="HCE62" s="342"/>
      <c r="HCF62" s="342"/>
      <c r="HCG62" s="342"/>
      <c r="HCH62" s="342"/>
      <c r="HCI62" s="342"/>
      <c r="HCJ62" s="342"/>
      <c r="HCK62" s="342"/>
      <c r="HCL62" s="342"/>
      <c r="HCM62" s="342"/>
      <c r="HCN62" s="342"/>
      <c r="HCO62" s="342"/>
      <c r="HCP62" s="342"/>
      <c r="HCQ62" s="342"/>
      <c r="HCR62" s="342"/>
      <c r="HCS62" s="342"/>
      <c r="HCT62" s="342"/>
      <c r="HCU62" s="342"/>
      <c r="HCV62" s="342"/>
      <c r="HCW62" s="342"/>
      <c r="HCX62" s="342"/>
      <c r="HCY62" s="342"/>
      <c r="HCZ62" s="342"/>
      <c r="HDA62" s="342"/>
      <c r="HDB62" s="342"/>
      <c r="HDC62" s="342"/>
      <c r="HDD62" s="342"/>
      <c r="HDE62" s="342"/>
      <c r="HDF62" s="342"/>
      <c r="HDG62" s="342"/>
      <c r="HDH62" s="342"/>
      <c r="HDI62" s="342"/>
      <c r="HDJ62" s="342"/>
      <c r="HDK62" s="342"/>
      <c r="HDL62" s="342"/>
      <c r="HDM62" s="342"/>
      <c r="HDN62" s="342"/>
      <c r="HDO62" s="342"/>
      <c r="HDP62" s="342"/>
      <c r="HDQ62" s="342"/>
      <c r="HDR62" s="342"/>
      <c r="HDS62" s="342"/>
      <c r="HDT62" s="342"/>
      <c r="HDU62" s="342"/>
      <c r="HDV62" s="342"/>
      <c r="HDW62" s="342"/>
      <c r="HDX62" s="342"/>
      <c r="HDY62" s="342"/>
      <c r="HDZ62" s="342"/>
      <c r="HEA62" s="342"/>
      <c r="HEB62" s="342"/>
      <c r="HEC62" s="342"/>
      <c r="HED62" s="342"/>
      <c r="HEE62" s="342"/>
      <c r="HEF62" s="342"/>
      <c r="HEG62" s="342"/>
      <c r="HEH62" s="342"/>
      <c r="HEI62" s="342"/>
      <c r="HEJ62" s="342"/>
      <c r="HEK62" s="342"/>
      <c r="HEL62" s="342"/>
      <c r="HEM62" s="342"/>
      <c r="HEN62" s="342"/>
      <c r="HEO62" s="342"/>
      <c r="HEP62" s="342"/>
      <c r="HEQ62" s="342"/>
      <c r="HER62" s="342"/>
      <c r="HES62" s="342"/>
      <c r="HET62" s="342"/>
      <c r="HEU62" s="342"/>
      <c r="HEV62" s="342"/>
      <c r="HEW62" s="342"/>
      <c r="HEX62" s="342"/>
      <c r="HEY62" s="342"/>
      <c r="HEZ62" s="342"/>
      <c r="HFA62" s="342"/>
      <c r="HFB62" s="342"/>
      <c r="HFC62" s="342"/>
      <c r="HFD62" s="342"/>
      <c r="HFE62" s="342"/>
      <c r="HFF62" s="342"/>
      <c r="HFG62" s="342"/>
      <c r="HFH62" s="342"/>
      <c r="HFI62" s="342"/>
      <c r="HFJ62" s="342"/>
      <c r="HFK62" s="342"/>
      <c r="HFL62" s="342"/>
      <c r="HFM62" s="342"/>
      <c r="HFN62" s="342"/>
      <c r="HFO62" s="342"/>
      <c r="HFP62" s="342"/>
      <c r="HFQ62" s="342"/>
      <c r="HFR62" s="342"/>
      <c r="HFS62" s="342"/>
      <c r="HFT62" s="342"/>
      <c r="HFU62" s="342"/>
      <c r="HFV62" s="342"/>
      <c r="HFW62" s="342"/>
      <c r="HFX62" s="342"/>
      <c r="HFY62" s="342"/>
      <c r="HFZ62" s="342"/>
      <c r="HGA62" s="342"/>
      <c r="HGB62" s="342"/>
      <c r="HGC62" s="342"/>
      <c r="HGD62" s="342"/>
      <c r="HGE62" s="342"/>
      <c r="HGF62" s="342"/>
      <c r="HGG62" s="342"/>
      <c r="HGH62" s="342"/>
      <c r="HGI62" s="342"/>
      <c r="HGJ62" s="342"/>
      <c r="HGK62" s="342"/>
      <c r="HGL62" s="342"/>
      <c r="HGM62" s="342"/>
      <c r="HGN62" s="342"/>
      <c r="HGO62" s="342"/>
      <c r="HGP62" s="342"/>
      <c r="HGQ62" s="342"/>
      <c r="HGR62" s="342"/>
      <c r="HGS62" s="342"/>
      <c r="HGT62" s="342"/>
      <c r="HGU62" s="342"/>
      <c r="HGV62" s="342"/>
      <c r="HGW62" s="342"/>
      <c r="HGX62" s="342"/>
      <c r="HGY62" s="342"/>
      <c r="HGZ62" s="342"/>
      <c r="HHA62" s="342"/>
      <c r="HHB62" s="342"/>
      <c r="HHC62" s="342"/>
      <c r="HHD62" s="342"/>
      <c r="HHE62" s="342"/>
      <c r="HHF62" s="342"/>
      <c r="HHG62" s="342"/>
      <c r="HHH62" s="342"/>
      <c r="HHI62" s="342"/>
      <c r="HHJ62" s="342"/>
      <c r="HHK62" s="342"/>
      <c r="HHL62" s="342"/>
      <c r="HHM62" s="342"/>
      <c r="HHN62" s="342"/>
      <c r="HHO62" s="342"/>
      <c r="HHP62" s="342"/>
      <c r="HHQ62" s="342"/>
      <c r="HHR62" s="342"/>
      <c r="HHS62" s="342"/>
      <c r="HHT62" s="342"/>
      <c r="HHU62" s="342"/>
      <c r="HHV62" s="342"/>
      <c r="HHW62" s="342"/>
      <c r="HHX62" s="342"/>
      <c r="HHY62" s="342"/>
      <c r="HHZ62" s="342"/>
      <c r="HIA62" s="342"/>
      <c r="HIB62" s="342"/>
      <c r="HIC62" s="342"/>
      <c r="HID62" s="342"/>
      <c r="HIE62" s="342"/>
      <c r="HIF62" s="342"/>
      <c r="HIG62" s="342"/>
      <c r="HIH62" s="342"/>
      <c r="HII62" s="342"/>
      <c r="HIJ62" s="342"/>
      <c r="HIK62" s="342"/>
      <c r="HIL62" s="342"/>
      <c r="HIM62" s="342"/>
      <c r="HIN62" s="342"/>
      <c r="HIO62" s="342"/>
      <c r="HIP62" s="342"/>
      <c r="HIQ62" s="342"/>
      <c r="HIR62" s="342"/>
      <c r="HIS62" s="342"/>
      <c r="HIT62" s="342"/>
      <c r="HIU62" s="342"/>
      <c r="HIV62" s="342"/>
      <c r="HIW62" s="342"/>
      <c r="HIX62" s="342"/>
      <c r="HIY62" s="342"/>
      <c r="HIZ62" s="342"/>
      <c r="HJA62" s="342"/>
      <c r="HJB62" s="342"/>
      <c r="HJC62" s="342"/>
      <c r="HJD62" s="342"/>
      <c r="HJE62" s="342"/>
      <c r="HJF62" s="342"/>
      <c r="HJG62" s="342"/>
      <c r="HJH62" s="342"/>
      <c r="HJI62" s="342"/>
      <c r="HJJ62" s="342"/>
      <c r="HJK62" s="342"/>
      <c r="HJL62" s="342"/>
      <c r="HJM62" s="342"/>
      <c r="HJN62" s="342"/>
      <c r="HJO62" s="342"/>
      <c r="HJP62" s="342"/>
      <c r="HJQ62" s="342"/>
      <c r="HJR62" s="342"/>
      <c r="HJS62" s="342"/>
      <c r="HJT62" s="342"/>
      <c r="HJU62" s="342"/>
      <c r="HJV62" s="342"/>
      <c r="HJW62" s="342"/>
      <c r="HJX62" s="342"/>
      <c r="HJY62" s="342"/>
      <c r="HJZ62" s="342"/>
      <c r="HKA62" s="342"/>
      <c r="HKB62" s="342"/>
      <c r="HKC62" s="342"/>
      <c r="HKD62" s="342"/>
      <c r="HKE62" s="342"/>
      <c r="HKF62" s="342"/>
      <c r="HKG62" s="342"/>
      <c r="HKH62" s="342"/>
      <c r="HKI62" s="342"/>
      <c r="HKJ62" s="342"/>
      <c r="HKK62" s="342"/>
      <c r="HKL62" s="342"/>
      <c r="HKM62" s="342"/>
      <c r="HKN62" s="342"/>
      <c r="HKO62" s="342"/>
      <c r="HKP62" s="342"/>
      <c r="HKQ62" s="342"/>
      <c r="HKR62" s="342"/>
      <c r="HKS62" s="342"/>
      <c r="HKT62" s="342"/>
      <c r="HKU62" s="342"/>
      <c r="HKV62" s="342"/>
      <c r="HKW62" s="342"/>
      <c r="HKX62" s="342"/>
      <c r="HKY62" s="342"/>
      <c r="HKZ62" s="342"/>
      <c r="HLA62" s="342"/>
      <c r="HLB62" s="342"/>
      <c r="HLC62" s="342"/>
      <c r="HLD62" s="342"/>
      <c r="HLE62" s="342"/>
      <c r="HLF62" s="342"/>
      <c r="HLG62" s="342"/>
      <c r="HLH62" s="342"/>
      <c r="HLI62" s="342"/>
      <c r="HLJ62" s="342"/>
      <c r="HLK62" s="342"/>
      <c r="HLL62" s="342"/>
      <c r="HLM62" s="342"/>
      <c r="HLN62" s="342"/>
      <c r="HLO62" s="342"/>
      <c r="HLP62" s="342"/>
      <c r="HLQ62" s="342"/>
      <c r="HLR62" s="342"/>
      <c r="HLS62" s="342"/>
      <c r="HLT62" s="342"/>
      <c r="HLU62" s="342"/>
      <c r="HLV62" s="342"/>
      <c r="HLW62" s="342"/>
      <c r="HLX62" s="342"/>
      <c r="HLY62" s="342"/>
      <c r="HLZ62" s="342"/>
      <c r="HMA62" s="342"/>
      <c r="HMB62" s="342"/>
      <c r="HMC62" s="342"/>
      <c r="HMD62" s="342"/>
      <c r="HME62" s="342"/>
      <c r="HMF62" s="342"/>
      <c r="HMG62" s="342"/>
      <c r="HMH62" s="342"/>
      <c r="HMI62" s="342"/>
      <c r="HMJ62" s="342"/>
      <c r="HMK62" s="342"/>
      <c r="HML62" s="342"/>
      <c r="HMM62" s="342"/>
      <c r="HMN62" s="342"/>
      <c r="HMO62" s="342"/>
      <c r="HMP62" s="342"/>
      <c r="HMQ62" s="342"/>
      <c r="HMR62" s="342"/>
      <c r="HMS62" s="342"/>
      <c r="HMT62" s="342"/>
      <c r="HMU62" s="342"/>
      <c r="HMV62" s="342"/>
      <c r="HMW62" s="342"/>
      <c r="HMX62" s="342"/>
      <c r="HMY62" s="342"/>
      <c r="HMZ62" s="342"/>
      <c r="HNA62" s="342"/>
      <c r="HNB62" s="342"/>
      <c r="HNC62" s="342"/>
      <c r="HND62" s="342"/>
      <c r="HNE62" s="342"/>
      <c r="HNF62" s="342"/>
      <c r="HNG62" s="342"/>
      <c r="HNH62" s="342"/>
      <c r="HNI62" s="342"/>
      <c r="HNJ62" s="342"/>
      <c r="HNK62" s="342"/>
      <c r="HNL62" s="342"/>
      <c r="HNM62" s="342"/>
      <c r="HNN62" s="342"/>
      <c r="HNO62" s="342"/>
      <c r="HNP62" s="342"/>
      <c r="HNQ62" s="342"/>
      <c r="HNR62" s="342"/>
      <c r="HNS62" s="342"/>
      <c r="HNT62" s="342"/>
      <c r="HNU62" s="342"/>
      <c r="HNV62" s="342"/>
      <c r="HNW62" s="342"/>
      <c r="HNX62" s="342"/>
      <c r="HNY62" s="342"/>
      <c r="HNZ62" s="342"/>
      <c r="HOA62" s="342"/>
      <c r="HOB62" s="342"/>
      <c r="HOC62" s="342"/>
      <c r="HOD62" s="342"/>
      <c r="HOE62" s="342"/>
      <c r="HOF62" s="342"/>
      <c r="HOG62" s="342"/>
      <c r="HOH62" s="342"/>
      <c r="HOI62" s="342"/>
      <c r="HOJ62" s="342"/>
      <c r="HOK62" s="342"/>
      <c r="HOL62" s="342"/>
      <c r="HOM62" s="342"/>
      <c r="HON62" s="342"/>
      <c r="HOO62" s="342"/>
      <c r="HOP62" s="342"/>
      <c r="HOQ62" s="342"/>
      <c r="HOR62" s="342"/>
      <c r="HOS62" s="342"/>
      <c r="HOT62" s="342"/>
      <c r="HOU62" s="342"/>
      <c r="HOV62" s="342"/>
      <c r="HOW62" s="342"/>
      <c r="HOX62" s="342"/>
      <c r="HOY62" s="342"/>
      <c r="HOZ62" s="342"/>
      <c r="HPA62" s="342"/>
      <c r="HPB62" s="342"/>
      <c r="HPC62" s="342"/>
      <c r="HPD62" s="342"/>
      <c r="HPE62" s="342"/>
      <c r="HPF62" s="342"/>
      <c r="HPG62" s="342"/>
      <c r="HPH62" s="342"/>
      <c r="HPI62" s="342"/>
      <c r="HPJ62" s="342"/>
      <c r="HPK62" s="342"/>
      <c r="HPL62" s="342"/>
      <c r="HPM62" s="342"/>
      <c r="HPN62" s="342"/>
      <c r="HPO62" s="342"/>
      <c r="HPP62" s="342"/>
      <c r="HPQ62" s="342"/>
      <c r="HPR62" s="342"/>
      <c r="HPS62" s="342"/>
      <c r="HPT62" s="342"/>
      <c r="HPU62" s="342"/>
      <c r="HPV62" s="342"/>
      <c r="HPW62" s="342"/>
      <c r="HPX62" s="342"/>
      <c r="HPY62" s="342"/>
      <c r="HPZ62" s="342"/>
      <c r="HQA62" s="342"/>
      <c r="HQB62" s="342"/>
      <c r="HQC62" s="342"/>
      <c r="HQD62" s="342"/>
      <c r="HQE62" s="342"/>
      <c r="HQF62" s="342"/>
      <c r="HQG62" s="342"/>
      <c r="HQH62" s="342"/>
      <c r="HQI62" s="342"/>
      <c r="HQJ62" s="342"/>
      <c r="HQK62" s="342"/>
      <c r="HQL62" s="342"/>
      <c r="HQM62" s="342"/>
      <c r="HQN62" s="342"/>
      <c r="HQO62" s="342"/>
      <c r="HQP62" s="342"/>
      <c r="HQQ62" s="342"/>
      <c r="HQR62" s="342"/>
      <c r="HQS62" s="342"/>
      <c r="HQT62" s="342"/>
      <c r="HQU62" s="342"/>
      <c r="HQV62" s="342"/>
      <c r="HQW62" s="342"/>
      <c r="HQX62" s="342"/>
      <c r="HQY62" s="342"/>
      <c r="HQZ62" s="342"/>
      <c r="HRA62" s="342"/>
      <c r="HRB62" s="342"/>
      <c r="HRC62" s="342"/>
      <c r="HRD62" s="342"/>
      <c r="HRE62" s="342"/>
      <c r="HRF62" s="342"/>
      <c r="HRG62" s="342"/>
      <c r="HRH62" s="342"/>
      <c r="HRI62" s="342"/>
      <c r="HRJ62" s="342"/>
      <c r="HRK62" s="342"/>
      <c r="HRL62" s="342"/>
      <c r="HRM62" s="342"/>
      <c r="HRN62" s="342"/>
      <c r="HRO62" s="342"/>
      <c r="HRP62" s="342"/>
      <c r="HRQ62" s="342"/>
      <c r="HRR62" s="342"/>
      <c r="HRS62" s="342"/>
      <c r="HRT62" s="342"/>
      <c r="HRU62" s="342"/>
      <c r="HRV62" s="342"/>
      <c r="HRW62" s="342"/>
      <c r="HRX62" s="342"/>
      <c r="HRY62" s="342"/>
      <c r="HRZ62" s="342"/>
      <c r="HSA62" s="342"/>
      <c r="HSB62" s="342"/>
      <c r="HSC62" s="342"/>
      <c r="HSD62" s="342"/>
      <c r="HSE62" s="342"/>
      <c r="HSF62" s="342"/>
      <c r="HSG62" s="342"/>
      <c r="HSH62" s="342"/>
      <c r="HSI62" s="342"/>
      <c r="HSJ62" s="342"/>
      <c r="HSK62" s="342"/>
      <c r="HSL62" s="342"/>
      <c r="HSM62" s="342"/>
      <c r="HSN62" s="342"/>
      <c r="HSO62" s="342"/>
      <c r="HSP62" s="342"/>
      <c r="HSQ62" s="342"/>
      <c r="HSR62" s="342"/>
      <c r="HSS62" s="342"/>
      <c r="HST62" s="342"/>
      <c r="HSU62" s="342"/>
      <c r="HSV62" s="342"/>
      <c r="HSW62" s="342"/>
      <c r="HSX62" s="342"/>
      <c r="HSY62" s="342"/>
      <c r="HSZ62" s="342"/>
      <c r="HTA62" s="342"/>
      <c r="HTB62" s="342"/>
      <c r="HTC62" s="342"/>
      <c r="HTD62" s="342"/>
      <c r="HTE62" s="342"/>
      <c r="HTF62" s="342"/>
      <c r="HTG62" s="342"/>
      <c r="HTH62" s="342"/>
      <c r="HTI62" s="342"/>
      <c r="HTJ62" s="342"/>
      <c r="HTK62" s="342"/>
      <c r="HTL62" s="342"/>
      <c r="HTM62" s="342"/>
      <c r="HTN62" s="342"/>
      <c r="HTO62" s="342"/>
      <c r="HTP62" s="342"/>
      <c r="HTQ62" s="342"/>
      <c r="HTR62" s="342"/>
      <c r="HTS62" s="342"/>
      <c r="HTT62" s="342"/>
      <c r="HTU62" s="342"/>
      <c r="HTV62" s="342"/>
      <c r="HTW62" s="342"/>
      <c r="HTX62" s="342"/>
      <c r="HTY62" s="342"/>
      <c r="HTZ62" s="342"/>
      <c r="HUA62" s="342"/>
      <c r="HUB62" s="342"/>
      <c r="HUC62" s="342"/>
      <c r="HUD62" s="342"/>
      <c r="HUE62" s="342"/>
      <c r="HUF62" s="342"/>
      <c r="HUG62" s="342"/>
      <c r="HUH62" s="342"/>
      <c r="HUI62" s="342"/>
      <c r="HUJ62" s="342"/>
      <c r="HUK62" s="342"/>
      <c r="HUL62" s="342"/>
      <c r="HUM62" s="342"/>
      <c r="HUN62" s="342"/>
      <c r="HUO62" s="342"/>
      <c r="HUP62" s="342"/>
      <c r="HUQ62" s="342"/>
      <c r="HUR62" s="342"/>
      <c r="HUS62" s="342"/>
      <c r="HUT62" s="342"/>
      <c r="HUU62" s="342"/>
      <c r="HUV62" s="342"/>
      <c r="HUW62" s="342"/>
      <c r="HUX62" s="342"/>
      <c r="HUY62" s="342"/>
      <c r="HUZ62" s="342"/>
      <c r="HVA62" s="342"/>
      <c r="HVB62" s="342"/>
      <c r="HVC62" s="342"/>
      <c r="HVD62" s="342"/>
      <c r="HVE62" s="342"/>
      <c r="HVF62" s="342"/>
      <c r="HVG62" s="342"/>
      <c r="HVH62" s="342"/>
      <c r="HVI62" s="342"/>
      <c r="HVJ62" s="342"/>
      <c r="HVK62" s="342"/>
      <c r="HVL62" s="342"/>
      <c r="HVM62" s="342"/>
      <c r="HVN62" s="342"/>
      <c r="HVO62" s="342"/>
      <c r="HVP62" s="342"/>
      <c r="HVQ62" s="342"/>
      <c r="HVR62" s="342"/>
      <c r="HVS62" s="342"/>
      <c r="HVT62" s="342"/>
      <c r="HVU62" s="342"/>
      <c r="HVV62" s="342"/>
      <c r="HVW62" s="342"/>
      <c r="HVX62" s="342"/>
      <c r="HVY62" s="342"/>
      <c r="HVZ62" s="342"/>
      <c r="HWA62" s="342"/>
      <c r="HWB62" s="342"/>
      <c r="HWC62" s="342"/>
      <c r="HWD62" s="342"/>
      <c r="HWE62" s="342"/>
      <c r="HWF62" s="342"/>
      <c r="HWG62" s="342"/>
      <c r="HWH62" s="342"/>
      <c r="HWI62" s="342"/>
      <c r="HWJ62" s="342"/>
      <c r="HWK62" s="342"/>
      <c r="HWL62" s="342"/>
      <c r="HWM62" s="342"/>
      <c r="HWN62" s="342"/>
      <c r="HWO62" s="342"/>
      <c r="HWP62" s="342"/>
      <c r="HWQ62" s="342"/>
      <c r="HWR62" s="342"/>
      <c r="HWS62" s="342"/>
      <c r="HWT62" s="342"/>
      <c r="HWU62" s="342"/>
      <c r="HWV62" s="342"/>
      <c r="HWW62" s="342"/>
      <c r="HWX62" s="342"/>
      <c r="HWY62" s="342"/>
      <c r="HWZ62" s="342"/>
      <c r="HXA62" s="342"/>
      <c r="HXB62" s="342"/>
      <c r="HXC62" s="342"/>
      <c r="HXD62" s="342"/>
      <c r="HXE62" s="342"/>
      <c r="HXF62" s="342"/>
      <c r="HXG62" s="342"/>
      <c r="HXH62" s="342"/>
      <c r="HXI62" s="342"/>
      <c r="HXJ62" s="342"/>
      <c r="HXK62" s="342"/>
      <c r="HXL62" s="342"/>
      <c r="HXM62" s="342"/>
      <c r="HXN62" s="342"/>
      <c r="HXO62" s="342"/>
      <c r="HXP62" s="342"/>
      <c r="HXQ62" s="342"/>
      <c r="HXR62" s="342"/>
      <c r="HXS62" s="342"/>
      <c r="HXT62" s="342"/>
      <c r="HXU62" s="342"/>
      <c r="HXV62" s="342"/>
      <c r="HXW62" s="342"/>
      <c r="HXX62" s="342"/>
      <c r="HXY62" s="342"/>
      <c r="HXZ62" s="342"/>
      <c r="HYA62" s="342"/>
      <c r="HYB62" s="342"/>
      <c r="HYC62" s="342"/>
      <c r="HYD62" s="342"/>
      <c r="HYE62" s="342"/>
      <c r="HYF62" s="342"/>
      <c r="HYG62" s="342"/>
      <c r="HYH62" s="342"/>
      <c r="HYI62" s="342"/>
      <c r="HYJ62" s="342"/>
      <c r="HYK62" s="342"/>
      <c r="HYL62" s="342"/>
      <c r="HYM62" s="342"/>
      <c r="HYN62" s="342"/>
      <c r="HYO62" s="342"/>
      <c r="HYP62" s="342"/>
      <c r="HYQ62" s="342"/>
      <c r="HYR62" s="342"/>
      <c r="HYS62" s="342"/>
      <c r="HYT62" s="342"/>
      <c r="HYU62" s="342"/>
      <c r="HYV62" s="342"/>
      <c r="HYW62" s="342"/>
      <c r="HYX62" s="342"/>
      <c r="HYY62" s="342"/>
      <c r="HYZ62" s="342"/>
      <c r="HZA62" s="342"/>
      <c r="HZB62" s="342"/>
      <c r="HZC62" s="342"/>
      <c r="HZD62" s="342"/>
      <c r="HZE62" s="342"/>
      <c r="HZF62" s="342"/>
      <c r="HZG62" s="342"/>
      <c r="HZH62" s="342"/>
      <c r="HZI62" s="342"/>
      <c r="HZJ62" s="342"/>
      <c r="HZK62" s="342"/>
      <c r="HZL62" s="342"/>
      <c r="HZM62" s="342"/>
      <c r="HZN62" s="342"/>
      <c r="HZO62" s="342"/>
      <c r="HZP62" s="342"/>
      <c r="HZQ62" s="342"/>
      <c r="HZR62" s="342"/>
      <c r="HZS62" s="342"/>
      <c r="HZT62" s="342"/>
      <c r="HZU62" s="342"/>
      <c r="HZV62" s="342"/>
      <c r="HZW62" s="342"/>
      <c r="HZX62" s="342"/>
      <c r="HZY62" s="342"/>
      <c r="HZZ62" s="342"/>
      <c r="IAA62" s="342"/>
      <c r="IAB62" s="342"/>
      <c r="IAC62" s="342"/>
      <c r="IAD62" s="342"/>
      <c r="IAE62" s="342"/>
      <c r="IAF62" s="342"/>
      <c r="IAG62" s="342"/>
      <c r="IAH62" s="342"/>
      <c r="IAI62" s="342"/>
      <c r="IAJ62" s="342"/>
      <c r="IAK62" s="342"/>
      <c r="IAL62" s="342"/>
      <c r="IAM62" s="342"/>
      <c r="IAN62" s="342"/>
      <c r="IAO62" s="342"/>
      <c r="IAP62" s="342"/>
      <c r="IAQ62" s="342"/>
      <c r="IAR62" s="342"/>
      <c r="IAS62" s="342"/>
      <c r="IAT62" s="342"/>
      <c r="IAU62" s="342"/>
      <c r="IAV62" s="342"/>
      <c r="IAW62" s="342"/>
      <c r="IAX62" s="342"/>
      <c r="IAY62" s="342"/>
      <c r="IAZ62" s="342"/>
      <c r="IBA62" s="342"/>
      <c r="IBB62" s="342"/>
      <c r="IBC62" s="342"/>
      <c r="IBD62" s="342"/>
      <c r="IBE62" s="342"/>
      <c r="IBF62" s="342"/>
      <c r="IBG62" s="342"/>
      <c r="IBH62" s="342"/>
      <c r="IBI62" s="342"/>
      <c r="IBJ62" s="342"/>
      <c r="IBK62" s="342"/>
      <c r="IBL62" s="342"/>
      <c r="IBM62" s="342"/>
      <c r="IBN62" s="342"/>
      <c r="IBO62" s="342"/>
      <c r="IBP62" s="342"/>
      <c r="IBQ62" s="342"/>
      <c r="IBR62" s="342"/>
      <c r="IBS62" s="342"/>
      <c r="IBT62" s="342"/>
      <c r="IBU62" s="342"/>
      <c r="IBV62" s="342"/>
      <c r="IBW62" s="342"/>
      <c r="IBX62" s="342"/>
      <c r="IBY62" s="342"/>
      <c r="IBZ62" s="342"/>
      <c r="ICA62" s="342"/>
      <c r="ICB62" s="342"/>
      <c r="ICC62" s="342"/>
      <c r="ICD62" s="342"/>
      <c r="ICE62" s="342"/>
      <c r="ICF62" s="342"/>
      <c r="ICG62" s="342"/>
      <c r="ICH62" s="342"/>
      <c r="ICI62" s="342"/>
      <c r="ICJ62" s="342"/>
      <c r="ICK62" s="342"/>
      <c r="ICL62" s="342"/>
      <c r="ICM62" s="342"/>
      <c r="ICN62" s="342"/>
      <c r="ICO62" s="342"/>
      <c r="ICP62" s="342"/>
      <c r="ICQ62" s="342"/>
      <c r="ICR62" s="342"/>
      <c r="ICS62" s="342"/>
      <c r="ICT62" s="342"/>
      <c r="ICU62" s="342"/>
      <c r="ICV62" s="342"/>
      <c r="ICW62" s="342"/>
      <c r="ICX62" s="342"/>
      <c r="ICY62" s="342"/>
      <c r="ICZ62" s="342"/>
      <c r="IDA62" s="342"/>
      <c r="IDB62" s="342"/>
      <c r="IDC62" s="342"/>
      <c r="IDD62" s="342"/>
      <c r="IDE62" s="342"/>
      <c r="IDF62" s="342"/>
      <c r="IDG62" s="342"/>
      <c r="IDH62" s="342"/>
      <c r="IDI62" s="342"/>
      <c r="IDJ62" s="342"/>
      <c r="IDK62" s="342"/>
      <c r="IDL62" s="342"/>
      <c r="IDM62" s="342"/>
      <c r="IDN62" s="342"/>
      <c r="IDO62" s="342"/>
      <c r="IDP62" s="342"/>
      <c r="IDQ62" s="342"/>
      <c r="IDR62" s="342"/>
      <c r="IDS62" s="342"/>
      <c r="IDT62" s="342"/>
      <c r="IDU62" s="342"/>
      <c r="IDV62" s="342"/>
      <c r="IDW62" s="342"/>
      <c r="IDX62" s="342"/>
      <c r="IDY62" s="342"/>
      <c r="IDZ62" s="342"/>
      <c r="IEA62" s="342"/>
      <c r="IEB62" s="342"/>
      <c r="IEC62" s="342"/>
      <c r="IED62" s="342"/>
      <c r="IEE62" s="342"/>
      <c r="IEF62" s="342"/>
      <c r="IEG62" s="342"/>
      <c r="IEH62" s="342"/>
      <c r="IEI62" s="342"/>
      <c r="IEJ62" s="342"/>
      <c r="IEK62" s="342"/>
      <c r="IEL62" s="342"/>
      <c r="IEM62" s="342"/>
      <c r="IEN62" s="342"/>
      <c r="IEO62" s="342"/>
      <c r="IEP62" s="342"/>
      <c r="IEQ62" s="342"/>
      <c r="IER62" s="342"/>
      <c r="IES62" s="342"/>
      <c r="IET62" s="342"/>
      <c r="IEU62" s="342"/>
      <c r="IEV62" s="342"/>
      <c r="IEW62" s="342"/>
      <c r="IEX62" s="342"/>
      <c r="IEY62" s="342"/>
      <c r="IEZ62" s="342"/>
      <c r="IFA62" s="342"/>
      <c r="IFB62" s="342"/>
      <c r="IFC62" s="342"/>
      <c r="IFD62" s="342"/>
      <c r="IFE62" s="342"/>
      <c r="IFF62" s="342"/>
      <c r="IFG62" s="342"/>
      <c r="IFH62" s="342"/>
      <c r="IFI62" s="342"/>
      <c r="IFJ62" s="342"/>
      <c r="IFK62" s="342"/>
      <c r="IFL62" s="342"/>
      <c r="IFM62" s="342"/>
      <c r="IFN62" s="342"/>
      <c r="IFO62" s="342"/>
      <c r="IFP62" s="342"/>
      <c r="IFQ62" s="342"/>
      <c r="IFR62" s="342"/>
      <c r="IFS62" s="342"/>
      <c r="IFT62" s="342"/>
      <c r="IFU62" s="342"/>
      <c r="IFV62" s="342"/>
      <c r="IFW62" s="342"/>
      <c r="IFX62" s="342"/>
      <c r="IFY62" s="342"/>
      <c r="IFZ62" s="342"/>
      <c r="IGA62" s="342"/>
      <c r="IGB62" s="342"/>
      <c r="IGC62" s="342"/>
      <c r="IGD62" s="342"/>
      <c r="IGE62" s="342"/>
      <c r="IGF62" s="342"/>
      <c r="IGG62" s="342"/>
      <c r="IGH62" s="342"/>
      <c r="IGI62" s="342"/>
      <c r="IGJ62" s="342"/>
      <c r="IGK62" s="342"/>
      <c r="IGL62" s="342"/>
      <c r="IGM62" s="342"/>
      <c r="IGN62" s="342"/>
      <c r="IGO62" s="342"/>
      <c r="IGP62" s="342"/>
      <c r="IGQ62" s="342"/>
      <c r="IGR62" s="342"/>
      <c r="IGS62" s="342"/>
      <c r="IGT62" s="342"/>
      <c r="IGU62" s="342"/>
      <c r="IGV62" s="342"/>
      <c r="IGW62" s="342"/>
      <c r="IGX62" s="342"/>
      <c r="IGY62" s="342"/>
      <c r="IGZ62" s="342"/>
      <c r="IHA62" s="342"/>
      <c r="IHB62" s="342"/>
      <c r="IHC62" s="342"/>
      <c r="IHD62" s="342"/>
      <c r="IHE62" s="342"/>
      <c r="IHF62" s="342"/>
      <c r="IHG62" s="342"/>
      <c r="IHH62" s="342"/>
      <c r="IHI62" s="342"/>
      <c r="IHJ62" s="342"/>
      <c r="IHK62" s="342"/>
      <c r="IHL62" s="342"/>
      <c r="IHM62" s="342"/>
      <c r="IHN62" s="342"/>
      <c r="IHO62" s="342"/>
      <c r="IHP62" s="342"/>
      <c r="IHQ62" s="342"/>
      <c r="IHR62" s="342"/>
      <c r="IHS62" s="342"/>
      <c r="IHT62" s="342"/>
      <c r="IHU62" s="342"/>
      <c r="IHV62" s="342"/>
      <c r="IHW62" s="342"/>
      <c r="IHX62" s="342"/>
      <c r="IHY62" s="342"/>
      <c r="IHZ62" s="342"/>
      <c r="IIA62" s="342"/>
      <c r="IIB62" s="342"/>
      <c r="IIC62" s="342"/>
      <c r="IID62" s="342"/>
      <c r="IIE62" s="342"/>
      <c r="IIF62" s="342"/>
      <c r="IIG62" s="342"/>
      <c r="IIH62" s="342"/>
      <c r="III62" s="342"/>
      <c r="IIJ62" s="342"/>
      <c r="IIK62" s="342"/>
      <c r="IIL62" s="342"/>
      <c r="IIM62" s="342"/>
      <c r="IIN62" s="342"/>
      <c r="IIO62" s="342"/>
      <c r="IIP62" s="342"/>
      <c r="IIQ62" s="342"/>
      <c r="IIR62" s="342"/>
      <c r="IIS62" s="342"/>
      <c r="IIT62" s="342"/>
      <c r="IIU62" s="342"/>
      <c r="IIV62" s="342"/>
      <c r="IIW62" s="342"/>
      <c r="IIX62" s="342"/>
      <c r="IIY62" s="342"/>
      <c r="IIZ62" s="342"/>
      <c r="IJA62" s="342"/>
      <c r="IJB62" s="342"/>
      <c r="IJC62" s="342"/>
      <c r="IJD62" s="342"/>
      <c r="IJE62" s="342"/>
      <c r="IJF62" s="342"/>
      <c r="IJG62" s="342"/>
      <c r="IJH62" s="342"/>
      <c r="IJI62" s="342"/>
      <c r="IJJ62" s="342"/>
      <c r="IJK62" s="342"/>
      <c r="IJL62" s="342"/>
      <c r="IJM62" s="342"/>
      <c r="IJN62" s="342"/>
      <c r="IJO62" s="342"/>
      <c r="IJP62" s="342"/>
      <c r="IJQ62" s="342"/>
      <c r="IJR62" s="342"/>
      <c r="IJS62" s="342"/>
      <c r="IJT62" s="342"/>
      <c r="IJU62" s="342"/>
      <c r="IJV62" s="342"/>
      <c r="IJW62" s="342"/>
      <c r="IJX62" s="342"/>
      <c r="IJY62" s="342"/>
      <c r="IJZ62" s="342"/>
      <c r="IKA62" s="342"/>
      <c r="IKB62" s="342"/>
      <c r="IKC62" s="342"/>
      <c r="IKD62" s="342"/>
      <c r="IKE62" s="342"/>
      <c r="IKF62" s="342"/>
      <c r="IKG62" s="342"/>
      <c r="IKH62" s="342"/>
      <c r="IKI62" s="342"/>
      <c r="IKJ62" s="342"/>
      <c r="IKK62" s="342"/>
      <c r="IKL62" s="342"/>
      <c r="IKM62" s="342"/>
      <c r="IKN62" s="342"/>
      <c r="IKO62" s="342"/>
      <c r="IKP62" s="342"/>
      <c r="IKQ62" s="342"/>
      <c r="IKR62" s="342"/>
      <c r="IKS62" s="342"/>
      <c r="IKT62" s="342"/>
      <c r="IKU62" s="342"/>
      <c r="IKV62" s="342"/>
      <c r="IKW62" s="342"/>
      <c r="IKX62" s="342"/>
      <c r="IKY62" s="342"/>
      <c r="IKZ62" s="342"/>
      <c r="ILA62" s="342"/>
      <c r="ILB62" s="342"/>
      <c r="ILC62" s="342"/>
      <c r="ILD62" s="342"/>
      <c r="ILE62" s="342"/>
      <c r="ILF62" s="342"/>
      <c r="ILG62" s="342"/>
      <c r="ILH62" s="342"/>
      <c r="ILI62" s="342"/>
      <c r="ILJ62" s="342"/>
      <c r="ILK62" s="342"/>
      <c r="ILL62" s="342"/>
      <c r="ILM62" s="342"/>
      <c r="ILN62" s="342"/>
      <c r="ILO62" s="342"/>
      <c r="ILP62" s="342"/>
      <c r="ILQ62" s="342"/>
      <c r="ILR62" s="342"/>
      <c r="ILS62" s="342"/>
      <c r="ILT62" s="342"/>
      <c r="ILU62" s="342"/>
      <c r="ILV62" s="342"/>
      <c r="ILW62" s="342"/>
      <c r="ILX62" s="342"/>
      <c r="ILY62" s="342"/>
      <c r="ILZ62" s="342"/>
      <c r="IMA62" s="342"/>
      <c r="IMB62" s="342"/>
      <c r="IMC62" s="342"/>
      <c r="IMD62" s="342"/>
      <c r="IME62" s="342"/>
      <c r="IMF62" s="342"/>
      <c r="IMG62" s="342"/>
      <c r="IMH62" s="342"/>
      <c r="IMI62" s="342"/>
      <c r="IMJ62" s="342"/>
      <c r="IMK62" s="342"/>
      <c r="IML62" s="342"/>
      <c r="IMM62" s="342"/>
      <c r="IMN62" s="342"/>
      <c r="IMO62" s="342"/>
      <c r="IMP62" s="342"/>
      <c r="IMQ62" s="342"/>
      <c r="IMR62" s="342"/>
      <c r="IMS62" s="342"/>
      <c r="IMT62" s="342"/>
      <c r="IMU62" s="342"/>
      <c r="IMV62" s="342"/>
      <c r="IMW62" s="342"/>
      <c r="IMX62" s="342"/>
      <c r="IMY62" s="342"/>
      <c r="IMZ62" s="342"/>
      <c r="INA62" s="342"/>
      <c r="INB62" s="342"/>
      <c r="INC62" s="342"/>
      <c r="IND62" s="342"/>
      <c r="INE62" s="342"/>
      <c r="INF62" s="342"/>
      <c r="ING62" s="342"/>
      <c r="INH62" s="342"/>
      <c r="INI62" s="342"/>
      <c r="INJ62" s="342"/>
      <c r="INK62" s="342"/>
      <c r="INL62" s="342"/>
      <c r="INM62" s="342"/>
      <c r="INN62" s="342"/>
      <c r="INO62" s="342"/>
      <c r="INP62" s="342"/>
      <c r="INQ62" s="342"/>
      <c r="INR62" s="342"/>
      <c r="INS62" s="342"/>
      <c r="INT62" s="342"/>
      <c r="INU62" s="342"/>
      <c r="INV62" s="342"/>
      <c r="INW62" s="342"/>
      <c r="INX62" s="342"/>
      <c r="INY62" s="342"/>
      <c r="INZ62" s="342"/>
      <c r="IOA62" s="342"/>
      <c r="IOB62" s="342"/>
      <c r="IOC62" s="342"/>
      <c r="IOD62" s="342"/>
      <c r="IOE62" s="342"/>
      <c r="IOF62" s="342"/>
      <c r="IOG62" s="342"/>
      <c r="IOH62" s="342"/>
      <c r="IOI62" s="342"/>
      <c r="IOJ62" s="342"/>
      <c r="IOK62" s="342"/>
      <c r="IOL62" s="342"/>
      <c r="IOM62" s="342"/>
      <c r="ION62" s="342"/>
      <c r="IOO62" s="342"/>
      <c r="IOP62" s="342"/>
      <c r="IOQ62" s="342"/>
      <c r="IOR62" s="342"/>
      <c r="IOS62" s="342"/>
      <c r="IOT62" s="342"/>
      <c r="IOU62" s="342"/>
      <c r="IOV62" s="342"/>
      <c r="IOW62" s="342"/>
      <c r="IOX62" s="342"/>
      <c r="IOY62" s="342"/>
      <c r="IOZ62" s="342"/>
      <c r="IPA62" s="342"/>
      <c r="IPB62" s="342"/>
      <c r="IPC62" s="342"/>
      <c r="IPD62" s="342"/>
      <c r="IPE62" s="342"/>
      <c r="IPF62" s="342"/>
      <c r="IPG62" s="342"/>
      <c r="IPH62" s="342"/>
      <c r="IPI62" s="342"/>
      <c r="IPJ62" s="342"/>
      <c r="IPK62" s="342"/>
      <c r="IPL62" s="342"/>
      <c r="IPM62" s="342"/>
      <c r="IPN62" s="342"/>
      <c r="IPO62" s="342"/>
      <c r="IPP62" s="342"/>
      <c r="IPQ62" s="342"/>
      <c r="IPR62" s="342"/>
      <c r="IPS62" s="342"/>
      <c r="IPT62" s="342"/>
      <c r="IPU62" s="342"/>
      <c r="IPV62" s="342"/>
      <c r="IPW62" s="342"/>
      <c r="IPX62" s="342"/>
      <c r="IPY62" s="342"/>
      <c r="IPZ62" s="342"/>
      <c r="IQA62" s="342"/>
      <c r="IQB62" s="342"/>
      <c r="IQC62" s="342"/>
      <c r="IQD62" s="342"/>
      <c r="IQE62" s="342"/>
      <c r="IQF62" s="342"/>
      <c r="IQG62" s="342"/>
      <c r="IQH62" s="342"/>
      <c r="IQI62" s="342"/>
      <c r="IQJ62" s="342"/>
      <c r="IQK62" s="342"/>
      <c r="IQL62" s="342"/>
      <c r="IQM62" s="342"/>
      <c r="IQN62" s="342"/>
      <c r="IQO62" s="342"/>
      <c r="IQP62" s="342"/>
      <c r="IQQ62" s="342"/>
      <c r="IQR62" s="342"/>
      <c r="IQS62" s="342"/>
      <c r="IQT62" s="342"/>
      <c r="IQU62" s="342"/>
      <c r="IQV62" s="342"/>
      <c r="IQW62" s="342"/>
      <c r="IQX62" s="342"/>
      <c r="IQY62" s="342"/>
      <c r="IQZ62" s="342"/>
      <c r="IRA62" s="342"/>
      <c r="IRB62" s="342"/>
      <c r="IRC62" s="342"/>
      <c r="IRD62" s="342"/>
      <c r="IRE62" s="342"/>
      <c r="IRF62" s="342"/>
      <c r="IRG62" s="342"/>
      <c r="IRH62" s="342"/>
      <c r="IRI62" s="342"/>
      <c r="IRJ62" s="342"/>
      <c r="IRK62" s="342"/>
      <c r="IRL62" s="342"/>
      <c r="IRM62" s="342"/>
      <c r="IRN62" s="342"/>
      <c r="IRO62" s="342"/>
      <c r="IRP62" s="342"/>
      <c r="IRQ62" s="342"/>
      <c r="IRR62" s="342"/>
      <c r="IRS62" s="342"/>
      <c r="IRT62" s="342"/>
      <c r="IRU62" s="342"/>
      <c r="IRV62" s="342"/>
      <c r="IRW62" s="342"/>
      <c r="IRX62" s="342"/>
      <c r="IRY62" s="342"/>
      <c r="IRZ62" s="342"/>
      <c r="ISA62" s="342"/>
      <c r="ISB62" s="342"/>
      <c r="ISC62" s="342"/>
      <c r="ISD62" s="342"/>
      <c r="ISE62" s="342"/>
      <c r="ISF62" s="342"/>
      <c r="ISG62" s="342"/>
      <c r="ISH62" s="342"/>
      <c r="ISI62" s="342"/>
      <c r="ISJ62" s="342"/>
      <c r="ISK62" s="342"/>
      <c r="ISL62" s="342"/>
      <c r="ISM62" s="342"/>
      <c r="ISN62" s="342"/>
      <c r="ISO62" s="342"/>
      <c r="ISP62" s="342"/>
      <c r="ISQ62" s="342"/>
      <c r="ISR62" s="342"/>
      <c r="ISS62" s="342"/>
      <c r="IST62" s="342"/>
      <c r="ISU62" s="342"/>
      <c r="ISV62" s="342"/>
      <c r="ISW62" s="342"/>
      <c r="ISX62" s="342"/>
      <c r="ISY62" s="342"/>
      <c r="ISZ62" s="342"/>
      <c r="ITA62" s="342"/>
      <c r="ITB62" s="342"/>
      <c r="ITC62" s="342"/>
      <c r="ITD62" s="342"/>
      <c r="ITE62" s="342"/>
      <c r="ITF62" s="342"/>
      <c r="ITG62" s="342"/>
      <c r="ITH62" s="342"/>
      <c r="ITI62" s="342"/>
      <c r="ITJ62" s="342"/>
      <c r="ITK62" s="342"/>
      <c r="ITL62" s="342"/>
      <c r="ITM62" s="342"/>
      <c r="ITN62" s="342"/>
      <c r="ITO62" s="342"/>
      <c r="ITP62" s="342"/>
      <c r="ITQ62" s="342"/>
      <c r="ITR62" s="342"/>
      <c r="ITS62" s="342"/>
      <c r="ITT62" s="342"/>
      <c r="ITU62" s="342"/>
      <c r="ITV62" s="342"/>
      <c r="ITW62" s="342"/>
      <c r="ITX62" s="342"/>
      <c r="ITY62" s="342"/>
      <c r="ITZ62" s="342"/>
      <c r="IUA62" s="342"/>
      <c r="IUB62" s="342"/>
      <c r="IUC62" s="342"/>
      <c r="IUD62" s="342"/>
      <c r="IUE62" s="342"/>
      <c r="IUF62" s="342"/>
      <c r="IUG62" s="342"/>
      <c r="IUH62" s="342"/>
      <c r="IUI62" s="342"/>
      <c r="IUJ62" s="342"/>
      <c r="IUK62" s="342"/>
      <c r="IUL62" s="342"/>
      <c r="IUM62" s="342"/>
      <c r="IUN62" s="342"/>
      <c r="IUO62" s="342"/>
      <c r="IUP62" s="342"/>
      <c r="IUQ62" s="342"/>
      <c r="IUR62" s="342"/>
      <c r="IUS62" s="342"/>
      <c r="IUT62" s="342"/>
      <c r="IUU62" s="342"/>
      <c r="IUV62" s="342"/>
      <c r="IUW62" s="342"/>
      <c r="IUX62" s="342"/>
      <c r="IUY62" s="342"/>
      <c r="IUZ62" s="342"/>
      <c r="IVA62" s="342"/>
      <c r="IVB62" s="342"/>
      <c r="IVC62" s="342"/>
      <c r="IVD62" s="342"/>
      <c r="IVE62" s="342"/>
      <c r="IVF62" s="342"/>
      <c r="IVG62" s="342"/>
      <c r="IVH62" s="342"/>
      <c r="IVI62" s="342"/>
      <c r="IVJ62" s="342"/>
      <c r="IVK62" s="342"/>
      <c r="IVL62" s="342"/>
      <c r="IVM62" s="342"/>
      <c r="IVN62" s="342"/>
      <c r="IVO62" s="342"/>
      <c r="IVP62" s="342"/>
      <c r="IVQ62" s="342"/>
      <c r="IVR62" s="342"/>
      <c r="IVS62" s="342"/>
      <c r="IVT62" s="342"/>
      <c r="IVU62" s="342"/>
      <c r="IVV62" s="342"/>
      <c r="IVW62" s="342"/>
      <c r="IVX62" s="342"/>
      <c r="IVY62" s="342"/>
      <c r="IVZ62" s="342"/>
      <c r="IWA62" s="342"/>
      <c r="IWB62" s="342"/>
      <c r="IWC62" s="342"/>
      <c r="IWD62" s="342"/>
      <c r="IWE62" s="342"/>
      <c r="IWF62" s="342"/>
      <c r="IWG62" s="342"/>
      <c r="IWH62" s="342"/>
      <c r="IWI62" s="342"/>
      <c r="IWJ62" s="342"/>
      <c r="IWK62" s="342"/>
      <c r="IWL62" s="342"/>
      <c r="IWM62" s="342"/>
      <c r="IWN62" s="342"/>
      <c r="IWO62" s="342"/>
      <c r="IWP62" s="342"/>
      <c r="IWQ62" s="342"/>
      <c r="IWR62" s="342"/>
      <c r="IWS62" s="342"/>
      <c r="IWT62" s="342"/>
      <c r="IWU62" s="342"/>
      <c r="IWV62" s="342"/>
      <c r="IWW62" s="342"/>
      <c r="IWX62" s="342"/>
      <c r="IWY62" s="342"/>
      <c r="IWZ62" s="342"/>
      <c r="IXA62" s="342"/>
      <c r="IXB62" s="342"/>
      <c r="IXC62" s="342"/>
      <c r="IXD62" s="342"/>
      <c r="IXE62" s="342"/>
      <c r="IXF62" s="342"/>
      <c r="IXG62" s="342"/>
      <c r="IXH62" s="342"/>
      <c r="IXI62" s="342"/>
      <c r="IXJ62" s="342"/>
      <c r="IXK62" s="342"/>
      <c r="IXL62" s="342"/>
      <c r="IXM62" s="342"/>
      <c r="IXN62" s="342"/>
      <c r="IXO62" s="342"/>
      <c r="IXP62" s="342"/>
      <c r="IXQ62" s="342"/>
      <c r="IXR62" s="342"/>
      <c r="IXS62" s="342"/>
      <c r="IXT62" s="342"/>
      <c r="IXU62" s="342"/>
      <c r="IXV62" s="342"/>
      <c r="IXW62" s="342"/>
      <c r="IXX62" s="342"/>
      <c r="IXY62" s="342"/>
      <c r="IXZ62" s="342"/>
      <c r="IYA62" s="342"/>
      <c r="IYB62" s="342"/>
      <c r="IYC62" s="342"/>
      <c r="IYD62" s="342"/>
      <c r="IYE62" s="342"/>
      <c r="IYF62" s="342"/>
      <c r="IYG62" s="342"/>
      <c r="IYH62" s="342"/>
      <c r="IYI62" s="342"/>
      <c r="IYJ62" s="342"/>
      <c r="IYK62" s="342"/>
      <c r="IYL62" s="342"/>
      <c r="IYM62" s="342"/>
      <c r="IYN62" s="342"/>
      <c r="IYO62" s="342"/>
      <c r="IYP62" s="342"/>
      <c r="IYQ62" s="342"/>
      <c r="IYR62" s="342"/>
      <c r="IYS62" s="342"/>
      <c r="IYT62" s="342"/>
      <c r="IYU62" s="342"/>
      <c r="IYV62" s="342"/>
      <c r="IYW62" s="342"/>
      <c r="IYX62" s="342"/>
      <c r="IYY62" s="342"/>
      <c r="IYZ62" s="342"/>
      <c r="IZA62" s="342"/>
      <c r="IZB62" s="342"/>
      <c r="IZC62" s="342"/>
      <c r="IZD62" s="342"/>
      <c r="IZE62" s="342"/>
      <c r="IZF62" s="342"/>
      <c r="IZG62" s="342"/>
      <c r="IZH62" s="342"/>
      <c r="IZI62" s="342"/>
      <c r="IZJ62" s="342"/>
      <c r="IZK62" s="342"/>
      <c r="IZL62" s="342"/>
      <c r="IZM62" s="342"/>
      <c r="IZN62" s="342"/>
      <c r="IZO62" s="342"/>
      <c r="IZP62" s="342"/>
      <c r="IZQ62" s="342"/>
      <c r="IZR62" s="342"/>
      <c r="IZS62" s="342"/>
      <c r="IZT62" s="342"/>
      <c r="IZU62" s="342"/>
      <c r="IZV62" s="342"/>
      <c r="IZW62" s="342"/>
      <c r="IZX62" s="342"/>
      <c r="IZY62" s="342"/>
      <c r="IZZ62" s="342"/>
      <c r="JAA62" s="342"/>
      <c r="JAB62" s="342"/>
      <c r="JAC62" s="342"/>
      <c r="JAD62" s="342"/>
      <c r="JAE62" s="342"/>
      <c r="JAF62" s="342"/>
      <c r="JAG62" s="342"/>
      <c r="JAH62" s="342"/>
      <c r="JAI62" s="342"/>
      <c r="JAJ62" s="342"/>
      <c r="JAK62" s="342"/>
      <c r="JAL62" s="342"/>
      <c r="JAM62" s="342"/>
      <c r="JAN62" s="342"/>
      <c r="JAO62" s="342"/>
      <c r="JAP62" s="342"/>
      <c r="JAQ62" s="342"/>
      <c r="JAR62" s="342"/>
      <c r="JAS62" s="342"/>
      <c r="JAT62" s="342"/>
      <c r="JAU62" s="342"/>
      <c r="JAV62" s="342"/>
      <c r="JAW62" s="342"/>
      <c r="JAX62" s="342"/>
      <c r="JAY62" s="342"/>
      <c r="JAZ62" s="342"/>
      <c r="JBA62" s="342"/>
      <c r="JBB62" s="342"/>
      <c r="JBC62" s="342"/>
      <c r="JBD62" s="342"/>
      <c r="JBE62" s="342"/>
      <c r="JBF62" s="342"/>
      <c r="JBG62" s="342"/>
      <c r="JBH62" s="342"/>
      <c r="JBI62" s="342"/>
      <c r="JBJ62" s="342"/>
      <c r="JBK62" s="342"/>
      <c r="JBL62" s="342"/>
      <c r="JBM62" s="342"/>
      <c r="JBN62" s="342"/>
      <c r="JBO62" s="342"/>
      <c r="JBP62" s="342"/>
      <c r="JBQ62" s="342"/>
      <c r="JBR62" s="342"/>
      <c r="JBS62" s="342"/>
      <c r="JBT62" s="342"/>
      <c r="JBU62" s="342"/>
      <c r="JBV62" s="342"/>
      <c r="JBW62" s="342"/>
      <c r="JBX62" s="342"/>
      <c r="JBY62" s="342"/>
      <c r="JBZ62" s="342"/>
      <c r="JCA62" s="342"/>
      <c r="JCB62" s="342"/>
      <c r="JCC62" s="342"/>
      <c r="JCD62" s="342"/>
      <c r="JCE62" s="342"/>
      <c r="JCF62" s="342"/>
      <c r="JCG62" s="342"/>
      <c r="JCH62" s="342"/>
      <c r="JCI62" s="342"/>
      <c r="JCJ62" s="342"/>
      <c r="JCK62" s="342"/>
      <c r="JCL62" s="342"/>
      <c r="JCM62" s="342"/>
      <c r="JCN62" s="342"/>
      <c r="JCO62" s="342"/>
      <c r="JCP62" s="342"/>
      <c r="JCQ62" s="342"/>
      <c r="JCR62" s="342"/>
      <c r="JCS62" s="342"/>
      <c r="JCT62" s="342"/>
      <c r="JCU62" s="342"/>
      <c r="JCV62" s="342"/>
      <c r="JCW62" s="342"/>
      <c r="JCX62" s="342"/>
      <c r="JCY62" s="342"/>
      <c r="JCZ62" s="342"/>
      <c r="JDA62" s="342"/>
      <c r="JDB62" s="342"/>
      <c r="JDC62" s="342"/>
      <c r="JDD62" s="342"/>
      <c r="JDE62" s="342"/>
      <c r="JDF62" s="342"/>
      <c r="JDG62" s="342"/>
      <c r="JDH62" s="342"/>
      <c r="JDI62" s="342"/>
      <c r="JDJ62" s="342"/>
      <c r="JDK62" s="342"/>
      <c r="JDL62" s="342"/>
      <c r="JDM62" s="342"/>
      <c r="JDN62" s="342"/>
      <c r="JDO62" s="342"/>
      <c r="JDP62" s="342"/>
      <c r="JDQ62" s="342"/>
      <c r="JDR62" s="342"/>
      <c r="JDS62" s="342"/>
      <c r="JDT62" s="342"/>
      <c r="JDU62" s="342"/>
      <c r="JDV62" s="342"/>
      <c r="JDW62" s="342"/>
      <c r="JDX62" s="342"/>
      <c r="JDY62" s="342"/>
      <c r="JDZ62" s="342"/>
      <c r="JEA62" s="342"/>
      <c r="JEB62" s="342"/>
      <c r="JEC62" s="342"/>
      <c r="JED62" s="342"/>
      <c r="JEE62" s="342"/>
      <c r="JEF62" s="342"/>
      <c r="JEG62" s="342"/>
      <c r="JEH62" s="342"/>
      <c r="JEI62" s="342"/>
      <c r="JEJ62" s="342"/>
      <c r="JEK62" s="342"/>
      <c r="JEL62" s="342"/>
      <c r="JEM62" s="342"/>
      <c r="JEN62" s="342"/>
      <c r="JEO62" s="342"/>
      <c r="JEP62" s="342"/>
      <c r="JEQ62" s="342"/>
      <c r="JER62" s="342"/>
      <c r="JES62" s="342"/>
      <c r="JET62" s="342"/>
      <c r="JEU62" s="342"/>
      <c r="JEV62" s="342"/>
      <c r="JEW62" s="342"/>
      <c r="JEX62" s="342"/>
      <c r="JEY62" s="342"/>
      <c r="JEZ62" s="342"/>
      <c r="JFA62" s="342"/>
      <c r="JFB62" s="342"/>
      <c r="JFC62" s="342"/>
      <c r="JFD62" s="342"/>
      <c r="JFE62" s="342"/>
      <c r="JFF62" s="342"/>
      <c r="JFG62" s="342"/>
      <c r="JFH62" s="342"/>
      <c r="JFI62" s="342"/>
      <c r="JFJ62" s="342"/>
      <c r="JFK62" s="342"/>
      <c r="JFL62" s="342"/>
      <c r="JFM62" s="342"/>
      <c r="JFN62" s="342"/>
      <c r="JFO62" s="342"/>
      <c r="JFP62" s="342"/>
      <c r="JFQ62" s="342"/>
      <c r="JFR62" s="342"/>
      <c r="JFS62" s="342"/>
      <c r="JFT62" s="342"/>
      <c r="JFU62" s="342"/>
      <c r="JFV62" s="342"/>
      <c r="JFW62" s="342"/>
      <c r="JFX62" s="342"/>
      <c r="JFY62" s="342"/>
      <c r="JFZ62" s="342"/>
      <c r="JGA62" s="342"/>
      <c r="JGB62" s="342"/>
      <c r="JGC62" s="342"/>
      <c r="JGD62" s="342"/>
      <c r="JGE62" s="342"/>
      <c r="JGF62" s="342"/>
      <c r="JGG62" s="342"/>
      <c r="JGH62" s="342"/>
      <c r="JGI62" s="342"/>
      <c r="JGJ62" s="342"/>
      <c r="JGK62" s="342"/>
      <c r="JGL62" s="342"/>
      <c r="JGM62" s="342"/>
      <c r="JGN62" s="342"/>
      <c r="JGO62" s="342"/>
      <c r="JGP62" s="342"/>
      <c r="JGQ62" s="342"/>
      <c r="JGR62" s="342"/>
      <c r="JGS62" s="342"/>
      <c r="JGT62" s="342"/>
      <c r="JGU62" s="342"/>
      <c r="JGV62" s="342"/>
      <c r="JGW62" s="342"/>
      <c r="JGX62" s="342"/>
      <c r="JGY62" s="342"/>
      <c r="JGZ62" s="342"/>
      <c r="JHA62" s="342"/>
      <c r="JHB62" s="342"/>
      <c r="JHC62" s="342"/>
      <c r="JHD62" s="342"/>
      <c r="JHE62" s="342"/>
      <c r="JHF62" s="342"/>
      <c r="JHG62" s="342"/>
      <c r="JHH62" s="342"/>
      <c r="JHI62" s="342"/>
      <c r="JHJ62" s="342"/>
      <c r="JHK62" s="342"/>
      <c r="JHL62" s="342"/>
      <c r="JHM62" s="342"/>
      <c r="JHN62" s="342"/>
      <c r="JHO62" s="342"/>
      <c r="JHP62" s="342"/>
      <c r="JHQ62" s="342"/>
      <c r="JHR62" s="342"/>
      <c r="JHS62" s="342"/>
      <c r="JHT62" s="342"/>
      <c r="JHU62" s="342"/>
      <c r="JHV62" s="342"/>
      <c r="JHW62" s="342"/>
      <c r="JHX62" s="342"/>
      <c r="JHY62" s="342"/>
      <c r="JHZ62" s="342"/>
      <c r="JIA62" s="342"/>
      <c r="JIB62" s="342"/>
      <c r="JIC62" s="342"/>
      <c r="JID62" s="342"/>
      <c r="JIE62" s="342"/>
      <c r="JIF62" s="342"/>
      <c r="JIG62" s="342"/>
      <c r="JIH62" s="342"/>
      <c r="JII62" s="342"/>
      <c r="JIJ62" s="342"/>
      <c r="JIK62" s="342"/>
      <c r="JIL62" s="342"/>
      <c r="JIM62" s="342"/>
      <c r="JIN62" s="342"/>
      <c r="JIO62" s="342"/>
      <c r="JIP62" s="342"/>
      <c r="JIQ62" s="342"/>
      <c r="JIR62" s="342"/>
      <c r="JIS62" s="342"/>
      <c r="JIT62" s="342"/>
      <c r="JIU62" s="342"/>
      <c r="JIV62" s="342"/>
      <c r="JIW62" s="342"/>
      <c r="JIX62" s="342"/>
      <c r="JIY62" s="342"/>
      <c r="JIZ62" s="342"/>
      <c r="JJA62" s="342"/>
      <c r="JJB62" s="342"/>
      <c r="JJC62" s="342"/>
      <c r="JJD62" s="342"/>
      <c r="JJE62" s="342"/>
      <c r="JJF62" s="342"/>
      <c r="JJG62" s="342"/>
      <c r="JJH62" s="342"/>
      <c r="JJI62" s="342"/>
      <c r="JJJ62" s="342"/>
      <c r="JJK62" s="342"/>
      <c r="JJL62" s="342"/>
      <c r="JJM62" s="342"/>
      <c r="JJN62" s="342"/>
      <c r="JJO62" s="342"/>
      <c r="JJP62" s="342"/>
      <c r="JJQ62" s="342"/>
      <c r="JJR62" s="342"/>
      <c r="JJS62" s="342"/>
      <c r="JJT62" s="342"/>
      <c r="JJU62" s="342"/>
      <c r="JJV62" s="342"/>
      <c r="JJW62" s="342"/>
      <c r="JJX62" s="342"/>
      <c r="JJY62" s="342"/>
      <c r="JJZ62" s="342"/>
      <c r="JKA62" s="342"/>
      <c r="JKB62" s="342"/>
      <c r="JKC62" s="342"/>
      <c r="JKD62" s="342"/>
      <c r="JKE62" s="342"/>
      <c r="JKF62" s="342"/>
      <c r="JKG62" s="342"/>
      <c r="JKH62" s="342"/>
      <c r="JKI62" s="342"/>
      <c r="JKJ62" s="342"/>
      <c r="JKK62" s="342"/>
      <c r="JKL62" s="342"/>
      <c r="JKM62" s="342"/>
      <c r="JKN62" s="342"/>
      <c r="JKO62" s="342"/>
      <c r="JKP62" s="342"/>
      <c r="JKQ62" s="342"/>
      <c r="JKR62" s="342"/>
      <c r="JKS62" s="342"/>
      <c r="JKT62" s="342"/>
      <c r="JKU62" s="342"/>
      <c r="JKV62" s="342"/>
      <c r="JKW62" s="342"/>
      <c r="JKX62" s="342"/>
      <c r="JKY62" s="342"/>
      <c r="JKZ62" s="342"/>
      <c r="JLA62" s="342"/>
      <c r="JLB62" s="342"/>
      <c r="JLC62" s="342"/>
      <c r="JLD62" s="342"/>
      <c r="JLE62" s="342"/>
      <c r="JLF62" s="342"/>
      <c r="JLG62" s="342"/>
      <c r="JLH62" s="342"/>
      <c r="JLI62" s="342"/>
      <c r="JLJ62" s="342"/>
      <c r="JLK62" s="342"/>
      <c r="JLL62" s="342"/>
      <c r="JLM62" s="342"/>
      <c r="JLN62" s="342"/>
      <c r="JLO62" s="342"/>
      <c r="JLP62" s="342"/>
      <c r="JLQ62" s="342"/>
      <c r="JLR62" s="342"/>
      <c r="JLS62" s="342"/>
      <c r="JLT62" s="342"/>
      <c r="JLU62" s="342"/>
      <c r="JLV62" s="342"/>
      <c r="JLW62" s="342"/>
      <c r="JLX62" s="342"/>
      <c r="JLY62" s="342"/>
      <c r="JLZ62" s="342"/>
      <c r="JMA62" s="342"/>
      <c r="JMB62" s="342"/>
      <c r="JMC62" s="342"/>
      <c r="JMD62" s="342"/>
      <c r="JME62" s="342"/>
      <c r="JMF62" s="342"/>
      <c r="JMG62" s="342"/>
      <c r="JMH62" s="342"/>
      <c r="JMI62" s="342"/>
      <c r="JMJ62" s="342"/>
      <c r="JMK62" s="342"/>
      <c r="JML62" s="342"/>
      <c r="JMM62" s="342"/>
      <c r="JMN62" s="342"/>
      <c r="JMO62" s="342"/>
      <c r="JMP62" s="342"/>
      <c r="JMQ62" s="342"/>
      <c r="JMR62" s="342"/>
      <c r="JMS62" s="342"/>
      <c r="JMT62" s="342"/>
      <c r="JMU62" s="342"/>
      <c r="JMV62" s="342"/>
      <c r="JMW62" s="342"/>
      <c r="JMX62" s="342"/>
      <c r="JMY62" s="342"/>
      <c r="JMZ62" s="342"/>
      <c r="JNA62" s="342"/>
      <c r="JNB62" s="342"/>
      <c r="JNC62" s="342"/>
      <c r="JND62" s="342"/>
      <c r="JNE62" s="342"/>
      <c r="JNF62" s="342"/>
      <c r="JNG62" s="342"/>
      <c r="JNH62" s="342"/>
      <c r="JNI62" s="342"/>
      <c r="JNJ62" s="342"/>
      <c r="JNK62" s="342"/>
      <c r="JNL62" s="342"/>
      <c r="JNM62" s="342"/>
      <c r="JNN62" s="342"/>
      <c r="JNO62" s="342"/>
      <c r="JNP62" s="342"/>
      <c r="JNQ62" s="342"/>
      <c r="JNR62" s="342"/>
      <c r="JNS62" s="342"/>
      <c r="JNT62" s="342"/>
      <c r="JNU62" s="342"/>
      <c r="JNV62" s="342"/>
      <c r="JNW62" s="342"/>
      <c r="JNX62" s="342"/>
      <c r="JNY62" s="342"/>
      <c r="JNZ62" s="342"/>
      <c r="JOA62" s="342"/>
      <c r="JOB62" s="342"/>
      <c r="JOC62" s="342"/>
      <c r="JOD62" s="342"/>
      <c r="JOE62" s="342"/>
      <c r="JOF62" s="342"/>
      <c r="JOG62" s="342"/>
      <c r="JOH62" s="342"/>
      <c r="JOI62" s="342"/>
      <c r="JOJ62" s="342"/>
      <c r="JOK62" s="342"/>
      <c r="JOL62" s="342"/>
      <c r="JOM62" s="342"/>
      <c r="JON62" s="342"/>
      <c r="JOO62" s="342"/>
      <c r="JOP62" s="342"/>
      <c r="JOQ62" s="342"/>
      <c r="JOR62" s="342"/>
      <c r="JOS62" s="342"/>
      <c r="JOT62" s="342"/>
      <c r="JOU62" s="342"/>
      <c r="JOV62" s="342"/>
      <c r="JOW62" s="342"/>
      <c r="JOX62" s="342"/>
      <c r="JOY62" s="342"/>
      <c r="JOZ62" s="342"/>
      <c r="JPA62" s="342"/>
      <c r="JPB62" s="342"/>
      <c r="JPC62" s="342"/>
      <c r="JPD62" s="342"/>
      <c r="JPE62" s="342"/>
      <c r="JPF62" s="342"/>
      <c r="JPG62" s="342"/>
      <c r="JPH62" s="342"/>
      <c r="JPI62" s="342"/>
      <c r="JPJ62" s="342"/>
      <c r="JPK62" s="342"/>
      <c r="JPL62" s="342"/>
      <c r="JPM62" s="342"/>
      <c r="JPN62" s="342"/>
      <c r="JPO62" s="342"/>
      <c r="JPP62" s="342"/>
      <c r="JPQ62" s="342"/>
      <c r="JPR62" s="342"/>
      <c r="JPS62" s="342"/>
      <c r="JPT62" s="342"/>
      <c r="JPU62" s="342"/>
      <c r="JPV62" s="342"/>
      <c r="JPW62" s="342"/>
      <c r="JPX62" s="342"/>
      <c r="JPY62" s="342"/>
      <c r="JPZ62" s="342"/>
      <c r="JQA62" s="342"/>
      <c r="JQB62" s="342"/>
      <c r="JQC62" s="342"/>
      <c r="JQD62" s="342"/>
      <c r="JQE62" s="342"/>
      <c r="JQF62" s="342"/>
      <c r="JQG62" s="342"/>
      <c r="JQH62" s="342"/>
      <c r="JQI62" s="342"/>
      <c r="JQJ62" s="342"/>
      <c r="JQK62" s="342"/>
      <c r="JQL62" s="342"/>
      <c r="JQM62" s="342"/>
      <c r="JQN62" s="342"/>
      <c r="JQO62" s="342"/>
      <c r="JQP62" s="342"/>
      <c r="JQQ62" s="342"/>
      <c r="JQR62" s="342"/>
      <c r="JQS62" s="342"/>
      <c r="JQT62" s="342"/>
      <c r="JQU62" s="342"/>
      <c r="JQV62" s="342"/>
      <c r="JQW62" s="342"/>
      <c r="JQX62" s="342"/>
      <c r="JQY62" s="342"/>
      <c r="JQZ62" s="342"/>
      <c r="JRA62" s="342"/>
      <c r="JRB62" s="342"/>
      <c r="JRC62" s="342"/>
      <c r="JRD62" s="342"/>
      <c r="JRE62" s="342"/>
      <c r="JRF62" s="342"/>
      <c r="JRG62" s="342"/>
      <c r="JRH62" s="342"/>
      <c r="JRI62" s="342"/>
      <c r="JRJ62" s="342"/>
      <c r="JRK62" s="342"/>
      <c r="JRL62" s="342"/>
      <c r="JRM62" s="342"/>
      <c r="JRN62" s="342"/>
      <c r="JRO62" s="342"/>
      <c r="JRP62" s="342"/>
      <c r="JRQ62" s="342"/>
      <c r="JRR62" s="342"/>
      <c r="JRS62" s="342"/>
      <c r="JRT62" s="342"/>
      <c r="JRU62" s="342"/>
      <c r="JRV62" s="342"/>
      <c r="JRW62" s="342"/>
      <c r="JRX62" s="342"/>
      <c r="JRY62" s="342"/>
      <c r="JRZ62" s="342"/>
      <c r="JSA62" s="342"/>
      <c r="JSB62" s="342"/>
      <c r="JSC62" s="342"/>
      <c r="JSD62" s="342"/>
      <c r="JSE62" s="342"/>
      <c r="JSF62" s="342"/>
      <c r="JSG62" s="342"/>
      <c r="JSH62" s="342"/>
      <c r="JSI62" s="342"/>
      <c r="JSJ62" s="342"/>
      <c r="JSK62" s="342"/>
      <c r="JSL62" s="342"/>
      <c r="JSM62" s="342"/>
      <c r="JSN62" s="342"/>
      <c r="JSO62" s="342"/>
      <c r="JSP62" s="342"/>
      <c r="JSQ62" s="342"/>
      <c r="JSR62" s="342"/>
      <c r="JSS62" s="342"/>
      <c r="JST62" s="342"/>
      <c r="JSU62" s="342"/>
      <c r="JSV62" s="342"/>
      <c r="JSW62" s="342"/>
      <c r="JSX62" s="342"/>
      <c r="JSY62" s="342"/>
      <c r="JSZ62" s="342"/>
      <c r="JTA62" s="342"/>
      <c r="JTB62" s="342"/>
      <c r="JTC62" s="342"/>
      <c r="JTD62" s="342"/>
      <c r="JTE62" s="342"/>
      <c r="JTF62" s="342"/>
      <c r="JTG62" s="342"/>
      <c r="JTH62" s="342"/>
      <c r="JTI62" s="342"/>
      <c r="JTJ62" s="342"/>
      <c r="JTK62" s="342"/>
      <c r="JTL62" s="342"/>
      <c r="JTM62" s="342"/>
      <c r="JTN62" s="342"/>
      <c r="JTO62" s="342"/>
      <c r="JTP62" s="342"/>
      <c r="JTQ62" s="342"/>
      <c r="JTR62" s="342"/>
      <c r="JTS62" s="342"/>
      <c r="JTT62" s="342"/>
      <c r="JTU62" s="342"/>
      <c r="JTV62" s="342"/>
      <c r="JTW62" s="342"/>
      <c r="JTX62" s="342"/>
      <c r="JTY62" s="342"/>
      <c r="JTZ62" s="342"/>
      <c r="JUA62" s="342"/>
      <c r="JUB62" s="342"/>
      <c r="JUC62" s="342"/>
      <c r="JUD62" s="342"/>
      <c r="JUE62" s="342"/>
      <c r="JUF62" s="342"/>
      <c r="JUG62" s="342"/>
      <c r="JUH62" s="342"/>
      <c r="JUI62" s="342"/>
      <c r="JUJ62" s="342"/>
      <c r="JUK62" s="342"/>
      <c r="JUL62" s="342"/>
      <c r="JUM62" s="342"/>
      <c r="JUN62" s="342"/>
      <c r="JUO62" s="342"/>
      <c r="JUP62" s="342"/>
      <c r="JUQ62" s="342"/>
      <c r="JUR62" s="342"/>
      <c r="JUS62" s="342"/>
      <c r="JUT62" s="342"/>
      <c r="JUU62" s="342"/>
      <c r="JUV62" s="342"/>
      <c r="JUW62" s="342"/>
      <c r="JUX62" s="342"/>
      <c r="JUY62" s="342"/>
      <c r="JUZ62" s="342"/>
      <c r="JVA62" s="342"/>
      <c r="JVB62" s="342"/>
      <c r="JVC62" s="342"/>
      <c r="JVD62" s="342"/>
      <c r="JVE62" s="342"/>
      <c r="JVF62" s="342"/>
      <c r="JVG62" s="342"/>
      <c r="JVH62" s="342"/>
      <c r="JVI62" s="342"/>
      <c r="JVJ62" s="342"/>
      <c r="JVK62" s="342"/>
      <c r="JVL62" s="342"/>
      <c r="JVM62" s="342"/>
      <c r="JVN62" s="342"/>
      <c r="JVO62" s="342"/>
      <c r="JVP62" s="342"/>
      <c r="JVQ62" s="342"/>
      <c r="JVR62" s="342"/>
      <c r="JVS62" s="342"/>
      <c r="JVT62" s="342"/>
      <c r="JVU62" s="342"/>
      <c r="JVV62" s="342"/>
      <c r="JVW62" s="342"/>
      <c r="JVX62" s="342"/>
      <c r="JVY62" s="342"/>
      <c r="JVZ62" s="342"/>
      <c r="JWA62" s="342"/>
      <c r="JWB62" s="342"/>
      <c r="JWC62" s="342"/>
      <c r="JWD62" s="342"/>
      <c r="JWE62" s="342"/>
      <c r="JWF62" s="342"/>
      <c r="JWG62" s="342"/>
      <c r="JWH62" s="342"/>
      <c r="JWI62" s="342"/>
      <c r="JWJ62" s="342"/>
      <c r="JWK62" s="342"/>
      <c r="JWL62" s="342"/>
      <c r="JWM62" s="342"/>
      <c r="JWN62" s="342"/>
      <c r="JWO62" s="342"/>
      <c r="JWP62" s="342"/>
      <c r="JWQ62" s="342"/>
      <c r="JWR62" s="342"/>
      <c r="JWS62" s="342"/>
      <c r="JWT62" s="342"/>
      <c r="JWU62" s="342"/>
      <c r="JWV62" s="342"/>
      <c r="JWW62" s="342"/>
      <c r="JWX62" s="342"/>
      <c r="JWY62" s="342"/>
      <c r="JWZ62" s="342"/>
      <c r="JXA62" s="342"/>
      <c r="JXB62" s="342"/>
      <c r="JXC62" s="342"/>
      <c r="JXD62" s="342"/>
      <c r="JXE62" s="342"/>
      <c r="JXF62" s="342"/>
      <c r="JXG62" s="342"/>
      <c r="JXH62" s="342"/>
      <c r="JXI62" s="342"/>
      <c r="JXJ62" s="342"/>
      <c r="JXK62" s="342"/>
      <c r="JXL62" s="342"/>
      <c r="JXM62" s="342"/>
      <c r="JXN62" s="342"/>
      <c r="JXO62" s="342"/>
      <c r="JXP62" s="342"/>
      <c r="JXQ62" s="342"/>
      <c r="JXR62" s="342"/>
      <c r="JXS62" s="342"/>
      <c r="JXT62" s="342"/>
      <c r="JXU62" s="342"/>
      <c r="JXV62" s="342"/>
      <c r="JXW62" s="342"/>
      <c r="JXX62" s="342"/>
      <c r="JXY62" s="342"/>
      <c r="JXZ62" s="342"/>
      <c r="JYA62" s="342"/>
      <c r="JYB62" s="342"/>
      <c r="JYC62" s="342"/>
      <c r="JYD62" s="342"/>
      <c r="JYE62" s="342"/>
      <c r="JYF62" s="342"/>
      <c r="JYG62" s="342"/>
      <c r="JYH62" s="342"/>
      <c r="JYI62" s="342"/>
      <c r="JYJ62" s="342"/>
      <c r="JYK62" s="342"/>
      <c r="JYL62" s="342"/>
      <c r="JYM62" s="342"/>
      <c r="JYN62" s="342"/>
      <c r="JYO62" s="342"/>
      <c r="JYP62" s="342"/>
      <c r="JYQ62" s="342"/>
      <c r="JYR62" s="342"/>
      <c r="JYS62" s="342"/>
      <c r="JYT62" s="342"/>
      <c r="JYU62" s="342"/>
      <c r="JYV62" s="342"/>
      <c r="JYW62" s="342"/>
      <c r="JYX62" s="342"/>
      <c r="JYY62" s="342"/>
      <c r="JYZ62" s="342"/>
      <c r="JZA62" s="342"/>
      <c r="JZB62" s="342"/>
      <c r="JZC62" s="342"/>
      <c r="JZD62" s="342"/>
      <c r="JZE62" s="342"/>
      <c r="JZF62" s="342"/>
      <c r="JZG62" s="342"/>
      <c r="JZH62" s="342"/>
      <c r="JZI62" s="342"/>
      <c r="JZJ62" s="342"/>
      <c r="JZK62" s="342"/>
      <c r="JZL62" s="342"/>
      <c r="JZM62" s="342"/>
      <c r="JZN62" s="342"/>
      <c r="JZO62" s="342"/>
      <c r="JZP62" s="342"/>
      <c r="JZQ62" s="342"/>
      <c r="JZR62" s="342"/>
      <c r="JZS62" s="342"/>
      <c r="JZT62" s="342"/>
      <c r="JZU62" s="342"/>
      <c r="JZV62" s="342"/>
      <c r="JZW62" s="342"/>
      <c r="JZX62" s="342"/>
      <c r="JZY62" s="342"/>
      <c r="JZZ62" s="342"/>
      <c r="KAA62" s="342"/>
      <c r="KAB62" s="342"/>
      <c r="KAC62" s="342"/>
      <c r="KAD62" s="342"/>
      <c r="KAE62" s="342"/>
      <c r="KAF62" s="342"/>
      <c r="KAG62" s="342"/>
      <c r="KAH62" s="342"/>
      <c r="KAI62" s="342"/>
      <c r="KAJ62" s="342"/>
      <c r="KAK62" s="342"/>
      <c r="KAL62" s="342"/>
      <c r="KAM62" s="342"/>
      <c r="KAN62" s="342"/>
      <c r="KAO62" s="342"/>
      <c r="KAP62" s="342"/>
      <c r="KAQ62" s="342"/>
      <c r="KAR62" s="342"/>
      <c r="KAS62" s="342"/>
      <c r="KAT62" s="342"/>
      <c r="KAU62" s="342"/>
      <c r="KAV62" s="342"/>
      <c r="KAW62" s="342"/>
      <c r="KAX62" s="342"/>
      <c r="KAY62" s="342"/>
      <c r="KAZ62" s="342"/>
      <c r="KBA62" s="342"/>
      <c r="KBB62" s="342"/>
      <c r="KBC62" s="342"/>
      <c r="KBD62" s="342"/>
      <c r="KBE62" s="342"/>
      <c r="KBF62" s="342"/>
      <c r="KBG62" s="342"/>
      <c r="KBH62" s="342"/>
      <c r="KBI62" s="342"/>
      <c r="KBJ62" s="342"/>
      <c r="KBK62" s="342"/>
      <c r="KBL62" s="342"/>
      <c r="KBM62" s="342"/>
      <c r="KBN62" s="342"/>
      <c r="KBO62" s="342"/>
      <c r="KBP62" s="342"/>
      <c r="KBQ62" s="342"/>
      <c r="KBR62" s="342"/>
      <c r="KBS62" s="342"/>
      <c r="KBT62" s="342"/>
      <c r="KBU62" s="342"/>
      <c r="KBV62" s="342"/>
      <c r="KBW62" s="342"/>
      <c r="KBX62" s="342"/>
      <c r="KBY62" s="342"/>
      <c r="KBZ62" s="342"/>
      <c r="KCA62" s="342"/>
      <c r="KCB62" s="342"/>
      <c r="KCC62" s="342"/>
      <c r="KCD62" s="342"/>
      <c r="KCE62" s="342"/>
      <c r="KCF62" s="342"/>
      <c r="KCG62" s="342"/>
      <c r="KCH62" s="342"/>
      <c r="KCI62" s="342"/>
      <c r="KCJ62" s="342"/>
      <c r="KCK62" s="342"/>
      <c r="KCL62" s="342"/>
      <c r="KCM62" s="342"/>
      <c r="KCN62" s="342"/>
      <c r="KCO62" s="342"/>
      <c r="KCP62" s="342"/>
      <c r="KCQ62" s="342"/>
      <c r="KCR62" s="342"/>
      <c r="KCS62" s="342"/>
      <c r="KCT62" s="342"/>
      <c r="KCU62" s="342"/>
      <c r="KCV62" s="342"/>
      <c r="KCW62" s="342"/>
      <c r="KCX62" s="342"/>
      <c r="KCY62" s="342"/>
      <c r="KCZ62" s="342"/>
      <c r="KDA62" s="342"/>
      <c r="KDB62" s="342"/>
      <c r="KDC62" s="342"/>
      <c r="KDD62" s="342"/>
      <c r="KDE62" s="342"/>
      <c r="KDF62" s="342"/>
      <c r="KDG62" s="342"/>
      <c r="KDH62" s="342"/>
      <c r="KDI62" s="342"/>
      <c r="KDJ62" s="342"/>
      <c r="KDK62" s="342"/>
      <c r="KDL62" s="342"/>
      <c r="KDM62" s="342"/>
      <c r="KDN62" s="342"/>
      <c r="KDO62" s="342"/>
      <c r="KDP62" s="342"/>
      <c r="KDQ62" s="342"/>
      <c r="KDR62" s="342"/>
      <c r="KDS62" s="342"/>
      <c r="KDT62" s="342"/>
      <c r="KDU62" s="342"/>
      <c r="KDV62" s="342"/>
      <c r="KDW62" s="342"/>
      <c r="KDX62" s="342"/>
      <c r="KDY62" s="342"/>
      <c r="KDZ62" s="342"/>
      <c r="KEA62" s="342"/>
      <c r="KEB62" s="342"/>
      <c r="KEC62" s="342"/>
      <c r="KED62" s="342"/>
      <c r="KEE62" s="342"/>
      <c r="KEF62" s="342"/>
      <c r="KEG62" s="342"/>
      <c r="KEH62" s="342"/>
      <c r="KEI62" s="342"/>
      <c r="KEJ62" s="342"/>
      <c r="KEK62" s="342"/>
      <c r="KEL62" s="342"/>
      <c r="KEM62" s="342"/>
      <c r="KEN62" s="342"/>
      <c r="KEO62" s="342"/>
      <c r="KEP62" s="342"/>
      <c r="KEQ62" s="342"/>
      <c r="KER62" s="342"/>
      <c r="KES62" s="342"/>
      <c r="KET62" s="342"/>
      <c r="KEU62" s="342"/>
      <c r="KEV62" s="342"/>
      <c r="KEW62" s="342"/>
      <c r="KEX62" s="342"/>
      <c r="KEY62" s="342"/>
      <c r="KEZ62" s="342"/>
      <c r="KFA62" s="342"/>
      <c r="KFB62" s="342"/>
      <c r="KFC62" s="342"/>
      <c r="KFD62" s="342"/>
      <c r="KFE62" s="342"/>
      <c r="KFF62" s="342"/>
      <c r="KFG62" s="342"/>
      <c r="KFH62" s="342"/>
      <c r="KFI62" s="342"/>
      <c r="KFJ62" s="342"/>
      <c r="KFK62" s="342"/>
      <c r="KFL62" s="342"/>
      <c r="KFM62" s="342"/>
      <c r="KFN62" s="342"/>
      <c r="KFO62" s="342"/>
      <c r="KFP62" s="342"/>
      <c r="KFQ62" s="342"/>
      <c r="KFR62" s="342"/>
      <c r="KFS62" s="342"/>
      <c r="KFT62" s="342"/>
      <c r="KFU62" s="342"/>
      <c r="KFV62" s="342"/>
      <c r="KFW62" s="342"/>
      <c r="KFX62" s="342"/>
      <c r="KFY62" s="342"/>
      <c r="KFZ62" s="342"/>
      <c r="KGA62" s="342"/>
      <c r="KGB62" s="342"/>
      <c r="KGC62" s="342"/>
      <c r="KGD62" s="342"/>
      <c r="KGE62" s="342"/>
      <c r="KGF62" s="342"/>
      <c r="KGG62" s="342"/>
      <c r="KGH62" s="342"/>
      <c r="KGI62" s="342"/>
      <c r="KGJ62" s="342"/>
      <c r="KGK62" s="342"/>
      <c r="KGL62" s="342"/>
      <c r="KGM62" s="342"/>
      <c r="KGN62" s="342"/>
      <c r="KGO62" s="342"/>
      <c r="KGP62" s="342"/>
      <c r="KGQ62" s="342"/>
      <c r="KGR62" s="342"/>
      <c r="KGS62" s="342"/>
      <c r="KGT62" s="342"/>
      <c r="KGU62" s="342"/>
      <c r="KGV62" s="342"/>
      <c r="KGW62" s="342"/>
      <c r="KGX62" s="342"/>
      <c r="KGY62" s="342"/>
      <c r="KGZ62" s="342"/>
      <c r="KHA62" s="342"/>
      <c r="KHB62" s="342"/>
      <c r="KHC62" s="342"/>
      <c r="KHD62" s="342"/>
      <c r="KHE62" s="342"/>
      <c r="KHF62" s="342"/>
      <c r="KHG62" s="342"/>
      <c r="KHH62" s="342"/>
      <c r="KHI62" s="342"/>
      <c r="KHJ62" s="342"/>
      <c r="KHK62" s="342"/>
      <c r="KHL62" s="342"/>
      <c r="KHM62" s="342"/>
      <c r="KHN62" s="342"/>
      <c r="KHO62" s="342"/>
      <c r="KHP62" s="342"/>
      <c r="KHQ62" s="342"/>
      <c r="KHR62" s="342"/>
      <c r="KHS62" s="342"/>
      <c r="KHT62" s="342"/>
      <c r="KHU62" s="342"/>
      <c r="KHV62" s="342"/>
      <c r="KHW62" s="342"/>
      <c r="KHX62" s="342"/>
      <c r="KHY62" s="342"/>
      <c r="KHZ62" s="342"/>
      <c r="KIA62" s="342"/>
      <c r="KIB62" s="342"/>
      <c r="KIC62" s="342"/>
      <c r="KID62" s="342"/>
      <c r="KIE62" s="342"/>
      <c r="KIF62" s="342"/>
      <c r="KIG62" s="342"/>
      <c r="KIH62" s="342"/>
      <c r="KII62" s="342"/>
      <c r="KIJ62" s="342"/>
      <c r="KIK62" s="342"/>
      <c r="KIL62" s="342"/>
      <c r="KIM62" s="342"/>
      <c r="KIN62" s="342"/>
      <c r="KIO62" s="342"/>
      <c r="KIP62" s="342"/>
      <c r="KIQ62" s="342"/>
      <c r="KIR62" s="342"/>
      <c r="KIS62" s="342"/>
      <c r="KIT62" s="342"/>
      <c r="KIU62" s="342"/>
      <c r="KIV62" s="342"/>
      <c r="KIW62" s="342"/>
      <c r="KIX62" s="342"/>
      <c r="KIY62" s="342"/>
      <c r="KIZ62" s="342"/>
      <c r="KJA62" s="342"/>
      <c r="KJB62" s="342"/>
      <c r="KJC62" s="342"/>
      <c r="KJD62" s="342"/>
      <c r="KJE62" s="342"/>
      <c r="KJF62" s="342"/>
      <c r="KJG62" s="342"/>
      <c r="KJH62" s="342"/>
      <c r="KJI62" s="342"/>
      <c r="KJJ62" s="342"/>
      <c r="KJK62" s="342"/>
      <c r="KJL62" s="342"/>
      <c r="KJM62" s="342"/>
      <c r="KJN62" s="342"/>
      <c r="KJO62" s="342"/>
      <c r="KJP62" s="342"/>
      <c r="KJQ62" s="342"/>
      <c r="KJR62" s="342"/>
      <c r="KJS62" s="342"/>
      <c r="KJT62" s="342"/>
      <c r="KJU62" s="342"/>
      <c r="KJV62" s="342"/>
      <c r="KJW62" s="342"/>
      <c r="KJX62" s="342"/>
      <c r="KJY62" s="342"/>
      <c r="KJZ62" s="342"/>
      <c r="KKA62" s="342"/>
      <c r="KKB62" s="342"/>
      <c r="KKC62" s="342"/>
      <c r="KKD62" s="342"/>
      <c r="KKE62" s="342"/>
      <c r="KKF62" s="342"/>
      <c r="KKG62" s="342"/>
      <c r="KKH62" s="342"/>
      <c r="KKI62" s="342"/>
      <c r="KKJ62" s="342"/>
      <c r="KKK62" s="342"/>
      <c r="KKL62" s="342"/>
      <c r="KKM62" s="342"/>
      <c r="KKN62" s="342"/>
      <c r="KKO62" s="342"/>
      <c r="KKP62" s="342"/>
      <c r="KKQ62" s="342"/>
      <c r="KKR62" s="342"/>
      <c r="KKS62" s="342"/>
      <c r="KKT62" s="342"/>
      <c r="KKU62" s="342"/>
      <c r="KKV62" s="342"/>
      <c r="KKW62" s="342"/>
      <c r="KKX62" s="342"/>
      <c r="KKY62" s="342"/>
      <c r="KKZ62" s="342"/>
      <c r="KLA62" s="342"/>
      <c r="KLB62" s="342"/>
      <c r="KLC62" s="342"/>
      <c r="KLD62" s="342"/>
      <c r="KLE62" s="342"/>
      <c r="KLF62" s="342"/>
      <c r="KLG62" s="342"/>
      <c r="KLH62" s="342"/>
      <c r="KLI62" s="342"/>
      <c r="KLJ62" s="342"/>
      <c r="KLK62" s="342"/>
      <c r="KLL62" s="342"/>
      <c r="KLM62" s="342"/>
      <c r="KLN62" s="342"/>
      <c r="KLO62" s="342"/>
      <c r="KLP62" s="342"/>
      <c r="KLQ62" s="342"/>
      <c r="KLR62" s="342"/>
      <c r="KLS62" s="342"/>
      <c r="KLT62" s="342"/>
      <c r="KLU62" s="342"/>
      <c r="KLV62" s="342"/>
      <c r="KLW62" s="342"/>
      <c r="KLX62" s="342"/>
      <c r="KLY62" s="342"/>
      <c r="KLZ62" s="342"/>
      <c r="KMA62" s="342"/>
      <c r="KMB62" s="342"/>
      <c r="KMC62" s="342"/>
      <c r="KMD62" s="342"/>
      <c r="KME62" s="342"/>
      <c r="KMF62" s="342"/>
      <c r="KMG62" s="342"/>
      <c r="KMH62" s="342"/>
      <c r="KMI62" s="342"/>
      <c r="KMJ62" s="342"/>
      <c r="KMK62" s="342"/>
      <c r="KML62" s="342"/>
      <c r="KMM62" s="342"/>
      <c r="KMN62" s="342"/>
      <c r="KMO62" s="342"/>
      <c r="KMP62" s="342"/>
      <c r="KMQ62" s="342"/>
      <c r="KMR62" s="342"/>
      <c r="KMS62" s="342"/>
      <c r="KMT62" s="342"/>
      <c r="KMU62" s="342"/>
      <c r="KMV62" s="342"/>
      <c r="KMW62" s="342"/>
      <c r="KMX62" s="342"/>
      <c r="KMY62" s="342"/>
      <c r="KMZ62" s="342"/>
      <c r="KNA62" s="342"/>
      <c r="KNB62" s="342"/>
      <c r="KNC62" s="342"/>
      <c r="KND62" s="342"/>
      <c r="KNE62" s="342"/>
      <c r="KNF62" s="342"/>
      <c r="KNG62" s="342"/>
      <c r="KNH62" s="342"/>
      <c r="KNI62" s="342"/>
      <c r="KNJ62" s="342"/>
      <c r="KNK62" s="342"/>
      <c r="KNL62" s="342"/>
      <c r="KNM62" s="342"/>
      <c r="KNN62" s="342"/>
      <c r="KNO62" s="342"/>
      <c r="KNP62" s="342"/>
      <c r="KNQ62" s="342"/>
      <c r="KNR62" s="342"/>
      <c r="KNS62" s="342"/>
      <c r="KNT62" s="342"/>
      <c r="KNU62" s="342"/>
      <c r="KNV62" s="342"/>
      <c r="KNW62" s="342"/>
      <c r="KNX62" s="342"/>
      <c r="KNY62" s="342"/>
      <c r="KNZ62" s="342"/>
      <c r="KOA62" s="342"/>
      <c r="KOB62" s="342"/>
      <c r="KOC62" s="342"/>
      <c r="KOD62" s="342"/>
      <c r="KOE62" s="342"/>
      <c r="KOF62" s="342"/>
      <c r="KOG62" s="342"/>
      <c r="KOH62" s="342"/>
      <c r="KOI62" s="342"/>
      <c r="KOJ62" s="342"/>
      <c r="KOK62" s="342"/>
      <c r="KOL62" s="342"/>
      <c r="KOM62" s="342"/>
      <c r="KON62" s="342"/>
      <c r="KOO62" s="342"/>
      <c r="KOP62" s="342"/>
      <c r="KOQ62" s="342"/>
      <c r="KOR62" s="342"/>
      <c r="KOS62" s="342"/>
      <c r="KOT62" s="342"/>
      <c r="KOU62" s="342"/>
      <c r="KOV62" s="342"/>
      <c r="KOW62" s="342"/>
      <c r="KOX62" s="342"/>
      <c r="KOY62" s="342"/>
      <c r="KOZ62" s="342"/>
      <c r="KPA62" s="342"/>
      <c r="KPB62" s="342"/>
      <c r="KPC62" s="342"/>
      <c r="KPD62" s="342"/>
      <c r="KPE62" s="342"/>
      <c r="KPF62" s="342"/>
      <c r="KPG62" s="342"/>
      <c r="KPH62" s="342"/>
      <c r="KPI62" s="342"/>
      <c r="KPJ62" s="342"/>
      <c r="KPK62" s="342"/>
      <c r="KPL62" s="342"/>
      <c r="KPM62" s="342"/>
      <c r="KPN62" s="342"/>
      <c r="KPO62" s="342"/>
      <c r="KPP62" s="342"/>
      <c r="KPQ62" s="342"/>
      <c r="KPR62" s="342"/>
      <c r="KPS62" s="342"/>
      <c r="KPT62" s="342"/>
      <c r="KPU62" s="342"/>
      <c r="KPV62" s="342"/>
      <c r="KPW62" s="342"/>
      <c r="KPX62" s="342"/>
      <c r="KPY62" s="342"/>
      <c r="KPZ62" s="342"/>
      <c r="KQA62" s="342"/>
      <c r="KQB62" s="342"/>
      <c r="KQC62" s="342"/>
      <c r="KQD62" s="342"/>
      <c r="KQE62" s="342"/>
      <c r="KQF62" s="342"/>
      <c r="KQG62" s="342"/>
      <c r="KQH62" s="342"/>
      <c r="KQI62" s="342"/>
      <c r="KQJ62" s="342"/>
      <c r="KQK62" s="342"/>
      <c r="KQL62" s="342"/>
      <c r="KQM62" s="342"/>
      <c r="KQN62" s="342"/>
      <c r="KQO62" s="342"/>
      <c r="KQP62" s="342"/>
      <c r="KQQ62" s="342"/>
      <c r="KQR62" s="342"/>
      <c r="KQS62" s="342"/>
      <c r="KQT62" s="342"/>
      <c r="KQU62" s="342"/>
      <c r="KQV62" s="342"/>
      <c r="KQW62" s="342"/>
      <c r="KQX62" s="342"/>
      <c r="KQY62" s="342"/>
      <c r="KQZ62" s="342"/>
      <c r="KRA62" s="342"/>
      <c r="KRB62" s="342"/>
      <c r="KRC62" s="342"/>
      <c r="KRD62" s="342"/>
      <c r="KRE62" s="342"/>
      <c r="KRF62" s="342"/>
      <c r="KRG62" s="342"/>
      <c r="KRH62" s="342"/>
      <c r="KRI62" s="342"/>
      <c r="KRJ62" s="342"/>
      <c r="KRK62" s="342"/>
      <c r="KRL62" s="342"/>
      <c r="KRM62" s="342"/>
      <c r="KRN62" s="342"/>
      <c r="KRO62" s="342"/>
      <c r="KRP62" s="342"/>
      <c r="KRQ62" s="342"/>
      <c r="KRR62" s="342"/>
      <c r="KRS62" s="342"/>
      <c r="KRT62" s="342"/>
      <c r="KRU62" s="342"/>
      <c r="KRV62" s="342"/>
      <c r="KRW62" s="342"/>
      <c r="KRX62" s="342"/>
      <c r="KRY62" s="342"/>
      <c r="KRZ62" s="342"/>
      <c r="KSA62" s="342"/>
      <c r="KSB62" s="342"/>
      <c r="KSC62" s="342"/>
      <c r="KSD62" s="342"/>
      <c r="KSE62" s="342"/>
      <c r="KSF62" s="342"/>
      <c r="KSG62" s="342"/>
      <c r="KSH62" s="342"/>
      <c r="KSI62" s="342"/>
      <c r="KSJ62" s="342"/>
      <c r="KSK62" s="342"/>
      <c r="KSL62" s="342"/>
      <c r="KSM62" s="342"/>
      <c r="KSN62" s="342"/>
      <c r="KSO62" s="342"/>
      <c r="KSP62" s="342"/>
      <c r="KSQ62" s="342"/>
      <c r="KSR62" s="342"/>
      <c r="KSS62" s="342"/>
      <c r="KST62" s="342"/>
      <c r="KSU62" s="342"/>
      <c r="KSV62" s="342"/>
      <c r="KSW62" s="342"/>
      <c r="KSX62" s="342"/>
      <c r="KSY62" s="342"/>
      <c r="KSZ62" s="342"/>
      <c r="KTA62" s="342"/>
      <c r="KTB62" s="342"/>
      <c r="KTC62" s="342"/>
      <c r="KTD62" s="342"/>
      <c r="KTE62" s="342"/>
      <c r="KTF62" s="342"/>
      <c r="KTG62" s="342"/>
      <c r="KTH62" s="342"/>
      <c r="KTI62" s="342"/>
      <c r="KTJ62" s="342"/>
      <c r="KTK62" s="342"/>
      <c r="KTL62" s="342"/>
      <c r="KTM62" s="342"/>
      <c r="KTN62" s="342"/>
      <c r="KTO62" s="342"/>
      <c r="KTP62" s="342"/>
      <c r="KTQ62" s="342"/>
      <c r="KTR62" s="342"/>
      <c r="KTS62" s="342"/>
      <c r="KTT62" s="342"/>
      <c r="KTU62" s="342"/>
      <c r="KTV62" s="342"/>
      <c r="KTW62" s="342"/>
      <c r="KTX62" s="342"/>
      <c r="KTY62" s="342"/>
      <c r="KTZ62" s="342"/>
      <c r="KUA62" s="342"/>
      <c r="KUB62" s="342"/>
      <c r="KUC62" s="342"/>
      <c r="KUD62" s="342"/>
      <c r="KUE62" s="342"/>
      <c r="KUF62" s="342"/>
      <c r="KUG62" s="342"/>
      <c r="KUH62" s="342"/>
      <c r="KUI62" s="342"/>
      <c r="KUJ62" s="342"/>
      <c r="KUK62" s="342"/>
      <c r="KUL62" s="342"/>
      <c r="KUM62" s="342"/>
      <c r="KUN62" s="342"/>
      <c r="KUO62" s="342"/>
      <c r="KUP62" s="342"/>
      <c r="KUQ62" s="342"/>
      <c r="KUR62" s="342"/>
      <c r="KUS62" s="342"/>
      <c r="KUT62" s="342"/>
      <c r="KUU62" s="342"/>
      <c r="KUV62" s="342"/>
      <c r="KUW62" s="342"/>
      <c r="KUX62" s="342"/>
      <c r="KUY62" s="342"/>
      <c r="KUZ62" s="342"/>
      <c r="KVA62" s="342"/>
      <c r="KVB62" s="342"/>
      <c r="KVC62" s="342"/>
      <c r="KVD62" s="342"/>
      <c r="KVE62" s="342"/>
      <c r="KVF62" s="342"/>
      <c r="KVG62" s="342"/>
      <c r="KVH62" s="342"/>
      <c r="KVI62" s="342"/>
      <c r="KVJ62" s="342"/>
      <c r="KVK62" s="342"/>
      <c r="KVL62" s="342"/>
      <c r="KVM62" s="342"/>
      <c r="KVN62" s="342"/>
      <c r="KVO62" s="342"/>
      <c r="KVP62" s="342"/>
      <c r="KVQ62" s="342"/>
      <c r="KVR62" s="342"/>
      <c r="KVS62" s="342"/>
      <c r="KVT62" s="342"/>
      <c r="KVU62" s="342"/>
      <c r="KVV62" s="342"/>
      <c r="KVW62" s="342"/>
      <c r="KVX62" s="342"/>
      <c r="KVY62" s="342"/>
      <c r="KVZ62" s="342"/>
      <c r="KWA62" s="342"/>
      <c r="KWB62" s="342"/>
      <c r="KWC62" s="342"/>
      <c r="KWD62" s="342"/>
      <c r="KWE62" s="342"/>
      <c r="KWF62" s="342"/>
      <c r="KWG62" s="342"/>
      <c r="KWH62" s="342"/>
      <c r="KWI62" s="342"/>
      <c r="KWJ62" s="342"/>
      <c r="KWK62" s="342"/>
      <c r="KWL62" s="342"/>
      <c r="KWM62" s="342"/>
      <c r="KWN62" s="342"/>
      <c r="KWO62" s="342"/>
      <c r="KWP62" s="342"/>
      <c r="KWQ62" s="342"/>
      <c r="KWR62" s="342"/>
      <c r="KWS62" s="342"/>
      <c r="KWT62" s="342"/>
      <c r="KWU62" s="342"/>
      <c r="KWV62" s="342"/>
      <c r="KWW62" s="342"/>
      <c r="KWX62" s="342"/>
      <c r="KWY62" s="342"/>
      <c r="KWZ62" s="342"/>
      <c r="KXA62" s="342"/>
      <c r="KXB62" s="342"/>
      <c r="KXC62" s="342"/>
      <c r="KXD62" s="342"/>
      <c r="KXE62" s="342"/>
      <c r="KXF62" s="342"/>
      <c r="KXG62" s="342"/>
      <c r="KXH62" s="342"/>
      <c r="KXI62" s="342"/>
      <c r="KXJ62" s="342"/>
      <c r="KXK62" s="342"/>
      <c r="KXL62" s="342"/>
      <c r="KXM62" s="342"/>
      <c r="KXN62" s="342"/>
      <c r="KXO62" s="342"/>
      <c r="KXP62" s="342"/>
      <c r="KXQ62" s="342"/>
      <c r="KXR62" s="342"/>
      <c r="KXS62" s="342"/>
      <c r="KXT62" s="342"/>
      <c r="KXU62" s="342"/>
      <c r="KXV62" s="342"/>
      <c r="KXW62" s="342"/>
      <c r="KXX62" s="342"/>
      <c r="KXY62" s="342"/>
      <c r="KXZ62" s="342"/>
      <c r="KYA62" s="342"/>
      <c r="KYB62" s="342"/>
      <c r="KYC62" s="342"/>
      <c r="KYD62" s="342"/>
      <c r="KYE62" s="342"/>
      <c r="KYF62" s="342"/>
      <c r="KYG62" s="342"/>
      <c r="KYH62" s="342"/>
      <c r="KYI62" s="342"/>
      <c r="KYJ62" s="342"/>
      <c r="KYK62" s="342"/>
      <c r="KYL62" s="342"/>
      <c r="KYM62" s="342"/>
      <c r="KYN62" s="342"/>
      <c r="KYO62" s="342"/>
      <c r="KYP62" s="342"/>
      <c r="KYQ62" s="342"/>
      <c r="KYR62" s="342"/>
      <c r="KYS62" s="342"/>
      <c r="KYT62" s="342"/>
      <c r="KYU62" s="342"/>
      <c r="KYV62" s="342"/>
      <c r="KYW62" s="342"/>
      <c r="KYX62" s="342"/>
      <c r="KYY62" s="342"/>
      <c r="KYZ62" s="342"/>
      <c r="KZA62" s="342"/>
      <c r="KZB62" s="342"/>
      <c r="KZC62" s="342"/>
      <c r="KZD62" s="342"/>
      <c r="KZE62" s="342"/>
      <c r="KZF62" s="342"/>
      <c r="KZG62" s="342"/>
      <c r="KZH62" s="342"/>
      <c r="KZI62" s="342"/>
      <c r="KZJ62" s="342"/>
      <c r="KZK62" s="342"/>
      <c r="KZL62" s="342"/>
      <c r="KZM62" s="342"/>
      <c r="KZN62" s="342"/>
      <c r="KZO62" s="342"/>
      <c r="KZP62" s="342"/>
      <c r="KZQ62" s="342"/>
      <c r="KZR62" s="342"/>
      <c r="KZS62" s="342"/>
      <c r="KZT62" s="342"/>
      <c r="KZU62" s="342"/>
      <c r="KZV62" s="342"/>
      <c r="KZW62" s="342"/>
      <c r="KZX62" s="342"/>
      <c r="KZY62" s="342"/>
      <c r="KZZ62" s="342"/>
      <c r="LAA62" s="342"/>
      <c r="LAB62" s="342"/>
      <c r="LAC62" s="342"/>
      <c r="LAD62" s="342"/>
      <c r="LAE62" s="342"/>
      <c r="LAF62" s="342"/>
      <c r="LAG62" s="342"/>
      <c r="LAH62" s="342"/>
      <c r="LAI62" s="342"/>
      <c r="LAJ62" s="342"/>
      <c r="LAK62" s="342"/>
      <c r="LAL62" s="342"/>
      <c r="LAM62" s="342"/>
      <c r="LAN62" s="342"/>
      <c r="LAO62" s="342"/>
      <c r="LAP62" s="342"/>
      <c r="LAQ62" s="342"/>
      <c r="LAR62" s="342"/>
      <c r="LAS62" s="342"/>
      <c r="LAT62" s="342"/>
      <c r="LAU62" s="342"/>
      <c r="LAV62" s="342"/>
      <c r="LAW62" s="342"/>
      <c r="LAX62" s="342"/>
      <c r="LAY62" s="342"/>
      <c r="LAZ62" s="342"/>
      <c r="LBA62" s="342"/>
      <c r="LBB62" s="342"/>
      <c r="LBC62" s="342"/>
      <c r="LBD62" s="342"/>
      <c r="LBE62" s="342"/>
      <c r="LBF62" s="342"/>
      <c r="LBG62" s="342"/>
      <c r="LBH62" s="342"/>
      <c r="LBI62" s="342"/>
      <c r="LBJ62" s="342"/>
      <c r="LBK62" s="342"/>
      <c r="LBL62" s="342"/>
      <c r="LBM62" s="342"/>
      <c r="LBN62" s="342"/>
      <c r="LBO62" s="342"/>
      <c r="LBP62" s="342"/>
      <c r="LBQ62" s="342"/>
      <c r="LBR62" s="342"/>
      <c r="LBS62" s="342"/>
      <c r="LBT62" s="342"/>
      <c r="LBU62" s="342"/>
      <c r="LBV62" s="342"/>
      <c r="LBW62" s="342"/>
      <c r="LBX62" s="342"/>
      <c r="LBY62" s="342"/>
      <c r="LBZ62" s="342"/>
      <c r="LCA62" s="342"/>
      <c r="LCB62" s="342"/>
      <c r="LCC62" s="342"/>
      <c r="LCD62" s="342"/>
      <c r="LCE62" s="342"/>
      <c r="LCF62" s="342"/>
      <c r="LCG62" s="342"/>
      <c r="LCH62" s="342"/>
      <c r="LCI62" s="342"/>
      <c r="LCJ62" s="342"/>
      <c r="LCK62" s="342"/>
      <c r="LCL62" s="342"/>
      <c r="LCM62" s="342"/>
      <c r="LCN62" s="342"/>
      <c r="LCO62" s="342"/>
      <c r="LCP62" s="342"/>
      <c r="LCQ62" s="342"/>
      <c r="LCR62" s="342"/>
      <c r="LCS62" s="342"/>
      <c r="LCT62" s="342"/>
      <c r="LCU62" s="342"/>
      <c r="LCV62" s="342"/>
      <c r="LCW62" s="342"/>
      <c r="LCX62" s="342"/>
      <c r="LCY62" s="342"/>
      <c r="LCZ62" s="342"/>
      <c r="LDA62" s="342"/>
      <c r="LDB62" s="342"/>
      <c r="LDC62" s="342"/>
      <c r="LDD62" s="342"/>
      <c r="LDE62" s="342"/>
      <c r="LDF62" s="342"/>
      <c r="LDG62" s="342"/>
      <c r="LDH62" s="342"/>
      <c r="LDI62" s="342"/>
      <c r="LDJ62" s="342"/>
      <c r="LDK62" s="342"/>
      <c r="LDL62" s="342"/>
      <c r="LDM62" s="342"/>
      <c r="LDN62" s="342"/>
      <c r="LDO62" s="342"/>
      <c r="LDP62" s="342"/>
      <c r="LDQ62" s="342"/>
      <c r="LDR62" s="342"/>
      <c r="LDS62" s="342"/>
      <c r="LDT62" s="342"/>
      <c r="LDU62" s="342"/>
      <c r="LDV62" s="342"/>
      <c r="LDW62" s="342"/>
      <c r="LDX62" s="342"/>
      <c r="LDY62" s="342"/>
      <c r="LDZ62" s="342"/>
      <c r="LEA62" s="342"/>
      <c r="LEB62" s="342"/>
      <c r="LEC62" s="342"/>
      <c r="LED62" s="342"/>
      <c r="LEE62" s="342"/>
      <c r="LEF62" s="342"/>
      <c r="LEG62" s="342"/>
      <c r="LEH62" s="342"/>
      <c r="LEI62" s="342"/>
      <c r="LEJ62" s="342"/>
      <c r="LEK62" s="342"/>
      <c r="LEL62" s="342"/>
      <c r="LEM62" s="342"/>
      <c r="LEN62" s="342"/>
      <c r="LEO62" s="342"/>
      <c r="LEP62" s="342"/>
      <c r="LEQ62" s="342"/>
      <c r="LER62" s="342"/>
      <c r="LES62" s="342"/>
      <c r="LET62" s="342"/>
      <c r="LEU62" s="342"/>
      <c r="LEV62" s="342"/>
      <c r="LEW62" s="342"/>
      <c r="LEX62" s="342"/>
      <c r="LEY62" s="342"/>
      <c r="LEZ62" s="342"/>
      <c r="LFA62" s="342"/>
      <c r="LFB62" s="342"/>
      <c r="LFC62" s="342"/>
      <c r="LFD62" s="342"/>
      <c r="LFE62" s="342"/>
      <c r="LFF62" s="342"/>
      <c r="LFG62" s="342"/>
      <c r="LFH62" s="342"/>
      <c r="LFI62" s="342"/>
      <c r="LFJ62" s="342"/>
      <c r="LFK62" s="342"/>
      <c r="LFL62" s="342"/>
      <c r="LFM62" s="342"/>
      <c r="LFN62" s="342"/>
      <c r="LFO62" s="342"/>
      <c r="LFP62" s="342"/>
      <c r="LFQ62" s="342"/>
      <c r="LFR62" s="342"/>
      <c r="LFS62" s="342"/>
      <c r="LFT62" s="342"/>
      <c r="LFU62" s="342"/>
      <c r="LFV62" s="342"/>
      <c r="LFW62" s="342"/>
      <c r="LFX62" s="342"/>
      <c r="LFY62" s="342"/>
      <c r="LFZ62" s="342"/>
      <c r="LGA62" s="342"/>
      <c r="LGB62" s="342"/>
      <c r="LGC62" s="342"/>
      <c r="LGD62" s="342"/>
      <c r="LGE62" s="342"/>
      <c r="LGF62" s="342"/>
      <c r="LGG62" s="342"/>
      <c r="LGH62" s="342"/>
      <c r="LGI62" s="342"/>
      <c r="LGJ62" s="342"/>
      <c r="LGK62" s="342"/>
      <c r="LGL62" s="342"/>
      <c r="LGM62" s="342"/>
      <c r="LGN62" s="342"/>
      <c r="LGO62" s="342"/>
      <c r="LGP62" s="342"/>
      <c r="LGQ62" s="342"/>
      <c r="LGR62" s="342"/>
      <c r="LGS62" s="342"/>
      <c r="LGT62" s="342"/>
      <c r="LGU62" s="342"/>
      <c r="LGV62" s="342"/>
      <c r="LGW62" s="342"/>
      <c r="LGX62" s="342"/>
      <c r="LGY62" s="342"/>
      <c r="LGZ62" s="342"/>
      <c r="LHA62" s="342"/>
      <c r="LHB62" s="342"/>
      <c r="LHC62" s="342"/>
      <c r="LHD62" s="342"/>
      <c r="LHE62" s="342"/>
      <c r="LHF62" s="342"/>
      <c r="LHG62" s="342"/>
      <c r="LHH62" s="342"/>
      <c r="LHI62" s="342"/>
      <c r="LHJ62" s="342"/>
      <c r="LHK62" s="342"/>
      <c r="LHL62" s="342"/>
      <c r="LHM62" s="342"/>
      <c r="LHN62" s="342"/>
      <c r="LHO62" s="342"/>
      <c r="LHP62" s="342"/>
      <c r="LHQ62" s="342"/>
      <c r="LHR62" s="342"/>
      <c r="LHS62" s="342"/>
      <c r="LHT62" s="342"/>
      <c r="LHU62" s="342"/>
      <c r="LHV62" s="342"/>
      <c r="LHW62" s="342"/>
      <c r="LHX62" s="342"/>
      <c r="LHY62" s="342"/>
      <c r="LHZ62" s="342"/>
      <c r="LIA62" s="342"/>
      <c r="LIB62" s="342"/>
      <c r="LIC62" s="342"/>
      <c r="LID62" s="342"/>
      <c r="LIE62" s="342"/>
      <c r="LIF62" s="342"/>
      <c r="LIG62" s="342"/>
      <c r="LIH62" s="342"/>
      <c r="LII62" s="342"/>
      <c r="LIJ62" s="342"/>
      <c r="LIK62" s="342"/>
      <c r="LIL62" s="342"/>
      <c r="LIM62" s="342"/>
      <c r="LIN62" s="342"/>
      <c r="LIO62" s="342"/>
      <c r="LIP62" s="342"/>
      <c r="LIQ62" s="342"/>
      <c r="LIR62" s="342"/>
      <c r="LIS62" s="342"/>
      <c r="LIT62" s="342"/>
      <c r="LIU62" s="342"/>
      <c r="LIV62" s="342"/>
      <c r="LIW62" s="342"/>
      <c r="LIX62" s="342"/>
      <c r="LIY62" s="342"/>
      <c r="LIZ62" s="342"/>
      <c r="LJA62" s="342"/>
      <c r="LJB62" s="342"/>
      <c r="LJC62" s="342"/>
      <c r="LJD62" s="342"/>
      <c r="LJE62" s="342"/>
      <c r="LJF62" s="342"/>
      <c r="LJG62" s="342"/>
      <c r="LJH62" s="342"/>
      <c r="LJI62" s="342"/>
      <c r="LJJ62" s="342"/>
      <c r="LJK62" s="342"/>
      <c r="LJL62" s="342"/>
      <c r="LJM62" s="342"/>
      <c r="LJN62" s="342"/>
      <c r="LJO62" s="342"/>
      <c r="LJP62" s="342"/>
      <c r="LJQ62" s="342"/>
      <c r="LJR62" s="342"/>
      <c r="LJS62" s="342"/>
      <c r="LJT62" s="342"/>
      <c r="LJU62" s="342"/>
      <c r="LJV62" s="342"/>
      <c r="LJW62" s="342"/>
      <c r="LJX62" s="342"/>
      <c r="LJY62" s="342"/>
      <c r="LJZ62" s="342"/>
      <c r="LKA62" s="342"/>
      <c r="LKB62" s="342"/>
      <c r="LKC62" s="342"/>
      <c r="LKD62" s="342"/>
      <c r="LKE62" s="342"/>
      <c r="LKF62" s="342"/>
      <c r="LKG62" s="342"/>
      <c r="LKH62" s="342"/>
      <c r="LKI62" s="342"/>
      <c r="LKJ62" s="342"/>
      <c r="LKK62" s="342"/>
      <c r="LKL62" s="342"/>
      <c r="LKM62" s="342"/>
      <c r="LKN62" s="342"/>
      <c r="LKO62" s="342"/>
      <c r="LKP62" s="342"/>
      <c r="LKQ62" s="342"/>
      <c r="LKR62" s="342"/>
      <c r="LKS62" s="342"/>
      <c r="LKT62" s="342"/>
      <c r="LKU62" s="342"/>
      <c r="LKV62" s="342"/>
      <c r="LKW62" s="342"/>
      <c r="LKX62" s="342"/>
      <c r="LKY62" s="342"/>
      <c r="LKZ62" s="342"/>
      <c r="LLA62" s="342"/>
      <c r="LLB62" s="342"/>
      <c r="LLC62" s="342"/>
      <c r="LLD62" s="342"/>
      <c r="LLE62" s="342"/>
      <c r="LLF62" s="342"/>
      <c r="LLG62" s="342"/>
      <c r="LLH62" s="342"/>
      <c r="LLI62" s="342"/>
      <c r="LLJ62" s="342"/>
      <c r="LLK62" s="342"/>
      <c r="LLL62" s="342"/>
      <c r="LLM62" s="342"/>
      <c r="LLN62" s="342"/>
      <c r="LLO62" s="342"/>
      <c r="LLP62" s="342"/>
      <c r="LLQ62" s="342"/>
      <c r="LLR62" s="342"/>
      <c r="LLS62" s="342"/>
      <c r="LLT62" s="342"/>
      <c r="LLU62" s="342"/>
      <c r="LLV62" s="342"/>
      <c r="LLW62" s="342"/>
      <c r="LLX62" s="342"/>
      <c r="LLY62" s="342"/>
      <c r="LLZ62" s="342"/>
      <c r="LMA62" s="342"/>
      <c r="LMB62" s="342"/>
      <c r="LMC62" s="342"/>
      <c r="LMD62" s="342"/>
      <c r="LME62" s="342"/>
      <c r="LMF62" s="342"/>
      <c r="LMG62" s="342"/>
      <c r="LMH62" s="342"/>
      <c r="LMI62" s="342"/>
      <c r="LMJ62" s="342"/>
      <c r="LMK62" s="342"/>
      <c r="LML62" s="342"/>
      <c r="LMM62" s="342"/>
      <c r="LMN62" s="342"/>
      <c r="LMO62" s="342"/>
      <c r="LMP62" s="342"/>
      <c r="LMQ62" s="342"/>
      <c r="LMR62" s="342"/>
      <c r="LMS62" s="342"/>
      <c r="LMT62" s="342"/>
      <c r="LMU62" s="342"/>
      <c r="LMV62" s="342"/>
      <c r="LMW62" s="342"/>
      <c r="LMX62" s="342"/>
      <c r="LMY62" s="342"/>
      <c r="LMZ62" s="342"/>
      <c r="LNA62" s="342"/>
      <c r="LNB62" s="342"/>
      <c r="LNC62" s="342"/>
      <c r="LND62" s="342"/>
      <c r="LNE62" s="342"/>
      <c r="LNF62" s="342"/>
      <c r="LNG62" s="342"/>
      <c r="LNH62" s="342"/>
      <c r="LNI62" s="342"/>
      <c r="LNJ62" s="342"/>
      <c r="LNK62" s="342"/>
      <c r="LNL62" s="342"/>
      <c r="LNM62" s="342"/>
      <c r="LNN62" s="342"/>
      <c r="LNO62" s="342"/>
      <c r="LNP62" s="342"/>
      <c r="LNQ62" s="342"/>
      <c r="LNR62" s="342"/>
      <c r="LNS62" s="342"/>
      <c r="LNT62" s="342"/>
      <c r="LNU62" s="342"/>
      <c r="LNV62" s="342"/>
      <c r="LNW62" s="342"/>
      <c r="LNX62" s="342"/>
      <c r="LNY62" s="342"/>
      <c r="LNZ62" s="342"/>
      <c r="LOA62" s="342"/>
      <c r="LOB62" s="342"/>
      <c r="LOC62" s="342"/>
      <c r="LOD62" s="342"/>
      <c r="LOE62" s="342"/>
      <c r="LOF62" s="342"/>
      <c r="LOG62" s="342"/>
      <c r="LOH62" s="342"/>
      <c r="LOI62" s="342"/>
      <c r="LOJ62" s="342"/>
      <c r="LOK62" s="342"/>
      <c r="LOL62" s="342"/>
      <c r="LOM62" s="342"/>
      <c r="LON62" s="342"/>
      <c r="LOO62" s="342"/>
      <c r="LOP62" s="342"/>
      <c r="LOQ62" s="342"/>
      <c r="LOR62" s="342"/>
      <c r="LOS62" s="342"/>
      <c r="LOT62" s="342"/>
      <c r="LOU62" s="342"/>
      <c r="LOV62" s="342"/>
      <c r="LOW62" s="342"/>
      <c r="LOX62" s="342"/>
      <c r="LOY62" s="342"/>
      <c r="LOZ62" s="342"/>
      <c r="LPA62" s="342"/>
      <c r="LPB62" s="342"/>
      <c r="LPC62" s="342"/>
      <c r="LPD62" s="342"/>
      <c r="LPE62" s="342"/>
      <c r="LPF62" s="342"/>
      <c r="LPG62" s="342"/>
      <c r="LPH62" s="342"/>
      <c r="LPI62" s="342"/>
      <c r="LPJ62" s="342"/>
      <c r="LPK62" s="342"/>
      <c r="LPL62" s="342"/>
      <c r="LPM62" s="342"/>
      <c r="LPN62" s="342"/>
      <c r="LPO62" s="342"/>
      <c r="LPP62" s="342"/>
      <c r="LPQ62" s="342"/>
      <c r="LPR62" s="342"/>
      <c r="LPS62" s="342"/>
      <c r="LPT62" s="342"/>
      <c r="LPU62" s="342"/>
      <c r="LPV62" s="342"/>
      <c r="LPW62" s="342"/>
      <c r="LPX62" s="342"/>
      <c r="LPY62" s="342"/>
      <c r="LPZ62" s="342"/>
      <c r="LQA62" s="342"/>
      <c r="LQB62" s="342"/>
      <c r="LQC62" s="342"/>
      <c r="LQD62" s="342"/>
      <c r="LQE62" s="342"/>
      <c r="LQF62" s="342"/>
      <c r="LQG62" s="342"/>
      <c r="LQH62" s="342"/>
      <c r="LQI62" s="342"/>
      <c r="LQJ62" s="342"/>
      <c r="LQK62" s="342"/>
      <c r="LQL62" s="342"/>
      <c r="LQM62" s="342"/>
      <c r="LQN62" s="342"/>
      <c r="LQO62" s="342"/>
      <c r="LQP62" s="342"/>
      <c r="LQQ62" s="342"/>
      <c r="LQR62" s="342"/>
      <c r="LQS62" s="342"/>
      <c r="LQT62" s="342"/>
      <c r="LQU62" s="342"/>
      <c r="LQV62" s="342"/>
      <c r="LQW62" s="342"/>
      <c r="LQX62" s="342"/>
      <c r="LQY62" s="342"/>
      <c r="LQZ62" s="342"/>
      <c r="LRA62" s="342"/>
      <c r="LRB62" s="342"/>
      <c r="LRC62" s="342"/>
      <c r="LRD62" s="342"/>
      <c r="LRE62" s="342"/>
      <c r="LRF62" s="342"/>
      <c r="LRG62" s="342"/>
      <c r="LRH62" s="342"/>
      <c r="LRI62" s="342"/>
      <c r="LRJ62" s="342"/>
      <c r="LRK62" s="342"/>
      <c r="LRL62" s="342"/>
      <c r="LRM62" s="342"/>
      <c r="LRN62" s="342"/>
      <c r="LRO62" s="342"/>
      <c r="LRP62" s="342"/>
      <c r="LRQ62" s="342"/>
      <c r="LRR62" s="342"/>
      <c r="LRS62" s="342"/>
      <c r="LRT62" s="342"/>
      <c r="LRU62" s="342"/>
      <c r="LRV62" s="342"/>
      <c r="LRW62" s="342"/>
      <c r="LRX62" s="342"/>
      <c r="LRY62" s="342"/>
      <c r="LRZ62" s="342"/>
      <c r="LSA62" s="342"/>
      <c r="LSB62" s="342"/>
      <c r="LSC62" s="342"/>
      <c r="LSD62" s="342"/>
      <c r="LSE62" s="342"/>
      <c r="LSF62" s="342"/>
      <c r="LSG62" s="342"/>
      <c r="LSH62" s="342"/>
      <c r="LSI62" s="342"/>
      <c r="LSJ62" s="342"/>
      <c r="LSK62" s="342"/>
      <c r="LSL62" s="342"/>
      <c r="LSM62" s="342"/>
      <c r="LSN62" s="342"/>
      <c r="LSO62" s="342"/>
      <c r="LSP62" s="342"/>
      <c r="LSQ62" s="342"/>
      <c r="LSR62" s="342"/>
      <c r="LSS62" s="342"/>
      <c r="LST62" s="342"/>
      <c r="LSU62" s="342"/>
      <c r="LSV62" s="342"/>
      <c r="LSW62" s="342"/>
      <c r="LSX62" s="342"/>
      <c r="LSY62" s="342"/>
      <c r="LSZ62" s="342"/>
      <c r="LTA62" s="342"/>
      <c r="LTB62" s="342"/>
      <c r="LTC62" s="342"/>
      <c r="LTD62" s="342"/>
      <c r="LTE62" s="342"/>
      <c r="LTF62" s="342"/>
      <c r="LTG62" s="342"/>
      <c r="LTH62" s="342"/>
      <c r="LTI62" s="342"/>
      <c r="LTJ62" s="342"/>
      <c r="LTK62" s="342"/>
      <c r="LTL62" s="342"/>
      <c r="LTM62" s="342"/>
      <c r="LTN62" s="342"/>
      <c r="LTO62" s="342"/>
      <c r="LTP62" s="342"/>
      <c r="LTQ62" s="342"/>
      <c r="LTR62" s="342"/>
      <c r="LTS62" s="342"/>
      <c r="LTT62" s="342"/>
      <c r="LTU62" s="342"/>
      <c r="LTV62" s="342"/>
      <c r="LTW62" s="342"/>
      <c r="LTX62" s="342"/>
      <c r="LTY62" s="342"/>
      <c r="LTZ62" s="342"/>
      <c r="LUA62" s="342"/>
      <c r="LUB62" s="342"/>
      <c r="LUC62" s="342"/>
      <c r="LUD62" s="342"/>
      <c r="LUE62" s="342"/>
      <c r="LUF62" s="342"/>
      <c r="LUG62" s="342"/>
      <c r="LUH62" s="342"/>
      <c r="LUI62" s="342"/>
      <c r="LUJ62" s="342"/>
      <c r="LUK62" s="342"/>
      <c r="LUL62" s="342"/>
      <c r="LUM62" s="342"/>
      <c r="LUN62" s="342"/>
      <c r="LUO62" s="342"/>
      <c r="LUP62" s="342"/>
      <c r="LUQ62" s="342"/>
      <c r="LUR62" s="342"/>
      <c r="LUS62" s="342"/>
      <c r="LUT62" s="342"/>
      <c r="LUU62" s="342"/>
      <c r="LUV62" s="342"/>
      <c r="LUW62" s="342"/>
      <c r="LUX62" s="342"/>
      <c r="LUY62" s="342"/>
      <c r="LUZ62" s="342"/>
      <c r="LVA62" s="342"/>
      <c r="LVB62" s="342"/>
      <c r="LVC62" s="342"/>
      <c r="LVD62" s="342"/>
      <c r="LVE62" s="342"/>
      <c r="LVF62" s="342"/>
      <c r="LVG62" s="342"/>
      <c r="LVH62" s="342"/>
      <c r="LVI62" s="342"/>
      <c r="LVJ62" s="342"/>
      <c r="LVK62" s="342"/>
      <c r="LVL62" s="342"/>
      <c r="LVM62" s="342"/>
      <c r="LVN62" s="342"/>
      <c r="LVO62" s="342"/>
      <c r="LVP62" s="342"/>
      <c r="LVQ62" s="342"/>
      <c r="LVR62" s="342"/>
      <c r="LVS62" s="342"/>
      <c r="LVT62" s="342"/>
      <c r="LVU62" s="342"/>
      <c r="LVV62" s="342"/>
      <c r="LVW62" s="342"/>
      <c r="LVX62" s="342"/>
      <c r="LVY62" s="342"/>
      <c r="LVZ62" s="342"/>
      <c r="LWA62" s="342"/>
      <c r="LWB62" s="342"/>
      <c r="LWC62" s="342"/>
      <c r="LWD62" s="342"/>
      <c r="LWE62" s="342"/>
      <c r="LWF62" s="342"/>
      <c r="LWG62" s="342"/>
      <c r="LWH62" s="342"/>
      <c r="LWI62" s="342"/>
      <c r="LWJ62" s="342"/>
      <c r="LWK62" s="342"/>
      <c r="LWL62" s="342"/>
      <c r="LWM62" s="342"/>
      <c r="LWN62" s="342"/>
      <c r="LWO62" s="342"/>
      <c r="LWP62" s="342"/>
      <c r="LWQ62" s="342"/>
      <c r="LWR62" s="342"/>
      <c r="LWS62" s="342"/>
      <c r="LWT62" s="342"/>
      <c r="LWU62" s="342"/>
      <c r="LWV62" s="342"/>
      <c r="LWW62" s="342"/>
      <c r="LWX62" s="342"/>
      <c r="LWY62" s="342"/>
      <c r="LWZ62" s="342"/>
      <c r="LXA62" s="342"/>
      <c r="LXB62" s="342"/>
      <c r="LXC62" s="342"/>
      <c r="LXD62" s="342"/>
      <c r="LXE62" s="342"/>
      <c r="LXF62" s="342"/>
      <c r="LXG62" s="342"/>
      <c r="LXH62" s="342"/>
      <c r="LXI62" s="342"/>
      <c r="LXJ62" s="342"/>
      <c r="LXK62" s="342"/>
      <c r="LXL62" s="342"/>
      <c r="LXM62" s="342"/>
      <c r="LXN62" s="342"/>
      <c r="LXO62" s="342"/>
      <c r="LXP62" s="342"/>
      <c r="LXQ62" s="342"/>
      <c r="LXR62" s="342"/>
      <c r="LXS62" s="342"/>
      <c r="LXT62" s="342"/>
      <c r="LXU62" s="342"/>
      <c r="LXV62" s="342"/>
      <c r="LXW62" s="342"/>
      <c r="LXX62" s="342"/>
      <c r="LXY62" s="342"/>
      <c r="LXZ62" s="342"/>
      <c r="LYA62" s="342"/>
      <c r="LYB62" s="342"/>
      <c r="LYC62" s="342"/>
      <c r="LYD62" s="342"/>
      <c r="LYE62" s="342"/>
      <c r="LYF62" s="342"/>
      <c r="LYG62" s="342"/>
      <c r="LYH62" s="342"/>
      <c r="LYI62" s="342"/>
      <c r="LYJ62" s="342"/>
      <c r="LYK62" s="342"/>
      <c r="LYL62" s="342"/>
      <c r="LYM62" s="342"/>
      <c r="LYN62" s="342"/>
      <c r="LYO62" s="342"/>
      <c r="LYP62" s="342"/>
      <c r="LYQ62" s="342"/>
      <c r="LYR62" s="342"/>
      <c r="LYS62" s="342"/>
      <c r="LYT62" s="342"/>
      <c r="LYU62" s="342"/>
      <c r="LYV62" s="342"/>
      <c r="LYW62" s="342"/>
      <c r="LYX62" s="342"/>
      <c r="LYY62" s="342"/>
      <c r="LYZ62" s="342"/>
      <c r="LZA62" s="342"/>
      <c r="LZB62" s="342"/>
      <c r="LZC62" s="342"/>
      <c r="LZD62" s="342"/>
      <c r="LZE62" s="342"/>
      <c r="LZF62" s="342"/>
      <c r="LZG62" s="342"/>
      <c r="LZH62" s="342"/>
      <c r="LZI62" s="342"/>
      <c r="LZJ62" s="342"/>
      <c r="LZK62" s="342"/>
      <c r="LZL62" s="342"/>
      <c r="LZM62" s="342"/>
      <c r="LZN62" s="342"/>
      <c r="LZO62" s="342"/>
      <c r="LZP62" s="342"/>
      <c r="LZQ62" s="342"/>
      <c r="LZR62" s="342"/>
      <c r="LZS62" s="342"/>
      <c r="LZT62" s="342"/>
      <c r="LZU62" s="342"/>
      <c r="LZV62" s="342"/>
      <c r="LZW62" s="342"/>
      <c r="LZX62" s="342"/>
      <c r="LZY62" s="342"/>
      <c r="LZZ62" s="342"/>
      <c r="MAA62" s="342"/>
      <c r="MAB62" s="342"/>
      <c r="MAC62" s="342"/>
      <c r="MAD62" s="342"/>
      <c r="MAE62" s="342"/>
      <c r="MAF62" s="342"/>
      <c r="MAG62" s="342"/>
      <c r="MAH62" s="342"/>
      <c r="MAI62" s="342"/>
      <c r="MAJ62" s="342"/>
      <c r="MAK62" s="342"/>
      <c r="MAL62" s="342"/>
      <c r="MAM62" s="342"/>
      <c r="MAN62" s="342"/>
      <c r="MAO62" s="342"/>
      <c r="MAP62" s="342"/>
      <c r="MAQ62" s="342"/>
      <c r="MAR62" s="342"/>
      <c r="MAS62" s="342"/>
      <c r="MAT62" s="342"/>
      <c r="MAU62" s="342"/>
      <c r="MAV62" s="342"/>
      <c r="MAW62" s="342"/>
      <c r="MAX62" s="342"/>
      <c r="MAY62" s="342"/>
      <c r="MAZ62" s="342"/>
      <c r="MBA62" s="342"/>
      <c r="MBB62" s="342"/>
      <c r="MBC62" s="342"/>
      <c r="MBD62" s="342"/>
      <c r="MBE62" s="342"/>
      <c r="MBF62" s="342"/>
      <c r="MBG62" s="342"/>
      <c r="MBH62" s="342"/>
      <c r="MBI62" s="342"/>
      <c r="MBJ62" s="342"/>
      <c r="MBK62" s="342"/>
      <c r="MBL62" s="342"/>
      <c r="MBM62" s="342"/>
      <c r="MBN62" s="342"/>
      <c r="MBO62" s="342"/>
      <c r="MBP62" s="342"/>
      <c r="MBQ62" s="342"/>
      <c r="MBR62" s="342"/>
      <c r="MBS62" s="342"/>
      <c r="MBT62" s="342"/>
      <c r="MBU62" s="342"/>
      <c r="MBV62" s="342"/>
      <c r="MBW62" s="342"/>
      <c r="MBX62" s="342"/>
      <c r="MBY62" s="342"/>
      <c r="MBZ62" s="342"/>
      <c r="MCA62" s="342"/>
      <c r="MCB62" s="342"/>
      <c r="MCC62" s="342"/>
      <c r="MCD62" s="342"/>
      <c r="MCE62" s="342"/>
      <c r="MCF62" s="342"/>
      <c r="MCG62" s="342"/>
      <c r="MCH62" s="342"/>
      <c r="MCI62" s="342"/>
      <c r="MCJ62" s="342"/>
      <c r="MCK62" s="342"/>
      <c r="MCL62" s="342"/>
      <c r="MCM62" s="342"/>
      <c r="MCN62" s="342"/>
      <c r="MCO62" s="342"/>
      <c r="MCP62" s="342"/>
      <c r="MCQ62" s="342"/>
      <c r="MCR62" s="342"/>
      <c r="MCS62" s="342"/>
      <c r="MCT62" s="342"/>
      <c r="MCU62" s="342"/>
      <c r="MCV62" s="342"/>
      <c r="MCW62" s="342"/>
      <c r="MCX62" s="342"/>
      <c r="MCY62" s="342"/>
      <c r="MCZ62" s="342"/>
      <c r="MDA62" s="342"/>
      <c r="MDB62" s="342"/>
      <c r="MDC62" s="342"/>
      <c r="MDD62" s="342"/>
      <c r="MDE62" s="342"/>
      <c r="MDF62" s="342"/>
      <c r="MDG62" s="342"/>
      <c r="MDH62" s="342"/>
      <c r="MDI62" s="342"/>
      <c r="MDJ62" s="342"/>
      <c r="MDK62" s="342"/>
      <c r="MDL62" s="342"/>
      <c r="MDM62" s="342"/>
      <c r="MDN62" s="342"/>
      <c r="MDO62" s="342"/>
      <c r="MDP62" s="342"/>
      <c r="MDQ62" s="342"/>
      <c r="MDR62" s="342"/>
      <c r="MDS62" s="342"/>
      <c r="MDT62" s="342"/>
      <c r="MDU62" s="342"/>
      <c r="MDV62" s="342"/>
      <c r="MDW62" s="342"/>
      <c r="MDX62" s="342"/>
      <c r="MDY62" s="342"/>
      <c r="MDZ62" s="342"/>
      <c r="MEA62" s="342"/>
      <c r="MEB62" s="342"/>
      <c r="MEC62" s="342"/>
      <c r="MED62" s="342"/>
      <c r="MEE62" s="342"/>
      <c r="MEF62" s="342"/>
      <c r="MEG62" s="342"/>
      <c r="MEH62" s="342"/>
      <c r="MEI62" s="342"/>
      <c r="MEJ62" s="342"/>
      <c r="MEK62" s="342"/>
      <c r="MEL62" s="342"/>
      <c r="MEM62" s="342"/>
      <c r="MEN62" s="342"/>
      <c r="MEO62" s="342"/>
      <c r="MEP62" s="342"/>
      <c r="MEQ62" s="342"/>
      <c r="MER62" s="342"/>
      <c r="MES62" s="342"/>
      <c r="MET62" s="342"/>
      <c r="MEU62" s="342"/>
      <c r="MEV62" s="342"/>
      <c r="MEW62" s="342"/>
      <c r="MEX62" s="342"/>
      <c r="MEY62" s="342"/>
      <c r="MEZ62" s="342"/>
      <c r="MFA62" s="342"/>
      <c r="MFB62" s="342"/>
      <c r="MFC62" s="342"/>
      <c r="MFD62" s="342"/>
      <c r="MFE62" s="342"/>
      <c r="MFF62" s="342"/>
      <c r="MFG62" s="342"/>
      <c r="MFH62" s="342"/>
      <c r="MFI62" s="342"/>
      <c r="MFJ62" s="342"/>
      <c r="MFK62" s="342"/>
      <c r="MFL62" s="342"/>
      <c r="MFM62" s="342"/>
      <c r="MFN62" s="342"/>
      <c r="MFO62" s="342"/>
      <c r="MFP62" s="342"/>
      <c r="MFQ62" s="342"/>
      <c r="MFR62" s="342"/>
      <c r="MFS62" s="342"/>
      <c r="MFT62" s="342"/>
      <c r="MFU62" s="342"/>
      <c r="MFV62" s="342"/>
      <c r="MFW62" s="342"/>
      <c r="MFX62" s="342"/>
      <c r="MFY62" s="342"/>
      <c r="MFZ62" s="342"/>
      <c r="MGA62" s="342"/>
      <c r="MGB62" s="342"/>
      <c r="MGC62" s="342"/>
      <c r="MGD62" s="342"/>
      <c r="MGE62" s="342"/>
      <c r="MGF62" s="342"/>
      <c r="MGG62" s="342"/>
      <c r="MGH62" s="342"/>
      <c r="MGI62" s="342"/>
      <c r="MGJ62" s="342"/>
      <c r="MGK62" s="342"/>
      <c r="MGL62" s="342"/>
      <c r="MGM62" s="342"/>
      <c r="MGN62" s="342"/>
      <c r="MGO62" s="342"/>
      <c r="MGP62" s="342"/>
      <c r="MGQ62" s="342"/>
      <c r="MGR62" s="342"/>
      <c r="MGS62" s="342"/>
      <c r="MGT62" s="342"/>
      <c r="MGU62" s="342"/>
      <c r="MGV62" s="342"/>
      <c r="MGW62" s="342"/>
      <c r="MGX62" s="342"/>
      <c r="MGY62" s="342"/>
      <c r="MGZ62" s="342"/>
      <c r="MHA62" s="342"/>
      <c r="MHB62" s="342"/>
      <c r="MHC62" s="342"/>
      <c r="MHD62" s="342"/>
      <c r="MHE62" s="342"/>
      <c r="MHF62" s="342"/>
      <c r="MHG62" s="342"/>
      <c r="MHH62" s="342"/>
      <c r="MHI62" s="342"/>
      <c r="MHJ62" s="342"/>
      <c r="MHK62" s="342"/>
      <c r="MHL62" s="342"/>
      <c r="MHM62" s="342"/>
      <c r="MHN62" s="342"/>
      <c r="MHO62" s="342"/>
      <c r="MHP62" s="342"/>
      <c r="MHQ62" s="342"/>
      <c r="MHR62" s="342"/>
      <c r="MHS62" s="342"/>
      <c r="MHT62" s="342"/>
      <c r="MHU62" s="342"/>
      <c r="MHV62" s="342"/>
      <c r="MHW62" s="342"/>
      <c r="MHX62" s="342"/>
      <c r="MHY62" s="342"/>
      <c r="MHZ62" s="342"/>
      <c r="MIA62" s="342"/>
      <c r="MIB62" s="342"/>
      <c r="MIC62" s="342"/>
      <c r="MID62" s="342"/>
      <c r="MIE62" s="342"/>
      <c r="MIF62" s="342"/>
      <c r="MIG62" s="342"/>
      <c r="MIH62" s="342"/>
      <c r="MII62" s="342"/>
      <c r="MIJ62" s="342"/>
      <c r="MIK62" s="342"/>
      <c r="MIL62" s="342"/>
      <c r="MIM62" s="342"/>
      <c r="MIN62" s="342"/>
      <c r="MIO62" s="342"/>
      <c r="MIP62" s="342"/>
      <c r="MIQ62" s="342"/>
      <c r="MIR62" s="342"/>
      <c r="MIS62" s="342"/>
      <c r="MIT62" s="342"/>
      <c r="MIU62" s="342"/>
      <c r="MIV62" s="342"/>
      <c r="MIW62" s="342"/>
      <c r="MIX62" s="342"/>
      <c r="MIY62" s="342"/>
      <c r="MIZ62" s="342"/>
      <c r="MJA62" s="342"/>
      <c r="MJB62" s="342"/>
      <c r="MJC62" s="342"/>
      <c r="MJD62" s="342"/>
      <c r="MJE62" s="342"/>
      <c r="MJF62" s="342"/>
      <c r="MJG62" s="342"/>
      <c r="MJH62" s="342"/>
      <c r="MJI62" s="342"/>
      <c r="MJJ62" s="342"/>
      <c r="MJK62" s="342"/>
      <c r="MJL62" s="342"/>
      <c r="MJM62" s="342"/>
      <c r="MJN62" s="342"/>
      <c r="MJO62" s="342"/>
      <c r="MJP62" s="342"/>
      <c r="MJQ62" s="342"/>
      <c r="MJR62" s="342"/>
      <c r="MJS62" s="342"/>
      <c r="MJT62" s="342"/>
      <c r="MJU62" s="342"/>
      <c r="MJV62" s="342"/>
      <c r="MJW62" s="342"/>
      <c r="MJX62" s="342"/>
      <c r="MJY62" s="342"/>
      <c r="MJZ62" s="342"/>
      <c r="MKA62" s="342"/>
      <c r="MKB62" s="342"/>
      <c r="MKC62" s="342"/>
      <c r="MKD62" s="342"/>
      <c r="MKE62" s="342"/>
      <c r="MKF62" s="342"/>
      <c r="MKG62" s="342"/>
      <c r="MKH62" s="342"/>
      <c r="MKI62" s="342"/>
      <c r="MKJ62" s="342"/>
      <c r="MKK62" s="342"/>
      <c r="MKL62" s="342"/>
      <c r="MKM62" s="342"/>
      <c r="MKN62" s="342"/>
      <c r="MKO62" s="342"/>
      <c r="MKP62" s="342"/>
      <c r="MKQ62" s="342"/>
      <c r="MKR62" s="342"/>
      <c r="MKS62" s="342"/>
      <c r="MKT62" s="342"/>
      <c r="MKU62" s="342"/>
      <c r="MKV62" s="342"/>
      <c r="MKW62" s="342"/>
      <c r="MKX62" s="342"/>
      <c r="MKY62" s="342"/>
      <c r="MKZ62" s="342"/>
      <c r="MLA62" s="342"/>
      <c r="MLB62" s="342"/>
      <c r="MLC62" s="342"/>
      <c r="MLD62" s="342"/>
      <c r="MLE62" s="342"/>
      <c r="MLF62" s="342"/>
      <c r="MLG62" s="342"/>
      <c r="MLH62" s="342"/>
      <c r="MLI62" s="342"/>
      <c r="MLJ62" s="342"/>
      <c r="MLK62" s="342"/>
      <c r="MLL62" s="342"/>
      <c r="MLM62" s="342"/>
      <c r="MLN62" s="342"/>
      <c r="MLO62" s="342"/>
      <c r="MLP62" s="342"/>
      <c r="MLQ62" s="342"/>
      <c r="MLR62" s="342"/>
      <c r="MLS62" s="342"/>
      <c r="MLT62" s="342"/>
      <c r="MLU62" s="342"/>
      <c r="MLV62" s="342"/>
      <c r="MLW62" s="342"/>
      <c r="MLX62" s="342"/>
      <c r="MLY62" s="342"/>
      <c r="MLZ62" s="342"/>
      <c r="MMA62" s="342"/>
      <c r="MMB62" s="342"/>
      <c r="MMC62" s="342"/>
      <c r="MMD62" s="342"/>
      <c r="MME62" s="342"/>
      <c r="MMF62" s="342"/>
      <c r="MMG62" s="342"/>
      <c r="MMH62" s="342"/>
      <c r="MMI62" s="342"/>
      <c r="MMJ62" s="342"/>
      <c r="MMK62" s="342"/>
      <c r="MML62" s="342"/>
      <c r="MMM62" s="342"/>
      <c r="MMN62" s="342"/>
      <c r="MMO62" s="342"/>
      <c r="MMP62" s="342"/>
      <c r="MMQ62" s="342"/>
      <c r="MMR62" s="342"/>
      <c r="MMS62" s="342"/>
      <c r="MMT62" s="342"/>
      <c r="MMU62" s="342"/>
      <c r="MMV62" s="342"/>
      <c r="MMW62" s="342"/>
      <c r="MMX62" s="342"/>
      <c r="MMY62" s="342"/>
      <c r="MMZ62" s="342"/>
      <c r="MNA62" s="342"/>
      <c r="MNB62" s="342"/>
      <c r="MNC62" s="342"/>
      <c r="MND62" s="342"/>
      <c r="MNE62" s="342"/>
      <c r="MNF62" s="342"/>
      <c r="MNG62" s="342"/>
      <c r="MNH62" s="342"/>
      <c r="MNI62" s="342"/>
      <c r="MNJ62" s="342"/>
      <c r="MNK62" s="342"/>
      <c r="MNL62" s="342"/>
      <c r="MNM62" s="342"/>
      <c r="MNN62" s="342"/>
      <c r="MNO62" s="342"/>
      <c r="MNP62" s="342"/>
      <c r="MNQ62" s="342"/>
      <c r="MNR62" s="342"/>
      <c r="MNS62" s="342"/>
      <c r="MNT62" s="342"/>
      <c r="MNU62" s="342"/>
      <c r="MNV62" s="342"/>
      <c r="MNW62" s="342"/>
      <c r="MNX62" s="342"/>
      <c r="MNY62" s="342"/>
      <c r="MNZ62" s="342"/>
      <c r="MOA62" s="342"/>
      <c r="MOB62" s="342"/>
      <c r="MOC62" s="342"/>
      <c r="MOD62" s="342"/>
      <c r="MOE62" s="342"/>
      <c r="MOF62" s="342"/>
      <c r="MOG62" s="342"/>
      <c r="MOH62" s="342"/>
      <c r="MOI62" s="342"/>
      <c r="MOJ62" s="342"/>
      <c r="MOK62" s="342"/>
      <c r="MOL62" s="342"/>
      <c r="MOM62" s="342"/>
      <c r="MON62" s="342"/>
      <c r="MOO62" s="342"/>
      <c r="MOP62" s="342"/>
      <c r="MOQ62" s="342"/>
      <c r="MOR62" s="342"/>
      <c r="MOS62" s="342"/>
      <c r="MOT62" s="342"/>
      <c r="MOU62" s="342"/>
      <c r="MOV62" s="342"/>
      <c r="MOW62" s="342"/>
      <c r="MOX62" s="342"/>
      <c r="MOY62" s="342"/>
      <c r="MOZ62" s="342"/>
      <c r="MPA62" s="342"/>
      <c r="MPB62" s="342"/>
      <c r="MPC62" s="342"/>
      <c r="MPD62" s="342"/>
      <c r="MPE62" s="342"/>
      <c r="MPF62" s="342"/>
      <c r="MPG62" s="342"/>
      <c r="MPH62" s="342"/>
      <c r="MPI62" s="342"/>
      <c r="MPJ62" s="342"/>
      <c r="MPK62" s="342"/>
      <c r="MPL62" s="342"/>
      <c r="MPM62" s="342"/>
      <c r="MPN62" s="342"/>
      <c r="MPO62" s="342"/>
      <c r="MPP62" s="342"/>
      <c r="MPQ62" s="342"/>
      <c r="MPR62" s="342"/>
      <c r="MPS62" s="342"/>
      <c r="MPT62" s="342"/>
      <c r="MPU62" s="342"/>
      <c r="MPV62" s="342"/>
      <c r="MPW62" s="342"/>
      <c r="MPX62" s="342"/>
      <c r="MPY62" s="342"/>
      <c r="MPZ62" s="342"/>
      <c r="MQA62" s="342"/>
      <c r="MQB62" s="342"/>
      <c r="MQC62" s="342"/>
      <c r="MQD62" s="342"/>
      <c r="MQE62" s="342"/>
      <c r="MQF62" s="342"/>
      <c r="MQG62" s="342"/>
      <c r="MQH62" s="342"/>
      <c r="MQI62" s="342"/>
      <c r="MQJ62" s="342"/>
      <c r="MQK62" s="342"/>
      <c r="MQL62" s="342"/>
      <c r="MQM62" s="342"/>
      <c r="MQN62" s="342"/>
      <c r="MQO62" s="342"/>
      <c r="MQP62" s="342"/>
      <c r="MQQ62" s="342"/>
      <c r="MQR62" s="342"/>
      <c r="MQS62" s="342"/>
      <c r="MQT62" s="342"/>
      <c r="MQU62" s="342"/>
      <c r="MQV62" s="342"/>
      <c r="MQW62" s="342"/>
      <c r="MQX62" s="342"/>
      <c r="MQY62" s="342"/>
      <c r="MQZ62" s="342"/>
      <c r="MRA62" s="342"/>
      <c r="MRB62" s="342"/>
      <c r="MRC62" s="342"/>
      <c r="MRD62" s="342"/>
      <c r="MRE62" s="342"/>
      <c r="MRF62" s="342"/>
      <c r="MRG62" s="342"/>
      <c r="MRH62" s="342"/>
      <c r="MRI62" s="342"/>
      <c r="MRJ62" s="342"/>
      <c r="MRK62" s="342"/>
      <c r="MRL62" s="342"/>
      <c r="MRM62" s="342"/>
      <c r="MRN62" s="342"/>
      <c r="MRO62" s="342"/>
      <c r="MRP62" s="342"/>
      <c r="MRQ62" s="342"/>
      <c r="MRR62" s="342"/>
      <c r="MRS62" s="342"/>
      <c r="MRT62" s="342"/>
      <c r="MRU62" s="342"/>
      <c r="MRV62" s="342"/>
      <c r="MRW62" s="342"/>
      <c r="MRX62" s="342"/>
      <c r="MRY62" s="342"/>
      <c r="MRZ62" s="342"/>
      <c r="MSA62" s="342"/>
      <c r="MSB62" s="342"/>
      <c r="MSC62" s="342"/>
      <c r="MSD62" s="342"/>
      <c r="MSE62" s="342"/>
      <c r="MSF62" s="342"/>
      <c r="MSG62" s="342"/>
      <c r="MSH62" s="342"/>
      <c r="MSI62" s="342"/>
      <c r="MSJ62" s="342"/>
      <c r="MSK62" s="342"/>
      <c r="MSL62" s="342"/>
      <c r="MSM62" s="342"/>
      <c r="MSN62" s="342"/>
      <c r="MSO62" s="342"/>
      <c r="MSP62" s="342"/>
      <c r="MSQ62" s="342"/>
      <c r="MSR62" s="342"/>
      <c r="MSS62" s="342"/>
      <c r="MST62" s="342"/>
      <c r="MSU62" s="342"/>
      <c r="MSV62" s="342"/>
      <c r="MSW62" s="342"/>
      <c r="MSX62" s="342"/>
      <c r="MSY62" s="342"/>
      <c r="MSZ62" s="342"/>
      <c r="MTA62" s="342"/>
      <c r="MTB62" s="342"/>
      <c r="MTC62" s="342"/>
      <c r="MTD62" s="342"/>
      <c r="MTE62" s="342"/>
      <c r="MTF62" s="342"/>
      <c r="MTG62" s="342"/>
      <c r="MTH62" s="342"/>
      <c r="MTI62" s="342"/>
      <c r="MTJ62" s="342"/>
      <c r="MTK62" s="342"/>
      <c r="MTL62" s="342"/>
      <c r="MTM62" s="342"/>
      <c r="MTN62" s="342"/>
      <c r="MTO62" s="342"/>
      <c r="MTP62" s="342"/>
      <c r="MTQ62" s="342"/>
      <c r="MTR62" s="342"/>
      <c r="MTS62" s="342"/>
      <c r="MTT62" s="342"/>
      <c r="MTU62" s="342"/>
      <c r="MTV62" s="342"/>
      <c r="MTW62" s="342"/>
      <c r="MTX62" s="342"/>
      <c r="MTY62" s="342"/>
      <c r="MTZ62" s="342"/>
      <c r="MUA62" s="342"/>
      <c r="MUB62" s="342"/>
      <c r="MUC62" s="342"/>
      <c r="MUD62" s="342"/>
      <c r="MUE62" s="342"/>
      <c r="MUF62" s="342"/>
      <c r="MUG62" s="342"/>
      <c r="MUH62" s="342"/>
      <c r="MUI62" s="342"/>
      <c r="MUJ62" s="342"/>
      <c r="MUK62" s="342"/>
      <c r="MUL62" s="342"/>
      <c r="MUM62" s="342"/>
      <c r="MUN62" s="342"/>
      <c r="MUO62" s="342"/>
      <c r="MUP62" s="342"/>
      <c r="MUQ62" s="342"/>
      <c r="MUR62" s="342"/>
      <c r="MUS62" s="342"/>
      <c r="MUT62" s="342"/>
      <c r="MUU62" s="342"/>
      <c r="MUV62" s="342"/>
      <c r="MUW62" s="342"/>
      <c r="MUX62" s="342"/>
      <c r="MUY62" s="342"/>
      <c r="MUZ62" s="342"/>
      <c r="MVA62" s="342"/>
      <c r="MVB62" s="342"/>
      <c r="MVC62" s="342"/>
      <c r="MVD62" s="342"/>
      <c r="MVE62" s="342"/>
      <c r="MVF62" s="342"/>
      <c r="MVG62" s="342"/>
      <c r="MVH62" s="342"/>
      <c r="MVI62" s="342"/>
      <c r="MVJ62" s="342"/>
      <c r="MVK62" s="342"/>
      <c r="MVL62" s="342"/>
      <c r="MVM62" s="342"/>
      <c r="MVN62" s="342"/>
      <c r="MVO62" s="342"/>
      <c r="MVP62" s="342"/>
      <c r="MVQ62" s="342"/>
      <c r="MVR62" s="342"/>
      <c r="MVS62" s="342"/>
      <c r="MVT62" s="342"/>
      <c r="MVU62" s="342"/>
      <c r="MVV62" s="342"/>
      <c r="MVW62" s="342"/>
      <c r="MVX62" s="342"/>
      <c r="MVY62" s="342"/>
      <c r="MVZ62" s="342"/>
      <c r="MWA62" s="342"/>
      <c r="MWB62" s="342"/>
      <c r="MWC62" s="342"/>
      <c r="MWD62" s="342"/>
      <c r="MWE62" s="342"/>
      <c r="MWF62" s="342"/>
      <c r="MWG62" s="342"/>
      <c r="MWH62" s="342"/>
      <c r="MWI62" s="342"/>
      <c r="MWJ62" s="342"/>
      <c r="MWK62" s="342"/>
      <c r="MWL62" s="342"/>
      <c r="MWM62" s="342"/>
      <c r="MWN62" s="342"/>
      <c r="MWO62" s="342"/>
      <c r="MWP62" s="342"/>
      <c r="MWQ62" s="342"/>
      <c r="MWR62" s="342"/>
      <c r="MWS62" s="342"/>
      <c r="MWT62" s="342"/>
      <c r="MWU62" s="342"/>
      <c r="MWV62" s="342"/>
      <c r="MWW62" s="342"/>
      <c r="MWX62" s="342"/>
      <c r="MWY62" s="342"/>
      <c r="MWZ62" s="342"/>
      <c r="MXA62" s="342"/>
      <c r="MXB62" s="342"/>
      <c r="MXC62" s="342"/>
      <c r="MXD62" s="342"/>
      <c r="MXE62" s="342"/>
      <c r="MXF62" s="342"/>
      <c r="MXG62" s="342"/>
      <c r="MXH62" s="342"/>
      <c r="MXI62" s="342"/>
      <c r="MXJ62" s="342"/>
      <c r="MXK62" s="342"/>
      <c r="MXL62" s="342"/>
      <c r="MXM62" s="342"/>
      <c r="MXN62" s="342"/>
      <c r="MXO62" s="342"/>
      <c r="MXP62" s="342"/>
      <c r="MXQ62" s="342"/>
      <c r="MXR62" s="342"/>
      <c r="MXS62" s="342"/>
      <c r="MXT62" s="342"/>
      <c r="MXU62" s="342"/>
      <c r="MXV62" s="342"/>
      <c r="MXW62" s="342"/>
      <c r="MXX62" s="342"/>
      <c r="MXY62" s="342"/>
      <c r="MXZ62" s="342"/>
      <c r="MYA62" s="342"/>
      <c r="MYB62" s="342"/>
      <c r="MYC62" s="342"/>
      <c r="MYD62" s="342"/>
      <c r="MYE62" s="342"/>
      <c r="MYF62" s="342"/>
      <c r="MYG62" s="342"/>
      <c r="MYH62" s="342"/>
      <c r="MYI62" s="342"/>
      <c r="MYJ62" s="342"/>
      <c r="MYK62" s="342"/>
      <c r="MYL62" s="342"/>
      <c r="MYM62" s="342"/>
      <c r="MYN62" s="342"/>
      <c r="MYO62" s="342"/>
      <c r="MYP62" s="342"/>
      <c r="MYQ62" s="342"/>
      <c r="MYR62" s="342"/>
      <c r="MYS62" s="342"/>
      <c r="MYT62" s="342"/>
      <c r="MYU62" s="342"/>
      <c r="MYV62" s="342"/>
      <c r="MYW62" s="342"/>
      <c r="MYX62" s="342"/>
      <c r="MYY62" s="342"/>
      <c r="MYZ62" s="342"/>
      <c r="MZA62" s="342"/>
      <c r="MZB62" s="342"/>
      <c r="MZC62" s="342"/>
      <c r="MZD62" s="342"/>
      <c r="MZE62" s="342"/>
      <c r="MZF62" s="342"/>
      <c r="MZG62" s="342"/>
      <c r="MZH62" s="342"/>
      <c r="MZI62" s="342"/>
      <c r="MZJ62" s="342"/>
      <c r="MZK62" s="342"/>
      <c r="MZL62" s="342"/>
      <c r="MZM62" s="342"/>
      <c r="MZN62" s="342"/>
      <c r="MZO62" s="342"/>
      <c r="MZP62" s="342"/>
      <c r="MZQ62" s="342"/>
      <c r="MZR62" s="342"/>
      <c r="MZS62" s="342"/>
      <c r="MZT62" s="342"/>
      <c r="MZU62" s="342"/>
      <c r="MZV62" s="342"/>
      <c r="MZW62" s="342"/>
      <c r="MZX62" s="342"/>
      <c r="MZY62" s="342"/>
      <c r="MZZ62" s="342"/>
      <c r="NAA62" s="342"/>
      <c r="NAB62" s="342"/>
      <c r="NAC62" s="342"/>
      <c r="NAD62" s="342"/>
      <c r="NAE62" s="342"/>
      <c r="NAF62" s="342"/>
      <c r="NAG62" s="342"/>
      <c r="NAH62" s="342"/>
      <c r="NAI62" s="342"/>
      <c r="NAJ62" s="342"/>
      <c r="NAK62" s="342"/>
      <c r="NAL62" s="342"/>
      <c r="NAM62" s="342"/>
      <c r="NAN62" s="342"/>
      <c r="NAO62" s="342"/>
      <c r="NAP62" s="342"/>
      <c r="NAQ62" s="342"/>
      <c r="NAR62" s="342"/>
      <c r="NAS62" s="342"/>
      <c r="NAT62" s="342"/>
      <c r="NAU62" s="342"/>
      <c r="NAV62" s="342"/>
      <c r="NAW62" s="342"/>
      <c r="NAX62" s="342"/>
      <c r="NAY62" s="342"/>
      <c r="NAZ62" s="342"/>
      <c r="NBA62" s="342"/>
      <c r="NBB62" s="342"/>
      <c r="NBC62" s="342"/>
      <c r="NBD62" s="342"/>
      <c r="NBE62" s="342"/>
      <c r="NBF62" s="342"/>
      <c r="NBG62" s="342"/>
      <c r="NBH62" s="342"/>
      <c r="NBI62" s="342"/>
      <c r="NBJ62" s="342"/>
      <c r="NBK62" s="342"/>
      <c r="NBL62" s="342"/>
      <c r="NBM62" s="342"/>
      <c r="NBN62" s="342"/>
      <c r="NBO62" s="342"/>
      <c r="NBP62" s="342"/>
      <c r="NBQ62" s="342"/>
      <c r="NBR62" s="342"/>
      <c r="NBS62" s="342"/>
      <c r="NBT62" s="342"/>
      <c r="NBU62" s="342"/>
      <c r="NBV62" s="342"/>
      <c r="NBW62" s="342"/>
      <c r="NBX62" s="342"/>
      <c r="NBY62" s="342"/>
      <c r="NBZ62" s="342"/>
      <c r="NCA62" s="342"/>
      <c r="NCB62" s="342"/>
      <c r="NCC62" s="342"/>
      <c r="NCD62" s="342"/>
      <c r="NCE62" s="342"/>
      <c r="NCF62" s="342"/>
      <c r="NCG62" s="342"/>
      <c r="NCH62" s="342"/>
      <c r="NCI62" s="342"/>
      <c r="NCJ62" s="342"/>
      <c r="NCK62" s="342"/>
      <c r="NCL62" s="342"/>
      <c r="NCM62" s="342"/>
      <c r="NCN62" s="342"/>
      <c r="NCO62" s="342"/>
      <c r="NCP62" s="342"/>
      <c r="NCQ62" s="342"/>
      <c r="NCR62" s="342"/>
      <c r="NCS62" s="342"/>
      <c r="NCT62" s="342"/>
      <c r="NCU62" s="342"/>
      <c r="NCV62" s="342"/>
      <c r="NCW62" s="342"/>
      <c r="NCX62" s="342"/>
      <c r="NCY62" s="342"/>
      <c r="NCZ62" s="342"/>
      <c r="NDA62" s="342"/>
      <c r="NDB62" s="342"/>
      <c r="NDC62" s="342"/>
      <c r="NDD62" s="342"/>
      <c r="NDE62" s="342"/>
      <c r="NDF62" s="342"/>
      <c r="NDG62" s="342"/>
      <c r="NDH62" s="342"/>
      <c r="NDI62" s="342"/>
      <c r="NDJ62" s="342"/>
      <c r="NDK62" s="342"/>
      <c r="NDL62" s="342"/>
      <c r="NDM62" s="342"/>
      <c r="NDN62" s="342"/>
      <c r="NDO62" s="342"/>
      <c r="NDP62" s="342"/>
      <c r="NDQ62" s="342"/>
      <c r="NDR62" s="342"/>
      <c r="NDS62" s="342"/>
      <c r="NDT62" s="342"/>
      <c r="NDU62" s="342"/>
      <c r="NDV62" s="342"/>
      <c r="NDW62" s="342"/>
      <c r="NDX62" s="342"/>
      <c r="NDY62" s="342"/>
      <c r="NDZ62" s="342"/>
      <c r="NEA62" s="342"/>
      <c r="NEB62" s="342"/>
      <c r="NEC62" s="342"/>
      <c r="NED62" s="342"/>
      <c r="NEE62" s="342"/>
      <c r="NEF62" s="342"/>
      <c r="NEG62" s="342"/>
      <c r="NEH62" s="342"/>
      <c r="NEI62" s="342"/>
      <c r="NEJ62" s="342"/>
      <c r="NEK62" s="342"/>
      <c r="NEL62" s="342"/>
      <c r="NEM62" s="342"/>
      <c r="NEN62" s="342"/>
      <c r="NEO62" s="342"/>
      <c r="NEP62" s="342"/>
      <c r="NEQ62" s="342"/>
      <c r="NER62" s="342"/>
      <c r="NES62" s="342"/>
      <c r="NET62" s="342"/>
      <c r="NEU62" s="342"/>
      <c r="NEV62" s="342"/>
      <c r="NEW62" s="342"/>
      <c r="NEX62" s="342"/>
      <c r="NEY62" s="342"/>
      <c r="NEZ62" s="342"/>
      <c r="NFA62" s="342"/>
      <c r="NFB62" s="342"/>
      <c r="NFC62" s="342"/>
      <c r="NFD62" s="342"/>
      <c r="NFE62" s="342"/>
      <c r="NFF62" s="342"/>
      <c r="NFG62" s="342"/>
      <c r="NFH62" s="342"/>
      <c r="NFI62" s="342"/>
      <c r="NFJ62" s="342"/>
      <c r="NFK62" s="342"/>
      <c r="NFL62" s="342"/>
      <c r="NFM62" s="342"/>
      <c r="NFN62" s="342"/>
      <c r="NFO62" s="342"/>
      <c r="NFP62" s="342"/>
      <c r="NFQ62" s="342"/>
      <c r="NFR62" s="342"/>
      <c r="NFS62" s="342"/>
      <c r="NFT62" s="342"/>
      <c r="NFU62" s="342"/>
      <c r="NFV62" s="342"/>
      <c r="NFW62" s="342"/>
      <c r="NFX62" s="342"/>
      <c r="NFY62" s="342"/>
      <c r="NFZ62" s="342"/>
      <c r="NGA62" s="342"/>
      <c r="NGB62" s="342"/>
      <c r="NGC62" s="342"/>
      <c r="NGD62" s="342"/>
      <c r="NGE62" s="342"/>
      <c r="NGF62" s="342"/>
      <c r="NGG62" s="342"/>
      <c r="NGH62" s="342"/>
      <c r="NGI62" s="342"/>
      <c r="NGJ62" s="342"/>
      <c r="NGK62" s="342"/>
      <c r="NGL62" s="342"/>
      <c r="NGM62" s="342"/>
      <c r="NGN62" s="342"/>
      <c r="NGO62" s="342"/>
      <c r="NGP62" s="342"/>
      <c r="NGQ62" s="342"/>
      <c r="NGR62" s="342"/>
      <c r="NGS62" s="342"/>
      <c r="NGT62" s="342"/>
      <c r="NGU62" s="342"/>
      <c r="NGV62" s="342"/>
      <c r="NGW62" s="342"/>
      <c r="NGX62" s="342"/>
      <c r="NGY62" s="342"/>
      <c r="NGZ62" s="342"/>
      <c r="NHA62" s="342"/>
      <c r="NHB62" s="342"/>
      <c r="NHC62" s="342"/>
      <c r="NHD62" s="342"/>
      <c r="NHE62" s="342"/>
      <c r="NHF62" s="342"/>
      <c r="NHG62" s="342"/>
      <c r="NHH62" s="342"/>
      <c r="NHI62" s="342"/>
      <c r="NHJ62" s="342"/>
      <c r="NHK62" s="342"/>
      <c r="NHL62" s="342"/>
      <c r="NHM62" s="342"/>
      <c r="NHN62" s="342"/>
      <c r="NHO62" s="342"/>
      <c r="NHP62" s="342"/>
      <c r="NHQ62" s="342"/>
      <c r="NHR62" s="342"/>
      <c r="NHS62" s="342"/>
      <c r="NHT62" s="342"/>
      <c r="NHU62" s="342"/>
      <c r="NHV62" s="342"/>
      <c r="NHW62" s="342"/>
      <c r="NHX62" s="342"/>
      <c r="NHY62" s="342"/>
      <c r="NHZ62" s="342"/>
      <c r="NIA62" s="342"/>
      <c r="NIB62" s="342"/>
      <c r="NIC62" s="342"/>
      <c r="NID62" s="342"/>
      <c r="NIE62" s="342"/>
      <c r="NIF62" s="342"/>
      <c r="NIG62" s="342"/>
      <c r="NIH62" s="342"/>
      <c r="NII62" s="342"/>
      <c r="NIJ62" s="342"/>
      <c r="NIK62" s="342"/>
      <c r="NIL62" s="342"/>
      <c r="NIM62" s="342"/>
      <c r="NIN62" s="342"/>
      <c r="NIO62" s="342"/>
      <c r="NIP62" s="342"/>
      <c r="NIQ62" s="342"/>
      <c r="NIR62" s="342"/>
      <c r="NIS62" s="342"/>
      <c r="NIT62" s="342"/>
      <c r="NIU62" s="342"/>
      <c r="NIV62" s="342"/>
      <c r="NIW62" s="342"/>
      <c r="NIX62" s="342"/>
      <c r="NIY62" s="342"/>
      <c r="NIZ62" s="342"/>
      <c r="NJA62" s="342"/>
      <c r="NJB62" s="342"/>
      <c r="NJC62" s="342"/>
      <c r="NJD62" s="342"/>
      <c r="NJE62" s="342"/>
      <c r="NJF62" s="342"/>
      <c r="NJG62" s="342"/>
      <c r="NJH62" s="342"/>
      <c r="NJI62" s="342"/>
      <c r="NJJ62" s="342"/>
      <c r="NJK62" s="342"/>
      <c r="NJL62" s="342"/>
      <c r="NJM62" s="342"/>
      <c r="NJN62" s="342"/>
      <c r="NJO62" s="342"/>
      <c r="NJP62" s="342"/>
      <c r="NJQ62" s="342"/>
      <c r="NJR62" s="342"/>
      <c r="NJS62" s="342"/>
      <c r="NJT62" s="342"/>
      <c r="NJU62" s="342"/>
      <c r="NJV62" s="342"/>
      <c r="NJW62" s="342"/>
      <c r="NJX62" s="342"/>
      <c r="NJY62" s="342"/>
      <c r="NJZ62" s="342"/>
      <c r="NKA62" s="342"/>
      <c r="NKB62" s="342"/>
      <c r="NKC62" s="342"/>
      <c r="NKD62" s="342"/>
      <c r="NKE62" s="342"/>
      <c r="NKF62" s="342"/>
      <c r="NKG62" s="342"/>
      <c r="NKH62" s="342"/>
      <c r="NKI62" s="342"/>
      <c r="NKJ62" s="342"/>
      <c r="NKK62" s="342"/>
      <c r="NKL62" s="342"/>
      <c r="NKM62" s="342"/>
      <c r="NKN62" s="342"/>
      <c r="NKO62" s="342"/>
      <c r="NKP62" s="342"/>
      <c r="NKQ62" s="342"/>
      <c r="NKR62" s="342"/>
      <c r="NKS62" s="342"/>
      <c r="NKT62" s="342"/>
      <c r="NKU62" s="342"/>
      <c r="NKV62" s="342"/>
      <c r="NKW62" s="342"/>
      <c r="NKX62" s="342"/>
      <c r="NKY62" s="342"/>
      <c r="NKZ62" s="342"/>
      <c r="NLA62" s="342"/>
      <c r="NLB62" s="342"/>
      <c r="NLC62" s="342"/>
      <c r="NLD62" s="342"/>
      <c r="NLE62" s="342"/>
      <c r="NLF62" s="342"/>
      <c r="NLG62" s="342"/>
      <c r="NLH62" s="342"/>
      <c r="NLI62" s="342"/>
      <c r="NLJ62" s="342"/>
      <c r="NLK62" s="342"/>
      <c r="NLL62" s="342"/>
      <c r="NLM62" s="342"/>
      <c r="NLN62" s="342"/>
      <c r="NLO62" s="342"/>
      <c r="NLP62" s="342"/>
      <c r="NLQ62" s="342"/>
      <c r="NLR62" s="342"/>
      <c r="NLS62" s="342"/>
      <c r="NLT62" s="342"/>
      <c r="NLU62" s="342"/>
      <c r="NLV62" s="342"/>
      <c r="NLW62" s="342"/>
      <c r="NLX62" s="342"/>
      <c r="NLY62" s="342"/>
      <c r="NLZ62" s="342"/>
      <c r="NMA62" s="342"/>
      <c r="NMB62" s="342"/>
      <c r="NMC62" s="342"/>
      <c r="NMD62" s="342"/>
      <c r="NME62" s="342"/>
      <c r="NMF62" s="342"/>
      <c r="NMG62" s="342"/>
      <c r="NMH62" s="342"/>
      <c r="NMI62" s="342"/>
      <c r="NMJ62" s="342"/>
      <c r="NMK62" s="342"/>
      <c r="NML62" s="342"/>
      <c r="NMM62" s="342"/>
      <c r="NMN62" s="342"/>
      <c r="NMO62" s="342"/>
      <c r="NMP62" s="342"/>
      <c r="NMQ62" s="342"/>
      <c r="NMR62" s="342"/>
      <c r="NMS62" s="342"/>
      <c r="NMT62" s="342"/>
      <c r="NMU62" s="342"/>
      <c r="NMV62" s="342"/>
      <c r="NMW62" s="342"/>
      <c r="NMX62" s="342"/>
      <c r="NMY62" s="342"/>
      <c r="NMZ62" s="342"/>
      <c r="NNA62" s="342"/>
      <c r="NNB62" s="342"/>
      <c r="NNC62" s="342"/>
      <c r="NND62" s="342"/>
      <c r="NNE62" s="342"/>
      <c r="NNF62" s="342"/>
      <c r="NNG62" s="342"/>
      <c r="NNH62" s="342"/>
      <c r="NNI62" s="342"/>
      <c r="NNJ62" s="342"/>
      <c r="NNK62" s="342"/>
      <c r="NNL62" s="342"/>
      <c r="NNM62" s="342"/>
      <c r="NNN62" s="342"/>
      <c r="NNO62" s="342"/>
      <c r="NNP62" s="342"/>
      <c r="NNQ62" s="342"/>
      <c r="NNR62" s="342"/>
      <c r="NNS62" s="342"/>
      <c r="NNT62" s="342"/>
      <c r="NNU62" s="342"/>
      <c r="NNV62" s="342"/>
      <c r="NNW62" s="342"/>
      <c r="NNX62" s="342"/>
      <c r="NNY62" s="342"/>
      <c r="NNZ62" s="342"/>
      <c r="NOA62" s="342"/>
      <c r="NOB62" s="342"/>
      <c r="NOC62" s="342"/>
      <c r="NOD62" s="342"/>
      <c r="NOE62" s="342"/>
      <c r="NOF62" s="342"/>
      <c r="NOG62" s="342"/>
      <c r="NOH62" s="342"/>
      <c r="NOI62" s="342"/>
      <c r="NOJ62" s="342"/>
      <c r="NOK62" s="342"/>
      <c r="NOL62" s="342"/>
      <c r="NOM62" s="342"/>
      <c r="NON62" s="342"/>
      <c r="NOO62" s="342"/>
      <c r="NOP62" s="342"/>
      <c r="NOQ62" s="342"/>
      <c r="NOR62" s="342"/>
      <c r="NOS62" s="342"/>
      <c r="NOT62" s="342"/>
      <c r="NOU62" s="342"/>
      <c r="NOV62" s="342"/>
      <c r="NOW62" s="342"/>
      <c r="NOX62" s="342"/>
      <c r="NOY62" s="342"/>
      <c r="NOZ62" s="342"/>
      <c r="NPA62" s="342"/>
      <c r="NPB62" s="342"/>
      <c r="NPC62" s="342"/>
      <c r="NPD62" s="342"/>
      <c r="NPE62" s="342"/>
      <c r="NPF62" s="342"/>
      <c r="NPG62" s="342"/>
      <c r="NPH62" s="342"/>
      <c r="NPI62" s="342"/>
      <c r="NPJ62" s="342"/>
      <c r="NPK62" s="342"/>
      <c r="NPL62" s="342"/>
      <c r="NPM62" s="342"/>
      <c r="NPN62" s="342"/>
      <c r="NPO62" s="342"/>
      <c r="NPP62" s="342"/>
      <c r="NPQ62" s="342"/>
      <c r="NPR62" s="342"/>
      <c r="NPS62" s="342"/>
      <c r="NPT62" s="342"/>
      <c r="NPU62" s="342"/>
      <c r="NPV62" s="342"/>
      <c r="NPW62" s="342"/>
      <c r="NPX62" s="342"/>
      <c r="NPY62" s="342"/>
      <c r="NPZ62" s="342"/>
      <c r="NQA62" s="342"/>
      <c r="NQB62" s="342"/>
      <c r="NQC62" s="342"/>
      <c r="NQD62" s="342"/>
      <c r="NQE62" s="342"/>
      <c r="NQF62" s="342"/>
      <c r="NQG62" s="342"/>
      <c r="NQH62" s="342"/>
      <c r="NQI62" s="342"/>
      <c r="NQJ62" s="342"/>
      <c r="NQK62" s="342"/>
      <c r="NQL62" s="342"/>
      <c r="NQM62" s="342"/>
      <c r="NQN62" s="342"/>
      <c r="NQO62" s="342"/>
      <c r="NQP62" s="342"/>
      <c r="NQQ62" s="342"/>
      <c r="NQR62" s="342"/>
      <c r="NQS62" s="342"/>
      <c r="NQT62" s="342"/>
      <c r="NQU62" s="342"/>
      <c r="NQV62" s="342"/>
      <c r="NQW62" s="342"/>
      <c r="NQX62" s="342"/>
      <c r="NQY62" s="342"/>
      <c r="NQZ62" s="342"/>
      <c r="NRA62" s="342"/>
      <c r="NRB62" s="342"/>
      <c r="NRC62" s="342"/>
      <c r="NRD62" s="342"/>
      <c r="NRE62" s="342"/>
      <c r="NRF62" s="342"/>
      <c r="NRG62" s="342"/>
      <c r="NRH62" s="342"/>
      <c r="NRI62" s="342"/>
      <c r="NRJ62" s="342"/>
      <c r="NRK62" s="342"/>
      <c r="NRL62" s="342"/>
      <c r="NRM62" s="342"/>
      <c r="NRN62" s="342"/>
      <c r="NRO62" s="342"/>
      <c r="NRP62" s="342"/>
      <c r="NRQ62" s="342"/>
      <c r="NRR62" s="342"/>
      <c r="NRS62" s="342"/>
      <c r="NRT62" s="342"/>
      <c r="NRU62" s="342"/>
      <c r="NRV62" s="342"/>
      <c r="NRW62" s="342"/>
      <c r="NRX62" s="342"/>
      <c r="NRY62" s="342"/>
      <c r="NRZ62" s="342"/>
      <c r="NSA62" s="342"/>
      <c r="NSB62" s="342"/>
      <c r="NSC62" s="342"/>
      <c r="NSD62" s="342"/>
      <c r="NSE62" s="342"/>
      <c r="NSF62" s="342"/>
      <c r="NSG62" s="342"/>
      <c r="NSH62" s="342"/>
      <c r="NSI62" s="342"/>
      <c r="NSJ62" s="342"/>
      <c r="NSK62" s="342"/>
      <c r="NSL62" s="342"/>
      <c r="NSM62" s="342"/>
      <c r="NSN62" s="342"/>
      <c r="NSO62" s="342"/>
      <c r="NSP62" s="342"/>
      <c r="NSQ62" s="342"/>
      <c r="NSR62" s="342"/>
      <c r="NSS62" s="342"/>
      <c r="NST62" s="342"/>
      <c r="NSU62" s="342"/>
      <c r="NSV62" s="342"/>
      <c r="NSW62" s="342"/>
      <c r="NSX62" s="342"/>
      <c r="NSY62" s="342"/>
      <c r="NSZ62" s="342"/>
      <c r="NTA62" s="342"/>
      <c r="NTB62" s="342"/>
      <c r="NTC62" s="342"/>
      <c r="NTD62" s="342"/>
      <c r="NTE62" s="342"/>
      <c r="NTF62" s="342"/>
      <c r="NTG62" s="342"/>
      <c r="NTH62" s="342"/>
      <c r="NTI62" s="342"/>
      <c r="NTJ62" s="342"/>
      <c r="NTK62" s="342"/>
      <c r="NTL62" s="342"/>
      <c r="NTM62" s="342"/>
      <c r="NTN62" s="342"/>
      <c r="NTO62" s="342"/>
      <c r="NTP62" s="342"/>
      <c r="NTQ62" s="342"/>
      <c r="NTR62" s="342"/>
      <c r="NTS62" s="342"/>
      <c r="NTT62" s="342"/>
      <c r="NTU62" s="342"/>
      <c r="NTV62" s="342"/>
      <c r="NTW62" s="342"/>
      <c r="NTX62" s="342"/>
      <c r="NTY62" s="342"/>
      <c r="NTZ62" s="342"/>
      <c r="NUA62" s="342"/>
      <c r="NUB62" s="342"/>
      <c r="NUC62" s="342"/>
      <c r="NUD62" s="342"/>
      <c r="NUE62" s="342"/>
      <c r="NUF62" s="342"/>
      <c r="NUG62" s="342"/>
      <c r="NUH62" s="342"/>
      <c r="NUI62" s="342"/>
      <c r="NUJ62" s="342"/>
      <c r="NUK62" s="342"/>
      <c r="NUL62" s="342"/>
      <c r="NUM62" s="342"/>
      <c r="NUN62" s="342"/>
      <c r="NUO62" s="342"/>
      <c r="NUP62" s="342"/>
      <c r="NUQ62" s="342"/>
      <c r="NUR62" s="342"/>
      <c r="NUS62" s="342"/>
      <c r="NUT62" s="342"/>
      <c r="NUU62" s="342"/>
      <c r="NUV62" s="342"/>
      <c r="NUW62" s="342"/>
      <c r="NUX62" s="342"/>
      <c r="NUY62" s="342"/>
      <c r="NUZ62" s="342"/>
      <c r="NVA62" s="342"/>
      <c r="NVB62" s="342"/>
      <c r="NVC62" s="342"/>
      <c r="NVD62" s="342"/>
      <c r="NVE62" s="342"/>
      <c r="NVF62" s="342"/>
      <c r="NVG62" s="342"/>
      <c r="NVH62" s="342"/>
      <c r="NVI62" s="342"/>
      <c r="NVJ62" s="342"/>
      <c r="NVK62" s="342"/>
      <c r="NVL62" s="342"/>
      <c r="NVM62" s="342"/>
      <c r="NVN62" s="342"/>
      <c r="NVO62" s="342"/>
      <c r="NVP62" s="342"/>
      <c r="NVQ62" s="342"/>
      <c r="NVR62" s="342"/>
      <c r="NVS62" s="342"/>
      <c r="NVT62" s="342"/>
      <c r="NVU62" s="342"/>
      <c r="NVV62" s="342"/>
      <c r="NVW62" s="342"/>
      <c r="NVX62" s="342"/>
      <c r="NVY62" s="342"/>
      <c r="NVZ62" s="342"/>
      <c r="NWA62" s="342"/>
      <c r="NWB62" s="342"/>
      <c r="NWC62" s="342"/>
      <c r="NWD62" s="342"/>
      <c r="NWE62" s="342"/>
      <c r="NWF62" s="342"/>
      <c r="NWG62" s="342"/>
      <c r="NWH62" s="342"/>
      <c r="NWI62" s="342"/>
      <c r="NWJ62" s="342"/>
      <c r="NWK62" s="342"/>
      <c r="NWL62" s="342"/>
      <c r="NWM62" s="342"/>
      <c r="NWN62" s="342"/>
      <c r="NWO62" s="342"/>
      <c r="NWP62" s="342"/>
      <c r="NWQ62" s="342"/>
      <c r="NWR62" s="342"/>
      <c r="NWS62" s="342"/>
      <c r="NWT62" s="342"/>
      <c r="NWU62" s="342"/>
      <c r="NWV62" s="342"/>
      <c r="NWW62" s="342"/>
      <c r="NWX62" s="342"/>
      <c r="NWY62" s="342"/>
      <c r="NWZ62" s="342"/>
      <c r="NXA62" s="342"/>
      <c r="NXB62" s="342"/>
      <c r="NXC62" s="342"/>
      <c r="NXD62" s="342"/>
      <c r="NXE62" s="342"/>
      <c r="NXF62" s="342"/>
      <c r="NXG62" s="342"/>
      <c r="NXH62" s="342"/>
      <c r="NXI62" s="342"/>
      <c r="NXJ62" s="342"/>
      <c r="NXK62" s="342"/>
      <c r="NXL62" s="342"/>
      <c r="NXM62" s="342"/>
      <c r="NXN62" s="342"/>
      <c r="NXO62" s="342"/>
      <c r="NXP62" s="342"/>
      <c r="NXQ62" s="342"/>
      <c r="NXR62" s="342"/>
      <c r="NXS62" s="342"/>
      <c r="NXT62" s="342"/>
      <c r="NXU62" s="342"/>
      <c r="NXV62" s="342"/>
      <c r="NXW62" s="342"/>
      <c r="NXX62" s="342"/>
      <c r="NXY62" s="342"/>
      <c r="NXZ62" s="342"/>
      <c r="NYA62" s="342"/>
      <c r="NYB62" s="342"/>
      <c r="NYC62" s="342"/>
      <c r="NYD62" s="342"/>
      <c r="NYE62" s="342"/>
      <c r="NYF62" s="342"/>
      <c r="NYG62" s="342"/>
      <c r="NYH62" s="342"/>
      <c r="NYI62" s="342"/>
      <c r="NYJ62" s="342"/>
      <c r="NYK62" s="342"/>
      <c r="NYL62" s="342"/>
      <c r="NYM62" s="342"/>
      <c r="NYN62" s="342"/>
      <c r="NYO62" s="342"/>
      <c r="NYP62" s="342"/>
      <c r="NYQ62" s="342"/>
      <c r="NYR62" s="342"/>
      <c r="NYS62" s="342"/>
      <c r="NYT62" s="342"/>
      <c r="NYU62" s="342"/>
      <c r="NYV62" s="342"/>
      <c r="NYW62" s="342"/>
      <c r="NYX62" s="342"/>
      <c r="NYY62" s="342"/>
      <c r="NYZ62" s="342"/>
      <c r="NZA62" s="342"/>
      <c r="NZB62" s="342"/>
      <c r="NZC62" s="342"/>
      <c r="NZD62" s="342"/>
      <c r="NZE62" s="342"/>
      <c r="NZF62" s="342"/>
      <c r="NZG62" s="342"/>
      <c r="NZH62" s="342"/>
      <c r="NZI62" s="342"/>
      <c r="NZJ62" s="342"/>
      <c r="NZK62" s="342"/>
      <c r="NZL62" s="342"/>
      <c r="NZM62" s="342"/>
      <c r="NZN62" s="342"/>
      <c r="NZO62" s="342"/>
      <c r="NZP62" s="342"/>
      <c r="NZQ62" s="342"/>
      <c r="NZR62" s="342"/>
      <c r="NZS62" s="342"/>
      <c r="NZT62" s="342"/>
      <c r="NZU62" s="342"/>
      <c r="NZV62" s="342"/>
      <c r="NZW62" s="342"/>
      <c r="NZX62" s="342"/>
      <c r="NZY62" s="342"/>
      <c r="NZZ62" s="342"/>
      <c r="OAA62" s="342"/>
      <c r="OAB62" s="342"/>
      <c r="OAC62" s="342"/>
      <c r="OAD62" s="342"/>
      <c r="OAE62" s="342"/>
      <c r="OAF62" s="342"/>
      <c r="OAG62" s="342"/>
      <c r="OAH62" s="342"/>
      <c r="OAI62" s="342"/>
      <c r="OAJ62" s="342"/>
      <c r="OAK62" s="342"/>
      <c r="OAL62" s="342"/>
      <c r="OAM62" s="342"/>
      <c r="OAN62" s="342"/>
      <c r="OAO62" s="342"/>
      <c r="OAP62" s="342"/>
      <c r="OAQ62" s="342"/>
      <c r="OAR62" s="342"/>
      <c r="OAS62" s="342"/>
      <c r="OAT62" s="342"/>
      <c r="OAU62" s="342"/>
      <c r="OAV62" s="342"/>
      <c r="OAW62" s="342"/>
      <c r="OAX62" s="342"/>
      <c r="OAY62" s="342"/>
      <c r="OAZ62" s="342"/>
      <c r="OBA62" s="342"/>
      <c r="OBB62" s="342"/>
      <c r="OBC62" s="342"/>
      <c r="OBD62" s="342"/>
      <c r="OBE62" s="342"/>
      <c r="OBF62" s="342"/>
      <c r="OBG62" s="342"/>
      <c r="OBH62" s="342"/>
      <c r="OBI62" s="342"/>
      <c r="OBJ62" s="342"/>
      <c r="OBK62" s="342"/>
      <c r="OBL62" s="342"/>
      <c r="OBM62" s="342"/>
      <c r="OBN62" s="342"/>
      <c r="OBO62" s="342"/>
      <c r="OBP62" s="342"/>
      <c r="OBQ62" s="342"/>
      <c r="OBR62" s="342"/>
      <c r="OBS62" s="342"/>
      <c r="OBT62" s="342"/>
      <c r="OBU62" s="342"/>
      <c r="OBV62" s="342"/>
      <c r="OBW62" s="342"/>
      <c r="OBX62" s="342"/>
      <c r="OBY62" s="342"/>
      <c r="OBZ62" s="342"/>
      <c r="OCA62" s="342"/>
      <c r="OCB62" s="342"/>
      <c r="OCC62" s="342"/>
      <c r="OCD62" s="342"/>
      <c r="OCE62" s="342"/>
      <c r="OCF62" s="342"/>
      <c r="OCG62" s="342"/>
      <c r="OCH62" s="342"/>
      <c r="OCI62" s="342"/>
      <c r="OCJ62" s="342"/>
      <c r="OCK62" s="342"/>
      <c r="OCL62" s="342"/>
      <c r="OCM62" s="342"/>
      <c r="OCN62" s="342"/>
      <c r="OCO62" s="342"/>
      <c r="OCP62" s="342"/>
      <c r="OCQ62" s="342"/>
      <c r="OCR62" s="342"/>
      <c r="OCS62" s="342"/>
      <c r="OCT62" s="342"/>
      <c r="OCU62" s="342"/>
      <c r="OCV62" s="342"/>
      <c r="OCW62" s="342"/>
      <c r="OCX62" s="342"/>
      <c r="OCY62" s="342"/>
      <c r="OCZ62" s="342"/>
      <c r="ODA62" s="342"/>
      <c r="ODB62" s="342"/>
      <c r="ODC62" s="342"/>
      <c r="ODD62" s="342"/>
      <c r="ODE62" s="342"/>
      <c r="ODF62" s="342"/>
      <c r="ODG62" s="342"/>
      <c r="ODH62" s="342"/>
      <c r="ODI62" s="342"/>
      <c r="ODJ62" s="342"/>
      <c r="ODK62" s="342"/>
      <c r="ODL62" s="342"/>
      <c r="ODM62" s="342"/>
      <c r="ODN62" s="342"/>
      <c r="ODO62" s="342"/>
      <c r="ODP62" s="342"/>
      <c r="ODQ62" s="342"/>
      <c r="ODR62" s="342"/>
      <c r="ODS62" s="342"/>
      <c r="ODT62" s="342"/>
      <c r="ODU62" s="342"/>
      <c r="ODV62" s="342"/>
      <c r="ODW62" s="342"/>
      <c r="ODX62" s="342"/>
      <c r="ODY62" s="342"/>
      <c r="ODZ62" s="342"/>
      <c r="OEA62" s="342"/>
      <c r="OEB62" s="342"/>
      <c r="OEC62" s="342"/>
      <c r="OED62" s="342"/>
      <c r="OEE62" s="342"/>
      <c r="OEF62" s="342"/>
      <c r="OEG62" s="342"/>
      <c r="OEH62" s="342"/>
      <c r="OEI62" s="342"/>
      <c r="OEJ62" s="342"/>
      <c r="OEK62" s="342"/>
      <c r="OEL62" s="342"/>
      <c r="OEM62" s="342"/>
      <c r="OEN62" s="342"/>
      <c r="OEO62" s="342"/>
      <c r="OEP62" s="342"/>
      <c r="OEQ62" s="342"/>
      <c r="OER62" s="342"/>
      <c r="OES62" s="342"/>
      <c r="OET62" s="342"/>
      <c r="OEU62" s="342"/>
      <c r="OEV62" s="342"/>
      <c r="OEW62" s="342"/>
      <c r="OEX62" s="342"/>
      <c r="OEY62" s="342"/>
      <c r="OEZ62" s="342"/>
      <c r="OFA62" s="342"/>
      <c r="OFB62" s="342"/>
      <c r="OFC62" s="342"/>
      <c r="OFD62" s="342"/>
      <c r="OFE62" s="342"/>
      <c r="OFF62" s="342"/>
      <c r="OFG62" s="342"/>
      <c r="OFH62" s="342"/>
      <c r="OFI62" s="342"/>
      <c r="OFJ62" s="342"/>
      <c r="OFK62" s="342"/>
      <c r="OFL62" s="342"/>
      <c r="OFM62" s="342"/>
      <c r="OFN62" s="342"/>
      <c r="OFO62" s="342"/>
      <c r="OFP62" s="342"/>
      <c r="OFQ62" s="342"/>
      <c r="OFR62" s="342"/>
      <c r="OFS62" s="342"/>
      <c r="OFT62" s="342"/>
      <c r="OFU62" s="342"/>
      <c r="OFV62" s="342"/>
      <c r="OFW62" s="342"/>
      <c r="OFX62" s="342"/>
      <c r="OFY62" s="342"/>
      <c r="OFZ62" s="342"/>
      <c r="OGA62" s="342"/>
      <c r="OGB62" s="342"/>
      <c r="OGC62" s="342"/>
      <c r="OGD62" s="342"/>
      <c r="OGE62" s="342"/>
      <c r="OGF62" s="342"/>
      <c r="OGG62" s="342"/>
      <c r="OGH62" s="342"/>
      <c r="OGI62" s="342"/>
      <c r="OGJ62" s="342"/>
      <c r="OGK62" s="342"/>
      <c r="OGL62" s="342"/>
      <c r="OGM62" s="342"/>
      <c r="OGN62" s="342"/>
      <c r="OGO62" s="342"/>
      <c r="OGP62" s="342"/>
      <c r="OGQ62" s="342"/>
      <c r="OGR62" s="342"/>
      <c r="OGS62" s="342"/>
      <c r="OGT62" s="342"/>
      <c r="OGU62" s="342"/>
      <c r="OGV62" s="342"/>
      <c r="OGW62" s="342"/>
      <c r="OGX62" s="342"/>
      <c r="OGY62" s="342"/>
      <c r="OGZ62" s="342"/>
      <c r="OHA62" s="342"/>
      <c r="OHB62" s="342"/>
      <c r="OHC62" s="342"/>
      <c r="OHD62" s="342"/>
      <c r="OHE62" s="342"/>
      <c r="OHF62" s="342"/>
      <c r="OHG62" s="342"/>
      <c r="OHH62" s="342"/>
      <c r="OHI62" s="342"/>
      <c r="OHJ62" s="342"/>
      <c r="OHK62" s="342"/>
      <c r="OHL62" s="342"/>
      <c r="OHM62" s="342"/>
      <c r="OHN62" s="342"/>
      <c r="OHO62" s="342"/>
      <c r="OHP62" s="342"/>
      <c r="OHQ62" s="342"/>
      <c r="OHR62" s="342"/>
      <c r="OHS62" s="342"/>
      <c r="OHT62" s="342"/>
      <c r="OHU62" s="342"/>
      <c r="OHV62" s="342"/>
      <c r="OHW62" s="342"/>
      <c r="OHX62" s="342"/>
      <c r="OHY62" s="342"/>
      <c r="OHZ62" s="342"/>
      <c r="OIA62" s="342"/>
      <c r="OIB62" s="342"/>
      <c r="OIC62" s="342"/>
      <c r="OID62" s="342"/>
      <c r="OIE62" s="342"/>
      <c r="OIF62" s="342"/>
      <c r="OIG62" s="342"/>
      <c r="OIH62" s="342"/>
      <c r="OII62" s="342"/>
      <c r="OIJ62" s="342"/>
      <c r="OIK62" s="342"/>
      <c r="OIL62" s="342"/>
      <c r="OIM62" s="342"/>
      <c r="OIN62" s="342"/>
      <c r="OIO62" s="342"/>
      <c r="OIP62" s="342"/>
      <c r="OIQ62" s="342"/>
      <c r="OIR62" s="342"/>
      <c r="OIS62" s="342"/>
      <c r="OIT62" s="342"/>
      <c r="OIU62" s="342"/>
      <c r="OIV62" s="342"/>
      <c r="OIW62" s="342"/>
      <c r="OIX62" s="342"/>
      <c r="OIY62" s="342"/>
      <c r="OIZ62" s="342"/>
      <c r="OJA62" s="342"/>
      <c r="OJB62" s="342"/>
      <c r="OJC62" s="342"/>
      <c r="OJD62" s="342"/>
      <c r="OJE62" s="342"/>
      <c r="OJF62" s="342"/>
      <c r="OJG62" s="342"/>
      <c r="OJH62" s="342"/>
      <c r="OJI62" s="342"/>
      <c r="OJJ62" s="342"/>
      <c r="OJK62" s="342"/>
      <c r="OJL62" s="342"/>
      <c r="OJM62" s="342"/>
      <c r="OJN62" s="342"/>
      <c r="OJO62" s="342"/>
      <c r="OJP62" s="342"/>
      <c r="OJQ62" s="342"/>
      <c r="OJR62" s="342"/>
      <c r="OJS62" s="342"/>
      <c r="OJT62" s="342"/>
      <c r="OJU62" s="342"/>
      <c r="OJV62" s="342"/>
      <c r="OJW62" s="342"/>
      <c r="OJX62" s="342"/>
      <c r="OJY62" s="342"/>
      <c r="OJZ62" s="342"/>
      <c r="OKA62" s="342"/>
      <c r="OKB62" s="342"/>
      <c r="OKC62" s="342"/>
      <c r="OKD62" s="342"/>
      <c r="OKE62" s="342"/>
      <c r="OKF62" s="342"/>
      <c r="OKG62" s="342"/>
      <c r="OKH62" s="342"/>
      <c r="OKI62" s="342"/>
      <c r="OKJ62" s="342"/>
      <c r="OKK62" s="342"/>
      <c r="OKL62" s="342"/>
      <c r="OKM62" s="342"/>
      <c r="OKN62" s="342"/>
      <c r="OKO62" s="342"/>
      <c r="OKP62" s="342"/>
      <c r="OKQ62" s="342"/>
      <c r="OKR62" s="342"/>
      <c r="OKS62" s="342"/>
      <c r="OKT62" s="342"/>
      <c r="OKU62" s="342"/>
      <c r="OKV62" s="342"/>
      <c r="OKW62" s="342"/>
      <c r="OKX62" s="342"/>
      <c r="OKY62" s="342"/>
      <c r="OKZ62" s="342"/>
      <c r="OLA62" s="342"/>
      <c r="OLB62" s="342"/>
      <c r="OLC62" s="342"/>
      <c r="OLD62" s="342"/>
      <c r="OLE62" s="342"/>
      <c r="OLF62" s="342"/>
      <c r="OLG62" s="342"/>
      <c r="OLH62" s="342"/>
      <c r="OLI62" s="342"/>
      <c r="OLJ62" s="342"/>
      <c r="OLK62" s="342"/>
      <c r="OLL62" s="342"/>
      <c r="OLM62" s="342"/>
      <c r="OLN62" s="342"/>
      <c r="OLO62" s="342"/>
      <c r="OLP62" s="342"/>
      <c r="OLQ62" s="342"/>
      <c r="OLR62" s="342"/>
      <c r="OLS62" s="342"/>
      <c r="OLT62" s="342"/>
      <c r="OLU62" s="342"/>
      <c r="OLV62" s="342"/>
      <c r="OLW62" s="342"/>
      <c r="OLX62" s="342"/>
      <c r="OLY62" s="342"/>
      <c r="OLZ62" s="342"/>
      <c r="OMA62" s="342"/>
      <c r="OMB62" s="342"/>
      <c r="OMC62" s="342"/>
      <c r="OMD62" s="342"/>
      <c r="OME62" s="342"/>
      <c r="OMF62" s="342"/>
      <c r="OMG62" s="342"/>
      <c r="OMH62" s="342"/>
      <c r="OMI62" s="342"/>
      <c r="OMJ62" s="342"/>
      <c r="OMK62" s="342"/>
      <c r="OML62" s="342"/>
      <c r="OMM62" s="342"/>
      <c r="OMN62" s="342"/>
      <c r="OMO62" s="342"/>
      <c r="OMP62" s="342"/>
      <c r="OMQ62" s="342"/>
      <c r="OMR62" s="342"/>
      <c r="OMS62" s="342"/>
      <c r="OMT62" s="342"/>
      <c r="OMU62" s="342"/>
      <c r="OMV62" s="342"/>
      <c r="OMW62" s="342"/>
      <c r="OMX62" s="342"/>
      <c r="OMY62" s="342"/>
      <c r="OMZ62" s="342"/>
      <c r="ONA62" s="342"/>
      <c r="ONB62" s="342"/>
      <c r="ONC62" s="342"/>
      <c r="OND62" s="342"/>
      <c r="ONE62" s="342"/>
      <c r="ONF62" s="342"/>
      <c r="ONG62" s="342"/>
      <c r="ONH62" s="342"/>
      <c r="ONI62" s="342"/>
      <c r="ONJ62" s="342"/>
      <c r="ONK62" s="342"/>
      <c r="ONL62" s="342"/>
      <c r="ONM62" s="342"/>
      <c r="ONN62" s="342"/>
      <c r="ONO62" s="342"/>
      <c r="ONP62" s="342"/>
      <c r="ONQ62" s="342"/>
      <c r="ONR62" s="342"/>
      <c r="ONS62" s="342"/>
      <c r="ONT62" s="342"/>
      <c r="ONU62" s="342"/>
      <c r="ONV62" s="342"/>
      <c r="ONW62" s="342"/>
      <c r="ONX62" s="342"/>
      <c r="ONY62" s="342"/>
      <c r="ONZ62" s="342"/>
      <c r="OOA62" s="342"/>
      <c r="OOB62" s="342"/>
      <c r="OOC62" s="342"/>
      <c r="OOD62" s="342"/>
      <c r="OOE62" s="342"/>
      <c r="OOF62" s="342"/>
      <c r="OOG62" s="342"/>
      <c r="OOH62" s="342"/>
      <c r="OOI62" s="342"/>
      <c r="OOJ62" s="342"/>
      <c r="OOK62" s="342"/>
      <c r="OOL62" s="342"/>
      <c r="OOM62" s="342"/>
      <c r="OON62" s="342"/>
      <c r="OOO62" s="342"/>
      <c r="OOP62" s="342"/>
      <c r="OOQ62" s="342"/>
      <c r="OOR62" s="342"/>
      <c r="OOS62" s="342"/>
      <c r="OOT62" s="342"/>
      <c r="OOU62" s="342"/>
      <c r="OOV62" s="342"/>
      <c r="OOW62" s="342"/>
      <c r="OOX62" s="342"/>
      <c r="OOY62" s="342"/>
      <c r="OOZ62" s="342"/>
      <c r="OPA62" s="342"/>
      <c r="OPB62" s="342"/>
      <c r="OPC62" s="342"/>
      <c r="OPD62" s="342"/>
      <c r="OPE62" s="342"/>
      <c r="OPF62" s="342"/>
      <c r="OPG62" s="342"/>
      <c r="OPH62" s="342"/>
      <c r="OPI62" s="342"/>
      <c r="OPJ62" s="342"/>
      <c r="OPK62" s="342"/>
      <c r="OPL62" s="342"/>
      <c r="OPM62" s="342"/>
      <c r="OPN62" s="342"/>
      <c r="OPO62" s="342"/>
      <c r="OPP62" s="342"/>
      <c r="OPQ62" s="342"/>
      <c r="OPR62" s="342"/>
      <c r="OPS62" s="342"/>
      <c r="OPT62" s="342"/>
      <c r="OPU62" s="342"/>
      <c r="OPV62" s="342"/>
      <c r="OPW62" s="342"/>
      <c r="OPX62" s="342"/>
      <c r="OPY62" s="342"/>
      <c r="OPZ62" s="342"/>
      <c r="OQA62" s="342"/>
      <c r="OQB62" s="342"/>
      <c r="OQC62" s="342"/>
      <c r="OQD62" s="342"/>
      <c r="OQE62" s="342"/>
      <c r="OQF62" s="342"/>
      <c r="OQG62" s="342"/>
      <c r="OQH62" s="342"/>
      <c r="OQI62" s="342"/>
      <c r="OQJ62" s="342"/>
      <c r="OQK62" s="342"/>
      <c r="OQL62" s="342"/>
      <c r="OQM62" s="342"/>
      <c r="OQN62" s="342"/>
      <c r="OQO62" s="342"/>
      <c r="OQP62" s="342"/>
      <c r="OQQ62" s="342"/>
      <c r="OQR62" s="342"/>
      <c r="OQS62" s="342"/>
      <c r="OQT62" s="342"/>
      <c r="OQU62" s="342"/>
      <c r="OQV62" s="342"/>
      <c r="OQW62" s="342"/>
      <c r="OQX62" s="342"/>
      <c r="OQY62" s="342"/>
      <c r="OQZ62" s="342"/>
      <c r="ORA62" s="342"/>
      <c r="ORB62" s="342"/>
      <c r="ORC62" s="342"/>
      <c r="ORD62" s="342"/>
      <c r="ORE62" s="342"/>
      <c r="ORF62" s="342"/>
      <c r="ORG62" s="342"/>
      <c r="ORH62" s="342"/>
      <c r="ORI62" s="342"/>
      <c r="ORJ62" s="342"/>
      <c r="ORK62" s="342"/>
      <c r="ORL62" s="342"/>
      <c r="ORM62" s="342"/>
      <c r="ORN62" s="342"/>
      <c r="ORO62" s="342"/>
      <c r="ORP62" s="342"/>
      <c r="ORQ62" s="342"/>
      <c r="ORR62" s="342"/>
      <c r="ORS62" s="342"/>
      <c r="ORT62" s="342"/>
      <c r="ORU62" s="342"/>
      <c r="ORV62" s="342"/>
      <c r="ORW62" s="342"/>
      <c r="ORX62" s="342"/>
      <c r="ORY62" s="342"/>
      <c r="ORZ62" s="342"/>
      <c r="OSA62" s="342"/>
      <c r="OSB62" s="342"/>
      <c r="OSC62" s="342"/>
      <c r="OSD62" s="342"/>
      <c r="OSE62" s="342"/>
      <c r="OSF62" s="342"/>
      <c r="OSG62" s="342"/>
      <c r="OSH62" s="342"/>
      <c r="OSI62" s="342"/>
      <c r="OSJ62" s="342"/>
      <c r="OSK62" s="342"/>
      <c r="OSL62" s="342"/>
      <c r="OSM62" s="342"/>
      <c r="OSN62" s="342"/>
      <c r="OSO62" s="342"/>
      <c r="OSP62" s="342"/>
      <c r="OSQ62" s="342"/>
      <c r="OSR62" s="342"/>
      <c r="OSS62" s="342"/>
      <c r="OST62" s="342"/>
      <c r="OSU62" s="342"/>
      <c r="OSV62" s="342"/>
      <c r="OSW62" s="342"/>
      <c r="OSX62" s="342"/>
      <c r="OSY62" s="342"/>
      <c r="OSZ62" s="342"/>
      <c r="OTA62" s="342"/>
      <c r="OTB62" s="342"/>
      <c r="OTC62" s="342"/>
      <c r="OTD62" s="342"/>
      <c r="OTE62" s="342"/>
      <c r="OTF62" s="342"/>
      <c r="OTG62" s="342"/>
      <c r="OTH62" s="342"/>
      <c r="OTI62" s="342"/>
      <c r="OTJ62" s="342"/>
      <c r="OTK62" s="342"/>
      <c r="OTL62" s="342"/>
      <c r="OTM62" s="342"/>
      <c r="OTN62" s="342"/>
      <c r="OTO62" s="342"/>
      <c r="OTP62" s="342"/>
      <c r="OTQ62" s="342"/>
      <c r="OTR62" s="342"/>
      <c r="OTS62" s="342"/>
      <c r="OTT62" s="342"/>
      <c r="OTU62" s="342"/>
      <c r="OTV62" s="342"/>
      <c r="OTW62" s="342"/>
      <c r="OTX62" s="342"/>
      <c r="OTY62" s="342"/>
      <c r="OTZ62" s="342"/>
      <c r="OUA62" s="342"/>
      <c r="OUB62" s="342"/>
      <c r="OUC62" s="342"/>
      <c r="OUD62" s="342"/>
      <c r="OUE62" s="342"/>
      <c r="OUF62" s="342"/>
      <c r="OUG62" s="342"/>
      <c r="OUH62" s="342"/>
      <c r="OUI62" s="342"/>
      <c r="OUJ62" s="342"/>
      <c r="OUK62" s="342"/>
      <c r="OUL62" s="342"/>
      <c r="OUM62" s="342"/>
      <c r="OUN62" s="342"/>
      <c r="OUO62" s="342"/>
      <c r="OUP62" s="342"/>
      <c r="OUQ62" s="342"/>
      <c r="OUR62" s="342"/>
      <c r="OUS62" s="342"/>
      <c r="OUT62" s="342"/>
      <c r="OUU62" s="342"/>
      <c r="OUV62" s="342"/>
      <c r="OUW62" s="342"/>
      <c r="OUX62" s="342"/>
      <c r="OUY62" s="342"/>
      <c r="OUZ62" s="342"/>
      <c r="OVA62" s="342"/>
      <c r="OVB62" s="342"/>
      <c r="OVC62" s="342"/>
      <c r="OVD62" s="342"/>
      <c r="OVE62" s="342"/>
      <c r="OVF62" s="342"/>
      <c r="OVG62" s="342"/>
      <c r="OVH62" s="342"/>
      <c r="OVI62" s="342"/>
      <c r="OVJ62" s="342"/>
      <c r="OVK62" s="342"/>
      <c r="OVL62" s="342"/>
      <c r="OVM62" s="342"/>
      <c r="OVN62" s="342"/>
      <c r="OVO62" s="342"/>
      <c r="OVP62" s="342"/>
      <c r="OVQ62" s="342"/>
      <c r="OVR62" s="342"/>
      <c r="OVS62" s="342"/>
      <c r="OVT62" s="342"/>
      <c r="OVU62" s="342"/>
      <c r="OVV62" s="342"/>
      <c r="OVW62" s="342"/>
      <c r="OVX62" s="342"/>
      <c r="OVY62" s="342"/>
      <c r="OVZ62" s="342"/>
      <c r="OWA62" s="342"/>
      <c r="OWB62" s="342"/>
      <c r="OWC62" s="342"/>
      <c r="OWD62" s="342"/>
      <c r="OWE62" s="342"/>
      <c r="OWF62" s="342"/>
      <c r="OWG62" s="342"/>
      <c r="OWH62" s="342"/>
      <c r="OWI62" s="342"/>
      <c r="OWJ62" s="342"/>
      <c r="OWK62" s="342"/>
      <c r="OWL62" s="342"/>
      <c r="OWM62" s="342"/>
      <c r="OWN62" s="342"/>
      <c r="OWO62" s="342"/>
      <c r="OWP62" s="342"/>
      <c r="OWQ62" s="342"/>
      <c r="OWR62" s="342"/>
      <c r="OWS62" s="342"/>
      <c r="OWT62" s="342"/>
      <c r="OWU62" s="342"/>
      <c r="OWV62" s="342"/>
      <c r="OWW62" s="342"/>
      <c r="OWX62" s="342"/>
      <c r="OWY62" s="342"/>
      <c r="OWZ62" s="342"/>
      <c r="OXA62" s="342"/>
      <c r="OXB62" s="342"/>
      <c r="OXC62" s="342"/>
      <c r="OXD62" s="342"/>
      <c r="OXE62" s="342"/>
      <c r="OXF62" s="342"/>
      <c r="OXG62" s="342"/>
      <c r="OXH62" s="342"/>
      <c r="OXI62" s="342"/>
      <c r="OXJ62" s="342"/>
      <c r="OXK62" s="342"/>
      <c r="OXL62" s="342"/>
      <c r="OXM62" s="342"/>
      <c r="OXN62" s="342"/>
      <c r="OXO62" s="342"/>
      <c r="OXP62" s="342"/>
      <c r="OXQ62" s="342"/>
      <c r="OXR62" s="342"/>
      <c r="OXS62" s="342"/>
      <c r="OXT62" s="342"/>
      <c r="OXU62" s="342"/>
      <c r="OXV62" s="342"/>
      <c r="OXW62" s="342"/>
      <c r="OXX62" s="342"/>
      <c r="OXY62" s="342"/>
      <c r="OXZ62" s="342"/>
      <c r="OYA62" s="342"/>
      <c r="OYB62" s="342"/>
      <c r="OYC62" s="342"/>
      <c r="OYD62" s="342"/>
      <c r="OYE62" s="342"/>
      <c r="OYF62" s="342"/>
      <c r="OYG62" s="342"/>
      <c r="OYH62" s="342"/>
      <c r="OYI62" s="342"/>
      <c r="OYJ62" s="342"/>
      <c r="OYK62" s="342"/>
      <c r="OYL62" s="342"/>
      <c r="OYM62" s="342"/>
      <c r="OYN62" s="342"/>
      <c r="OYO62" s="342"/>
      <c r="OYP62" s="342"/>
      <c r="OYQ62" s="342"/>
      <c r="OYR62" s="342"/>
      <c r="OYS62" s="342"/>
      <c r="OYT62" s="342"/>
      <c r="OYU62" s="342"/>
      <c r="OYV62" s="342"/>
      <c r="OYW62" s="342"/>
      <c r="OYX62" s="342"/>
      <c r="OYY62" s="342"/>
      <c r="OYZ62" s="342"/>
      <c r="OZA62" s="342"/>
      <c r="OZB62" s="342"/>
      <c r="OZC62" s="342"/>
      <c r="OZD62" s="342"/>
      <c r="OZE62" s="342"/>
      <c r="OZF62" s="342"/>
      <c r="OZG62" s="342"/>
      <c r="OZH62" s="342"/>
      <c r="OZI62" s="342"/>
      <c r="OZJ62" s="342"/>
      <c r="OZK62" s="342"/>
      <c r="OZL62" s="342"/>
      <c r="OZM62" s="342"/>
      <c r="OZN62" s="342"/>
      <c r="OZO62" s="342"/>
      <c r="OZP62" s="342"/>
      <c r="OZQ62" s="342"/>
      <c r="OZR62" s="342"/>
      <c r="OZS62" s="342"/>
      <c r="OZT62" s="342"/>
      <c r="OZU62" s="342"/>
      <c r="OZV62" s="342"/>
      <c r="OZW62" s="342"/>
      <c r="OZX62" s="342"/>
      <c r="OZY62" s="342"/>
      <c r="OZZ62" s="342"/>
      <c r="PAA62" s="342"/>
      <c r="PAB62" s="342"/>
      <c r="PAC62" s="342"/>
      <c r="PAD62" s="342"/>
      <c r="PAE62" s="342"/>
      <c r="PAF62" s="342"/>
      <c r="PAG62" s="342"/>
      <c r="PAH62" s="342"/>
      <c r="PAI62" s="342"/>
      <c r="PAJ62" s="342"/>
      <c r="PAK62" s="342"/>
      <c r="PAL62" s="342"/>
      <c r="PAM62" s="342"/>
      <c r="PAN62" s="342"/>
      <c r="PAO62" s="342"/>
      <c r="PAP62" s="342"/>
      <c r="PAQ62" s="342"/>
      <c r="PAR62" s="342"/>
      <c r="PAS62" s="342"/>
      <c r="PAT62" s="342"/>
      <c r="PAU62" s="342"/>
      <c r="PAV62" s="342"/>
      <c r="PAW62" s="342"/>
      <c r="PAX62" s="342"/>
      <c r="PAY62" s="342"/>
      <c r="PAZ62" s="342"/>
      <c r="PBA62" s="342"/>
      <c r="PBB62" s="342"/>
      <c r="PBC62" s="342"/>
      <c r="PBD62" s="342"/>
      <c r="PBE62" s="342"/>
      <c r="PBF62" s="342"/>
      <c r="PBG62" s="342"/>
      <c r="PBH62" s="342"/>
      <c r="PBI62" s="342"/>
      <c r="PBJ62" s="342"/>
      <c r="PBK62" s="342"/>
      <c r="PBL62" s="342"/>
      <c r="PBM62" s="342"/>
      <c r="PBN62" s="342"/>
      <c r="PBO62" s="342"/>
      <c r="PBP62" s="342"/>
      <c r="PBQ62" s="342"/>
      <c r="PBR62" s="342"/>
      <c r="PBS62" s="342"/>
      <c r="PBT62" s="342"/>
      <c r="PBU62" s="342"/>
      <c r="PBV62" s="342"/>
      <c r="PBW62" s="342"/>
      <c r="PBX62" s="342"/>
      <c r="PBY62" s="342"/>
      <c r="PBZ62" s="342"/>
      <c r="PCA62" s="342"/>
      <c r="PCB62" s="342"/>
      <c r="PCC62" s="342"/>
      <c r="PCD62" s="342"/>
      <c r="PCE62" s="342"/>
      <c r="PCF62" s="342"/>
      <c r="PCG62" s="342"/>
      <c r="PCH62" s="342"/>
      <c r="PCI62" s="342"/>
      <c r="PCJ62" s="342"/>
      <c r="PCK62" s="342"/>
      <c r="PCL62" s="342"/>
      <c r="PCM62" s="342"/>
      <c r="PCN62" s="342"/>
      <c r="PCO62" s="342"/>
      <c r="PCP62" s="342"/>
      <c r="PCQ62" s="342"/>
      <c r="PCR62" s="342"/>
      <c r="PCS62" s="342"/>
      <c r="PCT62" s="342"/>
      <c r="PCU62" s="342"/>
      <c r="PCV62" s="342"/>
      <c r="PCW62" s="342"/>
      <c r="PCX62" s="342"/>
      <c r="PCY62" s="342"/>
      <c r="PCZ62" s="342"/>
      <c r="PDA62" s="342"/>
      <c r="PDB62" s="342"/>
      <c r="PDC62" s="342"/>
      <c r="PDD62" s="342"/>
      <c r="PDE62" s="342"/>
      <c r="PDF62" s="342"/>
      <c r="PDG62" s="342"/>
      <c r="PDH62" s="342"/>
      <c r="PDI62" s="342"/>
      <c r="PDJ62" s="342"/>
      <c r="PDK62" s="342"/>
      <c r="PDL62" s="342"/>
      <c r="PDM62" s="342"/>
      <c r="PDN62" s="342"/>
      <c r="PDO62" s="342"/>
      <c r="PDP62" s="342"/>
      <c r="PDQ62" s="342"/>
      <c r="PDR62" s="342"/>
      <c r="PDS62" s="342"/>
      <c r="PDT62" s="342"/>
      <c r="PDU62" s="342"/>
      <c r="PDV62" s="342"/>
      <c r="PDW62" s="342"/>
      <c r="PDX62" s="342"/>
      <c r="PDY62" s="342"/>
      <c r="PDZ62" s="342"/>
      <c r="PEA62" s="342"/>
      <c r="PEB62" s="342"/>
      <c r="PEC62" s="342"/>
      <c r="PED62" s="342"/>
      <c r="PEE62" s="342"/>
      <c r="PEF62" s="342"/>
      <c r="PEG62" s="342"/>
      <c r="PEH62" s="342"/>
      <c r="PEI62" s="342"/>
      <c r="PEJ62" s="342"/>
      <c r="PEK62" s="342"/>
      <c r="PEL62" s="342"/>
      <c r="PEM62" s="342"/>
      <c r="PEN62" s="342"/>
      <c r="PEO62" s="342"/>
      <c r="PEP62" s="342"/>
      <c r="PEQ62" s="342"/>
      <c r="PER62" s="342"/>
      <c r="PES62" s="342"/>
      <c r="PET62" s="342"/>
      <c r="PEU62" s="342"/>
      <c r="PEV62" s="342"/>
      <c r="PEW62" s="342"/>
      <c r="PEX62" s="342"/>
      <c r="PEY62" s="342"/>
      <c r="PEZ62" s="342"/>
      <c r="PFA62" s="342"/>
      <c r="PFB62" s="342"/>
      <c r="PFC62" s="342"/>
      <c r="PFD62" s="342"/>
      <c r="PFE62" s="342"/>
      <c r="PFF62" s="342"/>
      <c r="PFG62" s="342"/>
      <c r="PFH62" s="342"/>
      <c r="PFI62" s="342"/>
      <c r="PFJ62" s="342"/>
      <c r="PFK62" s="342"/>
      <c r="PFL62" s="342"/>
      <c r="PFM62" s="342"/>
      <c r="PFN62" s="342"/>
      <c r="PFO62" s="342"/>
      <c r="PFP62" s="342"/>
      <c r="PFQ62" s="342"/>
      <c r="PFR62" s="342"/>
      <c r="PFS62" s="342"/>
      <c r="PFT62" s="342"/>
      <c r="PFU62" s="342"/>
      <c r="PFV62" s="342"/>
      <c r="PFW62" s="342"/>
      <c r="PFX62" s="342"/>
      <c r="PFY62" s="342"/>
      <c r="PFZ62" s="342"/>
      <c r="PGA62" s="342"/>
      <c r="PGB62" s="342"/>
      <c r="PGC62" s="342"/>
      <c r="PGD62" s="342"/>
      <c r="PGE62" s="342"/>
      <c r="PGF62" s="342"/>
      <c r="PGG62" s="342"/>
      <c r="PGH62" s="342"/>
      <c r="PGI62" s="342"/>
      <c r="PGJ62" s="342"/>
      <c r="PGK62" s="342"/>
      <c r="PGL62" s="342"/>
      <c r="PGM62" s="342"/>
      <c r="PGN62" s="342"/>
      <c r="PGO62" s="342"/>
      <c r="PGP62" s="342"/>
      <c r="PGQ62" s="342"/>
      <c r="PGR62" s="342"/>
      <c r="PGS62" s="342"/>
      <c r="PGT62" s="342"/>
      <c r="PGU62" s="342"/>
      <c r="PGV62" s="342"/>
      <c r="PGW62" s="342"/>
      <c r="PGX62" s="342"/>
      <c r="PGY62" s="342"/>
      <c r="PGZ62" s="342"/>
      <c r="PHA62" s="342"/>
      <c r="PHB62" s="342"/>
      <c r="PHC62" s="342"/>
      <c r="PHD62" s="342"/>
      <c r="PHE62" s="342"/>
      <c r="PHF62" s="342"/>
      <c r="PHG62" s="342"/>
      <c r="PHH62" s="342"/>
      <c r="PHI62" s="342"/>
      <c r="PHJ62" s="342"/>
      <c r="PHK62" s="342"/>
      <c r="PHL62" s="342"/>
      <c r="PHM62" s="342"/>
      <c r="PHN62" s="342"/>
      <c r="PHO62" s="342"/>
      <c r="PHP62" s="342"/>
      <c r="PHQ62" s="342"/>
      <c r="PHR62" s="342"/>
      <c r="PHS62" s="342"/>
      <c r="PHT62" s="342"/>
      <c r="PHU62" s="342"/>
      <c r="PHV62" s="342"/>
      <c r="PHW62" s="342"/>
      <c r="PHX62" s="342"/>
      <c r="PHY62" s="342"/>
      <c r="PHZ62" s="342"/>
      <c r="PIA62" s="342"/>
      <c r="PIB62" s="342"/>
      <c r="PIC62" s="342"/>
      <c r="PID62" s="342"/>
      <c r="PIE62" s="342"/>
      <c r="PIF62" s="342"/>
      <c r="PIG62" s="342"/>
      <c r="PIH62" s="342"/>
      <c r="PII62" s="342"/>
      <c r="PIJ62" s="342"/>
      <c r="PIK62" s="342"/>
      <c r="PIL62" s="342"/>
      <c r="PIM62" s="342"/>
      <c r="PIN62" s="342"/>
      <c r="PIO62" s="342"/>
      <c r="PIP62" s="342"/>
      <c r="PIQ62" s="342"/>
      <c r="PIR62" s="342"/>
      <c r="PIS62" s="342"/>
      <c r="PIT62" s="342"/>
      <c r="PIU62" s="342"/>
      <c r="PIV62" s="342"/>
      <c r="PIW62" s="342"/>
      <c r="PIX62" s="342"/>
      <c r="PIY62" s="342"/>
      <c r="PIZ62" s="342"/>
      <c r="PJA62" s="342"/>
      <c r="PJB62" s="342"/>
      <c r="PJC62" s="342"/>
      <c r="PJD62" s="342"/>
      <c r="PJE62" s="342"/>
      <c r="PJF62" s="342"/>
      <c r="PJG62" s="342"/>
      <c r="PJH62" s="342"/>
      <c r="PJI62" s="342"/>
      <c r="PJJ62" s="342"/>
      <c r="PJK62" s="342"/>
      <c r="PJL62" s="342"/>
      <c r="PJM62" s="342"/>
      <c r="PJN62" s="342"/>
      <c r="PJO62" s="342"/>
      <c r="PJP62" s="342"/>
      <c r="PJQ62" s="342"/>
      <c r="PJR62" s="342"/>
      <c r="PJS62" s="342"/>
      <c r="PJT62" s="342"/>
      <c r="PJU62" s="342"/>
      <c r="PJV62" s="342"/>
      <c r="PJW62" s="342"/>
      <c r="PJX62" s="342"/>
      <c r="PJY62" s="342"/>
      <c r="PJZ62" s="342"/>
      <c r="PKA62" s="342"/>
      <c r="PKB62" s="342"/>
      <c r="PKC62" s="342"/>
      <c r="PKD62" s="342"/>
      <c r="PKE62" s="342"/>
      <c r="PKF62" s="342"/>
      <c r="PKG62" s="342"/>
      <c r="PKH62" s="342"/>
      <c r="PKI62" s="342"/>
      <c r="PKJ62" s="342"/>
      <c r="PKK62" s="342"/>
      <c r="PKL62" s="342"/>
      <c r="PKM62" s="342"/>
      <c r="PKN62" s="342"/>
      <c r="PKO62" s="342"/>
      <c r="PKP62" s="342"/>
      <c r="PKQ62" s="342"/>
      <c r="PKR62" s="342"/>
      <c r="PKS62" s="342"/>
      <c r="PKT62" s="342"/>
      <c r="PKU62" s="342"/>
      <c r="PKV62" s="342"/>
      <c r="PKW62" s="342"/>
      <c r="PKX62" s="342"/>
      <c r="PKY62" s="342"/>
      <c r="PKZ62" s="342"/>
      <c r="PLA62" s="342"/>
      <c r="PLB62" s="342"/>
      <c r="PLC62" s="342"/>
      <c r="PLD62" s="342"/>
      <c r="PLE62" s="342"/>
      <c r="PLF62" s="342"/>
      <c r="PLG62" s="342"/>
      <c r="PLH62" s="342"/>
      <c r="PLI62" s="342"/>
      <c r="PLJ62" s="342"/>
      <c r="PLK62" s="342"/>
      <c r="PLL62" s="342"/>
      <c r="PLM62" s="342"/>
      <c r="PLN62" s="342"/>
      <c r="PLO62" s="342"/>
      <c r="PLP62" s="342"/>
      <c r="PLQ62" s="342"/>
      <c r="PLR62" s="342"/>
      <c r="PLS62" s="342"/>
      <c r="PLT62" s="342"/>
      <c r="PLU62" s="342"/>
      <c r="PLV62" s="342"/>
      <c r="PLW62" s="342"/>
      <c r="PLX62" s="342"/>
      <c r="PLY62" s="342"/>
      <c r="PLZ62" s="342"/>
      <c r="PMA62" s="342"/>
      <c r="PMB62" s="342"/>
      <c r="PMC62" s="342"/>
      <c r="PMD62" s="342"/>
      <c r="PME62" s="342"/>
      <c r="PMF62" s="342"/>
      <c r="PMG62" s="342"/>
      <c r="PMH62" s="342"/>
      <c r="PMI62" s="342"/>
      <c r="PMJ62" s="342"/>
      <c r="PMK62" s="342"/>
      <c r="PML62" s="342"/>
      <c r="PMM62" s="342"/>
      <c r="PMN62" s="342"/>
      <c r="PMO62" s="342"/>
      <c r="PMP62" s="342"/>
      <c r="PMQ62" s="342"/>
      <c r="PMR62" s="342"/>
      <c r="PMS62" s="342"/>
      <c r="PMT62" s="342"/>
      <c r="PMU62" s="342"/>
      <c r="PMV62" s="342"/>
      <c r="PMW62" s="342"/>
      <c r="PMX62" s="342"/>
      <c r="PMY62" s="342"/>
      <c r="PMZ62" s="342"/>
      <c r="PNA62" s="342"/>
      <c r="PNB62" s="342"/>
      <c r="PNC62" s="342"/>
      <c r="PND62" s="342"/>
      <c r="PNE62" s="342"/>
      <c r="PNF62" s="342"/>
      <c r="PNG62" s="342"/>
      <c r="PNH62" s="342"/>
      <c r="PNI62" s="342"/>
      <c r="PNJ62" s="342"/>
      <c r="PNK62" s="342"/>
      <c r="PNL62" s="342"/>
      <c r="PNM62" s="342"/>
      <c r="PNN62" s="342"/>
      <c r="PNO62" s="342"/>
      <c r="PNP62" s="342"/>
      <c r="PNQ62" s="342"/>
      <c r="PNR62" s="342"/>
      <c r="PNS62" s="342"/>
      <c r="PNT62" s="342"/>
      <c r="PNU62" s="342"/>
      <c r="PNV62" s="342"/>
      <c r="PNW62" s="342"/>
      <c r="PNX62" s="342"/>
      <c r="PNY62" s="342"/>
      <c r="PNZ62" s="342"/>
      <c r="POA62" s="342"/>
      <c r="POB62" s="342"/>
      <c r="POC62" s="342"/>
      <c r="POD62" s="342"/>
      <c r="POE62" s="342"/>
      <c r="POF62" s="342"/>
      <c r="POG62" s="342"/>
      <c r="POH62" s="342"/>
      <c r="POI62" s="342"/>
      <c r="POJ62" s="342"/>
      <c r="POK62" s="342"/>
      <c r="POL62" s="342"/>
      <c r="POM62" s="342"/>
      <c r="PON62" s="342"/>
      <c r="POO62" s="342"/>
      <c r="POP62" s="342"/>
      <c r="POQ62" s="342"/>
      <c r="POR62" s="342"/>
      <c r="POS62" s="342"/>
      <c r="POT62" s="342"/>
      <c r="POU62" s="342"/>
      <c r="POV62" s="342"/>
      <c r="POW62" s="342"/>
      <c r="POX62" s="342"/>
      <c r="POY62" s="342"/>
      <c r="POZ62" s="342"/>
      <c r="PPA62" s="342"/>
      <c r="PPB62" s="342"/>
      <c r="PPC62" s="342"/>
      <c r="PPD62" s="342"/>
      <c r="PPE62" s="342"/>
      <c r="PPF62" s="342"/>
      <c r="PPG62" s="342"/>
      <c r="PPH62" s="342"/>
      <c r="PPI62" s="342"/>
      <c r="PPJ62" s="342"/>
      <c r="PPK62" s="342"/>
      <c r="PPL62" s="342"/>
      <c r="PPM62" s="342"/>
      <c r="PPN62" s="342"/>
      <c r="PPO62" s="342"/>
      <c r="PPP62" s="342"/>
      <c r="PPQ62" s="342"/>
      <c r="PPR62" s="342"/>
      <c r="PPS62" s="342"/>
      <c r="PPT62" s="342"/>
      <c r="PPU62" s="342"/>
      <c r="PPV62" s="342"/>
      <c r="PPW62" s="342"/>
      <c r="PPX62" s="342"/>
      <c r="PPY62" s="342"/>
      <c r="PPZ62" s="342"/>
      <c r="PQA62" s="342"/>
      <c r="PQB62" s="342"/>
      <c r="PQC62" s="342"/>
      <c r="PQD62" s="342"/>
      <c r="PQE62" s="342"/>
      <c r="PQF62" s="342"/>
      <c r="PQG62" s="342"/>
      <c r="PQH62" s="342"/>
      <c r="PQI62" s="342"/>
      <c r="PQJ62" s="342"/>
      <c r="PQK62" s="342"/>
      <c r="PQL62" s="342"/>
      <c r="PQM62" s="342"/>
      <c r="PQN62" s="342"/>
      <c r="PQO62" s="342"/>
      <c r="PQP62" s="342"/>
      <c r="PQQ62" s="342"/>
      <c r="PQR62" s="342"/>
      <c r="PQS62" s="342"/>
      <c r="PQT62" s="342"/>
      <c r="PQU62" s="342"/>
      <c r="PQV62" s="342"/>
      <c r="PQW62" s="342"/>
      <c r="PQX62" s="342"/>
      <c r="PQY62" s="342"/>
      <c r="PQZ62" s="342"/>
      <c r="PRA62" s="342"/>
      <c r="PRB62" s="342"/>
      <c r="PRC62" s="342"/>
      <c r="PRD62" s="342"/>
      <c r="PRE62" s="342"/>
      <c r="PRF62" s="342"/>
      <c r="PRG62" s="342"/>
      <c r="PRH62" s="342"/>
      <c r="PRI62" s="342"/>
      <c r="PRJ62" s="342"/>
      <c r="PRK62" s="342"/>
      <c r="PRL62" s="342"/>
      <c r="PRM62" s="342"/>
      <c r="PRN62" s="342"/>
      <c r="PRO62" s="342"/>
      <c r="PRP62" s="342"/>
      <c r="PRQ62" s="342"/>
      <c r="PRR62" s="342"/>
      <c r="PRS62" s="342"/>
      <c r="PRT62" s="342"/>
      <c r="PRU62" s="342"/>
      <c r="PRV62" s="342"/>
      <c r="PRW62" s="342"/>
      <c r="PRX62" s="342"/>
      <c r="PRY62" s="342"/>
      <c r="PRZ62" s="342"/>
      <c r="PSA62" s="342"/>
      <c r="PSB62" s="342"/>
      <c r="PSC62" s="342"/>
      <c r="PSD62" s="342"/>
      <c r="PSE62" s="342"/>
      <c r="PSF62" s="342"/>
      <c r="PSG62" s="342"/>
      <c r="PSH62" s="342"/>
      <c r="PSI62" s="342"/>
      <c r="PSJ62" s="342"/>
      <c r="PSK62" s="342"/>
      <c r="PSL62" s="342"/>
      <c r="PSM62" s="342"/>
      <c r="PSN62" s="342"/>
      <c r="PSO62" s="342"/>
      <c r="PSP62" s="342"/>
      <c r="PSQ62" s="342"/>
      <c r="PSR62" s="342"/>
      <c r="PSS62" s="342"/>
      <c r="PST62" s="342"/>
      <c r="PSU62" s="342"/>
      <c r="PSV62" s="342"/>
      <c r="PSW62" s="342"/>
      <c r="PSX62" s="342"/>
      <c r="PSY62" s="342"/>
      <c r="PSZ62" s="342"/>
      <c r="PTA62" s="342"/>
      <c r="PTB62" s="342"/>
      <c r="PTC62" s="342"/>
      <c r="PTD62" s="342"/>
      <c r="PTE62" s="342"/>
      <c r="PTF62" s="342"/>
      <c r="PTG62" s="342"/>
      <c r="PTH62" s="342"/>
      <c r="PTI62" s="342"/>
      <c r="PTJ62" s="342"/>
      <c r="PTK62" s="342"/>
      <c r="PTL62" s="342"/>
      <c r="PTM62" s="342"/>
      <c r="PTN62" s="342"/>
      <c r="PTO62" s="342"/>
      <c r="PTP62" s="342"/>
      <c r="PTQ62" s="342"/>
      <c r="PTR62" s="342"/>
      <c r="PTS62" s="342"/>
      <c r="PTT62" s="342"/>
      <c r="PTU62" s="342"/>
      <c r="PTV62" s="342"/>
      <c r="PTW62" s="342"/>
      <c r="PTX62" s="342"/>
      <c r="PTY62" s="342"/>
      <c r="PTZ62" s="342"/>
      <c r="PUA62" s="342"/>
      <c r="PUB62" s="342"/>
      <c r="PUC62" s="342"/>
      <c r="PUD62" s="342"/>
      <c r="PUE62" s="342"/>
      <c r="PUF62" s="342"/>
      <c r="PUG62" s="342"/>
      <c r="PUH62" s="342"/>
      <c r="PUI62" s="342"/>
      <c r="PUJ62" s="342"/>
      <c r="PUK62" s="342"/>
      <c r="PUL62" s="342"/>
      <c r="PUM62" s="342"/>
      <c r="PUN62" s="342"/>
      <c r="PUO62" s="342"/>
      <c r="PUP62" s="342"/>
      <c r="PUQ62" s="342"/>
      <c r="PUR62" s="342"/>
      <c r="PUS62" s="342"/>
      <c r="PUT62" s="342"/>
      <c r="PUU62" s="342"/>
      <c r="PUV62" s="342"/>
      <c r="PUW62" s="342"/>
      <c r="PUX62" s="342"/>
      <c r="PUY62" s="342"/>
      <c r="PUZ62" s="342"/>
      <c r="PVA62" s="342"/>
      <c r="PVB62" s="342"/>
      <c r="PVC62" s="342"/>
      <c r="PVD62" s="342"/>
      <c r="PVE62" s="342"/>
      <c r="PVF62" s="342"/>
      <c r="PVG62" s="342"/>
      <c r="PVH62" s="342"/>
      <c r="PVI62" s="342"/>
      <c r="PVJ62" s="342"/>
      <c r="PVK62" s="342"/>
      <c r="PVL62" s="342"/>
      <c r="PVM62" s="342"/>
      <c r="PVN62" s="342"/>
      <c r="PVO62" s="342"/>
      <c r="PVP62" s="342"/>
      <c r="PVQ62" s="342"/>
      <c r="PVR62" s="342"/>
      <c r="PVS62" s="342"/>
      <c r="PVT62" s="342"/>
      <c r="PVU62" s="342"/>
      <c r="PVV62" s="342"/>
      <c r="PVW62" s="342"/>
      <c r="PVX62" s="342"/>
      <c r="PVY62" s="342"/>
      <c r="PVZ62" s="342"/>
      <c r="PWA62" s="342"/>
      <c r="PWB62" s="342"/>
      <c r="PWC62" s="342"/>
      <c r="PWD62" s="342"/>
      <c r="PWE62" s="342"/>
      <c r="PWF62" s="342"/>
      <c r="PWG62" s="342"/>
      <c r="PWH62" s="342"/>
      <c r="PWI62" s="342"/>
      <c r="PWJ62" s="342"/>
      <c r="PWK62" s="342"/>
      <c r="PWL62" s="342"/>
      <c r="PWM62" s="342"/>
      <c r="PWN62" s="342"/>
      <c r="PWO62" s="342"/>
      <c r="PWP62" s="342"/>
      <c r="PWQ62" s="342"/>
      <c r="PWR62" s="342"/>
      <c r="PWS62" s="342"/>
      <c r="PWT62" s="342"/>
      <c r="PWU62" s="342"/>
      <c r="PWV62" s="342"/>
      <c r="PWW62" s="342"/>
      <c r="PWX62" s="342"/>
      <c r="PWY62" s="342"/>
      <c r="PWZ62" s="342"/>
      <c r="PXA62" s="342"/>
      <c r="PXB62" s="342"/>
      <c r="PXC62" s="342"/>
      <c r="PXD62" s="342"/>
      <c r="PXE62" s="342"/>
      <c r="PXF62" s="342"/>
      <c r="PXG62" s="342"/>
      <c r="PXH62" s="342"/>
      <c r="PXI62" s="342"/>
      <c r="PXJ62" s="342"/>
      <c r="PXK62" s="342"/>
      <c r="PXL62" s="342"/>
      <c r="PXM62" s="342"/>
      <c r="PXN62" s="342"/>
      <c r="PXO62" s="342"/>
      <c r="PXP62" s="342"/>
      <c r="PXQ62" s="342"/>
      <c r="PXR62" s="342"/>
      <c r="PXS62" s="342"/>
      <c r="PXT62" s="342"/>
      <c r="PXU62" s="342"/>
      <c r="PXV62" s="342"/>
      <c r="PXW62" s="342"/>
      <c r="PXX62" s="342"/>
      <c r="PXY62" s="342"/>
      <c r="PXZ62" s="342"/>
      <c r="PYA62" s="342"/>
      <c r="PYB62" s="342"/>
      <c r="PYC62" s="342"/>
      <c r="PYD62" s="342"/>
      <c r="PYE62" s="342"/>
      <c r="PYF62" s="342"/>
      <c r="PYG62" s="342"/>
      <c r="PYH62" s="342"/>
      <c r="PYI62" s="342"/>
      <c r="PYJ62" s="342"/>
      <c r="PYK62" s="342"/>
      <c r="PYL62" s="342"/>
      <c r="PYM62" s="342"/>
      <c r="PYN62" s="342"/>
      <c r="PYO62" s="342"/>
      <c r="PYP62" s="342"/>
      <c r="PYQ62" s="342"/>
      <c r="PYR62" s="342"/>
      <c r="PYS62" s="342"/>
      <c r="PYT62" s="342"/>
      <c r="PYU62" s="342"/>
      <c r="PYV62" s="342"/>
      <c r="PYW62" s="342"/>
      <c r="PYX62" s="342"/>
      <c r="PYY62" s="342"/>
      <c r="PYZ62" s="342"/>
      <c r="PZA62" s="342"/>
      <c r="PZB62" s="342"/>
      <c r="PZC62" s="342"/>
      <c r="PZD62" s="342"/>
      <c r="PZE62" s="342"/>
      <c r="PZF62" s="342"/>
      <c r="PZG62" s="342"/>
      <c r="PZH62" s="342"/>
      <c r="PZI62" s="342"/>
      <c r="PZJ62" s="342"/>
      <c r="PZK62" s="342"/>
      <c r="PZL62" s="342"/>
      <c r="PZM62" s="342"/>
      <c r="PZN62" s="342"/>
      <c r="PZO62" s="342"/>
      <c r="PZP62" s="342"/>
      <c r="PZQ62" s="342"/>
      <c r="PZR62" s="342"/>
      <c r="PZS62" s="342"/>
      <c r="PZT62" s="342"/>
      <c r="PZU62" s="342"/>
      <c r="PZV62" s="342"/>
      <c r="PZW62" s="342"/>
      <c r="PZX62" s="342"/>
      <c r="PZY62" s="342"/>
      <c r="PZZ62" s="342"/>
      <c r="QAA62" s="342"/>
      <c r="QAB62" s="342"/>
      <c r="QAC62" s="342"/>
      <c r="QAD62" s="342"/>
      <c r="QAE62" s="342"/>
      <c r="QAF62" s="342"/>
      <c r="QAG62" s="342"/>
      <c r="QAH62" s="342"/>
      <c r="QAI62" s="342"/>
      <c r="QAJ62" s="342"/>
      <c r="QAK62" s="342"/>
      <c r="QAL62" s="342"/>
      <c r="QAM62" s="342"/>
      <c r="QAN62" s="342"/>
      <c r="QAO62" s="342"/>
      <c r="QAP62" s="342"/>
      <c r="QAQ62" s="342"/>
      <c r="QAR62" s="342"/>
      <c r="QAS62" s="342"/>
      <c r="QAT62" s="342"/>
      <c r="QAU62" s="342"/>
      <c r="QAV62" s="342"/>
      <c r="QAW62" s="342"/>
      <c r="QAX62" s="342"/>
      <c r="QAY62" s="342"/>
      <c r="QAZ62" s="342"/>
      <c r="QBA62" s="342"/>
      <c r="QBB62" s="342"/>
      <c r="QBC62" s="342"/>
      <c r="QBD62" s="342"/>
      <c r="QBE62" s="342"/>
      <c r="QBF62" s="342"/>
      <c r="QBG62" s="342"/>
      <c r="QBH62" s="342"/>
      <c r="QBI62" s="342"/>
      <c r="QBJ62" s="342"/>
      <c r="QBK62" s="342"/>
      <c r="QBL62" s="342"/>
      <c r="QBM62" s="342"/>
      <c r="QBN62" s="342"/>
      <c r="QBO62" s="342"/>
      <c r="QBP62" s="342"/>
      <c r="QBQ62" s="342"/>
      <c r="QBR62" s="342"/>
      <c r="QBS62" s="342"/>
      <c r="QBT62" s="342"/>
      <c r="QBU62" s="342"/>
      <c r="QBV62" s="342"/>
      <c r="QBW62" s="342"/>
      <c r="QBX62" s="342"/>
      <c r="QBY62" s="342"/>
      <c r="QBZ62" s="342"/>
      <c r="QCA62" s="342"/>
      <c r="QCB62" s="342"/>
      <c r="QCC62" s="342"/>
      <c r="QCD62" s="342"/>
      <c r="QCE62" s="342"/>
      <c r="QCF62" s="342"/>
      <c r="QCG62" s="342"/>
      <c r="QCH62" s="342"/>
      <c r="QCI62" s="342"/>
      <c r="QCJ62" s="342"/>
      <c r="QCK62" s="342"/>
      <c r="QCL62" s="342"/>
      <c r="QCM62" s="342"/>
      <c r="QCN62" s="342"/>
      <c r="QCO62" s="342"/>
      <c r="QCP62" s="342"/>
      <c r="QCQ62" s="342"/>
      <c r="QCR62" s="342"/>
      <c r="QCS62" s="342"/>
      <c r="QCT62" s="342"/>
      <c r="QCU62" s="342"/>
      <c r="QCV62" s="342"/>
      <c r="QCW62" s="342"/>
      <c r="QCX62" s="342"/>
      <c r="QCY62" s="342"/>
      <c r="QCZ62" s="342"/>
      <c r="QDA62" s="342"/>
      <c r="QDB62" s="342"/>
      <c r="QDC62" s="342"/>
      <c r="QDD62" s="342"/>
      <c r="QDE62" s="342"/>
      <c r="QDF62" s="342"/>
      <c r="QDG62" s="342"/>
      <c r="QDH62" s="342"/>
      <c r="QDI62" s="342"/>
      <c r="QDJ62" s="342"/>
      <c r="QDK62" s="342"/>
      <c r="QDL62" s="342"/>
      <c r="QDM62" s="342"/>
      <c r="QDN62" s="342"/>
      <c r="QDO62" s="342"/>
      <c r="QDP62" s="342"/>
      <c r="QDQ62" s="342"/>
      <c r="QDR62" s="342"/>
      <c r="QDS62" s="342"/>
      <c r="QDT62" s="342"/>
      <c r="QDU62" s="342"/>
      <c r="QDV62" s="342"/>
      <c r="QDW62" s="342"/>
      <c r="QDX62" s="342"/>
      <c r="QDY62" s="342"/>
      <c r="QDZ62" s="342"/>
      <c r="QEA62" s="342"/>
      <c r="QEB62" s="342"/>
      <c r="QEC62" s="342"/>
      <c r="QED62" s="342"/>
      <c r="QEE62" s="342"/>
      <c r="QEF62" s="342"/>
      <c r="QEG62" s="342"/>
      <c r="QEH62" s="342"/>
      <c r="QEI62" s="342"/>
      <c r="QEJ62" s="342"/>
      <c r="QEK62" s="342"/>
      <c r="QEL62" s="342"/>
      <c r="QEM62" s="342"/>
      <c r="QEN62" s="342"/>
      <c r="QEO62" s="342"/>
      <c r="QEP62" s="342"/>
      <c r="QEQ62" s="342"/>
      <c r="QER62" s="342"/>
      <c r="QES62" s="342"/>
      <c r="QET62" s="342"/>
      <c r="QEU62" s="342"/>
      <c r="QEV62" s="342"/>
      <c r="QEW62" s="342"/>
      <c r="QEX62" s="342"/>
      <c r="QEY62" s="342"/>
      <c r="QEZ62" s="342"/>
      <c r="QFA62" s="342"/>
      <c r="QFB62" s="342"/>
      <c r="QFC62" s="342"/>
      <c r="QFD62" s="342"/>
      <c r="QFE62" s="342"/>
      <c r="QFF62" s="342"/>
      <c r="QFG62" s="342"/>
      <c r="QFH62" s="342"/>
      <c r="QFI62" s="342"/>
      <c r="QFJ62" s="342"/>
      <c r="QFK62" s="342"/>
      <c r="QFL62" s="342"/>
      <c r="QFM62" s="342"/>
      <c r="QFN62" s="342"/>
      <c r="QFO62" s="342"/>
      <c r="QFP62" s="342"/>
      <c r="QFQ62" s="342"/>
      <c r="QFR62" s="342"/>
      <c r="QFS62" s="342"/>
      <c r="QFT62" s="342"/>
      <c r="QFU62" s="342"/>
      <c r="QFV62" s="342"/>
      <c r="QFW62" s="342"/>
      <c r="QFX62" s="342"/>
      <c r="QFY62" s="342"/>
      <c r="QFZ62" s="342"/>
      <c r="QGA62" s="342"/>
      <c r="QGB62" s="342"/>
      <c r="QGC62" s="342"/>
      <c r="QGD62" s="342"/>
      <c r="QGE62" s="342"/>
      <c r="QGF62" s="342"/>
      <c r="QGG62" s="342"/>
      <c r="QGH62" s="342"/>
      <c r="QGI62" s="342"/>
      <c r="QGJ62" s="342"/>
      <c r="QGK62" s="342"/>
      <c r="QGL62" s="342"/>
      <c r="QGM62" s="342"/>
      <c r="QGN62" s="342"/>
      <c r="QGO62" s="342"/>
      <c r="QGP62" s="342"/>
      <c r="QGQ62" s="342"/>
      <c r="QGR62" s="342"/>
      <c r="QGS62" s="342"/>
      <c r="QGT62" s="342"/>
      <c r="QGU62" s="342"/>
      <c r="QGV62" s="342"/>
      <c r="QGW62" s="342"/>
      <c r="QGX62" s="342"/>
      <c r="QGY62" s="342"/>
      <c r="QGZ62" s="342"/>
      <c r="QHA62" s="342"/>
      <c r="QHB62" s="342"/>
      <c r="QHC62" s="342"/>
      <c r="QHD62" s="342"/>
      <c r="QHE62" s="342"/>
      <c r="QHF62" s="342"/>
      <c r="QHG62" s="342"/>
      <c r="QHH62" s="342"/>
      <c r="QHI62" s="342"/>
      <c r="QHJ62" s="342"/>
      <c r="QHK62" s="342"/>
      <c r="QHL62" s="342"/>
      <c r="QHM62" s="342"/>
      <c r="QHN62" s="342"/>
      <c r="QHO62" s="342"/>
      <c r="QHP62" s="342"/>
      <c r="QHQ62" s="342"/>
      <c r="QHR62" s="342"/>
      <c r="QHS62" s="342"/>
      <c r="QHT62" s="342"/>
      <c r="QHU62" s="342"/>
      <c r="QHV62" s="342"/>
      <c r="QHW62" s="342"/>
      <c r="QHX62" s="342"/>
      <c r="QHY62" s="342"/>
      <c r="QHZ62" s="342"/>
      <c r="QIA62" s="342"/>
      <c r="QIB62" s="342"/>
      <c r="QIC62" s="342"/>
      <c r="QID62" s="342"/>
      <c r="QIE62" s="342"/>
      <c r="QIF62" s="342"/>
      <c r="QIG62" s="342"/>
      <c r="QIH62" s="342"/>
      <c r="QII62" s="342"/>
      <c r="QIJ62" s="342"/>
      <c r="QIK62" s="342"/>
      <c r="QIL62" s="342"/>
      <c r="QIM62" s="342"/>
      <c r="QIN62" s="342"/>
      <c r="QIO62" s="342"/>
      <c r="QIP62" s="342"/>
      <c r="QIQ62" s="342"/>
      <c r="QIR62" s="342"/>
      <c r="QIS62" s="342"/>
      <c r="QIT62" s="342"/>
      <c r="QIU62" s="342"/>
      <c r="QIV62" s="342"/>
      <c r="QIW62" s="342"/>
      <c r="QIX62" s="342"/>
      <c r="QIY62" s="342"/>
      <c r="QIZ62" s="342"/>
      <c r="QJA62" s="342"/>
      <c r="QJB62" s="342"/>
      <c r="QJC62" s="342"/>
      <c r="QJD62" s="342"/>
      <c r="QJE62" s="342"/>
      <c r="QJF62" s="342"/>
      <c r="QJG62" s="342"/>
      <c r="QJH62" s="342"/>
      <c r="QJI62" s="342"/>
      <c r="QJJ62" s="342"/>
      <c r="QJK62" s="342"/>
      <c r="QJL62" s="342"/>
      <c r="QJM62" s="342"/>
      <c r="QJN62" s="342"/>
      <c r="QJO62" s="342"/>
      <c r="QJP62" s="342"/>
      <c r="QJQ62" s="342"/>
      <c r="QJR62" s="342"/>
      <c r="QJS62" s="342"/>
      <c r="QJT62" s="342"/>
      <c r="QJU62" s="342"/>
      <c r="QJV62" s="342"/>
      <c r="QJW62" s="342"/>
      <c r="QJX62" s="342"/>
      <c r="QJY62" s="342"/>
      <c r="QJZ62" s="342"/>
      <c r="QKA62" s="342"/>
      <c r="QKB62" s="342"/>
      <c r="QKC62" s="342"/>
      <c r="QKD62" s="342"/>
      <c r="QKE62" s="342"/>
      <c r="QKF62" s="342"/>
      <c r="QKG62" s="342"/>
      <c r="QKH62" s="342"/>
      <c r="QKI62" s="342"/>
      <c r="QKJ62" s="342"/>
      <c r="QKK62" s="342"/>
      <c r="QKL62" s="342"/>
      <c r="QKM62" s="342"/>
      <c r="QKN62" s="342"/>
      <c r="QKO62" s="342"/>
      <c r="QKP62" s="342"/>
      <c r="QKQ62" s="342"/>
      <c r="QKR62" s="342"/>
      <c r="QKS62" s="342"/>
      <c r="QKT62" s="342"/>
      <c r="QKU62" s="342"/>
      <c r="QKV62" s="342"/>
      <c r="QKW62" s="342"/>
      <c r="QKX62" s="342"/>
      <c r="QKY62" s="342"/>
      <c r="QKZ62" s="342"/>
      <c r="QLA62" s="342"/>
      <c r="QLB62" s="342"/>
      <c r="QLC62" s="342"/>
      <c r="QLD62" s="342"/>
      <c r="QLE62" s="342"/>
      <c r="QLF62" s="342"/>
      <c r="QLG62" s="342"/>
      <c r="QLH62" s="342"/>
      <c r="QLI62" s="342"/>
      <c r="QLJ62" s="342"/>
      <c r="QLK62" s="342"/>
      <c r="QLL62" s="342"/>
      <c r="QLM62" s="342"/>
      <c r="QLN62" s="342"/>
      <c r="QLO62" s="342"/>
      <c r="QLP62" s="342"/>
      <c r="QLQ62" s="342"/>
      <c r="QLR62" s="342"/>
      <c r="QLS62" s="342"/>
      <c r="QLT62" s="342"/>
      <c r="QLU62" s="342"/>
      <c r="QLV62" s="342"/>
      <c r="QLW62" s="342"/>
      <c r="QLX62" s="342"/>
      <c r="QLY62" s="342"/>
      <c r="QLZ62" s="342"/>
      <c r="QMA62" s="342"/>
      <c r="QMB62" s="342"/>
      <c r="QMC62" s="342"/>
      <c r="QMD62" s="342"/>
      <c r="QME62" s="342"/>
      <c r="QMF62" s="342"/>
      <c r="QMG62" s="342"/>
      <c r="QMH62" s="342"/>
      <c r="QMI62" s="342"/>
      <c r="QMJ62" s="342"/>
      <c r="QMK62" s="342"/>
      <c r="QML62" s="342"/>
      <c r="QMM62" s="342"/>
      <c r="QMN62" s="342"/>
      <c r="QMO62" s="342"/>
      <c r="QMP62" s="342"/>
      <c r="QMQ62" s="342"/>
      <c r="QMR62" s="342"/>
      <c r="QMS62" s="342"/>
      <c r="QMT62" s="342"/>
      <c r="QMU62" s="342"/>
      <c r="QMV62" s="342"/>
      <c r="QMW62" s="342"/>
      <c r="QMX62" s="342"/>
      <c r="QMY62" s="342"/>
      <c r="QMZ62" s="342"/>
      <c r="QNA62" s="342"/>
      <c r="QNB62" s="342"/>
      <c r="QNC62" s="342"/>
      <c r="QND62" s="342"/>
      <c r="QNE62" s="342"/>
      <c r="QNF62" s="342"/>
      <c r="QNG62" s="342"/>
      <c r="QNH62" s="342"/>
      <c r="QNI62" s="342"/>
      <c r="QNJ62" s="342"/>
      <c r="QNK62" s="342"/>
      <c r="QNL62" s="342"/>
      <c r="QNM62" s="342"/>
      <c r="QNN62" s="342"/>
      <c r="QNO62" s="342"/>
      <c r="QNP62" s="342"/>
      <c r="QNQ62" s="342"/>
      <c r="QNR62" s="342"/>
      <c r="QNS62" s="342"/>
      <c r="QNT62" s="342"/>
      <c r="QNU62" s="342"/>
      <c r="QNV62" s="342"/>
      <c r="QNW62" s="342"/>
      <c r="QNX62" s="342"/>
      <c r="QNY62" s="342"/>
      <c r="QNZ62" s="342"/>
      <c r="QOA62" s="342"/>
      <c r="QOB62" s="342"/>
      <c r="QOC62" s="342"/>
      <c r="QOD62" s="342"/>
      <c r="QOE62" s="342"/>
      <c r="QOF62" s="342"/>
      <c r="QOG62" s="342"/>
      <c r="QOH62" s="342"/>
      <c r="QOI62" s="342"/>
      <c r="QOJ62" s="342"/>
      <c r="QOK62" s="342"/>
      <c r="QOL62" s="342"/>
      <c r="QOM62" s="342"/>
      <c r="QON62" s="342"/>
      <c r="QOO62" s="342"/>
      <c r="QOP62" s="342"/>
      <c r="QOQ62" s="342"/>
      <c r="QOR62" s="342"/>
      <c r="QOS62" s="342"/>
      <c r="QOT62" s="342"/>
      <c r="QOU62" s="342"/>
      <c r="QOV62" s="342"/>
      <c r="QOW62" s="342"/>
      <c r="QOX62" s="342"/>
      <c r="QOY62" s="342"/>
      <c r="QOZ62" s="342"/>
      <c r="QPA62" s="342"/>
      <c r="QPB62" s="342"/>
      <c r="QPC62" s="342"/>
      <c r="QPD62" s="342"/>
      <c r="QPE62" s="342"/>
      <c r="QPF62" s="342"/>
      <c r="QPG62" s="342"/>
      <c r="QPH62" s="342"/>
      <c r="QPI62" s="342"/>
      <c r="QPJ62" s="342"/>
      <c r="QPK62" s="342"/>
      <c r="QPL62" s="342"/>
      <c r="QPM62" s="342"/>
      <c r="QPN62" s="342"/>
      <c r="QPO62" s="342"/>
      <c r="QPP62" s="342"/>
      <c r="QPQ62" s="342"/>
      <c r="QPR62" s="342"/>
      <c r="QPS62" s="342"/>
      <c r="QPT62" s="342"/>
      <c r="QPU62" s="342"/>
      <c r="QPV62" s="342"/>
      <c r="QPW62" s="342"/>
      <c r="QPX62" s="342"/>
      <c r="QPY62" s="342"/>
      <c r="QPZ62" s="342"/>
      <c r="QQA62" s="342"/>
      <c r="QQB62" s="342"/>
      <c r="QQC62" s="342"/>
      <c r="QQD62" s="342"/>
      <c r="QQE62" s="342"/>
      <c r="QQF62" s="342"/>
      <c r="QQG62" s="342"/>
      <c r="QQH62" s="342"/>
      <c r="QQI62" s="342"/>
      <c r="QQJ62" s="342"/>
      <c r="QQK62" s="342"/>
      <c r="QQL62" s="342"/>
      <c r="QQM62" s="342"/>
      <c r="QQN62" s="342"/>
      <c r="QQO62" s="342"/>
      <c r="QQP62" s="342"/>
      <c r="QQQ62" s="342"/>
      <c r="QQR62" s="342"/>
      <c r="QQS62" s="342"/>
      <c r="QQT62" s="342"/>
      <c r="QQU62" s="342"/>
      <c r="QQV62" s="342"/>
      <c r="QQW62" s="342"/>
      <c r="QQX62" s="342"/>
      <c r="QQY62" s="342"/>
      <c r="QQZ62" s="342"/>
      <c r="QRA62" s="342"/>
      <c r="QRB62" s="342"/>
      <c r="QRC62" s="342"/>
      <c r="QRD62" s="342"/>
      <c r="QRE62" s="342"/>
      <c r="QRF62" s="342"/>
      <c r="QRG62" s="342"/>
      <c r="QRH62" s="342"/>
      <c r="QRI62" s="342"/>
      <c r="QRJ62" s="342"/>
      <c r="QRK62" s="342"/>
      <c r="QRL62" s="342"/>
      <c r="QRM62" s="342"/>
      <c r="QRN62" s="342"/>
      <c r="QRO62" s="342"/>
      <c r="QRP62" s="342"/>
      <c r="QRQ62" s="342"/>
      <c r="QRR62" s="342"/>
      <c r="QRS62" s="342"/>
      <c r="QRT62" s="342"/>
      <c r="QRU62" s="342"/>
      <c r="QRV62" s="342"/>
      <c r="QRW62" s="342"/>
      <c r="QRX62" s="342"/>
      <c r="QRY62" s="342"/>
      <c r="QRZ62" s="342"/>
      <c r="QSA62" s="342"/>
      <c r="QSB62" s="342"/>
      <c r="QSC62" s="342"/>
      <c r="QSD62" s="342"/>
      <c r="QSE62" s="342"/>
      <c r="QSF62" s="342"/>
      <c r="QSG62" s="342"/>
      <c r="QSH62" s="342"/>
      <c r="QSI62" s="342"/>
      <c r="QSJ62" s="342"/>
      <c r="QSK62" s="342"/>
      <c r="QSL62" s="342"/>
      <c r="QSM62" s="342"/>
      <c r="QSN62" s="342"/>
      <c r="QSO62" s="342"/>
      <c r="QSP62" s="342"/>
      <c r="QSQ62" s="342"/>
      <c r="QSR62" s="342"/>
      <c r="QSS62" s="342"/>
      <c r="QST62" s="342"/>
      <c r="QSU62" s="342"/>
      <c r="QSV62" s="342"/>
      <c r="QSW62" s="342"/>
      <c r="QSX62" s="342"/>
      <c r="QSY62" s="342"/>
      <c r="QSZ62" s="342"/>
      <c r="QTA62" s="342"/>
      <c r="QTB62" s="342"/>
      <c r="QTC62" s="342"/>
      <c r="QTD62" s="342"/>
      <c r="QTE62" s="342"/>
      <c r="QTF62" s="342"/>
      <c r="QTG62" s="342"/>
      <c r="QTH62" s="342"/>
      <c r="QTI62" s="342"/>
      <c r="QTJ62" s="342"/>
      <c r="QTK62" s="342"/>
      <c r="QTL62" s="342"/>
      <c r="QTM62" s="342"/>
      <c r="QTN62" s="342"/>
      <c r="QTO62" s="342"/>
      <c r="QTP62" s="342"/>
      <c r="QTQ62" s="342"/>
      <c r="QTR62" s="342"/>
      <c r="QTS62" s="342"/>
      <c r="QTT62" s="342"/>
      <c r="QTU62" s="342"/>
      <c r="QTV62" s="342"/>
      <c r="QTW62" s="342"/>
      <c r="QTX62" s="342"/>
      <c r="QTY62" s="342"/>
      <c r="QTZ62" s="342"/>
      <c r="QUA62" s="342"/>
      <c r="QUB62" s="342"/>
      <c r="QUC62" s="342"/>
      <c r="QUD62" s="342"/>
      <c r="QUE62" s="342"/>
      <c r="QUF62" s="342"/>
      <c r="QUG62" s="342"/>
      <c r="QUH62" s="342"/>
      <c r="QUI62" s="342"/>
      <c r="QUJ62" s="342"/>
      <c r="QUK62" s="342"/>
      <c r="QUL62" s="342"/>
      <c r="QUM62" s="342"/>
      <c r="QUN62" s="342"/>
      <c r="QUO62" s="342"/>
      <c r="QUP62" s="342"/>
      <c r="QUQ62" s="342"/>
      <c r="QUR62" s="342"/>
      <c r="QUS62" s="342"/>
      <c r="QUT62" s="342"/>
      <c r="QUU62" s="342"/>
      <c r="QUV62" s="342"/>
      <c r="QUW62" s="342"/>
      <c r="QUX62" s="342"/>
      <c r="QUY62" s="342"/>
      <c r="QUZ62" s="342"/>
      <c r="QVA62" s="342"/>
      <c r="QVB62" s="342"/>
      <c r="QVC62" s="342"/>
      <c r="QVD62" s="342"/>
      <c r="QVE62" s="342"/>
      <c r="QVF62" s="342"/>
      <c r="QVG62" s="342"/>
      <c r="QVH62" s="342"/>
      <c r="QVI62" s="342"/>
      <c r="QVJ62" s="342"/>
      <c r="QVK62" s="342"/>
      <c r="QVL62" s="342"/>
      <c r="QVM62" s="342"/>
      <c r="QVN62" s="342"/>
      <c r="QVO62" s="342"/>
      <c r="QVP62" s="342"/>
      <c r="QVQ62" s="342"/>
      <c r="QVR62" s="342"/>
      <c r="QVS62" s="342"/>
      <c r="QVT62" s="342"/>
      <c r="QVU62" s="342"/>
      <c r="QVV62" s="342"/>
      <c r="QVW62" s="342"/>
      <c r="QVX62" s="342"/>
      <c r="QVY62" s="342"/>
      <c r="QVZ62" s="342"/>
      <c r="QWA62" s="342"/>
      <c r="QWB62" s="342"/>
      <c r="QWC62" s="342"/>
      <c r="QWD62" s="342"/>
      <c r="QWE62" s="342"/>
      <c r="QWF62" s="342"/>
      <c r="QWG62" s="342"/>
      <c r="QWH62" s="342"/>
      <c r="QWI62" s="342"/>
      <c r="QWJ62" s="342"/>
      <c r="QWK62" s="342"/>
      <c r="QWL62" s="342"/>
      <c r="QWM62" s="342"/>
      <c r="QWN62" s="342"/>
      <c r="QWO62" s="342"/>
      <c r="QWP62" s="342"/>
      <c r="QWQ62" s="342"/>
      <c r="QWR62" s="342"/>
      <c r="QWS62" s="342"/>
      <c r="QWT62" s="342"/>
      <c r="QWU62" s="342"/>
      <c r="QWV62" s="342"/>
      <c r="QWW62" s="342"/>
      <c r="QWX62" s="342"/>
      <c r="QWY62" s="342"/>
      <c r="QWZ62" s="342"/>
      <c r="QXA62" s="342"/>
      <c r="QXB62" s="342"/>
      <c r="QXC62" s="342"/>
      <c r="QXD62" s="342"/>
      <c r="QXE62" s="342"/>
      <c r="QXF62" s="342"/>
      <c r="QXG62" s="342"/>
      <c r="QXH62" s="342"/>
      <c r="QXI62" s="342"/>
      <c r="QXJ62" s="342"/>
      <c r="QXK62" s="342"/>
      <c r="QXL62" s="342"/>
      <c r="QXM62" s="342"/>
      <c r="QXN62" s="342"/>
      <c r="QXO62" s="342"/>
      <c r="QXP62" s="342"/>
      <c r="QXQ62" s="342"/>
      <c r="QXR62" s="342"/>
      <c r="QXS62" s="342"/>
      <c r="QXT62" s="342"/>
      <c r="QXU62" s="342"/>
      <c r="QXV62" s="342"/>
      <c r="QXW62" s="342"/>
      <c r="QXX62" s="342"/>
      <c r="QXY62" s="342"/>
      <c r="QXZ62" s="342"/>
      <c r="QYA62" s="342"/>
      <c r="QYB62" s="342"/>
      <c r="QYC62" s="342"/>
      <c r="QYD62" s="342"/>
      <c r="QYE62" s="342"/>
      <c r="QYF62" s="342"/>
      <c r="QYG62" s="342"/>
      <c r="QYH62" s="342"/>
      <c r="QYI62" s="342"/>
      <c r="QYJ62" s="342"/>
      <c r="QYK62" s="342"/>
      <c r="QYL62" s="342"/>
      <c r="QYM62" s="342"/>
      <c r="QYN62" s="342"/>
      <c r="QYO62" s="342"/>
      <c r="QYP62" s="342"/>
      <c r="QYQ62" s="342"/>
      <c r="QYR62" s="342"/>
      <c r="QYS62" s="342"/>
      <c r="QYT62" s="342"/>
      <c r="QYU62" s="342"/>
      <c r="QYV62" s="342"/>
      <c r="QYW62" s="342"/>
      <c r="QYX62" s="342"/>
      <c r="QYY62" s="342"/>
      <c r="QYZ62" s="342"/>
      <c r="QZA62" s="342"/>
      <c r="QZB62" s="342"/>
      <c r="QZC62" s="342"/>
      <c r="QZD62" s="342"/>
      <c r="QZE62" s="342"/>
      <c r="QZF62" s="342"/>
      <c r="QZG62" s="342"/>
      <c r="QZH62" s="342"/>
      <c r="QZI62" s="342"/>
      <c r="QZJ62" s="342"/>
      <c r="QZK62" s="342"/>
      <c r="QZL62" s="342"/>
      <c r="QZM62" s="342"/>
      <c r="QZN62" s="342"/>
      <c r="QZO62" s="342"/>
      <c r="QZP62" s="342"/>
      <c r="QZQ62" s="342"/>
      <c r="QZR62" s="342"/>
      <c r="QZS62" s="342"/>
      <c r="QZT62" s="342"/>
      <c r="QZU62" s="342"/>
      <c r="QZV62" s="342"/>
      <c r="QZW62" s="342"/>
      <c r="QZX62" s="342"/>
      <c r="QZY62" s="342"/>
      <c r="QZZ62" s="342"/>
      <c r="RAA62" s="342"/>
      <c r="RAB62" s="342"/>
      <c r="RAC62" s="342"/>
      <c r="RAD62" s="342"/>
      <c r="RAE62" s="342"/>
      <c r="RAF62" s="342"/>
      <c r="RAG62" s="342"/>
      <c r="RAH62" s="342"/>
      <c r="RAI62" s="342"/>
      <c r="RAJ62" s="342"/>
      <c r="RAK62" s="342"/>
      <c r="RAL62" s="342"/>
      <c r="RAM62" s="342"/>
      <c r="RAN62" s="342"/>
      <c r="RAO62" s="342"/>
      <c r="RAP62" s="342"/>
      <c r="RAQ62" s="342"/>
      <c r="RAR62" s="342"/>
      <c r="RAS62" s="342"/>
      <c r="RAT62" s="342"/>
      <c r="RAU62" s="342"/>
      <c r="RAV62" s="342"/>
      <c r="RAW62" s="342"/>
      <c r="RAX62" s="342"/>
      <c r="RAY62" s="342"/>
      <c r="RAZ62" s="342"/>
      <c r="RBA62" s="342"/>
      <c r="RBB62" s="342"/>
      <c r="RBC62" s="342"/>
      <c r="RBD62" s="342"/>
      <c r="RBE62" s="342"/>
      <c r="RBF62" s="342"/>
      <c r="RBG62" s="342"/>
      <c r="RBH62" s="342"/>
      <c r="RBI62" s="342"/>
      <c r="RBJ62" s="342"/>
      <c r="RBK62" s="342"/>
      <c r="RBL62" s="342"/>
      <c r="RBM62" s="342"/>
      <c r="RBN62" s="342"/>
      <c r="RBO62" s="342"/>
      <c r="RBP62" s="342"/>
      <c r="RBQ62" s="342"/>
      <c r="RBR62" s="342"/>
      <c r="RBS62" s="342"/>
      <c r="RBT62" s="342"/>
      <c r="RBU62" s="342"/>
      <c r="RBV62" s="342"/>
      <c r="RBW62" s="342"/>
      <c r="RBX62" s="342"/>
      <c r="RBY62" s="342"/>
      <c r="RBZ62" s="342"/>
      <c r="RCA62" s="342"/>
      <c r="RCB62" s="342"/>
      <c r="RCC62" s="342"/>
      <c r="RCD62" s="342"/>
      <c r="RCE62" s="342"/>
      <c r="RCF62" s="342"/>
      <c r="RCG62" s="342"/>
      <c r="RCH62" s="342"/>
      <c r="RCI62" s="342"/>
      <c r="RCJ62" s="342"/>
      <c r="RCK62" s="342"/>
      <c r="RCL62" s="342"/>
      <c r="RCM62" s="342"/>
      <c r="RCN62" s="342"/>
      <c r="RCO62" s="342"/>
      <c r="RCP62" s="342"/>
      <c r="RCQ62" s="342"/>
      <c r="RCR62" s="342"/>
      <c r="RCS62" s="342"/>
      <c r="RCT62" s="342"/>
      <c r="RCU62" s="342"/>
      <c r="RCV62" s="342"/>
      <c r="RCW62" s="342"/>
      <c r="RCX62" s="342"/>
      <c r="RCY62" s="342"/>
      <c r="RCZ62" s="342"/>
      <c r="RDA62" s="342"/>
      <c r="RDB62" s="342"/>
      <c r="RDC62" s="342"/>
      <c r="RDD62" s="342"/>
      <c r="RDE62" s="342"/>
      <c r="RDF62" s="342"/>
      <c r="RDG62" s="342"/>
      <c r="RDH62" s="342"/>
      <c r="RDI62" s="342"/>
      <c r="RDJ62" s="342"/>
      <c r="RDK62" s="342"/>
      <c r="RDL62" s="342"/>
      <c r="RDM62" s="342"/>
      <c r="RDN62" s="342"/>
      <c r="RDO62" s="342"/>
      <c r="RDP62" s="342"/>
      <c r="RDQ62" s="342"/>
      <c r="RDR62" s="342"/>
      <c r="RDS62" s="342"/>
      <c r="RDT62" s="342"/>
      <c r="RDU62" s="342"/>
      <c r="RDV62" s="342"/>
      <c r="RDW62" s="342"/>
      <c r="RDX62" s="342"/>
      <c r="RDY62" s="342"/>
      <c r="RDZ62" s="342"/>
      <c r="REA62" s="342"/>
      <c r="REB62" s="342"/>
      <c r="REC62" s="342"/>
      <c r="RED62" s="342"/>
      <c r="REE62" s="342"/>
      <c r="REF62" s="342"/>
      <c r="REG62" s="342"/>
      <c r="REH62" s="342"/>
      <c r="REI62" s="342"/>
      <c r="REJ62" s="342"/>
      <c r="REK62" s="342"/>
      <c r="REL62" s="342"/>
      <c r="REM62" s="342"/>
      <c r="REN62" s="342"/>
      <c r="REO62" s="342"/>
      <c r="REP62" s="342"/>
      <c r="REQ62" s="342"/>
      <c r="RER62" s="342"/>
      <c r="RES62" s="342"/>
      <c r="RET62" s="342"/>
      <c r="REU62" s="342"/>
      <c r="REV62" s="342"/>
      <c r="REW62" s="342"/>
      <c r="REX62" s="342"/>
      <c r="REY62" s="342"/>
      <c r="REZ62" s="342"/>
      <c r="RFA62" s="342"/>
      <c r="RFB62" s="342"/>
      <c r="RFC62" s="342"/>
      <c r="RFD62" s="342"/>
      <c r="RFE62" s="342"/>
      <c r="RFF62" s="342"/>
      <c r="RFG62" s="342"/>
      <c r="RFH62" s="342"/>
      <c r="RFI62" s="342"/>
      <c r="RFJ62" s="342"/>
      <c r="RFK62" s="342"/>
      <c r="RFL62" s="342"/>
      <c r="RFM62" s="342"/>
      <c r="RFN62" s="342"/>
      <c r="RFO62" s="342"/>
      <c r="RFP62" s="342"/>
      <c r="RFQ62" s="342"/>
      <c r="RFR62" s="342"/>
      <c r="RFS62" s="342"/>
      <c r="RFT62" s="342"/>
      <c r="RFU62" s="342"/>
      <c r="RFV62" s="342"/>
      <c r="RFW62" s="342"/>
      <c r="RFX62" s="342"/>
      <c r="RFY62" s="342"/>
      <c r="RFZ62" s="342"/>
      <c r="RGA62" s="342"/>
      <c r="RGB62" s="342"/>
      <c r="RGC62" s="342"/>
      <c r="RGD62" s="342"/>
      <c r="RGE62" s="342"/>
      <c r="RGF62" s="342"/>
      <c r="RGG62" s="342"/>
      <c r="RGH62" s="342"/>
      <c r="RGI62" s="342"/>
      <c r="RGJ62" s="342"/>
      <c r="RGK62" s="342"/>
      <c r="RGL62" s="342"/>
      <c r="RGM62" s="342"/>
      <c r="RGN62" s="342"/>
      <c r="RGO62" s="342"/>
      <c r="RGP62" s="342"/>
      <c r="RGQ62" s="342"/>
      <c r="RGR62" s="342"/>
      <c r="RGS62" s="342"/>
      <c r="RGT62" s="342"/>
      <c r="RGU62" s="342"/>
      <c r="RGV62" s="342"/>
      <c r="RGW62" s="342"/>
      <c r="RGX62" s="342"/>
      <c r="RGY62" s="342"/>
      <c r="RGZ62" s="342"/>
      <c r="RHA62" s="342"/>
      <c r="RHB62" s="342"/>
      <c r="RHC62" s="342"/>
      <c r="RHD62" s="342"/>
      <c r="RHE62" s="342"/>
      <c r="RHF62" s="342"/>
      <c r="RHG62" s="342"/>
      <c r="RHH62" s="342"/>
      <c r="RHI62" s="342"/>
      <c r="RHJ62" s="342"/>
      <c r="RHK62" s="342"/>
      <c r="RHL62" s="342"/>
      <c r="RHM62" s="342"/>
      <c r="RHN62" s="342"/>
      <c r="RHO62" s="342"/>
      <c r="RHP62" s="342"/>
      <c r="RHQ62" s="342"/>
      <c r="RHR62" s="342"/>
      <c r="RHS62" s="342"/>
      <c r="RHT62" s="342"/>
      <c r="RHU62" s="342"/>
      <c r="RHV62" s="342"/>
      <c r="RHW62" s="342"/>
      <c r="RHX62" s="342"/>
      <c r="RHY62" s="342"/>
      <c r="RHZ62" s="342"/>
      <c r="RIA62" s="342"/>
      <c r="RIB62" s="342"/>
      <c r="RIC62" s="342"/>
      <c r="RID62" s="342"/>
      <c r="RIE62" s="342"/>
      <c r="RIF62" s="342"/>
      <c r="RIG62" s="342"/>
      <c r="RIH62" s="342"/>
      <c r="RII62" s="342"/>
      <c r="RIJ62" s="342"/>
      <c r="RIK62" s="342"/>
      <c r="RIL62" s="342"/>
      <c r="RIM62" s="342"/>
      <c r="RIN62" s="342"/>
      <c r="RIO62" s="342"/>
      <c r="RIP62" s="342"/>
      <c r="RIQ62" s="342"/>
      <c r="RIR62" s="342"/>
      <c r="RIS62" s="342"/>
      <c r="RIT62" s="342"/>
      <c r="RIU62" s="342"/>
      <c r="RIV62" s="342"/>
      <c r="RIW62" s="342"/>
      <c r="RIX62" s="342"/>
      <c r="RIY62" s="342"/>
      <c r="RIZ62" s="342"/>
      <c r="RJA62" s="342"/>
      <c r="RJB62" s="342"/>
      <c r="RJC62" s="342"/>
      <c r="RJD62" s="342"/>
      <c r="RJE62" s="342"/>
      <c r="RJF62" s="342"/>
      <c r="RJG62" s="342"/>
      <c r="RJH62" s="342"/>
      <c r="RJI62" s="342"/>
      <c r="RJJ62" s="342"/>
      <c r="RJK62" s="342"/>
      <c r="RJL62" s="342"/>
      <c r="RJM62" s="342"/>
      <c r="RJN62" s="342"/>
      <c r="RJO62" s="342"/>
      <c r="RJP62" s="342"/>
      <c r="RJQ62" s="342"/>
      <c r="RJR62" s="342"/>
      <c r="RJS62" s="342"/>
      <c r="RJT62" s="342"/>
      <c r="RJU62" s="342"/>
      <c r="RJV62" s="342"/>
      <c r="RJW62" s="342"/>
      <c r="RJX62" s="342"/>
      <c r="RJY62" s="342"/>
      <c r="RJZ62" s="342"/>
      <c r="RKA62" s="342"/>
      <c r="RKB62" s="342"/>
      <c r="RKC62" s="342"/>
      <c r="RKD62" s="342"/>
      <c r="RKE62" s="342"/>
      <c r="RKF62" s="342"/>
      <c r="RKG62" s="342"/>
      <c r="RKH62" s="342"/>
      <c r="RKI62" s="342"/>
      <c r="RKJ62" s="342"/>
      <c r="RKK62" s="342"/>
      <c r="RKL62" s="342"/>
      <c r="RKM62" s="342"/>
      <c r="RKN62" s="342"/>
      <c r="RKO62" s="342"/>
      <c r="RKP62" s="342"/>
      <c r="RKQ62" s="342"/>
      <c r="RKR62" s="342"/>
      <c r="RKS62" s="342"/>
      <c r="RKT62" s="342"/>
      <c r="RKU62" s="342"/>
      <c r="RKV62" s="342"/>
      <c r="RKW62" s="342"/>
      <c r="RKX62" s="342"/>
      <c r="RKY62" s="342"/>
      <c r="RKZ62" s="342"/>
      <c r="RLA62" s="342"/>
      <c r="RLB62" s="342"/>
      <c r="RLC62" s="342"/>
      <c r="RLD62" s="342"/>
      <c r="RLE62" s="342"/>
      <c r="RLF62" s="342"/>
      <c r="RLG62" s="342"/>
      <c r="RLH62" s="342"/>
      <c r="RLI62" s="342"/>
      <c r="RLJ62" s="342"/>
      <c r="RLK62" s="342"/>
      <c r="RLL62" s="342"/>
      <c r="RLM62" s="342"/>
      <c r="RLN62" s="342"/>
      <c r="RLO62" s="342"/>
      <c r="RLP62" s="342"/>
      <c r="RLQ62" s="342"/>
      <c r="RLR62" s="342"/>
      <c r="RLS62" s="342"/>
      <c r="RLT62" s="342"/>
      <c r="RLU62" s="342"/>
      <c r="RLV62" s="342"/>
      <c r="RLW62" s="342"/>
      <c r="RLX62" s="342"/>
      <c r="RLY62" s="342"/>
      <c r="RLZ62" s="342"/>
      <c r="RMA62" s="342"/>
      <c r="RMB62" s="342"/>
      <c r="RMC62" s="342"/>
      <c r="RMD62" s="342"/>
      <c r="RME62" s="342"/>
      <c r="RMF62" s="342"/>
      <c r="RMG62" s="342"/>
      <c r="RMH62" s="342"/>
      <c r="RMI62" s="342"/>
      <c r="RMJ62" s="342"/>
      <c r="RMK62" s="342"/>
      <c r="RML62" s="342"/>
      <c r="RMM62" s="342"/>
      <c r="RMN62" s="342"/>
      <c r="RMO62" s="342"/>
      <c r="RMP62" s="342"/>
      <c r="RMQ62" s="342"/>
      <c r="RMR62" s="342"/>
      <c r="RMS62" s="342"/>
      <c r="RMT62" s="342"/>
      <c r="RMU62" s="342"/>
      <c r="RMV62" s="342"/>
      <c r="RMW62" s="342"/>
      <c r="RMX62" s="342"/>
      <c r="RMY62" s="342"/>
      <c r="RMZ62" s="342"/>
      <c r="RNA62" s="342"/>
      <c r="RNB62" s="342"/>
      <c r="RNC62" s="342"/>
      <c r="RND62" s="342"/>
      <c r="RNE62" s="342"/>
      <c r="RNF62" s="342"/>
      <c r="RNG62" s="342"/>
      <c r="RNH62" s="342"/>
      <c r="RNI62" s="342"/>
      <c r="RNJ62" s="342"/>
      <c r="RNK62" s="342"/>
      <c r="RNL62" s="342"/>
      <c r="RNM62" s="342"/>
      <c r="RNN62" s="342"/>
      <c r="RNO62" s="342"/>
      <c r="RNP62" s="342"/>
      <c r="RNQ62" s="342"/>
      <c r="RNR62" s="342"/>
      <c r="RNS62" s="342"/>
      <c r="RNT62" s="342"/>
      <c r="RNU62" s="342"/>
      <c r="RNV62" s="342"/>
      <c r="RNW62" s="342"/>
      <c r="RNX62" s="342"/>
      <c r="RNY62" s="342"/>
      <c r="RNZ62" s="342"/>
      <c r="ROA62" s="342"/>
      <c r="ROB62" s="342"/>
      <c r="ROC62" s="342"/>
      <c r="ROD62" s="342"/>
      <c r="ROE62" s="342"/>
      <c r="ROF62" s="342"/>
      <c r="ROG62" s="342"/>
      <c r="ROH62" s="342"/>
      <c r="ROI62" s="342"/>
      <c r="ROJ62" s="342"/>
      <c r="ROK62" s="342"/>
      <c r="ROL62" s="342"/>
      <c r="ROM62" s="342"/>
      <c r="RON62" s="342"/>
      <c r="ROO62" s="342"/>
      <c r="ROP62" s="342"/>
      <c r="ROQ62" s="342"/>
      <c r="ROR62" s="342"/>
      <c r="ROS62" s="342"/>
      <c r="ROT62" s="342"/>
      <c r="ROU62" s="342"/>
      <c r="ROV62" s="342"/>
      <c r="ROW62" s="342"/>
      <c r="ROX62" s="342"/>
      <c r="ROY62" s="342"/>
      <c r="ROZ62" s="342"/>
      <c r="RPA62" s="342"/>
      <c r="RPB62" s="342"/>
      <c r="RPC62" s="342"/>
      <c r="RPD62" s="342"/>
      <c r="RPE62" s="342"/>
      <c r="RPF62" s="342"/>
      <c r="RPG62" s="342"/>
      <c r="RPH62" s="342"/>
      <c r="RPI62" s="342"/>
      <c r="RPJ62" s="342"/>
      <c r="RPK62" s="342"/>
      <c r="RPL62" s="342"/>
      <c r="RPM62" s="342"/>
      <c r="RPN62" s="342"/>
      <c r="RPO62" s="342"/>
      <c r="RPP62" s="342"/>
      <c r="RPQ62" s="342"/>
      <c r="RPR62" s="342"/>
      <c r="RPS62" s="342"/>
      <c r="RPT62" s="342"/>
      <c r="RPU62" s="342"/>
      <c r="RPV62" s="342"/>
      <c r="RPW62" s="342"/>
      <c r="RPX62" s="342"/>
      <c r="RPY62" s="342"/>
      <c r="RPZ62" s="342"/>
      <c r="RQA62" s="342"/>
      <c r="RQB62" s="342"/>
      <c r="RQC62" s="342"/>
      <c r="RQD62" s="342"/>
      <c r="RQE62" s="342"/>
      <c r="RQF62" s="342"/>
      <c r="RQG62" s="342"/>
      <c r="RQH62" s="342"/>
      <c r="RQI62" s="342"/>
      <c r="RQJ62" s="342"/>
      <c r="RQK62" s="342"/>
      <c r="RQL62" s="342"/>
      <c r="RQM62" s="342"/>
      <c r="RQN62" s="342"/>
      <c r="RQO62" s="342"/>
      <c r="RQP62" s="342"/>
      <c r="RQQ62" s="342"/>
      <c r="RQR62" s="342"/>
      <c r="RQS62" s="342"/>
      <c r="RQT62" s="342"/>
      <c r="RQU62" s="342"/>
      <c r="RQV62" s="342"/>
      <c r="RQW62" s="342"/>
      <c r="RQX62" s="342"/>
      <c r="RQY62" s="342"/>
      <c r="RQZ62" s="342"/>
      <c r="RRA62" s="342"/>
      <c r="RRB62" s="342"/>
      <c r="RRC62" s="342"/>
      <c r="RRD62" s="342"/>
      <c r="RRE62" s="342"/>
      <c r="RRF62" s="342"/>
      <c r="RRG62" s="342"/>
      <c r="RRH62" s="342"/>
      <c r="RRI62" s="342"/>
      <c r="RRJ62" s="342"/>
      <c r="RRK62" s="342"/>
      <c r="RRL62" s="342"/>
      <c r="RRM62" s="342"/>
      <c r="RRN62" s="342"/>
      <c r="RRO62" s="342"/>
      <c r="RRP62" s="342"/>
      <c r="RRQ62" s="342"/>
      <c r="RRR62" s="342"/>
      <c r="RRS62" s="342"/>
      <c r="RRT62" s="342"/>
      <c r="RRU62" s="342"/>
      <c r="RRV62" s="342"/>
      <c r="RRW62" s="342"/>
      <c r="RRX62" s="342"/>
      <c r="RRY62" s="342"/>
      <c r="RRZ62" s="342"/>
      <c r="RSA62" s="342"/>
      <c r="RSB62" s="342"/>
      <c r="RSC62" s="342"/>
      <c r="RSD62" s="342"/>
      <c r="RSE62" s="342"/>
      <c r="RSF62" s="342"/>
      <c r="RSG62" s="342"/>
      <c r="RSH62" s="342"/>
      <c r="RSI62" s="342"/>
      <c r="RSJ62" s="342"/>
      <c r="RSK62" s="342"/>
      <c r="RSL62" s="342"/>
      <c r="RSM62" s="342"/>
      <c r="RSN62" s="342"/>
      <c r="RSO62" s="342"/>
      <c r="RSP62" s="342"/>
      <c r="RSQ62" s="342"/>
      <c r="RSR62" s="342"/>
      <c r="RSS62" s="342"/>
      <c r="RST62" s="342"/>
      <c r="RSU62" s="342"/>
      <c r="RSV62" s="342"/>
      <c r="RSW62" s="342"/>
      <c r="RSX62" s="342"/>
      <c r="RSY62" s="342"/>
      <c r="RSZ62" s="342"/>
      <c r="RTA62" s="342"/>
      <c r="RTB62" s="342"/>
      <c r="RTC62" s="342"/>
      <c r="RTD62" s="342"/>
      <c r="RTE62" s="342"/>
      <c r="RTF62" s="342"/>
      <c r="RTG62" s="342"/>
      <c r="RTH62" s="342"/>
      <c r="RTI62" s="342"/>
      <c r="RTJ62" s="342"/>
      <c r="RTK62" s="342"/>
      <c r="RTL62" s="342"/>
      <c r="RTM62" s="342"/>
      <c r="RTN62" s="342"/>
      <c r="RTO62" s="342"/>
      <c r="RTP62" s="342"/>
      <c r="RTQ62" s="342"/>
      <c r="RTR62" s="342"/>
      <c r="RTS62" s="342"/>
      <c r="RTT62" s="342"/>
      <c r="RTU62" s="342"/>
      <c r="RTV62" s="342"/>
      <c r="RTW62" s="342"/>
      <c r="RTX62" s="342"/>
      <c r="RTY62" s="342"/>
      <c r="RTZ62" s="342"/>
      <c r="RUA62" s="342"/>
      <c r="RUB62" s="342"/>
      <c r="RUC62" s="342"/>
      <c r="RUD62" s="342"/>
      <c r="RUE62" s="342"/>
      <c r="RUF62" s="342"/>
      <c r="RUG62" s="342"/>
      <c r="RUH62" s="342"/>
      <c r="RUI62" s="342"/>
      <c r="RUJ62" s="342"/>
      <c r="RUK62" s="342"/>
      <c r="RUL62" s="342"/>
      <c r="RUM62" s="342"/>
      <c r="RUN62" s="342"/>
      <c r="RUO62" s="342"/>
      <c r="RUP62" s="342"/>
      <c r="RUQ62" s="342"/>
      <c r="RUR62" s="342"/>
      <c r="RUS62" s="342"/>
      <c r="RUT62" s="342"/>
      <c r="RUU62" s="342"/>
      <c r="RUV62" s="342"/>
      <c r="RUW62" s="342"/>
      <c r="RUX62" s="342"/>
      <c r="RUY62" s="342"/>
      <c r="RUZ62" s="342"/>
      <c r="RVA62" s="342"/>
      <c r="RVB62" s="342"/>
      <c r="RVC62" s="342"/>
      <c r="RVD62" s="342"/>
      <c r="RVE62" s="342"/>
      <c r="RVF62" s="342"/>
      <c r="RVG62" s="342"/>
      <c r="RVH62" s="342"/>
      <c r="RVI62" s="342"/>
      <c r="RVJ62" s="342"/>
      <c r="RVK62" s="342"/>
      <c r="RVL62" s="342"/>
      <c r="RVM62" s="342"/>
      <c r="RVN62" s="342"/>
      <c r="RVO62" s="342"/>
      <c r="RVP62" s="342"/>
      <c r="RVQ62" s="342"/>
      <c r="RVR62" s="342"/>
      <c r="RVS62" s="342"/>
      <c r="RVT62" s="342"/>
      <c r="RVU62" s="342"/>
      <c r="RVV62" s="342"/>
      <c r="RVW62" s="342"/>
      <c r="RVX62" s="342"/>
      <c r="RVY62" s="342"/>
      <c r="RVZ62" s="342"/>
      <c r="RWA62" s="342"/>
      <c r="RWB62" s="342"/>
      <c r="RWC62" s="342"/>
      <c r="RWD62" s="342"/>
      <c r="RWE62" s="342"/>
      <c r="RWF62" s="342"/>
      <c r="RWG62" s="342"/>
      <c r="RWH62" s="342"/>
      <c r="RWI62" s="342"/>
      <c r="RWJ62" s="342"/>
      <c r="RWK62" s="342"/>
      <c r="RWL62" s="342"/>
      <c r="RWM62" s="342"/>
      <c r="RWN62" s="342"/>
      <c r="RWO62" s="342"/>
      <c r="RWP62" s="342"/>
      <c r="RWQ62" s="342"/>
      <c r="RWR62" s="342"/>
      <c r="RWS62" s="342"/>
      <c r="RWT62" s="342"/>
      <c r="RWU62" s="342"/>
      <c r="RWV62" s="342"/>
      <c r="RWW62" s="342"/>
      <c r="RWX62" s="342"/>
      <c r="RWY62" s="342"/>
      <c r="RWZ62" s="342"/>
      <c r="RXA62" s="342"/>
      <c r="RXB62" s="342"/>
      <c r="RXC62" s="342"/>
      <c r="RXD62" s="342"/>
      <c r="RXE62" s="342"/>
      <c r="RXF62" s="342"/>
      <c r="RXG62" s="342"/>
      <c r="RXH62" s="342"/>
      <c r="RXI62" s="342"/>
      <c r="RXJ62" s="342"/>
      <c r="RXK62" s="342"/>
      <c r="RXL62" s="342"/>
      <c r="RXM62" s="342"/>
      <c r="RXN62" s="342"/>
      <c r="RXO62" s="342"/>
      <c r="RXP62" s="342"/>
      <c r="RXQ62" s="342"/>
      <c r="RXR62" s="342"/>
      <c r="RXS62" s="342"/>
      <c r="RXT62" s="342"/>
      <c r="RXU62" s="342"/>
      <c r="RXV62" s="342"/>
      <c r="RXW62" s="342"/>
      <c r="RXX62" s="342"/>
      <c r="RXY62" s="342"/>
      <c r="RXZ62" s="342"/>
      <c r="RYA62" s="342"/>
      <c r="RYB62" s="342"/>
      <c r="RYC62" s="342"/>
      <c r="RYD62" s="342"/>
      <c r="RYE62" s="342"/>
      <c r="RYF62" s="342"/>
      <c r="RYG62" s="342"/>
      <c r="RYH62" s="342"/>
      <c r="RYI62" s="342"/>
      <c r="RYJ62" s="342"/>
      <c r="RYK62" s="342"/>
      <c r="RYL62" s="342"/>
      <c r="RYM62" s="342"/>
      <c r="RYN62" s="342"/>
      <c r="RYO62" s="342"/>
      <c r="RYP62" s="342"/>
      <c r="RYQ62" s="342"/>
      <c r="RYR62" s="342"/>
      <c r="RYS62" s="342"/>
      <c r="RYT62" s="342"/>
      <c r="RYU62" s="342"/>
      <c r="RYV62" s="342"/>
      <c r="RYW62" s="342"/>
      <c r="RYX62" s="342"/>
      <c r="RYY62" s="342"/>
      <c r="RYZ62" s="342"/>
      <c r="RZA62" s="342"/>
      <c r="RZB62" s="342"/>
      <c r="RZC62" s="342"/>
      <c r="RZD62" s="342"/>
      <c r="RZE62" s="342"/>
      <c r="RZF62" s="342"/>
      <c r="RZG62" s="342"/>
      <c r="RZH62" s="342"/>
      <c r="RZI62" s="342"/>
      <c r="RZJ62" s="342"/>
      <c r="RZK62" s="342"/>
      <c r="RZL62" s="342"/>
      <c r="RZM62" s="342"/>
      <c r="RZN62" s="342"/>
      <c r="RZO62" s="342"/>
      <c r="RZP62" s="342"/>
      <c r="RZQ62" s="342"/>
      <c r="RZR62" s="342"/>
      <c r="RZS62" s="342"/>
      <c r="RZT62" s="342"/>
      <c r="RZU62" s="342"/>
      <c r="RZV62" s="342"/>
      <c r="RZW62" s="342"/>
      <c r="RZX62" s="342"/>
      <c r="RZY62" s="342"/>
      <c r="RZZ62" s="342"/>
      <c r="SAA62" s="342"/>
      <c r="SAB62" s="342"/>
      <c r="SAC62" s="342"/>
      <c r="SAD62" s="342"/>
      <c r="SAE62" s="342"/>
      <c r="SAF62" s="342"/>
      <c r="SAG62" s="342"/>
      <c r="SAH62" s="342"/>
      <c r="SAI62" s="342"/>
      <c r="SAJ62" s="342"/>
      <c r="SAK62" s="342"/>
      <c r="SAL62" s="342"/>
      <c r="SAM62" s="342"/>
      <c r="SAN62" s="342"/>
      <c r="SAO62" s="342"/>
      <c r="SAP62" s="342"/>
      <c r="SAQ62" s="342"/>
      <c r="SAR62" s="342"/>
      <c r="SAS62" s="342"/>
      <c r="SAT62" s="342"/>
      <c r="SAU62" s="342"/>
      <c r="SAV62" s="342"/>
      <c r="SAW62" s="342"/>
      <c r="SAX62" s="342"/>
      <c r="SAY62" s="342"/>
      <c r="SAZ62" s="342"/>
      <c r="SBA62" s="342"/>
      <c r="SBB62" s="342"/>
      <c r="SBC62" s="342"/>
      <c r="SBD62" s="342"/>
      <c r="SBE62" s="342"/>
      <c r="SBF62" s="342"/>
      <c r="SBG62" s="342"/>
      <c r="SBH62" s="342"/>
      <c r="SBI62" s="342"/>
      <c r="SBJ62" s="342"/>
      <c r="SBK62" s="342"/>
      <c r="SBL62" s="342"/>
      <c r="SBM62" s="342"/>
      <c r="SBN62" s="342"/>
      <c r="SBO62" s="342"/>
      <c r="SBP62" s="342"/>
      <c r="SBQ62" s="342"/>
      <c r="SBR62" s="342"/>
      <c r="SBS62" s="342"/>
      <c r="SBT62" s="342"/>
      <c r="SBU62" s="342"/>
      <c r="SBV62" s="342"/>
      <c r="SBW62" s="342"/>
      <c r="SBX62" s="342"/>
      <c r="SBY62" s="342"/>
      <c r="SBZ62" s="342"/>
      <c r="SCA62" s="342"/>
      <c r="SCB62" s="342"/>
      <c r="SCC62" s="342"/>
      <c r="SCD62" s="342"/>
      <c r="SCE62" s="342"/>
      <c r="SCF62" s="342"/>
      <c r="SCG62" s="342"/>
      <c r="SCH62" s="342"/>
      <c r="SCI62" s="342"/>
      <c r="SCJ62" s="342"/>
      <c r="SCK62" s="342"/>
      <c r="SCL62" s="342"/>
      <c r="SCM62" s="342"/>
      <c r="SCN62" s="342"/>
      <c r="SCO62" s="342"/>
      <c r="SCP62" s="342"/>
      <c r="SCQ62" s="342"/>
      <c r="SCR62" s="342"/>
      <c r="SCS62" s="342"/>
      <c r="SCT62" s="342"/>
      <c r="SCU62" s="342"/>
      <c r="SCV62" s="342"/>
      <c r="SCW62" s="342"/>
      <c r="SCX62" s="342"/>
      <c r="SCY62" s="342"/>
      <c r="SCZ62" s="342"/>
      <c r="SDA62" s="342"/>
      <c r="SDB62" s="342"/>
      <c r="SDC62" s="342"/>
      <c r="SDD62" s="342"/>
      <c r="SDE62" s="342"/>
      <c r="SDF62" s="342"/>
      <c r="SDG62" s="342"/>
      <c r="SDH62" s="342"/>
      <c r="SDI62" s="342"/>
      <c r="SDJ62" s="342"/>
      <c r="SDK62" s="342"/>
      <c r="SDL62" s="342"/>
      <c r="SDM62" s="342"/>
      <c r="SDN62" s="342"/>
      <c r="SDO62" s="342"/>
      <c r="SDP62" s="342"/>
      <c r="SDQ62" s="342"/>
      <c r="SDR62" s="342"/>
      <c r="SDS62" s="342"/>
      <c r="SDT62" s="342"/>
      <c r="SDU62" s="342"/>
      <c r="SDV62" s="342"/>
      <c r="SDW62" s="342"/>
      <c r="SDX62" s="342"/>
      <c r="SDY62" s="342"/>
      <c r="SDZ62" s="342"/>
      <c r="SEA62" s="342"/>
      <c r="SEB62" s="342"/>
      <c r="SEC62" s="342"/>
      <c r="SED62" s="342"/>
      <c r="SEE62" s="342"/>
      <c r="SEF62" s="342"/>
      <c r="SEG62" s="342"/>
      <c r="SEH62" s="342"/>
      <c r="SEI62" s="342"/>
      <c r="SEJ62" s="342"/>
      <c r="SEK62" s="342"/>
      <c r="SEL62" s="342"/>
      <c r="SEM62" s="342"/>
      <c r="SEN62" s="342"/>
      <c r="SEO62" s="342"/>
      <c r="SEP62" s="342"/>
      <c r="SEQ62" s="342"/>
      <c r="SER62" s="342"/>
      <c r="SES62" s="342"/>
      <c r="SET62" s="342"/>
      <c r="SEU62" s="342"/>
      <c r="SEV62" s="342"/>
      <c r="SEW62" s="342"/>
      <c r="SEX62" s="342"/>
      <c r="SEY62" s="342"/>
      <c r="SEZ62" s="342"/>
      <c r="SFA62" s="342"/>
      <c r="SFB62" s="342"/>
      <c r="SFC62" s="342"/>
      <c r="SFD62" s="342"/>
      <c r="SFE62" s="342"/>
      <c r="SFF62" s="342"/>
      <c r="SFG62" s="342"/>
      <c r="SFH62" s="342"/>
      <c r="SFI62" s="342"/>
      <c r="SFJ62" s="342"/>
      <c r="SFK62" s="342"/>
      <c r="SFL62" s="342"/>
      <c r="SFM62" s="342"/>
      <c r="SFN62" s="342"/>
      <c r="SFO62" s="342"/>
      <c r="SFP62" s="342"/>
      <c r="SFQ62" s="342"/>
      <c r="SFR62" s="342"/>
      <c r="SFS62" s="342"/>
      <c r="SFT62" s="342"/>
      <c r="SFU62" s="342"/>
      <c r="SFV62" s="342"/>
      <c r="SFW62" s="342"/>
      <c r="SFX62" s="342"/>
      <c r="SFY62" s="342"/>
      <c r="SFZ62" s="342"/>
      <c r="SGA62" s="342"/>
      <c r="SGB62" s="342"/>
      <c r="SGC62" s="342"/>
      <c r="SGD62" s="342"/>
      <c r="SGE62" s="342"/>
      <c r="SGF62" s="342"/>
      <c r="SGG62" s="342"/>
      <c r="SGH62" s="342"/>
      <c r="SGI62" s="342"/>
      <c r="SGJ62" s="342"/>
      <c r="SGK62" s="342"/>
      <c r="SGL62" s="342"/>
      <c r="SGM62" s="342"/>
      <c r="SGN62" s="342"/>
      <c r="SGO62" s="342"/>
      <c r="SGP62" s="342"/>
      <c r="SGQ62" s="342"/>
      <c r="SGR62" s="342"/>
      <c r="SGS62" s="342"/>
      <c r="SGT62" s="342"/>
      <c r="SGU62" s="342"/>
      <c r="SGV62" s="342"/>
      <c r="SGW62" s="342"/>
      <c r="SGX62" s="342"/>
      <c r="SGY62" s="342"/>
      <c r="SGZ62" s="342"/>
      <c r="SHA62" s="342"/>
      <c r="SHB62" s="342"/>
      <c r="SHC62" s="342"/>
      <c r="SHD62" s="342"/>
      <c r="SHE62" s="342"/>
      <c r="SHF62" s="342"/>
      <c r="SHG62" s="342"/>
      <c r="SHH62" s="342"/>
      <c r="SHI62" s="342"/>
      <c r="SHJ62" s="342"/>
      <c r="SHK62" s="342"/>
      <c r="SHL62" s="342"/>
      <c r="SHM62" s="342"/>
      <c r="SHN62" s="342"/>
      <c r="SHO62" s="342"/>
      <c r="SHP62" s="342"/>
      <c r="SHQ62" s="342"/>
      <c r="SHR62" s="342"/>
      <c r="SHS62" s="342"/>
      <c r="SHT62" s="342"/>
      <c r="SHU62" s="342"/>
      <c r="SHV62" s="342"/>
      <c r="SHW62" s="342"/>
      <c r="SHX62" s="342"/>
      <c r="SHY62" s="342"/>
      <c r="SHZ62" s="342"/>
      <c r="SIA62" s="342"/>
      <c r="SIB62" s="342"/>
      <c r="SIC62" s="342"/>
      <c r="SID62" s="342"/>
      <c r="SIE62" s="342"/>
      <c r="SIF62" s="342"/>
      <c r="SIG62" s="342"/>
      <c r="SIH62" s="342"/>
      <c r="SII62" s="342"/>
      <c r="SIJ62" s="342"/>
      <c r="SIK62" s="342"/>
      <c r="SIL62" s="342"/>
      <c r="SIM62" s="342"/>
      <c r="SIN62" s="342"/>
      <c r="SIO62" s="342"/>
      <c r="SIP62" s="342"/>
      <c r="SIQ62" s="342"/>
      <c r="SIR62" s="342"/>
      <c r="SIS62" s="342"/>
      <c r="SIT62" s="342"/>
      <c r="SIU62" s="342"/>
      <c r="SIV62" s="342"/>
      <c r="SIW62" s="342"/>
      <c r="SIX62" s="342"/>
      <c r="SIY62" s="342"/>
      <c r="SIZ62" s="342"/>
      <c r="SJA62" s="342"/>
      <c r="SJB62" s="342"/>
      <c r="SJC62" s="342"/>
      <c r="SJD62" s="342"/>
      <c r="SJE62" s="342"/>
      <c r="SJF62" s="342"/>
      <c r="SJG62" s="342"/>
      <c r="SJH62" s="342"/>
      <c r="SJI62" s="342"/>
      <c r="SJJ62" s="342"/>
      <c r="SJK62" s="342"/>
      <c r="SJL62" s="342"/>
      <c r="SJM62" s="342"/>
      <c r="SJN62" s="342"/>
      <c r="SJO62" s="342"/>
      <c r="SJP62" s="342"/>
      <c r="SJQ62" s="342"/>
      <c r="SJR62" s="342"/>
      <c r="SJS62" s="342"/>
      <c r="SJT62" s="342"/>
      <c r="SJU62" s="342"/>
      <c r="SJV62" s="342"/>
      <c r="SJW62" s="342"/>
      <c r="SJX62" s="342"/>
      <c r="SJY62" s="342"/>
      <c r="SJZ62" s="342"/>
      <c r="SKA62" s="342"/>
      <c r="SKB62" s="342"/>
      <c r="SKC62" s="342"/>
      <c r="SKD62" s="342"/>
      <c r="SKE62" s="342"/>
      <c r="SKF62" s="342"/>
      <c r="SKG62" s="342"/>
      <c r="SKH62" s="342"/>
      <c r="SKI62" s="342"/>
      <c r="SKJ62" s="342"/>
      <c r="SKK62" s="342"/>
      <c r="SKL62" s="342"/>
      <c r="SKM62" s="342"/>
      <c r="SKN62" s="342"/>
      <c r="SKO62" s="342"/>
      <c r="SKP62" s="342"/>
      <c r="SKQ62" s="342"/>
      <c r="SKR62" s="342"/>
      <c r="SKS62" s="342"/>
      <c r="SKT62" s="342"/>
      <c r="SKU62" s="342"/>
      <c r="SKV62" s="342"/>
      <c r="SKW62" s="342"/>
      <c r="SKX62" s="342"/>
      <c r="SKY62" s="342"/>
      <c r="SKZ62" s="342"/>
      <c r="SLA62" s="342"/>
      <c r="SLB62" s="342"/>
      <c r="SLC62" s="342"/>
      <c r="SLD62" s="342"/>
      <c r="SLE62" s="342"/>
      <c r="SLF62" s="342"/>
      <c r="SLG62" s="342"/>
      <c r="SLH62" s="342"/>
      <c r="SLI62" s="342"/>
      <c r="SLJ62" s="342"/>
      <c r="SLK62" s="342"/>
      <c r="SLL62" s="342"/>
      <c r="SLM62" s="342"/>
      <c r="SLN62" s="342"/>
      <c r="SLO62" s="342"/>
      <c r="SLP62" s="342"/>
      <c r="SLQ62" s="342"/>
      <c r="SLR62" s="342"/>
      <c r="SLS62" s="342"/>
      <c r="SLT62" s="342"/>
      <c r="SLU62" s="342"/>
      <c r="SLV62" s="342"/>
      <c r="SLW62" s="342"/>
      <c r="SLX62" s="342"/>
      <c r="SLY62" s="342"/>
      <c r="SLZ62" s="342"/>
      <c r="SMA62" s="342"/>
      <c r="SMB62" s="342"/>
      <c r="SMC62" s="342"/>
      <c r="SMD62" s="342"/>
      <c r="SME62" s="342"/>
      <c r="SMF62" s="342"/>
      <c r="SMG62" s="342"/>
      <c r="SMH62" s="342"/>
      <c r="SMI62" s="342"/>
      <c r="SMJ62" s="342"/>
      <c r="SMK62" s="342"/>
      <c r="SML62" s="342"/>
      <c r="SMM62" s="342"/>
      <c r="SMN62" s="342"/>
      <c r="SMO62" s="342"/>
      <c r="SMP62" s="342"/>
      <c r="SMQ62" s="342"/>
      <c r="SMR62" s="342"/>
      <c r="SMS62" s="342"/>
      <c r="SMT62" s="342"/>
      <c r="SMU62" s="342"/>
      <c r="SMV62" s="342"/>
      <c r="SMW62" s="342"/>
      <c r="SMX62" s="342"/>
      <c r="SMY62" s="342"/>
      <c r="SMZ62" s="342"/>
      <c r="SNA62" s="342"/>
      <c r="SNB62" s="342"/>
      <c r="SNC62" s="342"/>
      <c r="SND62" s="342"/>
      <c r="SNE62" s="342"/>
      <c r="SNF62" s="342"/>
      <c r="SNG62" s="342"/>
      <c r="SNH62" s="342"/>
      <c r="SNI62" s="342"/>
      <c r="SNJ62" s="342"/>
      <c r="SNK62" s="342"/>
      <c r="SNL62" s="342"/>
      <c r="SNM62" s="342"/>
      <c r="SNN62" s="342"/>
      <c r="SNO62" s="342"/>
      <c r="SNP62" s="342"/>
      <c r="SNQ62" s="342"/>
      <c r="SNR62" s="342"/>
      <c r="SNS62" s="342"/>
      <c r="SNT62" s="342"/>
      <c r="SNU62" s="342"/>
      <c r="SNV62" s="342"/>
      <c r="SNW62" s="342"/>
      <c r="SNX62" s="342"/>
      <c r="SNY62" s="342"/>
      <c r="SNZ62" s="342"/>
      <c r="SOA62" s="342"/>
      <c r="SOB62" s="342"/>
      <c r="SOC62" s="342"/>
      <c r="SOD62" s="342"/>
      <c r="SOE62" s="342"/>
      <c r="SOF62" s="342"/>
      <c r="SOG62" s="342"/>
      <c r="SOH62" s="342"/>
      <c r="SOI62" s="342"/>
      <c r="SOJ62" s="342"/>
      <c r="SOK62" s="342"/>
      <c r="SOL62" s="342"/>
      <c r="SOM62" s="342"/>
      <c r="SON62" s="342"/>
      <c r="SOO62" s="342"/>
      <c r="SOP62" s="342"/>
      <c r="SOQ62" s="342"/>
      <c r="SOR62" s="342"/>
      <c r="SOS62" s="342"/>
      <c r="SOT62" s="342"/>
      <c r="SOU62" s="342"/>
      <c r="SOV62" s="342"/>
      <c r="SOW62" s="342"/>
      <c r="SOX62" s="342"/>
      <c r="SOY62" s="342"/>
      <c r="SOZ62" s="342"/>
      <c r="SPA62" s="342"/>
      <c r="SPB62" s="342"/>
      <c r="SPC62" s="342"/>
      <c r="SPD62" s="342"/>
      <c r="SPE62" s="342"/>
      <c r="SPF62" s="342"/>
      <c r="SPG62" s="342"/>
      <c r="SPH62" s="342"/>
      <c r="SPI62" s="342"/>
      <c r="SPJ62" s="342"/>
      <c r="SPK62" s="342"/>
      <c r="SPL62" s="342"/>
      <c r="SPM62" s="342"/>
      <c r="SPN62" s="342"/>
      <c r="SPO62" s="342"/>
      <c r="SPP62" s="342"/>
      <c r="SPQ62" s="342"/>
      <c r="SPR62" s="342"/>
      <c r="SPS62" s="342"/>
      <c r="SPT62" s="342"/>
      <c r="SPU62" s="342"/>
      <c r="SPV62" s="342"/>
      <c r="SPW62" s="342"/>
      <c r="SPX62" s="342"/>
      <c r="SPY62" s="342"/>
      <c r="SPZ62" s="342"/>
      <c r="SQA62" s="342"/>
      <c r="SQB62" s="342"/>
      <c r="SQC62" s="342"/>
      <c r="SQD62" s="342"/>
      <c r="SQE62" s="342"/>
      <c r="SQF62" s="342"/>
      <c r="SQG62" s="342"/>
      <c r="SQH62" s="342"/>
      <c r="SQI62" s="342"/>
      <c r="SQJ62" s="342"/>
      <c r="SQK62" s="342"/>
      <c r="SQL62" s="342"/>
      <c r="SQM62" s="342"/>
      <c r="SQN62" s="342"/>
      <c r="SQO62" s="342"/>
      <c r="SQP62" s="342"/>
      <c r="SQQ62" s="342"/>
      <c r="SQR62" s="342"/>
      <c r="SQS62" s="342"/>
      <c r="SQT62" s="342"/>
      <c r="SQU62" s="342"/>
      <c r="SQV62" s="342"/>
      <c r="SQW62" s="342"/>
      <c r="SQX62" s="342"/>
      <c r="SQY62" s="342"/>
      <c r="SQZ62" s="342"/>
      <c r="SRA62" s="342"/>
      <c r="SRB62" s="342"/>
      <c r="SRC62" s="342"/>
      <c r="SRD62" s="342"/>
      <c r="SRE62" s="342"/>
      <c r="SRF62" s="342"/>
      <c r="SRG62" s="342"/>
      <c r="SRH62" s="342"/>
      <c r="SRI62" s="342"/>
      <c r="SRJ62" s="342"/>
      <c r="SRK62" s="342"/>
      <c r="SRL62" s="342"/>
      <c r="SRM62" s="342"/>
      <c r="SRN62" s="342"/>
      <c r="SRO62" s="342"/>
      <c r="SRP62" s="342"/>
      <c r="SRQ62" s="342"/>
      <c r="SRR62" s="342"/>
      <c r="SRS62" s="342"/>
      <c r="SRT62" s="342"/>
      <c r="SRU62" s="342"/>
      <c r="SRV62" s="342"/>
      <c r="SRW62" s="342"/>
      <c r="SRX62" s="342"/>
      <c r="SRY62" s="342"/>
      <c r="SRZ62" s="342"/>
      <c r="SSA62" s="342"/>
      <c r="SSB62" s="342"/>
      <c r="SSC62" s="342"/>
      <c r="SSD62" s="342"/>
      <c r="SSE62" s="342"/>
      <c r="SSF62" s="342"/>
      <c r="SSG62" s="342"/>
      <c r="SSH62" s="342"/>
      <c r="SSI62" s="342"/>
      <c r="SSJ62" s="342"/>
      <c r="SSK62" s="342"/>
      <c r="SSL62" s="342"/>
      <c r="SSM62" s="342"/>
      <c r="SSN62" s="342"/>
      <c r="SSO62" s="342"/>
      <c r="SSP62" s="342"/>
      <c r="SSQ62" s="342"/>
      <c r="SSR62" s="342"/>
      <c r="SSS62" s="342"/>
      <c r="SST62" s="342"/>
      <c r="SSU62" s="342"/>
      <c r="SSV62" s="342"/>
      <c r="SSW62" s="342"/>
      <c r="SSX62" s="342"/>
      <c r="SSY62" s="342"/>
      <c r="SSZ62" s="342"/>
      <c r="STA62" s="342"/>
      <c r="STB62" s="342"/>
      <c r="STC62" s="342"/>
      <c r="STD62" s="342"/>
      <c r="STE62" s="342"/>
      <c r="STF62" s="342"/>
      <c r="STG62" s="342"/>
      <c r="STH62" s="342"/>
      <c r="STI62" s="342"/>
      <c r="STJ62" s="342"/>
      <c r="STK62" s="342"/>
      <c r="STL62" s="342"/>
      <c r="STM62" s="342"/>
      <c r="STN62" s="342"/>
      <c r="STO62" s="342"/>
      <c r="STP62" s="342"/>
      <c r="STQ62" s="342"/>
      <c r="STR62" s="342"/>
      <c r="STS62" s="342"/>
      <c r="STT62" s="342"/>
      <c r="STU62" s="342"/>
      <c r="STV62" s="342"/>
      <c r="STW62" s="342"/>
      <c r="STX62" s="342"/>
      <c r="STY62" s="342"/>
      <c r="STZ62" s="342"/>
      <c r="SUA62" s="342"/>
      <c r="SUB62" s="342"/>
      <c r="SUC62" s="342"/>
      <c r="SUD62" s="342"/>
      <c r="SUE62" s="342"/>
      <c r="SUF62" s="342"/>
      <c r="SUG62" s="342"/>
      <c r="SUH62" s="342"/>
      <c r="SUI62" s="342"/>
      <c r="SUJ62" s="342"/>
      <c r="SUK62" s="342"/>
      <c r="SUL62" s="342"/>
      <c r="SUM62" s="342"/>
      <c r="SUN62" s="342"/>
      <c r="SUO62" s="342"/>
      <c r="SUP62" s="342"/>
      <c r="SUQ62" s="342"/>
      <c r="SUR62" s="342"/>
      <c r="SUS62" s="342"/>
      <c r="SUT62" s="342"/>
      <c r="SUU62" s="342"/>
      <c r="SUV62" s="342"/>
      <c r="SUW62" s="342"/>
      <c r="SUX62" s="342"/>
      <c r="SUY62" s="342"/>
      <c r="SUZ62" s="342"/>
      <c r="SVA62" s="342"/>
      <c r="SVB62" s="342"/>
      <c r="SVC62" s="342"/>
      <c r="SVD62" s="342"/>
      <c r="SVE62" s="342"/>
      <c r="SVF62" s="342"/>
      <c r="SVG62" s="342"/>
      <c r="SVH62" s="342"/>
      <c r="SVI62" s="342"/>
      <c r="SVJ62" s="342"/>
      <c r="SVK62" s="342"/>
      <c r="SVL62" s="342"/>
      <c r="SVM62" s="342"/>
      <c r="SVN62" s="342"/>
      <c r="SVO62" s="342"/>
      <c r="SVP62" s="342"/>
      <c r="SVQ62" s="342"/>
      <c r="SVR62" s="342"/>
      <c r="SVS62" s="342"/>
      <c r="SVT62" s="342"/>
      <c r="SVU62" s="342"/>
      <c r="SVV62" s="342"/>
      <c r="SVW62" s="342"/>
      <c r="SVX62" s="342"/>
      <c r="SVY62" s="342"/>
      <c r="SVZ62" s="342"/>
      <c r="SWA62" s="342"/>
      <c r="SWB62" s="342"/>
      <c r="SWC62" s="342"/>
      <c r="SWD62" s="342"/>
      <c r="SWE62" s="342"/>
      <c r="SWF62" s="342"/>
      <c r="SWG62" s="342"/>
      <c r="SWH62" s="342"/>
      <c r="SWI62" s="342"/>
      <c r="SWJ62" s="342"/>
      <c r="SWK62" s="342"/>
      <c r="SWL62" s="342"/>
      <c r="SWM62" s="342"/>
      <c r="SWN62" s="342"/>
      <c r="SWO62" s="342"/>
      <c r="SWP62" s="342"/>
      <c r="SWQ62" s="342"/>
      <c r="SWR62" s="342"/>
      <c r="SWS62" s="342"/>
      <c r="SWT62" s="342"/>
      <c r="SWU62" s="342"/>
      <c r="SWV62" s="342"/>
      <c r="SWW62" s="342"/>
      <c r="SWX62" s="342"/>
      <c r="SWY62" s="342"/>
      <c r="SWZ62" s="342"/>
      <c r="SXA62" s="342"/>
      <c r="SXB62" s="342"/>
      <c r="SXC62" s="342"/>
      <c r="SXD62" s="342"/>
      <c r="SXE62" s="342"/>
      <c r="SXF62" s="342"/>
      <c r="SXG62" s="342"/>
      <c r="SXH62" s="342"/>
      <c r="SXI62" s="342"/>
      <c r="SXJ62" s="342"/>
      <c r="SXK62" s="342"/>
      <c r="SXL62" s="342"/>
      <c r="SXM62" s="342"/>
      <c r="SXN62" s="342"/>
      <c r="SXO62" s="342"/>
      <c r="SXP62" s="342"/>
      <c r="SXQ62" s="342"/>
      <c r="SXR62" s="342"/>
      <c r="SXS62" s="342"/>
      <c r="SXT62" s="342"/>
      <c r="SXU62" s="342"/>
      <c r="SXV62" s="342"/>
      <c r="SXW62" s="342"/>
      <c r="SXX62" s="342"/>
      <c r="SXY62" s="342"/>
      <c r="SXZ62" s="342"/>
      <c r="SYA62" s="342"/>
      <c r="SYB62" s="342"/>
      <c r="SYC62" s="342"/>
      <c r="SYD62" s="342"/>
      <c r="SYE62" s="342"/>
      <c r="SYF62" s="342"/>
      <c r="SYG62" s="342"/>
      <c r="SYH62" s="342"/>
      <c r="SYI62" s="342"/>
      <c r="SYJ62" s="342"/>
      <c r="SYK62" s="342"/>
      <c r="SYL62" s="342"/>
      <c r="SYM62" s="342"/>
      <c r="SYN62" s="342"/>
      <c r="SYO62" s="342"/>
      <c r="SYP62" s="342"/>
      <c r="SYQ62" s="342"/>
      <c r="SYR62" s="342"/>
      <c r="SYS62" s="342"/>
      <c r="SYT62" s="342"/>
      <c r="SYU62" s="342"/>
      <c r="SYV62" s="342"/>
      <c r="SYW62" s="342"/>
      <c r="SYX62" s="342"/>
      <c r="SYY62" s="342"/>
      <c r="SYZ62" s="342"/>
      <c r="SZA62" s="342"/>
      <c r="SZB62" s="342"/>
      <c r="SZC62" s="342"/>
      <c r="SZD62" s="342"/>
      <c r="SZE62" s="342"/>
      <c r="SZF62" s="342"/>
      <c r="SZG62" s="342"/>
      <c r="SZH62" s="342"/>
      <c r="SZI62" s="342"/>
      <c r="SZJ62" s="342"/>
      <c r="SZK62" s="342"/>
      <c r="SZL62" s="342"/>
      <c r="SZM62" s="342"/>
      <c r="SZN62" s="342"/>
      <c r="SZO62" s="342"/>
      <c r="SZP62" s="342"/>
      <c r="SZQ62" s="342"/>
      <c r="SZR62" s="342"/>
      <c r="SZS62" s="342"/>
      <c r="SZT62" s="342"/>
      <c r="SZU62" s="342"/>
      <c r="SZV62" s="342"/>
      <c r="SZW62" s="342"/>
      <c r="SZX62" s="342"/>
      <c r="SZY62" s="342"/>
      <c r="SZZ62" s="342"/>
      <c r="TAA62" s="342"/>
      <c r="TAB62" s="342"/>
      <c r="TAC62" s="342"/>
      <c r="TAD62" s="342"/>
      <c r="TAE62" s="342"/>
      <c r="TAF62" s="342"/>
      <c r="TAG62" s="342"/>
      <c r="TAH62" s="342"/>
      <c r="TAI62" s="342"/>
      <c r="TAJ62" s="342"/>
      <c r="TAK62" s="342"/>
      <c r="TAL62" s="342"/>
      <c r="TAM62" s="342"/>
      <c r="TAN62" s="342"/>
      <c r="TAO62" s="342"/>
      <c r="TAP62" s="342"/>
      <c r="TAQ62" s="342"/>
      <c r="TAR62" s="342"/>
      <c r="TAS62" s="342"/>
      <c r="TAT62" s="342"/>
      <c r="TAU62" s="342"/>
      <c r="TAV62" s="342"/>
      <c r="TAW62" s="342"/>
      <c r="TAX62" s="342"/>
      <c r="TAY62" s="342"/>
      <c r="TAZ62" s="342"/>
      <c r="TBA62" s="342"/>
      <c r="TBB62" s="342"/>
      <c r="TBC62" s="342"/>
      <c r="TBD62" s="342"/>
      <c r="TBE62" s="342"/>
      <c r="TBF62" s="342"/>
      <c r="TBG62" s="342"/>
      <c r="TBH62" s="342"/>
      <c r="TBI62" s="342"/>
      <c r="TBJ62" s="342"/>
      <c r="TBK62" s="342"/>
      <c r="TBL62" s="342"/>
      <c r="TBM62" s="342"/>
      <c r="TBN62" s="342"/>
      <c r="TBO62" s="342"/>
      <c r="TBP62" s="342"/>
      <c r="TBQ62" s="342"/>
      <c r="TBR62" s="342"/>
      <c r="TBS62" s="342"/>
      <c r="TBT62" s="342"/>
      <c r="TBU62" s="342"/>
      <c r="TBV62" s="342"/>
      <c r="TBW62" s="342"/>
      <c r="TBX62" s="342"/>
      <c r="TBY62" s="342"/>
      <c r="TBZ62" s="342"/>
      <c r="TCA62" s="342"/>
      <c r="TCB62" s="342"/>
      <c r="TCC62" s="342"/>
      <c r="TCD62" s="342"/>
      <c r="TCE62" s="342"/>
      <c r="TCF62" s="342"/>
      <c r="TCG62" s="342"/>
      <c r="TCH62" s="342"/>
      <c r="TCI62" s="342"/>
      <c r="TCJ62" s="342"/>
      <c r="TCK62" s="342"/>
      <c r="TCL62" s="342"/>
      <c r="TCM62" s="342"/>
      <c r="TCN62" s="342"/>
      <c r="TCO62" s="342"/>
      <c r="TCP62" s="342"/>
      <c r="TCQ62" s="342"/>
      <c r="TCR62" s="342"/>
      <c r="TCS62" s="342"/>
      <c r="TCT62" s="342"/>
      <c r="TCU62" s="342"/>
      <c r="TCV62" s="342"/>
      <c r="TCW62" s="342"/>
      <c r="TCX62" s="342"/>
      <c r="TCY62" s="342"/>
      <c r="TCZ62" s="342"/>
      <c r="TDA62" s="342"/>
      <c r="TDB62" s="342"/>
      <c r="TDC62" s="342"/>
      <c r="TDD62" s="342"/>
      <c r="TDE62" s="342"/>
      <c r="TDF62" s="342"/>
      <c r="TDG62" s="342"/>
      <c r="TDH62" s="342"/>
      <c r="TDI62" s="342"/>
      <c r="TDJ62" s="342"/>
      <c r="TDK62" s="342"/>
      <c r="TDL62" s="342"/>
      <c r="TDM62" s="342"/>
      <c r="TDN62" s="342"/>
      <c r="TDO62" s="342"/>
      <c r="TDP62" s="342"/>
      <c r="TDQ62" s="342"/>
      <c r="TDR62" s="342"/>
      <c r="TDS62" s="342"/>
      <c r="TDT62" s="342"/>
      <c r="TDU62" s="342"/>
      <c r="TDV62" s="342"/>
      <c r="TDW62" s="342"/>
      <c r="TDX62" s="342"/>
      <c r="TDY62" s="342"/>
      <c r="TDZ62" s="342"/>
      <c r="TEA62" s="342"/>
      <c r="TEB62" s="342"/>
      <c r="TEC62" s="342"/>
      <c r="TED62" s="342"/>
      <c r="TEE62" s="342"/>
      <c r="TEF62" s="342"/>
      <c r="TEG62" s="342"/>
      <c r="TEH62" s="342"/>
      <c r="TEI62" s="342"/>
      <c r="TEJ62" s="342"/>
      <c r="TEK62" s="342"/>
      <c r="TEL62" s="342"/>
      <c r="TEM62" s="342"/>
      <c r="TEN62" s="342"/>
      <c r="TEO62" s="342"/>
      <c r="TEP62" s="342"/>
      <c r="TEQ62" s="342"/>
      <c r="TER62" s="342"/>
      <c r="TES62" s="342"/>
      <c r="TET62" s="342"/>
      <c r="TEU62" s="342"/>
      <c r="TEV62" s="342"/>
      <c r="TEW62" s="342"/>
      <c r="TEX62" s="342"/>
      <c r="TEY62" s="342"/>
      <c r="TEZ62" s="342"/>
      <c r="TFA62" s="342"/>
      <c r="TFB62" s="342"/>
      <c r="TFC62" s="342"/>
      <c r="TFD62" s="342"/>
      <c r="TFE62" s="342"/>
      <c r="TFF62" s="342"/>
      <c r="TFG62" s="342"/>
      <c r="TFH62" s="342"/>
      <c r="TFI62" s="342"/>
      <c r="TFJ62" s="342"/>
      <c r="TFK62" s="342"/>
      <c r="TFL62" s="342"/>
      <c r="TFM62" s="342"/>
      <c r="TFN62" s="342"/>
      <c r="TFO62" s="342"/>
      <c r="TFP62" s="342"/>
      <c r="TFQ62" s="342"/>
      <c r="TFR62" s="342"/>
      <c r="TFS62" s="342"/>
      <c r="TFT62" s="342"/>
      <c r="TFU62" s="342"/>
      <c r="TFV62" s="342"/>
      <c r="TFW62" s="342"/>
      <c r="TFX62" s="342"/>
      <c r="TFY62" s="342"/>
      <c r="TFZ62" s="342"/>
      <c r="TGA62" s="342"/>
      <c r="TGB62" s="342"/>
      <c r="TGC62" s="342"/>
      <c r="TGD62" s="342"/>
      <c r="TGE62" s="342"/>
      <c r="TGF62" s="342"/>
      <c r="TGG62" s="342"/>
      <c r="TGH62" s="342"/>
      <c r="TGI62" s="342"/>
      <c r="TGJ62" s="342"/>
      <c r="TGK62" s="342"/>
      <c r="TGL62" s="342"/>
      <c r="TGM62" s="342"/>
      <c r="TGN62" s="342"/>
      <c r="TGO62" s="342"/>
      <c r="TGP62" s="342"/>
      <c r="TGQ62" s="342"/>
      <c r="TGR62" s="342"/>
      <c r="TGS62" s="342"/>
      <c r="TGT62" s="342"/>
      <c r="TGU62" s="342"/>
      <c r="TGV62" s="342"/>
      <c r="TGW62" s="342"/>
      <c r="TGX62" s="342"/>
      <c r="TGY62" s="342"/>
      <c r="TGZ62" s="342"/>
      <c r="THA62" s="342"/>
      <c r="THB62" s="342"/>
      <c r="THC62" s="342"/>
      <c r="THD62" s="342"/>
      <c r="THE62" s="342"/>
      <c r="THF62" s="342"/>
      <c r="THG62" s="342"/>
      <c r="THH62" s="342"/>
      <c r="THI62" s="342"/>
      <c r="THJ62" s="342"/>
      <c r="THK62" s="342"/>
      <c r="THL62" s="342"/>
      <c r="THM62" s="342"/>
      <c r="THN62" s="342"/>
      <c r="THO62" s="342"/>
      <c r="THP62" s="342"/>
      <c r="THQ62" s="342"/>
      <c r="THR62" s="342"/>
      <c r="THS62" s="342"/>
      <c r="THT62" s="342"/>
      <c r="THU62" s="342"/>
      <c r="THV62" s="342"/>
      <c r="THW62" s="342"/>
      <c r="THX62" s="342"/>
      <c r="THY62" s="342"/>
      <c r="THZ62" s="342"/>
      <c r="TIA62" s="342"/>
      <c r="TIB62" s="342"/>
      <c r="TIC62" s="342"/>
      <c r="TID62" s="342"/>
      <c r="TIE62" s="342"/>
      <c r="TIF62" s="342"/>
      <c r="TIG62" s="342"/>
      <c r="TIH62" s="342"/>
      <c r="TII62" s="342"/>
      <c r="TIJ62" s="342"/>
      <c r="TIK62" s="342"/>
      <c r="TIL62" s="342"/>
      <c r="TIM62" s="342"/>
      <c r="TIN62" s="342"/>
      <c r="TIO62" s="342"/>
      <c r="TIP62" s="342"/>
      <c r="TIQ62" s="342"/>
      <c r="TIR62" s="342"/>
      <c r="TIS62" s="342"/>
      <c r="TIT62" s="342"/>
      <c r="TIU62" s="342"/>
      <c r="TIV62" s="342"/>
      <c r="TIW62" s="342"/>
      <c r="TIX62" s="342"/>
      <c r="TIY62" s="342"/>
      <c r="TIZ62" s="342"/>
      <c r="TJA62" s="342"/>
      <c r="TJB62" s="342"/>
      <c r="TJC62" s="342"/>
      <c r="TJD62" s="342"/>
      <c r="TJE62" s="342"/>
      <c r="TJF62" s="342"/>
      <c r="TJG62" s="342"/>
      <c r="TJH62" s="342"/>
      <c r="TJI62" s="342"/>
      <c r="TJJ62" s="342"/>
      <c r="TJK62" s="342"/>
      <c r="TJL62" s="342"/>
      <c r="TJM62" s="342"/>
      <c r="TJN62" s="342"/>
      <c r="TJO62" s="342"/>
      <c r="TJP62" s="342"/>
      <c r="TJQ62" s="342"/>
      <c r="TJR62" s="342"/>
      <c r="TJS62" s="342"/>
      <c r="TJT62" s="342"/>
      <c r="TJU62" s="342"/>
      <c r="TJV62" s="342"/>
      <c r="TJW62" s="342"/>
      <c r="TJX62" s="342"/>
      <c r="TJY62" s="342"/>
      <c r="TJZ62" s="342"/>
      <c r="TKA62" s="342"/>
      <c r="TKB62" s="342"/>
      <c r="TKC62" s="342"/>
      <c r="TKD62" s="342"/>
      <c r="TKE62" s="342"/>
      <c r="TKF62" s="342"/>
      <c r="TKG62" s="342"/>
      <c r="TKH62" s="342"/>
      <c r="TKI62" s="342"/>
      <c r="TKJ62" s="342"/>
      <c r="TKK62" s="342"/>
      <c r="TKL62" s="342"/>
      <c r="TKM62" s="342"/>
      <c r="TKN62" s="342"/>
      <c r="TKO62" s="342"/>
      <c r="TKP62" s="342"/>
      <c r="TKQ62" s="342"/>
      <c r="TKR62" s="342"/>
      <c r="TKS62" s="342"/>
      <c r="TKT62" s="342"/>
      <c r="TKU62" s="342"/>
      <c r="TKV62" s="342"/>
      <c r="TKW62" s="342"/>
      <c r="TKX62" s="342"/>
      <c r="TKY62" s="342"/>
      <c r="TKZ62" s="342"/>
      <c r="TLA62" s="342"/>
      <c r="TLB62" s="342"/>
      <c r="TLC62" s="342"/>
      <c r="TLD62" s="342"/>
      <c r="TLE62" s="342"/>
      <c r="TLF62" s="342"/>
      <c r="TLG62" s="342"/>
      <c r="TLH62" s="342"/>
      <c r="TLI62" s="342"/>
      <c r="TLJ62" s="342"/>
      <c r="TLK62" s="342"/>
      <c r="TLL62" s="342"/>
      <c r="TLM62" s="342"/>
      <c r="TLN62" s="342"/>
      <c r="TLO62" s="342"/>
      <c r="TLP62" s="342"/>
      <c r="TLQ62" s="342"/>
      <c r="TLR62" s="342"/>
      <c r="TLS62" s="342"/>
      <c r="TLT62" s="342"/>
      <c r="TLU62" s="342"/>
      <c r="TLV62" s="342"/>
      <c r="TLW62" s="342"/>
      <c r="TLX62" s="342"/>
      <c r="TLY62" s="342"/>
      <c r="TLZ62" s="342"/>
      <c r="TMA62" s="342"/>
      <c r="TMB62" s="342"/>
      <c r="TMC62" s="342"/>
      <c r="TMD62" s="342"/>
      <c r="TME62" s="342"/>
      <c r="TMF62" s="342"/>
      <c r="TMG62" s="342"/>
      <c r="TMH62" s="342"/>
      <c r="TMI62" s="342"/>
      <c r="TMJ62" s="342"/>
      <c r="TMK62" s="342"/>
      <c r="TML62" s="342"/>
      <c r="TMM62" s="342"/>
      <c r="TMN62" s="342"/>
      <c r="TMO62" s="342"/>
      <c r="TMP62" s="342"/>
      <c r="TMQ62" s="342"/>
      <c r="TMR62" s="342"/>
      <c r="TMS62" s="342"/>
      <c r="TMT62" s="342"/>
      <c r="TMU62" s="342"/>
      <c r="TMV62" s="342"/>
      <c r="TMW62" s="342"/>
      <c r="TMX62" s="342"/>
      <c r="TMY62" s="342"/>
      <c r="TMZ62" s="342"/>
      <c r="TNA62" s="342"/>
      <c r="TNB62" s="342"/>
      <c r="TNC62" s="342"/>
      <c r="TND62" s="342"/>
      <c r="TNE62" s="342"/>
      <c r="TNF62" s="342"/>
      <c r="TNG62" s="342"/>
      <c r="TNH62" s="342"/>
      <c r="TNI62" s="342"/>
      <c r="TNJ62" s="342"/>
      <c r="TNK62" s="342"/>
      <c r="TNL62" s="342"/>
      <c r="TNM62" s="342"/>
      <c r="TNN62" s="342"/>
      <c r="TNO62" s="342"/>
      <c r="TNP62" s="342"/>
      <c r="TNQ62" s="342"/>
      <c r="TNR62" s="342"/>
      <c r="TNS62" s="342"/>
      <c r="TNT62" s="342"/>
      <c r="TNU62" s="342"/>
      <c r="TNV62" s="342"/>
      <c r="TNW62" s="342"/>
      <c r="TNX62" s="342"/>
      <c r="TNY62" s="342"/>
      <c r="TNZ62" s="342"/>
      <c r="TOA62" s="342"/>
      <c r="TOB62" s="342"/>
      <c r="TOC62" s="342"/>
      <c r="TOD62" s="342"/>
      <c r="TOE62" s="342"/>
      <c r="TOF62" s="342"/>
      <c r="TOG62" s="342"/>
      <c r="TOH62" s="342"/>
      <c r="TOI62" s="342"/>
      <c r="TOJ62" s="342"/>
      <c r="TOK62" s="342"/>
      <c r="TOL62" s="342"/>
      <c r="TOM62" s="342"/>
      <c r="TON62" s="342"/>
      <c r="TOO62" s="342"/>
      <c r="TOP62" s="342"/>
      <c r="TOQ62" s="342"/>
      <c r="TOR62" s="342"/>
      <c r="TOS62" s="342"/>
      <c r="TOT62" s="342"/>
      <c r="TOU62" s="342"/>
      <c r="TOV62" s="342"/>
      <c r="TOW62" s="342"/>
      <c r="TOX62" s="342"/>
      <c r="TOY62" s="342"/>
      <c r="TOZ62" s="342"/>
      <c r="TPA62" s="342"/>
      <c r="TPB62" s="342"/>
      <c r="TPC62" s="342"/>
      <c r="TPD62" s="342"/>
      <c r="TPE62" s="342"/>
      <c r="TPF62" s="342"/>
      <c r="TPG62" s="342"/>
      <c r="TPH62" s="342"/>
      <c r="TPI62" s="342"/>
      <c r="TPJ62" s="342"/>
      <c r="TPK62" s="342"/>
      <c r="TPL62" s="342"/>
      <c r="TPM62" s="342"/>
      <c r="TPN62" s="342"/>
      <c r="TPO62" s="342"/>
      <c r="TPP62" s="342"/>
      <c r="TPQ62" s="342"/>
      <c r="TPR62" s="342"/>
      <c r="TPS62" s="342"/>
      <c r="TPT62" s="342"/>
      <c r="TPU62" s="342"/>
      <c r="TPV62" s="342"/>
      <c r="TPW62" s="342"/>
      <c r="TPX62" s="342"/>
      <c r="TPY62" s="342"/>
      <c r="TPZ62" s="342"/>
      <c r="TQA62" s="342"/>
      <c r="TQB62" s="342"/>
      <c r="TQC62" s="342"/>
      <c r="TQD62" s="342"/>
      <c r="TQE62" s="342"/>
      <c r="TQF62" s="342"/>
      <c r="TQG62" s="342"/>
      <c r="TQH62" s="342"/>
      <c r="TQI62" s="342"/>
      <c r="TQJ62" s="342"/>
      <c r="TQK62" s="342"/>
      <c r="TQL62" s="342"/>
      <c r="TQM62" s="342"/>
      <c r="TQN62" s="342"/>
      <c r="TQO62" s="342"/>
      <c r="TQP62" s="342"/>
      <c r="TQQ62" s="342"/>
      <c r="TQR62" s="342"/>
      <c r="TQS62" s="342"/>
      <c r="TQT62" s="342"/>
      <c r="TQU62" s="342"/>
      <c r="TQV62" s="342"/>
      <c r="TQW62" s="342"/>
      <c r="TQX62" s="342"/>
      <c r="TQY62" s="342"/>
      <c r="TQZ62" s="342"/>
      <c r="TRA62" s="342"/>
      <c r="TRB62" s="342"/>
      <c r="TRC62" s="342"/>
      <c r="TRD62" s="342"/>
      <c r="TRE62" s="342"/>
      <c r="TRF62" s="342"/>
      <c r="TRG62" s="342"/>
      <c r="TRH62" s="342"/>
      <c r="TRI62" s="342"/>
      <c r="TRJ62" s="342"/>
      <c r="TRK62" s="342"/>
      <c r="TRL62" s="342"/>
      <c r="TRM62" s="342"/>
      <c r="TRN62" s="342"/>
      <c r="TRO62" s="342"/>
      <c r="TRP62" s="342"/>
      <c r="TRQ62" s="342"/>
      <c r="TRR62" s="342"/>
      <c r="TRS62" s="342"/>
      <c r="TRT62" s="342"/>
      <c r="TRU62" s="342"/>
      <c r="TRV62" s="342"/>
      <c r="TRW62" s="342"/>
      <c r="TRX62" s="342"/>
      <c r="TRY62" s="342"/>
      <c r="TRZ62" s="342"/>
      <c r="TSA62" s="342"/>
      <c r="TSB62" s="342"/>
      <c r="TSC62" s="342"/>
      <c r="TSD62" s="342"/>
      <c r="TSE62" s="342"/>
      <c r="TSF62" s="342"/>
      <c r="TSG62" s="342"/>
      <c r="TSH62" s="342"/>
      <c r="TSI62" s="342"/>
      <c r="TSJ62" s="342"/>
      <c r="TSK62" s="342"/>
      <c r="TSL62" s="342"/>
      <c r="TSM62" s="342"/>
      <c r="TSN62" s="342"/>
      <c r="TSO62" s="342"/>
      <c r="TSP62" s="342"/>
      <c r="TSQ62" s="342"/>
      <c r="TSR62" s="342"/>
      <c r="TSS62" s="342"/>
      <c r="TST62" s="342"/>
      <c r="TSU62" s="342"/>
      <c r="TSV62" s="342"/>
      <c r="TSW62" s="342"/>
      <c r="TSX62" s="342"/>
      <c r="TSY62" s="342"/>
      <c r="TSZ62" s="342"/>
      <c r="TTA62" s="342"/>
      <c r="TTB62" s="342"/>
      <c r="TTC62" s="342"/>
      <c r="TTD62" s="342"/>
      <c r="TTE62" s="342"/>
      <c r="TTF62" s="342"/>
      <c r="TTG62" s="342"/>
      <c r="TTH62" s="342"/>
      <c r="TTI62" s="342"/>
      <c r="TTJ62" s="342"/>
      <c r="TTK62" s="342"/>
      <c r="TTL62" s="342"/>
      <c r="TTM62" s="342"/>
      <c r="TTN62" s="342"/>
      <c r="TTO62" s="342"/>
      <c r="TTP62" s="342"/>
      <c r="TTQ62" s="342"/>
      <c r="TTR62" s="342"/>
      <c r="TTS62" s="342"/>
      <c r="TTT62" s="342"/>
      <c r="TTU62" s="342"/>
      <c r="TTV62" s="342"/>
      <c r="TTW62" s="342"/>
      <c r="TTX62" s="342"/>
      <c r="TTY62" s="342"/>
      <c r="TTZ62" s="342"/>
      <c r="TUA62" s="342"/>
      <c r="TUB62" s="342"/>
      <c r="TUC62" s="342"/>
      <c r="TUD62" s="342"/>
      <c r="TUE62" s="342"/>
      <c r="TUF62" s="342"/>
      <c r="TUG62" s="342"/>
      <c r="TUH62" s="342"/>
      <c r="TUI62" s="342"/>
      <c r="TUJ62" s="342"/>
      <c r="TUK62" s="342"/>
      <c r="TUL62" s="342"/>
      <c r="TUM62" s="342"/>
      <c r="TUN62" s="342"/>
      <c r="TUO62" s="342"/>
      <c r="TUP62" s="342"/>
      <c r="TUQ62" s="342"/>
      <c r="TUR62" s="342"/>
      <c r="TUS62" s="342"/>
      <c r="TUT62" s="342"/>
      <c r="TUU62" s="342"/>
      <c r="TUV62" s="342"/>
      <c r="TUW62" s="342"/>
      <c r="TUX62" s="342"/>
      <c r="TUY62" s="342"/>
      <c r="TUZ62" s="342"/>
      <c r="TVA62" s="342"/>
      <c r="TVB62" s="342"/>
      <c r="TVC62" s="342"/>
      <c r="TVD62" s="342"/>
      <c r="TVE62" s="342"/>
      <c r="TVF62" s="342"/>
      <c r="TVG62" s="342"/>
      <c r="TVH62" s="342"/>
      <c r="TVI62" s="342"/>
      <c r="TVJ62" s="342"/>
      <c r="TVK62" s="342"/>
      <c r="TVL62" s="342"/>
      <c r="TVM62" s="342"/>
      <c r="TVN62" s="342"/>
      <c r="TVO62" s="342"/>
      <c r="TVP62" s="342"/>
      <c r="TVQ62" s="342"/>
      <c r="TVR62" s="342"/>
      <c r="TVS62" s="342"/>
      <c r="TVT62" s="342"/>
      <c r="TVU62" s="342"/>
      <c r="TVV62" s="342"/>
      <c r="TVW62" s="342"/>
      <c r="TVX62" s="342"/>
      <c r="TVY62" s="342"/>
      <c r="TVZ62" s="342"/>
      <c r="TWA62" s="342"/>
      <c r="TWB62" s="342"/>
      <c r="TWC62" s="342"/>
      <c r="TWD62" s="342"/>
      <c r="TWE62" s="342"/>
      <c r="TWF62" s="342"/>
      <c r="TWG62" s="342"/>
      <c r="TWH62" s="342"/>
      <c r="TWI62" s="342"/>
      <c r="TWJ62" s="342"/>
      <c r="TWK62" s="342"/>
      <c r="TWL62" s="342"/>
      <c r="TWM62" s="342"/>
      <c r="TWN62" s="342"/>
      <c r="TWO62" s="342"/>
      <c r="TWP62" s="342"/>
      <c r="TWQ62" s="342"/>
      <c r="TWR62" s="342"/>
      <c r="TWS62" s="342"/>
      <c r="TWT62" s="342"/>
      <c r="TWU62" s="342"/>
      <c r="TWV62" s="342"/>
      <c r="TWW62" s="342"/>
      <c r="TWX62" s="342"/>
      <c r="TWY62" s="342"/>
      <c r="TWZ62" s="342"/>
      <c r="TXA62" s="342"/>
      <c r="TXB62" s="342"/>
      <c r="TXC62" s="342"/>
      <c r="TXD62" s="342"/>
      <c r="TXE62" s="342"/>
      <c r="TXF62" s="342"/>
      <c r="TXG62" s="342"/>
      <c r="TXH62" s="342"/>
      <c r="TXI62" s="342"/>
      <c r="TXJ62" s="342"/>
      <c r="TXK62" s="342"/>
      <c r="TXL62" s="342"/>
      <c r="TXM62" s="342"/>
      <c r="TXN62" s="342"/>
      <c r="TXO62" s="342"/>
      <c r="TXP62" s="342"/>
      <c r="TXQ62" s="342"/>
      <c r="TXR62" s="342"/>
      <c r="TXS62" s="342"/>
      <c r="TXT62" s="342"/>
      <c r="TXU62" s="342"/>
      <c r="TXV62" s="342"/>
      <c r="TXW62" s="342"/>
      <c r="TXX62" s="342"/>
      <c r="TXY62" s="342"/>
      <c r="TXZ62" s="342"/>
      <c r="TYA62" s="342"/>
      <c r="TYB62" s="342"/>
      <c r="TYC62" s="342"/>
      <c r="TYD62" s="342"/>
      <c r="TYE62" s="342"/>
      <c r="TYF62" s="342"/>
      <c r="TYG62" s="342"/>
      <c r="TYH62" s="342"/>
      <c r="TYI62" s="342"/>
      <c r="TYJ62" s="342"/>
      <c r="TYK62" s="342"/>
      <c r="TYL62" s="342"/>
      <c r="TYM62" s="342"/>
      <c r="TYN62" s="342"/>
      <c r="TYO62" s="342"/>
      <c r="TYP62" s="342"/>
      <c r="TYQ62" s="342"/>
      <c r="TYR62" s="342"/>
      <c r="TYS62" s="342"/>
      <c r="TYT62" s="342"/>
      <c r="TYU62" s="342"/>
      <c r="TYV62" s="342"/>
      <c r="TYW62" s="342"/>
      <c r="TYX62" s="342"/>
      <c r="TYY62" s="342"/>
      <c r="TYZ62" s="342"/>
      <c r="TZA62" s="342"/>
      <c r="TZB62" s="342"/>
      <c r="TZC62" s="342"/>
      <c r="TZD62" s="342"/>
      <c r="TZE62" s="342"/>
      <c r="TZF62" s="342"/>
      <c r="TZG62" s="342"/>
      <c r="TZH62" s="342"/>
      <c r="TZI62" s="342"/>
      <c r="TZJ62" s="342"/>
      <c r="TZK62" s="342"/>
      <c r="TZL62" s="342"/>
      <c r="TZM62" s="342"/>
      <c r="TZN62" s="342"/>
      <c r="TZO62" s="342"/>
      <c r="TZP62" s="342"/>
      <c r="TZQ62" s="342"/>
      <c r="TZR62" s="342"/>
      <c r="TZS62" s="342"/>
      <c r="TZT62" s="342"/>
      <c r="TZU62" s="342"/>
      <c r="TZV62" s="342"/>
      <c r="TZW62" s="342"/>
      <c r="TZX62" s="342"/>
      <c r="TZY62" s="342"/>
      <c r="TZZ62" s="342"/>
      <c r="UAA62" s="342"/>
      <c r="UAB62" s="342"/>
      <c r="UAC62" s="342"/>
      <c r="UAD62" s="342"/>
      <c r="UAE62" s="342"/>
      <c r="UAF62" s="342"/>
      <c r="UAG62" s="342"/>
      <c r="UAH62" s="342"/>
      <c r="UAI62" s="342"/>
      <c r="UAJ62" s="342"/>
      <c r="UAK62" s="342"/>
      <c r="UAL62" s="342"/>
      <c r="UAM62" s="342"/>
      <c r="UAN62" s="342"/>
      <c r="UAO62" s="342"/>
      <c r="UAP62" s="342"/>
      <c r="UAQ62" s="342"/>
      <c r="UAR62" s="342"/>
      <c r="UAS62" s="342"/>
      <c r="UAT62" s="342"/>
      <c r="UAU62" s="342"/>
      <c r="UAV62" s="342"/>
      <c r="UAW62" s="342"/>
      <c r="UAX62" s="342"/>
      <c r="UAY62" s="342"/>
      <c r="UAZ62" s="342"/>
      <c r="UBA62" s="342"/>
      <c r="UBB62" s="342"/>
      <c r="UBC62" s="342"/>
      <c r="UBD62" s="342"/>
      <c r="UBE62" s="342"/>
      <c r="UBF62" s="342"/>
      <c r="UBG62" s="342"/>
      <c r="UBH62" s="342"/>
      <c r="UBI62" s="342"/>
      <c r="UBJ62" s="342"/>
      <c r="UBK62" s="342"/>
      <c r="UBL62" s="342"/>
      <c r="UBM62" s="342"/>
      <c r="UBN62" s="342"/>
      <c r="UBO62" s="342"/>
      <c r="UBP62" s="342"/>
      <c r="UBQ62" s="342"/>
      <c r="UBR62" s="342"/>
      <c r="UBS62" s="342"/>
      <c r="UBT62" s="342"/>
      <c r="UBU62" s="342"/>
      <c r="UBV62" s="342"/>
      <c r="UBW62" s="342"/>
      <c r="UBX62" s="342"/>
      <c r="UBY62" s="342"/>
      <c r="UBZ62" s="342"/>
      <c r="UCA62" s="342"/>
      <c r="UCB62" s="342"/>
      <c r="UCC62" s="342"/>
      <c r="UCD62" s="342"/>
      <c r="UCE62" s="342"/>
      <c r="UCF62" s="342"/>
      <c r="UCG62" s="342"/>
      <c r="UCH62" s="342"/>
      <c r="UCI62" s="342"/>
      <c r="UCJ62" s="342"/>
      <c r="UCK62" s="342"/>
      <c r="UCL62" s="342"/>
      <c r="UCM62" s="342"/>
      <c r="UCN62" s="342"/>
      <c r="UCO62" s="342"/>
      <c r="UCP62" s="342"/>
      <c r="UCQ62" s="342"/>
      <c r="UCR62" s="342"/>
      <c r="UCS62" s="342"/>
      <c r="UCT62" s="342"/>
      <c r="UCU62" s="342"/>
      <c r="UCV62" s="342"/>
      <c r="UCW62" s="342"/>
      <c r="UCX62" s="342"/>
      <c r="UCY62" s="342"/>
      <c r="UCZ62" s="342"/>
      <c r="UDA62" s="342"/>
      <c r="UDB62" s="342"/>
      <c r="UDC62" s="342"/>
      <c r="UDD62" s="342"/>
      <c r="UDE62" s="342"/>
      <c r="UDF62" s="342"/>
      <c r="UDG62" s="342"/>
      <c r="UDH62" s="342"/>
      <c r="UDI62" s="342"/>
      <c r="UDJ62" s="342"/>
      <c r="UDK62" s="342"/>
      <c r="UDL62" s="342"/>
      <c r="UDM62" s="342"/>
      <c r="UDN62" s="342"/>
      <c r="UDO62" s="342"/>
      <c r="UDP62" s="342"/>
      <c r="UDQ62" s="342"/>
      <c r="UDR62" s="342"/>
      <c r="UDS62" s="342"/>
      <c r="UDT62" s="342"/>
      <c r="UDU62" s="342"/>
      <c r="UDV62" s="342"/>
      <c r="UDW62" s="342"/>
      <c r="UDX62" s="342"/>
      <c r="UDY62" s="342"/>
      <c r="UDZ62" s="342"/>
      <c r="UEA62" s="342"/>
      <c r="UEB62" s="342"/>
      <c r="UEC62" s="342"/>
      <c r="UED62" s="342"/>
      <c r="UEE62" s="342"/>
      <c r="UEF62" s="342"/>
      <c r="UEG62" s="342"/>
      <c r="UEH62" s="342"/>
      <c r="UEI62" s="342"/>
      <c r="UEJ62" s="342"/>
      <c r="UEK62" s="342"/>
      <c r="UEL62" s="342"/>
      <c r="UEM62" s="342"/>
      <c r="UEN62" s="342"/>
      <c r="UEO62" s="342"/>
      <c r="UEP62" s="342"/>
      <c r="UEQ62" s="342"/>
      <c r="UER62" s="342"/>
      <c r="UES62" s="342"/>
      <c r="UET62" s="342"/>
      <c r="UEU62" s="342"/>
      <c r="UEV62" s="342"/>
      <c r="UEW62" s="342"/>
      <c r="UEX62" s="342"/>
      <c r="UEY62" s="342"/>
      <c r="UEZ62" s="342"/>
      <c r="UFA62" s="342"/>
      <c r="UFB62" s="342"/>
      <c r="UFC62" s="342"/>
      <c r="UFD62" s="342"/>
      <c r="UFE62" s="342"/>
      <c r="UFF62" s="342"/>
      <c r="UFG62" s="342"/>
      <c r="UFH62" s="342"/>
      <c r="UFI62" s="342"/>
      <c r="UFJ62" s="342"/>
      <c r="UFK62" s="342"/>
      <c r="UFL62" s="342"/>
      <c r="UFM62" s="342"/>
      <c r="UFN62" s="342"/>
      <c r="UFO62" s="342"/>
      <c r="UFP62" s="342"/>
      <c r="UFQ62" s="342"/>
      <c r="UFR62" s="342"/>
      <c r="UFS62" s="342"/>
      <c r="UFT62" s="342"/>
      <c r="UFU62" s="342"/>
      <c r="UFV62" s="342"/>
      <c r="UFW62" s="342"/>
      <c r="UFX62" s="342"/>
      <c r="UFY62" s="342"/>
      <c r="UFZ62" s="342"/>
      <c r="UGA62" s="342"/>
      <c r="UGB62" s="342"/>
      <c r="UGC62" s="342"/>
      <c r="UGD62" s="342"/>
      <c r="UGE62" s="342"/>
      <c r="UGF62" s="342"/>
      <c r="UGG62" s="342"/>
      <c r="UGH62" s="342"/>
      <c r="UGI62" s="342"/>
      <c r="UGJ62" s="342"/>
      <c r="UGK62" s="342"/>
      <c r="UGL62" s="342"/>
      <c r="UGM62" s="342"/>
      <c r="UGN62" s="342"/>
      <c r="UGO62" s="342"/>
      <c r="UGP62" s="342"/>
      <c r="UGQ62" s="342"/>
      <c r="UGR62" s="342"/>
      <c r="UGS62" s="342"/>
      <c r="UGT62" s="342"/>
      <c r="UGU62" s="342"/>
      <c r="UGV62" s="342"/>
      <c r="UGW62" s="342"/>
      <c r="UGX62" s="342"/>
      <c r="UGY62" s="342"/>
      <c r="UGZ62" s="342"/>
      <c r="UHA62" s="342"/>
      <c r="UHB62" s="342"/>
      <c r="UHC62" s="342"/>
      <c r="UHD62" s="342"/>
      <c r="UHE62" s="342"/>
      <c r="UHF62" s="342"/>
      <c r="UHG62" s="342"/>
      <c r="UHH62" s="342"/>
      <c r="UHI62" s="342"/>
      <c r="UHJ62" s="342"/>
      <c r="UHK62" s="342"/>
      <c r="UHL62" s="342"/>
      <c r="UHM62" s="342"/>
      <c r="UHN62" s="342"/>
      <c r="UHO62" s="342"/>
      <c r="UHP62" s="342"/>
      <c r="UHQ62" s="342"/>
      <c r="UHR62" s="342"/>
      <c r="UHS62" s="342"/>
      <c r="UHT62" s="342"/>
      <c r="UHU62" s="342"/>
      <c r="UHV62" s="342"/>
      <c r="UHW62" s="342"/>
      <c r="UHX62" s="342"/>
      <c r="UHY62" s="342"/>
      <c r="UHZ62" s="342"/>
      <c r="UIA62" s="342"/>
      <c r="UIB62" s="342"/>
      <c r="UIC62" s="342"/>
      <c r="UID62" s="342"/>
      <c r="UIE62" s="342"/>
      <c r="UIF62" s="342"/>
      <c r="UIG62" s="342"/>
      <c r="UIH62" s="342"/>
      <c r="UII62" s="342"/>
      <c r="UIJ62" s="342"/>
      <c r="UIK62" s="342"/>
      <c r="UIL62" s="342"/>
      <c r="UIM62" s="342"/>
      <c r="UIN62" s="342"/>
      <c r="UIO62" s="342"/>
      <c r="UIP62" s="342"/>
      <c r="UIQ62" s="342"/>
      <c r="UIR62" s="342"/>
      <c r="UIS62" s="342"/>
      <c r="UIT62" s="342"/>
      <c r="UIU62" s="342"/>
      <c r="UIV62" s="342"/>
      <c r="UIW62" s="342"/>
      <c r="UIX62" s="342"/>
      <c r="UIY62" s="342"/>
      <c r="UIZ62" s="342"/>
      <c r="UJA62" s="342"/>
      <c r="UJB62" s="342"/>
      <c r="UJC62" s="342"/>
      <c r="UJD62" s="342"/>
      <c r="UJE62" s="342"/>
      <c r="UJF62" s="342"/>
      <c r="UJG62" s="342"/>
      <c r="UJH62" s="342"/>
      <c r="UJI62" s="342"/>
      <c r="UJJ62" s="342"/>
      <c r="UJK62" s="342"/>
      <c r="UJL62" s="342"/>
      <c r="UJM62" s="342"/>
      <c r="UJN62" s="342"/>
      <c r="UJO62" s="342"/>
      <c r="UJP62" s="342"/>
      <c r="UJQ62" s="342"/>
      <c r="UJR62" s="342"/>
      <c r="UJS62" s="342"/>
      <c r="UJT62" s="342"/>
      <c r="UJU62" s="342"/>
      <c r="UJV62" s="342"/>
      <c r="UJW62" s="342"/>
      <c r="UJX62" s="342"/>
      <c r="UJY62" s="342"/>
      <c r="UJZ62" s="342"/>
      <c r="UKA62" s="342"/>
      <c r="UKB62" s="342"/>
      <c r="UKC62" s="342"/>
      <c r="UKD62" s="342"/>
      <c r="UKE62" s="342"/>
      <c r="UKF62" s="342"/>
      <c r="UKG62" s="342"/>
      <c r="UKH62" s="342"/>
      <c r="UKI62" s="342"/>
      <c r="UKJ62" s="342"/>
      <c r="UKK62" s="342"/>
      <c r="UKL62" s="342"/>
      <c r="UKM62" s="342"/>
      <c r="UKN62" s="342"/>
      <c r="UKO62" s="342"/>
      <c r="UKP62" s="342"/>
      <c r="UKQ62" s="342"/>
      <c r="UKR62" s="342"/>
      <c r="UKS62" s="342"/>
      <c r="UKT62" s="342"/>
      <c r="UKU62" s="342"/>
      <c r="UKV62" s="342"/>
      <c r="UKW62" s="342"/>
      <c r="UKX62" s="342"/>
      <c r="UKY62" s="342"/>
      <c r="UKZ62" s="342"/>
      <c r="ULA62" s="342"/>
      <c r="ULB62" s="342"/>
      <c r="ULC62" s="342"/>
      <c r="ULD62" s="342"/>
      <c r="ULE62" s="342"/>
      <c r="ULF62" s="342"/>
      <c r="ULG62" s="342"/>
      <c r="ULH62" s="342"/>
      <c r="ULI62" s="342"/>
      <c r="ULJ62" s="342"/>
      <c r="ULK62" s="342"/>
      <c r="ULL62" s="342"/>
      <c r="ULM62" s="342"/>
      <c r="ULN62" s="342"/>
      <c r="ULO62" s="342"/>
      <c r="ULP62" s="342"/>
      <c r="ULQ62" s="342"/>
      <c r="ULR62" s="342"/>
      <c r="ULS62" s="342"/>
      <c r="ULT62" s="342"/>
      <c r="ULU62" s="342"/>
      <c r="ULV62" s="342"/>
      <c r="ULW62" s="342"/>
      <c r="ULX62" s="342"/>
      <c r="ULY62" s="342"/>
      <c r="ULZ62" s="342"/>
      <c r="UMA62" s="342"/>
      <c r="UMB62" s="342"/>
      <c r="UMC62" s="342"/>
      <c r="UMD62" s="342"/>
      <c r="UME62" s="342"/>
      <c r="UMF62" s="342"/>
      <c r="UMG62" s="342"/>
      <c r="UMH62" s="342"/>
      <c r="UMI62" s="342"/>
      <c r="UMJ62" s="342"/>
      <c r="UMK62" s="342"/>
      <c r="UML62" s="342"/>
      <c r="UMM62" s="342"/>
      <c r="UMN62" s="342"/>
      <c r="UMO62" s="342"/>
      <c r="UMP62" s="342"/>
      <c r="UMQ62" s="342"/>
      <c r="UMR62" s="342"/>
      <c r="UMS62" s="342"/>
      <c r="UMT62" s="342"/>
      <c r="UMU62" s="342"/>
      <c r="UMV62" s="342"/>
      <c r="UMW62" s="342"/>
      <c r="UMX62" s="342"/>
      <c r="UMY62" s="342"/>
      <c r="UMZ62" s="342"/>
      <c r="UNA62" s="342"/>
      <c r="UNB62" s="342"/>
      <c r="UNC62" s="342"/>
      <c r="UND62" s="342"/>
      <c r="UNE62" s="342"/>
      <c r="UNF62" s="342"/>
      <c r="UNG62" s="342"/>
      <c r="UNH62" s="342"/>
      <c r="UNI62" s="342"/>
      <c r="UNJ62" s="342"/>
      <c r="UNK62" s="342"/>
      <c r="UNL62" s="342"/>
      <c r="UNM62" s="342"/>
      <c r="UNN62" s="342"/>
      <c r="UNO62" s="342"/>
      <c r="UNP62" s="342"/>
      <c r="UNQ62" s="342"/>
      <c r="UNR62" s="342"/>
      <c r="UNS62" s="342"/>
      <c r="UNT62" s="342"/>
      <c r="UNU62" s="342"/>
      <c r="UNV62" s="342"/>
      <c r="UNW62" s="342"/>
      <c r="UNX62" s="342"/>
      <c r="UNY62" s="342"/>
      <c r="UNZ62" s="342"/>
      <c r="UOA62" s="342"/>
      <c r="UOB62" s="342"/>
      <c r="UOC62" s="342"/>
      <c r="UOD62" s="342"/>
      <c r="UOE62" s="342"/>
      <c r="UOF62" s="342"/>
      <c r="UOG62" s="342"/>
      <c r="UOH62" s="342"/>
      <c r="UOI62" s="342"/>
      <c r="UOJ62" s="342"/>
      <c r="UOK62" s="342"/>
      <c r="UOL62" s="342"/>
      <c r="UOM62" s="342"/>
      <c r="UON62" s="342"/>
      <c r="UOO62" s="342"/>
      <c r="UOP62" s="342"/>
      <c r="UOQ62" s="342"/>
      <c r="UOR62" s="342"/>
      <c r="UOS62" s="342"/>
      <c r="UOT62" s="342"/>
      <c r="UOU62" s="342"/>
      <c r="UOV62" s="342"/>
      <c r="UOW62" s="342"/>
      <c r="UOX62" s="342"/>
      <c r="UOY62" s="342"/>
      <c r="UOZ62" s="342"/>
      <c r="UPA62" s="342"/>
      <c r="UPB62" s="342"/>
      <c r="UPC62" s="342"/>
      <c r="UPD62" s="342"/>
      <c r="UPE62" s="342"/>
      <c r="UPF62" s="342"/>
      <c r="UPG62" s="342"/>
      <c r="UPH62" s="342"/>
      <c r="UPI62" s="342"/>
      <c r="UPJ62" s="342"/>
      <c r="UPK62" s="342"/>
      <c r="UPL62" s="342"/>
      <c r="UPM62" s="342"/>
      <c r="UPN62" s="342"/>
      <c r="UPO62" s="342"/>
      <c r="UPP62" s="342"/>
      <c r="UPQ62" s="342"/>
      <c r="UPR62" s="342"/>
      <c r="UPS62" s="342"/>
      <c r="UPT62" s="342"/>
      <c r="UPU62" s="342"/>
      <c r="UPV62" s="342"/>
      <c r="UPW62" s="342"/>
      <c r="UPX62" s="342"/>
      <c r="UPY62" s="342"/>
      <c r="UPZ62" s="342"/>
      <c r="UQA62" s="342"/>
      <c r="UQB62" s="342"/>
      <c r="UQC62" s="342"/>
      <c r="UQD62" s="342"/>
      <c r="UQE62" s="342"/>
      <c r="UQF62" s="342"/>
      <c r="UQG62" s="342"/>
      <c r="UQH62" s="342"/>
      <c r="UQI62" s="342"/>
      <c r="UQJ62" s="342"/>
      <c r="UQK62" s="342"/>
      <c r="UQL62" s="342"/>
      <c r="UQM62" s="342"/>
      <c r="UQN62" s="342"/>
      <c r="UQO62" s="342"/>
      <c r="UQP62" s="342"/>
      <c r="UQQ62" s="342"/>
      <c r="UQR62" s="342"/>
      <c r="UQS62" s="342"/>
      <c r="UQT62" s="342"/>
      <c r="UQU62" s="342"/>
      <c r="UQV62" s="342"/>
      <c r="UQW62" s="342"/>
      <c r="UQX62" s="342"/>
      <c r="UQY62" s="342"/>
      <c r="UQZ62" s="342"/>
      <c r="URA62" s="342"/>
      <c r="URB62" s="342"/>
      <c r="URC62" s="342"/>
      <c r="URD62" s="342"/>
      <c r="URE62" s="342"/>
      <c r="URF62" s="342"/>
      <c r="URG62" s="342"/>
      <c r="URH62" s="342"/>
      <c r="URI62" s="342"/>
      <c r="URJ62" s="342"/>
      <c r="URK62" s="342"/>
      <c r="URL62" s="342"/>
      <c r="URM62" s="342"/>
      <c r="URN62" s="342"/>
      <c r="URO62" s="342"/>
      <c r="URP62" s="342"/>
      <c r="URQ62" s="342"/>
      <c r="URR62" s="342"/>
      <c r="URS62" s="342"/>
      <c r="URT62" s="342"/>
      <c r="URU62" s="342"/>
      <c r="URV62" s="342"/>
      <c r="URW62" s="342"/>
      <c r="URX62" s="342"/>
      <c r="URY62" s="342"/>
      <c r="URZ62" s="342"/>
      <c r="USA62" s="342"/>
      <c r="USB62" s="342"/>
      <c r="USC62" s="342"/>
      <c r="USD62" s="342"/>
      <c r="USE62" s="342"/>
      <c r="USF62" s="342"/>
      <c r="USG62" s="342"/>
      <c r="USH62" s="342"/>
      <c r="USI62" s="342"/>
      <c r="USJ62" s="342"/>
      <c r="USK62" s="342"/>
      <c r="USL62" s="342"/>
      <c r="USM62" s="342"/>
      <c r="USN62" s="342"/>
      <c r="USO62" s="342"/>
      <c r="USP62" s="342"/>
      <c r="USQ62" s="342"/>
      <c r="USR62" s="342"/>
      <c r="USS62" s="342"/>
      <c r="UST62" s="342"/>
      <c r="USU62" s="342"/>
      <c r="USV62" s="342"/>
      <c r="USW62" s="342"/>
      <c r="USX62" s="342"/>
      <c r="USY62" s="342"/>
      <c r="USZ62" s="342"/>
      <c r="UTA62" s="342"/>
      <c r="UTB62" s="342"/>
      <c r="UTC62" s="342"/>
      <c r="UTD62" s="342"/>
      <c r="UTE62" s="342"/>
      <c r="UTF62" s="342"/>
      <c r="UTG62" s="342"/>
      <c r="UTH62" s="342"/>
      <c r="UTI62" s="342"/>
      <c r="UTJ62" s="342"/>
      <c r="UTK62" s="342"/>
      <c r="UTL62" s="342"/>
      <c r="UTM62" s="342"/>
      <c r="UTN62" s="342"/>
      <c r="UTO62" s="342"/>
      <c r="UTP62" s="342"/>
      <c r="UTQ62" s="342"/>
      <c r="UTR62" s="342"/>
      <c r="UTS62" s="342"/>
      <c r="UTT62" s="342"/>
      <c r="UTU62" s="342"/>
      <c r="UTV62" s="342"/>
      <c r="UTW62" s="342"/>
      <c r="UTX62" s="342"/>
      <c r="UTY62" s="342"/>
      <c r="UTZ62" s="342"/>
      <c r="UUA62" s="342"/>
      <c r="UUB62" s="342"/>
      <c r="UUC62" s="342"/>
      <c r="UUD62" s="342"/>
      <c r="UUE62" s="342"/>
      <c r="UUF62" s="342"/>
      <c r="UUG62" s="342"/>
      <c r="UUH62" s="342"/>
      <c r="UUI62" s="342"/>
      <c r="UUJ62" s="342"/>
      <c r="UUK62" s="342"/>
      <c r="UUL62" s="342"/>
      <c r="UUM62" s="342"/>
      <c r="UUN62" s="342"/>
      <c r="UUO62" s="342"/>
      <c r="UUP62" s="342"/>
      <c r="UUQ62" s="342"/>
      <c r="UUR62" s="342"/>
      <c r="UUS62" s="342"/>
      <c r="UUT62" s="342"/>
      <c r="UUU62" s="342"/>
      <c r="UUV62" s="342"/>
      <c r="UUW62" s="342"/>
      <c r="UUX62" s="342"/>
      <c r="UUY62" s="342"/>
      <c r="UUZ62" s="342"/>
      <c r="UVA62" s="342"/>
      <c r="UVB62" s="342"/>
      <c r="UVC62" s="342"/>
      <c r="UVD62" s="342"/>
      <c r="UVE62" s="342"/>
      <c r="UVF62" s="342"/>
      <c r="UVG62" s="342"/>
      <c r="UVH62" s="342"/>
      <c r="UVI62" s="342"/>
      <c r="UVJ62" s="342"/>
      <c r="UVK62" s="342"/>
      <c r="UVL62" s="342"/>
      <c r="UVM62" s="342"/>
      <c r="UVN62" s="342"/>
      <c r="UVO62" s="342"/>
      <c r="UVP62" s="342"/>
      <c r="UVQ62" s="342"/>
      <c r="UVR62" s="342"/>
      <c r="UVS62" s="342"/>
      <c r="UVT62" s="342"/>
      <c r="UVU62" s="342"/>
      <c r="UVV62" s="342"/>
      <c r="UVW62" s="342"/>
      <c r="UVX62" s="342"/>
      <c r="UVY62" s="342"/>
      <c r="UVZ62" s="342"/>
      <c r="UWA62" s="342"/>
      <c r="UWB62" s="342"/>
      <c r="UWC62" s="342"/>
      <c r="UWD62" s="342"/>
      <c r="UWE62" s="342"/>
      <c r="UWF62" s="342"/>
      <c r="UWG62" s="342"/>
      <c r="UWH62" s="342"/>
      <c r="UWI62" s="342"/>
      <c r="UWJ62" s="342"/>
      <c r="UWK62" s="342"/>
      <c r="UWL62" s="342"/>
      <c r="UWM62" s="342"/>
      <c r="UWN62" s="342"/>
      <c r="UWO62" s="342"/>
      <c r="UWP62" s="342"/>
      <c r="UWQ62" s="342"/>
      <c r="UWR62" s="342"/>
      <c r="UWS62" s="342"/>
      <c r="UWT62" s="342"/>
      <c r="UWU62" s="342"/>
      <c r="UWV62" s="342"/>
      <c r="UWW62" s="342"/>
      <c r="UWX62" s="342"/>
      <c r="UWY62" s="342"/>
      <c r="UWZ62" s="342"/>
      <c r="UXA62" s="342"/>
      <c r="UXB62" s="342"/>
      <c r="UXC62" s="342"/>
      <c r="UXD62" s="342"/>
      <c r="UXE62" s="342"/>
      <c r="UXF62" s="342"/>
      <c r="UXG62" s="342"/>
      <c r="UXH62" s="342"/>
      <c r="UXI62" s="342"/>
      <c r="UXJ62" s="342"/>
      <c r="UXK62" s="342"/>
      <c r="UXL62" s="342"/>
      <c r="UXM62" s="342"/>
      <c r="UXN62" s="342"/>
      <c r="UXO62" s="342"/>
      <c r="UXP62" s="342"/>
      <c r="UXQ62" s="342"/>
      <c r="UXR62" s="342"/>
      <c r="UXS62" s="342"/>
      <c r="UXT62" s="342"/>
      <c r="UXU62" s="342"/>
      <c r="UXV62" s="342"/>
      <c r="UXW62" s="342"/>
      <c r="UXX62" s="342"/>
      <c r="UXY62" s="342"/>
      <c r="UXZ62" s="342"/>
      <c r="UYA62" s="342"/>
      <c r="UYB62" s="342"/>
      <c r="UYC62" s="342"/>
      <c r="UYD62" s="342"/>
      <c r="UYE62" s="342"/>
      <c r="UYF62" s="342"/>
      <c r="UYG62" s="342"/>
      <c r="UYH62" s="342"/>
      <c r="UYI62" s="342"/>
      <c r="UYJ62" s="342"/>
      <c r="UYK62" s="342"/>
      <c r="UYL62" s="342"/>
      <c r="UYM62" s="342"/>
      <c r="UYN62" s="342"/>
      <c r="UYO62" s="342"/>
      <c r="UYP62" s="342"/>
      <c r="UYQ62" s="342"/>
      <c r="UYR62" s="342"/>
      <c r="UYS62" s="342"/>
      <c r="UYT62" s="342"/>
      <c r="UYU62" s="342"/>
      <c r="UYV62" s="342"/>
      <c r="UYW62" s="342"/>
      <c r="UYX62" s="342"/>
      <c r="UYY62" s="342"/>
      <c r="UYZ62" s="342"/>
      <c r="UZA62" s="342"/>
      <c r="UZB62" s="342"/>
      <c r="UZC62" s="342"/>
      <c r="UZD62" s="342"/>
      <c r="UZE62" s="342"/>
      <c r="UZF62" s="342"/>
      <c r="UZG62" s="342"/>
      <c r="UZH62" s="342"/>
      <c r="UZI62" s="342"/>
      <c r="UZJ62" s="342"/>
      <c r="UZK62" s="342"/>
      <c r="UZL62" s="342"/>
      <c r="UZM62" s="342"/>
      <c r="UZN62" s="342"/>
      <c r="UZO62" s="342"/>
      <c r="UZP62" s="342"/>
      <c r="UZQ62" s="342"/>
      <c r="UZR62" s="342"/>
      <c r="UZS62" s="342"/>
      <c r="UZT62" s="342"/>
      <c r="UZU62" s="342"/>
      <c r="UZV62" s="342"/>
      <c r="UZW62" s="342"/>
      <c r="UZX62" s="342"/>
      <c r="UZY62" s="342"/>
      <c r="UZZ62" s="342"/>
      <c r="VAA62" s="342"/>
      <c r="VAB62" s="342"/>
      <c r="VAC62" s="342"/>
      <c r="VAD62" s="342"/>
      <c r="VAE62" s="342"/>
      <c r="VAF62" s="342"/>
      <c r="VAG62" s="342"/>
      <c r="VAH62" s="342"/>
      <c r="VAI62" s="342"/>
      <c r="VAJ62" s="342"/>
      <c r="VAK62" s="342"/>
      <c r="VAL62" s="342"/>
      <c r="VAM62" s="342"/>
      <c r="VAN62" s="342"/>
      <c r="VAO62" s="342"/>
      <c r="VAP62" s="342"/>
      <c r="VAQ62" s="342"/>
      <c r="VAR62" s="342"/>
      <c r="VAS62" s="342"/>
      <c r="VAT62" s="342"/>
      <c r="VAU62" s="342"/>
      <c r="VAV62" s="342"/>
      <c r="VAW62" s="342"/>
      <c r="VAX62" s="342"/>
      <c r="VAY62" s="342"/>
      <c r="VAZ62" s="342"/>
      <c r="VBA62" s="342"/>
      <c r="VBB62" s="342"/>
      <c r="VBC62" s="342"/>
      <c r="VBD62" s="342"/>
      <c r="VBE62" s="342"/>
      <c r="VBF62" s="342"/>
      <c r="VBG62" s="342"/>
      <c r="VBH62" s="342"/>
      <c r="VBI62" s="342"/>
      <c r="VBJ62" s="342"/>
      <c r="VBK62" s="342"/>
      <c r="VBL62" s="342"/>
      <c r="VBM62" s="342"/>
      <c r="VBN62" s="342"/>
      <c r="VBO62" s="342"/>
      <c r="VBP62" s="342"/>
      <c r="VBQ62" s="342"/>
      <c r="VBR62" s="342"/>
      <c r="VBS62" s="342"/>
      <c r="VBT62" s="342"/>
      <c r="VBU62" s="342"/>
      <c r="VBV62" s="342"/>
      <c r="VBW62" s="342"/>
      <c r="VBX62" s="342"/>
      <c r="VBY62" s="342"/>
      <c r="VBZ62" s="342"/>
      <c r="VCA62" s="342"/>
      <c r="VCB62" s="342"/>
      <c r="VCC62" s="342"/>
      <c r="VCD62" s="342"/>
      <c r="VCE62" s="342"/>
      <c r="VCF62" s="342"/>
      <c r="VCG62" s="342"/>
      <c r="VCH62" s="342"/>
      <c r="VCI62" s="342"/>
      <c r="VCJ62" s="342"/>
      <c r="VCK62" s="342"/>
      <c r="VCL62" s="342"/>
      <c r="VCM62" s="342"/>
      <c r="VCN62" s="342"/>
      <c r="VCO62" s="342"/>
      <c r="VCP62" s="342"/>
      <c r="VCQ62" s="342"/>
      <c r="VCR62" s="342"/>
      <c r="VCS62" s="342"/>
      <c r="VCT62" s="342"/>
      <c r="VCU62" s="342"/>
      <c r="VCV62" s="342"/>
      <c r="VCW62" s="342"/>
      <c r="VCX62" s="342"/>
      <c r="VCY62" s="342"/>
      <c r="VCZ62" s="342"/>
      <c r="VDA62" s="342"/>
      <c r="VDB62" s="342"/>
      <c r="VDC62" s="342"/>
      <c r="VDD62" s="342"/>
      <c r="VDE62" s="342"/>
      <c r="VDF62" s="342"/>
      <c r="VDG62" s="342"/>
      <c r="VDH62" s="342"/>
      <c r="VDI62" s="342"/>
      <c r="VDJ62" s="342"/>
      <c r="VDK62" s="342"/>
      <c r="VDL62" s="342"/>
      <c r="VDM62" s="342"/>
      <c r="VDN62" s="342"/>
      <c r="VDO62" s="342"/>
      <c r="VDP62" s="342"/>
      <c r="VDQ62" s="342"/>
      <c r="VDR62" s="342"/>
      <c r="VDS62" s="342"/>
      <c r="VDT62" s="342"/>
      <c r="VDU62" s="342"/>
      <c r="VDV62" s="342"/>
      <c r="VDW62" s="342"/>
      <c r="VDX62" s="342"/>
      <c r="VDY62" s="342"/>
      <c r="VDZ62" s="342"/>
      <c r="VEA62" s="342"/>
      <c r="VEB62" s="342"/>
      <c r="VEC62" s="342"/>
      <c r="VED62" s="342"/>
      <c r="VEE62" s="342"/>
      <c r="VEF62" s="342"/>
      <c r="VEG62" s="342"/>
      <c r="VEH62" s="342"/>
      <c r="VEI62" s="342"/>
      <c r="VEJ62" s="342"/>
      <c r="VEK62" s="342"/>
      <c r="VEL62" s="342"/>
      <c r="VEM62" s="342"/>
      <c r="VEN62" s="342"/>
      <c r="VEO62" s="342"/>
      <c r="VEP62" s="342"/>
      <c r="VEQ62" s="342"/>
      <c r="VER62" s="342"/>
      <c r="VES62" s="342"/>
      <c r="VET62" s="342"/>
      <c r="VEU62" s="342"/>
      <c r="VEV62" s="342"/>
      <c r="VEW62" s="342"/>
      <c r="VEX62" s="342"/>
      <c r="VEY62" s="342"/>
      <c r="VEZ62" s="342"/>
      <c r="VFA62" s="342"/>
      <c r="VFB62" s="342"/>
      <c r="VFC62" s="342"/>
      <c r="VFD62" s="342"/>
      <c r="VFE62" s="342"/>
      <c r="VFF62" s="342"/>
      <c r="VFG62" s="342"/>
      <c r="VFH62" s="342"/>
      <c r="VFI62" s="342"/>
      <c r="VFJ62" s="342"/>
      <c r="VFK62" s="342"/>
      <c r="VFL62" s="342"/>
      <c r="VFM62" s="342"/>
      <c r="VFN62" s="342"/>
      <c r="VFO62" s="342"/>
      <c r="VFP62" s="342"/>
      <c r="VFQ62" s="342"/>
      <c r="VFR62" s="342"/>
      <c r="VFS62" s="342"/>
      <c r="VFT62" s="342"/>
      <c r="VFU62" s="342"/>
      <c r="VFV62" s="342"/>
      <c r="VFW62" s="342"/>
      <c r="VFX62" s="342"/>
      <c r="VFY62" s="342"/>
      <c r="VFZ62" s="342"/>
      <c r="VGA62" s="342"/>
      <c r="VGB62" s="342"/>
      <c r="VGC62" s="342"/>
      <c r="VGD62" s="342"/>
      <c r="VGE62" s="342"/>
      <c r="VGF62" s="342"/>
      <c r="VGG62" s="342"/>
      <c r="VGH62" s="342"/>
      <c r="VGI62" s="342"/>
      <c r="VGJ62" s="342"/>
      <c r="VGK62" s="342"/>
      <c r="VGL62" s="342"/>
      <c r="VGM62" s="342"/>
      <c r="VGN62" s="342"/>
      <c r="VGO62" s="342"/>
      <c r="VGP62" s="342"/>
      <c r="VGQ62" s="342"/>
      <c r="VGR62" s="342"/>
      <c r="VGS62" s="342"/>
      <c r="VGT62" s="342"/>
      <c r="VGU62" s="342"/>
      <c r="VGV62" s="342"/>
      <c r="VGW62" s="342"/>
      <c r="VGX62" s="342"/>
      <c r="VGY62" s="342"/>
      <c r="VGZ62" s="342"/>
      <c r="VHA62" s="342"/>
      <c r="VHB62" s="342"/>
      <c r="VHC62" s="342"/>
      <c r="VHD62" s="342"/>
      <c r="VHE62" s="342"/>
      <c r="VHF62" s="342"/>
      <c r="VHG62" s="342"/>
      <c r="VHH62" s="342"/>
      <c r="VHI62" s="342"/>
      <c r="VHJ62" s="342"/>
      <c r="VHK62" s="342"/>
      <c r="VHL62" s="342"/>
      <c r="VHM62" s="342"/>
      <c r="VHN62" s="342"/>
      <c r="VHO62" s="342"/>
      <c r="VHP62" s="342"/>
      <c r="VHQ62" s="342"/>
      <c r="VHR62" s="342"/>
      <c r="VHS62" s="342"/>
      <c r="VHT62" s="342"/>
      <c r="VHU62" s="342"/>
      <c r="VHV62" s="342"/>
      <c r="VHW62" s="342"/>
      <c r="VHX62" s="342"/>
      <c r="VHY62" s="342"/>
      <c r="VHZ62" s="342"/>
      <c r="VIA62" s="342"/>
      <c r="VIB62" s="342"/>
      <c r="VIC62" s="342"/>
      <c r="VID62" s="342"/>
      <c r="VIE62" s="342"/>
      <c r="VIF62" s="342"/>
      <c r="VIG62" s="342"/>
      <c r="VIH62" s="342"/>
      <c r="VII62" s="342"/>
      <c r="VIJ62" s="342"/>
      <c r="VIK62" s="342"/>
      <c r="VIL62" s="342"/>
      <c r="VIM62" s="342"/>
      <c r="VIN62" s="342"/>
      <c r="VIO62" s="342"/>
      <c r="VIP62" s="342"/>
      <c r="VIQ62" s="342"/>
      <c r="VIR62" s="342"/>
      <c r="VIS62" s="342"/>
      <c r="VIT62" s="342"/>
      <c r="VIU62" s="342"/>
      <c r="VIV62" s="342"/>
      <c r="VIW62" s="342"/>
      <c r="VIX62" s="342"/>
      <c r="VIY62" s="342"/>
      <c r="VIZ62" s="342"/>
      <c r="VJA62" s="342"/>
      <c r="VJB62" s="342"/>
      <c r="VJC62" s="342"/>
      <c r="VJD62" s="342"/>
      <c r="VJE62" s="342"/>
      <c r="VJF62" s="342"/>
      <c r="VJG62" s="342"/>
      <c r="VJH62" s="342"/>
      <c r="VJI62" s="342"/>
      <c r="VJJ62" s="342"/>
      <c r="VJK62" s="342"/>
      <c r="VJL62" s="342"/>
      <c r="VJM62" s="342"/>
      <c r="VJN62" s="342"/>
      <c r="VJO62" s="342"/>
      <c r="VJP62" s="342"/>
      <c r="VJQ62" s="342"/>
      <c r="VJR62" s="342"/>
      <c r="VJS62" s="342"/>
      <c r="VJT62" s="342"/>
      <c r="VJU62" s="342"/>
      <c r="VJV62" s="342"/>
      <c r="VJW62" s="342"/>
      <c r="VJX62" s="342"/>
      <c r="VJY62" s="342"/>
      <c r="VJZ62" s="342"/>
      <c r="VKA62" s="342"/>
      <c r="VKB62" s="342"/>
      <c r="VKC62" s="342"/>
      <c r="VKD62" s="342"/>
      <c r="VKE62" s="342"/>
      <c r="VKF62" s="342"/>
      <c r="VKG62" s="342"/>
      <c r="VKH62" s="342"/>
      <c r="VKI62" s="342"/>
      <c r="VKJ62" s="342"/>
      <c r="VKK62" s="342"/>
      <c r="VKL62" s="342"/>
      <c r="VKM62" s="342"/>
      <c r="VKN62" s="342"/>
      <c r="VKO62" s="342"/>
      <c r="VKP62" s="342"/>
      <c r="VKQ62" s="342"/>
      <c r="VKR62" s="342"/>
      <c r="VKS62" s="342"/>
      <c r="VKT62" s="342"/>
      <c r="VKU62" s="342"/>
      <c r="VKV62" s="342"/>
      <c r="VKW62" s="342"/>
      <c r="VKX62" s="342"/>
      <c r="VKY62" s="342"/>
      <c r="VKZ62" s="342"/>
      <c r="VLA62" s="342"/>
      <c r="VLB62" s="342"/>
      <c r="VLC62" s="342"/>
      <c r="VLD62" s="342"/>
      <c r="VLE62" s="342"/>
      <c r="VLF62" s="342"/>
      <c r="VLG62" s="342"/>
      <c r="VLH62" s="342"/>
      <c r="VLI62" s="342"/>
      <c r="VLJ62" s="342"/>
      <c r="VLK62" s="342"/>
      <c r="VLL62" s="342"/>
      <c r="VLM62" s="342"/>
      <c r="VLN62" s="342"/>
      <c r="VLO62" s="342"/>
      <c r="VLP62" s="342"/>
      <c r="VLQ62" s="342"/>
      <c r="VLR62" s="342"/>
      <c r="VLS62" s="342"/>
      <c r="VLT62" s="342"/>
      <c r="VLU62" s="342"/>
      <c r="VLV62" s="342"/>
      <c r="VLW62" s="342"/>
      <c r="VLX62" s="342"/>
      <c r="VLY62" s="342"/>
      <c r="VLZ62" s="342"/>
      <c r="VMA62" s="342"/>
      <c r="VMB62" s="342"/>
      <c r="VMC62" s="342"/>
      <c r="VMD62" s="342"/>
      <c r="VME62" s="342"/>
      <c r="VMF62" s="342"/>
      <c r="VMG62" s="342"/>
      <c r="VMH62" s="342"/>
      <c r="VMI62" s="342"/>
      <c r="VMJ62" s="342"/>
      <c r="VMK62" s="342"/>
      <c r="VML62" s="342"/>
      <c r="VMM62" s="342"/>
      <c r="VMN62" s="342"/>
      <c r="VMO62" s="342"/>
      <c r="VMP62" s="342"/>
      <c r="VMQ62" s="342"/>
      <c r="VMR62" s="342"/>
      <c r="VMS62" s="342"/>
      <c r="VMT62" s="342"/>
      <c r="VMU62" s="342"/>
      <c r="VMV62" s="342"/>
      <c r="VMW62" s="342"/>
      <c r="VMX62" s="342"/>
      <c r="VMY62" s="342"/>
      <c r="VMZ62" s="342"/>
      <c r="VNA62" s="342"/>
      <c r="VNB62" s="342"/>
      <c r="VNC62" s="342"/>
      <c r="VND62" s="342"/>
      <c r="VNE62" s="342"/>
      <c r="VNF62" s="342"/>
      <c r="VNG62" s="342"/>
      <c r="VNH62" s="342"/>
      <c r="VNI62" s="342"/>
      <c r="VNJ62" s="342"/>
      <c r="VNK62" s="342"/>
      <c r="VNL62" s="342"/>
      <c r="VNM62" s="342"/>
      <c r="VNN62" s="342"/>
      <c r="VNO62" s="342"/>
      <c r="VNP62" s="342"/>
      <c r="VNQ62" s="342"/>
      <c r="VNR62" s="342"/>
      <c r="VNS62" s="342"/>
      <c r="VNT62" s="342"/>
      <c r="VNU62" s="342"/>
      <c r="VNV62" s="342"/>
      <c r="VNW62" s="342"/>
      <c r="VNX62" s="342"/>
      <c r="VNY62" s="342"/>
      <c r="VNZ62" s="342"/>
      <c r="VOA62" s="342"/>
      <c r="VOB62" s="342"/>
      <c r="VOC62" s="342"/>
      <c r="VOD62" s="342"/>
      <c r="VOE62" s="342"/>
      <c r="VOF62" s="342"/>
      <c r="VOG62" s="342"/>
      <c r="VOH62" s="342"/>
      <c r="VOI62" s="342"/>
      <c r="VOJ62" s="342"/>
      <c r="VOK62" s="342"/>
      <c r="VOL62" s="342"/>
      <c r="VOM62" s="342"/>
      <c r="VON62" s="342"/>
      <c r="VOO62" s="342"/>
      <c r="VOP62" s="342"/>
      <c r="VOQ62" s="342"/>
      <c r="VOR62" s="342"/>
      <c r="VOS62" s="342"/>
      <c r="VOT62" s="342"/>
      <c r="VOU62" s="342"/>
      <c r="VOV62" s="342"/>
      <c r="VOW62" s="342"/>
      <c r="VOX62" s="342"/>
      <c r="VOY62" s="342"/>
      <c r="VOZ62" s="342"/>
      <c r="VPA62" s="342"/>
      <c r="VPB62" s="342"/>
      <c r="VPC62" s="342"/>
      <c r="VPD62" s="342"/>
      <c r="VPE62" s="342"/>
      <c r="VPF62" s="342"/>
      <c r="VPG62" s="342"/>
      <c r="VPH62" s="342"/>
      <c r="VPI62" s="342"/>
      <c r="VPJ62" s="342"/>
      <c r="VPK62" s="342"/>
      <c r="VPL62" s="342"/>
      <c r="VPM62" s="342"/>
      <c r="VPN62" s="342"/>
      <c r="VPO62" s="342"/>
      <c r="VPP62" s="342"/>
      <c r="VPQ62" s="342"/>
      <c r="VPR62" s="342"/>
      <c r="VPS62" s="342"/>
      <c r="VPT62" s="342"/>
      <c r="VPU62" s="342"/>
      <c r="VPV62" s="342"/>
      <c r="VPW62" s="342"/>
      <c r="VPX62" s="342"/>
      <c r="VPY62" s="342"/>
      <c r="VPZ62" s="342"/>
      <c r="VQA62" s="342"/>
      <c r="VQB62" s="342"/>
      <c r="VQC62" s="342"/>
      <c r="VQD62" s="342"/>
      <c r="VQE62" s="342"/>
      <c r="VQF62" s="342"/>
      <c r="VQG62" s="342"/>
      <c r="VQH62" s="342"/>
      <c r="VQI62" s="342"/>
      <c r="VQJ62" s="342"/>
      <c r="VQK62" s="342"/>
      <c r="VQL62" s="342"/>
      <c r="VQM62" s="342"/>
      <c r="VQN62" s="342"/>
      <c r="VQO62" s="342"/>
      <c r="VQP62" s="342"/>
      <c r="VQQ62" s="342"/>
      <c r="VQR62" s="342"/>
      <c r="VQS62" s="342"/>
      <c r="VQT62" s="342"/>
      <c r="VQU62" s="342"/>
      <c r="VQV62" s="342"/>
      <c r="VQW62" s="342"/>
      <c r="VQX62" s="342"/>
      <c r="VQY62" s="342"/>
      <c r="VQZ62" s="342"/>
      <c r="VRA62" s="342"/>
      <c r="VRB62" s="342"/>
      <c r="VRC62" s="342"/>
      <c r="VRD62" s="342"/>
      <c r="VRE62" s="342"/>
      <c r="VRF62" s="342"/>
      <c r="VRG62" s="342"/>
      <c r="VRH62" s="342"/>
      <c r="VRI62" s="342"/>
      <c r="VRJ62" s="342"/>
      <c r="VRK62" s="342"/>
      <c r="VRL62" s="342"/>
      <c r="VRM62" s="342"/>
      <c r="VRN62" s="342"/>
      <c r="VRO62" s="342"/>
      <c r="VRP62" s="342"/>
      <c r="VRQ62" s="342"/>
      <c r="VRR62" s="342"/>
      <c r="VRS62" s="342"/>
      <c r="VRT62" s="342"/>
      <c r="VRU62" s="342"/>
      <c r="VRV62" s="342"/>
      <c r="VRW62" s="342"/>
      <c r="VRX62" s="342"/>
      <c r="VRY62" s="342"/>
      <c r="VRZ62" s="342"/>
      <c r="VSA62" s="342"/>
      <c r="VSB62" s="342"/>
      <c r="VSC62" s="342"/>
      <c r="VSD62" s="342"/>
      <c r="VSE62" s="342"/>
      <c r="VSF62" s="342"/>
      <c r="VSG62" s="342"/>
      <c r="VSH62" s="342"/>
      <c r="VSI62" s="342"/>
      <c r="VSJ62" s="342"/>
      <c r="VSK62" s="342"/>
      <c r="VSL62" s="342"/>
      <c r="VSM62" s="342"/>
      <c r="VSN62" s="342"/>
      <c r="VSO62" s="342"/>
      <c r="VSP62" s="342"/>
      <c r="VSQ62" s="342"/>
      <c r="VSR62" s="342"/>
      <c r="VSS62" s="342"/>
      <c r="VST62" s="342"/>
      <c r="VSU62" s="342"/>
      <c r="VSV62" s="342"/>
      <c r="VSW62" s="342"/>
      <c r="VSX62" s="342"/>
      <c r="VSY62" s="342"/>
      <c r="VSZ62" s="342"/>
      <c r="VTA62" s="342"/>
      <c r="VTB62" s="342"/>
      <c r="VTC62" s="342"/>
      <c r="VTD62" s="342"/>
      <c r="VTE62" s="342"/>
      <c r="VTF62" s="342"/>
      <c r="VTG62" s="342"/>
      <c r="VTH62" s="342"/>
      <c r="VTI62" s="342"/>
      <c r="VTJ62" s="342"/>
      <c r="VTK62" s="342"/>
      <c r="VTL62" s="342"/>
      <c r="VTM62" s="342"/>
      <c r="VTN62" s="342"/>
      <c r="VTO62" s="342"/>
      <c r="VTP62" s="342"/>
      <c r="VTQ62" s="342"/>
      <c r="VTR62" s="342"/>
      <c r="VTS62" s="342"/>
      <c r="VTT62" s="342"/>
      <c r="VTU62" s="342"/>
      <c r="VTV62" s="342"/>
      <c r="VTW62" s="342"/>
      <c r="VTX62" s="342"/>
      <c r="VTY62" s="342"/>
      <c r="VTZ62" s="342"/>
      <c r="VUA62" s="342"/>
      <c r="VUB62" s="342"/>
      <c r="VUC62" s="342"/>
      <c r="VUD62" s="342"/>
      <c r="VUE62" s="342"/>
      <c r="VUF62" s="342"/>
      <c r="VUG62" s="342"/>
      <c r="VUH62" s="342"/>
      <c r="VUI62" s="342"/>
      <c r="VUJ62" s="342"/>
      <c r="VUK62" s="342"/>
      <c r="VUL62" s="342"/>
      <c r="VUM62" s="342"/>
      <c r="VUN62" s="342"/>
      <c r="VUO62" s="342"/>
      <c r="VUP62" s="342"/>
      <c r="VUQ62" s="342"/>
      <c r="VUR62" s="342"/>
      <c r="VUS62" s="342"/>
      <c r="VUT62" s="342"/>
      <c r="VUU62" s="342"/>
      <c r="VUV62" s="342"/>
      <c r="VUW62" s="342"/>
      <c r="VUX62" s="342"/>
      <c r="VUY62" s="342"/>
      <c r="VUZ62" s="342"/>
      <c r="VVA62" s="342"/>
      <c r="VVB62" s="342"/>
      <c r="VVC62" s="342"/>
      <c r="VVD62" s="342"/>
      <c r="VVE62" s="342"/>
      <c r="VVF62" s="342"/>
      <c r="VVG62" s="342"/>
      <c r="VVH62" s="342"/>
      <c r="VVI62" s="342"/>
      <c r="VVJ62" s="342"/>
      <c r="VVK62" s="342"/>
      <c r="VVL62" s="342"/>
      <c r="VVM62" s="342"/>
      <c r="VVN62" s="342"/>
      <c r="VVO62" s="342"/>
      <c r="VVP62" s="342"/>
      <c r="VVQ62" s="342"/>
      <c r="VVR62" s="342"/>
      <c r="VVS62" s="342"/>
      <c r="VVT62" s="342"/>
      <c r="VVU62" s="342"/>
      <c r="VVV62" s="342"/>
      <c r="VVW62" s="342"/>
      <c r="VVX62" s="342"/>
      <c r="VVY62" s="342"/>
      <c r="VVZ62" s="342"/>
      <c r="VWA62" s="342"/>
      <c r="VWB62" s="342"/>
      <c r="VWC62" s="342"/>
      <c r="VWD62" s="342"/>
      <c r="VWE62" s="342"/>
      <c r="VWF62" s="342"/>
      <c r="VWG62" s="342"/>
      <c r="VWH62" s="342"/>
      <c r="VWI62" s="342"/>
      <c r="VWJ62" s="342"/>
      <c r="VWK62" s="342"/>
      <c r="VWL62" s="342"/>
      <c r="VWM62" s="342"/>
      <c r="VWN62" s="342"/>
      <c r="VWO62" s="342"/>
      <c r="VWP62" s="342"/>
      <c r="VWQ62" s="342"/>
      <c r="VWR62" s="342"/>
      <c r="VWS62" s="342"/>
      <c r="VWT62" s="342"/>
      <c r="VWU62" s="342"/>
      <c r="VWV62" s="342"/>
      <c r="VWW62" s="342"/>
      <c r="VWX62" s="342"/>
      <c r="VWY62" s="342"/>
      <c r="VWZ62" s="342"/>
      <c r="VXA62" s="342"/>
      <c r="VXB62" s="342"/>
      <c r="VXC62" s="342"/>
      <c r="VXD62" s="342"/>
      <c r="VXE62" s="342"/>
      <c r="VXF62" s="342"/>
      <c r="VXG62" s="342"/>
      <c r="VXH62" s="342"/>
      <c r="VXI62" s="342"/>
      <c r="VXJ62" s="342"/>
      <c r="VXK62" s="342"/>
      <c r="VXL62" s="342"/>
      <c r="VXM62" s="342"/>
      <c r="VXN62" s="342"/>
      <c r="VXO62" s="342"/>
      <c r="VXP62" s="342"/>
      <c r="VXQ62" s="342"/>
      <c r="VXR62" s="342"/>
      <c r="VXS62" s="342"/>
      <c r="VXT62" s="342"/>
      <c r="VXU62" s="342"/>
      <c r="VXV62" s="342"/>
      <c r="VXW62" s="342"/>
      <c r="VXX62" s="342"/>
      <c r="VXY62" s="342"/>
      <c r="VXZ62" s="342"/>
      <c r="VYA62" s="342"/>
      <c r="VYB62" s="342"/>
      <c r="VYC62" s="342"/>
      <c r="VYD62" s="342"/>
      <c r="VYE62" s="342"/>
      <c r="VYF62" s="342"/>
      <c r="VYG62" s="342"/>
      <c r="VYH62" s="342"/>
      <c r="VYI62" s="342"/>
      <c r="VYJ62" s="342"/>
      <c r="VYK62" s="342"/>
      <c r="VYL62" s="342"/>
      <c r="VYM62" s="342"/>
      <c r="VYN62" s="342"/>
      <c r="VYO62" s="342"/>
      <c r="VYP62" s="342"/>
      <c r="VYQ62" s="342"/>
      <c r="VYR62" s="342"/>
      <c r="VYS62" s="342"/>
      <c r="VYT62" s="342"/>
      <c r="VYU62" s="342"/>
      <c r="VYV62" s="342"/>
      <c r="VYW62" s="342"/>
      <c r="VYX62" s="342"/>
      <c r="VYY62" s="342"/>
      <c r="VYZ62" s="342"/>
      <c r="VZA62" s="342"/>
      <c r="VZB62" s="342"/>
      <c r="VZC62" s="342"/>
      <c r="VZD62" s="342"/>
      <c r="VZE62" s="342"/>
      <c r="VZF62" s="342"/>
      <c r="VZG62" s="342"/>
      <c r="VZH62" s="342"/>
      <c r="VZI62" s="342"/>
      <c r="VZJ62" s="342"/>
      <c r="VZK62" s="342"/>
      <c r="VZL62" s="342"/>
      <c r="VZM62" s="342"/>
      <c r="VZN62" s="342"/>
      <c r="VZO62" s="342"/>
      <c r="VZP62" s="342"/>
      <c r="VZQ62" s="342"/>
      <c r="VZR62" s="342"/>
      <c r="VZS62" s="342"/>
      <c r="VZT62" s="342"/>
      <c r="VZU62" s="342"/>
      <c r="VZV62" s="342"/>
      <c r="VZW62" s="342"/>
      <c r="VZX62" s="342"/>
      <c r="VZY62" s="342"/>
      <c r="VZZ62" s="342"/>
      <c r="WAA62" s="342"/>
      <c r="WAB62" s="342"/>
      <c r="WAC62" s="342"/>
      <c r="WAD62" s="342"/>
      <c r="WAE62" s="342"/>
      <c r="WAF62" s="342"/>
      <c r="WAG62" s="342"/>
      <c r="WAH62" s="342"/>
      <c r="WAI62" s="342"/>
      <c r="WAJ62" s="342"/>
      <c r="WAK62" s="342"/>
      <c r="WAL62" s="342"/>
      <c r="WAM62" s="342"/>
      <c r="WAN62" s="342"/>
      <c r="WAO62" s="342"/>
      <c r="WAP62" s="342"/>
      <c r="WAQ62" s="342"/>
      <c r="WAR62" s="342"/>
      <c r="WAS62" s="342"/>
      <c r="WAT62" s="342"/>
      <c r="WAU62" s="342"/>
      <c r="WAV62" s="342"/>
      <c r="WAW62" s="342"/>
      <c r="WAX62" s="342"/>
      <c r="WAY62" s="342"/>
      <c r="WAZ62" s="342"/>
      <c r="WBA62" s="342"/>
      <c r="WBB62" s="342"/>
      <c r="WBC62" s="342"/>
      <c r="WBD62" s="342"/>
      <c r="WBE62" s="342"/>
      <c r="WBF62" s="342"/>
      <c r="WBG62" s="342"/>
      <c r="WBH62" s="342"/>
      <c r="WBI62" s="342"/>
      <c r="WBJ62" s="342"/>
      <c r="WBK62" s="342"/>
      <c r="WBL62" s="342"/>
      <c r="WBM62" s="342"/>
      <c r="WBN62" s="342"/>
      <c r="WBO62" s="342"/>
      <c r="WBP62" s="342"/>
      <c r="WBQ62" s="342"/>
      <c r="WBR62" s="342"/>
      <c r="WBS62" s="342"/>
      <c r="WBT62" s="342"/>
      <c r="WBU62" s="342"/>
      <c r="WBV62" s="342"/>
      <c r="WBW62" s="342"/>
      <c r="WBX62" s="342"/>
      <c r="WBY62" s="342"/>
      <c r="WBZ62" s="342"/>
      <c r="WCA62" s="342"/>
      <c r="WCB62" s="342"/>
      <c r="WCC62" s="342"/>
      <c r="WCD62" s="342"/>
      <c r="WCE62" s="342"/>
      <c r="WCF62" s="342"/>
      <c r="WCG62" s="342"/>
      <c r="WCH62" s="342"/>
      <c r="WCI62" s="342"/>
      <c r="WCJ62" s="342"/>
      <c r="WCK62" s="342"/>
      <c r="WCL62" s="342"/>
      <c r="WCM62" s="342"/>
      <c r="WCN62" s="342"/>
      <c r="WCO62" s="342"/>
      <c r="WCP62" s="342"/>
      <c r="WCQ62" s="342"/>
      <c r="WCR62" s="342"/>
      <c r="WCS62" s="342"/>
      <c r="WCT62" s="342"/>
      <c r="WCU62" s="342"/>
      <c r="WCV62" s="342"/>
      <c r="WCW62" s="342"/>
      <c r="WCX62" s="342"/>
      <c r="WCY62" s="342"/>
      <c r="WCZ62" s="342"/>
      <c r="WDA62" s="342"/>
      <c r="WDB62" s="342"/>
      <c r="WDC62" s="342"/>
      <c r="WDD62" s="342"/>
      <c r="WDE62" s="342"/>
      <c r="WDF62" s="342"/>
      <c r="WDG62" s="342"/>
      <c r="WDH62" s="342"/>
      <c r="WDI62" s="342"/>
      <c r="WDJ62" s="342"/>
      <c r="WDK62" s="342"/>
      <c r="WDL62" s="342"/>
      <c r="WDM62" s="342"/>
      <c r="WDN62" s="342"/>
      <c r="WDO62" s="342"/>
      <c r="WDP62" s="342"/>
      <c r="WDQ62" s="342"/>
      <c r="WDR62" s="342"/>
      <c r="WDS62" s="342"/>
      <c r="WDT62" s="342"/>
      <c r="WDU62" s="342"/>
      <c r="WDV62" s="342"/>
      <c r="WDW62" s="342"/>
      <c r="WDX62" s="342"/>
      <c r="WDY62" s="342"/>
      <c r="WDZ62" s="342"/>
      <c r="WEA62" s="342"/>
      <c r="WEB62" s="342"/>
      <c r="WEC62" s="342"/>
      <c r="WED62" s="342"/>
      <c r="WEE62" s="342"/>
      <c r="WEF62" s="342"/>
      <c r="WEG62" s="342"/>
      <c r="WEH62" s="342"/>
      <c r="WEI62" s="342"/>
      <c r="WEJ62" s="342"/>
      <c r="WEK62" s="342"/>
      <c r="WEL62" s="342"/>
      <c r="WEM62" s="342"/>
      <c r="WEN62" s="342"/>
      <c r="WEO62" s="342"/>
      <c r="WEP62" s="342"/>
      <c r="WEQ62" s="342"/>
      <c r="WER62" s="342"/>
      <c r="WES62" s="342"/>
      <c r="WET62" s="342"/>
      <c r="WEU62" s="342"/>
      <c r="WEV62" s="342"/>
      <c r="WEW62" s="342"/>
      <c r="WEX62" s="342"/>
      <c r="WEY62" s="342"/>
      <c r="WEZ62" s="342"/>
      <c r="WFA62" s="342"/>
      <c r="WFB62" s="342"/>
      <c r="WFC62" s="342"/>
      <c r="WFD62" s="342"/>
      <c r="WFE62" s="342"/>
      <c r="WFF62" s="342"/>
      <c r="WFG62" s="342"/>
      <c r="WFH62" s="342"/>
      <c r="WFI62" s="342"/>
      <c r="WFJ62" s="342"/>
      <c r="WFK62" s="342"/>
      <c r="WFL62" s="342"/>
      <c r="WFM62" s="342"/>
      <c r="WFN62" s="342"/>
      <c r="WFO62" s="342"/>
      <c r="WFP62" s="342"/>
      <c r="WFQ62" s="342"/>
      <c r="WFR62" s="342"/>
      <c r="WFS62" s="342"/>
      <c r="WFT62" s="342"/>
      <c r="WFU62" s="342"/>
      <c r="WFV62" s="342"/>
      <c r="WFW62" s="342"/>
      <c r="WFX62" s="342"/>
      <c r="WFY62" s="342"/>
      <c r="WFZ62" s="342"/>
      <c r="WGA62" s="342"/>
      <c r="WGB62" s="342"/>
      <c r="WGC62" s="342"/>
      <c r="WGD62" s="342"/>
      <c r="WGE62" s="342"/>
      <c r="WGF62" s="342"/>
      <c r="WGG62" s="342"/>
      <c r="WGH62" s="342"/>
      <c r="WGI62" s="342"/>
      <c r="WGJ62" s="342"/>
      <c r="WGK62" s="342"/>
      <c r="WGL62" s="342"/>
      <c r="WGM62" s="342"/>
      <c r="WGN62" s="342"/>
      <c r="WGO62" s="342"/>
      <c r="WGP62" s="342"/>
      <c r="WGQ62" s="342"/>
      <c r="WGR62" s="342"/>
      <c r="WGS62" s="342"/>
      <c r="WGT62" s="342"/>
      <c r="WGU62" s="342"/>
      <c r="WGV62" s="342"/>
      <c r="WGW62" s="342"/>
      <c r="WGX62" s="342"/>
      <c r="WGY62" s="342"/>
      <c r="WGZ62" s="342"/>
      <c r="WHA62" s="342"/>
      <c r="WHB62" s="342"/>
      <c r="WHC62" s="342"/>
      <c r="WHD62" s="342"/>
      <c r="WHE62" s="342"/>
      <c r="WHF62" s="342"/>
      <c r="WHG62" s="342"/>
      <c r="WHH62" s="342"/>
      <c r="WHI62" s="342"/>
      <c r="WHJ62" s="342"/>
      <c r="WHK62" s="342"/>
      <c r="WHL62" s="342"/>
      <c r="WHM62" s="342"/>
      <c r="WHN62" s="342"/>
      <c r="WHO62" s="342"/>
      <c r="WHP62" s="342"/>
      <c r="WHQ62" s="342"/>
      <c r="WHR62" s="342"/>
      <c r="WHS62" s="342"/>
      <c r="WHT62" s="342"/>
      <c r="WHU62" s="342"/>
      <c r="WHV62" s="342"/>
      <c r="WHW62" s="342"/>
      <c r="WHX62" s="342"/>
      <c r="WHY62" s="342"/>
      <c r="WHZ62" s="342"/>
      <c r="WIA62" s="342"/>
      <c r="WIB62" s="342"/>
      <c r="WIC62" s="342"/>
      <c r="WID62" s="342"/>
      <c r="WIE62" s="342"/>
      <c r="WIF62" s="342"/>
      <c r="WIG62" s="342"/>
      <c r="WIH62" s="342"/>
      <c r="WII62" s="342"/>
      <c r="WIJ62" s="342"/>
      <c r="WIK62" s="342"/>
      <c r="WIL62" s="342"/>
      <c r="WIM62" s="342"/>
      <c r="WIN62" s="342"/>
      <c r="WIO62" s="342"/>
      <c r="WIP62" s="342"/>
      <c r="WIQ62" s="342"/>
      <c r="WIR62" s="342"/>
      <c r="WIS62" s="342"/>
      <c r="WIT62" s="342"/>
      <c r="WIU62" s="342"/>
      <c r="WIV62" s="342"/>
      <c r="WIW62" s="342"/>
      <c r="WIX62" s="342"/>
      <c r="WIY62" s="342"/>
      <c r="WIZ62" s="342"/>
      <c r="WJA62" s="342"/>
      <c r="WJB62" s="342"/>
      <c r="WJC62" s="342"/>
      <c r="WJD62" s="342"/>
      <c r="WJE62" s="342"/>
      <c r="WJF62" s="342"/>
      <c r="WJG62" s="342"/>
      <c r="WJH62" s="342"/>
      <c r="WJI62" s="342"/>
      <c r="WJJ62" s="342"/>
      <c r="WJK62" s="342"/>
      <c r="WJL62" s="342"/>
      <c r="WJM62" s="342"/>
      <c r="WJN62" s="342"/>
      <c r="WJO62" s="342"/>
      <c r="WJP62" s="342"/>
      <c r="WJQ62" s="342"/>
      <c r="WJR62" s="342"/>
      <c r="WJS62" s="342"/>
      <c r="WJT62" s="342"/>
      <c r="WJU62" s="342"/>
      <c r="WJV62" s="342"/>
      <c r="WJW62" s="342"/>
      <c r="WJX62" s="342"/>
      <c r="WJY62" s="342"/>
      <c r="WJZ62" s="342"/>
      <c r="WKA62" s="342"/>
      <c r="WKB62" s="342"/>
      <c r="WKC62" s="342"/>
      <c r="WKD62" s="342"/>
      <c r="WKE62" s="342"/>
      <c r="WKF62" s="342"/>
      <c r="WKG62" s="342"/>
      <c r="WKH62" s="342"/>
      <c r="WKI62" s="342"/>
      <c r="WKJ62" s="342"/>
      <c r="WKK62" s="342"/>
      <c r="WKL62" s="342"/>
      <c r="WKM62" s="342"/>
      <c r="WKN62" s="342"/>
      <c r="WKO62" s="342"/>
      <c r="WKP62" s="342"/>
      <c r="WKQ62" s="342"/>
      <c r="WKR62" s="342"/>
      <c r="WKS62" s="342"/>
      <c r="WKT62" s="342"/>
      <c r="WKU62" s="342"/>
      <c r="WKV62" s="342"/>
      <c r="WKW62" s="342"/>
      <c r="WKX62" s="342"/>
      <c r="WKY62" s="342"/>
      <c r="WKZ62" s="342"/>
      <c r="WLA62" s="342"/>
      <c r="WLB62" s="342"/>
      <c r="WLC62" s="342"/>
      <c r="WLD62" s="342"/>
      <c r="WLE62" s="342"/>
      <c r="WLF62" s="342"/>
      <c r="WLG62" s="342"/>
      <c r="WLH62" s="342"/>
      <c r="WLI62" s="342"/>
      <c r="WLJ62" s="342"/>
      <c r="WLK62" s="342"/>
      <c r="WLL62" s="342"/>
      <c r="WLM62" s="342"/>
      <c r="WLN62" s="342"/>
      <c r="WLO62" s="342"/>
      <c r="WLP62" s="342"/>
      <c r="WLQ62" s="342"/>
      <c r="WLR62" s="342"/>
      <c r="WLS62" s="342"/>
      <c r="WLT62" s="342"/>
      <c r="WLU62" s="342"/>
      <c r="WLV62" s="342"/>
      <c r="WLW62" s="342"/>
      <c r="WLX62" s="342"/>
      <c r="WLY62" s="342"/>
      <c r="WLZ62" s="342"/>
      <c r="WMA62" s="342"/>
      <c r="WMB62" s="342"/>
      <c r="WMC62" s="342"/>
      <c r="WMD62" s="342"/>
      <c r="WME62" s="342"/>
      <c r="WMF62" s="342"/>
      <c r="WMG62" s="342"/>
      <c r="WMH62" s="342"/>
      <c r="WMI62" s="342"/>
      <c r="WMJ62" s="342"/>
      <c r="WMK62" s="342"/>
      <c r="WML62" s="342"/>
      <c r="WMM62" s="342"/>
      <c r="WMN62" s="342"/>
      <c r="WMO62" s="342"/>
      <c r="WMP62" s="342"/>
      <c r="WMQ62" s="342"/>
      <c r="WMR62" s="342"/>
      <c r="WMS62" s="342"/>
      <c r="WMT62" s="342"/>
      <c r="WMU62" s="342"/>
      <c r="WMV62" s="342"/>
      <c r="WMW62" s="342"/>
      <c r="WMX62" s="342"/>
      <c r="WMY62" s="342"/>
      <c r="WMZ62" s="342"/>
      <c r="WNA62" s="342"/>
      <c r="WNB62" s="342"/>
      <c r="WNC62" s="342"/>
      <c r="WND62" s="342"/>
      <c r="WNE62" s="342"/>
      <c r="WNF62" s="342"/>
      <c r="WNG62" s="342"/>
      <c r="WNH62" s="342"/>
      <c r="WNI62" s="342"/>
      <c r="WNJ62" s="342"/>
      <c r="WNK62" s="342"/>
      <c r="WNL62" s="342"/>
      <c r="WNM62" s="342"/>
      <c r="WNN62" s="342"/>
      <c r="WNO62" s="342"/>
      <c r="WNP62" s="342"/>
      <c r="WNQ62" s="342"/>
      <c r="WNR62" s="342"/>
      <c r="WNS62" s="342"/>
      <c r="WNT62" s="342"/>
      <c r="WNU62" s="342"/>
      <c r="WNV62" s="342"/>
      <c r="WNW62" s="342"/>
      <c r="WNX62" s="342"/>
      <c r="WNY62" s="342"/>
      <c r="WNZ62" s="342"/>
      <c r="WOA62" s="342"/>
      <c r="WOB62" s="342"/>
      <c r="WOC62" s="342"/>
      <c r="WOD62" s="342"/>
      <c r="WOE62" s="342"/>
      <c r="WOF62" s="342"/>
      <c r="WOG62" s="342"/>
      <c r="WOH62" s="342"/>
      <c r="WOI62" s="342"/>
      <c r="WOJ62" s="342"/>
      <c r="WOK62" s="342"/>
      <c r="WOL62" s="342"/>
      <c r="WOM62" s="342"/>
      <c r="WON62" s="342"/>
      <c r="WOO62" s="342"/>
      <c r="WOP62" s="342"/>
      <c r="WOQ62" s="342"/>
      <c r="WOR62" s="342"/>
      <c r="WOS62" s="342"/>
      <c r="WOT62" s="342"/>
      <c r="WOU62" s="342"/>
      <c r="WOV62" s="342"/>
      <c r="WOW62" s="342"/>
      <c r="WOX62" s="342"/>
      <c r="WOY62" s="342"/>
      <c r="WOZ62" s="342"/>
      <c r="WPA62" s="342"/>
      <c r="WPB62" s="342"/>
      <c r="WPC62" s="342"/>
      <c r="WPD62" s="342"/>
      <c r="WPE62" s="342"/>
      <c r="WPF62" s="342"/>
      <c r="WPG62" s="342"/>
      <c r="WPH62" s="342"/>
      <c r="WPI62" s="342"/>
      <c r="WPJ62" s="342"/>
      <c r="WPK62" s="342"/>
      <c r="WPL62" s="342"/>
      <c r="WPM62" s="342"/>
      <c r="WPN62" s="342"/>
      <c r="WPO62" s="342"/>
      <c r="WPP62" s="342"/>
      <c r="WPQ62" s="342"/>
      <c r="WPR62" s="342"/>
      <c r="WPS62" s="342"/>
      <c r="WPT62" s="342"/>
      <c r="WPU62" s="342"/>
      <c r="WPV62" s="342"/>
      <c r="WPW62" s="342"/>
      <c r="WPX62" s="342"/>
      <c r="WPY62" s="342"/>
      <c r="WPZ62" s="342"/>
      <c r="WQA62" s="342"/>
      <c r="WQB62" s="342"/>
      <c r="WQC62" s="342"/>
      <c r="WQD62" s="342"/>
      <c r="WQE62" s="342"/>
      <c r="WQF62" s="342"/>
      <c r="WQG62" s="342"/>
      <c r="WQH62" s="342"/>
      <c r="WQI62" s="342"/>
      <c r="WQJ62" s="342"/>
      <c r="WQK62" s="342"/>
      <c r="WQL62" s="342"/>
      <c r="WQM62" s="342"/>
      <c r="WQN62" s="342"/>
      <c r="WQO62" s="342"/>
      <c r="WQP62" s="342"/>
      <c r="WQQ62" s="342"/>
      <c r="WQR62" s="342"/>
      <c r="WQS62" s="342"/>
      <c r="WQT62" s="342"/>
      <c r="WQU62" s="342"/>
      <c r="WQV62" s="342"/>
      <c r="WQW62" s="342"/>
      <c r="WQX62" s="342"/>
      <c r="WQY62" s="342"/>
      <c r="WQZ62" s="342"/>
      <c r="WRA62" s="342"/>
      <c r="WRB62" s="342"/>
      <c r="WRC62" s="342"/>
      <c r="WRD62" s="342"/>
      <c r="WRE62" s="342"/>
      <c r="WRF62" s="342"/>
      <c r="WRG62" s="342"/>
      <c r="WRH62" s="342"/>
      <c r="WRI62" s="342"/>
      <c r="WRJ62" s="342"/>
      <c r="WRK62" s="342"/>
      <c r="WRL62" s="342"/>
      <c r="WRM62" s="342"/>
      <c r="WRN62" s="342"/>
      <c r="WRO62" s="342"/>
      <c r="WRP62" s="342"/>
      <c r="WRQ62" s="342"/>
      <c r="WRR62" s="342"/>
      <c r="WRS62" s="342"/>
      <c r="WRT62" s="342"/>
      <c r="WRU62" s="342"/>
      <c r="WRV62" s="342"/>
      <c r="WRW62" s="342"/>
      <c r="WRX62" s="342"/>
      <c r="WRY62" s="342"/>
      <c r="WRZ62" s="342"/>
      <c r="WSA62" s="342"/>
      <c r="WSB62" s="342"/>
      <c r="WSC62" s="342"/>
      <c r="WSD62" s="342"/>
      <c r="WSE62" s="342"/>
      <c r="WSF62" s="342"/>
      <c r="WSG62" s="342"/>
      <c r="WSH62" s="342"/>
      <c r="WSI62" s="342"/>
      <c r="WSJ62" s="342"/>
      <c r="WSK62" s="342"/>
      <c r="WSL62" s="342"/>
      <c r="WSM62" s="342"/>
      <c r="WSN62" s="342"/>
      <c r="WSO62" s="342"/>
      <c r="WSP62" s="342"/>
      <c r="WSQ62" s="342"/>
      <c r="WSR62" s="342"/>
      <c r="WSS62" s="342"/>
      <c r="WST62" s="342"/>
      <c r="WSU62" s="342"/>
      <c r="WSV62" s="342"/>
      <c r="WSW62" s="342"/>
      <c r="WSX62" s="342"/>
      <c r="WSY62" s="342"/>
      <c r="WSZ62" s="342"/>
      <c r="WTA62" s="342"/>
      <c r="WTB62" s="342"/>
      <c r="WTC62" s="342"/>
      <c r="WTD62" s="342"/>
      <c r="WTE62" s="342"/>
      <c r="WTF62" s="342"/>
      <c r="WTG62" s="342"/>
      <c r="WTH62" s="342"/>
      <c r="WTI62" s="342"/>
      <c r="WTJ62" s="342"/>
      <c r="WTK62" s="342"/>
      <c r="WTL62" s="342"/>
      <c r="WTM62" s="342"/>
      <c r="WTN62" s="342"/>
      <c r="WTO62" s="342"/>
      <c r="WTP62" s="342"/>
      <c r="WTQ62" s="342"/>
      <c r="WTR62" s="342"/>
      <c r="WTS62" s="342"/>
      <c r="WTT62" s="342"/>
      <c r="WTU62" s="342"/>
      <c r="WTV62" s="342"/>
      <c r="WTW62" s="342"/>
      <c r="WTX62" s="342"/>
      <c r="WTY62" s="342"/>
      <c r="WTZ62" s="342"/>
      <c r="WUA62" s="342"/>
      <c r="WUB62" s="342"/>
      <c r="WUC62" s="342"/>
      <c r="WUD62" s="342"/>
      <c r="WUE62" s="342"/>
      <c r="WUF62" s="342"/>
      <c r="WUG62" s="342"/>
      <c r="WUH62" s="342"/>
      <c r="WUI62" s="342"/>
      <c r="WUJ62" s="342"/>
      <c r="WUK62" s="342"/>
      <c r="WUL62" s="342"/>
      <c r="WUM62" s="342"/>
      <c r="WUN62" s="342"/>
      <c r="WUO62" s="342"/>
      <c r="WUP62" s="342"/>
      <c r="WUQ62" s="342"/>
      <c r="WUR62" s="342"/>
      <c r="WUS62" s="342"/>
      <c r="WUT62" s="342"/>
      <c r="WUU62" s="342"/>
      <c r="WUV62" s="342"/>
      <c r="WUW62" s="342"/>
      <c r="WUX62" s="342"/>
      <c r="WUY62" s="342"/>
      <c r="WUZ62" s="342"/>
      <c r="WVA62" s="342"/>
      <c r="WVB62" s="342"/>
      <c r="WVC62" s="342"/>
      <c r="WVD62" s="342"/>
      <c r="WVE62" s="342"/>
      <c r="WVF62" s="342"/>
      <c r="WVG62" s="342"/>
      <c r="WVH62" s="342"/>
      <c r="WVI62" s="342"/>
      <c r="WVJ62" s="342"/>
      <c r="WVK62" s="342"/>
      <c r="WVL62" s="342"/>
      <c r="WVM62" s="342"/>
      <c r="WVN62" s="342"/>
      <c r="WVO62" s="342"/>
      <c r="WVP62" s="342"/>
      <c r="WVQ62" s="342"/>
      <c r="WVR62" s="342"/>
      <c r="WVS62" s="342"/>
      <c r="WVT62" s="342"/>
      <c r="WVU62" s="342"/>
      <c r="WVV62" s="342"/>
      <c r="WVW62" s="342"/>
      <c r="WVX62" s="342"/>
      <c r="WVY62" s="342"/>
      <c r="WVZ62" s="342"/>
      <c r="WWA62" s="342"/>
      <c r="WWB62" s="342"/>
      <c r="WWC62" s="342"/>
      <c r="WWD62" s="342"/>
      <c r="WWE62" s="342"/>
      <c r="WWF62" s="342"/>
      <c r="WWG62" s="342"/>
      <c r="WWH62" s="342"/>
      <c r="WWI62" s="342"/>
      <c r="WWJ62" s="342"/>
      <c r="WWK62" s="342"/>
      <c r="WWL62" s="342"/>
      <c r="WWM62" s="342"/>
      <c r="WWN62" s="342"/>
      <c r="WWO62" s="342"/>
      <c r="WWP62" s="342"/>
      <c r="WWQ62" s="342"/>
      <c r="WWR62" s="342"/>
      <c r="WWS62" s="342"/>
      <c r="WWT62" s="342"/>
      <c r="WWU62" s="342"/>
      <c r="WWV62" s="342"/>
      <c r="WWW62" s="342"/>
      <c r="WWX62" s="342"/>
      <c r="WWY62" s="342"/>
      <c r="WWZ62" s="342"/>
      <c r="WXA62" s="342"/>
      <c r="WXB62" s="342"/>
      <c r="WXC62" s="342"/>
      <c r="WXD62" s="342"/>
      <c r="WXE62" s="342"/>
      <c r="WXF62" s="342"/>
      <c r="WXG62" s="342"/>
      <c r="WXH62" s="342"/>
      <c r="WXI62" s="342"/>
      <c r="WXJ62" s="342"/>
      <c r="WXK62" s="342"/>
      <c r="WXL62" s="342"/>
      <c r="WXM62" s="342"/>
      <c r="WXN62" s="342"/>
      <c r="WXO62" s="342"/>
      <c r="WXP62" s="342"/>
      <c r="WXQ62" s="342"/>
      <c r="WXR62" s="342"/>
      <c r="WXS62" s="342"/>
      <c r="WXT62" s="342"/>
      <c r="WXU62" s="342"/>
      <c r="WXV62" s="342"/>
      <c r="WXW62" s="342"/>
      <c r="WXX62" s="342"/>
      <c r="WXY62" s="342"/>
      <c r="WXZ62" s="342"/>
      <c r="WYA62" s="342"/>
      <c r="WYB62" s="342"/>
      <c r="WYC62" s="342"/>
      <c r="WYD62" s="342"/>
      <c r="WYE62" s="342"/>
      <c r="WYF62" s="342"/>
      <c r="WYG62" s="342"/>
      <c r="WYH62" s="342"/>
      <c r="WYI62" s="342"/>
      <c r="WYJ62" s="342"/>
      <c r="WYK62" s="342"/>
      <c r="WYL62" s="342"/>
      <c r="WYM62" s="342"/>
      <c r="WYN62" s="342"/>
      <c r="WYO62" s="342"/>
      <c r="WYP62" s="342"/>
      <c r="WYQ62" s="342"/>
      <c r="WYR62" s="342"/>
      <c r="WYS62" s="342"/>
      <c r="WYT62" s="342"/>
      <c r="WYU62" s="342"/>
      <c r="WYV62" s="342"/>
      <c r="WYW62" s="342"/>
      <c r="WYX62" s="342"/>
      <c r="WYY62" s="342"/>
      <c r="WYZ62" s="342"/>
      <c r="WZA62" s="342"/>
      <c r="WZB62" s="342"/>
      <c r="WZC62" s="342"/>
      <c r="WZD62" s="342"/>
      <c r="WZE62" s="342"/>
      <c r="WZF62" s="342"/>
      <c r="WZG62" s="342"/>
      <c r="WZH62" s="342"/>
      <c r="WZI62" s="342"/>
      <c r="WZJ62" s="342"/>
      <c r="WZK62" s="342"/>
      <c r="WZL62" s="342"/>
      <c r="WZM62" s="342"/>
      <c r="WZN62" s="342"/>
      <c r="WZO62" s="342"/>
      <c r="WZP62" s="342"/>
      <c r="WZQ62" s="342"/>
      <c r="WZR62" s="342"/>
      <c r="WZS62" s="342"/>
      <c r="WZT62" s="342"/>
      <c r="WZU62" s="342"/>
      <c r="WZV62" s="342"/>
      <c r="WZW62" s="342"/>
      <c r="WZX62" s="342"/>
      <c r="WZY62" s="342"/>
      <c r="WZZ62" s="342"/>
      <c r="XAA62" s="342"/>
      <c r="XAB62" s="342"/>
      <c r="XAC62" s="342"/>
      <c r="XAD62" s="342"/>
      <c r="XAE62" s="342"/>
      <c r="XAF62" s="342"/>
      <c r="XAG62" s="342"/>
      <c r="XAH62" s="342"/>
      <c r="XAI62" s="342"/>
      <c r="XAJ62" s="342"/>
      <c r="XAK62" s="342"/>
      <c r="XAL62" s="342"/>
      <c r="XAM62" s="342"/>
      <c r="XAN62" s="342"/>
      <c r="XAO62" s="342"/>
      <c r="XAP62" s="342"/>
      <c r="XAQ62" s="342"/>
      <c r="XAR62" s="342"/>
      <c r="XAS62" s="342"/>
      <c r="XAT62" s="342"/>
      <c r="XAU62" s="342"/>
      <c r="XAV62" s="342"/>
      <c r="XAW62" s="342"/>
      <c r="XAX62" s="342"/>
      <c r="XAY62" s="342"/>
      <c r="XAZ62" s="342"/>
      <c r="XBA62" s="342"/>
      <c r="XBB62" s="342"/>
      <c r="XBC62" s="342"/>
      <c r="XBD62" s="342"/>
      <c r="XBE62" s="342"/>
      <c r="XBF62" s="342"/>
      <c r="XBG62" s="342"/>
      <c r="XBH62" s="342"/>
      <c r="XBI62" s="342"/>
      <c r="XBJ62" s="342"/>
      <c r="XBK62" s="342"/>
      <c r="XBL62" s="342"/>
      <c r="XBM62" s="342"/>
      <c r="XBN62" s="342"/>
      <c r="XBO62" s="342"/>
      <c r="XBP62" s="342"/>
      <c r="XBQ62" s="342"/>
      <c r="XBR62" s="342"/>
      <c r="XBS62" s="342"/>
      <c r="XBT62" s="342"/>
      <c r="XBU62" s="342"/>
      <c r="XBV62" s="342"/>
      <c r="XBW62" s="342"/>
      <c r="XBX62" s="342"/>
      <c r="XBY62" s="342"/>
      <c r="XBZ62" s="342"/>
      <c r="XCA62" s="342"/>
      <c r="XCB62" s="342"/>
      <c r="XCC62" s="342"/>
      <c r="XCD62" s="342"/>
      <c r="XCE62" s="342"/>
      <c r="XCF62" s="342"/>
      <c r="XCG62" s="342"/>
      <c r="XCH62" s="342"/>
      <c r="XCI62" s="342"/>
      <c r="XCJ62" s="342"/>
      <c r="XCK62" s="342"/>
      <c r="XCL62" s="342"/>
      <c r="XCM62" s="342"/>
      <c r="XCN62" s="342"/>
      <c r="XCO62" s="342"/>
      <c r="XCP62" s="342"/>
      <c r="XCQ62" s="342"/>
      <c r="XCR62" s="342"/>
      <c r="XCS62" s="342"/>
      <c r="XCT62" s="342"/>
      <c r="XCU62" s="342"/>
      <c r="XCV62" s="342"/>
      <c r="XCW62" s="342"/>
      <c r="XCX62" s="342"/>
      <c r="XCY62" s="342"/>
      <c r="XCZ62" s="342"/>
      <c r="XDA62" s="342"/>
      <c r="XDB62" s="342"/>
      <c r="XDC62" s="342"/>
      <c r="XDD62" s="342"/>
      <c r="XDE62" s="342"/>
      <c r="XDF62" s="342"/>
      <c r="XDG62" s="342"/>
      <c r="XDH62" s="342"/>
      <c r="XDI62" s="342"/>
      <c r="XDJ62" s="342"/>
      <c r="XDK62" s="342"/>
      <c r="XDL62" s="342"/>
      <c r="XDM62" s="342"/>
      <c r="XDN62" s="342"/>
      <c r="XDO62" s="342"/>
      <c r="XDP62" s="342"/>
      <c r="XDQ62" s="342"/>
      <c r="XDR62" s="342"/>
      <c r="XDS62" s="342"/>
      <c r="XDT62" s="342"/>
      <c r="XDU62" s="342"/>
      <c r="XDV62" s="342"/>
      <c r="XDW62" s="342"/>
      <c r="XDX62" s="342"/>
      <c r="XDY62" s="342"/>
      <c r="XDZ62" s="342"/>
      <c r="XEA62" s="342"/>
      <c r="XEB62" s="342"/>
      <c r="XEC62" s="342"/>
      <c r="XED62" s="342"/>
      <c r="XEE62" s="342"/>
      <c r="XEF62" s="342"/>
      <c r="XEG62" s="342"/>
      <c r="XEH62" s="342"/>
      <c r="XEI62" s="342"/>
      <c r="XEJ62" s="342"/>
      <c r="XEK62" s="342"/>
      <c r="XEL62" s="342"/>
      <c r="XEM62" s="342"/>
      <c r="XEN62" s="342"/>
      <c r="XEO62" s="342"/>
      <c r="XEP62" s="342"/>
      <c r="XEQ62" s="342"/>
      <c r="XER62" s="342"/>
      <c r="XES62" s="342"/>
      <c r="XET62" s="342"/>
      <c r="XEU62" s="342"/>
      <c r="XEV62" s="342"/>
      <c r="XEW62" s="342"/>
      <c r="XEX62" s="342"/>
      <c r="XEY62" s="342"/>
      <c r="XEZ62" s="342"/>
      <c r="XFA62" s="342"/>
      <c r="XFB62" s="342"/>
      <c r="XFC62" s="342"/>
      <c r="XFD62" s="342"/>
    </row>
    <row r="63" spans="2:16384" s="86" customFormat="1" x14ac:dyDescent="0.2">
      <c r="B63" s="345"/>
      <c r="C63" s="126"/>
      <c r="D63" s="212"/>
      <c r="E63" s="209"/>
      <c r="F63" s="210"/>
      <c r="G63" s="212"/>
      <c r="H63" s="209"/>
      <c r="I63" s="210"/>
      <c r="J63" s="212"/>
      <c r="K63" s="209"/>
      <c r="L63" s="210"/>
      <c r="M63" s="212"/>
      <c r="N63" s="209"/>
      <c r="O63" s="210"/>
      <c r="P63" s="212"/>
      <c r="Q63" s="209"/>
      <c r="R63" s="210"/>
      <c r="S63" s="212"/>
      <c r="T63" s="209"/>
      <c r="U63" s="210"/>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c r="DF63" s="345"/>
      <c r="DG63" s="345"/>
      <c r="DH63" s="345"/>
      <c r="DI63" s="345"/>
      <c r="DJ63" s="345"/>
      <c r="DK63" s="345"/>
      <c r="DL63" s="345"/>
      <c r="DM63" s="345"/>
      <c r="DN63" s="345"/>
      <c r="DO63" s="345"/>
      <c r="DP63" s="345"/>
      <c r="DQ63" s="345"/>
      <c r="DR63" s="345"/>
      <c r="DS63" s="345"/>
      <c r="DT63" s="345"/>
      <c r="DU63" s="345"/>
      <c r="DV63" s="345"/>
      <c r="DW63" s="345"/>
      <c r="DX63" s="345"/>
      <c r="DY63" s="345"/>
      <c r="DZ63" s="345"/>
      <c r="EA63" s="345"/>
      <c r="EB63" s="345"/>
      <c r="EC63" s="345"/>
      <c r="ED63" s="345"/>
      <c r="EE63" s="345"/>
      <c r="EF63" s="345"/>
      <c r="EG63" s="345"/>
      <c r="EH63" s="345"/>
      <c r="EI63" s="345"/>
      <c r="EJ63" s="345"/>
      <c r="EK63" s="345"/>
      <c r="EL63" s="345"/>
      <c r="EM63" s="345"/>
      <c r="EN63" s="345"/>
      <c r="EO63" s="345"/>
      <c r="EP63" s="345"/>
      <c r="EQ63" s="345"/>
      <c r="ER63" s="345"/>
      <c r="ES63" s="345"/>
      <c r="ET63" s="345"/>
      <c r="EU63" s="345"/>
      <c r="EV63" s="345"/>
      <c r="EW63" s="345"/>
      <c r="EX63" s="345"/>
      <c r="EY63" s="345"/>
      <c r="EZ63" s="345"/>
      <c r="FA63" s="345"/>
      <c r="FB63" s="345"/>
      <c r="FC63" s="345"/>
      <c r="FD63" s="345"/>
      <c r="FE63" s="345"/>
      <c r="FF63" s="345"/>
      <c r="FG63" s="345"/>
      <c r="FH63" s="345"/>
      <c r="FI63" s="345"/>
      <c r="FJ63" s="345"/>
      <c r="FK63" s="345"/>
      <c r="FL63" s="345"/>
      <c r="FM63" s="345"/>
      <c r="FN63" s="345"/>
      <c r="FO63" s="345"/>
      <c r="FP63" s="345"/>
      <c r="FQ63" s="345"/>
      <c r="FR63" s="345"/>
      <c r="FS63" s="345"/>
      <c r="FT63" s="345"/>
      <c r="FU63" s="345"/>
      <c r="FV63" s="345"/>
      <c r="FW63" s="345"/>
      <c r="FX63" s="345"/>
      <c r="FY63" s="345"/>
      <c r="FZ63" s="345"/>
      <c r="GA63" s="345"/>
      <c r="GB63" s="345"/>
      <c r="GC63" s="345"/>
      <c r="GD63" s="345"/>
      <c r="GE63" s="345"/>
      <c r="GF63" s="345"/>
      <c r="GG63" s="345"/>
      <c r="GH63" s="345"/>
      <c r="GI63" s="345"/>
      <c r="GJ63" s="345"/>
      <c r="GK63" s="345"/>
      <c r="GL63" s="345"/>
      <c r="GM63" s="345"/>
      <c r="GN63" s="345"/>
      <c r="GO63" s="345"/>
      <c r="GP63" s="345"/>
      <c r="GQ63" s="345"/>
      <c r="GR63" s="345"/>
      <c r="GS63" s="345"/>
      <c r="GT63" s="345"/>
      <c r="GU63" s="345"/>
      <c r="GV63" s="345"/>
      <c r="GW63" s="345"/>
      <c r="GX63" s="345"/>
      <c r="GY63" s="345"/>
      <c r="GZ63" s="345"/>
      <c r="HA63" s="345"/>
      <c r="HB63" s="345"/>
      <c r="HC63" s="345"/>
      <c r="HD63" s="345"/>
      <c r="HE63" s="345"/>
      <c r="HF63" s="345"/>
      <c r="HG63" s="345"/>
      <c r="HH63" s="345"/>
      <c r="HI63" s="345"/>
      <c r="HJ63" s="345"/>
      <c r="HK63" s="345"/>
      <c r="HL63" s="345"/>
      <c r="HM63" s="345"/>
      <c r="HN63" s="345"/>
      <c r="HO63" s="345"/>
      <c r="HP63" s="345"/>
      <c r="HQ63" s="345"/>
      <c r="HR63" s="345"/>
      <c r="HS63" s="345"/>
      <c r="HT63" s="345"/>
      <c r="HU63" s="345"/>
      <c r="HV63" s="345"/>
      <c r="HW63" s="345"/>
      <c r="HX63" s="345"/>
      <c r="HY63" s="345"/>
      <c r="HZ63" s="345"/>
      <c r="IA63" s="345"/>
      <c r="IB63" s="345"/>
      <c r="IC63" s="345"/>
      <c r="ID63" s="345"/>
      <c r="IE63" s="345"/>
      <c r="IF63" s="345"/>
      <c r="IG63" s="345"/>
      <c r="IH63" s="345"/>
      <c r="II63" s="345"/>
      <c r="IJ63" s="345"/>
      <c r="IK63" s="345"/>
      <c r="IL63" s="345"/>
      <c r="IM63" s="345"/>
      <c r="IN63" s="345"/>
      <c r="IO63" s="345"/>
      <c r="IP63" s="345"/>
      <c r="IQ63" s="345"/>
      <c r="IR63" s="345"/>
      <c r="IS63" s="345"/>
      <c r="IT63" s="345"/>
      <c r="IU63" s="345"/>
      <c r="IV63" s="345"/>
      <c r="IW63" s="345"/>
      <c r="IX63" s="345"/>
      <c r="IY63" s="345"/>
      <c r="IZ63" s="345"/>
      <c r="JA63" s="345"/>
      <c r="JB63" s="345"/>
      <c r="JC63" s="345"/>
      <c r="JD63" s="345"/>
      <c r="JE63" s="345"/>
      <c r="JF63" s="345"/>
      <c r="JG63" s="345"/>
      <c r="JH63" s="345"/>
      <c r="JI63" s="345"/>
      <c r="JJ63" s="345"/>
      <c r="JK63" s="345"/>
      <c r="JL63" s="345"/>
      <c r="JM63" s="345"/>
      <c r="JN63" s="345"/>
      <c r="JO63" s="345"/>
      <c r="JP63" s="345"/>
      <c r="JQ63" s="345"/>
      <c r="JR63" s="345"/>
      <c r="JS63" s="345"/>
      <c r="JT63" s="345"/>
      <c r="JU63" s="345"/>
      <c r="JV63" s="345"/>
      <c r="JW63" s="345"/>
      <c r="JX63" s="345"/>
      <c r="JY63" s="345"/>
      <c r="JZ63" s="345"/>
      <c r="KA63" s="345"/>
      <c r="KB63" s="345"/>
      <c r="KC63" s="345"/>
      <c r="KD63" s="345"/>
      <c r="KE63" s="345"/>
      <c r="KF63" s="345"/>
      <c r="KG63" s="345"/>
      <c r="KH63" s="345"/>
      <c r="KI63" s="345"/>
      <c r="KJ63" s="345"/>
      <c r="KK63" s="345"/>
      <c r="KL63" s="345"/>
      <c r="KM63" s="345"/>
      <c r="KN63" s="345"/>
      <c r="KO63" s="345"/>
      <c r="KP63" s="345"/>
      <c r="KQ63" s="345"/>
      <c r="KR63" s="345"/>
      <c r="KS63" s="345"/>
      <c r="KT63" s="345"/>
      <c r="KU63" s="345"/>
      <c r="KV63" s="345"/>
      <c r="KW63" s="345"/>
      <c r="KX63" s="345"/>
      <c r="KY63" s="345"/>
      <c r="KZ63" s="345"/>
      <c r="LA63" s="345"/>
      <c r="LB63" s="345"/>
      <c r="LC63" s="345"/>
      <c r="LD63" s="345"/>
      <c r="LE63" s="345"/>
      <c r="LF63" s="345"/>
      <c r="LG63" s="345"/>
      <c r="LH63" s="345"/>
      <c r="LI63" s="345"/>
      <c r="LJ63" s="345"/>
      <c r="LK63" s="345"/>
      <c r="LL63" s="345"/>
      <c r="LM63" s="345"/>
      <c r="LN63" s="345"/>
      <c r="LO63" s="345"/>
      <c r="LP63" s="345"/>
      <c r="LQ63" s="345"/>
      <c r="LR63" s="345"/>
      <c r="LS63" s="345"/>
      <c r="LT63" s="345"/>
      <c r="LU63" s="345"/>
      <c r="LV63" s="345"/>
      <c r="LW63" s="345"/>
      <c r="LX63" s="345"/>
      <c r="LY63" s="345"/>
      <c r="LZ63" s="345"/>
      <c r="MA63" s="345"/>
      <c r="MB63" s="345"/>
      <c r="MC63" s="345"/>
      <c r="MD63" s="345"/>
      <c r="ME63" s="345"/>
      <c r="MF63" s="345"/>
      <c r="MG63" s="345"/>
      <c r="MH63" s="345"/>
      <c r="MI63" s="345"/>
      <c r="MJ63" s="345"/>
      <c r="MK63" s="345"/>
      <c r="ML63" s="345"/>
      <c r="MM63" s="345"/>
      <c r="MN63" s="345"/>
      <c r="MO63" s="345"/>
      <c r="MP63" s="345"/>
      <c r="MQ63" s="345"/>
      <c r="MR63" s="345"/>
      <c r="MS63" s="345"/>
      <c r="MT63" s="345"/>
      <c r="MU63" s="345"/>
      <c r="MV63" s="345"/>
      <c r="MW63" s="345"/>
      <c r="MX63" s="345"/>
      <c r="MY63" s="345"/>
      <c r="MZ63" s="345"/>
      <c r="NA63" s="345"/>
      <c r="NB63" s="345"/>
      <c r="NC63" s="345"/>
      <c r="ND63" s="345"/>
      <c r="NE63" s="345"/>
      <c r="NF63" s="345"/>
      <c r="NG63" s="345"/>
      <c r="NH63" s="345"/>
      <c r="NI63" s="345"/>
      <c r="NJ63" s="345"/>
      <c r="NK63" s="345"/>
      <c r="NL63" s="345"/>
      <c r="NM63" s="345"/>
      <c r="NN63" s="345"/>
      <c r="NO63" s="345"/>
      <c r="NP63" s="345"/>
      <c r="NQ63" s="345"/>
      <c r="NR63" s="345"/>
      <c r="NS63" s="345"/>
      <c r="NT63" s="345"/>
      <c r="NU63" s="345"/>
      <c r="NV63" s="345"/>
      <c r="NW63" s="345"/>
      <c r="NX63" s="345"/>
      <c r="NY63" s="345"/>
      <c r="NZ63" s="345"/>
      <c r="OA63" s="345"/>
      <c r="OB63" s="345"/>
      <c r="OC63" s="345"/>
      <c r="OD63" s="345"/>
      <c r="OE63" s="345"/>
      <c r="OF63" s="345"/>
      <c r="OG63" s="345"/>
      <c r="OH63" s="345"/>
      <c r="OI63" s="345"/>
      <c r="OJ63" s="345"/>
      <c r="OK63" s="345"/>
      <c r="OL63" s="345"/>
      <c r="OM63" s="345"/>
      <c r="ON63" s="345"/>
      <c r="OO63" s="345"/>
      <c r="OP63" s="345"/>
      <c r="OQ63" s="345"/>
      <c r="OR63" s="345"/>
      <c r="OS63" s="345"/>
      <c r="OT63" s="345"/>
      <c r="OU63" s="345"/>
      <c r="OV63" s="345"/>
      <c r="OW63" s="345"/>
      <c r="OX63" s="345"/>
      <c r="OY63" s="345"/>
      <c r="OZ63" s="345"/>
      <c r="PA63" s="345"/>
      <c r="PB63" s="345"/>
      <c r="PC63" s="345"/>
      <c r="PD63" s="345"/>
      <c r="PE63" s="345"/>
      <c r="PF63" s="345"/>
      <c r="PG63" s="345"/>
      <c r="PH63" s="345"/>
      <c r="PI63" s="345"/>
      <c r="PJ63" s="345"/>
      <c r="PK63" s="345"/>
      <c r="PL63" s="345"/>
      <c r="PM63" s="345"/>
      <c r="PN63" s="345"/>
      <c r="PO63" s="345"/>
      <c r="PP63" s="345"/>
      <c r="PQ63" s="345"/>
      <c r="PR63" s="345"/>
      <c r="PS63" s="345"/>
      <c r="PT63" s="345"/>
      <c r="PU63" s="345"/>
      <c r="PV63" s="345"/>
      <c r="PW63" s="345"/>
      <c r="PX63" s="345"/>
      <c r="PY63" s="345"/>
      <c r="PZ63" s="345"/>
      <c r="QA63" s="345"/>
      <c r="QB63" s="345"/>
      <c r="QC63" s="345"/>
      <c r="QD63" s="345"/>
      <c r="QE63" s="345"/>
      <c r="QF63" s="345"/>
      <c r="QG63" s="345"/>
      <c r="QH63" s="345"/>
      <c r="QI63" s="345"/>
      <c r="QJ63" s="345"/>
      <c r="QK63" s="345"/>
      <c r="QL63" s="345"/>
      <c r="QM63" s="345"/>
      <c r="QN63" s="345"/>
      <c r="QO63" s="345"/>
      <c r="QP63" s="345"/>
      <c r="QQ63" s="345"/>
      <c r="QR63" s="345"/>
      <c r="QS63" s="345"/>
      <c r="QT63" s="345"/>
      <c r="QU63" s="345"/>
      <c r="QV63" s="345"/>
      <c r="QW63" s="345"/>
      <c r="QX63" s="345"/>
      <c r="QY63" s="345"/>
      <c r="QZ63" s="345"/>
      <c r="RA63" s="345"/>
      <c r="RB63" s="345"/>
      <c r="RC63" s="345"/>
      <c r="RD63" s="345"/>
      <c r="RE63" s="345"/>
      <c r="RF63" s="345"/>
      <c r="RG63" s="345"/>
      <c r="RH63" s="345"/>
      <c r="RI63" s="345"/>
      <c r="RJ63" s="345"/>
      <c r="RK63" s="345"/>
      <c r="RL63" s="345"/>
      <c r="RM63" s="345"/>
      <c r="RN63" s="345"/>
      <c r="RO63" s="345"/>
      <c r="RP63" s="345"/>
      <c r="RQ63" s="345"/>
      <c r="RR63" s="345"/>
      <c r="RS63" s="345"/>
      <c r="RT63" s="345"/>
      <c r="RU63" s="345"/>
      <c r="RV63" s="345"/>
      <c r="RW63" s="345"/>
      <c r="RX63" s="345"/>
      <c r="RY63" s="345"/>
      <c r="RZ63" s="345"/>
      <c r="SA63" s="345"/>
      <c r="SB63" s="345"/>
      <c r="SC63" s="345"/>
      <c r="SD63" s="345"/>
      <c r="SE63" s="345"/>
      <c r="SF63" s="345"/>
      <c r="SG63" s="345"/>
      <c r="SH63" s="345"/>
      <c r="SI63" s="345"/>
      <c r="SJ63" s="345"/>
      <c r="SK63" s="345"/>
      <c r="SL63" s="345"/>
      <c r="SM63" s="345"/>
      <c r="SN63" s="345"/>
      <c r="SO63" s="345"/>
      <c r="SP63" s="345"/>
      <c r="SQ63" s="345"/>
      <c r="SR63" s="345"/>
      <c r="SS63" s="345"/>
      <c r="ST63" s="345"/>
      <c r="SU63" s="345"/>
      <c r="SV63" s="345"/>
      <c r="SW63" s="345"/>
      <c r="SX63" s="345"/>
      <c r="SY63" s="345"/>
      <c r="SZ63" s="345"/>
      <c r="TA63" s="345"/>
      <c r="TB63" s="345"/>
      <c r="TC63" s="345"/>
      <c r="TD63" s="345"/>
      <c r="TE63" s="345"/>
      <c r="TF63" s="345"/>
      <c r="TG63" s="345"/>
      <c r="TH63" s="345"/>
      <c r="TI63" s="345"/>
      <c r="TJ63" s="345"/>
      <c r="TK63" s="345"/>
      <c r="TL63" s="345"/>
      <c r="TM63" s="345"/>
      <c r="TN63" s="345"/>
      <c r="TO63" s="345"/>
      <c r="TP63" s="345"/>
      <c r="TQ63" s="345"/>
      <c r="TR63" s="345"/>
      <c r="TS63" s="345"/>
      <c r="TT63" s="345"/>
      <c r="TU63" s="345"/>
      <c r="TV63" s="345"/>
      <c r="TW63" s="345"/>
      <c r="TX63" s="345"/>
      <c r="TY63" s="345"/>
      <c r="TZ63" s="345"/>
      <c r="UA63" s="345"/>
      <c r="UB63" s="345"/>
      <c r="UC63" s="345"/>
      <c r="UD63" s="345"/>
      <c r="UE63" s="345"/>
      <c r="UF63" s="345"/>
      <c r="UG63" s="345"/>
      <c r="UH63" s="345"/>
      <c r="UI63" s="345"/>
      <c r="UJ63" s="345"/>
      <c r="UK63" s="345"/>
      <c r="UL63" s="345"/>
      <c r="UM63" s="345"/>
      <c r="UN63" s="345"/>
      <c r="UO63" s="345"/>
      <c r="UP63" s="345"/>
      <c r="UQ63" s="345"/>
      <c r="UR63" s="345"/>
      <c r="US63" s="345"/>
      <c r="UT63" s="345"/>
      <c r="UU63" s="345"/>
      <c r="UV63" s="345"/>
      <c r="UW63" s="345"/>
      <c r="UX63" s="345"/>
      <c r="UY63" s="345"/>
      <c r="UZ63" s="345"/>
      <c r="VA63" s="345"/>
      <c r="VB63" s="345"/>
      <c r="VC63" s="345"/>
      <c r="VD63" s="345"/>
      <c r="VE63" s="345"/>
      <c r="VF63" s="345"/>
      <c r="VG63" s="345"/>
      <c r="VH63" s="345"/>
      <c r="VI63" s="345"/>
      <c r="VJ63" s="345"/>
      <c r="VK63" s="345"/>
      <c r="VL63" s="345"/>
      <c r="VM63" s="345"/>
      <c r="VN63" s="345"/>
      <c r="VO63" s="345"/>
      <c r="VP63" s="345"/>
      <c r="VQ63" s="345"/>
      <c r="VR63" s="345"/>
      <c r="VS63" s="345"/>
      <c r="VT63" s="345"/>
      <c r="VU63" s="345"/>
      <c r="VV63" s="345"/>
      <c r="VW63" s="345"/>
      <c r="VX63" s="345"/>
      <c r="VY63" s="345"/>
      <c r="VZ63" s="345"/>
      <c r="WA63" s="345"/>
      <c r="WB63" s="345"/>
      <c r="WC63" s="345"/>
      <c r="WD63" s="345"/>
      <c r="WE63" s="345"/>
      <c r="WF63" s="345"/>
      <c r="WG63" s="345"/>
      <c r="WH63" s="345"/>
      <c r="WI63" s="345"/>
      <c r="WJ63" s="345"/>
      <c r="WK63" s="345"/>
      <c r="WL63" s="345"/>
      <c r="WM63" s="345"/>
      <c r="WN63" s="345"/>
      <c r="WO63" s="345"/>
      <c r="WP63" s="345"/>
      <c r="WQ63" s="345"/>
      <c r="WR63" s="345"/>
      <c r="WS63" s="345"/>
      <c r="WT63" s="345"/>
      <c r="WU63" s="345"/>
      <c r="WV63" s="345"/>
      <c r="WW63" s="345"/>
      <c r="WX63" s="345"/>
      <c r="WY63" s="345"/>
      <c r="WZ63" s="345"/>
      <c r="XA63" s="345"/>
      <c r="XB63" s="345"/>
      <c r="XC63" s="345"/>
      <c r="XD63" s="345"/>
      <c r="XE63" s="345"/>
      <c r="XF63" s="345"/>
      <c r="XG63" s="345"/>
      <c r="XH63" s="345"/>
      <c r="XI63" s="345"/>
      <c r="XJ63" s="345"/>
      <c r="XK63" s="345"/>
      <c r="XL63" s="345"/>
      <c r="XM63" s="345"/>
      <c r="XN63" s="345"/>
      <c r="XO63" s="345"/>
      <c r="XP63" s="345"/>
      <c r="XQ63" s="345"/>
      <c r="XR63" s="345"/>
      <c r="XS63" s="345"/>
      <c r="XT63" s="345"/>
      <c r="XU63" s="345"/>
      <c r="XV63" s="345"/>
      <c r="XW63" s="345"/>
      <c r="XX63" s="345"/>
      <c r="XY63" s="345"/>
      <c r="XZ63" s="345"/>
      <c r="YA63" s="345"/>
      <c r="YB63" s="345"/>
      <c r="YC63" s="345"/>
      <c r="YD63" s="345"/>
      <c r="YE63" s="345"/>
      <c r="YF63" s="345"/>
      <c r="YG63" s="345"/>
      <c r="YH63" s="345"/>
      <c r="YI63" s="345"/>
      <c r="YJ63" s="345"/>
      <c r="YK63" s="345"/>
      <c r="YL63" s="345"/>
      <c r="YM63" s="345"/>
      <c r="YN63" s="345"/>
      <c r="YO63" s="345"/>
      <c r="YP63" s="345"/>
      <c r="YQ63" s="345"/>
      <c r="YR63" s="345"/>
      <c r="YS63" s="345"/>
      <c r="YT63" s="345"/>
      <c r="YU63" s="345"/>
      <c r="YV63" s="345"/>
      <c r="YW63" s="345"/>
      <c r="YX63" s="345"/>
      <c r="YY63" s="345"/>
      <c r="YZ63" s="345"/>
      <c r="ZA63" s="345"/>
      <c r="ZB63" s="345"/>
      <c r="ZC63" s="345"/>
      <c r="ZD63" s="345"/>
      <c r="ZE63" s="345"/>
      <c r="ZF63" s="345"/>
      <c r="ZG63" s="345"/>
      <c r="ZH63" s="345"/>
      <c r="ZI63" s="345"/>
      <c r="ZJ63" s="345"/>
      <c r="ZK63" s="345"/>
      <c r="ZL63" s="345"/>
      <c r="ZM63" s="345"/>
      <c r="ZN63" s="345"/>
      <c r="ZO63" s="345"/>
      <c r="ZP63" s="345"/>
      <c r="ZQ63" s="345"/>
      <c r="ZR63" s="345"/>
      <c r="ZS63" s="345"/>
      <c r="ZT63" s="345"/>
      <c r="ZU63" s="345"/>
      <c r="ZV63" s="345"/>
      <c r="ZW63" s="345"/>
      <c r="ZX63" s="345"/>
      <c r="ZY63" s="345"/>
      <c r="ZZ63" s="345"/>
      <c r="AAA63" s="345"/>
      <c r="AAB63" s="345"/>
      <c r="AAC63" s="345"/>
      <c r="AAD63" s="345"/>
      <c r="AAE63" s="345"/>
      <c r="AAF63" s="345"/>
      <c r="AAG63" s="345"/>
      <c r="AAH63" s="345"/>
      <c r="AAI63" s="345"/>
      <c r="AAJ63" s="345"/>
      <c r="AAK63" s="345"/>
      <c r="AAL63" s="345"/>
      <c r="AAM63" s="345"/>
      <c r="AAN63" s="345"/>
      <c r="AAO63" s="345"/>
      <c r="AAP63" s="345"/>
      <c r="AAQ63" s="345"/>
      <c r="AAR63" s="345"/>
      <c r="AAS63" s="345"/>
      <c r="AAT63" s="345"/>
      <c r="AAU63" s="345"/>
      <c r="AAV63" s="345"/>
      <c r="AAW63" s="345"/>
      <c r="AAX63" s="345"/>
      <c r="AAY63" s="345"/>
      <c r="AAZ63" s="345"/>
      <c r="ABA63" s="345"/>
      <c r="ABB63" s="345"/>
      <c r="ABC63" s="345"/>
      <c r="ABD63" s="345"/>
      <c r="ABE63" s="345"/>
      <c r="ABF63" s="345"/>
      <c r="ABG63" s="345"/>
      <c r="ABH63" s="345"/>
      <c r="ABI63" s="345"/>
      <c r="ABJ63" s="345"/>
      <c r="ABK63" s="345"/>
      <c r="ABL63" s="345"/>
      <c r="ABM63" s="345"/>
      <c r="ABN63" s="345"/>
      <c r="ABO63" s="345"/>
      <c r="ABP63" s="345"/>
      <c r="ABQ63" s="345"/>
      <c r="ABR63" s="345"/>
      <c r="ABS63" s="345"/>
      <c r="ABT63" s="345"/>
      <c r="ABU63" s="345"/>
      <c r="ABV63" s="345"/>
      <c r="ABW63" s="345"/>
      <c r="ABX63" s="345"/>
      <c r="ABY63" s="345"/>
      <c r="ABZ63" s="345"/>
      <c r="ACA63" s="345"/>
      <c r="ACB63" s="345"/>
      <c r="ACC63" s="345"/>
      <c r="ACD63" s="345"/>
      <c r="ACE63" s="345"/>
      <c r="ACF63" s="345"/>
      <c r="ACG63" s="345"/>
      <c r="ACH63" s="345"/>
      <c r="ACI63" s="345"/>
      <c r="ACJ63" s="345"/>
      <c r="ACK63" s="345"/>
      <c r="ACL63" s="345"/>
      <c r="ACM63" s="345"/>
      <c r="ACN63" s="345"/>
      <c r="ACO63" s="345"/>
      <c r="ACP63" s="345"/>
      <c r="ACQ63" s="345"/>
      <c r="ACR63" s="345"/>
      <c r="ACS63" s="345"/>
      <c r="ACT63" s="345"/>
      <c r="ACU63" s="345"/>
      <c r="ACV63" s="345"/>
      <c r="ACW63" s="345"/>
      <c r="ACX63" s="345"/>
      <c r="ACY63" s="345"/>
      <c r="ACZ63" s="345"/>
      <c r="ADA63" s="345"/>
      <c r="ADB63" s="345"/>
      <c r="ADC63" s="345"/>
      <c r="ADD63" s="345"/>
      <c r="ADE63" s="345"/>
      <c r="ADF63" s="345"/>
      <c r="ADG63" s="345"/>
      <c r="ADH63" s="345"/>
      <c r="ADI63" s="345"/>
      <c r="ADJ63" s="345"/>
      <c r="ADK63" s="345"/>
      <c r="ADL63" s="345"/>
      <c r="ADM63" s="345"/>
      <c r="ADN63" s="345"/>
      <c r="ADO63" s="345"/>
      <c r="ADP63" s="345"/>
      <c r="ADQ63" s="345"/>
      <c r="ADR63" s="345"/>
      <c r="ADS63" s="345"/>
      <c r="ADT63" s="345"/>
      <c r="ADU63" s="345"/>
      <c r="ADV63" s="345"/>
      <c r="ADW63" s="345"/>
      <c r="ADX63" s="345"/>
      <c r="ADY63" s="345"/>
      <c r="ADZ63" s="345"/>
      <c r="AEA63" s="345"/>
      <c r="AEB63" s="345"/>
      <c r="AEC63" s="345"/>
      <c r="AED63" s="345"/>
      <c r="AEE63" s="345"/>
      <c r="AEF63" s="345"/>
      <c r="AEG63" s="345"/>
      <c r="AEH63" s="345"/>
      <c r="AEI63" s="345"/>
      <c r="AEJ63" s="345"/>
      <c r="AEK63" s="345"/>
      <c r="AEL63" s="345"/>
      <c r="AEM63" s="345"/>
      <c r="AEN63" s="345"/>
      <c r="AEO63" s="345"/>
      <c r="AEP63" s="345"/>
      <c r="AEQ63" s="345"/>
      <c r="AER63" s="345"/>
      <c r="AES63" s="345"/>
      <c r="AET63" s="345"/>
      <c r="AEU63" s="345"/>
      <c r="AEV63" s="345"/>
      <c r="AEW63" s="345"/>
      <c r="AEX63" s="345"/>
      <c r="AEY63" s="345"/>
      <c r="AEZ63" s="345"/>
      <c r="AFA63" s="345"/>
      <c r="AFB63" s="345"/>
      <c r="AFC63" s="345"/>
      <c r="AFD63" s="345"/>
      <c r="AFE63" s="345"/>
      <c r="AFF63" s="345"/>
      <c r="AFG63" s="345"/>
      <c r="AFH63" s="345"/>
      <c r="AFI63" s="345"/>
      <c r="AFJ63" s="345"/>
      <c r="AFK63" s="345"/>
      <c r="AFL63" s="345"/>
      <c r="AFM63" s="345"/>
      <c r="AFN63" s="345"/>
      <c r="AFO63" s="345"/>
      <c r="AFP63" s="345"/>
      <c r="AFQ63" s="345"/>
      <c r="AFR63" s="345"/>
      <c r="AFS63" s="345"/>
      <c r="AFT63" s="345"/>
      <c r="AFU63" s="345"/>
      <c r="AFV63" s="345"/>
      <c r="AFW63" s="345"/>
      <c r="AFX63" s="345"/>
      <c r="AFY63" s="345"/>
      <c r="AFZ63" s="345"/>
      <c r="AGA63" s="345"/>
      <c r="AGB63" s="345"/>
      <c r="AGC63" s="345"/>
      <c r="AGD63" s="345"/>
      <c r="AGE63" s="345"/>
      <c r="AGF63" s="345"/>
      <c r="AGG63" s="345"/>
      <c r="AGH63" s="345"/>
      <c r="AGI63" s="345"/>
      <c r="AGJ63" s="345"/>
      <c r="AGK63" s="345"/>
      <c r="AGL63" s="345"/>
      <c r="AGM63" s="345"/>
      <c r="AGN63" s="345"/>
      <c r="AGO63" s="345"/>
      <c r="AGP63" s="345"/>
      <c r="AGQ63" s="345"/>
      <c r="AGR63" s="345"/>
      <c r="AGS63" s="345"/>
      <c r="AGT63" s="345"/>
      <c r="AGU63" s="345"/>
      <c r="AGV63" s="345"/>
      <c r="AGW63" s="345"/>
      <c r="AGX63" s="345"/>
      <c r="AGY63" s="345"/>
      <c r="AGZ63" s="345"/>
      <c r="AHA63" s="345"/>
      <c r="AHB63" s="345"/>
      <c r="AHC63" s="345"/>
      <c r="AHD63" s="345"/>
      <c r="AHE63" s="345"/>
      <c r="AHF63" s="345"/>
      <c r="AHG63" s="345"/>
      <c r="AHH63" s="345"/>
      <c r="AHI63" s="345"/>
      <c r="AHJ63" s="345"/>
      <c r="AHK63" s="345"/>
      <c r="AHL63" s="345"/>
      <c r="AHM63" s="345"/>
      <c r="AHN63" s="345"/>
      <c r="AHO63" s="345"/>
      <c r="AHP63" s="345"/>
      <c r="AHQ63" s="345"/>
      <c r="AHR63" s="345"/>
      <c r="AHS63" s="345"/>
      <c r="AHT63" s="345"/>
      <c r="AHU63" s="345"/>
      <c r="AHV63" s="345"/>
      <c r="AHW63" s="345"/>
      <c r="AHX63" s="345"/>
      <c r="AHY63" s="345"/>
      <c r="AHZ63" s="345"/>
      <c r="AIA63" s="345"/>
      <c r="AIB63" s="345"/>
      <c r="AIC63" s="345"/>
      <c r="AID63" s="345"/>
      <c r="AIE63" s="345"/>
      <c r="AIF63" s="345"/>
      <c r="AIG63" s="345"/>
      <c r="AIH63" s="345"/>
      <c r="AII63" s="345"/>
      <c r="AIJ63" s="345"/>
      <c r="AIK63" s="345"/>
      <c r="AIL63" s="345"/>
      <c r="AIM63" s="345"/>
      <c r="AIN63" s="345"/>
      <c r="AIO63" s="345"/>
      <c r="AIP63" s="345"/>
      <c r="AIQ63" s="345"/>
      <c r="AIR63" s="345"/>
      <c r="AIS63" s="345"/>
      <c r="AIT63" s="345"/>
      <c r="AIU63" s="345"/>
      <c r="AIV63" s="345"/>
      <c r="AIW63" s="345"/>
      <c r="AIX63" s="345"/>
      <c r="AIY63" s="345"/>
      <c r="AIZ63" s="345"/>
      <c r="AJA63" s="345"/>
      <c r="AJB63" s="345"/>
      <c r="AJC63" s="345"/>
      <c r="AJD63" s="345"/>
      <c r="AJE63" s="345"/>
      <c r="AJF63" s="345"/>
      <c r="AJG63" s="345"/>
      <c r="AJH63" s="345"/>
      <c r="AJI63" s="345"/>
      <c r="AJJ63" s="345"/>
      <c r="AJK63" s="345"/>
      <c r="AJL63" s="345"/>
      <c r="AJM63" s="345"/>
      <c r="AJN63" s="345"/>
      <c r="AJO63" s="345"/>
      <c r="AJP63" s="345"/>
      <c r="AJQ63" s="345"/>
      <c r="AJR63" s="345"/>
      <c r="AJS63" s="345"/>
      <c r="AJT63" s="345"/>
      <c r="AJU63" s="345"/>
      <c r="AJV63" s="345"/>
      <c r="AJW63" s="345"/>
      <c r="AJX63" s="345"/>
      <c r="AJY63" s="345"/>
      <c r="AJZ63" s="345"/>
      <c r="AKA63" s="345"/>
      <c r="AKB63" s="345"/>
      <c r="AKC63" s="345"/>
      <c r="AKD63" s="345"/>
      <c r="AKE63" s="345"/>
      <c r="AKF63" s="345"/>
      <c r="AKG63" s="345"/>
      <c r="AKH63" s="345"/>
      <c r="AKI63" s="345"/>
      <c r="AKJ63" s="345"/>
      <c r="AKK63" s="345"/>
      <c r="AKL63" s="345"/>
      <c r="AKM63" s="345"/>
      <c r="AKN63" s="345"/>
      <c r="AKO63" s="345"/>
      <c r="AKP63" s="345"/>
      <c r="AKQ63" s="345"/>
      <c r="AKR63" s="345"/>
      <c r="AKS63" s="345"/>
      <c r="AKT63" s="345"/>
      <c r="AKU63" s="345"/>
      <c r="AKV63" s="345"/>
      <c r="AKW63" s="345"/>
      <c r="AKX63" s="345"/>
      <c r="AKY63" s="345"/>
      <c r="AKZ63" s="345"/>
      <c r="ALA63" s="345"/>
      <c r="ALB63" s="345"/>
      <c r="ALC63" s="345"/>
      <c r="ALD63" s="345"/>
      <c r="ALE63" s="345"/>
      <c r="ALF63" s="345"/>
      <c r="ALG63" s="345"/>
      <c r="ALH63" s="345"/>
      <c r="ALI63" s="345"/>
      <c r="ALJ63" s="345"/>
      <c r="ALK63" s="345"/>
      <c r="ALL63" s="345"/>
      <c r="ALM63" s="345"/>
      <c r="ALN63" s="345"/>
      <c r="ALO63" s="345"/>
      <c r="ALP63" s="345"/>
      <c r="ALQ63" s="345"/>
      <c r="ALR63" s="345"/>
      <c r="ALS63" s="345"/>
      <c r="ALT63" s="345"/>
      <c r="ALU63" s="345"/>
      <c r="ALV63" s="345"/>
      <c r="ALW63" s="345"/>
      <c r="ALX63" s="345"/>
      <c r="ALY63" s="345"/>
      <c r="ALZ63" s="345"/>
      <c r="AMA63" s="345"/>
      <c r="AMB63" s="345"/>
      <c r="AMC63" s="345"/>
      <c r="AMD63" s="345"/>
      <c r="AME63" s="345"/>
      <c r="AMF63" s="345"/>
      <c r="AMG63" s="345"/>
      <c r="AMH63" s="345"/>
      <c r="AMI63" s="345"/>
      <c r="AMJ63" s="345"/>
      <c r="AMK63" s="345"/>
      <c r="AML63" s="345"/>
      <c r="AMM63" s="345"/>
      <c r="AMN63" s="345"/>
      <c r="AMO63" s="345"/>
      <c r="AMP63" s="345"/>
      <c r="AMQ63" s="345"/>
      <c r="AMR63" s="345"/>
      <c r="AMS63" s="345"/>
      <c r="AMT63" s="345"/>
      <c r="AMU63" s="345"/>
      <c r="AMV63" s="345"/>
      <c r="AMW63" s="345"/>
      <c r="AMX63" s="345"/>
      <c r="AMY63" s="345"/>
      <c r="AMZ63" s="345"/>
      <c r="ANA63" s="345"/>
      <c r="ANB63" s="345"/>
      <c r="ANC63" s="345"/>
      <c r="AND63" s="345"/>
      <c r="ANE63" s="345"/>
      <c r="ANF63" s="345"/>
      <c r="ANG63" s="345"/>
      <c r="ANH63" s="345"/>
      <c r="ANI63" s="345"/>
      <c r="ANJ63" s="345"/>
      <c r="ANK63" s="345"/>
      <c r="ANL63" s="345"/>
      <c r="ANM63" s="345"/>
      <c r="ANN63" s="345"/>
      <c r="ANO63" s="345"/>
      <c r="ANP63" s="345"/>
      <c r="ANQ63" s="345"/>
      <c r="ANR63" s="345"/>
      <c r="ANS63" s="345"/>
      <c r="ANT63" s="345"/>
      <c r="ANU63" s="345"/>
      <c r="ANV63" s="345"/>
      <c r="ANW63" s="345"/>
      <c r="ANX63" s="345"/>
      <c r="ANY63" s="345"/>
      <c r="ANZ63" s="345"/>
      <c r="AOA63" s="345"/>
      <c r="AOB63" s="345"/>
      <c r="AOC63" s="345"/>
      <c r="AOD63" s="345"/>
      <c r="AOE63" s="345"/>
      <c r="AOF63" s="345"/>
      <c r="AOG63" s="345"/>
      <c r="AOH63" s="345"/>
      <c r="AOI63" s="345"/>
      <c r="AOJ63" s="345"/>
      <c r="AOK63" s="345"/>
      <c r="AOL63" s="345"/>
      <c r="AOM63" s="345"/>
      <c r="AON63" s="345"/>
      <c r="AOO63" s="345"/>
      <c r="AOP63" s="345"/>
      <c r="AOQ63" s="345"/>
      <c r="AOR63" s="345"/>
      <c r="AOS63" s="345"/>
      <c r="AOT63" s="345"/>
      <c r="AOU63" s="345"/>
      <c r="AOV63" s="345"/>
      <c r="AOW63" s="345"/>
      <c r="AOX63" s="345"/>
      <c r="AOY63" s="345"/>
      <c r="AOZ63" s="345"/>
      <c r="APA63" s="345"/>
      <c r="APB63" s="345"/>
      <c r="APC63" s="345"/>
      <c r="APD63" s="345"/>
      <c r="APE63" s="345"/>
      <c r="APF63" s="345"/>
      <c r="APG63" s="345"/>
      <c r="APH63" s="345"/>
      <c r="API63" s="345"/>
      <c r="APJ63" s="345"/>
      <c r="APK63" s="345"/>
      <c r="APL63" s="345"/>
      <c r="APM63" s="345"/>
      <c r="APN63" s="345"/>
      <c r="APO63" s="345"/>
      <c r="APP63" s="345"/>
      <c r="APQ63" s="345"/>
      <c r="APR63" s="345"/>
      <c r="APS63" s="345"/>
      <c r="APT63" s="345"/>
      <c r="APU63" s="345"/>
      <c r="APV63" s="345"/>
      <c r="APW63" s="345"/>
      <c r="APX63" s="345"/>
      <c r="APY63" s="345"/>
      <c r="APZ63" s="345"/>
      <c r="AQA63" s="345"/>
      <c r="AQB63" s="345"/>
      <c r="AQC63" s="345"/>
      <c r="AQD63" s="345"/>
      <c r="AQE63" s="345"/>
      <c r="AQF63" s="345"/>
      <c r="AQG63" s="345"/>
      <c r="AQH63" s="345"/>
      <c r="AQI63" s="345"/>
      <c r="AQJ63" s="345"/>
      <c r="AQK63" s="345"/>
      <c r="AQL63" s="345"/>
      <c r="AQM63" s="345"/>
      <c r="AQN63" s="345"/>
      <c r="AQO63" s="345"/>
      <c r="AQP63" s="345"/>
      <c r="AQQ63" s="345"/>
      <c r="AQR63" s="345"/>
      <c r="AQS63" s="345"/>
      <c r="AQT63" s="345"/>
      <c r="AQU63" s="345"/>
      <c r="AQV63" s="345"/>
      <c r="AQW63" s="345"/>
      <c r="AQX63" s="345"/>
      <c r="AQY63" s="345"/>
      <c r="AQZ63" s="345"/>
      <c r="ARA63" s="345"/>
      <c r="ARB63" s="345"/>
      <c r="ARC63" s="345"/>
      <c r="ARD63" s="345"/>
      <c r="ARE63" s="345"/>
      <c r="ARF63" s="345"/>
      <c r="ARG63" s="345"/>
      <c r="ARH63" s="345"/>
      <c r="ARI63" s="345"/>
      <c r="ARJ63" s="345"/>
      <c r="ARK63" s="345"/>
      <c r="ARL63" s="345"/>
      <c r="ARM63" s="345"/>
      <c r="ARN63" s="345"/>
      <c r="ARO63" s="345"/>
      <c r="ARP63" s="345"/>
      <c r="ARQ63" s="345"/>
      <c r="ARR63" s="345"/>
      <c r="ARS63" s="345"/>
      <c r="ART63" s="345"/>
      <c r="ARU63" s="345"/>
      <c r="ARV63" s="345"/>
      <c r="ARW63" s="345"/>
      <c r="ARX63" s="345"/>
      <c r="ARY63" s="345"/>
      <c r="ARZ63" s="345"/>
      <c r="ASA63" s="345"/>
      <c r="ASB63" s="345"/>
      <c r="ASC63" s="345"/>
      <c r="ASD63" s="345"/>
      <c r="ASE63" s="345"/>
      <c r="ASF63" s="345"/>
      <c r="ASG63" s="345"/>
      <c r="ASH63" s="345"/>
      <c r="ASI63" s="345"/>
      <c r="ASJ63" s="345"/>
      <c r="ASK63" s="345"/>
      <c r="ASL63" s="345"/>
      <c r="ASM63" s="345"/>
      <c r="ASN63" s="345"/>
      <c r="ASO63" s="345"/>
      <c r="ASP63" s="345"/>
      <c r="ASQ63" s="345"/>
      <c r="ASR63" s="345"/>
      <c r="ASS63" s="345"/>
      <c r="AST63" s="345"/>
      <c r="ASU63" s="345"/>
      <c r="ASV63" s="345"/>
      <c r="ASW63" s="345"/>
      <c r="ASX63" s="345"/>
      <c r="ASY63" s="345"/>
      <c r="ASZ63" s="345"/>
      <c r="ATA63" s="345"/>
      <c r="ATB63" s="345"/>
      <c r="ATC63" s="345"/>
      <c r="ATD63" s="345"/>
      <c r="ATE63" s="345"/>
      <c r="ATF63" s="345"/>
      <c r="ATG63" s="345"/>
      <c r="ATH63" s="345"/>
      <c r="ATI63" s="345"/>
      <c r="ATJ63" s="345"/>
      <c r="ATK63" s="345"/>
      <c r="ATL63" s="345"/>
      <c r="ATM63" s="345"/>
      <c r="ATN63" s="345"/>
      <c r="ATO63" s="345"/>
      <c r="ATP63" s="345"/>
      <c r="ATQ63" s="345"/>
      <c r="ATR63" s="345"/>
      <c r="ATS63" s="345"/>
      <c r="ATT63" s="345"/>
      <c r="ATU63" s="345"/>
      <c r="ATV63" s="345"/>
      <c r="ATW63" s="345"/>
      <c r="ATX63" s="345"/>
      <c r="ATY63" s="345"/>
      <c r="ATZ63" s="345"/>
      <c r="AUA63" s="345"/>
      <c r="AUB63" s="345"/>
      <c r="AUC63" s="345"/>
      <c r="AUD63" s="345"/>
      <c r="AUE63" s="345"/>
      <c r="AUF63" s="345"/>
      <c r="AUG63" s="345"/>
      <c r="AUH63" s="345"/>
      <c r="AUI63" s="345"/>
      <c r="AUJ63" s="345"/>
      <c r="AUK63" s="345"/>
      <c r="AUL63" s="345"/>
      <c r="AUM63" s="345"/>
      <c r="AUN63" s="345"/>
      <c r="AUO63" s="345"/>
      <c r="AUP63" s="345"/>
      <c r="AUQ63" s="345"/>
      <c r="AUR63" s="345"/>
      <c r="AUS63" s="345"/>
      <c r="AUT63" s="345"/>
      <c r="AUU63" s="345"/>
      <c r="AUV63" s="345"/>
      <c r="AUW63" s="345"/>
      <c r="AUX63" s="345"/>
      <c r="AUY63" s="345"/>
      <c r="AUZ63" s="345"/>
      <c r="AVA63" s="345"/>
      <c r="AVB63" s="345"/>
      <c r="AVC63" s="345"/>
      <c r="AVD63" s="345"/>
      <c r="AVE63" s="345"/>
      <c r="AVF63" s="345"/>
      <c r="AVG63" s="345"/>
      <c r="AVH63" s="345"/>
      <c r="AVI63" s="345"/>
      <c r="AVJ63" s="345"/>
      <c r="AVK63" s="345"/>
      <c r="AVL63" s="345"/>
      <c r="AVM63" s="345"/>
      <c r="AVN63" s="345"/>
      <c r="AVO63" s="345"/>
      <c r="AVP63" s="345"/>
      <c r="AVQ63" s="345"/>
      <c r="AVR63" s="345"/>
      <c r="AVS63" s="345"/>
      <c r="AVT63" s="345"/>
      <c r="AVU63" s="345"/>
      <c r="AVV63" s="345"/>
      <c r="AVW63" s="345"/>
      <c r="AVX63" s="345"/>
      <c r="AVY63" s="345"/>
      <c r="AVZ63" s="345"/>
      <c r="AWA63" s="345"/>
      <c r="AWB63" s="345"/>
      <c r="AWC63" s="345"/>
      <c r="AWD63" s="345"/>
      <c r="AWE63" s="345"/>
      <c r="AWF63" s="345"/>
      <c r="AWG63" s="345"/>
      <c r="AWH63" s="345"/>
      <c r="AWI63" s="345"/>
      <c r="AWJ63" s="345"/>
      <c r="AWK63" s="345"/>
      <c r="AWL63" s="345"/>
      <c r="AWM63" s="345"/>
      <c r="AWN63" s="345"/>
      <c r="AWO63" s="345"/>
      <c r="AWP63" s="345"/>
      <c r="AWQ63" s="345"/>
      <c r="AWR63" s="345"/>
      <c r="AWS63" s="345"/>
      <c r="AWT63" s="345"/>
      <c r="AWU63" s="345"/>
      <c r="AWV63" s="345"/>
      <c r="AWW63" s="345"/>
      <c r="AWX63" s="345"/>
      <c r="AWY63" s="345"/>
      <c r="AWZ63" s="345"/>
      <c r="AXA63" s="345"/>
      <c r="AXB63" s="345"/>
      <c r="AXC63" s="345"/>
      <c r="AXD63" s="345"/>
      <c r="AXE63" s="345"/>
      <c r="AXF63" s="345"/>
      <c r="AXG63" s="345"/>
      <c r="AXH63" s="345"/>
      <c r="AXI63" s="345"/>
      <c r="AXJ63" s="345"/>
      <c r="AXK63" s="345"/>
      <c r="AXL63" s="345"/>
      <c r="AXM63" s="345"/>
      <c r="AXN63" s="345"/>
      <c r="AXO63" s="345"/>
      <c r="AXP63" s="345"/>
      <c r="AXQ63" s="345"/>
      <c r="AXR63" s="345"/>
      <c r="AXS63" s="345"/>
      <c r="AXT63" s="345"/>
      <c r="AXU63" s="345"/>
      <c r="AXV63" s="345"/>
      <c r="AXW63" s="345"/>
      <c r="AXX63" s="345"/>
      <c r="AXY63" s="345"/>
      <c r="AXZ63" s="345"/>
      <c r="AYA63" s="345"/>
      <c r="AYB63" s="345"/>
      <c r="AYC63" s="345"/>
      <c r="AYD63" s="345"/>
      <c r="AYE63" s="345"/>
      <c r="AYF63" s="345"/>
      <c r="AYG63" s="345"/>
      <c r="AYH63" s="345"/>
      <c r="AYI63" s="345"/>
      <c r="AYJ63" s="345"/>
      <c r="AYK63" s="345"/>
      <c r="AYL63" s="345"/>
      <c r="AYM63" s="345"/>
      <c r="AYN63" s="345"/>
      <c r="AYO63" s="345"/>
      <c r="AYP63" s="345"/>
      <c r="AYQ63" s="345"/>
      <c r="AYR63" s="345"/>
      <c r="AYS63" s="345"/>
      <c r="AYT63" s="345"/>
      <c r="AYU63" s="345"/>
      <c r="AYV63" s="345"/>
      <c r="AYW63" s="345"/>
      <c r="AYX63" s="345"/>
      <c r="AYY63" s="345"/>
      <c r="AYZ63" s="345"/>
      <c r="AZA63" s="345"/>
      <c r="AZB63" s="345"/>
      <c r="AZC63" s="345"/>
      <c r="AZD63" s="345"/>
      <c r="AZE63" s="345"/>
      <c r="AZF63" s="345"/>
      <c r="AZG63" s="345"/>
      <c r="AZH63" s="345"/>
      <c r="AZI63" s="345"/>
      <c r="AZJ63" s="345"/>
      <c r="AZK63" s="345"/>
      <c r="AZL63" s="345"/>
      <c r="AZM63" s="345"/>
      <c r="AZN63" s="345"/>
      <c r="AZO63" s="345"/>
      <c r="AZP63" s="345"/>
      <c r="AZQ63" s="345"/>
      <c r="AZR63" s="345"/>
      <c r="AZS63" s="345"/>
      <c r="AZT63" s="345"/>
      <c r="AZU63" s="345"/>
      <c r="AZV63" s="345"/>
      <c r="AZW63" s="345"/>
      <c r="AZX63" s="345"/>
      <c r="AZY63" s="345"/>
      <c r="AZZ63" s="345"/>
      <c r="BAA63" s="345"/>
      <c r="BAB63" s="345"/>
      <c r="BAC63" s="345"/>
      <c r="BAD63" s="345"/>
      <c r="BAE63" s="345"/>
      <c r="BAF63" s="345"/>
      <c r="BAG63" s="345"/>
      <c r="BAH63" s="345"/>
      <c r="BAI63" s="345"/>
      <c r="BAJ63" s="345"/>
      <c r="BAK63" s="345"/>
      <c r="BAL63" s="345"/>
      <c r="BAM63" s="345"/>
      <c r="BAN63" s="345"/>
      <c r="BAO63" s="345"/>
      <c r="BAP63" s="345"/>
      <c r="BAQ63" s="345"/>
      <c r="BAR63" s="345"/>
      <c r="BAS63" s="345"/>
      <c r="BAT63" s="345"/>
      <c r="BAU63" s="345"/>
      <c r="BAV63" s="345"/>
      <c r="BAW63" s="345"/>
      <c r="BAX63" s="345"/>
      <c r="BAY63" s="345"/>
      <c r="BAZ63" s="345"/>
      <c r="BBA63" s="345"/>
      <c r="BBB63" s="345"/>
      <c r="BBC63" s="345"/>
      <c r="BBD63" s="345"/>
      <c r="BBE63" s="345"/>
      <c r="BBF63" s="345"/>
      <c r="BBG63" s="345"/>
      <c r="BBH63" s="345"/>
      <c r="BBI63" s="345"/>
      <c r="BBJ63" s="345"/>
      <c r="BBK63" s="345"/>
      <c r="BBL63" s="345"/>
      <c r="BBM63" s="345"/>
      <c r="BBN63" s="345"/>
      <c r="BBO63" s="345"/>
      <c r="BBP63" s="345"/>
      <c r="BBQ63" s="345"/>
      <c r="BBR63" s="345"/>
      <c r="BBS63" s="345"/>
      <c r="BBT63" s="345"/>
      <c r="BBU63" s="345"/>
      <c r="BBV63" s="345"/>
      <c r="BBW63" s="345"/>
      <c r="BBX63" s="345"/>
      <c r="BBY63" s="345"/>
      <c r="BBZ63" s="345"/>
      <c r="BCA63" s="345"/>
      <c r="BCB63" s="345"/>
      <c r="BCC63" s="345"/>
      <c r="BCD63" s="345"/>
      <c r="BCE63" s="345"/>
      <c r="BCF63" s="345"/>
      <c r="BCG63" s="345"/>
      <c r="BCH63" s="345"/>
      <c r="BCI63" s="345"/>
      <c r="BCJ63" s="345"/>
      <c r="BCK63" s="345"/>
      <c r="BCL63" s="345"/>
      <c r="BCM63" s="345"/>
      <c r="BCN63" s="345"/>
      <c r="BCO63" s="345"/>
      <c r="BCP63" s="345"/>
      <c r="BCQ63" s="345"/>
      <c r="BCR63" s="345"/>
      <c r="BCS63" s="345"/>
      <c r="BCT63" s="345"/>
      <c r="BCU63" s="345"/>
      <c r="BCV63" s="345"/>
      <c r="BCW63" s="345"/>
      <c r="BCX63" s="345"/>
      <c r="BCY63" s="345"/>
      <c r="BCZ63" s="345"/>
      <c r="BDA63" s="345"/>
      <c r="BDB63" s="345"/>
      <c r="BDC63" s="345"/>
      <c r="BDD63" s="345"/>
      <c r="BDE63" s="345"/>
      <c r="BDF63" s="345"/>
      <c r="BDG63" s="345"/>
      <c r="BDH63" s="345"/>
      <c r="BDI63" s="345"/>
      <c r="BDJ63" s="345"/>
      <c r="BDK63" s="345"/>
      <c r="BDL63" s="345"/>
      <c r="BDM63" s="345"/>
      <c r="BDN63" s="345"/>
      <c r="BDO63" s="345"/>
      <c r="BDP63" s="345"/>
      <c r="BDQ63" s="345"/>
      <c r="BDR63" s="345"/>
      <c r="BDS63" s="345"/>
      <c r="BDT63" s="345"/>
      <c r="BDU63" s="345"/>
      <c r="BDV63" s="345"/>
      <c r="BDW63" s="345"/>
      <c r="BDX63" s="345"/>
      <c r="BDY63" s="345"/>
      <c r="BDZ63" s="345"/>
      <c r="BEA63" s="345"/>
      <c r="BEB63" s="345"/>
      <c r="BEC63" s="345"/>
      <c r="BED63" s="345"/>
      <c r="BEE63" s="345"/>
      <c r="BEF63" s="345"/>
      <c r="BEG63" s="345"/>
      <c r="BEH63" s="345"/>
      <c r="BEI63" s="345"/>
      <c r="BEJ63" s="345"/>
      <c r="BEK63" s="345"/>
      <c r="BEL63" s="345"/>
      <c r="BEM63" s="345"/>
      <c r="BEN63" s="345"/>
      <c r="BEO63" s="345"/>
      <c r="BEP63" s="345"/>
      <c r="BEQ63" s="345"/>
      <c r="BER63" s="345"/>
      <c r="BES63" s="345"/>
      <c r="BET63" s="345"/>
      <c r="BEU63" s="345"/>
      <c r="BEV63" s="345"/>
      <c r="BEW63" s="345"/>
      <c r="BEX63" s="345"/>
      <c r="BEY63" s="345"/>
      <c r="BEZ63" s="345"/>
      <c r="BFA63" s="345"/>
      <c r="BFB63" s="345"/>
      <c r="BFC63" s="345"/>
      <c r="BFD63" s="345"/>
      <c r="BFE63" s="345"/>
      <c r="BFF63" s="345"/>
      <c r="BFG63" s="345"/>
      <c r="BFH63" s="345"/>
      <c r="BFI63" s="345"/>
      <c r="BFJ63" s="345"/>
      <c r="BFK63" s="345"/>
      <c r="BFL63" s="345"/>
      <c r="BFM63" s="345"/>
      <c r="BFN63" s="345"/>
      <c r="BFO63" s="345"/>
      <c r="BFP63" s="345"/>
      <c r="BFQ63" s="345"/>
      <c r="BFR63" s="345"/>
      <c r="BFS63" s="345"/>
      <c r="BFT63" s="345"/>
      <c r="BFU63" s="345"/>
      <c r="BFV63" s="345"/>
      <c r="BFW63" s="345"/>
      <c r="BFX63" s="345"/>
      <c r="BFY63" s="345"/>
      <c r="BFZ63" s="345"/>
      <c r="BGA63" s="345"/>
      <c r="BGB63" s="345"/>
      <c r="BGC63" s="345"/>
      <c r="BGD63" s="345"/>
      <c r="BGE63" s="345"/>
      <c r="BGF63" s="345"/>
      <c r="BGG63" s="345"/>
      <c r="BGH63" s="345"/>
      <c r="BGI63" s="345"/>
      <c r="BGJ63" s="345"/>
      <c r="BGK63" s="345"/>
      <c r="BGL63" s="345"/>
      <c r="BGM63" s="345"/>
      <c r="BGN63" s="345"/>
      <c r="BGO63" s="345"/>
      <c r="BGP63" s="345"/>
      <c r="BGQ63" s="345"/>
      <c r="BGR63" s="345"/>
      <c r="BGS63" s="345"/>
      <c r="BGT63" s="345"/>
      <c r="BGU63" s="345"/>
      <c r="BGV63" s="345"/>
      <c r="BGW63" s="345"/>
      <c r="BGX63" s="345"/>
      <c r="BGY63" s="345"/>
      <c r="BGZ63" s="345"/>
      <c r="BHA63" s="345"/>
      <c r="BHB63" s="345"/>
      <c r="BHC63" s="345"/>
      <c r="BHD63" s="345"/>
      <c r="BHE63" s="345"/>
      <c r="BHF63" s="345"/>
      <c r="BHG63" s="345"/>
      <c r="BHH63" s="345"/>
      <c r="BHI63" s="345"/>
      <c r="BHJ63" s="345"/>
      <c r="BHK63" s="345"/>
      <c r="BHL63" s="345"/>
      <c r="BHM63" s="345"/>
      <c r="BHN63" s="345"/>
      <c r="BHO63" s="345"/>
      <c r="BHP63" s="345"/>
      <c r="BHQ63" s="345"/>
      <c r="BHR63" s="345"/>
      <c r="BHS63" s="345"/>
      <c r="BHT63" s="345"/>
      <c r="BHU63" s="345"/>
      <c r="BHV63" s="345"/>
      <c r="BHW63" s="345"/>
      <c r="BHX63" s="345"/>
      <c r="BHY63" s="345"/>
      <c r="BHZ63" s="345"/>
      <c r="BIA63" s="345"/>
      <c r="BIB63" s="345"/>
      <c r="BIC63" s="345"/>
      <c r="BID63" s="345"/>
      <c r="BIE63" s="345"/>
      <c r="BIF63" s="345"/>
      <c r="BIG63" s="345"/>
      <c r="BIH63" s="345"/>
      <c r="BII63" s="345"/>
      <c r="BIJ63" s="345"/>
      <c r="BIK63" s="345"/>
      <c r="BIL63" s="345"/>
      <c r="BIM63" s="345"/>
      <c r="BIN63" s="345"/>
      <c r="BIO63" s="345"/>
      <c r="BIP63" s="345"/>
      <c r="BIQ63" s="345"/>
      <c r="BIR63" s="345"/>
      <c r="BIS63" s="345"/>
      <c r="BIT63" s="345"/>
      <c r="BIU63" s="345"/>
      <c r="BIV63" s="345"/>
      <c r="BIW63" s="345"/>
      <c r="BIX63" s="345"/>
      <c r="BIY63" s="345"/>
      <c r="BIZ63" s="345"/>
      <c r="BJA63" s="345"/>
      <c r="BJB63" s="345"/>
      <c r="BJC63" s="345"/>
      <c r="BJD63" s="345"/>
      <c r="BJE63" s="345"/>
      <c r="BJF63" s="345"/>
      <c r="BJG63" s="345"/>
      <c r="BJH63" s="345"/>
      <c r="BJI63" s="345"/>
      <c r="BJJ63" s="345"/>
      <c r="BJK63" s="345"/>
      <c r="BJL63" s="345"/>
      <c r="BJM63" s="345"/>
      <c r="BJN63" s="345"/>
      <c r="BJO63" s="345"/>
      <c r="BJP63" s="345"/>
      <c r="BJQ63" s="345"/>
      <c r="BJR63" s="345"/>
      <c r="BJS63" s="345"/>
      <c r="BJT63" s="345"/>
      <c r="BJU63" s="345"/>
      <c r="BJV63" s="345"/>
      <c r="BJW63" s="345"/>
      <c r="BJX63" s="345"/>
      <c r="BJY63" s="345"/>
      <c r="BJZ63" s="345"/>
      <c r="BKA63" s="345"/>
      <c r="BKB63" s="345"/>
      <c r="BKC63" s="345"/>
      <c r="BKD63" s="345"/>
      <c r="BKE63" s="345"/>
      <c r="BKF63" s="345"/>
      <c r="BKG63" s="345"/>
      <c r="BKH63" s="345"/>
      <c r="BKI63" s="345"/>
      <c r="BKJ63" s="345"/>
      <c r="BKK63" s="345"/>
      <c r="BKL63" s="345"/>
      <c r="BKM63" s="345"/>
      <c r="BKN63" s="345"/>
      <c r="BKO63" s="345"/>
      <c r="BKP63" s="345"/>
      <c r="BKQ63" s="345"/>
      <c r="BKR63" s="345"/>
      <c r="BKS63" s="345"/>
      <c r="BKT63" s="345"/>
      <c r="BKU63" s="345"/>
      <c r="BKV63" s="345"/>
      <c r="BKW63" s="345"/>
      <c r="BKX63" s="345"/>
      <c r="BKY63" s="345"/>
      <c r="BKZ63" s="345"/>
      <c r="BLA63" s="345"/>
      <c r="BLB63" s="345"/>
      <c r="BLC63" s="345"/>
      <c r="BLD63" s="345"/>
      <c r="BLE63" s="345"/>
      <c r="BLF63" s="345"/>
      <c r="BLG63" s="345"/>
      <c r="BLH63" s="345"/>
      <c r="BLI63" s="345"/>
      <c r="BLJ63" s="345"/>
      <c r="BLK63" s="345"/>
      <c r="BLL63" s="345"/>
      <c r="BLM63" s="345"/>
      <c r="BLN63" s="345"/>
      <c r="BLO63" s="345"/>
      <c r="BLP63" s="345"/>
      <c r="BLQ63" s="345"/>
      <c r="BLR63" s="345"/>
      <c r="BLS63" s="345"/>
      <c r="BLT63" s="345"/>
      <c r="BLU63" s="345"/>
      <c r="BLV63" s="345"/>
      <c r="BLW63" s="345"/>
      <c r="BLX63" s="345"/>
      <c r="BLY63" s="345"/>
      <c r="BLZ63" s="345"/>
      <c r="BMA63" s="345"/>
      <c r="BMB63" s="345"/>
      <c r="BMC63" s="345"/>
      <c r="BMD63" s="345"/>
      <c r="BME63" s="345"/>
      <c r="BMF63" s="345"/>
      <c r="BMG63" s="345"/>
      <c r="BMH63" s="345"/>
      <c r="BMI63" s="345"/>
      <c r="BMJ63" s="345"/>
      <c r="BMK63" s="345"/>
      <c r="BML63" s="345"/>
      <c r="BMM63" s="345"/>
      <c r="BMN63" s="345"/>
      <c r="BMO63" s="345"/>
      <c r="BMP63" s="345"/>
      <c r="BMQ63" s="345"/>
      <c r="BMR63" s="345"/>
      <c r="BMS63" s="345"/>
      <c r="BMT63" s="345"/>
      <c r="BMU63" s="345"/>
      <c r="BMV63" s="345"/>
      <c r="BMW63" s="345"/>
      <c r="BMX63" s="345"/>
      <c r="BMY63" s="345"/>
      <c r="BMZ63" s="345"/>
      <c r="BNA63" s="345"/>
      <c r="BNB63" s="345"/>
      <c r="BNC63" s="345"/>
      <c r="BND63" s="345"/>
      <c r="BNE63" s="345"/>
      <c r="BNF63" s="345"/>
      <c r="BNG63" s="345"/>
      <c r="BNH63" s="345"/>
      <c r="BNI63" s="345"/>
      <c r="BNJ63" s="345"/>
      <c r="BNK63" s="345"/>
      <c r="BNL63" s="345"/>
      <c r="BNM63" s="345"/>
      <c r="BNN63" s="345"/>
      <c r="BNO63" s="345"/>
      <c r="BNP63" s="345"/>
      <c r="BNQ63" s="345"/>
      <c r="BNR63" s="345"/>
      <c r="BNS63" s="345"/>
      <c r="BNT63" s="345"/>
      <c r="BNU63" s="345"/>
      <c r="BNV63" s="345"/>
      <c r="BNW63" s="345"/>
      <c r="BNX63" s="345"/>
      <c r="BNY63" s="345"/>
      <c r="BNZ63" s="345"/>
      <c r="BOA63" s="345"/>
      <c r="BOB63" s="345"/>
      <c r="BOC63" s="345"/>
      <c r="BOD63" s="345"/>
      <c r="BOE63" s="345"/>
      <c r="BOF63" s="345"/>
      <c r="BOG63" s="345"/>
      <c r="BOH63" s="345"/>
      <c r="BOI63" s="345"/>
      <c r="BOJ63" s="345"/>
      <c r="BOK63" s="345"/>
      <c r="BOL63" s="345"/>
      <c r="BOM63" s="345"/>
      <c r="BON63" s="345"/>
      <c r="BOO63" s="345"/>
      <c r="BOP63" s="345"/>
      <c r="BOQ63" s="345"/>
      <c r="BOR63" s="345"/>
      <c r="BOS63" s="345"/>
      <c r="BOT63" s="345"/>
      <c r="BOU63" s="345"/>
      <c r="BOV63" s="345"/>
      <c r="BOW63" s="345"/>
      <c r="BOX63" s="345"/>
      <c r="BOY63" s="345"/>
      <c r="BOZ63" s="345"/>
      <c r="BPA63" s="345"/>
      <c r="BPB63" s="345"/>
      <c r="BPC63" s="345"/>
      <c r="BPD63" s="345"/>
      <c r="BPE63" s="345"/>
      <c r="BPF63" s="345"/>
      <c r="BPG63" s="345"/>
      <c r="BPH63" s="345"/>
      <c r="BPI63" s="345"/>
      <c r="BPJ63" s="345"/>
      <c r="BPK63" s="345"/>
      <c r="BPL63" s="345"/>
      <c r="BPM63" s="345"/>
      <c r="BPN63" s="345"/>
      <c r="BPO63" s="345"/>
      <c r="BPP63" s="345"/>
      <c r="BPQ63" s="345"/>
      <c r="BPR63" s="345"/>
      <c r="BPS63" s="345"/>
      <c r="BPT63" s="345"/>
      <c r="BPU63" s="345"/>
      <c r="BPV63" s="345"/>
      <c r="BPW63" s="345"/>
      <c r="BPX63" s="345"/>
      <c r="BPY63" s="345"/>
      <c r="BPZ63" s="345"/>
      <c r="BQA63" s="345"/>
      <c r="BQB63" s="345"/>
      <c r="BQC63" s="345"/>
      <c r="BQD63" s="345"/>
      <c r="BQE63" s="345"/>
      <c r="BQF63" s="345"/>
      <c r="BQG63" s="345"/>
      <c r="BQH63" s="345"/>
      <c r="BQI63" s="345"/>
      <c r="BQJ63" s="345"/>
      <c r="BQK63" s="345"/>
      <c r="BQL63" s="345"/>
      <c r="BQM63" s="345"/>
      <c r="BQN63" s="345"/>
      <c r="BQO63" s="345"/>
      <c r="BQP63" s="345"/>
      <c r="BQQ63" s="345"/>
      <c r="BQR63" s="345"/>
      <c r="BQS63" s="345"/>
      <c r="BQT63" s="345"/>
      <c r="BQU63" s="345"/>
      <c r="BQV63" s="345"/>
      <c r="BQW63" s="345"/>
      <c r="BQX63" s="345"/>
      <c r="BQY63" s="345"/>
      <c r="BQZ63" s="345"/>
      <c r="BRA63" s="345"/>
      <c r="BRB63" s="345"/>
      <c r="BRC63" s="345"/>
      <c r="BRD63" s="345"/>
      <c r="BRE63" s="345"/>
      <c r="BRF63" s="345"/>
      <c r="BRG63" s="345"/>
      <c r="BRH63" s="345"/>
      <c r="BRI63" s="345"/>
      <c r="BRJ63" s="345"/>
      <c r="BRK63" s="345"/>
      <c r="BRL63" s="345"/>
      <c r="BRM63" s="345"/>
      <c r="BRN63" s="345"/>
      <c r="BRO63" s="345"/>
      <c r="BRP63" s="345"/>
      <c r="BRQ63" s="345"/>
      <c r="BRR63" s="345"/>
      <c r="BRS63" s="345"/>
      <c r="BRT63" s="345"/>
      <c r="BRU63" s="345"/>
      <c r="BRV63" s="345"/>
      <c r="BRW63" s="345"/>
      <c r="BRX63" s="345"/>
      <c r="BRY63" s="345"/>
      <c r="BRZ63" s="345"/>
      <c r="BSA63" s="345"/>
      <c r="BSB63" s="345"/>
      <c r="BSC63" s="345"/>
      <c r="BSD63" s="345"/>
      <c r="BSE63" s="345"/>
      <c r="BSF63" s="345"/>
      <c r="BSG63" s="345"/>
      <c r="BSH63" s="345"/>
      <c r="BSI63" s="345"/>
      <c r="BSJ63" s="345"/>
      <c r="BSK63" s="345"/>
      <c r="BSL63" s="345"/>
      <c r="BSM63" s="345"/>
      <c r="BSN63" s="345"/>
      <c r="BSO63" s="345"/>
      <c r="BSP63" s="345"/>
      <c r="BSQ63" s="345"/>
      <c r="BSR63" s="345"/>
      <c r="BSS63" s="345"/>
      <c r="BST63" s="345"/>
      <c r="BSU63" s="345"/>
      <c r="BSV63" s="345"/>
      <c r="BSW63" s="345"/>
      <c r="BSX63" s="345"/>
      <c r="BSY63" s="345"/>
      <c r="BSZ63" s="345"/>
      <c r="BTA63" s="345"/>
      <c r="BTB63" s="345"/>
      <c r="BTC63" s="345"/>
      <c r="BTD63" s="345"/>
      <c r="BTE63" s="345"/>
      <c r="BTF63" s="345"/>
      <c r="BTG63" s="345"/>
      <c r="BTH63" s="345"/>
      <c r="BTI63" s="345"/>
      <c r="BTJ63" s="345"/>
      <c r="BTK63" s="345"/>
      <c r="BTL63" s="345"/>
      <c r="BTM63" s="345"/>
      <c r="BTN63" s="345"/>
      <c r="BTO63" s="345"/>
      <c r="BTP63" s="345"/>
      <c r="BTQ63" s="345"/>
      <c r="BTR63" s="345"/>
      <c r="BTS63" s="345"/>
      <c r="BTT63" s="345"/>
      <c r="BTU63" s="345"/>
      <c r="BTV63" s="345"/>
      <c r="BTW63" s="345"/>
      <c r="BTX63" s="345"/>
      <c r="BTY63" s="345"/>
      <c r="BTZ63" s="345"/>
      <c r="BUA63" s="345"/>
      <c r="BUB63" s="345"/>
      <c r="BUC63" s="345"/>
      <c r="BUD63" s="345"/>
      <c r="BUE63" s="345"/>
      <c r="BUF63" s="345"/>
      <c r="BUG63" s="345"/>
      <c r="BUH63" s="345"/>
      <c r="BUI63" s="345"/>
      <c r="BUJ63" s="345"/>
      <c r="BUK63" s="345"/>
      <c r="BUL63" s="345"/>
      <c r="BUM63" s="345"/>
      <c r="BUN63" s="345"/>
      <c r="BUO63" s="345"/>
      <c r="BUP63" s="345"/>
      <c r="BUQ63" s="345"/>
      <c r="BUR63" s="345"/>
      <c r="BUS63" s="345"/>
      <c r="BUT63" s="345"/>
      <c r="BUU63" s="345"/>
      <c r="BUV63" s="345"/>
      <c r="BUW63" s="345"/>
      <c r="BUX63" s="345"/>
      <c r="BUY63" s="345"/>
      <c r="BUZ63" s="345"/>
      <c r="BVA63" s="345"/>
      <c r="BVB63" s="345"/>
      <c r="BVC63" s="345"/>
      <c r="BVD63" s="345"/>
      <c r="BVE63" s="345"/>
      <c r="BVF63" s="345"/>
      <c r="BVG63" s="345"/>
      <c r="BVH63" s="345"/>
      <c r="BVI63" s="345"/>
      <c r="BVJ63" s="345"/>
      <c r="BVK63" s="345"/>
      <c r="BVL63" s="345"/>
      <c r="BVM63" s="345"/>
      <c r="BVN63" s="345"/>
      <c r="BVO63" s="345"/>
      <c r="BVP63" s="345"/>
      <c r="BVQ63" s="345"/>
      <c r="BVR63" s="345"/>
      <c r="BVS63" s="345"/>
      <c r="BVT63" s="345"/>
      <c r="BVU63" s="345"/>
      <c r="BVV63" s="345"/>
      <c r="BVW63" s="345"/>
      <c r="BVX63" s="345"/>
      <c r="BVY63" s="345"/>
      <c r="BVZ63" s="345"/>
      <c r="BWA63" s="345"/>
      <c r="BWB63" s="345"/>
      <c r="BWC63" s="345"/>
      <c r="BWD63" s="345"/>
      <c r="BWE63" s="345"/>
      <c r="BWF63" s="345"/>
      <c r="BWG63" s="345"/>
      <c r="BWH63" s="345"/>
      <c r="BWI63" s="345"/>
      <c r="BWJ63" s="345"/>
      <c r="BWK63" s="345"/>
      <c r="BWL63" s="345"/>
      <c r="BWM63" s="345"/>
      <c r="BWN63" s="345"/>
      <c r="BWO63" s="345"/>
      <c r="BWP63" s="345"/>
      <c r="BWQ63" s="345"/>
      <c r="BWR63" s="345"/>
      <c r="BWS63" s="345"/>
      <c r="BWT63" s="345"/>
      <c r="BWU63" s="345"/>
      <c r="BWV63" s="345"/>
      <c r="BWW63" s="345"/>
      <c r="BWX63" s="345"/>
      <c r="BWY63" s="345"/>
      <c r="BWZ63" s="345"/>
      <c r="BXA63" s="345"/>
      <c r="BXB63" s="345"/>
      <c r="BXC63" s="345"/>
      <c r="BXD63" s="345"/>
      <c r="BXE63" s="345"/>
      <c r="BXF63" s="345"/>
      <c r="BXG63" s="345"/>
      <c r="BXH63" s="345"/>
      <c r="BXI63" s="345"/>
      <c r="BXJ63" s="345"/>
      <c r="BXK63" s="345"/>
      <c r="BXL63" s="345"/>
      <c r="BXM63" s="345"/>
      <c r="BXN63" s="345"/>
      <c r="BXO63" s="345"/>
      <c r="BXP63" s="345"/>
      <c r="BXQ63" s="345"/>
      <c r="BXR63" s="345"/>
      <c r="BXS63" s="345"/>
      <c r="BXT63" s="345"/>
      <c r="BXU63" s="345"/>
      <c r="BXV63" s="345"/>
      <c r="BXW63" s="345"/>
      <c r="BXX63" s="345"/>
      <c r="BXY63" s="345"/>
      <c r="BXZ63" s="345"/>
      <c r="BYA63" s="345"/>
      <c r="BYB63" s="345"/>
      <c r="BYC63" s="345"/>
      <c r="BYD63" s="345"/>
      <c r="BYE63" s="345"/>
      <c r="BYF63" s="345"/>
      <c r="BYG63" s="345"/>
      <c r="BYH63" s="345"/>
      <c r="BYI63" s="345"/>
      <c r="BYJ63" s="345"/>
      <c r="BYK63" s="345"/>
      <c r="BYL63" s="345"/>
      <c r="BYM63" s="345"/>
      <c r="BYN63" s="345"/>
      <c r="BYO63" s="345"/>
      <c r="BYP63" s="345"/>
      <c r="BYQ63" s="345"/>
      <c r="BYR63" s="345"/>
      <c r="BYS63" s="345"/>
      <c r="BYT63" s="345"/>
      <c r="BYU63" s="345"/>
      <c r="BYV63" s="345"/>
      <c r="BYW63" s="345"/>
      <c r="BYX63" s="345"/>
      <c r="BYY63" s="345"/>
      <c r="BYZ63" s="345"/>
      <c r="BZA63" s="345"/>
      <c r="BZB63" s="345"/>
      <c r="BZC63" s="345"/>
      <c r="BZD63" s="345"/>
      <c r="BZE63" s="345"/>
      <c r="BZF63" s="345"/>
      <c r="BZG63" s="345"/>
      <c r="BZH63" s="345"/>
      <c r="BZI63" s="345"/>
      <c r="BZJ63" s="345"/>
      <c r="BZK63" s="345"/>
      <c r="BZL63" s="345"/>
      <c r="BZM63" s="345"/>
      <c r="BZN63" s="345"/>
      <c r="BZO63" s="345"/>
      <c r="BZP63" s="345"/>
      <c r="BZQ63" s="345"/>
      <c r="BZR63" s="345"/>
      <c r="BZS63" s="345"/>
      <c r="BZT63" s="345"/>
      <c r="BZU63" s="345"/>
      <c r="BZV63" s="345"/>
      <c r="BZW63" s="345"/>
      <c r="BZX63" s="345"/>
      <c r="BZY63" s="345"/>
      <c r="BZZ63" s="345"/>
      <c r="CAA63" s="345"/>
      <c r="CAB63" s="345"/>
      <c r="CAC63" s="345"/>
      <c r="CAD63" s="345"/>
      <c r="CAE63" s="345"/>
      <c r="CAF63" s="345"/>
      <c r="CAG63" s="345"/>
      <c r="CAH63" s="345"/>
      <c r="CAI63" s="345"/>
      <c r="CAJ63" s="345"/>
      <c r="CAK63" s="345"/>
      <c r="CAL63" s="345"/>
      <c r="CAM63" s="345"/>
      <c r="CAN63" s="345"/>
      <c r="CAO63" s="345"/>
      <c r="CAP63" s="345"/>
      <c r="CAQ63" s="345"/>
      <c r="CAR63" s="345"/>
      <c r="CAS63" s="345"/>
      <c r="CAT63" s="345"/>
      <c r="CAU63" s="345"/>
      <c r="CAV63" s="345"/>
      <c r="CAW63" s="345"/>
      <c r="CAX63" s="345"/>
      <c r="CAY63" s="345"/>
      <c r="CAZ63" s="345"/>
      <c r="CBA63" s="345"/>
      <c r="CBB63" s="345"/>
      <c r="CBC63" s="345"/>
      <c r="CBD63" s="345"/>
      <c r="CBE63" s="345"/>
      <c r="CBF63" s="345"/>
      <c r="CBG63" s="345"/>
      <c r="CBH63" s="345"/>
      <c r="CBI63" s="345"/>
      <c r="CBJ63" s="345"/>
      <c r="CBK63" s="345"/>
      <c r="CBL63" s="345"/>
      <c r="CBM63" s="345"/>
      <c r="CBN63" s="345"/>
      <c r="CBO63" s="345"/>
      <c r="CBP63" s="345"/>
      <c r="CBQ63" s="345"/>
      <c r="CBR63" s="345"/>
      <c r="CBS63" s="345"/>
      <c r="CBT63" s="345"/>
      <c r="CBU63" s="345"/>
      <c r="CBV63" s="345"/>
      <c r="CBW63" s="345"/>
      <c r="CBX63" s="345"/>
      <c r="CBY63" s="345"/>
      <c r="CBZ63" s="345"/>
      <c r="CCA63" s="345"/>
      <c r="CCB63" s="345"/>
      <c r="CCC63" s="345"/>
      <c r="CCD63" s="345"/>
      <c r="CCE63" s="345"/>
      <c r="CCF63" s="345"/>
      <c r="CCG63" s="345"/>
      <c r="CCH63" s="345"/>
      <c r="CCI63" s="345"/>
      <c r="CCJ63" s="345"/>
      <c r="CCK63" s="345"/>
      <c r="CCL63" s="345"/>
      <c r="CCM63" s="345"/>
      <c r="CCN63" s="345"/>
      <c r="CCO63" s="345"/>
      <c r="CCP63" s="345"/>
      <c r="CCQ63" s="345"/>
      <c r="CCR63" s="345"/>
      <c r="CCS63" s="345"/>
      <c r="CCT63" s="345"/>
      <c r="CCU63" s="345"/>
      <c r="CCV63" s="345"/>
      <c r="CCW63" s="345"/>
      <c r="CCX63" s="345"/>
      <c r="CCY63" s="345"/>
      <c r="CCZ63" s="345"/>
      <c r="CDA63" s="345"/>
      <c r="CDB63" s="345"/>
      <c r="CDC63" s="345"/>
      <c r="CDD63" s="345"/>
      <c r="CDE63" s="345"/>
      <c r="CDF63" s="345"/>
      <c r="CDG63" s="345"/>
      <c r="CDH63" s="345"/>
      <c r="CDI63" s="345"/>
      <c r="CDJ63" s="345"/>
      <c r="CDK63" s="345"/>
      <c r="CDL63" s="345"/>
      <c r="CDM63" s="345"/>
      <c r="CDN63" s="345"/>
      <c r="CDO63" s="345"/>
      <c r="CDP63" s="345"/>
      <c r="CDQ63" s="345"/>
      <c r="CDR63" s="345"/>
      <c r="CDS63" s="345"/>
      <c r="CDT63" s="345"/>
      <c r="CDU63" s="345"/>
      <c r="CDV63" s="345"/>
      <c r="CDW63" s="345"/>
      <c r="CDX63" s="345"/>
      <c r="CDY63" s="345"/>
      <c r="CDZ63" s="345"/>
      <c r="CEA63" s="345"/>
      <c r="CEB63" s="345"/>
      <c r="CEC63" s="345"/>
      <c r="CED63" s="345"/>
      <c r="CEE63" s="345"/>
      <c r="CEF63" s="345"/>
      <c r="CEG63" s="345"/>
      <c r="CEH63" s="345"/>
      <c r="CEI63" s="345"/>
      <c r="CEJ63" s="345"/>
      <c r="CEK63" s="345"/>
      <c r="CEL63" s="345"/>
      <c r="CEM63" s="345"/>
      <c r="CEN63" s="345"/>
      <c r="CEO63" s="345"/>
      <c r="CEP63" s="345"/>
      <c r="CEQ63" s="345"/>
      <c r="CER63" s="345"/>
      <c r="CES63" s="345"/>
      <c r="CET63" s="345"/>
      <c r="CEU63" s="345"/>
      <c r="CEV63" s="345"/>
      <c r="CEW63" s="345"/>
      <c r="CEX63" s="345"/>
      <c r="CEY63" s="345"/>
      <c r="CEZ63" s="345"/>
      <c r="CFA63" s="345"/>
      <c r="CFB63" s="345"/>
      <c r="CFC63" s="345"/>
      <c r="CFD63" s="345"/>
      <c r="CFE63" s="345"/>
      <c r="CFF63" s="345"/>
      <c r="CFG63" s="345"/>
      <c r="CFH63" s="345"/>
      <c r="CFI63" s="345"/>
      <c r="CFJ63" s="345"/>
      <c r="CFK63" s="345"/>
      <c r="CFL63" s="345"/>
      <c r="CFM63" s="345"/>
      <c r="CFN63" s="345"/>
      <c r="CFO63" s="345"/>
      <c r="CFP63" s="345"/>
      <c r="CFQ63" s="345"/>
      <c r="CFR63" s="345"/>
      <c r="CFS63" s="345"/>
      <c r="CFT63" s="345"/>
      <c r="CFU63" s="345"/>
      <c r="CFV63" s="345"/>
      <c r="CFW63" s="345"/>
      <c r="CFX63" s="345"/>
      <c r="CFY63" s="345"/>
      <c r="CFZ63" s="345"/>
      <c r="CGA63" s="345"/>
      <c r="CGB63" s="345"/>
      <c r="CGC63" s="345"/>
      <c r="CGD63" s="345"/>
      <c r="CGE63" s="345"/>
      <c r="CGF63" s="345"/>
      <c r="CGG63" s="345"/>
      <c r="CGH63" s="345"/>
      <c r="CGI63" s="345"/>
      <c r="CGJ63" s="345"/>
      <c r="CGK63" s="345"/>
      <c r="CGL63" s="345"/>
      <c r="CGM63" s="345"/>
      <c r="CGN63" s="345"/>
      <c r="CGO63" s="345"/>
      <c r="CGP63" s="345"/>
      <c r="CGQ63" s="345"/>
      <c r="CGR63" s="345"/>
      <c r="CGS63" s="345"/>
      <c r="CGT63" s="345"/>
      <c r="CGU63" s="345"/>
      <c r="CGV63" s="345"/>
      <c r="CGW63" s="345"/>
      <c r="CGX63" s="345"/>
      <c r="CGY63" s="345"/>
      <c r="CGZ63" s="345"/>
      <c r="CHA63" s="345"/>
      <c r="CHB63" s="345"/>
      <c r="CHC63" s="345"/>
      <c r="CHD63" s="345"/>
      <c r="CHE63" s="345"/>
      <c r="CHF63" s="345"/>
      <c r="CHG63" s="345"/>
      <c r="CHH63" s="345"/>
      <c r="CHI63" s="345"/>
      <c r="CHJ63" s="345"/>
      <c r="CHK63" s="345"/>
      <c r="CHL63" s="345"/>
      <c r="CHM63" s="345"/>
      <c r="CHN63" s="345"/>
      <c r="CHO63" s="345"/>
      <c r="CHP63" s="345"/>
      <c r="CHQ63" s="345"/>
      <c r="CHR63" s="345"/>
      <c r="CHS63" s="345"/>
      <c r="CHT63" s="345"/>
      <c r="CHU63" s="345"/>
      <c r="CHV63" s="345"/>
      <c r="CHW63" s="345"/>
      <c r="CHX63" s="345"/>
      <c r="CHY63" s="345"/>
      <c r="CHZ63" s="345"/>
      <c r="CIA63" s="345"/>
      <c r="CIB63" s="345"/>
      <c r="CIC63" s="345"/>
      <c r="CID63" s="345"/>
      <c r="CIE63" s="345"/>
      <c r="CIF63" s="345"/>
      <c r="CIG63" s="345"/>
      <c r="CIH63" s="345"/>
      <c r="CII63" s="345"/>
      <c r="CIJ63" s="345"/>
      <c r="CIK63" s="345"/>
      <c r="CIL63" s="345"/>
      <c r="CIM63" s="345"/>
      <c r="CIN63" s="345"/>
      <c r="CIO63" s="345"/>
      <c r="CIP63" s="345"/>
      <c r="CIQ63" s="345"/>
      <c r="CIR63" s="345"/>
      <c r="CIS63" s="345"/>
      <c r="CIT63" s="345"/>
      <c r="CIU63" s="345"/>
      <c r="CIV63" s="345"/>
      <c r="CIW63" s="345"/>
      <c r="CIX63" s="345"/>
      <c r="CIY63" s="345"/>
      <c r="CIZ63" s="345"/>
      <c r="CJA63" s="345"/>
      <c r="CJB63" s="345"/>
      <c r="CJC63" s="345"/>
      <c r="CJD63" s="345"/>
      <c r="CJE63" s="345"/>
      <c r="CJF63" s="345"/>
      <c r="CJG63" s="345"/>
      <c r="CJH63" s="345"/>
      <c r="CJI63" s="345"/>
      <c r="CJJ63" s="345"/>
      <c r="CJK63" s="345"/>
      <c r="CJL63" s="345"/>
      <c r="CJM63" s="345"/>
      <c r="CJN63" s="345"/>
      <c r="CJO63" s="345"/>
      <c r="CJP63" s="345"/>
      <c r="CJQ63" s="345"/>
      <c r="CJR63" s="345"/>
      <c r="CJS63" s="345"/>
      <c r="CJT63" s="345"/>
      <c r="CJU63" s="345"/>
      <c r="CJV63" s="345"/>
      <c r="CJW63" s="345"/>
      <c r="CJX63" s="345"/>
      <c r="CJY63" s="345"/>
      <c r="CJZ63" s="345"/>
      <c r="CKA63" s="345"/>
      <c r="CKB63" s="345"/>
      <c r="CKC63" s="345"/>
      <c r="CKD63" s="345"/>
      <c r="CKE63" s="345"/>
      <c r="CKF63" s="345"/>
      <c r="CKG63" s="345"/>
      <c r="CKH63" s="345"/>
      <c r="CKI63" s="345"/>
      <c r="CKJ63" s="345"/>
      <c r="CKK63" s="345"/>
      <c r="CKL63" s="345"/>
      <c r="CKM63" s="345"/>
      <c r="CKN63" s="345"/>
      <c r="CKO63" s="345"/>
      <c r="CKP63" s="345"/>
      <c r="CKQ63" s="345"/>
      <c r="CKR63" s="345"/>
      <c r="CKS63" s="345"/>
      <c r="CKT63" s="345"/>
      <c r="CKU63" s="345"/>
      <c r="CKV63" s="345"/>
      <c r="CKW63" s="345"/>
      <c r="CKX63" s="345"/>
      <c r="CKY63" s="345"/>
      <c r="CKZ63" s="345"/>
      <c r="CLA63" s="345"/>
      <c r="CLB63" s="345"/>
      <c r="CLC63" s="345"/>
      <c r="CLD63" s="345"/>
      <c r="CLE63" s="345"/>
      <c r="CLF63" s="345"/>
      <c r="CLG63" s="345"/>
      <c r="CLH63" s="345"/>
      <c r="CLI63" s="345"/>
      <c r="CLJ63" s="345"/>
      <c r="CLK63" s="345"/>
      <c r="CLL63" s="345"/>
      <c r="CLM63" s="345"/>
      <c r="CLN63" s="345"/>
      <c r="CLO63" s="345"/>
      <c r="CLP63" s="345"/>
      <c r="CLQ63" s="345"/>
      <c r="CLR63" s="345"/>
      <c r="CLS63" s="345"/>
      <c r="CLT63" s="345"/>
      <c r="CLU63" s="345"/>
      <c r="CLV63" s="345"/>
      <c r="CLW63" s="345"/>
      <c r="CLX63" s="345"/>
      <c r="CLY63" s="345"/>
      <c r="CLZ63" s="345"/>
      <c r="CMA63" s="345"/>
      <c r="CMB63" s="345"/>
      <c r="CMC63" s="345"/>
      <c r="CMD63" s="345"/>
      <c r="CME63" s="345"/>
      <c r="CMF63" s="345"/>
      <c r="CMG63" s="345"/>
      <c r="CMH63" s="345"/>
      <c r="CMI63" s="345"/>
      <c r="CMJ63" s="345"/>
      <c r="CMK63" s="345"/>
      <c r="CML63" s="345"/>
      <c r="CMM63" s="345"/>
      <c r="CMN63" s="345"/>
      <c r="CMO63" s="345"/>
      <c r="CMP63" s="345"/>
      <c r="CMQ63" s="345"/>
      <c r="CMR63" s="345"/>
      <c r="CMS63" s="345"/>
      <c r="CMT63" s="345"/>
      <c r="CMU63" s="345"/>
      <c r="CMV63" s="345"/>
      <c r="CMW63" s="345"/>
      <c r="CMX63" s="345"/>
      <c r="CMY63" s="345"/>
      <c r="CMZ63" s="345"/>
      <c r="CNA63" s="345"/>
      <c r="CNB63" s="345"/>
      <c r="CNC63" s="345"/>
      <c r="CND63" s="345"/>
      <c r="CNE63" s="345"/>
      <c r="CNF63" s="345"/>
      <c r="CNG63" s="345"/>
      <c r="CNH63" s="345"/>
      <c r="CNI63" s="345"/>
      <c r="CNJ63" s="345"/>
      <c r="CNK63" s="345"/>
      <c r="CNL63" s="345"/>
      <c r="CNM63" s="345"/>
      <c r="CNN63" s="345"/>
      <c r="CNO63" s="345"/>
      <c r="CNP63" s="345"/>
      <c r="CNQ63" s="345"/>
      <c r="CNR63" s="345"/>
      <c r="CNS63" s="345"/>
      <c r="CNT63" s="345"/>
      <c r="CNU63" s="345"/>
      <c r="CNV63" s="345"/>
      <c r="CNW63" s="345"/>
      <c r="CNX63" s="345"/>
      <c r="CNY63" s="345"/>
      <c r="CNZ63" s="345"/>
      <c r="COA63" s="345"/>
      <c r="COB63" s="345"/>
      <c r="COC63" s="345"/>
      <c r="COD63" s="345"/>
      <c r="COE63" s="345"/>
      <c r="COF63" s="345"/>
      <c r="COG63" s="345"/>
      <c r="COH63" s="345"/>
      <c r="COI63" s="345"/>
      <c r="COJ63" s="345"/>
      <c r="COK63" s="345"/>
      <c r="COL63" s="345"/>
      <c r="COM63" s="345"/>
      <c r="CON63" s="345"/>
      <c r="COO63" s="345"/>
      <c r="COP63" s="345"/>
      <c r="COQ63" s="345"/>
      <c r="COR63" s="345"/>
      <c r="COS63" s="345"/>
      <c r="COT63" s="345"/>
      <c r="COU63" s="345"/>
      <c r="COV63" s="345"/>
      <c r="COW63" s="345"/>
      <c r="COX63" s="345"/>
      <c r="COY63" s="345"/>
      <c r="COZ63" s="345"/>
      <c r="CPA63" s="345"/>
      <c r="CPB63" s="345"/>
      <c r="CPC63" s="345"/>
      <c r="CPD63" s="345"/>
      <c r="CPE63" s="345"/>
      <c r="CPF63" s="345"/>
      <c r="CPG63" s="345"/>
      <c r="CPH63" s="345"/>
      <c r="CPI63" s="345"/>
      <c r="CPJ63" s="345"/>
      <c r="CPK63" s="345"/>
      <c r="CPL63" s="345"/>
      <c r="CPM63" s="345"/>
      <c r="CPN63" s="345"/>
      <c r="CPO63" s="345"/>
      <c r="CPP63" s="345"/>
      <c r="CPQ63" s="345"/>
      <c r="CPR63" s="345"/>
      <c r="CPS63" s="345"/>
      <c r="CPT63" s="345"/>
      <c r="CPU63" s="345"/>
      <c r="CPV63" s="345"/>
      <c r="CPW63" s="345"/>
      <c r="CPX63" s="345"/>
      <c r="CPY63" s="345"/>
      <c r="CPZ63" s="345"/>
      <c r="CQA63" s="345"/>
      <c r="CQB63" s="345"/>
      <c r="CQC63" s="345"/>
      <c r="CQD63" s="345"/>
      <c r="CQE63" s="345"/>
      <c r="CQF63" s="345"/>
      <c r="CQG63" s="345"/>
      <c r="CQH63" s="345"/>
      <c r="CQI63" s="345"/>
      <c r="CQJ63" s="345"/>
      <c r="CQK63" s="345"/>
      <c r="CQL63" s="345"/>
      <c r="CQM63" s="345"/>
      <c r="CQN63" s="345"/>
      <c r="CQO63" s="345"/>
      <c r="CQP63" s="345"/>
      <c r="CQQ63" s="345"/>
      <c r="CQR63" s="345"/>
      <c r="CQS63" s="345"/>
      <c r="CQT63" s="345"/>
      <c r="CQU63" s="345"/>
      <c r="CQV63" s="345"/>
      <c r="CQW63" s="345"/>
      <c r="CQX63" s="345"/>
      <c r="CQY63" s="345"/>
      <c r="CQZ63" s="345"/>
      <c r="CRA63" s="345"/>
      <c r="CRB63" s="345"/>
      <c r="CRC63" s="345"/>
      <c r="CRD63" s="345"/>
      <c r="CRE63" s="345"/>
      <c r="CRF63" s="345"/>
      <c r="CRG63" s="345"/>
      <c r="CRH63" s="345"/>
      <c r="CRI63" s="345"/>
      <c r="CRJ63" s="345"/>
      <c r="CRK63" s="345"/>
      <c r="CRL63" s="345"/>
      <c r="CRM63" s="345"/>
      <c r="CRN63" s="345"/>
      <c r="CRO63" s="345"/>
      <c r="CRP63" s="345"/>
      <c r="CRQ63" s="345"/>
      <c r="CRR63" s="345"/>
      <c r="CRS63" s="345"/>
      <c r="CRT63" s="345"/>
      <c r="CRU63" s="345"/>
      <c r="CRV63" s="345"/>
      <c r="CRW63" s="345"/>
      <c r="CRX63" s="345"/>
      <c r="CRY63" s="345"/>
      <c r="CRZ63" s="345"/>
      <c r="CSA63" s="345"/>
      <c r="CSB63" s="345"/>
      <c r="CSC63" s="345"/>
      <c r="CSD63" s="345"/>
      <c r="CSE63" s="345"/>
      <c r="CSF63" s="345"/>
      <c r="CSG63" s="345"/>
      <c r="CSH63" s="345"/>
      <c r="CSI63" s="345"/>
      <c r="CSJ63" s="345"/>
      <c r="CSK63" s="345"/>
      <c r="CSL63" s="345"/>
      <c r="CSM63" s="345"/>
      <c r="CSN63" s="345"/>
      <c r="CSO63" s="345"/>
      <c r="CSP63" s="345"/>
      <c r="CSQ63" s="345"/>
      <c r="CSR63" s="345"/>
      <c r="CSS63" s="345"/>
      <c r="CST63" s="345"/>
      <c r="CSU63" s="345"/>
      <c r="CSV63" s="345"/>
      <c r="CSW63" s="345"/>
      <c r="CSX63" s="345"/>
      <c r="CSY63" s="345"/>
      <c r="CSZ63" s="345"/>
      <c r="CTA63" s="345"/>
      <c r="CTB63" s="345"/>
      <c r="CTC63" s="345"/>
      <c r="CTD63" s="345"/>
      <c r="CTE63" s="345"/>
      <c r="CTF63" s="345"/>
      <c r="CTG63" s="345"/>
      <c r="CTH63" s="345"/>
      <c r="CTI63" s="345"/>
      <c r="CTJ63" s="345"/>
      <c r="CTK63" s="345"/>
      <c r="CTL63" s="345"/>
      <c r="CTM63" s="345"/>
      <c r="CTN63" s="345"/>
      <c r="CTO63" s="345"/>
      <c r="CTP63" s="345"/>
      <c r="CTQ63" s="345"/>
      <c r="CTR63" s="345"/>
      <c r="CTS63" s="345"/>
      <c r="CTT63" s="345"/>
      <c r="CTU63" s="345"/>
      <c r="CTV63" s="345"/>
      <c r="CTW63" s="345"/>
      <c r="CTX63" s="345"/>
      <c r="CTY63" s="345"/>
      <c r="CTZ63" s="345"/>
      <c r="CUA63" s="345"/>
      <c r="CUB63" s="345"/>
      <c r="CUC63" s="345"/>
      <c r="CUD63" s="345"/>
      <c r="CUE63" s="345"/>
      <c r="CUF63" s="345"/>
      <c r="CUG63" s="345"/>
      <c r="CUH63" s="345"/>
      <c r="CUI63" s="345"/>
      <c r="CUJ63" s="345"/>
      <c r="CUK63" s="345"/>
      <c r="CUL63" s="345"/>
      <c r="CUM63" s="345"/>
      <c r="CUN63" s="345"/>
      <c r="CUO63" s="345"/>
      <c r="CUP63" s="345"/>
      <c r="CUQ63" s="345"/>
      <c r="CUR63" s="345"/>
      <c r="CUS63" s="345"/>
      <c r="CUT63" s="345"/>
      <c r="CUU63" s="345"/>
      <c r="CUV63" s="345"/>
      <c r="CUW63" s="345"/>
      <c r="CUX63" s="345"/>
      <c r="CUY63" s="345"/>
      <c r="CUZ63" s="345"/>
      <c r="CVA63" s="345"/>
      <c r="CVB63" s="345"/>
      <c r="CVC63" s="345"/>
      <c r="CVD63" s="345"/>
      <c r="CVE63" s="345"/>
      <c r="CVF63" s="345"/>
      <c r="CVG63" s="345"/>
      <c r="CVH63" s="345"/>
      <c r="CVI63" s="345"/>
      <c r="CVJ63" s="345"/>
      <c r="CVK63" s="345"/>
      <c r="CVL63" s="345"/>
      <c r="CVM63" s="345"/>
      <c r="CVN63" s="345"/>
      <c r="CVO63" s="345"/>
      <c r="CVP63" s="345"/>
      <c r="CVQ63" s="345"/>
      <c r="CVR63" s="345"/>
      <c r="CVS63" s="345"/>
      <c r="CVT63" s="345"/>
      <c r="CVU63" s="345"/>
      <c r="CVV63" s="345"/>
      <c r="CVW63" s="345"/>
      <c r="CVX63" s="345"/>
      <c r="CVY63" s="345"/>
      <c r="CVZ63" s="345"/>
      <c r="CWA63" s="345"/>
      <c r="CWB63" s="345"/>
      <c r="CWC63" s="345"/>
      <c r="CWD63" s="345"/>
      <c r="CWE63" s="345"/>
      <c r="CWF63" s="345"/>
      <c r="CWG63" s="345"/>
      <c r="CWH63" s="345"/>
      <c r="CWI63" s="345"/>
      <c r="CWJ63" s="345"/>
      <c r="CWK63" s="345"/>
      <c r="CWL63" s="345"/>
      <c r="CWM63" s="345"/>
      <c r="CWN63" s="345"/>
      <c r="CWO63" s="345"/>
      <c r="CWP63" s="345"/>
      <c r="CWQ63" s="345"/>
      <c r="CWR63" s="345"/>
      <c r="CWS63" s="345"/>
      <c r="CWT63" s="345"/>
      <c r="CWU63" s="345"/>
      <c r="CWV63" s="345"/>
      <c r="CWW63" s="345"/>
      <c r="CWX63" s="345"/>
      <c r="CWY63" s="345"/>
      <c r="CWZ63" s="345"/>
      <c r="CXA63" s="345"/>
      <c r="CXB63" s="345"/>
      <c r="CXC63" s="345"/>
      <c r="CXD63" s="345"/>
      <c r="CXE63" s="345"/>
      <c r="CXF63" s="345"/>
      <c r="CXG63" s="345"/>
      <c r="CXH63" s="345"/>
      <c r="CXI63" s="345"/>
      <c r="CXJ63" s="345"/>
      <c r="CXK63" s="345"/>
      <c r="CXL63" s="345"/>
      <c r="CXM63" s="345"/>
      <c r="CXN63" s="345"/>
      <c r="CXO63" s="345"/>
      <c r="CXP63" s="345"/>
      <c r="CXQ63" s="345"/>
      <c r="CXR63" s="345"/>
      <c r="CXS63" s="345"/>
      <c r="CXT63" s="345"/>
      <c r="CXU63" s="345"/>
      <c r="CXV63" s="345"/>
      <c r="CXW63" s="345"/>
      <c r="CXX63" s="345"/>
      <c r="CXY63" s="345"/>
      <c r="CXZ63" s="345"/>
      <c r="CYA63" s="345"/>
      <c r="CYB63" s="345"/>
      <c r="CYC63" s="345"/>
      <c r="CYD63" s="345"/>
      <c r="CYE63" s="345"/>
      <c r="CYF63" s="345"/>
      <c r="CYG63" s="345"/>
      <c r="CYH63" s="345"/>
      <c r="CYI63" s="345"/>
      <c r="CYJ63" s="345"/>
      <c r="CYK63" s="345"/>
      <c r="CYL63" s="345"/>
      <c r="CYM63" s="345"/>
      <c r="CYN63" s="345"/>
      <c r="CYO63" s="345"/>
      <c r="CYP63" s="345"/>
      <c r="CYQ63" s="345"/>
      <c r="CYR63" s="345"/>
      <c r="CYS63" s="345"/>
      <c r="CYT63" s="345"/>
      <c r="CYU63" s="345"/>
      <c r="CYV63" s="345"/>
      <c r="CYW63" s="345"/>
      <c r="CYX63" s="345"/>
      <c r="CYY63" s="345"/>
      <c r="CYZ63" s="345"/>
      <c r="CZA63" s="345"/>
      <c r="CZB63" s="345"/>
      <c r="CZC63" s="345"/>
      <c r="CZD63" s="345"/>
      <c r="CZE63" s="345"/>
      <c r="CZF63" s="345"/>
      <c r="CZG63" s="345"/>
      <c r="CZH63" s="345"/>
      <c r="CZI63" s="345"/>
      <c r="CZJ63" s="345"/>
      <c r="CZK63" s="345"/>
      <c r="CZL63" s="345"/>
      <c r="CZM63" s="345"/>
      <c r="CZN63" s="345"/>
      <c r="CZO63" s="345"/>
      <c r="CZP63" s="345"/>
      <c r="CZQ63" s="345"/>
      <c r="CZR63" s="345"/>
      <c r="CZS63" s="345"/>
      <c r="CZT63" s="345"/>
      <c r="CZU63" s="345"/>
      <c r="CZV63" s="345"/>
      <c r="CZW63" s="345"/>
      <c r="CZX63" s="345"/>
      <c r="CZY63" s="345"/>
      <c r="CZZ63" s="345"/>
      <c r="DAA63" s="345"/>
      <c r="DAB63" s="345"/>
      <c r="DAC63" s="345"/>
      <c r="DAD63" s="345"/>
      <c r="DAE63" s="345"/>
      <c r="DAF63" s="345"/>
      <c r="DAG63" s="345"/>
      <c r="DAH63" s="345"/>
      <c r="DAI63" s="345"/>
      <c r="DAJ63" s="345"/>
      <c r="DAK63" s="345"/>
      <c r="DAL63" s="345"/>
      <c r="DAM63" s="345"/>
      <c r="DAN63" s="345"/>
      <c r="DAO63" s="345"/>
      <c r="DAP63" s="345"/>
      <c r="DAQ63" s="345"/>
      <c r="DAR63" s="345"/>
      <c r="DAS63" s="345"/>
      <c r="DAT63" s="345"/>
      <c r="DAU63" s="345"/>
      <c r="DAV63" s="345"/>
      <c r="DAW63" s="345"/>
      <c r="DAX63" s="345"/>
      <c r="DAY63" s="345"/>
      <c r="DAZ63" s="345"/>
      <c r="DBA63" s="345"/>
      <c r="DBB63" s="345"/>
      <c r="DBC63" s="345"/>
      <c r="DBD63" s="345"/>
      <c r="DBE63" s="345"/>
      <c r="DBF63" s="345"/>
      <c r="DBG63" s="345"/>
      <c r="DBH63" s="345"/>
      <c r="DBI63" s="345"/>
      <c r="DBJ63" s="345"/>
      <c r="DBK63" s="345"/>
      <c r="DBL63" s="345"/>
      <c r="DBM63" s="345"/>
      <c r="DBN63" s="345"/>
      <c r="DBO63" s="345"/>
      <c r="DBP63" s="345"/>
      <c r="DBQ63" s="345"/>
      <c r="DBR63" s="345"/>
      <c r="DBS63" s="345"/>
      <c r="DBT63" s="345"/>
      <c r="DBU63" s="345"/>
      <c r="DBV63" s="345"/>
      <c r="DBW63" s="345"/>
      <c r="DBX63" s="345"/>
      <c r="DBY63" s="345"/>
      <c r="DBZ63" s="345"/>
      <c r="DCA63" s="345"/>
      <c r="DCB63" s="345"/>
      <c r="DCC63" s="345"/>
      <c r="DCD63" s="345"/>
      <c r="DCE63" s="345"/>
      <c r="DCF63" s="345"/>
      <c r="DCG63" s="345"/>
      <c r="DCH63" s="345"/>
      <c r="DCI63" s="345"/>
      <c r="DCJ63" s="345"/>
      <c r="DCK63" s="345"/>
      <c r="DCL63" s="345"/>
      <c r="DCM63" s="345"/>
      <c r="DCN63" s="345"/>
      <c r="DCO63" s="345"/>
      <c r="DCP63" s="345"/>
      <c r="DCQ63" s="345"/>
      <c r="DCR63" s="345"/>
      <c r="DCS63" s="345"/>
      <c r="DCT63" s="345"/>
      <c r="DCU63" s="345"/>
      <c r="DCV63" s="345"/>
      <c r="DCW63" s="345"/>
      <c r="DCX63" s="345"/>
      <c r="DCY63" s="345"/>
      <c r="DCZ63" s="345"/>
      <c r="DDA63" s="345"/>
      <c r="DDB63" s="345"/>
      <c r="DDC63" s="345"/>
      <c r="DDD63" s="345"/>
      <c r="DDE63" s="345"/>
      <c r="DDF63" s="345"/>
      <c r="DDG63" s="345"/>
      <c r="DDH63" s="345"/>
      <c r="DDI63" s="345"/>
      <c r="DDJ63" s="345"/>
      <c r="DDK63" s="345"/>
      <c r="DDL63" s="345"/>
      <c r="DDM63" s="345"/>
      <c r="DDN63" s="345"/>
      <c r="DDO63" s="345"/>
      <c r="DDP63" s="345"/>
      <c r="DDQ63" s="345"/>
      <c r="DDR63" s="345"/>
      <c r="DDS63" s="345"/>
      <c r="DDT63" s="345"/>
      <c r="DDU63" s="345"/>
      <c r="DDV63" s="345"/>
      <c r="DDW63" s="345"/>
      <c r="DDX63" s="345"/>
      <c r="DDY63" s="345"/>
      <c r="DDZ63" s="345"/>
      <c r="DEA63" s="345"/>
      <c r="DEB63" s="345"/>
      <c r="DEC63" s="345"/>
      <c r="DED63" s="345"/>
      <c r="DEE63" s="345"/>
      <c r="DEF63" s="345"/>
      <c r="DEG63" s="345"/>
      <c r="DEH63" s="345"/>
      <c r="DEI63" s="345"/>
      <c r="DEJ63" s="345"/>
      <c r="DEK63" s="345"/>
      <c r="DEL63" s="345"/>
      <c r="DEM63" s="345"/>
      <c r="DEN63" s="345"/>
      <c r="DEO63" s="345"/>
      <c r="DEP63" s="345"/>
      <c r="DEQ63" s="345"/>
      <c r="DER63" s="345"/>
      <c r="DES63" s="345"/>
      <c r="DET63" s="345"/>
      <c r="DEU63" s="345"/>
      <c r="DEV63" s="345"/>
      <c r="DEW63" s="345"/>
      <c r="DEX63" s="345"/>
      <c r="DEY63" s="345"/>
      <c r="DEZ63" s="345"/>
      <c r="DFA63" s="345"/>
      <c r="DFB63" s="345"/>
      <c r="DFC63" s="345"/>
      <c r="DFD63" s="345"/>
      <c r="DFE63" s="345"/>
      <c r="DFF63" s="345"/>
      <c r="DFG63" s="345"/>
      <c r="DFH63" s="345"/>
      <c r="DFI63" s="345"/>
      <c r="DFJ63" s="345"/>
      <c r="DFK63" s="345"/>
      <c r="DFL63" s="345"/>
      <c r="DFM63" s="345"/>
      <c r="DFN63" s="345"/>
      <c r="DFO63" s="345"/>
      <c r="DFP63" s="345"/>
      <c r="DFQ63" s="345"/>
      <c r="DFR63" s="345"/>
      <c r="DFS63" s="345"/>
      <c r="DFT63" s="345"/>
      <c r="DFU63" s="345"/>
      <c r="DFV63" s="345"/>
      <c r="DFW63" s="345"/>
      <c r="DFX63" s="345"/>
      <c r="DFY63" s="345"/>
      <c r="DFZ63" s="345"/>
      <c r="DGA63" s="345"/>
      <c r="DGB63" s="345"/>
      <c r="DGC63" s="345"/>
      <c r="DGD63" s="345"/>
      <c r="DGE63" s="345"/>
      <c r="DGF63" s="345"/>
      <c r="DGG63" s="345"/>
      <c r="DGH63" s="345"/>
      <c r="DGI63" s="345"/>
      <c r="DGJ63" s="345"/>
      <c r="DGK63" s="345"/>
      <c r="DGL63" s="345"/>
      <c r="DGM63" s="345"/>
      <c r="DGN63" s="345"/>
      <c r="DGO63" s="345"/>
      <c r="DGP63" s="345"/>
      <c r="DGQ63" s="345"/>
      <c r="DGR63" s="345"/>
      <c r="DGS63" s="345"/>
      <c r="DGT63" s="345"/>
      <c r="DGU63" s="345"/>
      <c r="DGV63" s="345"/>
      <c r="DGW63" s="345"/>
      <c r="DGX63" s="345"/>
      <c r="DGY63" s="345"/>
      <c r="DGZ63" s="345"/>
      <c r="DHA63" s="345"/>
      <c r="DHB63" s="345"/>
      <c r="DHC63" s="345"/>
      <c r="DHD63" s="345"/>
      <c r="DHE63" s="345"/>
      <c r="DHF63" s="345"/>
      <c r="DHG63" s="345"/>
      <c r="DHH63" s="345"/>
      <c r="DHI63" s="345"/>
      <c r="DHJ63" s="345"/>
      <c r="DHK63" s="345"/>
      <c r="DHL63" s="345"/>
      <c r="DHM63" s="345"/>
      <c r="DHN63" s="345"/>
      <c r="DHO63" s="345"/>
      <c r="DHP63" s="345"/>
      <c r="DHQ63" s="345"/>
      <c r="DHR63" s="345"/>
      <c r="DHS63" s="345"/>
      <c r="DHT63" s="345"/>
      <c r="DHU63" s="345"/>
      <c r="DHV63" s="345"/>
      <c r="DHW63" s="345"/>
      <c r="DHX63" s="345"/>
      <c r="DHY63" s="345"/>
      <c r="DHZ63" s="345"/>
      <c r="DIA63" s="345"/>
      <c r="DIB63" s="345"/>
      <c r="DIC63" s="345"/>
      <c r="DID63" s="345"/>
      <c r="DIE63" s="345"/>
      <c r="DIF63" s="345"/>
      <c r="DIG63" s="345"/>
      <c r="DIH63" s="345"/>
      <c r="DII63" s="345"/>
      <c r="DIJ63" s="345"/>
      <c r="DIK63" s="345"/>
      <c r="DIL63" s="345"/>
      <c r="DIM63" s="345"/>
      <c r="DIN63" s="345"/>
      <c r="DIO63" s="345"/>
      <c r="DIP63" s="345"/>
      <c r="DIQ63" s="345"/>
      <c r="DIR63" s="345"/>
      <c r="DIS63" s="345"/>
      <c r="DIT63" s="345"/>
      <c r="DIU63" s="345"/>
      <c r="DIV63" s="345"/>
      <c r="DIW63" s="345"/>
      <c r="DIX63" s="345"/>
      <c r="DIY63" s="345"/>
      <c r="DIZ63" s="345"/>
      <c r="DJA63" s="345"/>
      <c r="DJB63" s="345"/>
      <c r="DJC63" s="345"/>
      <c r="DJD63" s="345"/>
      <c r="DJE63" s="345"/>
      <c r="DJF63" s="345"/>
      <c r="DJG63" s="345"/>
      <c r="DJH63" s="345"/>
      <c r="DJI63" s="345"/>
      <c r="DJJ63" s="345"/>
      <c r="DJK63" s="345"/>
      <c r="DJL63" s="345"/>
      <c r="DJM63" s="345"/>
      <c r="DJN63" s="345"/>
      <c r="DJO63" s="345"/>
      <c r="DJP63" s="345"/>
      <c r="DJQ63" s="345"/>
      <c r="DJR63" s="345"/>
      <c r="DJS63" s="345"/>
      <c r="DJT63" s="345"/>
      <c r="DJU63" s="345"/>
      <c r="DJV63" s="345"/>
      <c r="DJW63" s="345"/>
      <c r="DJX63" s="345"/>
      <c r="DJY63" s="345"/>
      <c r="DJZ63" s="345"/>
      <c r="DKA63" s="345"/>
      <c r="DKB63" s="345"/>
      <c r="DKC63" s="345"/>
      <c r="DKD63" s="345"/>
      <c r="DKE63" s="345"/>
      <c r="DKF63" s="345"/>
      <c r="DKG63" s="345"/>
      <c r="DKH63" s="345"/>
      <c r="DKI63" s="345"/>
      <c r="DKJ63" s="345"/>
      <c r="DKK63" s="345"/>
      <c r="DKL63" s="345"/>
      <c r="DKM63" s="345"/>
      <c r="DKN63" s="345"/>
      <c r="DKO63" s="345"/>
      <c r="DKP63" s="345"/>
      <c r="DKQ63" s="345"/>
      <c r="DKR63" s="345"/>
      <c r="DKS63" s="345"/>
      <c r="DKT63" s="345"/>
      <c r="DKU63" s="345"/>
      <c r="DKV63" s="345"/>
      <c r="DKW63" s="345"/>
      <c r="DKX63" s="345"/>
      <c r="DKY63" s="345"/>
      <c r="DKZ63" s="345"/>
      <c r="DLA63" s="345"/>
      <c r="DLB63" s="345"/>
      <c r="DLC63" s="345"/>
      <c r="DLD63" s="345"/>
      <c r="DLE63" s="345"/>
      <c r="DLF63" s="345"/>
      <c r="DLG63" s="345"/>
      <c r="DLH63" s="345"/>
      <c r="DLI63" s="345"/>
      <c r="DLJ63" s="345"/>
      <c r="DLK63" s="345"/>
      <c r="DLL63" s="345"/>
      <c r="DLM63" s="345"/>
      <c r="DLN63" s="345"/>
      <c r="DLO63" s="345"/>
      <c r="DLP63" s="345"/>
      <c r="DLQ63" s="345"/>
      <c r="DLR63" s="345"/>
      <c r="DLS63" s="345"/>
      <c r="DLT63" s="345"/>
      <c r="DLU63" s="345"/>
      <c r="DLV63" s="345"/>
      <c r="DLW63" s="345"/>
      <c r="DLX63" s="345"/>
      <c r="DLY63" s="345"/>
      <c r="DLZ63" s="345"/>
      <c r="DMA63" s="345"/>
      <c r="DMB63" s="345"/>
      <c r="DMC63" s="345"/>
      <c r="DMD63" s="345"/>
      <c r="DME63" s="345"/>
      <c r="DMF63" s="345"/>
      <c r="DMG63" s="345"/>
      <c r="DMH63" s="345"/>
      <c r="DMI63" s="345"/>
      <c r="DMJ63" s="345"/>
      <c r="DMK63" s="345"/>
      <c r="DML63" s="345"/>
      <c r="DMM63" s="345"/>
      <c r="DMN63" s="345"/>
      <c r="DMO63" s="345"/>
      <c r="DMP63" s="345"/>
      <c r="DMQ63" s="345"/>
      <c r="DMR63" s="345"/>
      <c r="DMS63" s="345"/>
      <c r="DMT63" s="345"/>
      <c r="DMU63" s="345"/>
      <c r="DMV63" s="345"/>
      <c r="DMW63" s="345"/>
      <c r="DMX63" s="345"/>
      <c r="DMY63" s="345"/>
      <c r="DMZ63" s="345"/>
      <c r="DNA63" s="345"/>
      <c r="DNB63" s="345"/>
      <c r="DNC63" s="345"/>
      <c r="DND63" s="345"/>
      <c r="DNE63" s="345"/>
      <c r="DNF63" s="345"/>
      <c r="DNG63" s="345"/>
      <c r="DNH63" s="345"/>
      <c r="DNI63" s="345"/>
      <c r="DNJ63" s="345"/>
      <c r="DNK63" s="345"/>
      <c r="DNL63" s="345"/>
      <c r="DNM63" s="345"/>
      <c r="DNN63" s="345"/>
      <c r="DNO63" s="345"/>
      <c r="DNP63" s="345"/>
      <c r="DNQ63" s="345"/>
      <c r="DNR63" s="345"/>
      <c r="DNS63" s="345"/>
      <c r="DNT63" s="345"/>
      <c r="DNU63" s="345"/>
      <c r="DNV63" s="345"/>
      <c r="DNW63" s="345"/>
      <c r="DNX63" s="345"/>
      <c r="DNY63" s="345"/>
      <c r="DNZ63" s="345"/>
      <c r="DOA63" s="345"/>
      <c r="DOB63" s="345"/>
      <c r="DOC63" s="345"/>
      <c r="DOD63" s="345"/>
      <c r="DOE63" s="345"/>
      <c r="DOF63" s="345"/>
      <c r="DOG63" s="345"/>
      <c r="DOH63" s="345"/>
      <c r="DOI63" s="345"/>
      <c r="DOJ63" s="345"/>
      <c r="DOK63" s="345"/>
      <c r="DOL63" s="345"/>
      <c r="DOM63" s="345"/>
      <c r="DON63" s="345"/>
      <c r="DOO63" s="345"/>
      <c r="DOP63" s="345"/>
      <c r="DOQ63" s="345"/>
      <c r="DOR63" s="345"/>
      <c r="DOS63" s="345"/>
      <c r="DOT63" s="345"/>
      <c r="DOU63" s="345"/>
      <c r="DOV63" s="345"/>
      <c r="DOW63" s="345"/>
      <c r="DOX63" s="345"/>
      <c r="DOY63" s="345"/>
      <c r="DOZ63" s="345"/>
      <c r="DPA63" s="345"/>
      <c r="DPB63" s="345"/>
      <c r="DPC63" s="345"/>
      <c r="DPD63" s="345"/>
      <c r="DPE63" s="345"/>
      <c r="DPF63" s="345"/>
      <c r="DPG63" s="345"/>
      <c r="DPH63" s="345"/>
      <c r="DPI63" s="345"/>
      <c r="DPJ63" s="345"/>
      <c r="DPK63" s="345"/>
      <c r="DPL63" s="345"/>
      <c r="DPM63" s="345"/>
      <c r="DPN63" s="345"/>
      <c r="DPO63" s="345"/>
      <c r="DPP63" s="345"/>
      <c r="DPQ63" s="345"/>
      <c r="DPR63" s="345"/>
      <c r="DPS63" s="345"/>
      <c r="DPT63" s="345"/>
      <c r="DPU63" s="345"/>
      <c r="DPV63" s="345"/>
      <c r="DPW63" s="345"/>
      <c r="DPX63" s="345"/>
      <c r="DPY63" s="345"/>
      <c r="DPZ63" s="345"/>
      <c r="DQA63" s="345"/>
      <c r="DQB63" s="345"/>
      <c r="DQC63" s="345"/>
      <c r="DQD63" s="345"/>
      <c r="DQE63" s="345"/>
      <c r="DQF63" s="345"/>
      <c r="DQG63" s="345"/>
      <c r="DQH63" s="345"/>
      <c r="DQI63" s="345"/>
      <c r="DQJ63" s="345"/>
      <c r="DQK63" s="345"/>
      <c r="DQL63" s="345"/>
      <c r="DQM63" s="345"/>
      <c r="DQN63" s="345"/>
      <c r="DQO63" s="345"/>
      <c r="DQP63" s="345"/>
      <c r="DQQ63" s="345"/>
      <c r="DQR63" s="345"/>
      <c r="DQS63" s="345"/>
      <c r="DQT63" s="345"/>
      <c r="DQU63" s="345"/>
      <c r="DQV63" s="345"/>
      <c r="DQW63" s="345"/>
      <c r="DQX63" s="345"/>
      <c r="DQY63" s="345"/>
      <c r="DQZ63" s="345"/>
      <c r="DRA63" s="345"/>
      <c r="DRB63" s="345"/>
      <c r="DRC63" s="345"/>
      <c r="DRD63" s="345"/>
      <c r="DRE63" s="345"/>
      <c r="DRF63" s="345"/>
      <c r="DRG63" s="345"/>
      <c r="DRH63" s="345"/>
      <c r="DRI63" s="345"/>
      <c r="DRJ63" s="345"/>
      <c r="DRK63" s="345"/>
      <c r="DRL63" s="345"/>
      <c r="DRM63" s="345"/>
      <c r="DRN63" s="345"/>
      <c r="DRO63" s="345"/>
      <c r="DRP63" s="345"/>
      <c r="DRQ63" s="345"/>
      <c r="DRR63" s="345"/>
      <c r="DRS63" s="345"/>
      <c r="DRT63" s="345"/>
      <c r="DRU63" s="345"/>
      <c r="DRV63" s="345"/>
      <c r="DRW63" s="345"/>
      <c r="DRX63" s="345"/>
      <c r="DRY63" s="345"/>
      <c r="DRZ63" s="345"/>
      <c r="DSA63" s="345"/>
      <c r="DSB63" s="345"/>
      <c r="DSC63" s="345"/>
      <c r="DSD63" s="345"/>
      <c r="DSE63" s="345"/>
      <c r="DSF63" s="345"/>
      <c r="DSG63" s="345"/>
      <c r="DSH63" s="345"/>
      <c r="DSI63" s="345"/>
      <c r="DSJ63" s="345"/>
      <c r="DSK63" s="345"/>
      <c r="DSL63" s="345"/>
      <c r="DSM63" s="345"/>
      <c r="DSN63" s="345"/>
      <c r="DSO63" s="345"/>
      <c r="DSP63" s="345"/>
      <c r="DSQ63" s="345"/>
      <c r="DSR63" s="345"/>
      <c r="DSS63" s="345"/>
      <c r="DST63" s="345"/>
      <c r="DSU63" s="345"/>
      <c r="DSV63" s="345"/>
      <c r="DSW63" s="345"/>
      <c r="DSX63" s="345"/>
      <c r="DSY63" s="345"/>
      <c r="DSZ63" s="345"/>
      <c r="DTA63" s="345"/>
      <c r="DTB63" s="345"/>
      <c r="DTC63" s="345"/>
      <c r="DTD63" s="345"/>
      <c r="DTE63" s="345"/>
      <c r="DTF63" s="345"/>
      <c r="DTG63" s="345"/>
      <c r="DTH63" s="345"/>
      <c r="DTI63" s="345"/>
      <c r="DTJ63" s="345"/>
      <c r="DTK63" s="345"/>
      <c r="DTL63" s="345"/>
      <c r="DTM63" s="345"/>
      <c r="DTN63" s="345"/>
      <c r="DTO63" s="345"/>
      <c r="DTP63" s="345"/>
      <c r="DTQ63" s="345"/>
      <c r="DTR63" s="345"/>
      <c r="DTS63" s="345"/>
      <c r="DTT63" s="345"/>
      <c r="DTU63" s="345"/>
      <c r="DTV63" s="345"/>
      <c r="DTW63" s="345"/>
      <c r="DTX63" s="345"/>
      <c r="DTY63" s="345"/>
      <c r="DTZ63" s="345"/>
      <c r="DUA63" s="345"/>
      <c r="DUB63" s="345"/>
      <c r="DUC63" s="345"/>
      <c r="DUD63" s="345"/>
      <c r="DUE63" s="345"/>
      <c r="DUF63" s="345"/>
      <c r="DUG63" s="345"/>
      <c r="DUH63" s="345"/>
      <c r="DUI63" s="345"/>
      <c r="DUJ63" s="345"/>
      <c r="DUK63" s="345"/>
      <c r="DUL63" s="345"/>
      <c r="DUM63" s="345"/>
      <c r="DUN63" s="345"/>
      <c r="DUO63" s="345"/>
      <c r="DUP63" s="345"/>
      <c r="DUQ63" s="345"/>
      <c r="DUR63" s="345"/>
      <c r="DUS63" s="345"/>
      <c r="DUT63" s="345"/>
      <c r="DUU63" s="345"/>
      <c r="DUV63" s="345"/>
      <c r="DUW63" s="345"/>
      <c r="DUX63" s="345"/>
      <c r="DUY63" s="345"/>
      <c r="DUZ63" s="345"/>
      <c r="DVA63" s="345"/>
      <c r="DVB63" s="345"/>
      <c r="DVC63" s="345"/>
      <c r="DVD63" s="345"/>
      <c r="DVE63" s="345"/>
      <c r="DVF63" s="345"/>
      <c r="DVG63" s="345"/>
      <c r="DVH63" s="345"/>
      <c r="DVI63" s="345"/>
      <c r="DVJ63" s="345"/>
      <c r="DVK63" s="345"/>
      <c r="DVL63" s="345"/>
      <c r="DVM63" s="345"/>
      <c r="DVN63" s="345"/>
      <c r="DVO63" s="345"/>
      <c r="DVP63" s="345"/>
      <c r="DVQ63" s="345"/>
      <c r="DVR63" s="345"/>
      <c r="DVS63" s="345"/>
      <c r="DVT63" s="345"/>
      <c r="DVU63" s="345"/>
      <c r="DVV63" s="345"/>
      <c r="DVW63" s="345"/>
      <c r="DVX63" s="345"/>
      <c r="DVY63" s="345"/>
      <c r="DVZ63" s="345"/>
      <c r="DWA63" s="345"/>
      <c r="DWB63" s="345"/>
      <c r="DWC63" s="345"/>
      <c r="DWD63" s="345"/>
      <c r="DWE63" s="345"/>
      <c r="DWF63" s="345"/>
      <c r="DWG63" s="345"/>
      <c r="DWH63" s="345"/>
      <c r="DWI63" s="345"/>
      <c r="DWJ63" s="345"/>
      <c r="DWK63" s="345"/>
      <c r="DWL63" s="345"/>
      <c r="DWM63" s="345"/>
      <c r="DWN63" s="345"/>
      <c r="DWO63" s="345"/>
      <c r="DWP63" s="345"/>
      <c r="DWQ63" s="345"/>
      <c r="DWR63" s="345"/>
      <c r="DWS63" s="345"/>
      <c r="DWT63" s="345"/>
      <c r="DWU63" s="345"/>
      <c r="DWV63" s="345"/>
      <c r="DWW63" s="345"/>
      <c r="DWX63" s="345"/>
      <c r="DWY63" s="345"/>
      <c r="DWZ63" s="345"/>
      <c r="DXA63" s="345"/>
      <c r="DXB63" s="345"/>
      <c r="DXC63" s="345"/>
      <c r="DXD63" s="345"/>
      <c r="DXE63" s="345"/>
      <c r="DXF63" s="345"/>
      <c r="DXG63" s="345"/>
      <c r="DXH63" s="345"/>
      <c r="DXI63" s="345"/>
      <c r="DXJ63" s="345"/>
      <c r="DXK63" s="345"/>
      <c r="DXL63" s="345"/>
      <c r="DXM63" s="345"/>
      <c r="DXN63" s="345"/>
      <c r="DXO63" s="345"/>
      <c r="DXP63" s="345"/>
      <c r="DXQ63" s="345"/>
      <c r="DXR63" s="345"/>
      <c r="DXS63" s="345"/>
      <c r="DXT63" s="345"/>
      <c r="DXU63" s="345"/>
      <c r="DXV63" s="345"/>
      <c r="DXW63" s="345"/>
      <c r="DXX63" s="345"/>
      <c r="DXY63" s="345"/>
      <c r="DXZ63" s="345"/>
      <c r="DYA63" s="345"/>
      <c r="DYB63" s="345"/>
      <c r="DYC63" s="345"/>
      <c r="DYD63" s="345"/>
      <c r="DYE63" s="345"/>
      <c r="DYF63" s="345"/>
      <c r="DYG63" s="345"/>
      <c r="DYH63" s="345"/>
      <c r="DYI63" s="345"/>
      <c r="DYJ63" s="345"/>
      <c r="DYK63" s="345"/>
      <c r="DYL63" s="345"/>
      <c r="DYM63" s="345"/>
      <c r="DYN63" s="345"/>
      <c r="DYO63" s="345"/>
      <c r="DYP63" s="345"/>
      <c r="DYQ63" s="345"/>
      <c r="DYR63" s="345"/>
      <c r="DYS63" s="345"/>
      <c r="DYT63" s="345"/>
      <c r="DYU63" s="345"/>
      <c r="DYV63" s="345"/>
      <c r="DYW63" s="345"/>
      <c r="DYX63" s="345"/>
      <c r="DYY63" s="345"/>
      <c r="DYZ63" s="345"/>
      <c r="DZA63" s="345"/>
      <c r="DZB63" s="345"/>
      <c r="DZC63" s="345"/>
      <c r="DZD63" s="345"/>
      <c r="DZE63" s="345"/>
      <c r="DZF63" s="345"/>
      <c r="DZG63" s="345"/>
      <c r="DZH63" s="345"/>
      <c r="DZI63" s="345"/>
      <c r="DZJ63" s="345"/>
      <c r="DZK63" s="345"/>
      <c r="DZL63" s="345"/>
      <c r="DZM63" s="345"/>
      <c r="DZN63" s="345"/>
      <c r="DZO63" s="345"/>
      <c r="DZP63" s="345"/>
      <c r="DZQ63" s="345"/>
      <c r="DZR63" s="345"/>
      <c r="DZS63" s="345"/>
      <c r="DZT63" s="345"/>
      <c r="DZU63" s="345"/>
      <c r="DZV63" s="345"/>
      <c r="DZW63" s="345"/>
      <c r="DZX63" s="345"/>
      <c r="DZY63" s="345"/>
      <c r="DZZ63" s="345"/>
      <c r="EAA63" s="345"/>
      <c r="EAB63" s="345"/>
      <c r="EAC63" s="345"/>
      <c r="EAD63" s="345"/>
      <c r="EAE63" s="345"/>
      <c r="EAF63" s="345"/>
      <c r="EAG63" s="345"/>
      <c r="EAH63" s="345"/>
      <c r="EAI63" s="345"/>
      <c r="EAJ63" s="345"/>
      <c r="EAK63" s="345"/>
      <c r="EAL63" s="345"/>
      <c r="EAM63" s="345"/>
      <c r="EAN63" s="345"/>
      <c r="EAO63" s="345"/>
      <c r="EAP63" s="345"/>
      <c r="EAQ63" s="345"/>
      <c r="EAR63" s="345"/>
      <c r="EAS63" s="345"/>
      <c r="EAT63" s="345"/>
      <c r="EAU63" s="345"/>
      <c r="EAV63" s="345"/>
      <c r="EAW63" s="345"/>
      <c r="EAX63" s="345"/>
      <c r="EAY63" s="345"/>
      <c r="EAZ63" s="345"/>
      <c r="EBA63" s="345"/>
      <c r="EBB63" s="345"/>
      <c r="EBC63" s="345"/>
      <c r="EBD63" s="345"/>
      <c r="EBE63" s="345"/>
      <c r="EBF63" s="345"/>
      <c r="EBG63" s="345"/>
      <c r="EBH63" s="345"/>
      <c r="EBI63" s="345"/>
      <c r="EBJ63" s="345"/>
      <c r="EBK63" s="345"/>
      <c r="EBL63" s="345"/>
      <c r="EBM63" s="345"/>
      <c r="EBN63" s="345"/>
      <c r="EBO63" s="345"/>
      <c r="EBP63" s="345"/>
      <c r="EBQ63" s="345"/>
      <c r="EBR63" s="345"/>
      <c r="EBS63" s="345"/>
      <c r="EBT63" s="345"/>
      <c r="EBU63" s="345"/>
      <c r="EBV63" s="345"/>
      <c r="EBW63" s="345"/>
      <c r="EBX63" s="345"/>
      <c r="EBY63" s="345"/>
      <c r="EBZ63" s="345"/>
      <c r="ECA63" s="345"/>
      <c r="ECB63" s="345"/>
      <c r="ECC63" s="345"/>
      <c r="ECD63" s="345"/>
      <c r="ECE63" s="345"/>
      <c r="ECF63" s="345"/>
      <c r="ECG63" s="345"/>
      <c r="ECH63" s="345"/>
      <c r="ECI63" s="345"/>
      <c r="ECJ63" s="345"/>
      <c r="ECK63" s="345"/>
      <c r="ECL63" s="345"/>
      <c r="ECM63" s="345"/>
      <c r="ECN63" s="345"/>
      <c r="ECO63" s="345"/>
      <c r="ECP63" s="345"/>
      <c r="ECQ63" s="345"/>
      <c r="ECR63" s="345"/>
      <c r="ECS63" s="345"/>
      <c r="ECT63" s="345"/>
      <c r="ECU63" s="345"/>
      <c r="ECV63" s="345"/>
      <c r="ECW63" s="345"/>
      <c r="ECX63" s="345"/>
      <c r="ECY63" s="345"/>
      <c r="ECZ63" s="345"/>
      <c r="EDA63" s="345"/>
      <c r="EDB63" s="345"/>
      <c r="EDC63" s="345"/>
      <c r="EDD63" s="345"/>
      <c r="EDE63" s="345"/>
      <c r="EDF63" s="345"/>
      <c r="EDG63" s="345"/>
      <c r="EDH63" s="345"/>
      <c r="EDI63" s="345"/>
      <c r="EDJ63" s="345"/>
      <c r="EDK63" s="345"/>
      <c r="EDL63" s="345"/>
      <c r="EDM63" s="345"/>
      <c r="EDN63" s="345"/>
      <c r="EDO63" s="345"/>
      <c r="EDP63" s="345"/>
      <c r="EDQ63" s="345"/>
      <c r="EDR63" s="345"/>
      <c r="EDS63" s="345"/>
      <c r="EDT63" s="345"/>
      <c r="EDU63" s="345"/>
      <c r="EDV63" s="345"/>
      <c r="EDW63" s="345"/>
      <c r="EDX63" s="345"/>
      <c r="EDY63" s="345"/>
      <c r="EDZ63" s="345"/>
      <c r="EEA63" s="345"/>
      <c r="EEB63" s="345"/>
      <c r="EEC63" s="345"/>
      <c r="EED63" s="345"/>
      <c r="EEE63" s="345"/>
      <c r="EEF63" s="345"/>
      <c r="EEG63" s="345"/>
      <c r="EEH63" s="345"/>
      <c r="EEI63" s="345"/>
      <c r="EEJ63" s="345"/>
      <c r="EEK63" s="345"/>
      <c r="EEL63" s="345"/>
      <c r="EEM63" s="345"/>
      <c r="EEN63" s="345"/>
      <c r="EEO63" s="345"/>
      <c r="EEP63" s="345"/>
      <c r="EEQ63" s="345"/>
      <c r="EER63" s="345"/>
      <c r="EES63" s="345"/>
      <c r="EET63" s="345"/>
      <c r="EEU63" s="345"/>
      <c r="EEV63" s="345"/>
      <c r="EEW63" s="345"/>
      <c r="EEX63" s="345"/>
      <c r="EEY63" s="345"/>
      <c r="EEZ63" s="345"/>
      <c r="EFA63" s="345"/>
      <c r="EFB63" s="345"/>
      <c r="EFC63" s="345"/>
      <c r="EFD63" s="345"/>
      <c r="EFE63" s="345"/>
      <c r="EFF63" s="345"/>
      <c r="EFG63" s="345"/>
      <c r="EFH63" s="345"/>
      <c r="EFI63" s="345"/>
      <c r="EFJ63" s="345"/>
      <c r="EFK63" s="345"/>
      <c r="EFL63" s="345"/>
      <c r="EFM63" s="345"/>
      <c r="EFN63" s="345"/>
      <c r="EFO63" s="345"/>
      <c r="EFP63" s="345"/>
      <c r="EFQ63" s="345"/>
      <c r="EFR63" s="345"/>
      <c r="EFS63" s="345"/>
      <c r="EFT63" s="345"/>
      <c r="EFU63" s="345"/>
      <c r="EFV63" s="345"/>
      <c r="EFW63" s="345"/>
      <c r="EFX63" s="345"/>
      <c r="EFY63" s="345"/>
      <c r="EFZ63" s="345"/>
      <c r="EGA63" s="345"/>
      <c r="EGB63" s="345"/>
      <c r="EGC63" s="345"/>
      <c r="EGD63" s="345"/>
      <c r="EGE63" s="345"/>
      <c r="EGF63" s="345"/>
      <c r="EGG63" s="345"/>
      <c r="EGH63" s="345"/>
      <c r="EGI63" s="345"/>
      <c r="EGJ63" s="345"/>
      <c r="EGK63" s="345"/>
      <c r="EGL63" s="345"/>
      <c r="EGM63" s="345"/>
      <c r="EGN63" s="345"/>
      <c r="EGO63" s="345"/>
      <c r="EGP63" s="345"/>
      <c r="EGQ63" s="345"/>
      <c r="EGR63" s="345"/>
      <c r="EGS63" s="345"/>
      <c r="EGT63" s="345"/>
      <c r="EGU63" s="345"/>
      <c r="EGV63" s="345"/>
      <c r="EGW63" s="345"/>
      <c r="EGX63" s="345"/>
      <c r="EGY63" s="345"/>
      <c r="EGZ63" s="345"/>
      <c r="EHA63" s="345"/>
      <c r="EHB63" s="345"/>
      <c r="EHC63" s="345"/>
      <c r="EHD63" s="345"/>
      <c r="EHE63" s="345"/>
      <c r="EHF63" s="345"/>
      <c r="EHG63" s="345"/>
      <c r="EHH63" s="345"/>
      <c r="EHI63" s="345"/>
      <c r="EHJ63" s="345"/>
      <c r="EHK63" s="345"/>
      <c r="EHL63" s="345"/>
      <c r="EHM63" s="345"/>
      <c r="EHN63" s="345"/>
      <c r="EHO63" s="345"/>
      <c r="EHP63" s="345"/>
      <c r="EHQ63" s="345"/>
      <c r="EHR63" s="345"/>
      <c r="EHS63" s="345"/>
      <c r="EHT63" s="345"/>
      <c r="EHU63" s="345"/>
      <c r="EHV63" s="345"/>
      <c r="EHW63" s="345"/>
      <c r="EHX63" s="345"/>
      <c r="EHY63" s="345"/>
      <c r="EHZ63" s="345"/>
      <c r="EIA63" s="345"/>
      <c r="EIB63" s="345"/>
      <c r="EIC63" s="345"/>
      <c r="EID63" s="345"/>
      <c r="EIE63" s="345"/>
      <c r="EIF63" s="345"/>
      <c r="EIG63" s="345"/>
      <c r="EIH63" s="345"/>
      <c r="EII63" s="345"/>
      <c r="EIJ63" s="345"/>
      <c r="EIK63" s="345"/>
      <c r="EIL63" s="345"/>
      <c r="EIM63" s="345"/>
      <c r="EIN63" s="345"/>
      <c r="EIO63" s="345"/>
      <c r="EIP63" s="345"/>
      <c r="EIQ63" s="345"/>
      <c r="EIR63" s="345"/>
      <c r="EIS63" s="345"/>
      <c r="EIT63" s="345"/>
      <c r="EIU63" s="345"/>
      <c r="EIV63" s="345"/>
      <c r="EIW63" s="345"/>
      <c r="EIX63" s="345"/>
      <c r="EIY63" s="345"/>
      <c r="EIZ63" s="345"/>
      <c r="EJA63" s="345"/>
      <c r="EJB63" s="345"/>
      <c r="EJC63" s="345"/>
      <c r="EJD63" s="345"/>
      <c r="EJE63" s="345"/>
      <c r="EJF63" s="345"/>
      <c r="EJG63" s="345"/>
      <c r="EJH63" s="345"/>
      <c r="EJI63" s="345"/>
      <c r="EJJ63" s="345"/>
      <c r="EJK63" s="345"/>
      <c r="EJL63" s="345"/>
      <c r="EJM63" s="345"/>
      <c r="EJN63" s="345"/>
      <c r="EJO63" s="345"/>
      <c r="EJP63" s="345"/>
      <c r="EJQ63" s="345"/>
      <c r="EJR63" s="345"/>
      <c r="EJS63" s="345"/>
      <c r="EJT63" s="345"/>
      <c r="EJU63" s="345"/>
      <c r="EJV63" s="345"/>
      <c r="EJW63" s="345"/>
      <c r="EJX63" s="345"/>
      <c r="EJY63" s="345"/>
      <c r="EJZ63" s="345"/>
      <c r="EKA63" s="345"/>
      <c r="EKB63" s="345"/>
      <c r="EKC63" s="345"/>
      <c r="EKD63" s="345"/>
      <c r="EKE63" s="345"/>
      <c r="EKF63" s="345"/>
      <c r="EKG63" s="345"/>
      <c r="EKH63" s="345"/>
      <c r="EKI63" s="345"/>
      <c r="EKJ63" s="345"/>
      <c r="EKK63" s="345"/>
      <c r="EKL63" s="345"/>
      <c r="EKM63" s="345"/>
      <c r="EKN63" s="345"/>
      <c r="EKO63" s="345"/>
      <c r="EKP63" s="345"/>
      <c r="EKQ63" s="345"/>
      <c r="EKR63" s="345"/>
      <c r="EKS63" s="345"/>
      <c r="EKT63" s="345"/>
      <c r="EKU63" s="345"/>
      <c r="EKV63" s="345"/>
      <c r="EKW63" s="345"/>
      <c r="EKX63" s="345"/>
      <c r="EKY63" s="345"/>
      <c r="EKZ63" s="345"/>
      <c r="ELA63" s="345"/>
      <c r="ELB63" s="345"/>
      <c r="ELC63" s="345"/>
      <c r="ELD63" s="345"/>
      <c r="ELE63" s="345"/>
      <c r="ELF63" s="345"/>
      <c r="ELG63" s="345"/>
      <c r="ELH63" s="345"/>
      <c r="ELI63" s="345"/>
      <c r="ELJ63" s="345"/>
      <c r="ELK63" s="345"/>
      <c r="ELL63" s="345"/>
      <c r="ELM63" s="345"/>
      <c r="ELN63" s="345"/>
      <c r="ELO63" s="345"/>
      <c r="ELP63" s="345"/>
      <c r="ELQ63" s="345"/>
      <c r="ELR63" s="345"/>
      <c r="ELS63" s="345"/>
      <c r="ELT63" s="345"/>
      <c r="ELU63" s="345"/>
      <c r="ELV63" s="345"/>
      <c r="ELW63" s="345"/>
      <c r="ELX63" s="345"/>
      <c r="ELY63" s="345"/>
      <c r="ELZ63" s="345"/>
      <c r="EMA63" s="345"/>
      <c r="EMB63" s="345"/>
      <c r="EMC63" s="345"/>
      <c r="EMD63" s="345"/>
      <c r="EME63" s="345"/>
      <c r="EMF63" s="345"/>
      <c r="EMG63" s="345"/>
      <c r="EMH63" s="345"/>
      <c r="EMI63" s="345"/>
      <c r="EMJ63" s="345"/>
      <c r="EMK63" s="345"/>
      <c r="EML63" s="345"/>
      <c r="EMM63" s="345"/>
      <c r="EMN63" s="345"/>
      <c r="EMO63" s="345"/>
      <c r="EMP63" s="345"/>
      <c r="EMQ63" s="345"/>
      <c r="EMR63" s="345"/>
      <c r="EMS63" s="345"/>
      <c r="EMT63" s="345"/>
      <c r="EMU63" s="345"/>
      <c r="EMV63" s="345"/>
      <c r="EMW63" s="345"/>
      <c r="EMX63" s="345"/>
      <c r="EMY63" s="345"/>
      <c r="EMZ63" s="345"/>
      <c r="ENA63" s="345"/>
      <c r="ENB63" s="345"/>
      <c r="ENC63" s="345"/>
      <c r="END63" s="345"/>
      <c r="ENE63" s="345"/>
      <c r="ENF63" s="345"/>
      <c r="ENG63" s="345"/>
      <c r="ENH63" s="345"/>
      <c r="ENI63" s="345"/>
      <c r="ENJ63" s="345"/>
      <c r="ENK63" s="345"/>
      <c r="ENL63" s="345"/>
      <c r="ENM63" s="345"/>
      <c r="ENN63" s="345"/>
      <c r="ENO63" s="345"/>
      <c r="ENP63" s="345"/>
      <c r="ENQ63" s="345"/>
      <c r="ENR63" s="345"/>
      <c r="ENS63" s="345"/>
      <c r="ENT63" s="345"/>
      <c r="ENU63" s="345"/>
      <c r="ENV63" s="345"/>
      <c r="ENW63" s="345"/>
      <c r="ENX63" s="345"/>
      <c r="ENY63" s="345"/>
      <c r="ENZ63" s="345"/>
      <c r="EOA63" s="345"/>
      <c r="EOB63" s="345"/>
      <c r="EOC63" s="345"/>
      <c r="EOD63" s="345"/>
      <c r="EOE63" s="345"/>
      <c r="EOF63" s="345"/>
      <c r="EOG63" s="345"/>
      <c r="EOH63" s="345"/>
      <c r="EOI63" s="345"/>
      <c r="EOJ63" s="345"/>
      <c r="EOK63" s="345"/>
      <c r="EOL63" s="345"/>
      <c r="EOM63" s="345"/>
      <c r="EON63" s="345"/>
      <c r="EOO63" s="345"/>
      <c r="EOP63" s="345"/>
      <c r="EOQ63" s="345"/>
      <c r="EOR63" s="345"/>
      <c r="EOS63" s="345"/>
      <c r="EOT63" s="345"/>
      <c r="EOU63" s="345"/>
      <c r="EOV63" s="345"/>
      <c r="EOW63" s="345"/>
      <c r="EOX63" s="345"/>
      <c r="EOY63" s="345"/>
      <c r="EOZ63" s="345"/>
      <c r="EPA63" s="345"/>
      <c r="EPB63" s="345"/>
      <c r="EPC63" s="345"/>
      <c r="EPD63" s="345"/>
      <c r="EPE63" s="345"/>
      <c r="EPF63" s="345"/>
      <c r="EPG63" s="345"/>
      <c r="EPH63" s="345"/>
      <c r="EPI63" s="345"/>
      <c r="EPJ63" s="345"/>
      <c r="EPK63" s="345"/>
      <c r="EPL63" s="345"/>
      <c r="EPM63" s="345"/>
      <c r="EPN63" s="345"/>
      <c r="EPO63" s="345"/>
      <c r="EPP63" s="345"/>
      <c r="EPQ63" s="345"/>
      <c r="EPR63" s="345"/>
      <c r="EPS63" s="345"/>
      <c r="EPT63" s="345"/>
      <c r="EPU63" s="345"/>
      <c r="EPV63" s="345"/>
      <c r="EPW63" s="345"/>
      <c r="EPX63" s="345"/>
      <c r="EPY63" s="345"/>
      <c r="EPZ63" s="345"/>
      <c r="EQA63" s="345"/>
      <c r="EQB63" s="345"/>
      <c r="EQC63" s="345"/>
      <c r="EQD63" s="345"/>
      <c r="EQE63" s="345"/>
      <c r="EQF63" s="345"/>
      <c r="EQG63" s="345"/>
      <c r="EQH63" s="345"/>
      <c r="EQI63" s="345"/>
      <c r="EQJ63" s="345"/>
      <c r="EQK63" s="345"/>
      <c r="EQL63" s="345"/>
      <c r="EQM63" s="345"/>
      <c r="EQN63" s="345"/>
      <c r="EQO63" s="345"/>
      <c r="EQP63" s="345"/>
      <c r="EQQ63" s="345"/>
      <c r="EQR63" s="345"/>
      <c r="EQS63" s="345"/>
      <c r="EQT63" s="345"/>
      <c r="EQU63" s="345"/>
      <c r="EQV63" s="345"/>
      <c r="EQW63" s="345"/>
      <c r="EQX63" s="345"/>
      <c r="EQY63" s="345"/>
      <c r="EQZ63" s="345"/>
      <c r="ERA63" s="345"/>
      <c r="ERB63" s="345"/>
      <c r="ERC63" s="345"/>
      <c r="ERD63" s="345"/>
      <c r="ERE63" s="345"/>
      <c r="ERF63" s="345"/>
      <c r="ERG63" s="345"/>
      <c r="ERH63" s="345"/>
      <c r="ERI63" s="345"/>
      <c r="ERJ63" s="345"/>
      <c r="ERK63" s="345"/>
      <c r="ERL63" s="345"/>
      <c r="ERM63" s="345"/>
      <c r="ERN63" s="345"/>
      <c r="ERO63" s="345"/>
      <c r="ERP63" s="345"/>
      <c r="ERQ63" s="345"/>
      <c r="ERR63" s="345"/>
      <c r="ERS63" s="345"/>
      <c r="ERT63" s="345"/>
      <c r="ERU63" s="345"/>
      <c r="ERV63" s="345"/>
      <c r="ERW63" s="345"/>
      <c r="ERX63" s="345"/>
      <c r="ERY63" s="345"/>
      <c r="ERZ63" s="345"/>
      <c r="ESA63" s="345"/>
      <c r="ESB63" s="345"/>
      <c r="ESC63" s="345"/>
      <c r="ESD63" s="345"/>
      <c r="ESE63" s="345"/>
      <c r="ESF63" s="345"/>
      <c r="ESG63" s="345"/>
      <c r="ESH63" s="345"/>
      <c r="ESI63" s="345"/>
      <c r="ESJ63" s="345"/>
      <c r="ESK63" s="345"/>
      <c r="ESL63" s="345"/>
      <c r="ESM63" s="345"/>
      <c r="ESN63" s="345"/>
      <c r="ESO63" s="345"/>
      <c r="ESP63" s="345"/>
      <c r="ESQ63" s="345"/>
      <c r="ESR63" s="345"/>
      <c r="ESS63" s="345"/>
      <c r="EST63" s="345"/>
      <c r="ESU63" s="345"/>
      <c r="ESV63" s="345"/>
      <c r="ESW63" s="345"/>
      <c r="ESX63" s="345"/>
      <c r="ESY63" s="345"/>
      <c r="ESZ63" s="345"/>
      <c r="ETA63" s="345"/>
      <c r="ETB63" s="345"/>
      <c r="ETC63" s="345"/>
      <c r="ETD63" s="345"/>
      <c r="ETE63" s="345"/>
      <c r="ETF63" s="345"/>
      <c r="ETG63" s="345"/>
      <c r="ETH63" s="345"/>
      <c r="ETI63" s="345"/>
      <c r="ETJ63" s="345"/>
      <c r="ETK63" s="345"/>
      <c r="ETL63" s="345"/>
      <c r="ETM63" s="345"/>
      <c r="ETN63" s="345"/>
      <c r="ETO63" s="345"/>
      <c r="ETP63" s="345"/>
      <c r="ETQ63" s="345"/>
      <c r="ETR63" s="345"/>
      <c r="ETS63" s="345"/>
      <c r="ETT63" s="345"/>
      <c r="ETU63" s="345"/>
      <c r="ETV63" s="345"/>
      <c r="ETW63" s="345"/>
      <c r="ETX63" s="345"/>
      <c r="ETY63" s="345"/>
      <c r="ETZ63" s="345"/>
      <c r="EUA63" s="345"/>
      <c r="EUB63" s="345"/>
      <c r="EUC63" s="345"/>
      <c r="EUD63" s="345"/>
      <c r="EUE63" s="345"/>
      <c r="EUF63" s="345"/>
      <c r="EUG63" s="345"/>
      <c r="EUH63" s="345"/>
      <c r="EUI63" s="345"/>
      <c r="EUJ63" s="345"/>
      <c r="EUK63" s="345"/>
      <c r="EUL63" s="345"/>
      <c r="EUM63" s="345"/>
      <c r="EUN63" s="345"/>
      <c r="EUO63" s="345"/>
      <c r="EUP63" s="345"/>
      <c r="EUQ63" s="345"/>
      <c r="EUR63" s="345"/>
      <c r="EUS63" s="345"/>
      <c r="EUT63" s="345"/>
      <c r="EUU63" s="345"/>
      <c r="EUV63" s="345"/>
      <c r="EUW63" s="345"/>
      <c r="EUX63" s="345"/>
      <c r="EUY63" s="345"/>
      <c r="EUZ63" s="345"/>
      <c r="EVA63" s="345"/>
      <c r="EVB63" s="345"/>
      <c r="EVC63" s="345"/>
      <c r="EVD63" s="345"/>
      <c r="EVE63" s="345"/>
      <c r="EVF63" s="345"/>
      <c r="EVG63" s="345"/>
      <c r="EVH63" s="345"/>
      <c r="EVI63" s="345"/>
      <c r="EVJ63" s="345"/>
      <c r="EVK63" s="345"/>
      <c r="EVL63" s="345"/>
      <c r="EVM63" s="345"/>
      <c r="EVN63" s="345"/>
      <c r="EVO63" s="345"/>
      <c r="EVP63" s="345"/>
      <c r="EVQ63" s="345"/>
      <c r="EVR63" s="345"/>
      <c r="EVS63" s="345"/>
      <c r="EVT63" s="345"/>
      <c r="EVU63" s="345"/>
      <c r="EVV63" s="345"/>
      <c r="EVW63" s="345"/>
      <c r="EVX63" s="345"/>
      <c r="EVY63" s="345"/>
      <c r="EVZ63" s="345"/>
      <c r="EWA63" s="345"/>
      <c r="EWB63" s="345"/>
      <c r="EWC63" s="345"/>
      <c r="EWD63" s="345"/>
      <c r="EWE63" s="345"/>
      <c r="EWF63" s="345"/>
      <c r="EWG63" s="345"/>
      <c r="EWH63" s="345"/>
      <c r="EWI63" s="345"/>
      <c r="EWJ63" s="345"/>
      <c r="EWK63" s="345"/>
      <c r="EWL63" s="345"/>
      <c r="EWM63" s="345"/>
      <c r="EWN63" s="345"/>
      <c r="EWO63" s="345"/>
      <c r="EWP63" s="345"/>
      <c r="EWQ63" s="345"/>
      <c r="EWR63" s="345"/>
      <c r="EWS63" s="345"/>
      <c r="EWT63" s="345"/>
      <c r="EWU63" s="345"/>
      <c r="EWV63" s="345"/>
      <c r="EWW63" s="345"/>
      <c r="EWX63" s="345"/>
      <c r="EWY63" s="345"/>
      <c r="EWZ63" s="345"/>
      <c r="EXA63" s="345"/>
      <c r="EXB63" s="345"/>
      <c r="EXC63" s="345"/>
      <c r="EXD63" s="345"/>
      <c r="EXE63" s="345"/>
      <c r="EXF63" s="345"/>
      <c r="EXG63" s="345"/>
      <c r="EXH63" s="345"/>
      <c r="EXI63" s="345"/>
      <c r="EXJ63" s="345"/>
      <c r="EXK63" s="345"/>
      <c r="EXL63" s="345"/>
      <c r="EXM63" s="345"/>
      <c r="EXN63" s="345"/>
      <c r="EXO63" s="345"/>
      <c r="EXP63" s="345"/>
      <c r="EXQ63" s="345"/>
      <c r="EXR63" s="345"/>
      <c r="EXS63" s="345"/>
      <c r="EXT63" s="345"/>
      <c r="EXU63" s="345"/>
      <c r="EXV63" s="345"/>
      <c r="EXW63" s="345"/>
      <c r="EXX63" s="345"/>
      <c r="EXY63" s="345"/>
      <c r="EXZ63" s="345"/>
      <c r="EYA63" s="345"/>
      <c r="EYB63" s="345"/>
      <c r="EYC63" s="345"/>
      <c r="EYD63" s="345"/>
      <c r="EYE63" s="345"/>
      <c r="EYF63" s="345"/>
      <c r="EYG63" s="345"/>
      <c r="EYH63" s="345"/>
      <c r="EYI63" s="345"/>
      <c r="EYJ63" s="345"/>
      <c r="EYK63" s="345"/>
      <c r="EYL63" s="345"/>
      <c r="EYM63" s="345"/>
      <c r="EYN63" s="345"/>
      <c r="EYO63" s="345"/>
      <c r="EYP63" s="345"/>
      <c r="EYQ63" s="345"/>
      <c r="EYR63" s="345"/>
      <c r="EYS63" s="345"/>
      <c r="EYT63" s="345"/>
      <c r="EYU63" s="345"/>
      <c r="EYV63" s="345"/>
      <c r="EYW63" s="345"/>
      <c r="EYX63" s="345"/>
      <c r="EYY63" s="345"/>
      <c r="EYZ63" s="345"/>
      <c r="EZA63" s="345"/>
      <c r="EZB63" s="345"/>
      <c r="EZC63" s="345"/>
      <c r="EZD63" s="345"/>
      <c r="EZE63" s="345"/>
      <c r="EZF63" s="345"/>
      <c r="EZG63" s="345"/>
      <c r="EZH63" s="345"/>
      <c r="EZI63" s="345"/>
      <c r="EZJ63" s="345"/>
      <c r="EZK63" s="345"/>
      <c r="EZL63" s="345"/>
      <c r="EZM63" s="345"/>
      <c r="EZN63" s="345"/>
      <c r="EZO63" s="345"/>
      <c r="EZP63" s="345"/>
      <c r="EZQ63" s="345"/>
      <c r="EZR63" s="345"/>
      <c r="EZS63" s="345"/>
      <c r="EZT63" s="345"/>
      <c r="EZU63" s="345"/>
      <c r="EZV63" s="345"/>
      <c r="EZW63" s="345"/>
      <c r="EZX63" s="345"/>
      <c r="EZY63" s="345"/>
      <c r="EZZ63" s="345"/>
      <c r="FAA63" s="345"/>
      <c r="FAB63" s="345"/>
      <c r="FAC63" s="345"/>
      <c r="FAD63" s="345"/>
      <c r="FAE63" s="345"/>
      <c r="FAF63" s="345"/>
      <c r="FAG63" s="345"/>
      <c r="FAH63" s="345"/>
      <c r="FAI63" s="345"/>
      <c r="FAJ63" s="345"/>
      <c r="FAK63" s="345"/>
      <c r="FAL63" s="345"/>
      <c r="FAM63" s="345"/>
      <c r="FAN63" s="345"/>
      <c r="FAO63" s="345"/>
      <c r="FAP63" s="345"/>
      <c r="FAQ63" s="345"/>
      <c r="FAR63" s="345"/>
      <c r="FAS63" s="345"/>
      <c r="FAT63" s="345"/>
      <c r="FAU63" s="345"/>
      <c r="FAV63" s="345"/>
      <c r="FAW63" s="345"/>
      <c r="FAX63" s="345"/>
      <c r="FAY63" s="345"/>
      <c r="FAZ63" s="345"/>
      <c r="FBA63" s="345"/>
      <c r="FBB63" s="345"/>
      <c r="FBC63" s="345"/>
      <c r="FBD63" s="345"/>
      <c r="FBE63" s="345"/>
      <c r="FBF63" s="345"/>
      <c r="FBG63" s="345"/>
      <c r="FBH63" s="345"/>
      <c r="FBI63" s="345"/>
      <c r="FBJ63" s="345"/>
      <c r="FBK63" s="345"/>
      <c r="FBL63" s="345"/>
      <c r="FBM63" s="345"/>
      <c r="FBN63" s="345"/>
      <c r="FBO63" s="345"/>
      <c r="FBP63" s="345"/>
      <c r="FBQ63" s="345"/>
      <c r="FBR63" s="345"/>
      <c r="FBS63" s="345"/>
      <c r="FBT63" s="345"/>
      <c r="FBU63" s="345"/>
      <c r="FBV63" s="345"/>
      <c r="FBW63" s="345"/>
      <c r="FBX63" s="345"/>
      <c r="FBY63" s="345"/>
      <c r="FBZ63" s="345"/>
      <c r="FCA63" s="345"/>
      <c r="FCB63" s="345"/>
      <c r="FCC63" s="345"/>
      <c r="FCD63" s="345"/>
      <c r="FCE63" s="345"/>
      <c r="FCF63" s="345"/>
      <c r="FCG63" s="345"/>
      <c r="FCH63" s="345"/>
      <c r="FCI63" s="345"/>
      <c r="FCJ63" s="345"/>
      <c r="FCK63" s="345"/>
      <c r="FCL63" s="345"/>
      <c r="FCM63" s="345"/>
      <c r="FCN63" s="345"/>
      <c r="FCO63" s="345"/>
      <c r="FCP63" s="345"/>
      <c r="FCQ63" s="345"/>
      <c r="FCR63" s="345"/>
      <c r="FCS63" s="345"/>
      <c r="FCT63" s="345"/>
      <c r="FCU63" s="345"/>
      <c r="FCV63" s="345"/>
      <c r="FCW63" s="345"/>
      <c r="FCX63" s="345"/>
      <c r="FCY63" s="345"/>
      <c r="FCZ63" s="345"/>
      <c r="FDA63" s="345"/>
      <c r="FDB63" s="345"/>
      <c r="FDC63" s="345"/>
      <c r="FDD63" s="345"/>
      <c r="FDE63" s="345"/>
      <c r="FDF63" s="345"/>
      <c r="FDG63" s="345"/>
      <c r="FDH63" s="345"/>
      <c r="FDI63" s="345"/>
      <c r="FDJ63" s="345"/>
      <c r="FDK63" s="345"/>
      <c r="FDL63" s="345"/>
      <c r="FDM63" s="345"/>
      <c r="FDN63" s="345"/>
      <c r="FDO63" s="345"/>
      <c r="FDP63" s="345"/>
      <c r="FDQ63" s="345"/>
      <c r="FDR63" s="345"/>
      <c r="FDS63" s="345"/>
      <c r="FDT63" s="345"/>
      <c r="FDU63" s="345"/>
      <c r="FDV63" s="345"/>
      <c r="FDW63" s="345"/>
      <c r="FDX63" s="345"/>
      <c r="FDY63" s="345"/>
      <c r="FDZ63" s="345"/>
      <c r="FEA63" s="345"/>
      <c r="FEB63" s="345"/>
      <c r="FEC63" s="345"/>
      <c r="FED63" s="345"/>
      <c r="FEE63" s="345"/>
      <c r="FEF63" s="345"/>
      <c r="FEG63" s="345"/>
      <c r="FEH63" s="345"/>
      <c r="FEI63" s="345"/>
      <c r="FEJ63" s="345"/>
      <c r="FEK63" s="345"/>
      <c r="FEL63" s="345"/>
      <c r="FEM63" s="345"/>
      <c r="FEN63" s="345"/>
      <c r="FEO63" s="345"/>
      <c r="FEP63" s="345"/>
      <c r="FEQ63" s="345"/>
      <c r="FER63" s="345"/>
      <c r="FES63" s="345"/>
      <c r="FET63" s="345"/>
      <c r="FEU63" s="345"/>
      <c r="FEV63" s="345"/>
      <c r="FEW63" s="345"/>
      <c r="FEX63" s="345"/>
      <c r="FEY63" s="345"/>
      <c r="FEZ63" s="345"/>
      <c r="FFA63" s="345"/>
      <c r="FFB63" s="345"/>
      <c r="FFC63" s="345"/>
      <c r="FFD63" s="345"/>
      <c r="FFE63" s="345"/>
      <c r="FFF63" s="345"/>
      <c r="FFG63" s="345"/>
      <c r="FFH63" s="345"/>
      <c r="FFI63" s="345"/>
      <c r="FFJ63" s="345"/>
      <c r="FFK63" s="345"/>
      <c r="FFL63" s="345"/>
      <c r="FFM63" s="345"/>
      <c r="FFN63" s="345"/>
      <c r="FFO63" s="345"/>
      <c r="FFP63" s="345"/>
      <c r="FFQ63" s="345"/>
      <c r="FFR63" s="345"/>
      <c r="FFS63" s="345"/>
      <c r="FFT63" s="345"/>
      <c r="FFU63" s="345"/>
      <c r="FFV63" s="345"/>
      <c r="FFW63" s="345"/>
      <c r="FFX63" s="345"/>
      <c r="FFY63" s="345"/>
      <c r="FFZ63" s="345"/>
      <c r="FGA63" s="345"/>
      <c r="FGB63" s="345"/>
      <c r="FGC63" s="345"/>
      <c r="FGD63" s="345"/>
      <c r="FGE63" s="345"/>
      <c r="FGF63" s="345"/>
      <c r="FGG63" s="345"/>
      <c r="FGH63" s="345"/>
      <c r="FGI63" s="345"/>
      <c r="FGJ63" s="345"/>
      <c r="FGK63" s="345"/>
      <c r="FGL63" s="345"/>
      <c r="FGM63" s="345"/>
      <c r="FGN63" s="345"/>
      <c r="FGO63" s="345"/>
      <c r="FGP63" s="345"/>
      <c r="FGQ63" s="345"/>
      <c r="FGR63" s="345"/>
      <c r="FGS63" s="345"/>
      <c r="FGT63" s="345"/>
      <c r="FGU63" s="345"/>
      <c r="FGV63" s="345"/>
      <c r="FGW63" s="345"/>
      <c r="FGX63" s="345"/>
      <c r="FGY63" s="345"/>
      <c r="FGZ63" s="345"/>
      <c r="FHA63" s="345"/>
      <c r="FHB63" s="345"/>
      <c r="FHC63" s="345"/>
      <c r="FHD63" s="345"/>
      <c r="FHE63" s="345"/>
      <c r="FHF63" s="345"/>
      <c r="FHG63" s="345"/>
      <c r="FHH63" s="345"/>
      <c r="FHI63" s="345"/>
      <c r="FHJ63" s="345"/>
      <c r="FHK63" s="345"/>
      <c r="FHL63" s="345"/>
      <c r="FHM63" s="345"/>
      <c r="FHN63" s="345"/>
      <c r="FHO63" s="345"/>
      <c r="FHP63" s="345"/>
      <c r="FHQ63" s="345"/>
      <c r="FHR63" s="345"/>
      <c r="FHS63" s="345"/>
      <c r="FHT63" s="345"/>
      <c r="FHU63" s="345"/>
      <c r="FHV63" s="345"/>
      <c r="FHW63" s="345"/>
      <c r="FHX63" s="345"/>
      <c r="FHY63" s="345"/>
      <c r="FHZ63" s="345"/>
      <c r="FIA63" s="345"/>
      <c r="FIB63" s="345"/>
      <c r="FIC63" s="345"/>
      <c r="FID63" s="345"/>
      <c r="FIE63" s="345"/>
      <c r="FIF63" s="345"/>
      <c r="FIG63" s="345"/>
      <c r="FIH63" s="345"/>
      <c r="FII63" s="345"/>
      <c r="FIJ63" s="345"/>
      <c r="FIK63" s="345"/>
      <c r="FIL63" s="345"/>
      <c r="FIM63" s="345"/>
      <c r="FIN63" s="345"/>
      <c r="FIO63" s="345"/>
      <c r="FIP63" s="345"/>
      <c r="FIQ63" s="345"/>
      <c r="FIR63" s="345"/>
      <c r="FIS63" s="345"/>
      <c r="FIT63" s="345"/>
      <c r="FIU63" s="345"/>
      <c r="FIV63" s="345"/>
      <c r="FIW63" s="345"/>
      <c r="FIX63" s="345"/>
      <c r="FIY63" s="345"/>
      <c r="FIZ63" s="345"/>
      <c r="FJA63" s="345"/>
      <c r="FJB63" s="345"/>
      <c r="FJC63" s="345"/>
      <c r="FJD63" s="345"/>
      <c r="FJE63" s="345"/>
      <c r="FJF63" s="345"/>
      <c r="FJG63" s="345"/>
      <c r="FJH63" s="345"/>
      <c r="FJI63" s="345"/>
      <c r="FJJ63" s="345"/>
      <c r="FJK63" s="345"/>
      <c r="FJL63" s="345"/>
      <c r="FJM63" s="345"/>
      <c r="FJN63" s="345"/>
      <c r="FJO63" s="345"/>
      <c r="FJP63" s="345"/>
      <c r="FJQ63" s="345"/>
      <c r="FJR63" s="345"/>
      <c r="FJS63" s="345"/>
      <c r="FJT63" s="345"/>
      <c r="FJU63" s="345"/>
      <c r="FJV63" s="345"/>
      <c r="FJW63" s="345"/>
      <c r="FJX63" s="345"/>
      <c r="FJY63" s="345"/>
      <c r="FJZ63" s="345"/>
      <c r="FKA63" s="345"/>
      <c r="FKB63" s="345"/>
      <c r="FKC63" s="345"/>
      <c r="FKD63" s="345"/>
      <c r="FKE63" s="345"/>
      <c r="FKF63" s="345"/>
      <c r="FKG63" s="345"/>
      <c r="FKH63" s="345"/>
      <c r="FKI63" s="345"/>
      <c r="FKJ63" s="345"/>
      <c r="FKK63" s="345"/>
      <c r="FKL63" s="345"/>
      <c r="FKM63" s="345"/>
      <c r="FKN63" s="345"/>
      <c r="FKO63" s="345"/>
      <c r="FKP63" s="345"/>
      <c r="FKQ63" s="345"/>
      <c r="FKR63" s="345"/>
      <c r="FKS63" s="345"/>
      <c r="FKT63" s="345"/>
      <c r="FKU63" s="345"/>
      <c r="FKV63" s="345"/>
      <c r="FKW63" s="345"/>
      <c r="FKX63" s="345"/>
      <c r="FKY63" s="345"/>
      <c r="FKZ63" s="345"/>
      <c r="FLA63" s="345"/>
      <c r="FLB63" s="345"/>
      <c r="FLC63" s="345"/>
      <c r="FLD63" s="345"/>
      <c r="FLE63" s="345"/>
      <c r="FLF63" s="345"/>
      <c r="FLG63" s="345"/>
      <c r="FLH63" s="345"/>
      <c r="FLI63" s="345"/>
      <c r="FLJ63" s="345"/>
      <c r="FLK63" s="345"/>
      <c r="FLL63" s="345"/>
      <c r="FLM63" s="345"/>
      <c r="FLN63" s="345"/>
      <c r="FLO63" s="345"/>
      <c r="FLP63" s="345"/>
      <c r="FLQ63" s="345"/>
      <c r="FLR63" s="345"/>
      <c r="FLS63" s="345"/>
      <c r="FLT63" s="345"/>
      <c r="FLU63" s="345"/>
      <c r="FLV63" s="345"/>
      <c r="FLW63" s="345"/>
      <c r="FLX63" s="345"/>
      <c r="FLY63" s="345"/>
      <c r="FLZ63" s="345"/>
      <c r="FMA63" s="345"/>
      <c r="FMB63" s="345"/>
      <c r="FMC63" s="345"/>
      <c r="FMD63" s="345"/>
      <c r="FME63" s="345"/>
      <c r="FMF63" s="345"/>
      <c r="FMG63" s="345"/>
      <c r="FMH63" s="345"/>
      <c r="FMI63" s="345"/>
      <c r="FMJ63" s="345"/>
      <c r="FMK63" s="345"/>
      <c r="FML63" s="345"/>
      <c r="FMM63" s="345"/>
      <c r="FMN63" s="345"/>
      <c r="FMO63" s="345"/>
      <c r="FMP63" s="345"/>
      <c r="FMQ63" s="345"/>
      <c r="FMR63" s="345"/>
      <c r="FMS63" s="345"/>
      <c r="FMT63" s="345"/>
      <c r="FMU63" s="345"/>
      <c r="FMV63" s="345"/>
      <c r="FMW63" s="345"/>
      <c r="FMX63" s="345"/>
      <c r="FMY63" s="345"/>
      <c r="FMZ63" s="345"/>
      <c r="FNA63" s="345"/>
      <c r="FNB63" s="345"/>
      <c r="FNC63" s="345"/>
      <c r="FND63" s="345"/>
      <c r="FNE63" s="345"/>
      <c r="FNF63" s="345"/>
      <c r="FNG63" s="345"/>
      <c r="FNH63" s="345"/>
      <c r="FNI63" s="345"/>
      <c r="FNJ63" s="345"/>
      <c r="FNK63" s="345"/>
      <c r="FNL63" s="345"/>
      <c r="FNM63" s="345"/>
      <c r="FNN63" s="345"/>
      <c r="FNO63" s="345"/>
      <c r="FNP63" s="345"/>
      <c r="FNQ63" s="345"/>
      <c r="FNR63" s="345"/>
      <c r="FNS63" s="345"/>
      <c r="FNT63" s="345"/>
      <c r="FNU63" s="345"/>
      <c r="FNV63" s="345"/>
      <c r="FNW63" s="345"/>
      <c r="FNX63" s="345"/>
      <c r="FNY63" s="345"/>
      <c r="FNZ63" s="345"/>
      <c r="FOA63" s="345"/>
      <c r="FOB63" s="345"/>
      <c r="FOC63" s="345"/>
      <c r="FOD63" s="345"/>
      <c r="FOE63" s="345"/>
      <c r="FOF63" s="345"/>
      <c r="FOG63" s="345"/>
      <c r="FOH63" s="345"/>
      <c r="FOI63" s="345"/>
      <c r="FOJ63" s="345"/>
      <c r="FOK63" s="345"/>
      <c r="FOL63" s="345"/>
      <c r="FOM63" s="345"/>
      <c r="FON63" s="345"/>
      <c r="FOO63" s="345"/>
      <c r="FOP63" s="345"/>
      <c r="FOQ63" s="345"/>
      <c r="FOR63" s="345"/>
      <c r="FOS63" s="345"/>
      <c r="FOT63" s="345"/>
      <c r="FOU63" s="345"/>
      <c r="FOV63" s="345"/>
      <c r="FOW63" s="345"/>
      <c r="FOX63" s="345"/>
      <c r="FOY63" s="345"/>
      <c r="FOZ63" s="345"/>
      <c r="FPA63" s="345"/>
      <c r="FPB63" s="345"/>
      <c r="FPC63" s="345"/>
      <c r="FPD63" s="345"/>
      <c r="FPE63" s="345"/>
      <c r="FPF63" s="345"/>
      <c r="FPG63" s="345"/>
      <c r="FPH63" s="345"/>
      <c r="FPI63" s="345"/>
      <c r="FPJ63" s="345"/>
      <c r="FPK63" s="345"/>
      <c r="FPL63" s="345"/>
      <c r="FPM63" s="345"/>
      <c r="FPN63" s="345"/>
      <c r="FPO63" s="345"/>
      <c r="FPP63" s="345"/>
      <c r="FPQ63" s="345"/>
      <c r="FPR63" s="345"/>
      <c r="FPS63" s="345"/>
      <c r="FPT63" s="345"/>
      <c r="FPU63" s="345"/>
      <c r="FPV63" s="345"/>
      <c r="FPW63" s="345"/>
      <c r="FPX63" s="345"/>
      <c r="FPY63" s="345"/>
      <c r="FPZ63" s="345"/>
      <c r="FQA63" s="345"/>
      <c r="FQB63" s="345"/>
      <c r="FQC63" s="345"/>
      <c r="FQD63" s="345"/>
      <c r="FQE63" s="345"/>
      <c r="FQF63" s="345"/>
      <c r="FQG63" s="345"/>
      <c r="FQH63" s="345"/>
      <c r="FQI63" s="345"/>
      <c r="FQJ63" s="345"/>
      <c r="FQK63" s="345"/>
      <c r="FQL63" s="345"/>
      <c r="FQM63" s="345"/>
      <c r="FQN63" s="345"/>
      <c r="FQO63" s="345"/>
      <c r="FQP63" s="345"/>
      <c r="FQQ63" s="345"/>
      <c r="FQR63" s="345"/>
      <c r="FQS63" s="345"/>
      <c r="FQT63" s="345"/>
      <c r="FQU63" s="345"/>
      <c r="FQV63" s="345"/>
      <c r="FQW63" s="345"/>
      <c r="FQX63" s="345"/>
      <c r="FQY63" s="345"/>
      <c r="FQZ63" s="345"/>
      <c r="FRA63" s="345"/>
      <c r="FRB63" s="345"/>
      <c r="FRC63" s="345"/>
      <c r="FRD63" s="345"/>
      <c r="FRE63" s="345"/>
      <c r="FRF63" s="345"/>
      <c r="FRG63" s="345"/>
      <c r="FRH63" s="345"/>
      <c r="FRI63" s="345"/>
      <c r="FRJ63" s="345"/>
      <c r="FRK63" s="345"/>
      <c r="FRL63" s="345"/>
      <c r="FRM63" s="345"/>
      <c r="FRN63" s="345"/>
      <c r="FRO63" s="345"/>
      <c r="FRP63" s="345"/>
      <c r="FRQ63" s="345"/>
      <c r="FRR63" s="345"/>
      <c r="FRS63" s="345"/>
      <c r="FRT63" s="345"/>
      <c r="FRU63" s="345"/>
      <c r="FRV63" s="345"/>
      <c r="FRW63" s="345"/>
      <c r="FRX63" s="345"/>
      <c r="FRY63" s="345"/>
      <c r="FRZ63" s="345"/>
      <c r="FSA63" s="345"/>
      <c r="FSB63" s="345"/>
      <c r="FSC63" s="345"/>
      <c r="FSD63" s="345"/>
      <c r="FSE63" s="345"/>
      <c r="FSF63" s="345"/>
      <c r="FSG63" s="345"/>
      <c r="FSH63" s="345"/>
      <c r="FSI63" s="345"/>
      <c r="FSJ63" s="345"/>
      <c r="FSK63" s="345"/>
      <c r="FSL63" s="345"/>
      <c r="FSM63" s="345"/>
      <c r="FSN63" s="345"/>
      <c r="FSO63" s="345"/>
      <c r="FSP63" s="345"/>
      <c r="FSQ63" s="345"/>
      <c r="FSR63" s="345"/>
      <c r="FSS63" s="345"/>
      <c r="FST63" s="345"/>
      <c r="FSU63" s="345"/>
      <c r="FSV63" s="345"/>
      <c r="FSW63" s="345"/>
      <c r="FSX63" s="345"/>
      <c r="FSY63" s="345"/>
      <c r="FSZ63" s="345"/>
      <c r="FTA63" s="345"/>
      <c r="FTB63" s="345"/>
      <c r="FTC63" s="345"/>
      <c r="FTD63" s="345"/>
      <c r="FTE63" s="345"/>
      <c r="FTF63" s="345"/>
      <c r="FTG63" s="345"/>
      <c r="FTH63" s="345"/>
      <c r="FTI63" s="345"/>
      <c r="FTJ63" s="345"/>
      <c r="FTK63" s="345"/>
      <c r="FTL63" s="345"/>
      <c r="FTM63" s="345"/>
      <c r="FTN63" s="345"/>
      <c r="FTO63" s="345"/>
      <c r="FTP63" s="345"/>
      <c r="FTQ63" s="345"/>
      <c r="FTR63" s="345"/>
      <c r="FTS63" s="345"/>
      <c r="FTT63" s="345"/>
      <c r="FTU63" s="345"/>
      <c r="FTV63" s="345"/>
      <c r="FTW63" s="345"/>
      <c r="FTX63" s="345"/>
      <c r="FTY63" s="345"/>
      <c r="FTZ63" s="345"/>
      <c r="FUA63" s="345"/>
      <c r="FUB63" s="345"/>
      <c r="FUC63" s="345"/>
      <c r="FUD63" s="345"/>
      <c r="FUE63" s="345"/>
      <c r="FUF63" s="345"/>
      <c r="FUG63" s="345"/>
      <c r="FUH63" s="345"/>
      <c r="FUI63" s="345"/>
      <c r="FUJ63" s="345"/>
      <c r="FUK63" s="345"/>
      <c r="FUL63" s="345"/>
      <c r="FUM63" s="345"/>
      <c r="FUN63" s="345"/>
      <c r="FUO63" s="345"/>
      <c r="FUP63" s="345"/>
      <c r="FUQ63" s="345"/>
      <c r="FUR63" s="345"/>
      <c r="FUS63" s="345"/>
      <c r="FUT63" s="345"/>
      <c r="FUU63" s="345"/>
      <c r="FUV63" s="345"/>
      <c r="FUW63" s="345"/>
      <c r="FUX63" s="345"/>
      <c r="FUY63" s="345"/>
      <c r="FUZ63" s="345"/>
      <c r="FVA63" s="345"/>
      <c r="FVB63" s="345"/>
      <c r="FVC63" s="345"/>
      <c r="FVD63" s="345"/>
      <c r="FVE63" s="345"/>
      <c r="FVF63" s="345"/>
      <c r="FVG63" s="345"/>
      <c r="FVH63" s="345"/>
      <c r="FVI63" s="345"/>
      <c r="FVJ63" s="345"/>
      <c r="FVK63" s="345"/>
      <c r="FVL63" s="345"/>
      <c r="FVM63" s="345"/>
      <c r="FVN63" s="345"/>
      <c r="FVO63" s="345"/>
      <c r="FVP63" s="345"/>
      <c r="FVQ63" s="345"/>
      <c r="FVR63" s="345"/>
      <c r="FVS63" s="345"/>
      <c r="FVT63" s="345"/>
      <c r="FVU63" s="345"/>
      <c r="FVV63" s="345"/>
      <c r="FVW63" s="345"/>
      <c r="FVX63" s="345"/>
      <c r="FVY63" s="345"/>
      <c r="FVZ63" s="345"/>
      <c r="FWA63" s="345"/>
      <c r="FWB63" s="345"/>
      <c r="FWC63" s="345"/>
      <c r="FWD63" s="345"/>
      <c r="FWE63" s="345"/>
      <c r="FWF63" s="345"/>
      <c r="FWG63" s="345"/>
      <c r="FWH63" s="345"/>
      <c r="FWI63" s="345"/>
      <c r="FWJ63" s="345"/>
      <c r="FWK63" s="345"/>
      <c r="FWL63" s="345"/>
      <c r="FWM63" s="345"/>
      <c r="FWN63" s="345"/>
      <c r="FWO63" s="345"/>
      <c r="FWP63" s="345"/>
      <c r="FWQ63" s="345"/>
      <c r="FWR63" s="345"/>
      <c r="FWS63" s="345"/>
      <c r="FWT63" s="345"/>
      <c r="FWU63" s="345"/>
      <c r="FWV63" s="345"/>
      <c r="FWW63" s="345"/>
      <c r="FWX63" s="345"/>
      <c r="FWY63" s="345"/>
      <c r="FWZ63" s="345"/>
      <c r="FXA63" s="345"/>
      <c r="FXB63" s="345"/>
      <c r="FXC63" s="345"/>
      <c r="FXD63" s="345"/>
      <c r="FXE63" s="345"/>
      <c r="FXF63" s="345"/>
      <c r="FXG63" s="345"/>
      <c r="FXH63" s="345"/>
      <c r="FXI63" s="345"/>
      <c r="FXJ63" s="345"/>
      <c r="FXK63" s="345"/>
      <c r="FXL63" s="345"/>
      <c r="FXM63" s="345"/>
      <c r="FXN63" s="345"/>
      <c r="FXO63" s="345"/>
      <c r="FXP63" s="345"/>
      <c r="FXQ63" s="345"/>
      <c r="FXR63" s="345"/>
      <c r="FXS63" s="345"/>
      <c r="FXT63" s="345"/>
      <c r="FXU63" s="345"/>
      <c r="FXV63" s="345"/>
      <c r="FXW63" s="345"/>
      <c r="FXX63" s="345"/>
      <c r="FXY63" s="345"/>
      <c r="FXZ63" s="345"/>
      <c r="FYA63" s="345"/>
      <c r="FYB63" s="345"/>
      <c r="FYC63" s="345"/>
      <c r="FYD63" s="345"/>
      <c r="FYE63" s="345"/>
      <c r="FYF63" s="345"/>
      <c r="FYG63" s="345"/>
      <c r="FYH63" s="345"/>
      <c r="FYI63" s="345"/>
      <c r="FYJ63" s="345"/>
      <c r="FYK63" s="345"/>
      <c r="FYL63" s="345"/>
      <c r="FYM63" s="345"/>
      <c r="FYN63" s="345"/>
      <c r="FYO63" s="345"/>
      <c r="FYP63" s="345"/>
      <c r="FYQ63" s="345"/>
      <c r="FYR63" s="345"/>
      <c r="FYS63" s="345"/>
      <c r="FYT63" s="345"/>
      <c r="FYU63" s="345"/>
      <c r="FYV63" s="345"/>
      <c r="FYW63" s="345"/>
      <c r="FYX63" s="345"/>
      <c r="FYY63" s="345"/>
      <c r="FYZ63" s="345"/>
      <c r="FZA63" s="345"/>
      <c r="FZB63" s="345"/>
      <c r="FZC63" s="345"/>
      <c r="FZD63" s="345"/>
      <c r="FZE63" s="345"/>
      <c r="FZF63" s="345"/>
      <c r="FZG63" s="345"/>
      <c r="FZH63" s="345"/>
      <c r="FZI63" s="345"/>
      <c r="FZJ63" s="345"/>
      <c r="FZK63" s="345"/>
      <c r="FZL63" s="345"/>
      <c r="FZM63" s="345"/>
      <c r="FZN63" s="345"/>
      <c r="FZO63" s="345"/>
      <c r="FZP63" s="345"/>
      <c r="FZQ63" s="345"/>
      <c r="FZR63" s="345"/>
      <c r="FZS63" s="345"/>
      <c r="FZT63" s="345"/>
      <c r="FZU63" s="345"/>
      <c r="FZV63" s="345"/>
      <c r="FZW63" s="345"/>
      <c r="FZX63" s="345"/>
      <c r="FZY63" s="345"/>
      <c r="FZZ63" s="345"/>
      <c r="GAA63" s="345"/>
      <c r="GAB63" s="345"/>
      <c r="GAC63" s="345"/>
      <c r="GAD63" s="345"/>
      <c r="GAE63" s="345"/>
      <c r="GAF63" s="345"/>
      <c r="GAG63" s="345"/>
      <c r="GAH63" s="345"/>
      <c r="GAI63" s="345"/>
      <c r="GAJ63" s="345"/>
      <c r="GAK63" s="345"/>
      <c r="GAL63" s="345"/>
      <c r="GAM63" s="345"/>
      <c r="GAN63" s="345"/>
      <c r="GAO63" s="345"/>
      <c r="GAP63" s="345"/>
      <c r="GAQ63" s="345"/>
      <c r="GAR63" s="345"/>
      <c r="GAS63" s="345"/>
      <c r="GAT63" s="345"/>
      <c r="GAU63" s="345"/>
      <c r="GAV63" s="345"/>
      <c r="GAW63" s="345"/>
      <c r="GAX63" s="345"/>
      <c r="GAY63" s="345"/>
      <c r="GAZ63" s="345"/>
      <c r="GBA63" s="345"/>
      <c r="GBB63" s="345"/>
      <c r="GBC63" s="345"/>
      <c r="GBD63" s="345"/>
      <c r="GBE63" s="345"/>
      <c r="GBF63" s="345"/>
      <c r="GBG63" s="345"/>
      <c r="GBH63" s="345"/>
      <c r="GBI63" s="345"/>
      <c r="GBJ63" s="345"/>
      <c r="GBK63" s="345"/>
      <c r="GBL63" s="345"/>
      <c r="GBM63" s="345"/>
      <c r="GBN63" s="345"/>
      <c r="GBO63" s="345"/>
      <c r="GBP63" s="345"/>
      <c r="GBQ63" s="345"/>
      <c r="GBR63" s="345"/>
      <c r="GBS63" s="345"/>
      <c r="GBT63" s="345"/>
      <c r="GBU63" s="345"/>
      <c r="GBV63" s="345"/>
      <c r="GBW63" s="345"/>
      <c r="GBX63" s="345"/>
      <c r="GBY63" s="345"/>
      <c r="GBZ63" s="345"/>
      <c r="GCA63" s="345"/>
      <c r="GCB63" s="345"/>
      <c r="GCC63" s="345"/>
      <c r="GCD63" s="345"/>
      <c r="GCE63" s="345"/>
      <c r="GCF63" s="345"/>
      <c r="GCG63" s="345"/>
      <c r="GCH63" s="345"/>
      <c r="GCI63" s="345"/>
      <c r="GCJ63" s="345"/>
      <c r="GCK63" s="345"/>
      <c r="GCL63" s="345"/>
      <c r="GCM63" s="345"/>
      <c r="GCN63" s="345"/>
      <c r="GCO63" s="345"/>
      <c r="GCP63" s="345"/>
      <c r="GCQ63" s="345"/>
      <c r="GCR63" s="345"/>
      <c r="GCS63" s="345"/>
      <c r="GCT63" s="345"/>
      <c r="GCU63" s="345"/>
      <c r="GCV63" s="345"/>
      <c r="GCW63" s="345"/>
      <c r="GCX63" s="345"/>
      <c r="GCY63" s="345"/>
      <c r="GCZ63" s="345"/>
      <c r="GDA63" s="345"/>
      <c r="GDB63" s="345"/>
      <c r="GDC63" s="345"/>
      <c r="GDD63" s="345"/>
      <c r="GDE63" s="345"/>
      <c r="GDF63" s="345"/>
      <c r="GDG63" s="345"/>
      <c r="GDH63" s="345"/>
      <c r="GDI63" s="345"/>
      <c r="GDJ63" s="345"/>
      <c r="GDK63" s="345"/>
      <c r="GDL63" s="345"/>
      <c r="GDM63" s="345"/>
      <c r="GDN63" s="345"/>
      <c r="GDO63" s="345"/>
      <c r="GDP63" s="345"/>
      <c r="GDQ63" s="345"/>
      <c r="GDR63" s="345"/>
      <c r="GDS63" s="345"/>
      <c r="GDT63" s="345"/>
      <c r="GDU63" s="345"/>
      <c r="GDV63" s="345"/>
      <c r="GDW63" s="345"/>
      <c r="GDX63" s="345"/>
      <c r="GDY63" s="345"/>
      <c r="GDZ63" s="345"/>
      <c r="GEA63" s="345"/>
      <c r="GEB63" s="345"/>
      <c r="GEC63" s="345"/>
      <c r="GED63" s="345"/>
      <c r="GEE63" s="345"/>
      <c r="GEF63" s="345"/>
      <c r="GEG63" s="345"/>
      <c r="GEH63" s="345"/>
      <c r="GEI63" s="345"/>
      <c r="GEJ63" s="345"/>
      <c r="GEK63" s="345"/>
      <c r="GEL63" s="345"/>
      <c r="GEM63" s="345"/>
      <c r="GEN63" s="345"/>
      <c r="GEO63" s="345"/>
      <c r="GEP63" s="345"/>
      <c r="GEQ63" s="345"/>
      <c r="GER63" s="345"/>
      <c r="GES63" s="345"/>
      <c r="GET63" s="345"/>
      <c r="GEU63" s="345"/>
      <c r="GEV63" s="345"/>
      <c r="GEW63" s="345"/>
      <c r="GEX63" s="345"/>
      <c r="GEY63" s="345"/>
      <c r="GEZ63" s="345"/>
      <c r="GFA63" s="345"/>
      <c r="GFB63" s="345"/>
      <c r="GFC63" s="345"/>
      <c r="GFD63" s="345"/>
      <c r="GFE63" s="345"/>
      <c r="GFF63" s="345"/>
      <c r="GFG63" s="345"/>
      <c r="GFH63" s="345"/>
      <c r="GFI63" s="345"/>
      <c r="GFJ63" s="345"/>
      <c r="GFK63" s="345"/>
      <c r="GFL63" s="345"/>
      <c r="GFM63" s="345"/>
      <c r="GFN63" s="345"/>
      <c r="GFO63" s="345"/>
      <c r="GFP63" s="345"/>
      <c r="GFQ63" s="345"/>
      <c r="GFR63" s="345"/>
      <c r="GFS63" s="345"/>
      <c r="GFT63" s="345"/>
      <c r="GFU63" s="345"/>
      <c r="GFV63" s="345"/>
      <c r="GFW63" s="345"/>
      <c r="GFX63" s="345"/>
      <c r="GFY63" s="345"/>
      <c r="GFZ63" s="345"/>
      <c r="GGA63" s="345"/>
      <c r="GGB63" s="345"/>
      <c r="GGC63" s="345"/>
      <c r="GGD63" s="345"/>
      <c r="GGE63" s="345"/>
      <c r="GGF63" s="345"/>
      <c r="GGG63" s="345"/>
      <c r="GGH63" s="345"/>
      <c r="GGI63" s="345"/>
      <c r="GGJ63" s="345"/>
      <c r="GGK63" s="345"/>
      <c r="GGL63" s="345"/>
      <c r="GGM63" s="345"/>
      <c r="GGN63" s="345"/>
      <c r="GGO63" s="345"/>
      <c r="GGP63" s="345"/>
      <c r="GGQ63" s="345"/>
      <c r="GGR63" s="345"/>
      <c r="GGS63" s="345"/>
      <c r="GGT63" s="345"/>
      <c r="GGU63" s="345"/>
      <c r="GGV63" s="345"/>
      <c r="GGW63" s="345"/>
      <c r="GGX63" s="345"/>
      <c r="GGY63" s="345"/>
      <c r="GGZ63" s="345"/>
      <c r="GHA63" s="345"/>
      <c r="GHB63" s="345"/>
      <c r="GHC63" s="345"/>
      <c r="GHD63" s="345"/>
      <c r="GHE63" s="345"/>
      <c r="GHF63" s="345"/>
      <c r="GHG63" s="345"/>
      <c r="GHH63" s="345"/>
      <c r="GHI63" s="345"/>
      <c r="GHJ63" s="345"/>
      <c r="GHK63" s="345"/>
      <c r="GHL63" s="345"/>
      <c r="GHM63" s="345"/>
      <c r="GHN63" s="345"/>
      <c r="GHO63" s="345"/>
      <c r="GHP63" s="345"/>
      <c r="GHQ63" s="345"/>
      <c r="GHR63" s="345"/>
      <c r="GHS63" s="345"/>
      <c r="GHT63" s="345"/>
      <c r="GHU63" s="345"/>
      <c r="GHV63" s="345"/>
      <c r="GHW63" s="345"/>
      <c r="GHX63" s="345"/>
      <c r="GHY63" s="345"/>
      <c r="GHZ63" s="345"/>
      <c r="GIA63" s="345"/>
      <c r="GIB63" s="345"/>
      <c r="GIC63" s="345"/>
      <c r="GID63" s="345"/>
      <c r="GIE63" s="345"/>
      <c r="GIF63" s="345"/>
      <c r="GIG63" s="345"/>
      <c r="GIH63" s="345"/>
      <c r="GII63" s="345"/>
      <c r="GIJ63" s="345"/>
      <c r="GIK63" s="345"/>
      <c r="GIL63" s="345"/>
      <c r="GIM63" s="345"/>
      <c r="GIN63" s="345"/>
      <c r="GIO63" s="345"/>
      <c r="GIP63" s="345"/>
      <c r="GIQ63" s="345"/>
      <c r="GIR63" s="345"/>
      <c r="GIS63" s="345"/>
      <c r="GIT63" s="345"/>
      <c r="GIU63" s="345"/>
      <c r="GIV63" s="345"/>
      <c r="GIW63" s="345"/>
      <c r="GIX63" s="345"/>
      <c r="GIY63" s="345"/>
      <c r="GIZ63" s="345"/>
      <c r="GJA63" s="345"/>
      <c r="GJB63" s="345"/>
      <c r="GJC63" s="345"/>
      <c r="GJD63" s="345"/>
      <c r="GJE63" s="345"/>
      <c r="GJF63" s="345"/>
      <c r="GJG63" s="345"/>
      <c r="GJH63" s="345"/>
      <c r="GJI63" s="345"/>
      <c r="GJJ63" s="345"/>
      <c r="GJK63" s="345"/>
      <c r="GJL63" s="345"/>
      <c r="GJM63" s="345"/>
      <c r="GJN63" s="345"/>
      <c r="GJO63" s="345"/>
      <c r="GJP63" s="345"/>
      <c r="GJQ63" s="345"/>
      <c r="GJR63" s="345"/>
      <c r="GJS63" s="345"/>
      <c r="GJT63" s="345"/>
      <c r="GJU63" s="345"/>
      <c r="GJV63" s="345"/>
      <c r="GJW63" s="345"/>
      <c r="GJX63" s="345"/>
      <c r="GJY63" s="345"/>
      <c r="GJZ63" s="345"/>
      <c r="GKA63" s="345"/>
      <c r="GKB63" s="345"/>
      <c r="GKC63" s="345"/>
      <c r="GKD63" s="345"/>
      <c r="GKE63" s="345"/>
      <c r="GKF63" s="345"/>
      <c r="GKG63" s="345"/>
      <c r="GKH63" s="345"/>
      <c r="GKI63" s="345"/>
      <c r="GKJ63" s="345"/>
      <c r="GKK63" s="345"/>
      <c r="GKL63" s="345"/>
      <c r="GKM63" s="345"/>
      <c r="GKN63" s="345"/>
      <c r="GKO63" s="345"/>
      <c r="GKP63" s="345"/>
      <c r="GKQ63" s="345"/>
      <c r="GKR63" s="345"/>
      <c r="GKS63" s="345"/>
      <c r="GKT63" s="345"/>
      <c r="GKU63" s="345"/>
      <c r="GKV63" s="345"/>
      <c r="GKW63" s="345"/>
      <c r="GKX63" s="345"/>
      <c r="GKY63" s="345"/>
      <c r="GKZ63" s="345"/>
      <c r="GLA63" s="345"/>
      <c r="GLB63" s="345"/>
      <c r="GLC63" s="345"/>
      <c r="GLD63" s="345"/>
      <c r="GLE63" s="345"/>
      <c r="GLF63" s="345"/>
      <c r="GLG63" s="345"/>
      <c r="GLH63" s="345"/>
      <c r="GLI63" s="345"/>
      <c r="GLJ63" s="345"/>
      <c r="GLK63" s="345"/>
      <c r="GLL63" s="345"/>
      <c r="GLM63" s="345"/>
      <c r="GLN63" s="345"/>
      <c r="GLO63" s="345"/>
      <c r="GLP63" s="345"/>
      <c r="GLQ63" s="345"/>
      <c r="GLR63" s="345"/>
      <c r="GLS63" s="345"/>
      <c r="GLT63" s="345"/>
      <c r="GLU63" s="345"/>
      <c r="GLV63" s="345"/>
      <c r="GLW63" s="345"/>
      <c r="GLX63" s="345"/>
      <c r="GLY63" s="345"/>
      <c r="GLZ63" s="345"/>
      <c r="GMA63" s="345"/>
      <c r="GMB63" s="345"/>
      <c r="GMC63" s="345"/>
      <c r="GMD63" s="345"/>
      <c r="GME63" s="345"/>
      <c r="GMF63" s="345"/>
      <c r="GMG63" s="345"/>
      <c r="GMH63" s="345"/>
      <c r="GMI63" s="345"/>
      <c r="GMJ63" s="345"/>
      <c r="GMK63" s="345"/>
      <c r="GML63" s="345"/>
      <c r="GMM63" s="345"/>
      <c r="GMN63" s="345"/>
      <c r="GMO63" s="345"/>
      <c r="GMP63" s="345"/>
      <c r="GMQ63" s="345"/>
      <c r="GMR63" s="345"/>
      <c r="GMS63" s="345"/>
      <c r="GMT63" s="345"/>
      <c r="GMU63" s="345"/>
      <c r="GMV63" s="345"/>
      <c r="GMW63" s="345"/>
      <c r="GMX63" s="345"/>
      <c r="GMY63" s="345"/>
      <c r="GMZ63" s="345"/>
      <c r="GNA63" s="345"/>
      <c r="GNB63" s="345"/>
      <c r="GNC63" s="345"/>
      <c r="GND63" s="345"/>
      <c r="GNE63" s="345"/>
      <c r="GNF63" s="345"/>
      <c r="GNG63" s="345"/>
      <c r="GNH63" s="345"/>
      <c r="GNI63" s="345"/>
      <c r="GNJ63" s="345"/>
      <c r="GNK63" s="345"/>
      <c r="GNL63" s="345"/>
      <c r="GNM63" s="345"/>
      <c r="GNN63" s="345"/>
      <c r="GNO63" s="345"/>
      <c r="GNP63" s="345"/>
      <c r="GNQ63" s="345"/>
      <c r="GNR63" s="345"/>
      <c r="GNS63" s="345"/>
      <c r="GNT63" s="345"/>
      <c r="GNU63" s="345"/>
      <c r="GNV63" s="345"/>
      <c r="GNW63" s="345"/>
      <c r="GNX63" s="345"/>
      <c r="GNY63" s="345"/>
      <c r="GNZ63" s="345"/>
      <c r="GOA63" s="345"/>
      <c r="GOB63" s="345"/>
      <c r="GOC63" s="345"/>
      <c r="GOD63" s="345"/>
      <c r="GOE63" s="345"/>
      <c r="GOF63" s="345"/>
      <c r="GOG63" s="345"/>
      <c r="GOH63" s="345"/>
      <c r="GOI63" s="345"/>
      <c r="GOJ63" s="345"/>
      <c r="GOK63" s="345"/>
      <c r="GOL63" s="345"/>
      <c r="GOM63" s="345"/>
      <c r="GON63" s="345"/>
      <c r="GOO63" s="345"/>
      <c r="GOP63" s="345"/>
      <c r="GOQ63" s="345"/>
      <c r="GOR63" s="345"/>
      <c r="GOS63" s="345"/>
      <c r="GOT63" s="345"/>
      <c r="GOU63" s="345"/>
      <c r="GOV63" s="345"/>
      <c r="GOW63" s="345"/>
      <c r="GOX63" s="345"/>
      <c r="GOY63" s="345"/>
      <c r="GOZ63" s="345"/>
      <c r="GPA63" s="345"/>
      <c r="GPB63" s="345"/>
      <c r="GPC63" s="345"/>
      <c r="GPD63" s="345"/>
      <c r="GPE63" s="345"/>
      <c r="GPF63" s="345"/>
      <c r="GPG63" s="345"/>
      <c r="GPH63" s="345"/>
      <c r="GPI63" s="345"/>
      <c r="GPJ63" s="345"/>
      <c r="GPK63" s="345"/>
      <c r="GPL63" s="345"/>
      <c r="GPM63" s="345"/>
      <c r="GPN63" s="345"/>
      <c r="GPO63" s="345"/>
      <c r="GPP63" s="345"/>
      <c r="GPQ63" s="345"/>
      <c r="GPR63" s="345"/>
      <c r="GPS63" s="345"/>
      <c r="GPT63" s="345"/>
      <c r="GPU63" s="345"/>
      <c r="GPV63" s="345"/>
      <c r="GPW63" s="345"/>
      <c r="GPX63" s="345"/>
      <c r="GPY63" s="345"/>
      <c r="GPZ63" s="345"/>
      <c r="GQA63" s="345"/>
      <c r="GQB63" s="345"/>
      <c r="GQC63" s="345"/>
      <c r="GQD63" s="345"/>
      <c r="GQE63" s="345"/>
      <c r="GQF63" s="345"/>
      <c r="GQG63" s="345"/>
      <c r="GQH63" s="345"/>
      <c r="GQI63" s="345"/>
      <c r="GQJ63" s="345"/>
      <c r="GQK63" s="345"/>
      <c r="GQL63" s="345"/>
      <c r="GQM63" s="345"/>
      <c r="GQN63" s="345"/>
      <c r="GQO63" s="345"/>
      <c r="GQP63" s="345"/>
      <c r="GQQ63" s="345"/>
      <c r="GQR63" s="345"/>
      <c r="GQS63" s="345"/>
      <c r="GQT63" s="345"/>
      <c r="GQU63" s="345"/>
      <c r="GQV63" s="345"/>
      <c r="GQW63" s="345"/>
      <c r="GQX63" s="345"/>
      <c r="GQY63" s="345"/>
      <c r="GQZ63" s="345"/>
      <c r="GRA63" s="345"/>
      <c r="GRB63" s="345"/>
      <c r="GRC63" s="345"/>
      <c r="GRD63" s="345"/>
      <c r="GRE63" s="345"/>
      <c r="GRF63" s="345"/>
      <c r="GRG63" s="345"/>
      <c r="GRH63" s="345"/>
      <c r="GRI63" s="345"/>
      <c r="GRJ63" s="345"/>
      <c r="GRK63" s="345"/>
      <c r="GRL63" s="345"/>
      <c r="GRM63" s="345"/>
      <c r="GRN63" s="345"/>
      <c r="GRO63" s="345"/>
      <c r="GRP63" s="345"/>
      <c r="GRQ63" s="345"/>
      <c r="GRR63" s="345"/>
      <c r="GRS63" s="345"/>
      <c r="GRT63" s="345"/>
      <c r="GRU63" s="345"/>
      <c r="GRV63" s="345"/>
      <c r="GRW63" s="345"/>
      <c r="GRX63" s="345"/>
      <c r="GRY63" s="345"/>
      <c r="GRZ63" s="345"/>
      <c r="GSA63" s="345"/>
      <c r="GSB63" s="345"/>
      <c r="GSC63" s="345"/>
      <c r="GSD63" s="345"/>
      <c r="GSE63" s="345"/>
      <c r="GSF63" s="345"/>
      <c r="GSG63" s="345"/>
      <c r="GSH63" s="345"/>
      <c r="GSI63" s="345"/>
      <c r="GSJ63" s="345"/>
      <c r="GSK63" s="345"/>
      <c r="GSL63" s="345"/>
      <c r="GSM63" s="345"/>
      <c r="GSN63" s="345"/>
      <c r="GSO63" s="345"/>
      <c r="GSP63" s="345"/>
      <c r="GSQ63" s="345"/>
      <c r="GSR63" s="345"/>
      <c r="GSS63" s="345"/>
      <c r="GST63" s="345"/>
      <c r="GSU63" s="345"/>
      <c r="GSV63" s="345"/>
      <c r="GSW63" s="345"/>
      <c r="GSX63" s="345"/>
      <c r="GSY63" s="345"/>
      <c r="GSZ63" s="345"/>
      <c r="GTA63" s="345"/>
      <c r="GTB63" s="345"/>
      <c r="GTC63" s="345"/>
      <c r="GTD63" s="345"/>
      <c r="GTE63" s="345"/>
      <c r="GTF63" s="345"/>
      <c r="GTG63" s="345"/>
      <c r="GTH63" s="345"/>
      <c r="GTI63" s="345"/>
      <c r="GTJ63" s="345"/>
      <c r="GTK63" s="345"/>
      <c r="GTL63" s="345"/>
      <c r="GTM63" s="345"/>
      <c r="GTN63" s="345"/>
      <c r="GTO63" s="345"/>
      <c r="GTP63" s="345"/>
      <c r="GTQ63" s="345"/>
      <c r="GTR63" s="345"/>
      <c r="GTS63" s="345"/>
      <c r="GTT63" s="345"/>
      <c r="GTU63" s="345"/>
      <c r="GTV63" s="345"/>
      <c r="GTW63" s="345"/>
      <c r="GTX63" s="345"/>
      <c r="GTY63" s="345"/>
      <c r="GTZ63" s="345"/>
      <c r="GUA63" s="345"/>
      <c r="GUB63" s="345"/>
      <c r="GUC63" s="345"/>
      <c r="GUD63" s="345"/>
      <c r="GUE63" s="345"/>
      <c r="GUF63" s="345"/>
      <c r="GUG63" s="345"/>
      <c r="GUH63" s="345"/>
      <c r="GUI63" s="345"/>
      <c r="GUJ63" s="345"/>
      <c r="GUK63" s="345"/>
      <c r="GUL63" s="345"/>
      <c r="GUM63" s="345"/>
      <c r="GUN63" s="345"/>
      <c r="GUO63" s="345"/>
      <c r="GUP63" s="345"/>
      <c r="GUQ63" s="345"/>
      <c r="GUR63" s="345"/>
      <c r="GUS63" s="345"/>
      <c r="GUT63" s="345"/>
      <c r="GUU63" s="345"/>
      <c r="GUV63" s="345"/>
      <c r="GUW63" s="345"/>
      <c r="GUX63" s="345"/>
      <c r="GUY63" s="345"/>
      <c r="GUZ63" s="345"/>
      <c r="GVA63" s="345"/>
      <c r="GVB63" s="345"/>
      <c r="GVC63" s="345"/>
      <c r="GVD63" s="345"/>
      <c r="GVE63" s="345"/>
      <c r="GVF63" s="345"/>
      <c r="GVG63" s="345"/>
      <c r="GVH63" s="345"/>
      <c r="GVI63" s="345"/>
      <c r="GVJ63" s="345"/>
      <c r="GVK63" s="345"/>
      <c r="GVL63" s="345"/>
      <c r="GVM63" s="345"/>
      <c r="GVN63" s="345"/>
      <c r="GVO63" s="345"/>
      <c r="GVP63" s="345"/>
      <c r="GVQ63" s="345"/>
      <c r="GVR63" s="345"/>
      <c r="GVS63" s="345"/>
      <c r="GVT63" s="345"/>
      <c r="GVU63" s="345"/>
      <c r="GVV63" s="345"/>
      <c r="GVW63" s="345"/>
      <c r="GVX63" s="345"/>
      <c r="GVY63" s="345"/>
      <c r="GVZ63" s="345"/>
      <c r="GWA63" s="345"/>
      <c r="GWB63" s="345"/>
      <c r="GWC63" s="345"/>
      <c r="GWD63" s="345"/>
      <c r="GWE63" s="345"/>
      <c r="GWF63" s="345"/>
      <c r="GWG63" s="345"/>
      <c r="GWH63" s="345"/>
      <c r="GWI63" s="345"/>
      <c r="GWJ63" s="345"/>
      <c r="GWK63" s="345"/>
      <c r="GWL63" s="345"/>
      <c r="GWM63" s="345"/>
      <c r="GWN63" s="345"/>
      <c r="GWO63" s="345"/>
      <c r="GWP63" s="345"/>
      <c r="GWQ63" s="345"/>
      <c r="GWR63" s="345"/>
      <c r="GWS63" s="345"/>
      <c r="GWT63" s="345"/>
      <c r="GWU63" s="345"/>
      <c r="GWV63" s="345"/>
      <c r="GWW63" s="345"/>
      <c r="GWX63" s="345"/>
      <c r="GWY63" s="345"/>
      <c r="GWZ63" s="345"/>
      <c r="GXA63" s="345"/>
      <c r="GXB63" s="345"/>
      <c r="GXC63" s="345"/>
      <c r="GXD63" s="345"/>
      <c r="GXE63" s="345"/>
      <c r="GXF63" s="345"/>
      <c r="GXG63" s="345"/>
      <c r="GXH63" s="345"/>
      <c r="GXI63" s="345"/>
      <c r="GXJ63" s="345"/>
      <c r="GXK63" s="345"/>
      <c r="GXL63" s="345"/>
      <c r="GXM63" s="345"/>
      <c r="GXN63" s="345"/>
      <c r="GXO63" s="345"/>
      <c r="GXP63" s="345"/>
      <c r="GXQ63" s="345"/>
      <c r="GXR63" s="345"/>
      <c r="GXS63" s="345"/>
      <c r="GXT63" s="345"/>
      <c r="GXU63" s="345"/>
      <c r="GXV63" s="345"/>
      <c r="GXW63" s="345"/>
      <c r="GXX63" s="345"/>
      <c r="GXY63" s="345"/>
      <c r="GXZ63" s="345"/>
      <c r="GYA63" s="345"/>
      <c r="GYB63" s="345"/>
      <c r="GYC63" s="345"/>
      <c r="GYD63" s="345"/>
      <c r="GYE63" s="345"/>
      <c r="GYF63" s="345"/>
      <c r="GYG63" s="345"/>
      <c r="GYH63" s="345"/>
      <c r="GYI63" s="345"/>
      <c r="GYJ63" s="345"/>
      <c r="GYK63" s="345"/>
      <c r="GYL63" s="345"/>
      <c r="GYM63" s="345"/>
      <c r="GYN63" s="345"/>
      <c r="GYO63" s="345"/>
      <c r="GYP63" s="345"/>
      <c r="GYQ63" s="345"/>
      <c r="GYR63" s="345"/>
      <c r="GYS63" s="345"/>
      <c r="GYT63" s="345"/>
      <c r="GYU63" s="345"/>
      <c r="GYV63" s="345"/>
      <c r="GYW63" s="345"/>
      <c r="GYX63" s="345"/>
      <c r="GYY63" s="345"/>
      <c r="GYZ63" s="345"/>
      <c r="GZA63" s="345"/>
      <c r="GZB63" s="345"/>
      <c r="GZC63" s="345"/>
      <c r="GZD63" s="345"/>
      <c r="GZE63" s="345"/>
      <c r="GZF63" s="345"/>
      <c r="GZG63" s="345"/>
      <c r="GZH63" s="345"/>
      <c r="GZI63" s="345"/>
      <c r="GZJ63" s="345"/>
      <c r="GZK63" s="345"/>
      <c r="GZL63" s="345"/>
      <c r="GZM63" s="345"/>
      <c r="GZN63" s="345"/>
      <c r="GZO63" s="345"/>
      <c r="GZP63" s="345"/>
      <c r="GZQ63" s="345"/>
      <c r="GZR63" s="345"/>
      <c r="GZS63" s="345"/>
      <c r="GZT63" s="345"/>
      <c r="GZU63" s="345"/>
      <c r="GZV63" s="345"/>
      <c r="GZW63" s="345"/>
      <c r="GZX63" s="345"/>
      <c r="GZY63" s="345"/>
      <c r="GZZ63" s="345"/>
      <c r="HAA63" s="345"/>
      <c r="HAB63" s="345"/>
      <c r="HAC63" s="345"/>
      <c r="HAD63" s="345"/>
      <c r="HAE63" s="345"/>
      <c r="HAF63" s="345"/>
      <c r="HAG63" s="345"/>
      <c r="HAH63" s="345"/>
      <c r="HAI63" s="345"/>
      <c r="HAJ63" s="345"/>
      <c r="HAK63" s="345"/>
      <c r="HAL63" s="345"/>
      <c r="HAM63" s="345"/>
      <c r="HAN63" s="345"/>
      <c r="HAO63" s="345"/>
      <c r="HAP63" s="345"/>
      <c r="HAQ63" s="345"/>
      <c r="HAR63" s="345"/>
      <c r="HAS63" s="345"/>
      <c r="HAT63" s="345"/>
      <c r="HAU63" s="345"/>
      <c r="HAV63" s="345"/>
      <c r="HAW63" s="345"/>
      <c r="HAX63" s="345"/>
      <c r="HAY63" s="345"/>
      <c r="HAZ63" s="345"/>
      <c r="HBA63" s="345"/>
      <c r="HBB63" s="345"/>
      <c r="HBC63" s="345"/>
      <c r="HBD63" s="345"/>
      <c r="HBE63" s="345"/>
      <c r="HBF63" s="345"/>
      <c r="HBG63" s="345"/>
      <c r="HBH63" s="345"/>
      <c r="HBI63" s="345"/>
      <c r="HBJ63" s="345"/>
      <c r="HBK63" s="345"/>
      <c r="HBL63" s="345"/>
      <c r="HBM63" s="345"/>
      <c r="HBN63" s="345"/>
      <c r="HBO63" s="345"/>
      <c r="HBP63" s="345"/>
      <c r="HBQ63" s="345"/>
      <c r="HBR63" s="345"/>
      <c r="HBS63" s="345"/>
      <c r="HBT63" s="345"/>
      <c r="HBU63" s="345"/>
      <c r="HBV63" s="345"/>
      <c r="HBW63" s="345"/>
      <c r="HBX63" s="345"/>
      <c r="HBY63" s="345"/>
      <c r="HBZ63" s="345"/>
      <c r="HCA63" s="345"/>
      <c r="HCB63" s="345"/>
      <c r="HCC63" s="345"/>
      <c r="HCD63" s="345"/>
      <c r="HCE63" s="345"/>
      <c r="HCF63" s="345"/>
      <c r="HCG63" s="345"/>
      <c r="HCH63" s="345"/>
      <c r="HCI63" s="345"/>
      <c r="HCJ63" s="345"/>
      <c r="HCK63" s="345"/>
      <c r="HCL63" s="345"/>
      <c r="HCM63" s="345"/>
      <c r="HCN63" s="345"/>
      <c r="HCO63" s="345"/>
      <c r="HCP63" s="345"/>
      <c r="HCQ63" s="345"/>
      <c r="HCR63" s="345"/>
      <c r="HCS63" s="345"/>
      <c r="HCT63" s="345"/>
      <c r="HCU63" s="345"/>
      <c r="HCV63" s="345"/>
      <c r="HCW63" s="345"/>
      <c r="HCX63" s="345"/>
      <c r="HCY63" s="345"/>
      <c r="HCZ63" s="345"/>
      <c r="HDA63" s="345"/>
      <c r="HDB63" s="345"/>
      <c r="HDC63" s="345"/>
      <c r="HDD63" s="345"/>
      <c r="HDE63" s="345"/>
      <c r="HDF63" s="345"/>
      <c r="HDG63" s="345"/>
      <c r="HDH63" s="345"/>
      <c r="HDI63" s="345"/>
      <c r="HDJ63" s="345"/>
      <c r="HDK63" s="345"/>
      <c r="HDL63" s="345"/>
      <c r="HDM63" s="345"/>
      <c r="HDN63" s="345"/>
      <c r="HDO63" s="345"/>
      <c r="HDP63" s="345"/>
      <c r="HDQ63" s="345"/>
      <c r="HDR63" s="345"/>
      <c r="HDS63" s="345"/>
      <c r="HDT63" s="345"/>
      <c r="HDU63" s="345"/>
      <c r="HDV63" s="345"/>
      <c r="HDW63" s="345"/>
      <c r="HDX63" s="345"/>
      <c r="HDY63" s="345"/>
      <c r="HDZ63" s="345"/>
      <c r="HEA63" s="345"/>
      <c r="HEB63" s="345"/>
      <c r="HEC63" s="345"/>
      <c r="HED63" s="345"/>
      <c r="HEE63" s="345"/>
      <c r="HEF63" s="345"/>
      <c r="HEG63" s="345"/>
      <c r="HEH63" s="345"/>
      <c r="HEI63" s="345"/>
      <c r="HEJ63" s="345"/>
      <c r="HEK63" s="345"/>
      <c r="HEL63" s="345"/>
      <c r="HEM63" s="345"/>
      <c r="HEN63" s="345"/>
      <c r="HEO63" s="345"/>
      <c r="HEP63" s="345"/>
      <c r="HEQ63" s="345"/>
      <c r="HER63" s="345"/>
      <c r="HES63" s="345"/>
      <c r="HET63" s="345"/>
      <c r="HEU63" s="345"/>
      <c r="HEV63" s="345"/>
      <c r="HEW63" s="345"/>
      <c r="HEX63" s="345"/>
      <c r="HEY63" s="345"/>
      <c r="HEZ63" s="345"/>
      <c r="HFA63" s="345"/>
      <c r="HFB63" s="345"/>
      <c r="HFC63" s="345"/>
      <c r="HFD63" s="345"/>
      <c r="HFE63" s="345"/>
      <c r="HFF63" s="345"/>
      <c r="HFG63" s="345"/>
      <c r="HFH63" s="345"/>
      <c r="HFI63" s="345"/>
      <c r="HFJ63" s="345"/>
      <c r="HFK63" s="345"/>
      <c r="HFL63" s="345"/>
      <c r="HFM63" s="345"/>
      <c r="HFN63" s="345"/>
      <c r="HFO63" s="345"/>
      <c r="HFP63" s="345"/>
      <c r="HFQ63" s="345"/>
      <c r="HFR63" s="345"/>
      <c r="HFS63" s="345"/>
      <c r="HFT63" s="345"/>
      <c r="HFU63" s="345"/>
      <c r="HFV63" s="345"/>
      <c r="HFW63" s="345"/>
      <c r="HFX63" s="345"/>
      <c r="HFY63" s="345"/>
      <c r="HFZ63" s="345"/>
      <c r="HGA63" s="345"/>
      <c r="HGB63" s="345"/>
      <c r="HGC63" s="345"/>
      <c r="HGD63" s="345"/>
      <c r="HGE63" s="345"/>
      <c r="HGF63" s="345"/>
      <c r="HGG63" s="345"/>
      <c r="HGH63" s="345"/>
      <c r="HGI63" s="345"/>
      <c r="HGJ63" s="345"/>
      <c r="HGK63" s="345"/>
      <c r="HGL63" s="345"/>
      <c r="HGM63" s="345"/>
      <c r="HGN63" s="345"/>
      <c r="HGO63" s="345"/>
      <c r="HGP63" s="345"/>
      <c r="HGQ63" s="345"/>
      <c r="HGR63" s="345"/>
      <c r="HGS63" s="345"/>
      <c r="HGT63" s="345"/>
      <c r="HGU63" s="345"/>
      <c r="HGV63" s="345"/>
      <c r="HGW63" s="345"/>
      <c r="HGX63" s="345"/>
      <c r="HGY63" s="345"/>
      <c r="HGZ63" s="345"/>
      <c r="HHA63" s="345"/>
      <c r="HHB63" s="345"/>
      <c r="HHC63" s="345"/>
      <c r="HHD63" s="345"/>
      <c r="HHE63" s="345"/>
      <c r="HHF63" s="345"/>
      <c r="HHG63" s="345"/>
      <c r="HHH63" s="345"/>
      <c r="HHI63" s="345"/>
      <c r="HHJ63" s="345"/>
      <c r="HHK63" s="345"/>
      <c r="HHL63" s="345"/>
      <c r="HHM63" s="345"/>
      <c r="HHN63" s="345"/>
      <c r="HHO63" s="345"/>
      <c r="HHP63" s="345"/>
      <c r="HHQ63" s="345"/>
      <c r="HHR63" s="345"/>
      <c r="HHS63" s="345"/>
      <c r="HHT63" s="345"/>
      <c r="HHU63" s="345"/>
      <c r="HHV63" s="345"/>
      <c r="HHW63" s="345"/>
      <c r="HHX63" s="345"/>
      <c r="HHY63" s="345"/>
      <c r="HHZ63" s="345"/>
      <c r="HIA63" s="345"/>
      <c r="HIB63" s="345"/>
      <c r="HIC63" s="345"/>
      <c r="HID63" s="345"/>
      <c r="HIE63" s="345"/>
      <c r="HIF63" s="345"/>
      <c r="HIG63" s="345"/>
      <c r="HIH63" s="345"/>
      <c r="HII63" s="345"/>
      <c r="HIJ63" s="345"/>
      <c r="HIK63" s="345"/>
      <c r="HIL63" s="345"/>
      <c r="HIM63" s="345"/>
      <c r="HIN63" s="345"/>
      <c r="HIO63" s="345"/>
      <c r="HIP63" s="345"/>
      <c r="HIQ63" s="345"/>
      <c r="HIR63" s="345"/>
      <c r="HIS63" s="345"/>
      <c r="HIT63" s="345"/>
      <c r="HIU63" s="345"/>
      <c r="HIV63" s="345"/>
      <c r="HIW63" s="345"/>
      <c r="HIX63" s="345"/>
      <c r="HIY63" s="345"/>
      <c r="HIZ63" s="345"/>
      <c r="HJA63" s="345"/>
      <c r="HJB63" s="345"/>
      <c r="HJC63" s="345"/>
      <c r="HJD63" s="345"/>
      <c r="HJE63" s="345"/>
      <c r="HJF63" s="345"/>
      <c r="HJG63" s="345"/>
      <c r="HJH63" s="345"/>
      <c r="HJI63" s="345"/>
      <c r="HJJ63" s="345"/>
      <c r="HJK63" s="345"/>
      <c r="HJL63" s="345"/>
      <c r="HJM63" s="345"/>
      <c r="HJN63" s="345"/>
      <c r="HJO63" s="345"/>
      <c r="HJP63" s="345"/>
      <c r="HJQ63" s="345"/>
      <c r="HJR63" s="345"/>
      <c r="HJS63" s="345"/>
      <c r="HJT63" s="345"/>
      <c r="HJU63" s="345"/>
      <c r="HJV63" s="345"/>
      <c r="HJW63" s="345"/>
      <c r="HJX63" s="345"/>
      <c r="HJY63" s="345"/>
      <c r="HJZ63" s="345"/>
      <c r="HKA63" s="345"/>
      <c r="HKB63" s="345"/>
      <c r="HKC63" s="345"/>
      <c r="HKD63" s="345"/>
      <c r="HKE63" s="345"/>
      <c r="HKF63" s="345"/>
      <c r="HKG63" s="345"/>
      <c r="HKH63" s="345"/>
      <c r="HKI63" s="345"/>
      <c r="HKJ63" s="345"/>
      <c r="HKK63" s="345"/>
      <c r="HKL63" s="345"/>
      <c r="HKM63" s="345"/>
      <c r="HKN63" s="345"/>
      <c r="HKO63" s="345"/>
      <c r="HKP63" s="345"/>
      <c r="HKQ63" s="345"/>
      <c r="HKR63" s="345"/>
      <c r="HKS63" s="345"/>
      <c r="HKT63" s="345"/>
      <c r="HKU63" s="345"/>
      <c r="HKV63" s="345"/>
      <c r="HKW63" s="345"/>
      <c r="HKX63" s="345"/>
      <c r="HKY63" s="345"/>
      <c r="HKZ63" s="345"/>
      <c r="HLA63" s="345"/>
      <c r="HLB63" s="345"/>
      <c r="HLC63" s="345"/>
      <c r="HLD63" s="345"/>
      <c r="HLE63" s="345"/>
      <c r="HLF63" s="345"/>
      <c r="HLG63" s="345"/>
      <c r="HLH63" s="345"/>
      <c r="HLI63" s="345"/>
      <c r="HLJ63" s="345"/>
      <c r="HLK63" s="345"/>
      <c r="HLL63" s="345"/>
      <c r="HLM63" s="345"/>
      <c r="HLN63" s="345"/>
      <c r="HLO63" s="345"/>
      <c r="HLP63" s="345"/>
      <c r="HLQ63" s="345"/>
      <c r="HLR63" s="345"/>
      <c r="HLS63" s="345"/>
      <c r="HLT63" s="345"/>
      <c r="HLU63" s="345"/>
      <c r="HLV63" s="345"/>
      <c r="HLW63" s="345"/>
      <c r="HLX63" s="345"/>
      <c r="HLY63" s="345"/>
      <c r="HLZ63" s="345"/>
      <c r="HMA63" s="345"/>
      <c r="HMB63" s="345"/>
      <c r="HMC63" s="345"/>
      <c r="HMD63" s="345"/>
      <c r="HME63" s="345"/>
      <c r="HMF63" s="345"/>
      <c r="HMG63" s="345"/>
      <c r="HMH63" s="345"/>
      <c r="HMI63" s="345"/>
      <c r="HMJ63" s="345"/>
      <c r="HMK63" s="345"/>
      <c r="HML63" s="345"/>
      <c r="HMM63" s="345"/>
      <c r="HMN63" s="345"/>
      <c r="HMO63" s="345"/>
      <c r="HMP63" s="345"/>
      <c r="HMQ63" s="345"/>
      <c r="HMR63" s="345"/>
      <c r="HMS63" s="345"/>
      <c r="HMT63" s="345"/>
      <c r="HMU63" s="345"/>
      <c r="HMV63" s="345"/>
      <c r="HMW63" s="345"/>
      <c r="HMX63" s="345"/>
      <c r="HMY63" s="345"/>
      <c r="HMZ63" s="345"/>
      <c r="HNA63" s="345"/>
      <c r="HNB63" s="345"/>
      <c r="HNC63" s="345"/>
      <c r="HND63" s="345"/>
      <c r="HNE63" s="345"/>
      <c r="HNF63" s="345"/>
      <c r="HNG63" s="345"/>
      <c r="HNH63" s="345"/>
      <c r="HNI63" s="345"/>
      <c r="HNJ63" s="345"/>
      <c r="HNK63" s="345"/>
      <c r="HNL63" s="345"/>
      <c r="HNM63" s="345"/>
      <c r="HNN63" s="345"/>
      <c r="HNO63" s="345"/>
      <c r="HNP63" s="345"/>
      <c r="HNQ63" s="345"/>
      <c r="HNR63" s="345"/>
      <c r="HNS63" s="345"/>
      <c r="HNT63" s="345"/>
      <c r="HNU63" s="345"/>
      <c r="HNV63" s="345"/>
      <c r="HNW63" s="345"/>
      <c r="HNX63" s="345"/>
      <c r="HNY63" s="345"/>
      <c r="HNZ63" s="345"/>
      <c r="HOA63" s="345"/>
      <c r="HOB63" s="345"/>
      <c r="HOC63" s="345"/>
      <c r="HOD63" s="345"/>
      <c r="HOE63" s="345"/>
      <c r="HOF63" s="345"/>
      <c r="HOG63" s="345"/>
      <c r="HOH63" s="345"/>
      <c r="HOI63" s="345"/>
      <c r="HOJ63" s="345"/>
      <c r="HOK63" s="345"/>
      <c r="HOL63" s="345"/>
      <c r="HOM63" s="345"/>
      <c r="HON63" s="345"/>
      <c r="HOO63" s="345"/>
      <c r="HOP63" s="345"/>
      <c r="HOQ63" s="345"/>
      <c r="HOR63" s="345"/>
      <c r="HOS63" s="345"/>
      <c r="HOT63" s="345"/>
      <c r="HOU63" s="345"/>
      <c r="HOV63" s="345"/>
      <c r="HOW63" s="345"/>
      <c r="HOX63" s="345"/>
      <c r="HOY63" s="345"/>
      <c r="HOZ63" s="345"/>
      <c r="HPA63" s="345"/>
      <c r="HPB63" s="345"/>
      <c r="HPC63" s="345"/>
      <c r="HPD63" s="345"/>
      <c r="HPE63" s="345"/>
      <c r="HPF63" s="345"/>
      <c r="HPG63" s="345"/>
      <c r="HPH63" s="345"/>
      <c r="HPI63" s="345"/>
      <c r="HPJ63" s="345"/>
      <c r="HPK63" s="345"/>
      <c r="HPL63" s="345"/>
      <c r="HPM63" s="345"/>
      <c r="HPN63" s="345"/>
      <c r="HPO63" s="345"/>
      <c r="HPP63" s="345"/>
      <c r="HPQ63" s="345"/>
      <c r="HPR63" s="345"/>
      <c r="HPS63" s="345"/>
      <c r="HPT63" s="345"/>
      <c r="HPU63" s="345"/>
      <c r="HPV63" s="345"/>
      <c r="HPW63" s="345"/>
      <c r="HPX63" s="345"/>
      <c r="HPY63" s="345"/>
      <c r="HPZ63" s="345"/>
      <c r="HQA63" s="345"/>
      <c r="HQB63" s="345"/>
      <c r="HQC63" s="345"/>
      <c r="HQD63" s="345"/>
      <c r="HQE63" s="345"/>
      <c r="HQF63" s="345"/>
      <c r="HQG63" s="345"/>
      <c r="HQH63" s="345"/>
      <c r="HQI63" s="345"/>
      <c r="HQJ63" s="345"/>
      <c r="HQK63" s="345"/>
      <c r="HQL63" s="345"/>
      <c r="HQM63" s="345"/>
      <c r="HQN63" s="345"/>
      <c r="HQO63" s="345"/>
      <c r="HQP63" s="345"/>
      <c r="HQQ63" s="345"/>
      <c r="HQR63" s="345"/>
      <c r="HQS63" s="345"/>
      <c r="HQT63" s="345"/>
      <c r="HQU63" s="345"/>
      <c r="HQV63" s="345"/>
      <c r="HQW63" s="345"/>
      <c r="HQX63" s="345"/>
      <c r="HQY63" s="345"/>
      <c r="HQZ63" s="345"/>
      <c r="HRA63" s="345"/>
      <c r="HRB63" s="345"/>
      <c r="HRC63" s="345"/>
      <c r="HRD63" s="345"/>
      <c r="HRE63" s="345"/>
      <c r="HRF63" s="345"/>
      <c r="HRG63" s="345"/>
      <c r="HRH63" s="345"/>
      <c r="HRI63" s="345"/>
      <c r="HRJ63" s="345"/>
      <c r="HRK63" s="345"/>
      <c r="HRL63" s="345"/>
      <c r="HRM63" s="345"/>
      <c r="HRN63" s="345"/>
      <c r="HRO63" s="345"/>
      <c r="HRP63" s="345"/>
      <c r="HRQ63" s="345"/>
      <c r="HRR63" s="345"/>
      <c r="HRS63" s="345"/>
      <c r="HRT63" s="345"/>
      <c r="HRU63" s="345"/>
      <c r="HRV63" s="345"/>
      <c r="HRW63" s="345"/>
      <c r="HRX63" s="345"/>
      <c r="HRY63" s="345"/>
      <c r="HRZ63" s="345"/>
      <c r="HSA63" s="345"/>
      <c r="HSB63" s="345"/>
      <c r="HSC63" s="345"/>
      <c r="HSD63" s="345"/>
      <c r="HSE63" s="345"/>
      <c r="HSF63" s="345"/>
      <c r="HSG63" s="345"/>
      <c r="HSH63" s="345"/>
      <c r="HSI63" s="345"/>
      <c r="HSJ63" s="345"/>
      <c r="HSK63" s="345"/>
      <c r="HSL63" s="345"/>
      <c r="HSM63" s="345"/>
      <c r="HSN63" s="345"/>
      <c r="HSO63" s="345"/>
      <c r="HSP63" s="345"/>
      <c r="HSQ63" s="345"/>
      <c r="HSR63" s="345"/>
      <c r="HSS63" s="345"/>
      <c r="HST63" s="345"/>
      <c r="HSU63" s="345"/>
      <c r="HSV63" s="345"/>
      <c r="HSW63" s="345"/>
      <c r="HSX63" s="345"/>
      <c r="HSY63" s="345"/>
      <c r="HSZ63" s="345"/>
      <c r="HTA63" s="345"/>
      <c r="HTB63" s="345"/>
      <c r="HTC63" s="345"/>
      <c r="HTD63" s="345"/>
      <c r="HTE63" s="345"/>
      <c r="HTF63" s="345"/>
      <c r="HTG63" s="345"/>
      <c r="HTH63" s="345"/>
      <c r="HTI63" s="345"/>
      <c r="HTJ63" s="345"/>
      <c r="HTK63" s="345"/>
      <c r="HTL63" s="345"/>
      <c r="HTM63" s="345"/>
      <c r="HTN63" s="345"/>
      <c r="HTO63" s="345"/>
      <c r="HTP63" s="345"/>
      <c r="HTQ63" s="345"/>
      <c r="HTR63" s="345"/>
      <c r="HTS63" s="345"/>
      <c r="HTT63" s="345"/>
      <c r="HTU63" s="345"/>
      <c r="HTV63" s="345"/>
      <c r="HTW63" s="345"/>
      <c r="HTX63" s="345"/>
      <c r="HTY63" s="345"/>
      <c r="HTZ63" s="345"/>
      <c r="HUA63" s="345"/>
      <c r="HUB63" s="345"/>
      <c r="HUC63" s="345"/>
      <c r="HUD63" s="345"/>
      <c r="HUE63" s="345"/>
      <c r="HUF63" s="345"/>
      <c r="HUG63" s="345"/>
      <c r="HUH63" s="345"/>
      <c r="HUI63" s="345"/>
      <c r="HUJ63" s="345"/>
      <c r="HUK63" s="345"/>
      <c r="HUL63" s="345"/>
      <c r="HUM63" s="345"/>
      <c r="HUN63" s="345"/>
      <c r="HUO63" s="345"/>
      <c r="HUP63" s="345"/>
      <c r="HUQ63" s="345"/>
      <c r="HUR63" s="345"/>
      <c r="HUS63" s="345"/>
      <c r="HUT63" s="345"/>
      <c r="HUU63" s="345"/>
      <c r="HUV63" s="345"/>
      <c r="HUW63" s="345"/>
      <c r="HUX63" s="345"/>
      <c r="HUY63" s="345"/>
      <c r="HUZ63" s="345"/>
      <c r="HVA63" s="345"/>
      <c r="HVB63" s="345"/>
      <c r="HVC63" s="345"/>
      <c r="HVD63" s="345"/>
      <c r="HVE63" s="345"/>
      <c r="HVF63" s="345"/>
      <c r="HVG63" s="345"/>
      <c r="HVH63" s="345"/>
      <c r="HVI63" s="345"/>
      <c r="HVJ63" s="345"/>
      <c r="HVK63" s="345"/>
      <c r="HVL63" s="345"/>
      <c r="HVM63" s="345"/>
      <c r="HVN63" s="345"/>
      <c r="HVO63" s="345"/>
      <c r="HVP63" s="345"/>
      <c r="HVQ63" s="345"/>
      <c r="HVR63" s="345"/>
      <c r="HVS63" s="345"/>
      <c r="HVT63" s="345"/>
      <c r="HVU63" s="345"/>
      <c r="HVV63" s="345"/>
      <c r="HVW63" s="345"/>
      <c r="HVX63" s="345"/>
      <c r="HVY63" s="345"/>
      <c r="HVZ63" s="345"/>
      <c r="HWA63" s="345"/>
      <c r="HWB63" s="345"/>
      <c r="HWC63" s="345"/>
      <c r="HWD63" s="345"/>
      <c r="HWE63" s="345"/>
      <c r="HWF63" s="345"/>
      <c r="HWG63" s="345"/>
      <c r="HWH63" s="345"/>
      <c r="HWI63" s="345"/>
      <c r="HWJ63" s="345"/>
      <c r="HWK63" s="345"/>
      <c r="HWL63" s="345"/>
      <c r="HWM63" s="345"/>
      <c r="HWN63" s="345"/>
      <c r="HWO63" s="345"/>
      <c r="HWP63" s="345"/>
      <c r="HWQ63" s="345"/>
      <c r="HWR63" s="345"/>
      <c r="HWS63" s="345"/>
      <c r="HWT63" s="345"/>
      <c r="HWU63" s="345"/>
      <c r="HWV63" s="345"/>
      <c r="HWW63" s="345"/>
      <c r="HWX63" s="345"/>
      <c r="HWY63" s="345"/>
      <c r="HWZ63" s="345"/>
      <c r="HXA63" s="345"/>
      <c r="HXB63" s="345"/>
      <c r="HXC63" s="345"/>
      <c r="HXD63" s="345"/>
      <c r="HXE63" s="345"/>
      <c r="HXF63" s="345"/>
      <c r="HXG63" s="345"/>
      <c r="HXH63" s="345"/>
      <c r="HXI63" s="345"/>
      <c r="HXJ63" s="345"/>
      <c r="HXK63" s="345"/>
      <c r="HXL63" s="345"/>
      <c r="HXM63" s="345"/>
      <c r="HXN63" s="345"/>
      <c r="HXO63" s="345"/>
      <c r="HXP63" s="345"/>
      <c r="HXQ63" s="345"/>
      <c r="HXR63" s="345"/>
      <c r="HXS63" s="345"/>
      <c r="HXT63" s="345"/>
      <c r="HXU63" s="345"/>
      <c r="HXV63" s="345"/>
      <c r="HXW63" s="345"/>
      <c r="HXX63" s="345"/>
      <c r="HXY63" s="345"/>
      <c r="HXZ63" s="345"/>
      <c r="HYA63" s="345"/>
      <c r="HYB63" s="345"/>
      <c r="HYC63" s="345"/>
      <c r="HYD63" s="345"/>
      <c r="HYE63" s="345"/>
      <c r="HYF63" s="345"/>
      <c r="HYG63" s="345"/>
      <c r="HYH63" s="345"/>
      <c r="HYI63" s="345"/>
      <c r="HYJ63" s="345"/>
      <c r="HYK63" s="345"/>
      <c r="HYL63" s="345"/>
      <c r="HYM63" s="345"/>
      <c r="HYN63" s="345"/>
      <c r="HYO63" s="345"/>
      <c r="HYP63" s="345"/>
      <c r="HYQ63" s="345"/>
      <c r="HYR63" s="345"/>
      <c r="HYS63" s="345"/>
      <c r="HYT63" s="345"/>
      <c r="HYU63" s="345"/>
      <c r="HYV63" s="345"/>
      <c r="HYW63" s="345"/>
      <c r="HYX63" s="345"/>
      <c r="HYY63" s="345"/>
      <c r="HYZ63" s="345"/>
      <c r="HZA63" s="345"/>
      <c r="HZB63" s="345"/>
      <c r="HZC63" s="345"/>
      <c r="HZD63" s="345"/>
      <c r="HZE63" s="345"/>
      <c r="HZF63" s="345"/>
      <c r="HZG63" s="345"/>
      <c r="HZH63" s="345"/>
      <c r="HZI63" s="345"/>
      <c r="HZJ63" s="345"/>
      <c r="HZK63" s="345"/>
      <c r="HZL63" s="345"/>
      <c r="HZM63" s="345"/>
      <c r="HZN63" s="345"/>
      <c r="HZO63" s="345"/>
      <c r="HZP63" s="345"/>
      <c r="HZQ63" s="345"/>
      <c r="HZR63" s="345"/>
      <c r="HZS63" s="345"/>
      <c r="HZT63" s="345"/>
      <c r="HZU63" s="345"/>
      <c r="HZV63" s="345"/>
      <c r="HZW63" s="345"/>
      <c r="HZX63" s="345"/>
      <c r="HZY63" s="345"/>
      <c r="HZZ63" s="345"/>
      <c r="IAA63" s="345"/>
      <c r="IAB63" s="345"/>
      <c r="IAC63" s="345"/>
      <c r="IAD63" s="345"/>
      <c r="IAE63" s="345"/>
      <c r="IAF63" s="345"/>
      <c r="IAG63" s="345"/>
      <c r="IAH63" s="345"/>
      <c r="IAI63" s="345"/>
      <c r="IAJ63" s="345"/>
      <c r="IAK63" s="345"/>
      <c r="IAL63" s="345"/>
      <c r="IAM63" s="345"/>
      <c r="IAN63" s="345"/>
      <c r="IAO63" s="345"/>
      <c r="IAP63" s="345"/>
      <c r="IAQ63" s="345"/>
      <c r="IAR63" s="345"/>
      <c r="IAS63" s="345"/>
      <c r="IAT63" s="345"/>
      <c r="IAU63" s="345"/>
      <c r="IAV63" s="345"/>
      <c r="IAW63" s="345"/>
      <c r="IAX63" s="345"/>
      <c r="IAY63" s="345"/>
      <c r="IAZ63" s="345"/>
      <c r="IBA63" s="345"/>
      <c r="IBB63" s="345"/>
      <c r="IBC63" s="345"/>
      <c r="IBD63" s="345"/>
      <c r="IBE63" s="345"/>
      <c r="IBF63" s="345"/>
      <c r="IBG63" s="345"/>
      <c r="IBH63" s="345"/>
      <c r="IBI63" s="345"/>
      <c r="IBJ63" s="345"/>
      <c r="IBK63" s="345"/>
      <c r="IBL63" s="345"/>
      <c r="IBM63" s="345"/>
      <c r="IBN63" s="345"/>
      <c r="IBO63" s="345"/>
      <c r="IBP63" s="345"/>
      <c r="IBQ63" s="345"/>
      <c r="IBR63" s="345"/>
      <c r="IBS63" s="345"/>
      <c r="IBT63" s="345"/>
      <c r="IBU63" s="345"/>
      <c r="IBV63" s="345"/>
      <c r="IBW63" s="345"/>
      <c r="IBX63" s="345"/>
      <c r="IBY63" s="345"/>
      <c r="IBZ63" s="345"/>
      <c r="ICA63" s="345"/>
      <c r="ICB63" s="345"/>
      <c r="ICC63" s="345"/>
      <c r="ICD63" s="345"/>
      <c r="ICE63" s="345"/>
      <c r="ICF63" s="345"/>
      <c r="ICG63" s="345"/>
      <c r="ICH63" s="345"/>
      <c r="ICI63" s="345"/>
      <c r="ICJ63" s="345"/>
      <c r="ICK63" s="345"/>
      <c r="ICL63" s="345"/>
      <c r="ICM63" s="345"/>
      <c r="ICN63" s="345"/>
      <c r="ICO63" s="345"/>
      <c r="ICP63" s="345"/>
      <c r="ICQ63" s="345"/>
      <c r="ICR63" s="345"/>
      <c r="ICS63" s="345"/>
      <c r="ICT63" s="345"/>
      <c r="ICU63" s="345"/>
      <c r="ICV63" s="345"/>
      <c r="ICW63" s="345"/>
      <c r="ICX63" s="345"/>
      <c r="ICY63" s="345"/>
      <c r="ICZ63" s="345"/>
      <c r="IDA63" s="345"/>
      <c r="IDB63" s="345"/>
      <c r="IDC63" s="345"/>
      <c r="IDD63" s="345"/>
      <c r="IDE63" s="345"/>
      <c r="IDF63" s="345"/>
      <c r="IDG63" s="345"/>
      <c r="IDH63" s="345"/>
      <c r="IDI63" s="345"/>
      <c r="IDJ63" s="345"/>
      <c r="IDK63" s="345"/>
      <c r="IDL63" s="345"/>
      <c r="IDM63" s="345"/>
      <c r="IDN63" s="345"/>
      <c r="IDO63" s="345"/>
      <c r="IDP63" s="345"/>
      <c r="IDQ63" s="345"/>
      <c r="IDR63" s="345"/>
      <c r="IDS63" s="345"/>
      <c r="IDT63" s="345"/>
      <c r="IDU63" s="345"/>
      <c r="IDV63" s="345"/>
      <c r="IDW63" s="345"/>
      <c r="IDX63" s="345"/>
      <c r="IDY63" s="345"/>
      <c r="IDZ63" s="345"/>
      <c r="IEA63" s="345"/>
      <c r="IEB63" s="345"/>
      <c r="IEC63" s="345"/>
      <c r="IED63" s="345"/>
      <c r="IEE63" s="345"/>
      <c r="IEF63" s="345"/>
      <c r="IEG63" s="345"/>
      <c r="IEH63" s="345"/>
      <c r="IEI63" s="345"/>
      <c r="IEJ63" s="345"/>
      <c r="IEK63" s="345"/>
      <c r="IEL63" s="345"/>
      <c r="IEM63" s="345"/>
      <c r="IEN63" s="345"/>
      <c r="IEO63" s="345"/>
      <c r="IEP63" s="345"/>
      <c r="IEQ63" s="345"/>
      <c r="IER63" s="345"/>
      <c r="IES63" s="345"/>
      <c r="IET63" s="345"/>
      <c r="IEU63" s="345"/>
      <c r="IEV63" s="345"/>
      <c r="IEW63" s="345"/>
      <c r="IEX63" s="345"/>
      <c r="IEY63" s="345"/>
      <c r="IEZ63" s="345"/>
      <c r="IFA63" s="345"/>
      <c r="IFB63" s="345"/>
      <c r="IFC63" s="345"/>
      <c r="IFD63" s="345"/>
      <c r="IFE63" s="345"/>
      <c r="IFF63" s="345"/>
      <c r="IFG63" s="345"/>
      <c r="IFH63" s="345"/>
      <c r="IFI63" s="345"/>
      <c r="IFJ63" s="345"/>
      <c r="IFK63" s="345"/>
      <c r="IFL63" s="345"/>
      <c r="IFM63" s="345"/>
      <c r="IFN63" s="345"/>
      <c r="IFO63" s="345"/>
      <c r="IFP63" s="345"/>
      <c r="IFQ63" s="345"/>
      <c r="IFR63" s="345"/>
      <c r="IFS63" s="345"/>
      <c r="IFT63" s="345"/>
      <c r="IFU63" s="345"/>
      <c r="IFV63" s="345"/>
      <c r="IFW63" s="345"/>
      <c r="IFX63" s="345"/>
      <c r="IFY63" s="345"/>
      <c r="IFZ63" s="345"/>
      <c r="IGA63" s="345"/>
      <c r="IGB63" s="345"/>
      <c r="IGC63" s="345"/>
      <c r="IGD63" s="345"/>
      <c r="IGE63" s="345"/>
      <c r="IGF63" s="345"/>
      <c r="IGG63" s="345"/>
      <c r="IGH63" s="345"/>
      <c r="IGI63" s="345"/>
      <c r="IGJ63" s="345"/>
      <c r="IGK63" s="345"/>
      <c r="IGL63" s="345"/>
      <c r="IGM63" s="345"/>
      <c r="IGN63" s="345"/>
      <c r="IGO63" s="345"/>
      <c r="IGP63" s="345"/>
      <c r="IGQ63" s="345"/>
      <c r="IGR63" s="345"/>
      <c r="IGS63" s="345"/>
      <c r="IGT63" s="345"/>
      <c r="IGU63" s="345"/>
      <c r="IGV63" s="345"/>
      <c r="IGW63" s="345"/>
      <c r="IGX63" s="345"/>
      <c r="IGY63" s="345"/>
      <c r="IGZ63" s="345"/>
      <c r="IHA63" s="345"/>
      <c r="IHB63" s="345"/>
      <c r="IHC63" s="345"/>
      <c r="IHD63" s="345"/>
      <c r="IHE63" s="345"/>
      <c r="IHF63" s="345"/>
      <c r="IHG63" s="345"/>
      <c r="IHH63" s="345"/>
      <c r="IHI63" s="345"/>
      <c r="IHJ63" s="345"/>
      <c r="IHK63" s="345"/>
      <c r="IHL63" s="345"/>
      <c r="IHM63" s="345"/>
      <c r="IHN63" s="345"/>
      <c r="IHO63" s="345"/>
      <c r="IHP63" s="345"/>
      <c r="IHQ63" s="345"/>
      <c r="IHR63" s="345"/>
      <c r="IHS63" s="345"/>
      <c r="IHT63" s="345"/>
      <c r="IHU63" s="345"/>
      <c r="IHV63" s="345"/>
      <c r="IHW63" s="345"/>
      <c r="IHX63" s="345"/>
      <c r="IHY63" s="345"/>
      <c r="IHZ63" s="345"/>
      <c r="IIA63" s="345"/>
      <c r="IIB63" s="345"/>
      <c r="IIC63" s="345"/>
      <c r="IID63" s="345"/>
      <c r="IIE63" s="345"/>
      <c r="IIF63" s="345"/>
      <c r="IIG63" s="345"/>
      <c r="IIH63" s="345"/>
      <c r="III63" s="345"/>
      <c r="IIJ63" s="345"/>
      <c r="IIK63" s="345"/>
      <c r="IIL63" s="345"/>
      <c r="IIM63" s="345"/>
      <c r="IIN63" s="345"/>
      <c r="IIO63" s="345"/>
      <c r="IIP63" s="345"/>
      <c r="IIQ63" s="345"/>
      <c r="IIR63" s="345"/>
      <c r="IIS63" s="345"/>
      <c r="IIT63" s="345"/>
      <c r="IIU63" s="345"/>
      <c r="IIV63" s="345"/>
      <c r="IIW63" s="345"/>
      <c r="IIX63" s="345"/>
      <c r="IIY63" s="345"/>
      <c r="IIZ63" s="345"/>
      <c r="IJA63" s="345"/>
      <c r="IJB63" s="345"/>
      <c r="IJC63" s="345"/>
      <c r="IJD63" s="345"/>
      <c r="IJE63" s="345"/>
      <c r="IJF63" s="345"/>
      <c r="IJG63" s="345"/>
      <c r="IJH63" s="345"/>
      <c r="IJI63" s="345"/>
      <c r="IJJ63" s="345"/>
      <c r="IJK63" s="345"/>
      <c r="IJL63" s="345"/>
      <c r="IJM63" s="345"/>
      <c r="IJN63" s="345"/>
      <c r="IJO63" s="345"/>
      <c r="IJP63" s="345"/>
      <c r="IJQ63" s="345"/>
      <c r="IJR63" s="345"/>
      <c r="IJS63" s="345"/>
      <c r="IJT63" s="345"/>
      <c r="IJU63" s="345"/>
      <c r="IJV63" s="345"/>
      <c r="IJW63" s="345"/>
      <c r="IJX63" s="345"/>
      <c r="IJY63" s="345"/>
      <c r="IJZ63" s="345"/>
      <c r="IKA63" s="345"/>
      <c r="IKB63" s="345"/>
      <c r="IKC63" s="345"/>
      <c r="IKD63" s="345"/>
      <c r="IKE63" s="345"/>
      <c r="IKF63" s="345"/>
      <c r="IKG63" s="345"/>
      <c r="IKH63" s="345"/>
      <c r="IKI63" s="345"/>
      <c r="IKJ63" s="345"/>
      <c r="IKK63" s="345"/>
      <c r="IKL63" s="345"/>
      <c r="IKM63" s="345"/>
      <c r="IKN63" s="345"/>
      <c r="IKO63" s="345"/>
      <c r="IKP63" s="345"/>
      <c r="IKQ63" s="345"/>
      <c r="IKR63" s="345"/>
      <c r="IKS63" s="345"/>
      <c r="IKT63" s="345"/>
      <c r="IKU63" s="345"/>
      <c r="IKV63" s="345"/>
      <c r="IKW63" s="345"/>
      <c r="IKX63" s="345"/>
      <c r="IKY63" s="345"/>
      <c r="IKZ63" s="345"/>
      <c r="ILA63" s="345"/>
      <c r="ILB63" s="345"/>
      <c r="ILC63" s="345"/>
      <c r="ILD63" s="345"/>
      <c r="ILE63" s="345"/>
      <c r="ILF63" s="345"/>
      <c r="ILG63" s="345"/>
      <c r="ILH63" s="345"/>
      <c r="ILI63" s="345"/>
      <c r="ILJ63" s="345"/>
      <c r="ILK63" s="345"/>
      <c r="ILL63" s="345"/>
      <c r="ILM63" s="345"/>
      <c r="ILN63" s="345"/>
      <c r="ILO63" s="345"/>
      <c r="ILP63" s="345"/>
      <c r="ILQ63" s="345"/>
      <c r="ILR63" s="345"/>
      <c r="ILS63" s="345"/>
      <c r="ILT63" s="345"/>
      <c r="ILU63" s="345"/>
      <c r="ILV63" s="345"/>
      <c r="ILW63" s="345"/>
      <c r="ILX63" s="345"/>
      <c r="ILY63" s="345"/>
      <c r="ILZ63" s="345"/>
      <c r="IMA63" s="345"/>
      <c r="IMB63" s="345"/>
      <c r="IMC63" s="345"/>
      <c r="IMD63" s="345"/>
      <c r="IME63" s="345"/>
      <c r="IMF63" s="345"/>
      <c r="IMG63" s="345"/>
      <c r="IMH63" s="345"/>
      <c r="IMI63" s="345"/>
      <c r="IMJ63" s="345"/>
      <c r="IMK63" s="345"/>
      <c r="IML63" s="345"/>
      <c r="IMM63" s="345"/>
      <c r="IMN63" s="345"/>
      <c r="IMO63" s="345"/>
      <c r="IMP63" s="345"/>
      <c r="IMQ63" s="345"/>
      <c r="IMR63" s="345"/>
      <c r="IMS63" s="345"/>
      <c r="IMT63" s="345"/>
      <c r="IMU63" s="345"/>
      <c r="IMV63" s="345"/>
      <c r="IMW63" s="345"/>
      <c r="IMX63" s="345"/>
      <c r="IMY63" s="345"/>
      <c r="IMZ63" s="345"/>
      <c r="INA63" s="345"/>
      <c r="INB63" s="345"/>
      <c r="INC63" s="345"/>
      <c r="IND63" s="345"/>
      <c r="INE63" s="345"/>
      <c r="INF63" s="345"/>
      <c r="ING63" s="345"/>
      <c r="INH63" s="345"/>
      <c r="INI63" s="345"/>
      <c r="INJ63" s="345"/>
      <c r="INK63" s="345"/>
      <c r="INL63" s="345"/>
      <c r="INM63" s="345"/>
      <c r="INN63" s="345"/>
      <c r="INO63" s="345"/>
      <c r="INP63" s="345"/>
      <c r="INQ63" s="345"/>
      <c r="INR63" s="345"/>
      <c r="INS63" s="345"/>
      <c r="INT63" s="345"/>
      <c r="INU63" s="345"/>
      <c r="INV63" s="345"/>
      <c r="INW63" s="345"/>
      <c r="INX63" s="345"/>
      <c r="INY63" s="345"/>
      <c r="INZ63" s="345"/>
      <c r="IOA63" s="345"/>
      <c r="IOB63" s="345"/>
      <c r="IOC63" s="345"/>
      <c r="IOD63" s="345"/>
      <c r="IOE63" s="345"/>
      <c r="IOF63" s="345"/>
      <c r="IOG63" s="345"/>
      <c r="IOH63" s="345"/>
      <c r="IOI63" s="345"/>
      <c r="IOJ63" s="345"/>
      <c r="IOK63" s="345"/>
      <c r="IOL63" s="345"/>
      <c r="IOM63" s="345"/>
      <c r="ION63" s="345"/>
      <c r="IOO63" s="345"/>
      <c r="IOP63" s="345"/>
      <c r="IOQ63" s="345"/>
      <c r="IOR63" s="345"/>
      <c r="IOS63" s="345"/>
      <c r="IOT63" s="345"/>
      <c r="IOU63" s="345"/>
      <c r="IOV63" s="345"/>
      <c r="IOW63" s="345"/>
      <c r="IOX63" s="345"/>
      <c r="IOY63" s="345"/>
      <c r="IOZ63" s="345"/>
      <c r="IPA63" s="345"/>
      <c r="IPB63" s="345"/>
      <c r="IPC63" s="345"/>
      <c r="IPD63" s="345"/>
      <c r="IPE63" s="345"/>
      <c r="IPF63" s="345"/>
      <c r="IPG63" s="345"/>
      <c r="IPH63" s="345"/>
      <c r="IPI63" s="345"/>
      <c r="IPJ63" s="345"/>
      <c r="IPK63" s="345"/>
      <c r="IPL63" s="345"/>
      <c r="IPM63" s="345"/>
      <c r="IPN63" s="345"/>
      <c r="IPO63" s="345"/>
      <c r="IPP63" s="345"/>
      <c r="IPQ63" s="345"/>
      <c r="IPR63" s="345"/>
      <c r="IPS63" s="345"/>
      <c r="IPT63" s="345"/>
      <c r="IPU63" s="345"/>
      <c r="IPV63" s="345"/>
      <c r="IPW63" s="345"/>
      <c r="IPX63" s="345"/>
      <c r="IPY63" s="345"/>
      <c r="IPZ63" s="345"/>
      <c r="IQA63" s="345"/>
      <c r="IQB63" s="345"/>
      <c r="IQC63" s="345"/>
      <c r="IQD63" s="345"/>
      <c r="IQE63" s="345"/>
      <c r="IQF63" s="345"/>
      <c r="IQG63" s="345"/>
      <c r="IQH63" s="345"/>
      <c r="IQI63" s="345"/>
      <c r="IQJ63" s="345"/>
      <c r="IQK63" s="345"/>
      <c r="IQL63" s="345"/>
      <c r="IQM63" s="345"/>
      <c r="IQN63" s="345"/>
      <c r="IQO63" s="345"/>
      <c r="IQP63" s="345"/>
      <c r="IQQ63" s="345"/>
      <c r="IQR63" s="345"/>
      <c r="IQS63" s="345"/>
      <c r="IQT63" s="345"/>
      <c r="IQU63" s="345"/>
      <c r="IQV63" s="345"/>
      <c r="IQW63" s="345"/>
      <c r="IQX63" s="345"/>
      <c r="IQY63" s="345"/>
      <c r="IQZ63" s="345"/>
      <c r="IRA63" s="345"/>
      <c r="IRB63" s="345"/>
      <c r="IRC63" s="345"/>
      <c r="IRD63" s="345"/>
      <c r="IRE63" s="345"/>
      <c r="IRF63" s="345"/>
      <c r="IRG63" s="345"/>
      <c r="IRH63" s="345"/>
      <c r="IRI63" s="345"/>
      <c r="IRJ63" s="345"/>
      <c r="IRK63" s="345"/>
      <c r="IRL63" s="345"/>
      <c r="IRM63" s="345"/>
      <c r="IRN63" s="345"/>
      <c r="IRO63" s="345"/>
      <c r="IRP63" s="345"/>
      <c r="IRQ63" s="345"/>
      <c r="IRR63" s="345"/>
      <c r="IRS63" s="345"/>
      <c r="IRT63" s="345"/>
      <c r="IRU63" s="345"/>
      <c r="IRV63" s="345"/>
      <c r="IRW63" s="345"/>
      <c r="IRX63" s="345"/>
      <c r="IRY63" s="345"/>
      <c r="IRZ63" s="345"/>
      <c r="ISA63" s="345"/>
      <c r="ISB63" s="345"/>
      <c r="ISC63" s="345"/>
      <c r="ISD63" s="345"/>
      <c r="ISE63" s="345"/>
      <c r="ISF63" s="345"/>
      <c r="ISG63" s="345"/>
      <c r="ISH63" s="345"/>
      <c r="ISI63" s="345"/>
      <c r="ISJ63" s="345"/>
      <c r="ISK63" s="345"/>
      <c r="ISL63" s="345"/>
      <c r="ISM63" s="345"/>
      <c r="ISN63" s="345"/>
      <c r="ISO63" s="345"/>
      <c r="ISP63" s="345"/>
      <c r="ISQ63" s="345"/>
      <c r="ISR63" s="345"/>
      <c r="ISS63" s="345"/>
      <c r="IST63" s="345"/>
      <c r="ISU63" s="345"/>
      <c r="ISV63" s="345"/>
      <c r="ISW63" s="345"/>
      <c r="ISX63" s="345"/>
      <c r="ISY63" s="345"/>
      <c r="ISZ63" s="345"/>
      <c r="ITA63" s="345"/>
      <c r="ITB63" s="345"/>
      <c r="ITC63" s="345"/>
      <c r="ITD63" s="345"/>
      <c r="ITE63" s="345"/>
      <c r="ITF63" s="345"/>
      <c r="ITG63" s="345"/>
      <c r="ITH63" s="345"/>
      <c r="ITI63" s="345"/>
      <c r="ITJ63" s="345"/>
      <c r="ITK63" s="345"/>
      <c r="ITL63" s="345"/>
      <c r="ITM63" s="345"/>
      <c r="ITN63" s="345"/>
      <c r="ITO63" s="345"/>
      <c r="ITP63" s="345"/>
      <c r="ITQ63" s="345"/>
      <c r="ITR63" s="345"/>
      <c r="ITS63" s="345"/>
      <c r="ITT63" s="345"/>
      <c r="ITU63" s="345"/>
      <c r="ITV63" s="345"/>
      <c r="ITW63" s="345"/>
      <c r="ITX63" s="345"/>
      <c r="ITY63" s="345"/>
      <c r="ITZ63" s="345"/>
      <c r="IUA63" s="345"/>
      <c r="IUB63" s="345"/>
      <c r="IUC63" s="345"/>
      <c r="IUD63" s="345"/>
      <c r="IUE63" s="345"/>
      <c r="IUF63" s="345"/>
      <c r="IUG63" s="345"/>
      <c r="IUH63" s="345"/>
      <c r="IUI63" s="345"/>
      <c r="IUJ63" s="345"/>
      <c r="IUK63" s="345"/>
      <c r="IUL63" s="345"/>
      <c r="IUM63" s="345"/>
      <c r="IUN63" s="345"/>
      <c r="IUO63" s="345"/>
      <c r="IUP63" s="345"/>
      <c r="IUQ63" s="345"/>
      <c r="IUR63" s="345"/>
      <c r="IUS63" s="345"/>
      <c r="IUT63" s="345"/>
      <c r="IUU63" s="345"/>
      <c r="IUV63" s="345"/>
      <c r="IUW63" s="345"/>
      <c r="IUX63" s="345"/>
      <c r="IUY63" s="345"/>
      <c r="IUZ63" s="345"/>
      <c r="IVA63" s="345"/>
      <c r="IVB63" s="345"/>
      <c r="IVC63" s="345"/>
      <c r="IVD63" s="345"/>
      <c r="IVE63" s="345"/>
      <c r="IVF63" s="345"/>
      <c r="IVG63" s="345"/>
      <c r="IVH63" s="345"/>
      <c r="IVI63" s="345"/>
      <c r="IVJ63" s="345"/>
      <c r="IVK63" s="345"/>
      <c r="IVL63" s="345"/>
      <c r="IVM63" s="345"/>
      <c r="IVN63" s="345"/>
      <c r="IVO63" s="345"/>
      <c r="IVP63" s="345"/>
      <c r="IVQ63" s="345"/>
      <c r="IVR63" s="345"/>
      <c r="IVS63" s="345"/>
      <c r="IVT63" s="345"/>
      <c r="IVU63" s="345"/>
      <c r="IVV63" s="345"/>
      <c r="IVW63" s="345"/>
      <c r="IVX63" s="345"/>
      <c r="IVY63" s="345"/>
      <c r="IVZ63" s="345"/>
      <c r="IWA63" s="345"/>
      <c r="IWB63" s="345"/>
      <c r="IWC63" s="345"/>
      <c r="IWD63" s="345"/>
      <c r="IWE63" s="345"/>
      <c r="IWF63" s="345"/>
      <c r="IWG63" s="345"/>
      <c r="IWH63" s="345"/>
      <c r="IWI63" s="345"/>
      <c r="IWJ63" s="345"/>
      <c r="IWK63" s="345"/>
      <c r="IWL63" s="345"/>
      <c r="IWM63" s="345"/>
      <c r="IWN63" s="345"/>
      <c r="IWO63" s="345"/>
      <c r="IWP63" s="345"/>
      <c r="IWQ63" s="345"/>
      <c r="IWR63" s="345"/>
      <c r="IWS63" s="345"/>
      <c r="IWT63" s="345"/>
      <c r="IWU63" s="345"/>
      <c r="IWV63" s="345"/>
      <c r="IWW63" s="345"/>
      <c r="IWX63" s="345"/>
      <c r="IWY63" s="345"/>
      <c r="IWZ63" s="345"/>
      <c r="IXA63" s="345"/>
      <c r="IXB63" s="345"/>
      <c r="IXC63" s="345"/>
      <c r="IXD63" s="345"/>
      <c r="IXE63" s="345"/>
      <c r="IXF63" s="345"/>
      <c r="IXG63" s="345"/>
      <c r="IXH63" s="345"/>
      <c r="IXI63" s="345"/>
      <c r="IXJ63" s="345"/>
      <c r="IXK63" s="345"/>
      <c r="IXL63" s="345"/>
      <c r="IXM63" s="345"/>
      <c r="IXN63" s="345"/>
      <c r="IXO63" s="345"/>
      <c r="IXP63" s="345"/>
      <c r="IXQ63" s="345"/>
      <c r="IXR63" s="345"/>
      <c r="IXS63" s="345"/>
      <c r="IXT63" s="345"/>
      <c r="IXU63" s="345"/>
      <c r="IXV63" s="345"/>
      <c r="IXW63" s="345"/>
      <c r="IXX63" s="345"/>
      <c r="IXY63" s="345"/>
      <c r="IXZ63" s="345"/>
      <c r="IYA63" s="345"/>
      <c r="IYB63" s="345"/>
      <c r="IYC63" s="345"/>
      <c r="IYD63" s="345"/>
      <c r="IYE63" s="345"/>
      <c r="IYF63" s="345"/>
      <c r="IYG63" s="345"/>
      <c r="IYH63" s="345"/>
      <c r="IYI63" s="345"/>
      <c r="IYJ63" s="345"/>
      <c r="IYK63" s="345"/>
      <c r="IYL63" s="345"/>
      <c r="IYM63" s="345"/>
      <c r="IYN63" s="345"/>
      <c r="IYO63" s="345"/>
      <c r="IYP63" s="345"/>
      <c r="IYQ63" s="345"/>
      <c r="IYR63" s="345"/>
      <c r="IYS63" s="345"/>
      <c r="IYT63" s="345"/>
      <c r="IYU63" s="345"/>
      <c r="IYV63" s="345"/>
      <c r="IYW63" s="345"/>
      <c r="IYX63" s="345"/>
      <c r="IYY63" s="345"/>
      <c r="IYZ63" s="345"/>
      <c r="IZA63" s="345"/>
      <c r="IZB63" s="345"/>
      <c r="IZC63" s="345"/>
      <c r="IZD63" s="345"/>
      <c r="IZE63" s="345"/>
      <c r="IZF63" s="345"/>
      <c r="IZG63" s="345"/>
      <c r="IZH63" s="345"/>
      <c r="IZI63" s="345"/>
      <c r="IZJ63" s="345"/>
      <c r="IZK63" s="345"/>
      <c r="IZL63" s="345"/>
      <c r="IZM63" s="345"/>
      <c r="IZN63" s="345"/>
      <c r="IZO63" s="345"/>
      <c r="IZP63" s="345"/>
      <c r="IZQ63" s="345"/>
      <c r="IZR63" s="345"/>
      <c r="IZS63" s="345"/>
      <c r="IZT63" s="345"/>
      <c r="IZU63" s="345"/>
      <c r="IZV63" s="345"/>
      <c r="IZW63" s="345"/>
      <c r="IZX63" s="345"/>
      <c r="IZY63" s="345"/>
      <c r="IZZ63" s="345"/>
      <c r="JAA63" s="345"/>
      <c r="JAB63" s="345"/>
      <c r="JAC63" s="345"/>
      <c r="JAD63" s="345"/>
      <c r="JAE63" s="345"/>
      <c r="JAF63" s="345"/>
      <c r="JAG63" s="345"/>
      <c r="JAH63" s="345"/>
      <c r="JAI63" s="345"/>
      <c r="JAJ63" s="345"/>
      <c r="JAK63" s="345"/>
      <c r="JAL63" s="345"/>
      <c r="JAM63" s="345"/>
      <c r="JAN63" s="345"/>
      <c r="JAO63" s="345"/>
      <c r="JAP63" s="345"/>
      <c r="JAQ63" s="345"/>
      <c r="JAR63" s="345"/>
      <c r="JAS63" s="345"/>
      <c r="JAT63" s="345"/>
      <c r="JAU63" s="345"/>
      <c r="JAV63" s="345"/>
      <c r="JAW63" s="345"/>
      <c r="JAX63" s="345"/>
      <c r="JAY63" s="345"/>
      <c r="JAZ63" s="345"/>
      <c r="JBA63" s="345"/>
      <c r="JBB63" s="345"/>
      <c r="JBC63" s="345"/>
      <c r="JBD63" s="345"/>
      <c r="JBE63" s="345"/>
      <c r="JBF63" s="345"/>
      <c r="JBG63" s="345"/>
      <c r="JBH63" s="345"/>
      <c r="JBI63" s="345"/>
      <c r="JBJ63" s="345"/>
      <c r="JBK63" s="345"/>
      <c r="JBL63" s="345"/>
      <c r="JBM63" s="345"/>
      <c r="JBN63" s="345"/>
      <c r="JBO63" s="345"/>
      <c r="JBP63" s="345"/>
      <c r="JBQ63" s="345"/>
      <c r="JBR63" s="345"/>
      <c r="JBS63" s="345"/>
      <c r="JBT63" s="345"/>
      <c r="JBU63" s="345"/>
      <c r="JBV63" s="345"/>
      <c r="JBW63" s="345"/>
      <c r="JBX63" s="345"/>
      <c r="JBY63" s="345"/>
      <c r="JBZ63" s="345"/>
      <c r="JCA63" s="345"/>
      <c r="JCB63" s="345"/>
      <c r="JCC63" s="345"/>
      <c r="JCD63" s="345"/>
      <c r="JCE63" s="345"/>
      <c r="JCF63" s="345"/>
      <c r="JCG63" s="345"/>
      <c r="JCH63" s="345"/>
      <c r="JCI63" s="345"/>
      <c r="JCJ63" s="345"/>
      <c r="JCK63" s="345"/>
      <c r="JCL63" s="345"/>
      <c r="JCM63" s="345"/>
      <c r="JCN63" s="345"/>
      <c r="JCO63" s="345"/>
      <c r="JCP63" s="345"/>
      <c r="JCQ63" s="345"/>
      <c r="JCR63" s="345"/>
      <c r="JCS63" s="345"/>
      <c r="JCT63" s="345"/>
      <c r="JCU63" s="345"/>
      <c r="JCV63" s="345"/>
      <c r="JCW63" s="345"/>
      <c r="JCX63" s="345"/>
      <c r="JCY63" s="345"/>
      <c r="JCZ63" s="345"/>
      <c r="JDA63" s="345"/>
      <c r="JDB63" s="345"/>
      <c r="JDC63" s="345"/>
      <c r="JDD63" s="345"/>
      <c r="JDE63" s="345"/>
      <c r="JDF63" s="345"/>
      <c r="JDG63" s="345"/>
      <c r="JDH63" s="345"/>
      <c r="JDI63" s="345"/>
      <c r="JDJ63" s="345"/>
      <c r="JDK63" s="345"/>
      <c r="JDL63" s="345"/>
      <c r="JDM63" s="345"/>
      <c r="JDN63" s="345"/>
      <c r="JDO63" s="345"/>
      <c r="JDP63" s="345"/>
      <c r="JDQ63" s="345"/>
      <c r="JDR63" s="345"/>
      <c r="JDS63" s="345"/>
      <c r="JDT63" s="345"/>
      <c r="JDU63" s="345"/>
      <c r="JDV63" s="345"/>
      <c r="JDW63" s="345"/>
      <c r="JDX63" s="345"/>
      <c r="JDY63" s="345"/>
      <c r="JDZ63" s="345"/>
      <c r="JEA63" s="345"/>
      <c r="JEB63" s="345"/>
      <c r="JEC63" s="345"/>
      <c r="JED63" s="345"/>
      <c r="JEE63" s="345"/>
      <c r="JEF63" s="345"/>
      <c r="JEG63" s="345"/>
      <c r="JEH63" s="345"/>
      <c r="JEI63" s="345"/>
      <c r="JEJ63" s="345"/>
      <c r="JEK63" s="345"/>
      <c r="JEL63" s="345"/>
      <c r="JEM63" s="345"/>
      <c r="JEN63" s="345"/>
      <c r="JEO63" s="345"/>
      <c r="JEP63" s="345"/>
      <c r="JEQ63" s="345"/>
      <c r="JER63" s="345"/>
      <c r="JES63" s="345"/>
      <c r="JET63" s="345"/>
      <c r="JEU63" s="345"/>
      <c r="JEV63" s="345"/>
      <c r="JEW63" s="345"/>
      <c r="JEX63" s="345"/>
      <c r="JEY63" s="345"/>
      <c r="JEZ63" s="345"/>
      <c r="JFA63" s="345"/>
      <c r="JFB63" s="345"/>
      <c r="JFC63" s="345"/>
      <c r="JFD63" s="345"/>
      <c r="JFE63" s="345"/>
      <c r="JFF63" s="345"/>
      <c r="JFG63" s="345"/>
      <c r="JFH63" s="345"/>
      <c r="JFI63" s="345"/>
      <c r="JFJ63" s="345"/>
      <c r="JFK63" s="345"/>
      <c r="JFL63" s="345"/>
      <c r="JFM63" s="345"/>
      <c r="JFN63" s="345"/>
      <c r="JFO63" s="345"/>
      <c r="JFP63" s="345"/>
      <c r="JFQ63" s="345"/>
      <c r="JFR63" s="345"/>
      <c r="JFS63" s="345"/>
      <c r="JFT63" s="345"/>
      <c r="JFU63" s="345"/>
      <c r="JFV63" s="345"/>
      <c r="JFW63" s="345"/>
      <c r="JFX63" s="345"/>
      <c r="JFY63" s="345"/>
      <c r="JFZ63" s="345"/>
      <c r="JGA63" s="345"/>
      <c r="JGB63" s="345"/>
      <c r="JGC63" s="345"/>
      <c r="JGD63" s="345"/>
      <c r="JGE63" s="345"/>
      <c r="JGF63" s="345"/>
      <c r="JGG63" s="345"/>
      <c r="JGH63" s="345"/>
      <c r="JGI63" s="345"/>
      <c r="JGJ63" s="345"/>
      <c r="JGK63" s="345"/>
      <c r="JGL63" s="345"/>
      <c r="JGM63" s="345"/>
      <c r="JGN63" s="345"/>
      <c r="JGO63" s="345"/>
      <c r="JGP63" s="345"/>
      <c r="JGQ63" s="345"/>
      <c r="JGR63" s="345"/>
      <c r="JGS63" s="345"/>
      <c r="JGT63" s="345"/>
      <c r="JGU63" s="345"/>
      <c r="JGV63" s="345"/>
      <c r="JGW63" s="345"/>
      <c r="JGX63" s="345"/>
      <c r="JGY63" s="345"/>
      <c r="JGZ63" s="345"/>
      <c r="JHA63" s="345"/>
      <c r="JHB63" s="345"/>
      <c r="JHC63" s="345"/>
      <c r="JHD63" s="345"/>
      <c r="JHE63" s="345"/>
      <c r="JHF63" s="345"/>
      <c r="JHG63" s="345"/>
      <c r="JHH63" s="345"/>
      <c r="JHI63" s="345"/>
      <c r="JHJ63" s="345"/>
      <c r="JHK63" s="345"/>
      <c r="JHL63" s="345"/>
      <c r="JHM63" s="345"/>
      <c r="JHN63" s="345"/>
      <c r="JHO63" s="345"/>
      <c r="JHP63" s="345"/>
      <c r="JHQ63" s="345"/>
      <c r="JHR63" s="345"/>
      <c r="JHS63" s="345"/>
      <c r="JHT63" s="345"/>
      <c r="JHU63" s="345"/>
      <c r="JHV63" s="345"/>
      <c r="JHW63" s="345"/>
      <c r="JHX63" s="345"/>
      <c r="JHY63" s="345"/>
      <c r="JHZ63" s="345"/>
      <c r="JIA63" s="345"/>
      <c r="JIB63" s="345"/>
      <c r="JIC63" s="345"/>
      <c r="JID63" s="345"/>
      <c r="JIE63" s="345"/>
      <c r="JIF63" s="345"/>
      <c r="JIG63" s="345"/>
      <c r="JIH63" s="345"/>
      <c r="JII63" s="345"/>
      <c r="JIJ63" s="345"/>
      <c r="JIK63" s="345"/>
      <c r="JIL63" s="345"/>
      <c r="JIM63" s="345"/>
      <c r="JIN63" s="345"/>
      <c r="JIO63" s="345"/>
      <c r="JIP63" s="345"/>
      <c r="JIQ63" s="345"/>
      <c r="JIR63" s="345"/>
      <c r="JIS63" s="345"/>
      <c r="JIT63" s="345"/>
      <c r="JIU63" s="345"/>
      <c r="JIV63" s="345"/>
      <c r="JIW63" s="345"/>
      <c r="JIX63" s="345"/>
      <c r="JIY63" s="345"/>
      <c r="JIZ63" s="345"/>
      <c r="JJA63" s="345"/>
      <c r="JJB63" s="345"/>
      <c r="JJC63" s="345"/>
      <c r="JJD63" s="345"/>
      <c r="JJE63" s="345"/>
      <c r="JJF63" s="345"/>
      <c r="JJG63" s="345"/>
      <c r="JJH63" s="345"/>
      <c r="JJI63" s="345"/>
      <c r="JJJ63" s="345"/>
      <c r="JJK63" s="345"/>
      <c r="JJL63" s="345"/>
      <c r="JJM63" s="345"/>
      <c r="JJN63" s="345"/>
      <c r="JJO63" s="345"/>
      <c r="JJP63" s="345"/>
      <c r="JJQ63" s="345"/>
      <c r="JJR63" s="345"/>
      <c r="JJS63" s="345"/>
      <c r="JJT63" s="345"/>
      <c r="JJU63" s="345"/>
      <c r="JJV63" s="345"/>
      <c r="JJW63" s="345"/>
      <c r="JJX63" s="345"/>
      <c r="JJY63" s="345"/>
      <c r="JJZ63" s="345"/>
      <c r="JKA63" s="345"/>
      <c r="JKB63" s="345"/>
      <c r="JKC63" s="345"/>
      <c r="JKD63" s="345"/>
      <c r="JKE63" s="345"/>
      <c r="JKF63" s="345"/>
      <c r="JKG63" s="345"/>
      <c r="JKH63" s="345"/>
      <c r="JKI63" s="345"/>
      <c r="JKJ63" s="345"/>
      <c r="JKK63" s="345"/>
      <c r="JKL63" s="345"/>
      <c r="JKM63" s="345"/>
      <c r="JKN63" s="345"/>
      <c r="JKO63" s="345"/>
      <c r="JKP63" s="345"/>
      <c r="JKQ63" s="345"/>
      <c r="JKR63" s="345"/>
      <c r="JKS63" s="345"/>
      <c r="JKT63" s="345"/>
      <c r="JKU63" s="345"/>
      <c r="JKV63" s="345"/>
      <c r="JKW63" s="345"/>
      <c r="JKX63" s="345"/>
      <c r="JKY63" s="345"/>
      <c r="JKZ63" s="345"/>
      <c r="JLA63" s="345"/>
      <c r="JLB63" s="345"/>
      <c r="JLC63" s="345"/>
      <c r="JLD63" s="345"/>
      <c r="JLE63" s="345"/>
      <c r="JLF63" s="345"/>
      <c r="JLG63" s="345"/>
      <c r="JLH63" s="345"/>
      <c r="JLI63" s="345"/>
      <c r="JLJ63" s="345"/>
      <c r="JLK63" s="345"/>
      <c r="JLL63" s="345"/>
      <c r="JLM63" s="345"/>
      <c r="JLN63" s="345"/>
      <c r="JLO63" s="345"/>
      <c r="JLP63" s="345"/>
      <c r="JLQ63" s="345"/>
      <c r="JLR63" s="345"/>
      <c r="JLS63" s="345"/>
      <c r="JLT63" s="345"/>
      <c r="JLU63" s="345"/>
      <c r="JLV63" s="345"/>
      <c r="JLW63" s="345"/>
      <c r="JLX63" s="345"/>
      <c r="JLY63" s="345"/>
      <c r="JLZ63" s="345"/>
      <c r="JMA63" s="345"/>
      <c r="JMB63" s="345"/>
      <c r="JMC63" s="345"/>
      <c r="JMD63" s="345"/>
      <c r="JME63" s="345"/>
      <c r="JMF63" s="345"/>
      <c r="JMG63" s="345"/>
      <c r="JMH63" s="345"/>
      <c r="JMI63" s="345"/>
      <c r="JMJ63" s="345"/>
      <c r="JMK63" s="345"/>
      <c r="JML63" s="345"/>
      <c r="JMM63" s="345"/>
      <c r="JMN63" s="345"/>
      <c r="JMO63" s="345"/>
      <c r="JMP63" s="345"/>
      <c r="JMQ63" s="345"/>
      <c r="JMR63" s="345"/>
      <c r="JMS63" s="345"/>
      <c r="JMT63" s="345"/>
      <c r="JMU63" s="345"/>
      <c r="JMV63" s="345"/>
      <c r="JMW63" s="345"/>
      <c r="JMX63" s="345"/>
      <c r="JMY63" s="345"/>
      <c r="JMZ63" s="345"/>
      <c r="JNA63" s="345"/>
      <c r="JNB63" s="345"/>
      <c r="JNC63" s="345"/>
      <c r="JND63" s="345"/>
      <c r="JNE63" s="345"/>
      <c r="JNF63" s="345"/>
      <c r="JNG63" s="345"/>
      <c r="JNH63" s="345"/>
      <c r="JNI63" s="345"/>
      <c r="JNJ63" s="345"/>
      <c r="JNK63" s="345"/>
      <c r="JNL63" s="345"/>
      <c r="JNM63" s="345"/>
      <c r="JNN63" s="345"/>
      <c r="JNO63" s="345"/>
      <c r="JNP63" s="345"/>
      <c r="JNQ63" s="345"/>
      <c r="JNR63" s="345"/>
      <c r="JNS63" s="345"/>
      <c r="JNT63" s="345"/>
      <c r="JNU63" s="345"/>
      <c r="JNV63" s="345"/>
      <c r="JNW63" s="345"/>
      <c r="JNX63" s="345"/>
      <c r="JNY63" s="345"/>
      <c r="JNZ63" s="345"/>
      <c r="JOA63" s="345"/>
      <c r="JOB63" s="345"/>
      <c r="JOC63" s="345"/>
      <c r="JOD63" s="345"/>
      <c r="JOE63" s="345"/>
      <c r="JOF63" s="345"/>
      <c r="JOG63" s="345"/>
      <c r="JOH63" s="345"/>
      <c r="JOI63" s="345"/>
      <c r="JOJ63" s="345"/>
      <c r="JOK63" s="345"/>
      <c r="JOL63" s="345"/>
      <c r="JOM63" s="345"/>
      <c r="JON63" s="345"/>
      <c r="JOO63" s="345"/>
      <c r="JOP63" s="345"/>
      <c r="JOQ63" s="345"/>
      <c r="JOR63" s="345"/>
      <c r="JOS63" s="345"/>
      <c r="JOT63" s="345"/>
      <c r="JOU63" s="345"/>
      <c r="JOV63" s="345"/>
      <c r="JOW63" s="345"/>
      <c r="JOX63" s="345"/>
      <c r="JOY63" s="345"/>
      <c r="JOZ63" s="345"/>
      <c r="JPA63" s="345"/>
      <c r="JPB63" s="345"/>
      <c r="JPC63" s="345"/>
      <c r="JPD63" s="345"/>
      <c r="JPE63" s="345"/>
      <c r="JPF63" s="345"/>
      <c r="JPG63" s="345"/>
      <c r="JPH63" s="345"/>
      <c r="JPI63" s="345"/>
      <c r="JPJ63" s="345"/>
      <c r="JPK63" s="345"/>
      <c r="JPL63" s="345"/>
      <c r="JPM63" s="345"/>
      <c r="JPN63" s="345"/>
      <c r="JPO63" s="345"/>
      <c r="JPP63" s="345"/>
      <c r="JPQ63" s="345"/>
      <c r="JPR63" s="345"/>
      <c r="JPS63" s="345"/>
      <c r="JPT63" s="345"/>
      <c r="JPU63" s="345"/>
      <c r="JPV63" s="345"/>
      <c r="JPW63" s="345"/>
      <c r="JPX63" s="345"/>
      <c r="JPY63" s="345"/>
      <c r="JPZ63" s="345"/>
      <c r="JQA63" s="345"/>
      <c r="JQB63" s="345"/>
      <c r="JQC63" s="345"/>
      <c r="JQD63" s="345"/>
      <c r="JQE63" s="345"/>
      <c r="JQF63" s="345"/>
      <c r="JQG63" s="345"/>
      <c r="JQH63" s="345"/>
      <c r="JQI63" s="345"/>
      <c r="JQJ63" s="345"/>
      <c r="JQK63" s="345"/>
      <c r="JQL63" s="345"/>
      <c r="JQM63" s="345"/>
      <c r="JQN63" s="345"/>
      <c r="JQO63" s="345"/>
      <c r="JQP63" s="345"/>
      <c r="JQQ63" s="345"/>
      <c r="JQR63" s="345"/>
      <c r="JQS63" s="345"/>
      <c r="JQT63" s="345"/>
      <c r="JQU63" s="345"/>
      <c r="JQV63" s="345"/>
      <c r="JQW63" s="345"/>
      <c r="JQX63" s="345"/>
      <c r="JQY63" s="345"/>
      <c r="JQZ63" s="345"/>
      <c r="JRA63" s="345"/>
      <c r="JRB63" s="345"/>
      <c r="JRC63" s="345"/>
      <c r="JRD63" s="345"/>
      <c r="JRE63" s="345"/>
      <c r="JRF63" s="345"/>
      <c r="JRG63" s="345"/>
      <c r="JRH63" s="345"/>
      <c r="JRI63" s="345"/>
      <c r="JRJ63" s="345"/>
      <c r="JRK63" s="345"/>
      <c r="JRL63" s="345"/>
      <c r="JRM63" s="345"/>
      <c r="JRN63" s="345"/>
      <c r="JRO63" s="345"/>
      <c r="JRP63" s="345"/>
      <c r="JRQ63" s="345"/>
      <c r="JRR63" s="345"/>
      <c r="JRS63" s="345"/>
      <c r="JRT63" s="345"/>
      <c r="JRU63" s="345"/>
      <c r="JRV63" s="345"/>
      <c r="JRW63" s="345"/>
      <c r="JRX63" s="345"/>
      <c r="JRY63" s="345"/>
      <c r="JRZ63" s="345"/>
      <c r="JSA63" s="345"/>
      <c r="JSB63" s="345"/>
      <c r="JSC63" s="345"/>
      <c r="JSD63" s="345"/>
      <c r="JSE63" s="345"/>
      <c r="JSF63" s="345"/>
      <c r="JSG63" s="345"/>
      <c r="JSH63" s="345"/>
      <c r="JSI63" s="345"/>
      <c r="JSJ63" s="345"/>
      <c r="JSK63" s="345"/>
      <c r="JSL63" s="345"/>
      <c r="JSM63" s="345"/>
      <c r="JSN63" s="345"/>
      <c r="JSO63" s="345"/>
      <c r="JSP63" s="345"/>
      <c r="JSQ63" s="345"/>
      <c r="JSR63" s="345"/>
      <c r="JSS63" s="345"/>
      <c r="JST63" s="345"/>
      <c r="JSU63" s="345"/>
      <c r="JSV63" s="345"/>
      <c r="JSW63" s="345"/>
      <c r="JSX63" s="345"/>
      <c r="JSY63" s="345"/>
      <c r="JSZ63" s="345"/>
      <c r="JTA63" s="345"/>
      <c r="JTB63" s="345"/>
      <c r="JTC63" s="345"/>
      <c r="JTD63" s="345"/>
      <c r="JTE63" s="345"/>
      <c r="JTF63" s="345"/>
      <c r="JTG63" s="345"/>
      <c r="JTH63" s="345"/>
      <c r="JTI63" s="345"/>
      <c r="JTJ63" s="345"/>
      <c r="JTK63" s="345"/>
      <c r="JTL63" s="345"/>
      <c r="JTM63" s="345"/>
      <c r="JTN63" s="345"/>
      <c r="JTO63" s="345"/>
      <c r="JTP63" s="345"/>
      <c r="JTQ63" s="345"/>
      <c r="JTR63" s="345"/>
      <c r="JTS63" s="345"/>
      <c r="JTT63" s="345"/>
      <c r="JTU63" s="345"/>
      <c r="JTV63" s="345"/>
      <c r="JTW63" s="345"/>
      <c r="JTX63" s="345"/>
      <c r="JTY63" s="345"/>
      <c r="JTZ63" s="345"/>
      <c r="JUA63" s="345"/>
      <c r="JUB63" s="345"/>
      <c r="JUC63" s="345"/>
      <c r="JUD63" s="345"/>
      <c r="JUE63" s="345"/>
      <c r="JUF63" s="345"/>
      <c r="JUG63" s="345"/>
      <c r="JUH63" s="345"/>
      <c r="JUI63" s="345"/>
      <c r="JUJ63" s="345"/>
      <c r="JUK63" s="345"/>
      <c r="JUL63" s="345"/>
      <c r="JUM63" s="345"/>
      <c r="JUN63" s="345"/>
      <c r="JUO63" s="345"/>
      <c r="JUP63" s="345"/>
      <c r="JUQ63" s="345"/>
      <c r="JUR63" s="345"/>
      <c r="JUS63" s="345"/>
      <c r="JUT63" s="345"/>
      <c r="JUU63" s="345"/>
      <c r="JUV63" s="345"/>
      <c r="JUW63" s="345"/>
      <c r="JUX63" s="345"/>
      <c r="JUY63" s="345"/>
      <c r="JUZ63" s="345"/>
      <c r="JVA63" s="345"/>
      <c r="JVB63" s="345"/>
      <c r="JVC63" s="345"/>
      <c r="JVD63" s="345"/>
      <c r="JVE63" s="345"/>
      <c r="JVF63" s="345"/>
      <c r="JVG63" s="345"/>
      <c r="JVH63" s="345"/>
      <c r="JVI63" s="345"/>
      <c r="JVJ63" s="345"/>
      <c r="JVK63" s="345"/>
      <c r="JVL63" s="345"/>
      <c r="JVM63" s="345"/>
      <c r="JVN63" s="345"/>
      <c r="JVO63" s="345"/>
      <c r="JVP63" s="345"/>
      <c r="JVQ63" s="345"/>
      <c r="JVR63" s="345"/>
      <c r="JVS63" s="345"/>
      <c r="JVT63" s="345"/>
      <c r="JVU63" s="345"/>
      <c r="JVV63" s="345"/>
      <c r="JVW63" s="345"/>
      <c r="JVX63" s="345"/>
      <c r="JVY63" s="345"/>
      <c r="JVZ63" s="345"/>
      <c r="JWA63" s="345"/>
      <c r="JWB63" s="345"/>
      <c r="JWC63" s="345"/>
      <c r="JWD63" s="345"/>
      <c r="JWE63" s="345"/>
      <c r="JWF63" s="345"/>
      <c r="JWG63" s="345"/>
      <c r="JWH63" s="345"/>
      <c r="JWI63" s="345"/>
      <c r="JWJ63" s="345"/>
      <c r="JWK63" s="345"/>
      <c r="JWL63" s="345"/>
      <c r="JWM63" s="345"/>
      <c r="JWN63" s="345"/>
      <c r="JWO63" s="345"/>
      <c r="JWP63" s="345"/>
      <c r="JWQ63" s="345"/>
      <c r="JWR63" s="345"/>
      <c r="JWS63" s="345"/>
      <c r="JWT63" s="345"/>
      <c r="JWU63" s="345"/>
      <c r="JWV63" s="345"/>
      <c r="JWW63" s="345"/>
      <c r="JWX63" s="345"/>
      <c r="JWY63" s="345"/>
      <c r="JWZ63" s="345"/>
      <c r="JXA63" s="345"/>
      <c r="JXB63" s="345"/>
      <c r="JXC63" s="345"/>
      <c r="JXD63" s="345"/>
      <c r="JXE63" s="345"/>
      <c r="JXF63" s="345"/>
      <c r="JXG63" s="345"/>
      <c r="JXH63" s="345"/>
      <c r="JXI63" s="345"/>
      <c r="JXJ63" s="345"/>
      <c r="JXK63" s="345"/>
      <c r="JXL63" s="345"/>
      <c r="JXM63" s="345"/>
      <c r="JXN63" s="345"/>
      <c r="JXO63" s="345"/>
      <c r="JXP63" s="345"/>
      <c r="JXQ63" s="345"/>
      <c r="JXR63" s="345"/>
      <c r="JXS63" s="345"/>
      <c r="JXT63" s="345"/>
      <c r="JXU63" s="345"/>
      <c r="JXV63" s="345"/>
      <c r="JXW63" s="345"/>
      <c r="JXX63" s="345"/>
      <c r="JXY63" s="345"/>
      <c r="JXZ63" s="345"/>
      <c r="JYA63" s="345"/>
      <c r="JYB63" s="345"/>
      <c r="JYC63" s="345"/>
      <c r="JYD63" s="345"/>
      <c r="JYE63" s="345"/>
      <c r="JYF63" s="345"/>
      <c r="JYG63" s="345"/>
      <c r="JYH63" s="345"/>
      <c r="JYI63" s="345"/>
      <c r="JYJ63" s="345"/>
      <c r="JYK63" s="345"/>
      <c r="JYL63" s="345"/>
      <c r="JYM63" s="345"/>
      <c r="JYN63" s="345"/>
      <c r="JYO63" s="345"/>
      <c r="JYP63" s="345"/>
      <c r="JYQ63" s="345"/>
      <c r="JYR63" s="345"/>
      <c r="JYS63" s="345"/>
      <c r="JYT63" s="345"/>
      <c r="JYU63" s="345"/>
      <c r="JYV63" s="345"/>
      <c r="JYW63" s="345"/>
      <c r="JYX63" s="345"/>
      <c r="JYY63" s="345"/>
      <c r="JYZ63" s="345"/>
      <c r="JZA63" s="345"/>
      <c r="JZB63" s="345"/>
      <c r="JZC63" s="345"/>
      <c r="JZD63" s="345"/>
      <c r="JZE63" s="345"/>
      <c r="JZF63" s="345"/>
      <c r="JZG63" s="345"/>
      <c r="JZH63" s="345"/>
      <c r="JZI63" s="345"/>
      <c r="JZJ63" s="345"/>
      <c r="JZK63" s="345"/>
      <c r="JZL63" s="345"/>
      <c r="JZM63" s="345"/>
      <c r="JZN63" s="345"/>
      <c r="JZO63" s="345"/>
      <c r="JZP63" s="345"/>
      <c r="JZQ63" s="345"/>
      <c r="JZR63" s="345"/>
      <c r="JZS63" s="345"/>
      <c r="JZT63" s="345"/>
      <c r="JZU63" s="345"/>
      <c r="JZV63" s="345"/>
      <c r="JZW63" s="345"/>
      <c r="JZX63" s="345"/>
      <c r="JZY63" s="345"/>
      <c r="JZZ63" s="345"/>
      <c r="KAA63" s="345"/>
      <c r="KAB63" s="345"/>
      <c r="KAC63" s="345"/>
      <c r="KAD63" s="345"/>
      <c r="KAE63" s="345"/>
      <c r="KAF63" s="345"/>
      <c r="KAG63" s="345"/>
      <c r="KAH63" s="345"/>
      <c r="KAI63" s="345"/>
      <c r="KAJ63" s="345"/>
      <c r="KAK63" s="345"/>
      <c r="KAL63" s="345"/>
      <c r="KAM63" s="345"/>
      <c r="KAN63" s="345"/>
      <c r="KAO63" s="345"/>
      <c r="KAP63" s="345"/>
      <c r="KAQ63" s="345"/>
      <c r="KAR63" s="345"/>
      <c r="KAS63" s="345"/>
      <c r="KAT63" s="345"/>
      <c r="KAU63" s="345"/>
      <c r="KAV63" s="345"/>
      <c r="KAW63" s="345"/>
      <c r="KAX63" s="345"/>
      <c r="KAY63" s="345"/>
      <c r="KAZ63" s="345"/>
      <c r="KBA63" s="345"/>
      <c r="KBB63" s="345"/>
      <c r="KBC63" s="345"/>
      <c r="KBD63" s="345"/>
      <c r="KBE63" s="345"/>
      <c r="KBF63" s="345"/>
      <c r="KBG63" s="345"/>
      <c r="KBH63" s="345"/>
      <c r="KBI63" s="345"/>
      <c r="KBJ63" s="345"/>
      <c r="KBK63" s="345"/>
      <c r="KBL63" s="345"/>
      <c r="KBM63" s="345"/>
      <c r="KBN63" s="345"/>
      <c r="KBO63" s="345"/>
      <c r="KBP63" s="345"/>
      <c r="KBQ63" s="345"/>
      <c r="KBR63" s="345"/>
      <c r="KBS63" s="345"/>
      <c r="KBT63" s="345"/>
      <c r="KBU63" s="345"/>
      <c r="KBV63" s="345"/>
      <c r="KBW63" s="345"/>
      <c r="KBX63" s="345"/>
      <c r="KBY63" s="345"/>
      <c r="KBZ63" s="345"/>
      <c r="KCA63" s="345"/>
      <c r="KCB63" s="345"/>
      <c r="KCC63" s="345"/>
      <c r="KCD63" s="345"/>
      <c r="KCE63" s="345"/>
      <c r="KCF63" s="345"/>
      <c r="KCG63" s="345"/>
      <c r="KCH63" s="345"/>
      <c r="KCI63" s="345"/>
      <c r="KCJ63" s="345"/>
      <c r="KCK63" s="345"/>
      <c r="KCL63" s="345"/>
      <c r="KCM63" s="345"/>
      <c r="KCN63" s="345"/>
      <c r="KCO63" s="345"/>
      <c r="KCP63" s="345"/>
      <c r="KCQ63" s="345"/>
      <c r="KCR63" s="345"/>
      <c r="KCS63" s="345"/>
      <c r="KCT63" s="345"/>
      <c r="KCU63" s="345"/>
      <c r="KCV63" s="345"/>
      <c r="KCW63" s="345"/>
      <c r="KCX63" s="345"/>
      <c r="KCY63" s="345"/>
      <c r="KCZ63" s="345"/>
      <c r="KDA63" s="345"/>
      <c r="KDB63" s="345"/>
      <c r="KDC63" s="345"/>
      <c r="KDD63" s="345"/>
      <c r="KDE63" s="345"/>
      <c r="KDF63" s="345"/>
      <c r="KDG63" s="345"/>
      <c r="KDH63" s="345"/>
      <c r="KDI63" s="345"/>
      <c r="KDJ63" s="345"/>
      <c r="KDK63" s="345"/>
      <c r="KDL63" s="345"/>
      <c r="KDM63" s="345"/>
      <c r="KDN63" s="345"/>
      <c r="KDO63" s="345"/>
      <c r="KDP63" s="345"/>
      <c r="KDQ63" s="345"/>
      <c r="KDR63" s="345"/>
      <c r="KDS63" s="345"/>
      <c r="KDT63" s="345"/>
      <c r="KDU63" s="345"/>
      <c r="KDV63" s="345"/>
      <c r="KDW63" s="345"/>
      <c r="KDX63" s="345"/>
      <c r="KDY63" s="345"/>
      <c r="KDZ63" s="345"/>
      <c r="KEA63" s="345"/>
      <c r="KEB63" s="345"/>
      <c r="KEC63" s="345"/>
      <c r="KED63" s="345"/>
      <c r="KEE63" s="345"/>
      <c r="KEF63" s="345"/>
      <c r="KEG63" s="345"/>
      <c r="KEH63" s="345"/>
      <c r="KEI63" s="345"/>
      <c r="KEJ63" s="345"/>
      <c r="KEK63" s="345"/>
      <c r="KEL63" s="345"/>
      <c r="KEM63" s="345"/>
      <c r="KEN63" s="345"/>
      <c r="KEO63" s="345"/>
      <c r="KEP63" s="345"/>
      <c r="KEQ63" s="345"/>
      <c r="KER63" s="345"/>
      <c r="KES63" s="345"/>
      <c r="KET63" s="345"/>
      <c r="KEU63" s="345"/>
      <c r="KEV63" s="345"/>
      <c r="KEW63" s="345"/>
      <c r="KEX63" s="345"/>
      <c r="KEY63" s="345"/>
      <c r="KEZ63" s="345"/>
      <c r="KFA63" s="345"/>
      <c r="KFB63" s="345"/>
      <c r="KFC63" s="345"/>
      <c r="KFD63" s="345"/>
      <c r="KFE63" s="345"/>
      <c r="KFF63" s="345"/>
      <c r="KFG63" s="345"/>
      <c r="KFH63" s="345"/>
      <c r="KFI63" s="345"/>
      <c r="KFJ63" s="345"/>
      <c r="KFK63" s="345"/>
      <c r="KFL63" s="345"/>
      <c r="KFM63" s="345"/>
      <c r="KFN63" s="345"/>
      <c r="KFO63" s="345"/>
      <c r="KFP63" s="345"/>
      <c r="KFQ63" s="345"/>
      <c r="KFR63" s="345"/>
      <c r="KFS63" s="345"/>
      <c r="KFT63" s="345"/>
      <c r="KFU63" s="345"/>
      <c r="KFV63" s="345"/>
      <c r="KFW63" s="345"/>
      <c r="KFX63" s="345"/>
      <c r="KFY63" s="345"/>
      <c r="KFZ63" s="345"/>
      <c r="KGA63" s="345"/>
      <c r="KGB63" s="345"/>
      <c r="KGC63" s="345"/>
      <c r="KGD63" s="345"/>
      <c r="KGE63" s="345"/>
      <c r="KGF63" s="345"/>
      <c r="KGG63" s="345"/>
      <c r="KGH63" s="345"/>
      <c r="KGI63" s="345"/>
      <c r="KGJ63" s="345"/>
      <c r="KGK63" s="345"/>
      <c r="KGL63" s="345"/>
      <c r="KGM63" s="345"/>
      <c r="KGN63" s="345"/>
      <c r="KGO63" s="345"/>
      <c r="KGP63" s="345"/>
      <c r="KGQ63" s="345"/>
      <c r="KGR63" s="345"/>
      <c r="KGS63" s="345"/>
      <c r="KGT63" s="345"/>
      <c r="KGU63" s="345"/>
      <c r="KGV63" s="345"/>
      <c r="KGW63" s="345"/>
      <c r="KGX63" s="345"/>
      <c r="KGY63" s="345"/>
      <c r="KGZ63" s="345"/>
      <c r="KHA63" s="345"/>
      <c r="KHB63" s="345"/>
      <c r="KHC63" s="345"/>
      <c r="KHD63" s="345"/>
      <c r="KHE63" s="345"/>
      <c r="KHF63" s="345"/>
      <c r="KHG63" s="345"/>
      <c r="KHH63" s="345"/>
      <c r="KHI63" s="345"/>
      <c r="KHJ63" s="345"/>
      <c r="KHK63" s="345"/>
      <c r="KHL63" s="345"/>
      <c r="KHM63" s="345"/>
      <c r="KHN63" s="345"/>
      <c r="KHO63" s="345"/>
      <c r="KHP63" s="345"/>
      <c r="KHQ63" s="345"/>
      <c r="KHR63" s="345"/>
      <c r="KHS63" s="345"/>
      <c r="KHT63" s="345"/>
      <c r="KHU63" s="345"/>
      <c r="KHV63" s="345"/>
      <c r="KHW63" s="345"/>
      <c r="KHX63" s="345"/>
      <c r="KHY63" s="345"/>
      <c r="KHZ63" s="345"/>
      <c r="KIA63" s="345"/>
      <c r="KIB63" s="345"/>
      <c r="KIC63" s="345"/>
      <c r="KID63" s="345"/>
      <c r="KIE63" s="345"/>
      <c r="KIF63" s="345"/>
      <c r="KIG63" s="345"/>
      <c r="KIH63" s="345"/>
      <c r="KII63" s="345"/>
      <c r="KIJ63" s="345"/>
      <c r="KIK63" s="345"/>
      <c r="KIL63" s="345"/>
      <c r="KIM63" s="345"/>
      <c r="KIN63" s="345"/>
      <c r="KIO63" s="345"/>
      <c r="KIP63" s="345"/>
      <c r="KIQ63" s="345"/>
      <c r="KIR63" s="345"/>
      <c r="KIS63" s="345"/>
      <c r="KIT63" s="345"/>
      <c r="KIU63" s="345"/>
      <c r="KIV63" s="345"/>
      <c r="KIW63" s="345"/>
      <c r="KIX63" s="345"/>
      <c r="KIY63" s="345"/>
      <c r="KIZ63" s="345"/>
      <c r="KJA63" s="345"/>
      <c r="KJB63" s="345"/>
      <c r="KJC63" s="345"/>
      <c r="KJD63" s="345"/>
      <c r="KJE63" s="345"/>
      <c r="KJF63" s="345"/>
      <c r="KJG63" s="345"/>
      <c r="KJH63" s="345"/>
      <c r="KJI63" s="345"/>
      <c r="KJJ63" s="345"/>
      <c r="KJK63" s="345"/>
      <c r="KJL63" s="345"/>
      <c r="KJM63" s="345"/>
      <c r="KJN63" s="345"/>
      <c r="KJO63" s="345"/>
      <c r="KJP63" s="345"/>
      <c r="KJQ63" s="345"/>
      <c r="KJR63" s="345"/>
      <c r="KJS63" s="345"/>
      <c r="KJT63" s="345"/>
      <c r="KJU63" s="345"/>
      <c r="KJV63" s="345"/>
      <c r="KJW63" s="345"/>
      <c r="KJX63" s="345"/>
      <c r="KJY63" s="345"/>
      <c r="KJZ63" s="345"/>
      <c r="KKA63" s="345"/>
      <c r="KKB63" s="345"/>
      <c r="KKC63" s="345"/>
      <c r="KKD63" s="345"/>
      <c r="KKE63" s="345"/>
      <c r="KKF63" s="345"/>
      <c r="KKG63" s="345"/>
      <c r="KKH63" s="345"/>
      <c r="KKI63" s="345"/>
      <c r="KKJ63" s="345"/>
      <c r="KKK63" s="345"/>
      <c r="KKL63" s="345"/>
      <c r="KKM63" s="345"/>
      <c r="KKN63" s="345"/>
      <c r="KKO63" s="345"/>
      <c r="KKP63" s="345"/>
      <c r="KKQ63" s="345"/>
      <c r="KKR63" s="345"/>
      <c r="KKS63" s="345"/>
      <c r="KKT63" s="345"/>
      <c r="KKU63" s="345"/>
      <c r="KKV63" s="345"/>
      <c r="KKW63" s="345"/>
      <c r="KKX63" s="345"/>
      <c r="KKY63" s="345"/>
      <c r="KKZ63" s="345"/>
      <c r="KLA63" s="345"/>
      <c r="KLB63" s="345"/>
      <c r="KLC63" s="345"/>
      <c r="KLD63" s="345"/>
      <c r="KLE63" s="345"/>
      <c r="KLF63" s="345"/>
      <c r="KLG63" s="345"/>
      <c r="KLH63" s="345"/>
      <c r="KLI63" s="345"/>
      <c r="KLJ63" s="345"/>
      <c r="KLK63" s="345"/>
      <c r="KLL63" s="345"/>
      <c r="KLM63" s="345"/>
      <c r="KLN63" s="345"/>
      <c r="KLO63" s="345"/>
      <c r="KLP63" s="345"/>
      <c r="KLQ63" s="345"/>
      <c r="KLR63" s="345"/>
      <c r="KLS63" s="345"/>
      <c r="KLT63" s="345"/>
      <c r="KLU63" s="345"/>
      <c r="KLV63" s="345"/>
      <c r="KLW63" s="345"/>
      <c r="KLX63" s="345"/>
      <c r="KLY63" s="345"/>
      <c r="KLZ63" s="345"/>
      <c r="KMA63" s="345"/>
      <c r="KMB63" s="345"/>
      <c r="KMC63" s="345"/>
      <c r="KMD63" s="345"/>
      <c r="KME63" s="345"/>
      <c r="KMF63" s="345"/>
      <c r="KMG63" s="345"/>
      <c r="KMH63" s="345"/>
      <c r="KMI63" s="345"/>
      <c r="KMJ63" s="345"/>
      <c r="KMK63" s="345"/>
      <c r="KML63" s="345"/>
      <c r="KMM63" s="345"/>
      <c r="KMN63" s="345"/>
      <c r="KMO63" s="345"/>
      <c r="KMP63" s="345"/>
      <c r="KMQ63" s="345"/>
      <c r="KMR63" s="345"/>
      <c r="KMS63" s="345"/>
      <c r="KMT63" s="345"/>
      <c r="KMU63" s="345"/>
      <c r="KMV63" s="345"/>
      <c r="KMW63" s="345"/>
      <c r="KMX63" s="345"/>
      <c r="KMY63" s="345"/>
      <c r="KMZ63" s="345"/>
      <c r="KNA63" s="345"/>
      <c r="KNB63" s="345"/>
      <c r="KNC63" s="345"/>
      <c r="KND63" s="345"/>
      <c r="KNE63" s="345"/>
      <c r="KNF63" s="345"/>
      <c r="KNG63" s="345"/>
      <c r="KNH63" s="345"/>
      <c r="KNI63" s="345"/>
      <c r="KNJ63" s="345"/>
      <c r="KNK63" s="345"/>
      <c r="KNL63" s="345"/>
      <c r="KNM63" s="345"/>
      <c r="KNN63" s="345"/>
      <c r="KNO63" s="345"/>
      <c r="KNP63" s="345"/>
      <c r="KNQ63" s="345"/>
      <c r="KNR63" s="345"/>
      <c r="KNS63" s="345"/>
      <c r="KNT63" s="345"/>
      <c r="KNU63" s="345"/>
      <c r="KNV63" s="345"/>
      <c r="KNW63" s="345"/>
      <c r="KNX63" s="345"/>
      <c r="KNY63" s="345"/>
      <c r="KNZ63" s="345"/>
      <c r="KOA63" s="345"/>
      <c r="KOB63" s="345"/>
      <c r="KOC63" s="345"/>
      <c r="KOD63" s="345"/>
      <c r="KOE63" s="345"/>
      <c r="KOF63" s="345"/>
      <c r="KOG63" s="345"/>
      <c r="KOH63" s="345"/>
      <c r="KOI63" s="345"/>
      <c r="KOJ63" s="345"/>
      <c r="KOK63" s="345"/>
      <c r="KOL63" s="345"/>
      <c r="KOM63" s="345"/>
      <c r="KON63" s="345"/>
      <c r="KOO63" s="345"/>
      <c r="KOP63" s="345"/>
      <c r="KOQ63" s="345"/>
      <c r="KOR63" s="345"/>
      <c r="KOS63" s="345"/>
      <c r="KOT63" s="345"/>
      <c r="KOU63" s="345"/>
      <c r="KOV63" s="345"/>
      <c r="KOW63" s="345"/>
      <c r="KOX63" s="345"/>
      <c r="KOY63" s="345"/>
      <c r="KOZ63" s="345"/>
      <c r="KPA63" s="345"/>
      <c r="KPB63" s="345"/>
      <c r="KPC63" s="345"/>
      <c r="KPD63" s="345"/>
      <c r="KPE63" s="345"/>
      <c r="KPF63" s="345"/>
      <c r="KPG63" s="345"/>
      <c r="KPH63" s="345"/>
      <c r="KPI63" s="345"/>
      <c r="KPJ63" s="345"/>
      <c r="KPK63" s="345"/>
      <c r="KPL63" s="345"/>
      <c r="KPM63" s="345"/>
      <c r="KPN63" s="345"/>
      <c r="KPO63" s="345"/>
      <c r="KPP63" s="345"/>
      <c r="KPQ63" s="345"/>
      <c r="KPR63" s="345"/>
      <c r="KPS63" s="345"/>
      <c r="KPT63" s="345"/>
      <c r="KPU63" s="345"/>
      <c r="KPV63" s="345"/>
      <c r="KPW63" s="345"/>
      <c r="KPX63" s="345"/>
      <c r="KPY63" s="345"/>
      <c r="KPZ63" s="345"/>
      <c r="KQA63" s="345"/>
      <c r="KQB63" s="345"/>
      <c r="KQC63" s="345"/>
      <c r="KQD63" s="345"/>
      <c r="KQE63" s="345"/>
      <c r="KQF63" s="345"/>
      <c r="KQG63" s="345"/>
      <c r="KQH63" s="345"/>
      <c r="KQI63" s="345"/>
      <c r="KQJ63" s="345"/>
      <c r="KQK63" s="345"/>
      <c r="KQL63" s="345"/>
      <c r="KQM63" s="345"/>
      <c r="KQN63" s="345"/>
      <c r="KQO63" s="345"/>
      <c r="KQP63" s="345"/>
      <c r="KQQ63" s="345"/>
      <c r="KQR63" s="345"/>
      <c r="KQS63" s="345"/>
      <c r="KQT63" s="345"/>
      <c r="KQU63" s="345"/>
      <c r="KQV63" s="345"/>
      <c r="KQW63" s="345"/>
      <c r="KQX63" s="345"/>
      <c r="KQY63" s="345"/>
      <c r="KQZ63" s="345"/>
      <c r="KRA63" s="345"/>
      <c r="KRB63" s="345"/>
      <c r="KRC63" s="345"/>
      <c r="KRD63" s="345"/>
      <c r="KRE63" s="345"/>
      <c r="KRF63" s="345"/>
      <c r="KRG63" s="345"/>
      <c r="KRH63" s="345"/>
      <c r="KRI63" s="345"/>
      <c r="KRJ63" s="345"/>
      <c r="KRK63" s="345"/>
      <c r="KRL63" s="345"/>
      <c r="KRM63" s="345"/>
      <c r="KRN63" s="345"/>
      <c r="KRO63" s="345"/>
      <c r="KRP63" s="345"/>
      <c r="KRQ63" s="345"/>
      <c r="KRR63" s="345"/>
      <c r="KRS63" s="345"/>
      <c r="KRT63" s="345"/>
      <c r="KRU63" s="345"/>
      <c r="KRV63" s="345"/>
      <c r="KRW63" s="345"/>
      <c r="KRX63" s="345"/>
      <c r="KRY63" s="345"/>
      <c r="KRZ63" s="345"/>
      <c r="KSA63" s="345"/>
      <c r="KSB63" s="345"/>
      <c r="KSC63" s="345"/>
      <c r="KSD63" s="345"/>
      <c r="KSE63" s="345"/>
      <c r="KSF63" s="345"/>
      <c r="KSG63" s="345"/>
      <c r="KSH63" s="345"/>
      <c r="KSI63" s="345"/>
      <c r="KSJ63" s="345"/>
      <c r="KSK63" s="345"/>
      <c r="KSL63" s="345"/>
      <c r="KSM63" s="345"/>
      <c r="KSN63" s="345"/>
      <c r="KSO63" s="345"/>
      <c r="KSP63" s="345"/>
      <c r="KSQ63" s="345"/>
      <c r="KSR63" s="345"/>
      <c r="KSS63" s="345"/>
      <c r="KST63" s="345"/>
      <c r="KSU63" s="345"/>
      <c r="KSV63" s="345"/>
      <c r="KSW63" s="345"/>
      <c r="KSX63" s="345"/>
      <c r="KSY63" s="345"/>
      <c r="KSZ63" s="345"/>
      <c r="KTA63" s="345"/>
      <c r="KTB63" s="345"/>
      <c r="KTC63" s="345"/>
      <c r="KTD63" s="345"/>
      <c r="KTE63" s="345"/>
      <c r="KTF63" s="345"/>
      <c r="KTG63" s="345"/>
      <c r="KTH63" s="345"/>
      <c r="KTI63" s="345"/>
      <c r="KTJ63" s="345"/>
      <c r="KTK63" s="345"/>
      <c r="KTL63" s="345"/>
      <c r="KTM63" s="345"/>
      <c r="KTN63" s="345"/>
      <c r="KTO63" s="345"/>
      <c r="KTP63" s="345"/>
      <c r="KTQ63" s="345"/>
      <c r="KTR63" s="345"/>
      <c r="KTS63" s="345"/>
      <c r="KTT63" s="345"/>
      <c r="KTU63" s="345"/>
      <c r="KTV63" s="345"/>
      <c r="KTW63" s="345"/>
      <c r="KTX63" s="345"/>
      <c r="KTY63" s="345"/>
      <c r="KTZ63" s="345"/>
      <c r="KUA63" s="345"/>
      <c r="KUB63" s="345"/>
      <c r="KUC63" s="345"/>
      <c r="KUD63" s="345"/>
      <c r="KUE63" s="345"/>
      <c r="KUF63" s="345"/>
      <c r="KUG63" s="345"/>
      <c r="KUH63" s="345"/>
      <c r="KUI63" s="345"/>
      <c r="KUJ63" s="345"/>
      <c r="KUK63" s="345"/>
      <c r="KUL63" s="345"/>
      <c r="KUM63" s="345"/>
      <c r="KUN63" s="345"/>
      <c r="KUO63" s="345"/>
      <c r="KUP63" s="345"/>
      <c r="KUQ63" s="345"/>
      <c r="KUR63" s="345"/>
      <c r="KUS63" s="345"/>
      <c r="KUT63" s="345"/>
      <c r="KUU63" s="345"/>
      <c r="KUV63" s="345"/>
      <c r="KUW63" s="345"/>
      <c r="KUX63" s="345"/>
      <c r="KUY63" s="345"/>
      <c r="KUZ63" s="345"/>
      <c r="KVA63" s="345"/>
      <c r="KVB63" s="345"/>
      <c r="KVC63" s="345"/>
      <c r="KVD63" s="345"/>
      <c r="KVE63" s="345"/>
      <c r="KVF63" s="345"/>
      <c r="KVG63" s="345"/>
      <c r="KVH63" s="345"/>
      <c r="KVI63" s="345"/>
      <c r="KVJ63" s="345"/>
      <c r="KVK63" s="345"/>
      <c r="KVL63" s="345"/>
      <c r="KVM63" s="345"/>
      <c r="KVN63" s="345"/>
      <c r="KVO63" s="345"/>
      <c r="KVP63" s="345"/>
      <c r="KVQ63" s="345"/>
      <c r="KVR63" s="345"/>
      <c r="KVS63" s="345"/>
      <c r="KVT63" s="345"/>
      <c r="KVU63" s="345"/>
      <c r="KVV63" s="345"/>
      <c r="KVW63" s="345"/>
      <c r="KVX63" s="345"/>
      <c r="KVY63" s="345"/>
      <c r="KVZ63" s="345"/>
      <c r="KWA63" s="345"/>
      <c r="KWB63" s="345"/>
      <c r="KWC63" s="345"/>
      <c r="KWD63" s="345"/>
      <c r="KWE63" s="345"/>
      <c r="KWF63" s="345"/>
      <c r="KWG63" s="345"/>
      <c r="KWH63" s="345"/>
      <c r="KWI63" s="345"/>
      <c r="KWJ63" s="345"/>
      <c r="KWK63" s="345"/>
      <c r="KWL63" s="345"/>
      <c r="KWM63" s="345"/>
      <c r="KWN63" s="345"/>
      <c r="KWO63" s="345"/>
      <c r="KWP63" s="345"/>
      <c r="KWQ63" s="345"/>
      <c r="KWR63" s="345"/>
      <c r="KWS63" s="345"/>
      <c r="KWT63" s="345"/>
      <c r="KWU63" s="345"/>
      <c r="KWV63" s="345"/>
      <c r="KWW63" s="345"/>
      <c r="KWX63" s="345"/>
      <c r="KWY63" s="345"/>
      <c r="KWZ63" s="345"/>
      <c r="KXA63" s="345"/>
      <c r="KXB63" s="345"/>
      <c r="KXC63" s="345"/>
      <c r="KXD63" s="345"/>
      <c r="KXE63" s="345"/>
      <c r="KXF63" s="345"/>
      <c r="KXG63" s="345"/>
      <c r="KXH63" s="345"/>
      <c r="KXI63" s="345"/>
      <c r="KXJ63" s="345"/>
      <c r="KXK63" s="345"/>
      <c r="KXL63" s="345"/>
      <c r="KXM63" s="345"/>
      <c r="KXN63" s="345"/>
      <c r="KXO63" s="345"/>
      <c r="KXP63" s="345"/>
      <c r="KXQ63" s="345"/>
      <c r="KXR63" s="345"/>
      <c r="KXS63" s="345"/>
      <c r="KXT63" s="345"/>
      <c r="KXU63" s="345"/>
      <c r="KXV63" s="345"/>
      <c r="KXW63" s="345"/>
      <c r="KXX63" s="345"/>
      <c r="KXY63" s="345"/>
      <c r="KXZ63" s="345"/>
      <c r="KYA63" s="345"/>
      <c r="KYB63" s="345"/>
      <c r="KYC63" s="345"/>
      <c r="KYD63" s="345"/>
      <c r="KYE63" s="345"/>
      <c r="KYF63" s="345"/>
      <c r="KYG63" s="345"/>
      <c r="KYH63" s="345"/>
      <c r="KYI63" s="345"/>
      <c r="KYJ63" s="345"/>
      <c r="KYK63" s="345"/>
      <c r="KYL63" s="345"/>
      <c r="KYM63" s="345"/>
      <c r="KYN63" s="345"/>
      <c r="KYO63" s="345"/>
      <c r="KYP63" s="345"/>
      <c r="KYQ63" s="345"/>
      <c r="KYR63" s="345"/>
      <c r="KYS63" s="345"/>
      <c r="KYT63" s="345"/>
      <c r="KYU63" s="345"/>
      <c r="KYV63" s="345"/>
      <c r="KYW63" s="345"/>
      <c r="KYX63" s="345"/>
      <c r="KYY63" s="345"/>
      <c r="KYZ63" s="345"/>
      <c r="KZA63" s="345"/>
      <c r="KZB63" s="345"/>
      <c r="KZC63" s="345"/>
      <c r="KZD63" s="345"/>
      <c r="KZE63" s="345"/>
      <c r="KZF63" s="345"/>
      <c r="KZG63" s="345"/>
      <c r="KZH63" s="345"/>
      <c r="KZI63" s="345"/>
      <c r="KZJ63" s="345"/>
      <c r="KZK63" s="345"/>
      <c r="KZL63" s="345"/>
      <c r="KZM63" s="345"/>
      <c r="KZN63" s="345"/>
      <c r="KZO63" s="345"/>
      <c r="KZP63" s="345"/>
      <c r="KZQ63" s="345"/>
      <c r="KZR63" s="345"/>
      <c r="KZS63" s="345"/>
      <c r="KZT63" s="345"/>
      <c r="KZU63" s="345"/>
      <c r="KZV63" s="345"/>
      <c r="KZW63" s="345"/>
      <c r="KZX63" s="345"/>
      <c r="KZY63" s="345"/>
      <c r="KZZ63" s="345"/>
      <c r="LAA63" s="345"/>
      <c r="LAB63" s="345"/>
      <c r="LAC63" s="345"/>
      <c r="LAD63" s="345"/>
      <c r="LAE63" s="345"/>
      <c r="LAF63" s="345"/>
      <c r="LAG63" s="345"/>
      <c r="LAH63" s="345"/>
      <c r="LAI63" s="345"/>
      <c r="LAJ63" s="345"/>
      <c r="LAK63" s="345"/>
      <c r="LAL63" s="345"/>
      <c r="LAM63" s="345"/>
      <c r="LAN63" s="345"/>
      <c r="LAO63" s="345"/>
      <c r="LAP63" s="345"/>
      <c r="LAQ63" s="345"/>
      <c r="LAR63" s="345"/>
      <c r="LAS63" s="345"/>
      <c r="LAT63" s="345"/>
      <c r="LAU63" s="345"/>
      <c r="LAV63" s="345"/>
      <c r="LAW63" s="345"/>
      <c r="LAX63" s="345"/>
      <c r="LAY63" s="345"/>
      <c r="LAZ63" s="345"/>
      <c r="LBA63" s="345"/>
      <c r="LBB63" s="345"/>
      <c r="LBC63" s="345"/>
      <c r="LBD63" s="345"/>
      <c r="LBE63" s="345"/>
      <c r="LBF63" s="345"/>
      <c r="LBG63" s="345"/>
      <c r="LBH63" s="345"/>
      <c r="LBI63" s="345"/>
      <c r="LBJ63" s="345"/>
      <c r="LBK63" s="345"/>
      <c r="LBL63" s="345"/>
      <c r="LBM63" s="345"/>
      <c r="LBN63" s="345"/>
      <c r="LBO63" s="345"/>
      <c r="LBP63" s="345"/>
      <c r="LBQ63" s="345"/>
      <c r="LBR63" s="345"/>
      <c r="LBS63" s="345"/>
      <c r="LBT63" s="345"/>
      <c r="LBU63" s="345"/>
      <c r="LBV63" s="345"/>
      <c r="LBW63" s="345"/>
      <c r="LBX63" s="345"/>
      <c r="LBY63" s="345"/>
      <c r="LBZ63" s="345"/>
      <c r="LCA63" s="345"/>
      <c r="LCB63" s="345"/>
      <c r="LCC63" s="345"/>
      <c r="LCD63" s="345"/>
      <c r="LCE63" s="345"/>
      <c r="LCF63" s="345"/>
      <c r="LCG63" s="345"/>
      <c r="LCH63" s="345"/>
      <c r="LCI63" s="345"/>
      <c r="LCJ63" s="345"/>
      <c r="LCK63" s="345"/>
      <c r="LCL63" s="345"/>
      <c r="LCM63" s="345"/>
      <c r="LCN63" s="345"/>
      <c r="LCO63" s="345"/>
      <c r="LCP63" s="345"/>
      <c r="LCQ63" s="345"/>
      <c r="LCR63" s="345"/>
      <c r="LCS63" s="345"/>
      <c r="LCT63" s="345"/>
      <c r="LCU63" s="345"/>
      <c r="LCV63" s="345"/>
      <c r="LCW63" s="345"/>
      <c r="LCX63" s="345"/>
      <c r="LCY63" s="345"/>
      <c r="LCZ63" s="345"/>
      <c r="LDA63" s="345"/>
      <c r="LDB63" s="345"/>
      <c r="LDC63" s="345"/>
      <c r="LDD63" s="345"/>
      <c r="LDE63" s="345"/>
      <c r="LDF63" s="345"/>
      <c r="LDG63" s="345"/>
      <c r="LDH63" s="345"/>
      <c r="LDI63" s="345"/>
      <c r="LDJ63" s="345"/>
      <c r="LDK63" s="345"/>
      <c r="LDL63" s="345"/>
      <c r="LDM63" s="345"/>
      <c r="LDN63" s="345"/>
      <c r="LDO63" s="345"/>
      <c r="LDP63" s="345"/>
      <c r="LDQ63" s="345"/>
      <c r="LDR63" s="345"/>
      <c r="LDS63" s="345"/>
      <c r="LDT63" s="345"/>
      <c r="LDU63" s="345"/>
      <c r="LDV63" s="345"/>
      <c r="LDW63" s="345"/>
      <c r="LDX63" s="345"/>
      <c r="LDY63" s="345"/>
      <c r="LDZ63" s="345"/>
      <c r="LEA63" s="345"/>
      <c r="LEB63" s="345"/>
      <c r="LEC63" s="345"/>
      <c r="LED63" s="345"/>
      <c r="LEE63" s="345"/>
      <c r="LEF63" s="345"/>
      <c r="LEG63" s="345"/>
      <c r="LEH63" s="345"/>
      <c r="LEI63" s="345"/>
      <c r="LEJ63" s="345"/>
      <c r="LEK63" s="345"/>
      <c r="LEL63" s="345"/>
      <c r="LEM63" s="345"/>
      <c r="LEN63" s="345"/>
      <c r="LEO63" s="345"/>
      <c r="LEP63" s="345"/>
      <c r="LEQ63" s="345"/>
      <c r="LER63" s="345"/>
      <c r="LES63" s="345"/>
      <c r="LET63" s="345"/>
      <c r="LEU63" s="345"/>
      <c r="LEV63" s="345"/>
      <c r="LEW63" s="345"/>
      <c r="LEX63" s="345"/>
      <c r="LEY63" s="345"/>
      <c r="LEZ63" s="345"/>
      <c r="LFA63" s="345"/>
      <c r="LFB63" s="345"/>
      <c r="LFC63" s="345"/>
      <c r="LFD63" s="345"/>
      <c r="LFE63" s="345"/>
      <c r="LFF63" s="345"/>
      <c r="LFG63" s="345"/>
      <c r="LFH63" s="345"/>
      <c r="LFI63" s="345"/>
      <c r="LFJ63" s="345"/>
      <c r="LFK63" s="345"/>
      <c r="LFL63" s="345"/>
      <c r="LFM63" s="345"/>
      <c r="LFN63" s="345"/>
      <c r="LFO63" s="345"/>
      <c r="LFP63" s="345"/>
      <c r="LFQ63" s="345"/>
      <c r="LFR63" s="345"/>
      <c r="LFS63" s="345"/>
      <c r="LFT63" s="345"/>
      <c r="LFU63" s="345"/>
      <c r="LFV63" s="345"/>
      <c r="LFW63" s="345"/>
      <c r="LFX63" s="345"/>
      <c r="LFY63" s="345"/>
      <c r="LFZ63" s="345"/>
      <c r="LGA63" s="345"/>
      <c r="LGB63" s="345"/>
      <c r="LGC63" s="345"/>
      <c r="LGD63" s="345"/>
      <c r="LGE63" s="345"/>
      <c r="LGF63" s="345"/>
      <c r="LGG63" s="345"/>
      <c r="LGH63" s="345"/>
      <c r="LGI63" s="345"/>
      <c r="LGJ63" s="345"/>
      <c r="LGK63" s="345"/>
      <c r="LGL63" s="345"/>
      <c r="LGM63" s="345"/>
      <c r="LGN63" s="345"/>
      <c r="LGO63" s="345"/>
      <c r="LGP63" s="345"/>
      <c r="LGQ63" s="345"/>
      <c r="LGR63" s="345"/>
      <c r="LGS63" s="345"/>
      <c r="LGT63" s="345"/>
      <c r="LGU63" s="345"/>
      <c r="LGV63" s="345"/>
      <c r="LGW63" s="345"/>
      <c r="LGX63" s="345"/>
      <c r="LGY63" s="345"/>
      <c r="LGZ63" s="345"/>
      <c r="LHA63" s="345"/>
      <c r="LHB63" s="345"/>
      <c r="LHC63" s="345"/>
      <c r="LHD63" s="345"/>
      <c r="LHE63" s="345"/>
      <c r="LHF63" s="345"/>
      <c r="LHG63" s="345"/>
      <c r="LHH63" s="345"/>
      <c r="LHI63" s="345"/>
      <c r="LHJ63" s="345"/>
      <c r="LHK63" s="345"/>
      <c r="LHL63" s="345"/>
      <c r="LHM63" s="345"/>
      <c r="LHN63" s="345"/>
      <c r="LHO63" s="345"/>
      <c r="LHP63" s="345"/>
      <c r="LHQ63" s="345"/>
      <c r="LHR63" s="345"/>
      <c r="LHS63" s="345"/>
      <c r="LHT63" s="345"/>
      <c r="LHU63" s="345"/>
      <c r="LHV63" s="345"/>
      <c r="LHW63" s="345"/>
      <c r="LHX63" s="345"/>
      <c r="LHY63" s="345"/>
      <c r="LHZ63" s="345"/>
      <c r="LIA63" s="345"/>
      <c r="LIB63" s="345"/>
      <c r="LIC63" s="345"/>
      <c r="LID63" s="345"/>
      <c r="LIE63" s="345"/>
      <c r="LIF63" s="345"/>
      <c r="LIG63" s="345"/>
      <c r="LIH63" s="345"/>
      <c r="LII63" s="345"/>
      <c r="LIJ63" s="345"/>
      <c r="LIK63" s="345"/>
      <c r="LIL63" s="345"/>
      <c r="LIM63" s="345"/>
      <c r="LIN63" s="345"/>
      <c r="LIO63" s="345"/>
      <c r="LIP63" s="345"/>
      <c r="LIQ63" s="345"/>
      <c r="LIR63" s="345"/>
      <c r="LIS63" s="345"/>
      <c r="LIT63" s="345"/>
      <c r="LIU63" s="345"/>
      <c r="LIV63" s="345"/>
      <c r="LIW63" s="345"/>
      <c r="LIX63" s="345"/>
      <c r="LIY63" s="345"/>
      <c r="LIZ63" s="345"/>
      <c r="LJA63" s="345"/>
      <c r="LJB63" s="345"/>
      <c r="LJC63" s="345"/>
      <c r="LJD63" s="345"/>
      <c r="LJE63" s="345"/>
      <c r="LJF63" s="345"/>
      <c r="LJG63" s="345"/>
      <c r="LJH63" s="345"/>
      <c r="LJI63" s="345"/>
      <c r="LJJ63" s="345"/>
      <c r="LJK63" s="345"/>
      <c r="LJL63" s="345"/>
      <c r="LJM63" s="345"/>
      <c r="LJN63" s="345"/>
      <c r="LJO63" s="345"/>
      <c r="LJP63" s="345"/>
      <c r="LJQ63" s="345"/>
      <c r="LJR63" s="345"/>
      <c r="LJS63" s="345"/>
      <c r="LJT63" s="345"/>
      <c r="LJU63" s="345"/>
      <c r="LJV63" s="345"/>
      <c r="LJW63" s="345"/>
      <c r="LJX63" s="345"/>
      <c r="LJY63" s="345"/>
      <c r="LJZ63" s="345"/>
      <c r="LKA63" s="345"/>
      <c r="LKB63" s="345"/>
      <c r="LKC63" s="345"/>
      <c r="LKD63" s="345"/>
      <c r="LKE63" s="345"/>
      <c r="LKF63" s="345"/>
      <c r="LKG63" s="345"/>
      <c r="LKH63" s="345"/>
      <c r="LKI63" s="345"/>
      <c r="LKJ63" s="345"/>
      <c r="LKK63" s="345"/>
      <c r="LKL63" s="345"/>
      <c r="LKM63" s="345"/>
      <c r="LKN63" s="345"/>
      <c r="LKO63" s="345"/>
      <c r="LKP63" s="345"/>
      <c r="LKQ63" s="345"/>
      <c r="LKR63" s="345"/>
      <c r="LKS63" s="345"/>
      <c r="LKT63" s="345"/>
      <c r="LKU63" s="345"/>
      <c r="LKV63" s="345"/>
      <c r="LKW63" s="345"/>
      <c r="LKX63" s="345"/>
      <c r="LKY63" s="345"/>
      <c r="LKZ63" s="345"/>
      <c r="LLA63" s="345"/>
      <c r="LLB63" s="345"/>
      <c r="LLC63" s="345"/>
      <c r="LLD63" s="345"/>
      <c r="LLE63" s="345"/>
      <c r="LLF63" s="345"/>
      <c r="LLG63" s="345"/>
      <c r="LLH63" s="345"/>
      <c r="LLI63" s="345"/>
      <c r="LLJ63" s="345"/>
      <c r="LLK63" s="345"/>
      <c r="LLL63" s="345"/>
      <c r="LLM63" s="345"/>
      <c r="LLN63" s="345"/>
      <c r="LLO63" s="345"/>
      <c r="LLP63" s="345"/>
      <c r="LLQ63" s="345"/>
      <c r="LLR63" s="345"/>
      <c r="LLS63" s="345"/>
      <c r="LLT63" s="345"/>
      <c r="LLU63" s="345"/>
      <c r="LLV63" s="345"/>
      <c r="LLW63" s="345"/>
      <c r="LLX63" s="345"/>
      <c r="LLY63" s="345"/>
      <c r="LLZ63" s="345"/>
      <c r="LMA63" s="345"/>
      <c r="LMB63" s="345"/>
      <c r="LMC63" s="345"/>
      <c r="LMD63" s="345"/>
      <c r="LME63" s="345"/>
      <c r="LMF63" s="345"/>
      <c r="LMG63" s="345"/>
      <c r="LMH63" s="345"/>
      <c r="LMI63" s="345"/>
      <c r="LMJ63" s="345"/>
      <c r="LMK63" s="345"/>
      <c r="LML63" s="345"/>
      <c r="LMM63" s="345"/>
      <c r="LMN63" s="345"/>
      <c r="LMO63" s="345"/>
      <c r="LMP63" s="345"/>
      <c r="LMQ63" s="345"/>
      <c r="LMR63" s="345"/>
      <c r="LMS63" s="345"/>
      <c r="LMT63" s="345"/>
      <c r="LMU63" s="345"/>
      <c r="LMV63" s="345"/>
      <c r="LMW63" s="345"/>
      <c r="LMX63" s="345"/>
      <c r="LMY63" s="345"/>
      <c r="LMZ63" s="345"/>
      <c r="LNA63" s="345"/>
      <c r="LNB63" s="345"/>
      <c r="LNC63" s="345"/>
      <c r="LND63" s="345"/>
      <c r="LNE63" s="345"/>
      <c r="LNF63" s="345"/>
      <c r="LNG63" s="345"/>
      <c r="LNH63" s="345"/>
      <c r="LNI63" s="345"/>
      <c r="LNJ63" s="345"/>
      <c r="LNK63" s="345"/>
      <c r="LNL63" s="345"/>
      <c r="LNM63" s="345"/>
      <c r="LNN63" s="345"/>
      <c r="LNO63" s="345"/>
      <c r="LNP63" s="345"/>
      <c r="LNQ63" s="345"/>
      <c r="LNR63" s="345"/>
      <c r="LNS63" s="345"/>
      <c r="LNT63" s="345"/>
      <c r="LNU63" s="345"/>
      <c r="LNV63" s="345"/>
      <c r="LNW63" s="345"/>
      <c r="LNX63" s="345"/>
      <c r="LNY63" s="345"/>
      <c r="LNZ63" s="345"/>
      <c r="LOA63" s="345"/>
      <c r="LOB63" s="345"/>
      <c r="LOC63" s="345"/>
      <c r="LOD63" s="345"/>
      <c r="LOE63" s="345"/>
      <c r="LOF63" s="345"/>
      <c r="LOG63" s="345"/>
      <c r="LOH63" s="345"/>
      <c r="LOI63" s="345"/>
      <c r="LOJ63" s="345"/>
      <c r="LOK63" s="345"/>
      <c r="LOL63" s="345"/>
      <c r="LOM63" s="345"/>
      <c r="LON63" s="345"/>
      <c r="LOO63" s="345"/>
      <c r="LOP63" s="345"/>
      <c r="LOQ63" s="345"/>
      <c r="LOR63" s="345"/>
      <c r="LOS63" s="345"/>
      <c r="LOT63" s="345"/>
      <c r="LOU63" s="345"/>
      <c r="LOV63" s="345"/>
      <c r="LOW63" s="345"/>
      <c r="LOX63" s="345"/>
      <c r="LOY63" s="345"/>
      <c r="LOZ63" s="345"/>
      <c r="LPA63" s="345"/>
      <c r="LPB63" s="345"/>
      <c r="LPC63" s="345"/>
      <c r="LPD63" s="345"/>
      <c r="LPE63" s="345"/>
      <c r="LPF63" s="345"/>
      <c r="LPG63" s="345"/>
      <c r="LPH63" s="345"/>
      <c r="LPI63" s="345"/>
      <c r="LPJ63" s="345"/>
      <c r="LPK63" s="345"/>
      <c r="LPL63" s="345"/>
      <c r="LPM63" s="345"/>
      <c r="LPN63" s="345"/>
      <c r="LPO63" s="345"/>
      <c r="LPP63" s="345"/>
      <c r="LPQ63" s="345"/>
      <c r="LPR63" s="345"/>
      <c r="LPS63" s="345"/>
      <c r="LPT63" s="345"/>
      <c r="LPU63" s="345"/>
      <c r="LPV63" s="345"/>
      <c r="LPW63" s="345"/>
      <c r="LPX63" s="345"/>
      <c r="LPY63" s="345"/>
      <c r="LPZ63" s="345"/>
      <c r="LQA63" s="345"/>
      <c r="LQB63" s="345"/>
      <c r="LQC63" s="345"/>
      <c r="LQD63" s="345"/>
      <c r="LQE63" s="345"/>
      <c r="LQF63" s="345"/>
      <c r="LQG63" s="345"/>
      <c r="LQH63" s="345"/>
      <c r="LQI63" s="345"/>
      <c r="LQJ63" s="345"/>
      <c r="LQK63" s="345"/>
      <c r="LQL63" s="345"/>
      <c r="LQM63" s="345"/>
      <c r="LQN63" s="345"/>
      <c r="LQO63" s="345"/>
      <c r="LQP63" s="345"/>
      <c r="LQQ63" s="345"/>
      <c r="LQR63" s="345"/>
      <c r="LQS63" s="345"/>
      <c r="LQT63" s="345"/>
      <c r="LQU63" s="345"/>
      <c r="LQV63" s="345"/>
      <c r="LQW63" s="345"/>
      <c r="LQX63" s="345"/>
      <c r="LQY63" s="345"/>
      <c r="LQZ63" s="345"/>
      <c r="LRA63" s="345"/>
      <c r="LRB63" s="345"/>
      <c r="LRC63" s="345"/>
      <c r="LRD63" s="345"/>
      <c r="LRE63" s="345"/>
      <c r="LRF63" s="345"/>
      <c r="LRG63" s="345"/>
      <c r="LRH63" s="345"/>
      <c r="LRI63" s="345"/>
      <c r="LRJ63" s="345"/>
      <c r="LRK63" s="345"/>
      <c r="LRL63" s="345"/>
      <c r="LRM63" s="345"/>
      <c r="LRN63" s="345"/>
      <c r="LRO63" s="345"/>
      <c r="LRP63" s="345"/>
      <c r="LRQ63" s="345"/>
      <c r="LRR63" s="345"/>
      <c r="LRS63" s="345"/>
      <c r="LRT63" s="345"/>
      <c r="LRU63" s="345"/>
      <c r="LRV63" s="345"/>
      <c r="LRW63" s="345"/>
      <c r="LRX63" s="345"/>
      <c r="LRY63" s="345"/>
      <c r="LRZ63" s="345"/>
      <c r="LSA63" s="345"/>
      <c r="LSB63" s="345"/>
      <c r="LSC63" s="345"/>
      <c r="LSD63" s="345"/>
      <c r="LSE63" s="345"/>
      <c r="LSF63" s="345"/>
      <c r="LSG63" s="345"/>
      <c r="LSH63" s="345"/>
      <c r="LSI63" s="345"/>
      <c r="LSJ63" s="345"/>
      <c r="LSK63" s="345"/>
      <c r="LSL63" s="345"/>
      <c r="LSM63" s="345"/>
      <c r="LSN63" s="345"/>
      <c r="LSO63" s="345"/>
      <c r="LSP63" s="345"/>
      <c r="LSQ63" s="345"/>
      <c r="LSR63" s="345"/>
      <c r="LSS63" s="345"/>
      <c r="LST63" s="345"/>
      <c r="LSU63" s="345"/>
      <c r="LSV63" s="345"/>
      <c r="LSW63" s="345"/>
      <c r="LSX63" s="345"/>
      <c r="LSY63" s="345"/>
      <c r="LSZ63" s="345"/>
      <c r="LTA63" s="345"/>
      <c r="LTB63" s="345"/>
      <c r="LTC63" s="345"/>
      <c r="LTD63" s="345"/>
      <c r="LTE63" s="345"/>
      <c r="LTF63" s="345"/>
      <c r="LTG63" s="345"/>
      <c r="LTH63" s="345"/>
      <c r="LTI63" s="345"/>
      <c r="LTJ63" s="345"/>
      <c r="LTK63" s="345"/>
      <c r="LTL63" s="345"/>
      <c r="LTM63" s="345"/>
      <c r="LTN63" s="345"/>
      <c r="LTO63" s="345"/>
      <c r="LTP63" s="345"/>
      <c r="LTQ63" s="345"/>
      <c r="LTR63" s="345"/>
      <c r="LTS63" s="345"/>
      <c r="LTT63" s="345"/>
      <c r="LTU63" s="345"/>
      <c r="LTV63" s="345"/>
      <c r="LTW63" s="345"/>
      <c r="LTX63" s="345"/>
      <c r="LTY63" s="345"/>
      <c r="LTZ63" s="345"/>
      <c r="LUA63" s="345"/>
      <c r="LUB63" s="345"/>
      <c r="LUC63" s="345"/>
      <c r="LUD63" s="345"/>
      <c r="LUE63" s="345"/>
      <c r="LUF63" s="345"/>
      <c r="LUG63" s="345"/>
      <c r="LUH63" s="345"/>
      <c r="LUI63" s="345"/>
      <c r="LUJ63" s="345"/>
      <c r="LUK63" s="345"/>
      <c r="LUL63" s="345"/>
      <c r="LUM63" s="345"/>
      <c r="LUN63" s="345"/>
      <c r="LUO63" s="345"/>
      <c r="LUP63" s="345"/>
      <c r="LUQ63" s="345"/>
      <c r="LUR63" s="345"/>
      <c r="LUS63" s="345"/>
      <c r="LUT63" s="345"/>
      <c r="LUU63" s="345"/>
      <c r="LUV63" s="345"/>
      <c r="LUW63" s="345"/>
      <c r="LUX63" s="345"/>
      <c r="LUY63" s="345"/>
      <c r="LUZ63" s="345"/>
      <c r="LVA63" s="345"/>
      <c r="LVB63" s="345"/>
      <c r="LVC63" s="345"/>
      <c r="LVD63" s="345"/>
      <c r="LVE63" s="345"/>
      <c r="LVF63" s="345"/>
      <c r="LVG63" s="345"/>
      <c r="LVH63" s="345"/>
      <c r="LVI63" s="345"/>
      <c r="LVJ63" s="345"/>
      <c r="LVK63" s="345"/>
      <c r="LVL63" s="345"/>
      <c r="LVM63" s="345"/>
      <c r="LVN63" s="345"/>
      <c r="LVO63" s="345"/>
      <c r="LVP63" s="345"/>
      <c r="LVQ63" s="345"/>
      <c r="LVR63" s="345"/>
      <c r="LVS63" s="345"/>
      <c r="LVT63" s="345"/>
      <c r="LVU63" s="345"/>
      <c r="LVV63" s="345"/>
      <c r="LVW63" s="345"/>
      <c r="LVX63" s="345"/>
      <c r="LVY63" s="345"/>
      <c r="LVZ63" s="345"/>
      <c r="LWA63" s="345"/>
      <c r="LWB63" s="345"/>
      <c r="LWC63" s="345"/>
      <c r="LWD63" s="345"/>
      <c r="LWE63" s="345"/>
      <c r="LWF63" s="345"/>
      <c r="LWG63" s="345"/>
      <c r="LWH63" s="345"/>
      <c r="LWI63" s="345"/>
      <c r="LWJ63" s="345"/>
      <c r="LWK63" s="345"/>
      <c r="LWL63" s="345"/>
      <c r="LWM63" s="345"/>
      <c r="LWN63" s="345"/>
      <c r="LWO63" s="345"/>
      <c r="LWP63" s="345"/>
      <c r="LWQ63" s="345"/>
      <c r="LWR63" s="345"/>
      <c r="LWS63" s="345"/>
      <c r="LWT63" s="345"/>
      <c r="LWU63" s="345"/>
      <c r="LWV63" s="345"/>
      <c r="LWW63" s="345"/>
      <c r="LWX63" s="345"/>
      <c r="LWY63" s="345"/>
      <c r="LWZ63" s="345"/>
      <c r="LXA63" s="345"/>
      <c r="LXB63" s="345"/>
      <c r="LXC63" s="345"/>
      <c r="LXD63" s="345"/>
      <c r="LXE63" s="345"/>
      <c r="LXF63" s="345"/>
      <c r="LXG63" s="345"/>
      <c r="LXH63" s="345"/>
      <c r="LXI63" s="345"/>
      <c r="LXJ63" s="345"/>
      <c r="LXK63" s="345"/>
      <c r="LXL63" s="345"/>
      <c r="LXM63" s="345"/>
      <c r="LXN63" s="345"/>
      <c r="LXO63" s="345"/>
      <c r="LXP63" s="345"/>
      <c r="LXQ63" s="345"/>
      <c r="LXR63" s="345"/>
      <c r="LXS63" s="345"/>
      <c r="LXT63" s="345"/>
      <c r="LXU63" s="345"/>
      <c r="LXV63" s="345"/>
      <c r="LXW63" s="345"/>
      <c r="LXX63" s="345"/>
      <c r="LXY63" s="345"/>
      <c r="LXZ63" s="345"/>
      <c r="LYA63" s="345"/>
      <c r="LYB63" s="345"/>
      <c r="LYC63" s="345"/>
      <c r="LYD63" s="345"/>
      <c r="LYE63" s="345"/>
      <c r="LYF63" s="345"/>
      <c r="LYG63" s="345"/>
      <c r="LYH63" s="345"/>
      <c r="LYI63" s="345"/>
      <c r="LYJ63" s="345"/>
      <c r="LYK63" s="345"/>
      <c r="LYL63" s="345"/>
      <c r="LYM63" s="345"/>
      <c r="LYN63" s="345"/>
      <c r="LYO63" s="345"/>
      <c r="LYP63" s="345"/>
      <c r="LYQ63" s="345"/>
      <c r="LYR63" s="345"/>
      <c r="LYS63" s="345"/>
      <c r="LYT63" s="345"/>
      <c r="LYU63" s="345"/>
      <c r="LYV63" s="345"/>
      <c r="LYW63" s="345"/>
      <c r="LYX63" s="345"/>
      <c r="LYY63" s="345"/>
      <c r="LYZ63" s="345"/>
      <c r="LZA63" s="345"/>
      <c r="LZB63" s="345"/>
      <c r="LZC63" s="345"/>
      <c r="LZD63" s="345"/>
      <c r="LZE63" s="345"/>
      <c r="LZF63" s="345"/>
      <c r="LZG63" s="345"/>
      <c r="LZH63" s="345"/>
      <c r="LZI63" s="345"/>
      <c r="LZJ63" s="345"/>
      <c r="LZK63" s="345"/>
      <c r="LZL63" s="345"/>
      <c r="LZM63" s="345"/>
      <c r="LZN63" s="345"/>
      <c r="LZO63" s="345"/>
      <c r="LZP63" s="345"/>
      <c r="LZQ63" s="345"/>
      <c r="LZR63" s="345"/>
      <c r="LZS63" s="345"/>
      <c r="LZT63" s="345"/>
      <c r="LZU63" s="345"/>
      <c r="LZV63" s="345"/>
      <c r="LZW63" s="345"/>
      <c r="LZX63" s="345"/>
      <c r="LZY63" s="345"/>
      <c r="LZZ63" s="345"/>
      <c r="MAA63" s="345"/>
      <c r="MAB63" s="345"/>
      <c r="MAC63" s="345"/>
      <c r="MAD63" s="345"/>
      <c r="MAE63" s="345"/>
      <c r="MAF63" s="345"/>
      <c r="MAG63" s="345"/>
      <c r="MAH63" s="345"/>
      <c r="MAI63" s="345"/>
      <c r="MAJ63" s="345"/>
      <c r="MAK63" s="345"/>
      <c r="MAL63" s="345"/>
      <c r="MAM63" s="345"/>
      <c r="MAN63" s="345"/>
      <c r="MAO63" s="345"/>
      <c r="MAP63" s="345"/>
      <c r="MAQ63" s="345"/>
      <c r="MAR63" s="345"/>
      <c r="MAS63" s="345"/>
      <c r="MAT63" s="345"/>
      <c r="MAU63" s="345"/>
      <c r="MAV63" s="345"/>
      <c r="MAW63" s="345"/>
      <c r="MAX63" s="345"/>
      <c r="MAY63" s="345"/>
      <c r="MAZ63" s="345"/>
      <c r="MBA63" s="345"/>
      <c r="MBB63" s="345"/>
      <c r="MBC63" s="345"/>
      <c r="MBD63" s="345"/>
      <c r="MBE63" s="345"/>
      <c r="MBF63" s="345"/>
      <c r="MBG63" s="345"/>
      <c r="MBH63" s="345"/>
      <c r="MBI63" s="345"/>
      <c r="MBJ63" s="345"/>
      <c r="MBK63" s="345"/>
      <c r="MBL63" s="345"/>
      <c r="MBM63" s="345"/>
      <c r="MBN63" s="345"/>
      <c r="MBO63" s="345"/>
      <c r="MBP63" s="345"/>
      <c r="MBQ63" s="345"/>
      <c r="MBR63" s="345"/>
      <c r="MBS63" s="345"/>
      <c r="MBT63" s="345"/>
      <c r="MBU63" s="345"/>
      <c r="MBV63" s="345"/>
      <c r="MBW63" s="345"/>
      <c r="MBX63" s="345"/>
      <c r="MBY63" s="345"/>
      <c r="MBZ63" s="345"/>
      <c r="MCA63" s="345"/>
      <c r="MCB63" s="345"/>
      <c r="MCC63" s="345"/>
      <c r="MCD63" s="345"/>
      <c r="MCE63" s="345"/>
      <c r="MCF63" s="345"/>
      <c r="MCG63" s="345"/>
      <c r="MCH63" s="345"/>
      <c r="MCI63" s="345"/>
      <c r="MCJ63" s="345"/>
      <c r="MCK63" s="345"/>
      <c r="MCL63" s="345"/>
      <c r="MCM63" s="345"/>
      <c r="MCN63" s="345"/>
      <c r="MCO63" s="345"/>
      <c r="MCP63" s="345"/>
      <c r="MCQ63" s="345"/>
      <c r="MCR63" s="345"/>
      <c r="MCS63" s="345"/>
      <c r="MCT63" s="345"/>
      <c r="MCU63" s="345"/>
      <c r="MCV63" s="345"/>
      <c r="MCW63" s="345"/>
      <c r="MCX63" s="345"/>
      <c r="MCY63" s="345"/>
      <c r="MCZ63" s="345"/>
      <c r="MDA63" s="345"/>
      <c r="MDB63" s="345"/>
      <c r="MDC63" s="345"/>
      <c r="MDD63" s="345"/>
      <c r="MDE63" s="345"/>
      <c r="MDF63" s="345"/>
      <c r="MDG63" s="345"/>
      <c r="MDH63" s="345"/>
      <c r="MDI63" s="345"/>
      <c r="MDJ63" s="345"/>
      <c r="MDK63" s="345"/>
      <c r="MDL63" s="345"/>
      <c r="MDM63" s="345"/>
      <c r="MDN63" s="345"/>
      <c r="MDO63" s="345"/>
      <c r="MDP63" s="345"/>
      <c r="MDQ63" s="345"/>
      <c r="MDR63" s="345"/>
      <c r="MDS63" s="345"/>
      <c r="MDT63" s="345"/>
      <c r="MDU63" s="345"/>
      <c r="MDV63" s="345"/>
      <c r="MDW63" s="345"/>
      <c r="MDX63" s="345"/>
      <c r="MDY63" s="345"/>
      <c r="MDZ63" s="345"/>
      <c r="MEA63" s="345"/>
      <c r="MEB63" s="345"/>
      <c r="MEC63" s="345"/>
      <c r="MED63" s="345"/>
      <c r="MEE63" s="345"/>
      <c r="MEF63" s="345"/>
      <c r="MEG63" s="345"/>
      <c r="MEH63" s="345"/>
      <c r="MEI63" s="345"/>
      <c r="MEJ63" s="345"/>
      <c r="MEK63" s="345"/>
      <c r="MEL63" s="345"/>
      <c r="MEM63" s="345"/>
      <c r="MEN63" s="345"/>
      <c r="MEO63" s="345"/>
      <c r="MEP63" s="345"/>
      <c r="MEQ63" s="345"/>
      <c r="MER63" s="345"/>
      <c r="MES63" s="345"/>
      <c r="MET63" s="345"/>
      <c r="MEU63" s="345"/>
      <c r="MEV63" s="345"/>
      <c r="MEW63" s="345"/>
      <c r="MEX63" s="345"/>
      <c r="MEY63" s="345"/>
      <c r="MEZ63" s="345"/>
      <c r="MFA63" s="345"/>
      <c r="MFB63" s="345"/>
      <c r="MFC63" s="345"/>
      <c r="MFD63" s="345"/>
      <c r="MFE63" s="345"/>
      <c r="MFF63" s="345"/>
      <c r="MFG63" s="345"/>
      <c r="MFH63" s="345"/>
      <c r="MFI63" s="345"/>
      <c r="MFJ63" s="345"/>
      <c r="MFK63" s="345"/>
      <c r="MFL63" s="345"/>
      <c r="MFM63" s="345"/>
      <c r="MFN63" s="345"/>
      <c r="MFO63" s="345"/>
      <c r="MFP63" s="345"/>
      <c r="MFQ63" s="345"/>
      <c r="MFR63" s="345"/>
      <c r="MFS63" s="345"/>
      <c r="MFT63" s="345"/>
      <c r="MFU63" s="345"/>
      <c r="MFV63" s="345"/>
      <c r="MFW63" s="345"/>
      <c r="MFX63" s="345"/>
      <c r="MFY63" s="345"/>
      <c r="MFZ63" s="345"/>
      <c r="MGA63" s="345"/>
      <c r="MGB63" s="345"/>
      <c r="MGC63" s="345"/>
      <c r="MGD63" s="345"/>
      <c r="MGE63" s="345"/>
      <c r="MGF63" s="345"/>
      <c r="MGG63" s="345"/>
      <c r="MGH63" s="345"/>
      <c r="MGI63" s="345"/>
      <c r="MGJ63" s="345"/>
      <c r="MGK63" s="345"/>
      <c r="MGL63" s="345"/>
      <c r="MGM63" s="345"/>
      <c r="MGN63" s="345"/>
      <c r="MGO63" s="345"/>
      <c r="MGP63" s="345"/>
      <c r="MGQ63" s="345"/>
      <c r="MGR63" s="345"/>
      <c r="MGS63" s="345"/>
      <c r="MGT63" s="345"/>
      <c r="MGU63" s="345"/>
      <c r="MGV63" s="345"/>
      <c r="MGW63" s="345"/>
      <c r="MGX63" s="345"/>
      <c r="MGY63" s="345"/>
      <c r="MGZ63" s="345"/>
      <c r="MHA63" s="345"/>
      <c r="MHB63" s="345"/>
      <c r="MHC63" s="345"/>
      <c r="MHD63" s="345"/>
      <c r="MHE63" s="345"/>
      <c r="MHF63" s="345"/>
      <c r="MHG63" s="345"/>
      <c r="MHH63" s="345"/>
      <c r="MHI63" s="345"/>
      <c r="MHJ63" s="345"/>
      <c r="MHK63" s="345"/>
      <c r="MHL63" s="345"/>
      <c r="MHM63" s="345"/>
      <c r="MHN63" s="345"/>
      <c r="MHO63" s="345"/>
      <c r="MHP63" s="345"/>
      <c r="MHQ63" s="345"/>
      <c r="MHR63" s="345"/>
      <c r="MHS63" s="345"/>
      <c r="MHT63" s="345"/>
      <c r="MHU63" s="345"/>
      <c r="MHV63" s="345"/>
      <c r="MHW63" s="345"/>
      <c r="MHX63" s="345"/>
      <c r="MHY63" s="345"/>
      <c r="MHZ63" s="345"/>
      <c r="MIA63" s="345"/>
      <c r="MIB63" s="345"/>
      <c r="MIC63" s="345"/>
      <c r="MID63" s="345"/>
      <c r="MIE63" s="345"/>
      <c r="MIF63" s="345"/>
      <c r="MIG63" s="345"/>
      <c r="MIH63" s="345"/>
      <c r="MII63" s="345"/>
      <c r="MIJ63" s="345"/>
      <c r="MIK63" s="345"/>
      <c r="MIL63" s="345"/>
      <c r="MIM63" s="345"/>
      <c r="MIN63" s="345"/>
      <c r="MIO63" s="345"/>
      <c r="MIP63" s="345"/>
      <c r="MIQ63" s="345"/>
      <c r="MIR63" s="345"/>
      <c r="MIS63" s="345"/>
      <c r="MIT63" s="345"/>
      <c r="MIU63" s="345"/>
      <c r="MIV63" s="345"/>
      <c r="MIW63" s="345"/>
      <c r="MIX63" s="345"/>
      <c r="MIY63" s="345"/>
      <c r="MIZ63" s="345"/>
      <c r="MJA63" s="345"/>
      <c r="MJB63" s="345"/>
      <c r="MJC63" s="345"/>
      <c r="MJD63" s="345"/>
      <c r="MJE63" s="345"/>
      <c r="MJF63" s="345"/>
      <c r="MJG63" s="345"/>
      <c r="MJH63" s="345"/>
      <c r="MJI63" s="345"/>
      <c r="MJJ63" s="345"/>
      <c r="MJK63" s="345"/>
      <c r="MJL63" s="345"/>
      <c r="MJM63" s="345"/>
      <c r="MJN63" s="345"/>
      <c r="MJO63" s="345"/>
      <c r="MJP63" s="345"/>
      <c r="MJQ63" s="345"/>
      <c r="MJR63" s="345"/>
      <c r="MJS63" s="345"/>
      <c r="MJT63" s="345"/>
      <c r="MJU63" s="345"/>
      <c r="MJV63" s="345"/>
      <c r="MJW63" s="345"/>
      <c r="MJX63" s="345"/>
      <c r="MJY63" s="345"/>
      <c r="MJZ63" s="345"/>
      <c r="MKA63" s="345"/>
      <c r="MKB63" s="345"/>
      <c r="MKC63" s="345"/>
      <c r="MKD63" s="345"/>
      <c r="MKE63" s="345"/>
      <c r="MKF63" s="345"/>
      <c r="MKG63" s="345"/>
      <c r="MKH63" s="345"/>
      <c r="MKI63" s="345"/>
      <c r="MKJ63" s="345"/>
      <c r="MKK63" s="345"/>
      <c r="MKL63" s="345"/>
      <c r="MKM63" s="345"/>
      <c r="MKN63" s="345"/>
      <c r="MKO63" s="345"/>
      <c r="MKP63" s="345"/>
      <c r="MKQ63" s="345"/>
      <c r="MKR63" s="345"/>
      <c r="MKS63" s="345"/>
      <c r="MKT63" s="345"/>
      <c r="MKU63" s="345"/>
      <c r="MKV63" s="345"/>
      <c r="MKW63" s="345"/>
      <c r="MKX63" s="345"/>
      <c r="MKY63" s="345"/>
      <c r="MKZ63" s="345"/>
      <c r="MLA63" s="345"/>
      <c r="MLB63" s="345"/>
      <c r="MLC63" s="345"/>
      <c r="MLD63" s="345"/>
      <c r="MLE63" s="345"/>
      <c r="MLF63" s="345"/>
      <c r="MLG63" s="345"/>
      <c r="MLH63" s="345"/>
      <c r="MLI63" s="345"/>
      <c r="MLJ63" s="345"/>
      <c r="MLK63" s="345"/>
      <c r="MLL63" s="345"/>
      <c r="MLM63" s="345"/>
      <c r="MLN63" s="345"/>
      <c r="MLO63" s="345"/>
      <c r="MLP63" s="345"/>
      <c r="MLQ63" s="345"/>
      <c r="MLR63" s="345"/>
      <c r="MLS63" s="345"/>
      <c r="MLT63" s="345"/>
      <c r="MLU63" s="345"/>
      <c r="MLV63" s="345"/>
      <c r="MLW63" s="345"/>
      <c r="MLX63" s="345"/>
      <c r="MLY63" s="345"/>
      <c r="MLZ63" s="345"/>
      <c r="MMA63" s="345"/>
      <c r="MMB63" s="345"/>
      <c r="MMC63" s="345"/>
      <c r="MMD63" s="345"/>
      <c r="MME63" s="345"/>
      <c r="MMF63" s="345"/>
      <c r="MMG63" s="345"/>
      <c r="MMH63" s="345"/>
      <c r="MMI63" s="345"/>
      <c r="MMJ63" s="345"/>
      <c r="MMK63" s="345"/>
      <c r="MML63" s="345"/>
      <c r="MMM63" s="345"/>
      <c r="MMN63" s="345"/>
      <c r="MMO63" s="345"/>
      <c r="MMP63" s="345"/>
      <c r="MMQ63" s="345"/>
      <c r="MMR63" s="345"/>
      <c r="MMS63" s="345"/>
      <c r="MMT63" s="345"/>
      <c r="MMU63" s="345"/>
      <c r="MMV63" s="345"/>
      <c r="MMW63" s="345"/>
      <c r="MMX63" s="345"/>
      <c r="MMY63" s="345"/>
      <c r="MMZ63" s="345"/>
      <c r="MNA63" s="345"/>
      <c r="MNB63" s="345"/>
      <c r="MNC63" s="345"/>
      <c r="MND63" s="345"/>
      <c r="MNE63" s="345"/>
      <c r="MNF63" s="345"/>
      <c r="MNG63" s="345"/>
      <c r="MNH63" s="345"/>
      <c r="MNI63" s="345"/>
      <c r="MNJ63" s="345"/>
      <c r="MNK63" s="345"/>
      <c r="MNL63" s="345"/>
      <c r="MNM63" s="345"/>
      <c r="MNN63" s="345"/>
      <c r="MNO63" s="345"/>
      <c r="MNP63" s="345"/>
      <c r="MNQ63" s="345"/>
      <c r="MNR63" s="345"/>
      <c r="MNS63" s="345"/>
      <c r="MNT63" s="345"/>
      <c r="MNU63" s="345"/>
      <c r="MNV63" s="345"/>
      <c r="MNW63" s="345"/>
      <c r="MNX63" s="345"/>
      <c r="MNY63" s="345"/>
      <c r="MNZ63" s="345"/>
      <c r="MOA63" s="345"/>
      <c r="MOB63" s="345"/>
      <c r="MOC63" s="345"/>
      <c r="MOD63" s="345"/>
      <c r="MOE63" s="345"/>
      <c r="MOF63" s="345"/>
      <c r="MOG63" s="345"/>
      <c r="MOH63" s="345"/>
      <c r="MOI63" s="345"/>
      <c r="MOJ63" s="345"/>
      <c r="MOK63" s="345"/>
      <c r="MOL63" s="345"/>
      <c r="MOM63" s="345"/>
      <c r="MON63" s="345"/>
      <c r="MOO63" s="345"/>
      <c r="MOP63" s="345"/>
      <c r="MOQ63" s="345"/>
      <c r="MOR63" s="345"/>
      <c r="MOS63" s="345"/>
      <c r="MOT63" s="345"/>
      <c r="MOU63" s="345"/>
      <c r="MOV63" s="345"/>
      <c r="MOW63" s="345"/>
      <c r="MOX63" s="345"/>
      <c r="MOY63" s="345"/>
      <c r="MOZ63" s="345"/>
      <c r="MPA63" s="345"/>
      <c r="MPB63" s="345"/>
      <c r="MPC63" s="345"/>
      <c r="MPD63" s="345"/>
      <c r="MPE63" s="345"/>
      <c r="MPF63" s="345"/>
      <c r="MPG63" s="345"/>
      <c r="MPH63" s="345"/>
      <c r="MPI63" s="345"/>
      <c r="MPJ63" s="345"/>
      <c r="MPK63" s="345"/>
      <c r="MPL63" s="345"/>
      <c r="MPM63" s="345"/>
      <c r="MPN63" s="345"/>
      <c r="MPO63" s="345"/>
      <c r="MPP63" s="345"/>
      <c r="MPQ63" s="345"/>
      <c r="MPR63" s="345"/>
      <c r="MPS63" s="345"/>
      <c r="MPT63" s="345"/>
      <c r="MPU63" s="345"/>
      <c r="MPV63" s="345"/>
      <c r="MPW63" s="345"/>
      <c r="MPX63" s="345"/>
      <c r="MPY63" s="345"/>
      <c r="MPZ63" s="345"/>
      <c r="MQA63" s="345"/>
      <c r="MQB63" s="345"/>
      <c r="MQC63" s="345"/>
      <c r="MQD63" s="345"/>
      <c r="MQE63" s="345"/>
      <c r="MQF63" s="345"/>
      <c r="MQG63" s="345"/>
      <c r="MQH63" s="345"/>
      <c r="MQI63" s="345"/>
      <c r="MQJ63" s="345"/>
      <c r="MQK63" s="345"/>
      <c r="MQL63" s="345"/>
      <c r="MQM63" s="345"/>
      <c r="MQN63" s="345"/>
      <c r="MQO63" s="345"/>
      <c r="MQP63" s="345"/>
      <c r="MQQ63" s="345"/>
      <c r="MQR63" s="345"/>
      <c r="MQS63" s="345"/>
      <c r="MQT63" s="345"/>
      <c r="MQU63" s="345"/>
      <c r="MQV63" s="345"/>
      <c r="MQW63" s="345"/>
      <c r="MQX63" s="345"/>
      <c r="MQY63" s="345"/>
      <c r="MQZ63" s="345"/>
      <c r="MRA63" s="345"/>
      <c r="MRB63" s="345"/>
      <c r="MRC63" s="345"/>
      <c r="MRD63" s="345"/>
      <c r="MRE63" s="345"/>
      <c r="MRF63" s="345"/>
      <c r="MRG63" s="345"/>
      <c r="MRH63" s="345"/>
      <c r="MRI63" s="345"/>
      <c r="MRJ63" s="345"/>
      <c r="MRK63" s="345"/>
      <c r="MRL63" s="345"/>
      <c r="MRM63" s="345"/>
      <c r="MRN63" s="345"/>
      <c r="MRO63" s="345"/>
      <c r="MRP63" s="345"/>
      <c r="MRQ63" s="345"/>
      <c r="MRR63" s="345"/>
      <c r="MRS63" s="345"/>
      <c r="MRT63" s="345"/>
      <c r="MRU63" s="345"/>
      <c r="MRV63" s="345"/>
      <c r="MRW63" s="345"/>
      <c r="MRX63" s="345"/>
      <c r="MRY63" s="345"/>
      <c r="MRZ63" s="345"/>
      <c r="MSA63" s="345"/>
      <c r="MSB63" s="345"/>
      <c r="MSC63" s="345"/>
      <c r="MSD63" s="345"/>
      <c r="MSE63" s="345"/>
      <c r="MSF63" s="345"/>
      <c r="MSG63" s="345"/>
      <c r="MSH63" s="345"/>
      <c r="MSI63" s="345"/>
      <c r="MSJ63" s="345"/>
      <c r="MSK63" s="345"/>
      <c r="MSL63" s="345"/>
      <c r="MSM63" s="345"/>
      <c r="MSN63" s="345"/>
      <c r="MSO63" s="345"/>
      <c r="MSP63" s="345"/>
      <c r="MSQ63" s="345"/>
      <c r="MSR63" s="345"/>
      <c r="MSS63" s="345"/>
      <c r="MST63" s="345"/>
      <c r="MSU63" s="345"/>
      <c r="MSV63" s="345"/>
      <c r="MSW63" s="345"/>
      <c r="MSX63" s="345"/>
      <c r="MSY63" s="345"/>
      <c r="MSZ63" s="345"/>
      <c r="MTA63" s="345"/>
      <c r="MTB63" s="345"/>
      <c r="MTC63" s="345"/>
      <c r="MTD63" s="345"/>
      <c r="MTE63" s="345"/>
      <c r="MTF63" s="345"/>
      <c r="MTG63" s="345"/>
      <c r="MTH63" s="345"/>
      <c r="MTI63" s="345"/>
      <c r="MTJ63" s="345"/>
      <c r="MTK63" s="345"/>
      <c r="MTL63" s="345"/>
      <c r="MTM63" s="345"/>
      <c r="MTN63" s="345"/>
      <c r="MTO63" s="345"/>
      <c r="MTP63" s="345"/>
      <c r="MTQ63" s="345"/>
      <c r="MTR63" s="345"/>
      <c r="MTS63" s="345"/>
      <c r="MTT63" s="345"/>
      <c r="MTU63" s="345"/>
      <c r="MTV63" s="345"/>
      <c r="MTW63" s="345"/>
      <c r="MTX63" s="345"/>
      <c r="MTY63" s="345"/>
      <c r="MTZ63" s="345"/>
      <c r="MUA63" s="345"/>
      <c r="MUB63" s="345"/>
      <c r="MUC63" s="345"/>
      <c r="MUD63" s="345"/>
      <c r="MUE63" s="345"/>
      <c r="MUF63" s="345"/>
      <c r="MUG63" s="345"/>
      <c r="MUH63" s="345"/>
      <c r="MUI63" s="345"/>
      <c r="MUJ63" s="345"/>
      <c r="MUK63" s="345"/>
      <c r="MUL63" s="345"/>
      <c r="MUM63" s="345"/>
      <c r="MUN63" s="345"/>
      <c r="MUO63" s="345"/>
      <c r="MUP63" s="345"/>
      <c r="MUQ63" s="345"/>
      <c r="MUR63" s="345"/>
      <c r="MUS63" s="345"/>
      <c r="MUT63" s="345"/>
      <c r="MUU63" s="345"/>
      <c r="MUV63" s="345"/>
      <c r="MUW63" s="345"/>
      <c r="MUX63" s="345"/>
      <c r="MUY63" s="345"/>
      <c r="MUZ63" s="345"/>
      <c r="MVA63" s="345"/>
      <c r="MVB63" s="345"/>
      <c r="MVC63" s="345"/>
      <c r="MVD63" s="345"/>
      <c r="MVE63" s="345"/>
      <c r="MVF63" s="345"/>
      <c r="MVG63" s="345"/>
      <c r="MVH63" s="345"/>
      <c r="MVI63" s="345"/>
      <c r="MVJ63" s="345"/>
      <c r="MVK63" s="345"/>
      <c r="MVL63" s="345"/>
      <c r="MVM63" s="345"/>
      <c r="MVN63" s="345"/>
      <c r="MVO63" s="345"/>
      <c r="MVP63" s="345"/>
      <c r="MVQ63" s="345"/>
      <c r="MVR63" s="345"/>
      <c r="MVS63" s="345"/>
      <c r="MVT63" s="345"/>
      <c r="MVU63" s="345"/>
      <c r="MVV63" s="345"/>
      <c r="MVW63" s="345"/>
      <c r="MVX63" s="345"/>
      <c r="MVY63" s="345"/>
      <c r="MVZ63" s="345"/>
      <c r="MWA63" s="345"/>
      <c r="MWB63" s="345"/>
      <c r="MWC63" s="345"/>
      <c r="MWD63" s="345"/>
      <c r="MWE63" s="345"/>
      <c r="MWF63" s="345"/>
      <c r="MWG63" s="345"/>
      <c r="MWH63" s="345"/>
      <c r="MWI63" s="345"/>
      <c r="MWJ63" s="345"/>
      <c r="MWK63" s="345"/>
      <c r="MWL63" s="345"/>
      <c r="MWM63" s="345"/>
      <c r="MWN63" s="345"/>
      <c r="MWO63" s="345"/>
      <c r="MWP63" s="345"/>
      <c r="MWQ63" s="345"/>
      <c r="MWR63" s="345"/>
      <c r="MWS63" s="345"/>
      <c r="MWT63" s="345"/>
      <c r="MWU63" s="345"/>
      <c r="MWV63" s="345"/>
      <c r="MWW63" s="345"/>
      <c r="MWX63" s="345"/>
      <c r="MWY63" s="345"/>
      <c r="MWZ63" s="345"/>
      <c r="MXA63" s="345"/>
      <c r="MXB63" s="345"/>
      <c r="MXC63" s="345"/>
      <c r="MXD63" s="345"/>
      <c r="MXE63" s="345"/>
      <c r="MXF63" s="345"/>
      <c r="MXG63" s="345"/>
      <c r="MXH63" s="345"/>
      <c r="MXI63" s="345"/>
      <c r="MXJ63" s="345"/>
      <c r="MXK63" s="345"/>
      <c r="MXL63" s="345"/>
      <c r="MXM63" s="345"/>
      <c r="MXN63" s="345"/>
      <c r="MXO63" s="345"/>
      <c r="MXP63" s="345"/>
      <c r="MXQ63" s="345"/>
      <c r="MXR63" s="345"/>
      <c r="MXS63" s="345"/>
      <c r="MXT63" s="345"/>
      <c r="MXU63" s="345"/>
      <c r="MXV63" s="345"/>
      <c r="MXW63" s="345"/>
      <c r="MXX63" s="345"/>
      <c r="MXY63" s="345"/>
      <c r="MXZ63" s="345"/>
      <c r="MYA63" s="345"/>
      <c r="MYB63" s="345"/>
      <c r="MYC63" s="345"/>
      <c r="MYD63" s="345"/>
      <c r="MYE63" s="345"/>
      <c r="MYF63" s="345"/>
      <c r="MYG63" s="345"/>
      <c r="MYH63" s="345"/>
      <c r="MYI63" s="345"/>
      <c r="MYJ63" s="345"/>
      <c r="MYK63" s="345"/>
      <c r="MYL63" s="345"/>
      <c r="MYM63" s="345"/>
      <c r="MYN63" s="345"/>
      <c r="MYO63" s="345"/>
      <c r="MYP63" s="345"/>
      <c r="MYQ63" s="345"/>
      <c r="MYR63" s="345"/>
      <c r="MYS63" s="345"/>
      <c r="MYT63" s="345"/>
      <c r="MYU63" s="345"/>
      <c r="MYV63" s="345"/>
      <c r="MYW63" s="345"/>
      <c r="MYX63" s="345"/>
      <c r="MYY63" s="345"/>
      <c r="MYZ63" s="345"/>
      <c r="MZA63" s="345"/>
      <c r="MZB63" s="345"/>
      <c r="MZC63" s="345"/>
      <c r="MZD63" s="345"/>
      <c r="MZE63" s="345"/>
      <c r="MZF63" s="345"/>
      <c r="MZG63" s="345"/>
      <c r="MZH63" s="345"/>
      <c r="MZI63" s="345"/>
      <c r="MZJ63" s="345"/>
      <c r="MZK63" s="345"/>
      <c r="MZL63" s="345"/>
      <c r="MZM63" s="345"/>
      <c r="MZN63" s="345"/>
      <c r="MZO63" s="345"/>
      <c r="MZP63" s="345"/>
      <c r="MZQ63" s="345"/>
      <c r="MZR63" s="345"/>
      <c r="MZS63" s="345"/>
      <c r="MZT63" s="345"/>
      <c r="MZU63" s="345"/>
      <c r="MZV63" s="345"/>
      <c r="MZW63" s="345"/>
      <c r="MZX63" s="345"/>
      <c r="MZY63" s="345"/>
      <c r="MZZ63" s="345"/>
      <c r="NAA63" s="345"/>
      <c r="NAB63" s="345"/>
      <c r="NAC63" s="345"/>
      <c r="NAD63" s="345"/>
      <c r="NAE63" s="345"/>
      <c r="NAF63" s="345"/>
      <c r="NAG63" s="345"/>
      <c r="NAH63" s="345"/>
      <c r="NAI63" s="345"/>
      <c r="NAJ63" s="345"/>
      <c r="NAK63" s="345"/>
      <c r="NAL63" s="345"/>
      <c r="NAM63" s="345"/>
      <c r="NAN63" s="345"/>
      <c r="NAO63" s="345"/>
      <c r="NAP63" s="345"/>
      <c r="NAQ63" s="345"/>
      <c r="NAR63" s="345"/>
      <c r="NAS63" s="345"/>
      <c r="NAT63" s="345"/>
      <c r="NAU63" s="345"/>
      <c r="NAV63" s="345"/>
      <c r="NAW63" s="345"/>
      <c r="NAX63" s="345"/>
      <c r="NAY63" s="345"/>
      <c r="NAZ63" s="345"/>
      <c r="NBA63" s="345"/>
      <c r="NBB63" s="345"/>
      <c r="NBC63" s="345"/>
      <c r="NBD63" s="345"/>
      <c r="NBE63" s="345"/>
      <c r="NBF63" s="345"/>
      <c r="NBG63" s="345"/>
      <c r="NBH63" s="345"/>
      <c r="NBI63" s="345"/>
      <c r="NBJ63" s="345"/>
      <c r="NBK63" s="345"/>
      <c r="NBL63" s="345"/>
      <c r="NBM63" s="345"/>
      <c r="NBN63" s="345"/>
      <c r="NBO63" s="345"/>
      <c r="NBP63" s="345"/>
      <c r="NBQ63" s="345"/>
      <c r="NBR63" s="345"/>
      <c r="NBS63" s="345"/>
      <c r="NBT63" s="345"/>
      <c r="NBU63" s="345"/>
      <c r="NBV63" s="345"/>
      <c r="NBW63" s="345"/>
      <c r="NBX63" s="345"/>
      <c r="NBY63" s="345"/>
      <c r="NBZ63" s="345"/>
      <c r="NCA63" s="345"/>
      <c r="NCB63" s="345"/>
      <c r="NCC63" s="345"/>
      <c r="NCD63" s="345"/>
      <c r="NCE63" s="345"/>
      <c r="NCF63" s="345"/>
      <c r="NCG63" s="345"/>
      <c r="NCH63" s="345"/>
      <c r="NCI63" s="345"/>
      <c r="NCJ63" s="345"/>
      <c r="NCK63" s="345"/>
      <c r="NCL63" s="345"/>
      <c r="NCM63" s="345"/>
      <c r="NCN63" s="345"/>
      <c r="NCO63" s="345"/>
      <c r="NCP63" s="345"/>
      <c r="NCQ63" s="345"/>
      <c r="NCR63" s="345"/>
      <c r="NCS63" s="345"/>
      <c r="NCT63" s="345"/>
      <c r="NCU63" s="345"/>
      <c r="NCV63" s="345"/>
      <c r="NCW63" s="345"/>
      <c r="NCX63" s="345"/>
      <c r="NCY63" s="345"/>
      <c r="NCZ63" s="345"/>
      <c r="NDA63" s="345"/>
      <c r="NDB63" s="345"/>
      <c r="NDC63" s="345"/>
      <c r="NDD63" s="345"/>
      <c r="NDE63" s="345"/>
      <c r="NDF63" s="345"/>
      <c r="NDG63" s="345"/>
      <c r="NDH63" s="345"/>
      <c r="NDI63" s="345"/>
      <c r="NDJ63" s="345"/>
      <c r="NDK63" s="345"/>
      <c r="NDL63" s="345"/>
      <c r="NDM63" s="345"/>
      <c r="NDN63" s="345"/>
      <c r="NDO63" s="345"/>
      <c r="NDP63" s="345"/>
      <c r="NDQ63" s="345"/>
      <c r="NDR63" s="345"/>
      <c r="NDS63" s="345"/>
      <c r="NDT63" s="345"/>
      <c r="NDU63" s="345"/>
      <c r="NDV63" s="345"/>
      <c r="NDW63" s="345"/>
      <c r="NDX63" s="345"/>
      <c r="NDY63" s="345"/>
      <c r="NDZ63" s="345"/>
      <c r="NEA63" s="345"/>
      <c r="NEB63" s="345"/>
      <c r="NEC63" s="345"/>
      <c r="NED63" s="345"/>
      <c r="NEE63" s="345"/>
      <c r="NEF63" s="345"/>
      <c r="NEG63" s="345"/>
      <c r="NEH63" s="345"/>
      <c r="NEI63" s="345"/>
      <c r="NEJ63" s="345"/>
      <c r="NEK63" s="345"/>
      <c r="NEL63" s="345"/>
      <c r="NEM63" s="345"/>
      <c r="NEN63" s="345"/>
      <c r="NEO63" s="345"/>
      <c r="NEP63" s="345"/>
      <c r="NEQ63" s="345"/>
      <c r="NER63" s="345"/>
      <c r="NES63" s="345"/>
      <c r="NET63" s="345"/>
      <c r="NEU63" s="345"/>
      <c r="NEV63" s="345"/>
      <c r="NEW63" s="345"/>
      <c r="NEX63" s="345"/>
      <c r="NEY63" s="345"/>
      <c r="NEZ63" s="345"/>
      <c r="NFA63" s="345"/>
      <c r="NFB63" s="345"/>
      <c r="NFC63" s="345"/>
      <c r="NFD63" s="345"/>
      <c r="NFE63" s="345"/>
      <c r="NFF63" s="345"/>
      <c r="NFG63" s="345"/>
      <c r="NFH63" s="345"/>
      <c r="NFI63" s="345"/>
      <c r="NFJ63" s="345"/>
      <c r="NFK63" s="345"/>
      <c r="NFL63" s="345"/>
      <c r="NFM63" s="345"/>
      <c r="NFN63" s="345"/>
      <c r="NFO63" s="345"/>
      <c r="NFP63" s="345"/>
      <c r="NFQ63" s="345"/>
      <c r="NFR63" s="345"/>
      <c r="NFS63" s="345"/>
      <c r="NFT63" s="345"/>
      <c r="NFU63" s="345"/>
      <c r="NFV63" s="345"/>
      <c r="NFW63" s="345"/>
      <c r="NFX63" s="345"/>
      <c r="NFY63" s="345"/>
      <c r="NFZ63" s="345"/>
      <c r="NGA63" s="345"/>
      <c r="NGB63" s="345"/>
      <c r="NGC63" s="345"/>
      <c r="NGD63" s="345"/>
      <c r="NGE63" s="345"/>
      <c r="NGF63" s="345"/>
      <c r="NGG63" s="345"/>
      <c r="NGH63" s="345"/>
      <c r="NGI63" s="345"/>
      <c r="NGJ63" s="345"/>
      <c r="NGK63" s="345"/>
      <c r="NGL63" s="345"/>
      <c r="NGM63" s="345"/>
      <c r="NGN63" s="345"/>
      <c r="NGO63" s="345"/>
      <c r="NGP63" s="345"/>
      <c r="NGQ63" s="345"/>
      <c r="NGR63" s="345"/>
      <c r="NGS63" s="345"/>
      <c r="NGT63" s="345"/>
      <c r="NGU63" s="345"/>
      <c r="NGV63" s="345"/>
      <c r="NGW63" s="345"/>
      <c r="NGX63" s="345"/>
      <c r="NGY63" s="345"/>
      <c r="NGZ63" s="345"/>
      <c r="NHA63" s="345"/>
      <c r="NHB63" s="345"/>
      <c r="NHC63" s="345"/>
      <c r="NHD63" s="345"/>
      <c r="NHE63" s="345"/>
      <c r="NHF63" s="345"/>
      <c r="NHG63" s="345"/>
      <c r="NHH63" s="345"/>
      <c r="NHI63" s="345"/>
      <c r="NHJ63" s="345"/>
      <c r="NHK63" s="345"/>
      <c r="NHL63" s="345"/>
      <c r="NHM63" s="345"/>
      <c r="NHN63" s="345"/>
      <c r="NHO63" s="345"/>
      <c r="NHP63" s="345"/>
      <c r="NHQ63" s="345"/>
      <c r="NHR63" s="345"/>
      <c r="NHS63" s="345"/>
      <c r="NHT63" s="345"/>
      <c r="NHU63" s="345"/>
      <c r="NHV63" s="345"/>
      <c r="NHW63" s="345"/>
      <c r="NHX63" s="345"/>
      <c r="NHY63" s="345"/>
      <c r="NHZ63" s="345"/>
      <c r="NIA63" s="345"/>
      <c r="NIB63" s="345"/>
      <c r="NIC63" s="345"/>
      <c r="NID63" s="345"/>
      <c r="NIE63" s="345"/>
      <c r="NIF63" s="345"/>
      <c r="NIG63" s="345"/>
      <c r="NIH63" s="345"/>
      <c r="NII63" s="345"/>
      <c r="NIJ63" s="345"/>
      <c r="NIK63" s="345"/>
      <c r="NIL63" s="345"/>
      <c r="NIM63" s="345"/>
      <c r="NIN63" s="345"/>
      <c r="NIO63" s="345"/>
      <c r="NIP63" s="345"/>
      <c r="NIQ63" s="345"/>
      <c r="NIR63" s="345"/>
      <c r="NIS63" s="345"/>
      <c r="NIT63" s="345"/>
      <c r="NIU63" s="345"/>
      <c r="NIV63" s="345"/>
      <c r="NIW63" s="345"/>
      <c r="NIX63" s="345"/>
      <c r="NIY63" s="345"/>
      <c r="NIZ63" s="345"/>
      <c r="NJA63" s="345"/>
      <c r="NJB63" s="345"/>
      <c r="NJC63" s="345"/>
      <c r="NJD63" s="345"/>
      <c r="NJE63" s="345"/>
      <c r="NJF63" s="345"/>
      <c r="NJG63" s="345"/>
      <c r="NJH63" s="345"/>
      <c r="NJI63" s="345"/>
      <c r="NJJ63" s="345"/>
      <c r="NJK63" s="345"/>
      <c r="NJL63" s="345"/>
      <c r="NJM63" s="345"/>
      <c r="NJN63" s="345"/>
      <c r="NJO63" s="345"/>
      <c r="NJP63" s="345"/>
      <c r="NJQ63" s="345"/>
      <c r="NJR63" s="345"/>
      <c r="NJS63" s="345"/>
      <c r="NJT63" s="345"/>
      <c r="NJU63" s="345"/>
      <c r="NJV63" s="345"/>
      <c r="NJW63" s="345"/>
      <c r="NJX63" s="345"/>
      <c r="NJY63" s="345"/>
      <c r="NJZ63" s="345"/>
      <c r="NKA63" s="345"/>
      <c r="NKB63" s="345"/>
      <c r="NKC63" s="345"/>
      <c r="NKD63" s="345"/>
      <c r="NKE63" s="345"/>
      <c r="NKF63" s="345"/>
      <c r="NKG63" s="345"/>
      <c r="NKH63" s="345"/>
      <c r="NKI63" s="345"/>
      <c r="NKJ63" s="345"/>
      <c r="NKK63" s="345"/>
      <c r="NKL63" s="345"/>
      <c r="NKM63" s="345"/>
      <c r="NKN63" s="345"/>
      <c r="NKO63" s="345"/>
      <c r="NKP63" s="345"/>
      <c r="NKQ63" s="345"/>
      <c r="NKR63" s="345"/>
      <c r="NKS63" s="345"/>
      <c r="NKT63" s="345"/>
      <c r="NKU63" s="345"/>
      <c r="NKV63" s="345"/>
      <c r="NKW63" s="345"/>
      <c r="NKX63" s="345"/>
      <c r="NKY63" s="345"/>
      <c r="NKZ63" s="345"/>
      <c r="NLA63" s="345"/>
      <c r="NLB63" s="345"/>
      <c r="NLC63" s="345"/>
      <c r="NLD63" s="345"/>
      <c r="NLE63" s="345"/>
      <c r="NLF63" s="345"/>
      <c r="NLG63" s="345"/>
      <c r="NLH63" s="345"/>
      <c r="NLI63" s="345"/>
      <c r="NLJ63" s="345"/>
      <c r="NLK63" s="345"/>
      <c r="NLL63" s="345"/>
      <c r="NLM63" s="345"/>
      <c r="NLN63" s="345"/>
      <c r="NLO63" s="345"/>
      <c r="NLP63" s="345"/>
      <c r="NLQ63" s="345"/>
      <c r="NLR63" s="345"/>
      <c r="NLS63" s="345"/>
      <c r="NLT63" s="345"/>
      <c r="NLU63" s="345"/>
      <c r="NLV63" s="345"/>
      <c r="NLW63" s="345"/>
      <c r="NLX63" s="345"/>
      <c r="NLY63" s="345"/>
      <c r="NLZ63" s="345"/>
      <c r="NMA63" s="345"/>
      <c r="NMB63" s="345"/>
      <c r="NMC63" s="345"/>
      <c r="NMD63" s="345"/>
      <c r="NME63" s="345"/>
      <c r="NMF63" s="345"/>
      <c r="NMG63" s="345"/>
      <c r="NMH63" s="345"/>
      <c r="NMI63" s="345"/>
      <c r="NMJ63" s="345"/>
      <c r="NMK63" s="345"/>
      <c r="NML63" s="345"/>
      <c r="NMM63" s="345"/>
      <c r="NMN63" s="345"/>
      <c r="NMO63" s="345"/>
      <c r="NMP63" s="345"/>
      <c r="NMQ63" s="345"/>
      <c r="NMR63" s="345"/>
      <c r="NMS63" s="345"/>
      <c r="NMT63" s="345"/>
      <c r="NMU63" s="345"/>
      <c r="NMV63" s="345"/>
      <c r="NMW63" s="345"/>
      <c r="NMX63" s="345"/>
      <c r="NMY63" s="345"/>
      <c r="NMZ63" s="345"/>
      <c r="NNA63" s="345"/>
      <c r="NNB63" s="345"/>
      <c r="NNC63" s="345"/>
      <c r="NND63" s="345"/>
      <c r="NNE63" s="345"/>
      <c r="NNF63" s="345"/>
      <c r="NNG63" s="345"/>
      <c r="NNH63" s="345"/>
      <c r="NNI63" s="345"/>
      <c r="NNJ63" s="345"/>
      <c r="NNK63" s="345"/>
      <c r="NNL63" s="345"/>
      <c r="NNM63" s="345"/>
      <c r="NNN63" s="345"/>
      <c r="NNO63" s="345"/>
      <c r="NNP63" s="345"/>
      <c r="NNQ63" s="345"/>
      <c r="NNR63" s="345"/>
      <c r="NNS63" s="345"/>
      <c r="NNT63" s="345"/>
      <c r="NNU63" s="345"/>
      <c r="NNV63" s="345"/>
      <c r="NNW63" s="345"/>
      <c r="NNX63" s="345"/>
      <c r="NNY63" s="345"/>
      <c r="NNZ63" s="345"/>
      <c r="NOA63" s="345"/>
      <c r="NOB63" s="345"/>
      <c r="NOC63" s="345"/>
      <c r="NOD63" s="345"/>
      <c r="NOE63" s="345"/>
      <c r="NOF63" s="345"/>
      <c r="NOG63" s="345"/>
      <c r="NOH63" s="345"/>
      <c r="NOI63" s="345"/>
      <c r="NOJ63" s="345"/>
      <c r="NOK63" s="345"/>
      <c r="NOL63" s="345"/>
      <c r="NOM63" s="345"/>
      <c r="NON63" s="345"/>
      <c r="NOO63" s="345"/>
      <c r="NOP63" s="345"/>
      <c r="NOQ63" s="345"/>
      <c r="NOR63" s="345"/>
      <c r="NOS63" s="345"/>
      <c r="NOT63" s="345"/>
      <c r="NOU63" s="345"/>
      <c r="NOV63" s="345"/>
      <c r="NOW63" s="345"/>
      <c r="NOX63" s="345"/>
      <c r="NOY63" s="345"/>
      <c r="NOZ63" s="345"/>
      <c r="NPA63" s="345"/>
      <c r="NPB63" s="345"/>
      <c r="NPC63" s="345"/>
      <c r="NPD63" s="345"/>
      <c r="NPE63" s="345"/>
      <c r="NPF63" s="345"/>
      <c r="NPG63" s="345"/>
      <c r="NPH63" s="345"/>
      <c r="NPI63" s="345"/>
      <c r="NPJ63" s="345"/>
      <c r="NPK63" s="345"/>
      <c r="NPL63" s="345"/>
      <c r="NPM63" s="345"/>
      <c r="NPN63" s="345"/>
      <c r="NPO63" s="345"/>
      <c r="NPP63" s="345"/>
      <c r="NPQ63" s="345"/>
      <c r="NPR63" s="345"/>
      <c r="NPS63" s="345"/>
      <c r="NPT63" s="345"/>
      <c r="NPU63" s="345"/>
      <c r="NPV63" s="345"/>
      <c r="NPW63" s="345"/>
      <c r="NPX63" s="345"/>
      <c r="NPY63" s="345"/>
      <c r="NPZ63" s="345"/>
      <c r="NQA63" s="345"/>
      <c r="NQB63" s="345"/>
      <c r="NQC63" s="345"/>
      <c r="NQD63" s="345"/>
      <c r="NQE63" s="345"/>
      <c r="NQF63" s="345"/>
      <c r="NQG63" s="345"/>
      <c r="NQH63" s="345"/>
      <c r="NQI63" s="345"/>
      <c r="NQJ63" s="345"/>
      <c r="NQK63" s="345"/>
      <c r="NQL63" s="345"/>
      <c r="NQM63" s="345"/>
      <c r="NQN63" s="345"/>
      <c r="NQO63" s="345"/>
      <c r="NQP63" s="345"/>
      <c r="NQQ63" s="345"/>
      <c r="NQR63" s="345"/>
      <c r="NQS63" s="345"/>
      <c r="NQT63" s="345"/>
      <c r="NQU63" s="345"/>
      <c r="NQV63" s="345"/>
      <c r="NQW63" s="345"/>
      <c r="NQX63" s="345"/>
      <c r="NQY63" s="345"/>
      <c r="NQZ63" s="345"/>
      <c r="NRA63" s="345"/>
      <c r="NRB63" s="345"/>
      <c r="NRC63" s="345"/>
      <c r="NRD63" s="345"/>
      <c r="NRE63" s="345"/>
      <c r="NRF63" s="345"/>
      <c r="NRG63" s="345"/>
      <c r="NRH63" s="345"/>
      <c r="NRI63" s="345"/>
      <c r="NRJ63" s="345"/>
      <c r="NRK63" s="345"/>
      <c r="NRL63" s="345"/>
      <c r="NRM63" s="345"/>
      <c r="NRN63" s="345"/>
      <c r="NRO63" s="345"/>
      <c r="NRP63" s="345"/>
      <c r="NRQ63" s="345"/>
      <c r="NRR63" s="345"/>
      <c r="NRS63" s="345"/>
      <c r="NRT63" s="345"/>
      <c r="NRU63" s="345"/>
      <c r="NRV63" s="345"/>
      <c r="NRW63" s="345"/>
      <c r="NRX63" s="345"/>
      <c r="NRY63" s="345"/>
      <c r="NRZ63" s="345"/>
      <c r="NSA63" s="345"/>
      <c r="NSB63" s="345"/>
      <c r="NSC63" s="345"/>
      <c r="NSD63" s="345"/>
      <c r="NSE63" s="345"/>
      <c r="NSF63" s="345"/>
      <c r="NSG63" s="345"/>
      <c r="NSH63" s="345"/>
      <c r="NSI63" s="345"/>
      <c r="NSJ63" s="345"/>
      <c r="NSK63" s="345"/>
      <c r="NSL63" s="345"/>
      <c r="NSM63" s="345"/>
      <c r="NSN63" s="345"/>
      <c r="NSO63" s="345"/>
      <c r="NSP63" s="345"/>
      <c r="NSQ63" s="345"/>
      <c r="NSR63" s="345"/>
      <c r="NSS63" s="345"/>
      <c r="NST63" s="345"/>
      <c r="NSU63" s="345"/>
      <c r="NSV63" s="345"/>
      <c r="NSW63" s="345"/>
      <c r="NSX63" s="345"/>
      <c r="NSY63" s="345"/>
      <c r="NSZ63" s="345"/>
      <c r="NTA63" s="345"/>
      <c r="NTB63" s="345"/>
      <c r="NTC63" s="345"/>
      <c r="NTD63" s="345"/>
      <c r="NTE63" s="345"/>
      <c r="NTF63" s="345"/>
      <c r="NTG63" s="345"/>
      <c r="NTH63" s="345"/>
      <c r="NTI63" s="345"/>
      <c r="NTJ63" s="345"/>
      <c r="NTK63" s="345"/>
      <c r="NTL63" s="345"/>
      <c r="NTM63" s="345"/>
      <c r="NTN63" s="345"/>
      <c r="NTO63" s="345"/>
      <c r="NTP63" s="345"/>
      <c r="NTQ63" s="345"/>
      <c r="NTR63" s="345"/>
      <c r="NTS63" s="345"/>
      <c r="NTT63" s="345"/>
      <c r="NTU63" s="345"/>
      <c r="NTV63" s="345"/>
      <c r="NTW63" s="345"/>
      <c r="NTX63" s="345"/>
      <c r="NTY63" s="345"/>
      <c r="NTZ63" s="345"/>
      <c r="NUA63" s="345"/>
      <c r="NUB63" s="345"/>
      <c r="NUC63" s="345"/>
      <c r="NUD63" s="345"/>
      <c r="NUE63" s="345"/>
      <c r="NUF63" s="345"/>
      <c r="NUG63" s="345"/>
      <c r="NUH63" s="345"/>
      <c r="NUI63" s="345"/>
      <c r="NUJ63" s="345"/>
      <c r="NUK63" s="345"/>
      <c r="NUL63" s="345"/>
      <c r="NUM63" s="345"/>
      <c r="NUN63" s="345"/>
      <c r="NUO63" s="345"/>
      <c r="NUP63" s="345"/>
      <c r="NUQ63" s="345"/>
      <c r="NUR63" s="345"/>
      <c r="NUS63" s="345"/>
      <c r="NUT63" s="345"/>
      <c r="NUU63" s="345"/>
      <c r="NUV63" s="345"/>
      <c r="NUW63" s="345"/>
      <c r="NUX63" s="345"/>
      <c r="NUY63" s="345"/>
      <c r="NUZ63" s="345"/>
      <c r="NVA63" s="345"/>
      <c r="NVB63" s="345"/>
      <c r="NVC63" s="345"/>
      <c r="NVD63" s="345"/>
      <c r="NVE63" s="345"/>
      <c r="NVF63" s="345"/>
      <c r="NVG63" s="345"/>
      <c r="NVH63" s="345"/>
      <c r="NVI63" s="345"/>
      <c r="NVJ63" s="345"/>
      <c r="NVK63" s="345"/>
      <c r="NVL63" s="345"/>
      <c r="NVM63" s="345"/>
      <c r="NVN63" s="345"/>
      <c r="NVO63" s="345"/>
      <c r="NVP63" s="345"/>
      <c r="NVQ63" s="345"/>
      <c r="NVR63" s="345"/>
      <c r="NVS63" s="345"/>
      <c r="NVT63" s="345"/>
      <c r="NVU63" s="345"/>
      <c r="NVV63" s="345"/>
      <c r="NVW63" s="345"/>
      <c r="NVX63" s="345"/>
      <c r="NVY63" s="345"/>
      <c r="NVZ63" s="345"/>
      <c r="NWA63" s="345"/>
      <c r="NWB63" s="345"/>
      <c r="NWC63" s="345"/>
      <c r="NWD63" s="345"/>
      <c r="NWE63" s="345"/>
      <c r="NWF63" s="345"/>
      <c r="NWG63" s="345"/>
      <c r="NWH63" s="345"/>
      <c r="NWI63" s="345"/>
      <c r="NWJ63" s="345"/>
      <c r="NWK63" s="345"/>
      <c r="NWL63" s="345"/>
      <c r="NWM63" s="345"/>
      <c r="NWN63" s="345"/>
      <c r="NWO63" s="345"/>
      <c r="NWP63" s="345"/>
      <c r="NWQ63" s="345"/>
      <c r="NWR63" s="345"/>
      <c r="NWS63" s="345"/>
      <c r="NWT63" s="345"/>
      <c r="NWU63" s="345"/>
      <c r="NWV63" s="345"/>
      <c r="NWW63" s="345"/>
      <c r="NWX63" s="345"/>
      <c r="NWY63" s="345"/>
      <c r="NWZ63" s="345"/>
      <c r="NXA63" s="345"/>
      <c r="NXB63" s="345"/>
      <c r="NXC63" s="345"/>
      <c r="NXD63" s="345"/>
      <c r="NXE63" s="345"/>
      <c r="NXF63" s="345"/>
      <c r="NXG63" s="345"/>
      <c r="NXH63" s="345"/>
      <c r="NXI63" s="345"/>
      <c r="NXJ63" s="345"/>
      <c r="NXK63" s="345"/>
      <c r="NXL63" s="345"/>
      <c r="NXM63" s="345"/>
      <c r="NXN63" s="345"/>
      <c r="NXO63" s="345"/>
      <c r="NXP63" s="345"/>
      <c r="NXQ63" s="345"/>
      <c r="NXR63" s="345"/>
      <c r="NXS63" s="345"/>
      <c r="NXT63" s="345"/>
      <c r="NXU63" s="345"/>
      <c r="NXV63" s="345"/>
      <c r="NXW63" s="345"/>
      <c r="NXX63" s="345"/>
      <c r="NXY63" s="345"/>
      <c r="NXZ63" s="345"/>
      <c r="NYA63" s="345"/>
      <c r="NYB63" s="345"/>
      <c r="NYC63" s="345"/>
      <c r="NYD63" s="345"/>
      <c r="NYE63" s="345"/>
      <c r="NYF63" s="345"/>
      <c r="NYG63" s="345"/>
      <c r="NYH63" s="345"/>
      <c r="NYI63" s="345"/>
      <c r="NYJ63" s="345"/>
      <c r="NYK63" s="345"/>
      <c r="NYL63" s="345"/>
      <c r="NYM63" s="345"/>
      <c r="NYN63" s="345"/>
      <c r="NYO63" s="345"/>
      <c r="NYP63" s="345"/>
      <c r="NYQ63" s="345"/>
      <c r="NYR63" s="345"/>
      <c r="NYS63" s="345"/>
      <c r="NYT63" s="345"/>
      <c r="NYU63" s="345"/>
      <c r="NYV63" s="345"/>
      <c r="NYW63" s="345"/>
      <c r="NYX63" s="345"/>
      <c r="NYY63" s="345"/>
      <c r="NYZ63" s="345"/>
      <c r="NZA63" s="345"/>
      <c r="NZB63" s="345"/>
      <c r="NZC63" s="345"/>
      <c r="NZD63" s="345"/>
      <c r="NZE63" s="345"/>
      <c r="NZF63" s="345"/>
      <c r="NZG63" s="345"/>
      <c r="NZH63" s="345"/>
      <c r="NZI63" s="345"/>
      <c r="NZJ63" s="345"/>
      <c r="NZK63" s="345"/>
      <c r="NZL63" s="345"/>
      <c r="NZM63" s="345"/>
      <c r="NZN63" s="345"/>
      <c r="NZO63" s="345"/>
      <c r="NZP63" s="345"/>
      <c r="NZQ63" s="345"/>
      <c r="NZR63" s="345"/>
      <c r="NZS63" s="345"/>
      <c r="NZT63" s="345"/>
      <c r="NZU63" s="345"/>
      <c r="NZV63" s="345"/>
      <c r="NZW63" s="345"/>
      <c r="NZX63" s="345"/>
      <c r="NZY63" s="345"/>
      <c r="NZZ63" s="345"/>
      <c r="OAA63" s="345"/>
      <c r="OAB63" s="345"/>
      <c r="OAC63" s="345"/>
      <c r="OAD63" s="345"/>
      <c r="OAE63" s="345"/>
      <c r="OAF63" s="345"/>
      <c r="OAG63" s="345"/>
      <c r="OAH63" s="345"/>
      <c r="OAI63" s="345"/>
      <c r="OAJ63" s="345"/>
      <c r="OAK63" s="345"/>
      <c r="OAL63" s="345"/>
      <c r="OAM63" s="345"/>
      <c r="OAN63" s="345"/>
      <c r="OAO63" s="345"/>
      <c r="OAP63" s="345"/>
      <c r="OAQ63" s="345"/>
      <c r="OAR63" s="345"/>
      <c r="OAS63" s="345"/>
      <c r="OAT63" s="345"/>
      <c r="OAU63" s="345"/>
      <c r="OAV63" s="345"/>
      <c r="OAW63" s="345"/>
      <c r="OAX63" s="345"/>
      <c r="OAY63" s="345"/>
      <c r="OAZ63" s="345"/>
      <c r="OBA63" s="345"/>
      <c r="OBB63" s="345"/>
      <c r="OBC63" s="345"/>
      <c r="OBD63" s="345"/>
      <c r="OBE63" s="345"/>
      <c r="OBF63" s="345"/>
      <c r="OBG63" s="345"/>
      <c r="OBH63" s="345"/>
      <c r="OBI63" s="345"/>
      <c r="OBJ63" s="345"/>
      <c r="OBK63" s="345"/>
      <c r="OBL63" s="345"/>
      <c r="OBM63" s="345"/>
      <c r="OBN63" s="345"/>
      <c r="OBO63" s="345"/>
      <c r="OBP63" s="345"/>
      <c r="OBQ63" s="345"/>
      <c r="OBR63" s="345"/>
      <c r="OBS63" s="345"/>
      <c r="OBT63" s="345"/>
      <c r="OBU63" s="345"/>
      <c r="OBV63" s="345"/>
      <c r="OBW63" s="345"/>
      <c r="OBX63" s="345"/>
      <c r="OBY63" s="345"/>
      <c r="OBZ63" s="345"/>
      <c r="OCA63" s="345"/>
      <c r="OCB63" s="345"/>
      <c r="OCC63" s="345"/>
      <c r="OCD63" s="345"/>
      <c r="OCE63" s="345"/>
      <c r="OCF63" s="345"/>
      <c r="OCG63" s="345"/>
      <c r="OCH63" s="345"/>
      <c r="OCI63" s="345"/>
      <c r="OCJ63" s="345"/>
      <c r="OCK63" s="345"/>
      <c r="OCL63" s="345"/>
      <c r="OCM63" s="345"/>
      <c r="OCN63" s="345"/>
      <c r="OCO63" s="345"/>
      <c r="OCP63" s="345"/>
      <c r="OCQ63" s="345"/>
      <c r="OCR63" s="345"/>
      <c r="OCS63" s="345"/>
      <c r="OCT63" s="345"/>
      <c r="OCU63" s="345"/>
      <c r="OCV63" s="345"/>
      <c r="OCW63" s="345"/>
      <c r="OCX63" s="345"/>
      <c r="OCY63" s="345"/>
      <c r="OCZ63" s="345"/>
      <c r="ODA63" s="345"/>
      <c r="ODB63" s="345"/>
      <c r="ODC63" s="345"/>
      <c r="ODD63" s="345"/>
      <c r="ODE63" s="345"/>
      <c r="ODF63" s="345"/>
      <c r="ODG63" s="345"/>
      <c r="ODH63" s="345"/>
      <c r="ODI63" s="345"/>
      <c r="ODJ63" s="345"/>
      <c r="ODK63" s="345"/>
      <c r="ODL63" s="345"/>
      <c r="ODM63" s="345"/>
      <c r="ODN63" s="345"/>
      <c r="ODO63" s="345"/>
      <c r="ODP63" s="345"/>
      <c r="ODQ63" s="345"/>
      <c r="ODR63" s="345"/>
      <c r="ODS63" s="345"/>
      <c r="ODT63" s="345"/>
      <c r="ODU63" s="345"/>
      <c r="ODV63" s="345"/>
      <c r="ODW63" s="345"/>
      <c r="ODX63" s="345"/>
      <c r="ODY63" s="345"/>
      <c r="ODZ63" s="345"/>
      <c r="OEA63" s="345"/>
      <c r="OEB63" s="345"/>
      <c r="OEC63" s="345"/>
      <c r="OED63" s="345"/>
      <c r="OEE63" s="345"/>
      <c r="OEF63" s="345"/>
      <c r="OEG63" s="345"/>
      <c r="OEH63" s="345"/>
      <c r="OEI63" s="345"/>
      <c r="OEJ63" s="345"/>
      <c r="OEK63" s="345"/>
      <c r="OEL63" s="345"/>
      <c r="OEM63" s="345"/>
      <c r="OEN63" s="345"/>
      <c r="OEO63" s="345"/>
      <c r="OEP63" s="345"/>
      <c r="OEQ63" s="345"/>
      <c r="OER63" s="345"/>
      <c r="OES63" s="345"/>
      <c r="OET63" s="345"/>
      <c r="OEU63" s="345"/>
      <c r="OEV63" s="345"/>
      <c r="OEW63" s="345"/>
      <c r="OEX63" s="345"/>
      <c r="OEY63" s="345"/>
      <c r="OEZ63" s="345"/>
      <c r="OFA63" s="345"/>
      <c r="OFB63" s="345"/>
      <c r="OFC63" s="345"/>
      <c r="OFD63" s="345"/>
      <c r="OFE63" s="345"/>
      <c r="OFF63" s="345"/>
      <c r="OFG63" s="345"/>
      <c r="OFH63" s="345"/>
      <c r="OFI63" s="345"/>
      <c r="OFJ63" s="345"/>
      <c r="OFK63" s="345"/>
      <c r="OFL63" s="345"/>
      <c r="OFM63" s="345"/>
      <c r="OFN63" s="345"/>
      <c r="OFO63" s="345"/>
      <c r="OFP63" s="345"/>
      <c r="OFQ63" s="345"/>
      <c r="OFR63" s="345"/>
      <c r="OFS63" s="345"/>
      <c r="OFT63" s="345"/>
      <c r="OFU63" s="345"/>
      <c r="OFV63" s="345"/>
      <c r="OFW63" s="345"/>
      <c r="OFX63" s="345"/>
      <c r="OFY63" s="345"/>
      <c r="OFZ63" s="345"/>
      <c r="OGA63" s="345"/>
      <c r="OGB63" s="345"/>
      <c r="OGC63" s="345"/>
      <c r="OGD63" s="345"/>
      <c r="OGE63" s="345"/>
      <c r="OGF63" s="345"/>
      <c r="OGG63" s="345"/>
      <c r="OGH63" s="345"/>
      <c r="OGI63" s="345"/>
      <c r="OGJ63" s="345"/>
      <c r="OGK63" s="345"/>
      <c r="OGL63" s="345"/>
      <c r="OGM63" s="345"/>
      <c r="OGN63" s="345"/>
      <c r="OGO63" s="345"/>
      <c r="OGP63" s="345"/>
      <c r="OGQ63" s="345"/>
      <c r="OGR63" s="345"/>
      <c r="OGS63" s="345"/>
      <c r="OGT63" s="345"/>
      <c r="OGU63" s="345"/>
      <c r="OGV63" s="345"/>
      <c r="OGW63" s="345"/>
      <c r="OGX63" s="345"/>
      <c r="OGY63" s="345"/>
      <c r="OGZ63" s="345"/>
      <c r="OHA63" s="345"/>
      <c r="OHB63" s="345"/>
      <c r="OHC63" s="345"/>
      <c r="OHD63" s="345"/>
      <c r="OHE63" s="345"/>
      <c r="OHF63" s="345"/>
      <c r="OHG63" s="345"/>
      <c r="OHH63" s="345"/>
      <c r="OHI63" s="345"/>
      <c r="OHJ63" s="345"/>
      <c r="OHK63" s="345"/>
      <c r="OHL63" s="345"/>
      <c r="OHM63" s="345"/>
      <c r="OHN63" s="345"/>
      <c r="OHO63" s="345"/>
      <c r="OHP63" s="345"/>
      <c r="OHQ63" s="345"/>
      <c r="OHR63" s="345"/>
      <c r="OHS63" s="345"/>
      <c r="OHT63" s="345"/>
      <c r="OHU63" s="345"/>
      <c r="OHV63" s="345"/>
      <c r="OHW63" s="345"/>
      <c r="OHX63" s="345"/>
      <c r="OHY63" s="345"/>
      <c r="OHZ63" s="345"/>
      <c r="OIA63" s="345"/>
      <c r="OIB63" s="345"/>
      <c r="OIC63" s="345"/>
      <c r="OID63" s="345"/>
      <c r="OIE63" s="345"/>
      <c r="OIF63" s="345"/>
      <c r="OIG63" s="345"/>
      <c r="OIH63" s="345"/>
      <c r="OII63" s="345"/>
      <c r="OIJ63" s="345"/>
      <c r="OIK63" s="345"/>
      <c r="OIL63" s="345"/>
      <c r="OIM63" s="345"/>
      <c r="OIN63" s="345"/>
      <c r="OIO63" s="345"/>
      <c r="OIP63" s="345"/>
      <c r="OIQ63" s="345"/>
      <c r="OIR63" s="345"/>
      <c r="OIS63" s="345"/>
      <c r="OIT63" s="345"/>
      <c r="OIU63" s="345"/>
      <c r="OIV63" s="345"/>
      <c r="OIW63" s="345"/>
      <c r="OIX63" s="345"/>
      <c r="OIY63" s="345"/>
      <c r="OIZ63" s="345"/>
      <c r="OJA63" s="345"/>
      <c r="OJB63" s="345"/>
      <c r="OJC63" s="345"/>
      <c r="OJD63" s="345"/>
      <c r="OJE63" s="345"/>
      <c r="OJF63" s="345"/>
      <c r="OJG63" s="345"/>
      <c r="OJH63" s="345"/>
      <c r="OJI63" s="345"/>
      <c r="OJJ63" s="345"/>
      <c r="OJK63" s="345"/>
      <c r="OJL63" s="345"/>
      <c r="OJM63" s="345"/>
      <c r="OJN63" s="345"/>
      <c r="OJO63" s="345"/>
      <c r="OJP63" s="345"/>
      <c r="OJQ63" s="345"/>
      <c r="OJR63" s="345"/>
      <c r="OJS63" s="345"/>
      <c r="OJT63" s="345"/>
      <c r="OJU63" s="345"/>
      <c r="OJV63" s="345"/>
      <c r="OJW63" s="345"/>
      <c r="OJX63" s="345"/>
      <c r="OJY63" s="345"/>
      <c r="OJZ63" s="345"/>
      <c r="OKA63" s="345"/>
      <c r="OKB63" s="345"/>
      <c r="OKC63" s="345"/>
      <c r="OKD63" s="345"/>
      <c r="OKE63" s="345"/>
      <c r="OKF63" s="345"/>
      <c r="OKG63" s="345"/>
      <c r="OKH63" s="345"/>
      <c r="OKI63" s="345"/>
      <c r="OKJ63" s="345"/>
      <c r="OKK63" s="345"/>
      <c r="OKL63" s="345"/>
      <c r="OKM63" s="345"/>
      <c r="OKN63" s="345"/>
      <c r="OKO63" s="345"/>
      <c r="OKP63" s="345"/>
      <c r="OKQ63" s="345"/>
      <c r="OKR63" s="345"/>
      <c r="OKS63" s="345"/>
      <c r="OKT63" s="345"/>
      <c r="OKU63" s="345"/>
      <c r="OKV63" s="345"/>
      <c r="OKW63" s="345"/>
      <c r="OKX63" s="345"/>
      <c r="OKY63" s="345"/>
      <c r="OKZ63" s="345"/>
      <c r="OLA63" s="345"/>
      <c r="OLB63" s="345"/>
      <c r="OLC63" s="345"/>
      <c r="OLD63" s="345"/>
      <c r="OLE63" s="345"/>
      <c r="OLF63" s="345"/>
      <c r="OLG63" s="345"/>
      <c r="OLH63" s="345"/>
      <c r="OLI63" s="345"/>
      <c r="OLJ63" s="345"/>
      <c r="OLK63" s="345"/>
      <c r="OLL63" s="345"/>
      <c r="OLM63" s="345"/>
      <c r="OLN63" s="345"/>
      <c r="OLO63" s="345"/>
      <c r="OLP63" s="345"/>
      <c r="OLQ63" s="345"/>
      <c r="OLR63" s="345"/>
      <c r="OLS63" s="345"/>
      <c r="OLT63" s="345"/>
      <c r="OLU63" s="345"/>
      <c r="OLV63" s="345"/>
      <c r="OLW63" s="345"/>
      <c r="OLX63" s="345"/>
      <c r="OLY63" s="345"/>
      <c r="OLZ63" s="345"/>
      <c r="OMA63" s="345"/>
      <c r="OMB63" s="345"/>
      <c r="OMC63" s="345"/>
      <c r="OMD63" s="345"/>
      <c r="OME63" s="345"/>
      <c r="OMF63" s="345"/>
      <c r="OMG63" s="345"/>
      <c r="OMH63" s="345"/>
      <c r="OMI63" s="345"/>
      <c r="OMJ63" s="345"/>
      <c r="OMK63" s="345"/>
      <c r="OML63" s="345"/>
      <c r="OMM63" s="345"/>
      <c r="OMN63" s="345"/>
      <c r="OMO63" s="345"/>
      <c r="OMP63" s="345"/>
      <c r="OMQ63" s="345"/>
      <c r="OMR63" s="345"/>
      <c r="OMS63" s="345"/>
      <c r="OMT63" s="345"/>
      <c r="OMU63" s="345"/>
      <c r="OMV63" s="345"/>
      <c r="OMW63" s="345"/>
      <c r="OMX63" s="345"/>
      <c r="OMY63" s="345"/>
      <c r="OMZ63" s="345"/>
      <c r="ONA63" s="345"/>
      <c r="ONB63" s="345"/>
      <c r="ONC63" s="345"/>
      <c r="OND63" s="345"/>
      <c r="ONE63" s="345"/>
      <c r="ONF63" s="345"/>
      <c r="ONG63" s="345"/>
      <c r="ONH63" s="345"/>
      <c r="ONI63" s="345"/>
      <c r="ONJ63" s="345"/>
      <c r="ONK63" s="345"/>
      <c r="ONL63" s="345"/>
      <c r="ONM63" s="345"/>
      <c r="ONN63" s="345"/>
      <c r="ONO63" s="345"/>
      <c r="ONP63" s="345"/>
      <c r="ONQ63" s="345"/>
      <c r="ONR63" s="345"/>
      <c r="ONS63" s="345"/>
      <c r="ONT63" s="345"/>
      <c r="ONU63" s="345"/>
      <c r="ONV63" s="345"/>
      <c r="ONW63" s="345"/>
      <c r="ONX63" s="345"/>
      <c r="ONY63" s="345"/>
      <c r="ONZ63" s="345"/>
      <c r="OOA63" s="345"/>
      <c r="OOB63" s="345"/>
      <c r="OOC63" s="345"/>
      <c r="OOD63" s="345"/>
      <c r="OOE63" s="345"/>
      <c r="OOF63" s="345"/>
      <c r="OOG63" s="345"/>
      <c r="OOH63" s="345"/>
      <c r="OOI63" s="345"/>
      <c r="OOJ63" s="345"/>
      <c r="OOK63" s="345"/>
      <c r="OOL63" s="345"/>
      <c r="OOM63" s="345"/>
      <c r="OON63" s="345"/>
      <c r="OOO63" s="345"/>
      <c r="OOP63" s="345"/>
      <c r="OOQ63" s="345"/>
      <c r="OOR63" s="345"/>
      <c r="OOS63" s="345"/>
      <c r="OOT63" s="345"/>
      <c r="OOU63" s="345"/>
      <c r="OOV63" s="345"/>
      <c r="OOW63" s="345"/>
      <c r="OOX63" s="345"/>
      <c r="OOY63" s="345"/>
      <c r="OOZ63" s="345"/>
      <c r="OPA63" s="345"/>
      <c r="OPB63" s="345"/>
      <c r="OPC63" s="345"/>
      <c r="OPD63" s="345"/>
      <c r="OPE63" s="345"/>
      <c r="OPF63" s="345"/>
      <c r="OPG63" s="345"/>
      <c r="OPH63" s="345"/>
      <c r="OPI63" s="345"/>
      <c r="OPJ63" s="345"/>
      <c r="OPK63" s="345"/>
      <c r="OPL63" s="345"/>
      <c r="OPM63" s="345"/>
      <c r="OPN63" s="345"/>
      <c r="OPO63" s="345"/>
      <c r="OPP63" s="345"/>
      <c r="OPQ63" s="345"/>
      <c r="OPR63" s="345"/>
      <c r="OPS63" s="345"/>
      <c r="OPT63" s="345"/>
      <c r="OPU63" s="345"/>
      <c r="OPV63" s="345"/>
      <c r="OPW63" s="345"/>
      <c r="OPX63" s="345"/>
      <c r="OPY63" s="345"/>
      <c r="OPZ63" s="345"/>
      <c r="OQA63" s="345"/>
      <c r="OQB63" s="345"/>
      <c r="OQC63" s="345"/>
      <c r="OQD63" s="345"/>
      <c r="OQE63" s="345"/>
      <c r="OQF63" s="345"/>
      <c r="OQG63" s="345"/>
      <c r="OQH63" s="345"/>
      <c r="OQI63" s="345"/>
      <c r="OQJ63" s="345"/>
      <c r="OQK63" s="345"/>
      <c r="OQL63" s="345"/>
      <c r="OQM63" s="345"/>
      <c r="OQN63" s="345"/>
      <c r="OQO63" s="345"/>
      <c r="OQP63" s="345"/>
      <c r="OQQ63" s="345"/>
      <c r="OQR63" s="345"/>
      <c r="OQS63" s="345"/>
      <c r="OQT63" s="345"/>
      <c r="OQU63" s="345"/>
      <c r="OQV63" s="345"/>
      <c r="OQW63" s="345"/>
      <c r="OQX63" s="345"/>
      <c r="OQY63" s="345"/>
      <c r="OQZ63" s="345"/>
      <c r="ORA63" s="345"/>
      <c r="ORB63" s="345"/>
      <c r="ORC63" s="345"/>
      <c r="ORD63" s="345"/>
      <c r="ORE63" s="345"/>
      <c r="ORF63" s="345"/>
      <c r="ORG63" s="345"/>
      <c r="ORH63" s="345"/>
      <c r="ORI63" s="345"/>
      <c r="ORJ63" s="345"/>
      <c r="ORK63" s="345"/>
      <c r="ORL63" s="345"/>
      <c r="ORM63" s="345"/>
      <c r="ORN63" s="345"/>
      <c r="ORO63" s="345"/>
      <c r="ORP63" s="345"/>
      <c r="ORQ63" s="345"/>
      <c r="ORR63" s="345"/>
      <c r="ORS63" s="345"/>
      <c r="ORT63" s="345"/>
      <c r="ORU63" s="345"/>
      <c r="ORV63" s="345"/>
      <c r="ORW63" s="345"/>
      <c r="ORX63" s="345"/>
      <c r="ORY63" s="345"/>
      <c r="ORZ63" s="345"/>
      <c r="OSA63" s="345"/>
      <c r="OSB63" s="345"/>
      <c r="OSC63" s="345"/>
      <c r="OSD63" s="345"/>
      <c r="OSE63" s="345"/>
      <c r="OSF63" s="345"/>
      <c r="OSG63" s="345"/>
      <c r="OSH63" s="345"/>
      <c r="OSI63" s="345"/>
      <c r="OSJ63" s="345"/>
      <c r="OSK63" s="345"/>
      <c r="OSL63" s="345"/>
      <c r="OSM63" s="345"/>
      <c r="OSN63" s="345"/>
      <c r="OSO63" s="345"/>
      <c r="OSP63" s="345"/>
      <c r="OSQ63" s="345"/>
      <c r="OSR63" s="345"/>
      <c r="OSS63" s="345"/>
      <c r="OST63" s="345"/>
      <c r="OSU63" s="345"/>
      <c r="OSV63" s="345"/>
      <c r="OSW63" s="345"/>
      <c r="OSX63" s="345"/>
      <c r="OSY63" s="345"/>
      <c r="OSZ63" s="345"/>
      <c r="OTA63" s="345"/>
      <c r="OTB63" s="345"/>
      <c r="OTC63" s="345"/>
      <c r="OTD63" s="345"/>
      <c r="OTE63" s="345"/>
      <c r="OTF63" s="345"/>
      <c r="OTG63" s="345"/>
      <c r="OTH63" s="345"/>
      <c r="OTI63" s="345"/>
      <c r="OTJ63" s="345"/>
      <c r="OTK63" s="345"/>
      <c r="OTL63" s="345"/>
      <c r="OTM63" s="345"/>
      <c r="OTN63" s="345"/>
      <c r="OTO63" s="345"/>
      <c r="OTP63" s="345"/>
      <c r="OTQ63" s="345"/>
      <c r="OTR63" s="345"/>
      <c r="OTS63" s="345"/>
      <c r="OTT63" s="345"/>
      <c r="OTU63" s="345"/>
      <c r="OTV63" s="345"/>
      <c r="OTW63" s="345"/>
      <c r="OTX63" s="345"/>
      <c r="OTY63" s="345"/>
      <c r="OTZ63" s="345"/>
      <c r="OUA63" s="345"/>
      <c r="OUB63" s="345"/>
      <c r="OUC63" s="345"/>
      <c r="OUD63" s="345"/>
      <c r="OUE63" s="345"/>
      <c r="OUF63" s="345"/>
      <c r="OUG63" s="345"/>
      <c r="OUH63" s="345"/>
      <c r="OUI63" s="345"/>
      <c r="OUJ63" s="345"/>
      <c r="OUK63" s="345"/>
      <c r="OUL63" s="345"/>
      <c r="OUM63" s="345"/>
      <c r="OUN63" s="345"/>
      <c r="OUO63" s="345"/>
      <c r="OUP63" s="345"/>
      <c r="OUQ63" s="345"/>
      <c r="OUR63" s="345"/>
      <c r="OUS63" s="345"/>
      <c r="OUT63" s="345"/>
      <c r="OUU63" s="345"/>
      <c r="OUV63" s="345"/>
      <c r="OUW63" s="345"/>
      <c r="OUX63" s="345"/>
      <c r="OUY63" s="345"/>
      <c r="OUZ63" s="345"/>
      <c r="OVA63" s="345"/>
      <c r="OVB63" s="345"/>
      <c r="OVC63" s="345"/>
      <c r="OVD63" s="345"/>
      <c r="OVE63" s="345"/>
      <c r="OVF63" s="345"/>
      <c r="OVG63" s="345"/>
      <c r="OVH63" s="345"/>
      <c r="OVI63" s="345"/>
      <c r="OVJ63" s="345"/>
      <c r="OVK63" s="345"/>
      <c r="OVL63" s="345"/>
      <c r="OVM63" s="345"/>
      <c r="OVN63" s="345"/>
      <c r="OVO63" s="345"/>
      <c r="OVP63" s="345"/>
      <c r="OVQ63" s="345"/>
      <c r="OVR63" s="345"/>
      <c r="OVS63" s="345"/>
      <c r="OVT63" s="345"/>
      <c r="OVU63" s="345"/>
      <c r="OVV63" s="345"/>
      <c r="OVW63" s="345"/>
      <c r="OVX63" s="345"/>
      <c r="OVY63" s="345"/>
      <c r="OVZ63" s="345"/>
      <c r="OWA63" s="345"/>
      <c r="OWB63" s="345"/>
      <c r="OWC63" s="345"/>
      <c r="OWD63" s="345"/>
      <c r="OWE63" s="345"/>
      <c r="OWF63" s="345"/>
      <c r="OWG63" s="345"/>
      <c r="OWH63" s="345"/>
      <c r="OWI63" s="345"/>
      <c r="OWJ63" s="345"/>
      <c r="OWK63" s="345"/>
      <c r="OWL63" s="345"/>
      <c r="OWM63" s="345"/>
      <c r="OWN63" s="345"/>
      <c r="OWO63" s="345"/>
      <c r="OWP63" s="345"/>
      <c r="OWQ63" s="345"/>
      <c r="OWR63" s="345"/>
      <c r="OWS63" s="345"/>
      <c r="OWT63" s="345"/>
      <c r="OWU63" s="345"/>
      <c r="OWV63" s="345"/>
      <c r="OWW63" s="345"/>
      <c r="OWX63" s="345"/>
      <c r="OWY63" s="345"/>
      <c r="OWZ63" s="345"/>
      <c r="OXA63" s="345"/>
      <c r="OXB63" s="345"/>
      <c r="OXC63" s="345"/>
      <c r="OXD63" s="345"/>
      <c r="OXE63" s="345"/>
      <c r="OXF63" s="345"/>
      <c r="OXG63" s="345"/>
      <c r="OXH63" s="345"/>
      <c r="OXI63" s="345"/>
      <c r="OXJ63" s="345"/>
      <c r="OXK63" s="345"/>
      <c r="OXL63" s="345"/>
      <c r="OXM63" s="345"/>
      <c r="OXN63" s="345"/>
      <c r="OXO63" s="345"/>
      <c r="OXP63" s="345"/>
      <c r="OXQ63" s="345"/>
      <c r="OXR63" s="345"/>
      <c r="OXS63" s="345"/>
      <c r="OXT63" s="345"/>
      <c r="OXU63" s="345"/>
      <c r="OXV63" s="345"/>
      <c r="OXW63" s="345"/>
      <c r="OXX63" s="345"/>
      <c r="OXY63" s="345"/>
      <c r="OXZ63" s="345"/>
      <c r="OYA63" s="345"/>
      <c r="OYB63" s="345"/>
      <c r="OYC63" s="345"/>
      <c r="OYD63" s="345"/>
      <c r="OYE63" s="345"/>
      <c r="OYF63" s="345"/>
      <c r="OYG63" s="345"/>
      <c r="OYH63" s="345"/>
      <c r="OYI63" s="345"/>
      <c r="OYJ63" s="345"/>
      <c r="OYK63" s="345"/>
      <c r="OYL63" s="345"/>
      <c r="OYM63" s="345"/>
      <c r="OYN63" s="345"/>
      <c r="OYO63" s="345"/>
      <c r="OYP63" s="345"/>
      <c r="OYQ63" s="345"/>
      <c r="OYR63" s="345"/>
      <c r="OYS63" s="345"/>
      <c r="OYT63" s="345"/>
      <c r="OYU63" s="345"/>
      <c r="OYV63" s="345"/>
      <c r="OYW63" s="345"/>
      <c r="OYX63" s="345"/>
      <c r="OYY63" s="345"/>
      <c r="OYZ63" s="345"/>
      <c r="OZA63" s="345"/>
      <c r="OZB63" s="345"/>
      <c r="OZC63" s="345"/>
      <c r="OZD63" s="345"/>
      <c r="OZE63" s="345"/>
      <c r="OZF63" s="345"/>
      <c r="OZG63" s="345"/>
      <c r="OZH63" s="345"/>
      <c r="OZI63" s="345"/>
      <c r="OZJ63" s="345"/>
      <c r="OZK63" s="345"/>
      <c r="OZL63" s="345"/>
      <c r="OZM63" s="345"/>
      <c r="OZN63" s="345"/>
      <c r="OZO63" s="345"/>
      <c r="OZP63" s="345"/>
      <c r="OZQ63" s="345"/>
      <c r="OZR63" s="345"/>
      <c r="OZS63" s="345"/>
      <c r="OZT63" s="345"/>
      <c r="OZU63" s="345"/>
      <c r="OZV63" s="345"/>
      <c r="OZW63" s="345"/>
      <c r="OZX63" s="345"/>
      <c r="OZY63" s="345"/>
      <c r="OZZ63" s="345"/>
      <c r="PAA63" s="345"/>
      <c r="PAB63" s="345"/>
      <c r="PAC63" s="345"/>
      <c r="PAD63" s="345"/>
      <c r="PAE63" s="345"/>
      <c r="PAF63" s="345"/>
      <c r="PAG63" s="345"/>
      <c r="PAH63" s="345"/>
      <c r="PAI63" s="345"/>
      <c r="PAJ63" s="345"/>
      <c r="PAK63" s="345"/>
      <c r="PAL63" s="345"/>
      <c r="PAM63" s="345"/>
      <c r="PAN63" s="345"/>
      <c r="PAO63" s="345"/>
      <c r="PAP63" s="345"/>
      <c r="PAQ63" s="345"/>
      <c r="PAR63" s="345"/>
      <c r="PAS63" s="345"/>
      <c r="PAT63" s="345"/>
      <c r="PAU63" s="345"/>
      <c r="PAV63" s="345"/>
      <c r="PAW63" s="345"/>
      <c r="PAX63" s="345"/>
      <c r="PAY63" s="345"/>
      <c r="PAZ63" s="345"/>
      <c r="PBA63" s="345"/>
      <c r="PBB63" s="345"/>
      <c r="PBC63" s="345"/>
      <c r="PBD63" s="345"/>
      <c r="PBE63" s="345"/>
      <c r="PBF63" s="345"/>
      <c r="PBG63" s="345"/>
      <c r="PBH63" s="345"/>
      <c r="PBI63" s="345"/>
      <c r="PBJ63" s="345"/>
      <c r="PBK63" s="345"/>
      <c r="PBL63" s="345"/>
      <c r="PBM63" s="345"/>
      <c r="PBN63" s="345"/>
      <c r="PBO63" s="345"/>
      <c r="PBP63" s="345"/>
      <c r="PBQ63" s="345"/>
      <c r="PBR63" s="345"/>
      <c r="PBS63" s="345"/>
      <c r="PBT63" s="345"/>
      <c r="PBU63" s="345"/>
      <c r="PBV63" s="345"/>
      <c r="PBW63" s="345"/>
      <c r="PBX63" s="345"/>
      <c r="PBY63" s="345"/>
      <c r="PBZ63" s="345"/>
      <c r="PCA63" s="345"/>
      <c r="PCB63" s="345"/>
      <c r="PCC63" s="345"/>
      <c r="PCD63" s="345"/>
      <c r="PCE63" s="345"/>
      <c r="PCF63" s="345"/>
      <c r="PCG63" s="345"/>
      <c r="PCH63" s="345"/>
      <c r="PCI63" s="345"/>
      <c r="PCJ63" s="345"/>
      <c r="PCK63" s="345"/>
      <c r="PCL63" s="345"/>
      <c r="PCM63" s="345"/>
      <c r="PCN63" s="345"/>
      <c r="PCO63" s="345"/>
      <c r="PCP63" s="345"/>
      <c r="PCQ63" s="345"/>
      <c r="PCR63" s="345"/>
      <c r="PCS63" s="345"/>
      <c r="PCT63" s="345"/>
      <c r="PCU63" s="345"/>
      <c r="PCV63" s="345"/>
      <c r="PCW63" s="345"/>
      <c r="PCX63" s="345"/>
      <c r="PCY63" s="345"/>
      <c r="PCZ63" s="345"/>
      <c r="PDA63" s="345"/>
      <c r="PDB63" s="345"/>
      <c r="PDC63" s="345"/>
      <c r="PDD63" s="345"/>
      <c r="PDE63" s="345"/>
      <c r="PDF63" s="345"/>
      <c r="PDG63" s="345"/>
      <c r="PDH63" s="345"/>
      <c r="PDI63" s="345"/>
      <c r="PDJ63" s="345"/>
      <c r="PDK63" s="345"/>
      <c r="PDL63" s="345"/>
      <c r="PDM63" s="345"/>
      <c r="PDN63" s="345"/>
      <c r="PDO63" s="345"/>
      <c r="PDP63" s="345"/>
      <c r="PDQ63" s="345"/>
      <c r="PDR63" s="345"/>
      <c r="PDS63" s="345"/>
      <c r="PDT63" s="345"/>
      <c r="PDU63" s="345"/>
      <c r="PDV63" s="345"/>
      <c r="PDW63" s="345"/>
      <c r="PDX63" s="345"/>
      <c r="PDY63" s="345"/>
      <c r="PDZ63" s="345"/>
      <c r="PEA63" s="345"/>
      <c r="PEB63" s="345"/>
      <c r="PEC63" s="345"/>
      <c r="PED63" s="345"/>
      <c r="PEE63" s="345"/>
      <c r="PEF63" s="345"/>
      <c r="PEG63" s="345"/>
      <c r="PEH63" s="345"/>
      <c r="PEI63" s="345"/>
      <c r="PEJ63" s="345"/>
      <c r="PEK63" s="345"/>
      <c r="PEL63" s="345"/>
      <c r="PEM63" s="345"/>
      <c r="PEN63" s="345"/>
      <c r="PEO63" s="345"/>
      <c r="PEP63" s="345"/>
      <c r="PEQ63" s="345"/>
      <c r="PER63" s="345"/>
      <c r="PES63" s="345"/>
      <c r="PET63" s="345"/>
      <c r="PEU63" s="345"/>
      <c r="PEV63" s="345"/>
      <c r="PEW63" s="345"/>
      <c r="PEX63" s="345"/>
      <c r="PEY63" s="345"/>
      <c r="PEZ63" s="345"/>
      <c r="PFA63" s="345"/>
      <c r="PFB63" s="345"/>
      <c r="PFC63" s="345"/>
      <c r="PFD63" s="345"/>
      <c r="PFE63" s="345"/>
      <c r="PFF63" s="345"/>
      <c r="PFG63" s="345"/>
      <c r="PFH63" s="345"/>
      <c r="PFI63" s="345"/>
      <c r="PFJ63" s="345"/>
      <c r="PFK63" s="345"/>
      <c r="PFL63" s="345"/>
      <c r="PFM63" s="345"/>
      <c r="PFN63" s="345"/>
      <c r="PFO63" s="345"/>
      <c r="PFP63" s="345"/>
      <c r="PFQ63" s="345"/>
      <c r="PFR63" s="345"/>
      <c r="PFS63" s="345"/>
      <c r="PFT63" s="345"/>
      <c r="PFU63" s="345"/>
      <c r="PFV63" s="345"/>
      <c r="PFW63" s="345"/>
      <c r="PFX63" s="345"/>
      <c r="PFY63" s="345"/>
      <c r="PFZ63" s="345"/>
      <c r="PGA63" s="345"/>
      <c r="PGB63" s="345"/>
      <c r="PGC63" s="345"/>
      <c r="PGD63" s="345"/>
      <c r="PGE63" s="345"/>
      <c r="PGF63" s="345"/>
      <c r="PGG63" s="345"/>
      <c r="PGH63" s="345"/>
      <c r="PGI63" s="345"/>
      <c r="PGJ63" s="345"/>
      <c r="PGK63" s="345"/>
      <c r="PGL63" s="345"/>
      <c r="PGM63" s="345"/>
      <c r="PGN63" s="345"/>
      <c r="PGO63" s="345"/>
      <c r="PGP63" s="345"/>
      <c r="PGQ63" s="345"/>
      <c r="PGR63" s="345"/>
      <c r="PGS63" s="345"/>
      <c r="PGT63" s="345"/>
      <c r="PGU63" s="345"/>
      <c r="PGV63" s="345"/>
      <c r="PGW63" s="345"/>
      <c r="PGX63" s="345"/>
      <c r="PGY63" s="345"/>
      <c r="PGZ63" s="345"/>
      <c r="PHA63" s="345"/>
      <c r="PHB63" s="345"/>
      <c r="PHC63" s="345"/>
      <c r="PHD63" s="345"/>
      <c r="PHE63" s="345"/>
      <c r="PHF63" s="345"/>
      <c r="PHG63" s="345"/>
      <c r="PHH63" s="345"/>
      <c r="PHI63" s="345"/>
      <c r="PHJ63" s="345"/>
      <c r="PHK63" s="345"/>
      <c r="PHL63" s="345"/>
      <c r="PHM63" s="345"/>
      <c r="PHN63" s="345"/>
      <c r="PHO63" s="345"/>
      <c r="PHP63" s="345"/>
      <c r="PHQ63" s="345"/>
      <c r="PHR63" s="345"/>
      <c r="PHS63" s="345"/>
      <c r="PHT63" s="345"/>
      <c r="PHU63" s="345"/>
      <c r="PHV63" s="345"/>
      <c r="PHW63" s="345"/>
      <c r="PHX63" s="345"/>
      <c r="PHY63" s="345"/>
      <c r="PHZ63" s="345"/>
      <c r="PIA63" s="345"/>
      <c r="PIB63" s="345"/>
      <c r="PIC63" s="345"/>
      <c r="PID63" s="345"/>
      <c r="PIE63" s="345"/>
      <c r="PIF63" s="345"/>
      <c r="PIG63" s="345"/>
      <c r="PIH63" s="345"/>
      <c r="PII63" s="345"/>
      <c r="PIJ63" s="345"/>
      <c r="PIK63" s="345"/>
      <c r="PIL63" s="345"/>
      <c r="PIM63" s="345"/>
      <c r="PIN63" s="345"/>
      <c r="PIO63" s="345"/>
      <c r="PIP63" s="345"/>
      <c r="PIQ63" s="345"/>
      <c r="PIR63" s="345"/>
      <c r="PIS63" s="345"/>
      <c r="PIT63" s="345"/>
      <c r="PIU63" s="345"/>
      <c r="PIV63" s="345"/>
      <c r="PIW63" s="345"/>
      <c r="PIX63" s="345"/>
      <c r="PIY63" s="345"/>
      <c r="PIZ63" s="345"/>
      <c r="PJA63" s="345"/>
      <c r="PJB63" s="345"/>
      <c r="PJC63" s="345"/>
      <c r="PJD63" s="345"/>
      <c r="PJE63" s="345"/>
      <c r="PJF63" s="345"/>
      <c r="PJG63" s="345"/>
      <c r="PJH63" s="345"/>
      <c r="PJI63" s="345"/>
      <c r="PJJ63" s="345"/>
      <c r="PJK63" s="345"/>
      <c r="PJL63" s="345"/>
      <c r="PJM63" s="345"/>
      <c r="PJN63" s="345"/>
      <c r="PJO63" s="345"/>
      <c r="PJP63" s="345"/>
      <c r="PJQ63" s="345"/>
      <c r="PJR63" s="345"/>
      <c r="PJS63" s="345"/>
      <c r="PJT63" s="345"/>
      <c r="PJU63" s="345"/>
      <c r="PJV63" s="345"/>
      <c r="PJW63" s="345"/>
      <c r="PJX63" s="345"/>
      <c r="PJY63" s="345"/>
      <c r="PJZ63" s="345"/>
      <c r="PKA63" s="345"/>
      <c r="PKB63" s="345"/>
      <c r="PKC63" s="345"/>
      <c r="PKD63" s="345"/>
      <c r="PKE63" s="345"/>
      <c r="PKF63" s="345"/>
      <c r="PKG63" s="345"/>
      <c r="PKH63" s="345"/>
      <c r="PKI63" s="345"/>
      <c r="PKJ63" s="345"/>
      <c r="PKK63" s="345"/>
      <c r="PKL63" s="345"/>
      <c r="PKM63" s="345"/>
      <c r="PKN63" s="345"/>
      <c r="PKO63" s="345"/>
      <c r="PKP63" s="345"/>
      <c r="PKQ63" s="345"/>
      <c r="PKR63" s="345"/>
      <c r="PKS63" s="345"/>
      <c r="PKT63" s="345"/>
      <c r="PKU63" s="345"/>
      <c r="PKV63" s="345"/>
      <c r="PKW63" s="345"/>
      <c r="PKX63" s="345"/>
      <c r="PKY63" s="345"/>
      <c r="PKZ63" s="345"/>
      <c r="PLA63" s="345"/>
      <c r="PLB63" s="345"/>
      <c r="PLC63" s="345"/>
      <c r="PLD63" s="345"/>
      <c r="PLE63" s="345"/>
      <c r="PLF63" s="345"/>
      <c r="PLG63" s="345"/>
      <c r="PLH63" s="345"/>
      <c r="PLI63" s="345"/>
      <c r="PLJ63" s="345"/>
      <c r="PLK63" s="345"/>
      <c r="PLL63" s="345"/>
      <c r="PLM63" s="345"/>
      <c r="PLN63" s="345"/>
      <c r="PLO63" s="345"/>
      <c r="PLP63" s="345"/>
      <c r="PLQ63" s="345"/>
      <c r="PLR63" s="345"/>
      <c r="PLS63" s="345"/>
      <c r="PLT63" s="345"/>
      <c r="PLU63" s="345"/>
      <c r="PLV63" s="345"/>
      <c r="PLW63" s="345"/>
      <c r="PLX63" s="345"/>
      <c r="PLY63" s="345"/>
      <c r="PLZ63" s="345"/>
      <c r="PMA63" s="345"/>
      <c r="PMB63" s="345"/>
      <c r="PMC63" s="345"/>
      <c r="PMD63" s="345"/>
      <c r="PME63" s="345"/>
      <c r="PMF63" s="345"/>
      <c r="PMG63" s="345"/>
      <c r="PMH63" s="345"/>
      <c r="PMI63" s="345"/>
      <c r="PMJ63" s="345"/>
      <c r="PMK63" s="345"/>
      <c r="PML63" s="345"/>
      <c r="PMM63" s="345"/>
      <c r="PMN63" s="345"/>
      <c r="PMO63" s="345"/>
      <c r="PMP63" s="345"/>
      <c r="PMQ63" s="345"/>
      <c r="PMR63" s="345"/>
      <c r="PMS63" s="345"/>
      <c r="PMT63" s="345"/>
      <c r="PMU63" s="345"/>
      <c r="PMV63" s="345"/>
      <c r="PMW63" s="345"/>
      <c r="PMX63" s="345"/>
      <c r="PMY63" s="345"/>
      <c r="PMZ63" s="345"/>
      <c r="PNA63" s="345"/>
      <c r="PNB63" s="345"/>
      <c r="PNC63" s="345"/>
      <c r="PND63" s="345"/>
      <c r="PNE63" s="345"/>
      <c r="PNF63" s="345"/>
      <c r="PNG63" s="345"/>
      <c r="PNH63" s="345"/>
      <c r="PNI63" s="345"/>
      <c r="PNJ63" s="345"/>
      <c r="PNK63" s="345"/>
      <c r="PNL63" s="345"/>
      <c r="PNM63" s="345"/>
      <c r="PNN63" s="345"/>
      <c r="PNO63" s="345"/>
      <c r="PNP63" s="345"/>
      <c r="PNQ63" s="345"/>
      <c r="PNR63" s="345"/>
      <c r="PNS63" s="345"/>
      <c r="PNT63" s="345"/>
      <c r="PNU63" s="345"/>
      <c r="PNV63" s="345"/>
      <c r="PNW63" s="345"/>
      <c r="PNX63" s="345"/>
      <c r="PNY63" s="345"/>
      <c r="PNZ63" s="345"/>
      <c r="POA63" s="345"/>
      <c r="POB63" s="345"/>
      <c r="POC63" s="345"/>
      <c r="POD63" s="345"/>
      <c r="POE63" s="345"/>
      <c r="POF63" s="345"/>
      <c r="POG63" s="345"/>
      <c r="POH63" s="345"/>
      <c r="POI63" s="345"/>
      <c r="POJ63" s="345"/>
      <c r="POK63" s="345"/>
      <c r="POL63" s="345"/>
      <c r="POM63" s="345"/>
      <c r="PON63" s="345"/>
      <c r="POO63" s="345"/>
      <c r="POP63" s="345"/>
      <c r="POQ63" s="345"/>
      <c r="POR63" s="345"/>
      <c r="POS63" s="345"/>
      <c r="POT63" s="345"/>
      <c r="POU63" s="345"/>
      <c r="POV63" s="345"/>
      <c r="POW63" s="345"/>
      <c r="POX63" s="345"/>
      <c r="POY63" s="345"/>
      <c r="POZ63" s="345"/>
      <c r="PPA63" s="345"/>
      <c r="PPB63" s="345"/>
      <c r="PPC63" s="345"/>
      <c r="PPD63" s="345"/>
      <c r="PPE63" s="345"/>
      <c r="PPF63" s="345"/>
      <c r="PPG63" s="345"/>
      <c r="PPH63" s="345"/>
      <c r="PPI63" s="345"/>
      <c r="PPJ63" s="345"/>
      <c r="PPK63" s="345"/>
      <c r="PPL63" s="345"/>
      <c r="PPM63" s="345"/>
      <c r="PPN63" s="345"/>
      <c r="PPO63" s="345"/>
      <c r="PPP63" s="345"/>
      <c r="PPQ63" s="345"/>
      <c r="PPR63" s="345"/>
      <c r="PPS63" s="345"/>
      <c r="PPT63" s="345"/>
      <c r="PPU63" s="345"/>
      <c r="PPV63" s="345"/>
      <c r="PPW63" s="345"/>
      <c r="PPX63" s="345"/>
      <c r="PPY63" s="345"/>
      <c r="PPZ63" s="345"/>
      <c r="PQA63" s="345"/>
      <c r="PQB63" s="345"/>
      <c r="PQC63" s="345"/>
      <c r="PQD63" s="345"/>
      <c r="PQE63" s="345"/>
      <c r="PQF63" s="345"/>
      <c r="PQG63" s="345"/>
      <c r="PQH63" s="345"/>
      <c r="PQI63" s="345"/>
      <c r="PQJ63" s="345"/>
      <c r="PQK63" s="345"/>
      <c r="PQL63" s="345"/>
      <c r="PQM63" s="345"/>
      <c r="PQN63" s="345"/>
      <c r="PQO63" s="345"/>
      <c r="PQP63" s="345"/>
      <c r="PQQ63" s="345"/>
      <c r="PQR63" s="345"/>
      <c r="PQS63" s="345"/>
      <c r="PQT63" s="345"/>
      <c r="PQU63" s="345"/>
      <c r="PQV63" s="345"/>
      <c r="PQW63" s="345"/>
      <c r="PQX63" s="345"/>
      <c r="PQY63" s="345"/>
      <c r="PQZ63" s="345"/>
      <c r="PRA63" s="345"/>
      <c r="PRB63" s="345"/>
      <c r="PRC63" s="345"/>
      <c r="PRD63" s="345"/>
      <c r="PRE63" s="345"/>
      <c r="PRF63" s="345"/>
      <c r="PRG63" s="345"/>
      <c r="PRH63" s="345"/>
      <c r="PRI63" s="345"/>
      <c r="PRJ63" s="345"/>
      <c r="PRK63" s="345"/>
      <c r="PRL63" s="345"/>
      <c r="PRM63" s="345"/>
      <c r="PRN63" s="345"/>
      <c r="PRO63" s="345"/>
      <c r="PRP63" s="345"/>
      <c r="PRQ63" s="345"/>
      <c r="PRR63" s="345"/>
      <c r="PRS63" s="345"/>
      <c r="PRT63" s="345"/>
      <c r="PRU63" s="345"/>
      <c r="PRV63" s="345"/>
      <c r="PRW63" s="345"/>
      <c r="PRX63" s="345"/>
      <c r="PRY63" s="345"/>
      <c r="PRZ63" s="345"/>
      <c r="PSA63" s="345"/>
      <c r="PSB63" s="345"/>
      <c r="PSC63" s="345"/>
      <c r="PSD63" s="345"/>
      <c r="PSE63" s="345"/>
      <c r="PSF63" s="345"/>
      <c r="PSG63" s="345"/>
      <c r="PSH63" s="345"/>
      <c r="PSI63" s="345"/>
      <c r="PSJ63" s="345"/>
      <c r="PSK63" s="345"/>
      <c r="PSL63" s="345"/>
      <c r="PSM63" s="345"/>
      <c r="PSN63" s="345"/>
      <c r="PSO63" s="345"/>
      <c r="PSP63" s="345"/>
      <c r="PSQ63" s="345"/>
      <c r="PSR63" s="345"/>
      <c r="PSS63" s="345"/>
      <c r="PST63" s="345"/>
      <c r="PSU63" s="345"/>
      <c r="PSV63" s="345"/>
      <c r="PSW63" s="345"/>
      <c r="PSX63" s="345"/>
      <c r="PSY63" s="345"/>
      <c r="PSZ63" s="345"/>
      <c r="PTA63" s="345"/>
      <c r="PTB63" s="345"/>
      <c r="PTC63" s="345"/>
      <c r="PTD63" s="345"/>
      <c r="PTE63" s="345"/>
      <c r="PTF63" s="345"/>
      <c r="PTG63" s="345"/>
      <c r="PTH63" s="345"/>
      <c r="PTI63" s="345"/>
      <c r="PTJ63" s="345"/>
      <c r="PTK63" s="345"/>
      <c r="PTL63" s="345"/>
      <c r="PTM63" s="345"/>
      <c r="PTN63" s="345"/>
      <c r="PTO63" s="345"/>
      <c r="PTP63" s="345"/>
      <c r="PTQ63" s="345"/>
      <c r="PTR63" s="345"/>
      <c r="PTS63" s="345"/>
      <c r="PTT63" s="345"/>
      <c r="PTU63" s="345"/>
      <c r="PTV63" s="345"/>
      <c r="PTW63" s="345"/>
      <c r="PTX63" s="345"/>
      <c r="PTY63" s="345"/>
      <c r="PTZ63" s="345"/>
      <c r="PUA63" s="345"/>
      <c r="PUB63" s="345"/>
      <c r="PUC63" s="345"/>
      <c r="PUD63" s="345"/>
      <c r="PUE63" s="345"/>
      <c r="PUF63" s="345"/>
      <c r="PUG63" s="345"/>
      <c r="PUH63" s="345"/>
      <c r="PUI63" s="345"/>
      <c r="PUJ63" s="345"/>
      <c r="PUK63" s="345"/>
      <c r="PUL63" s="345"/>
      <c r="PUM63" s="345"/>
      <c r="PUN63" s="345"/>
      <c r="PUO63" s="345"/>
      <c r="PUP63" s="345"/>
      <c r="PUQ63" s="345"/>
      <c r="PUR63" s="345"/>
      <c r="PUS63" s="345"/>
      <c r="PUT63" s="345"/>
      <c r="PUU63" s="345"/>
      <c r="PUV63" s="345"/>
      <c r="PUW63" s="345"/>
      <c r="PUX63" s="345"/>
      <c r="PUY63" s="345"/>
      <c r="PUZ63" s="345"/>
      <c r="PVA63" s="345"/>
      <c r="PVB63" s="345"/>
      <c r="PVC63" s="345"/>
      <c r="PVD63" s="345"/>
      <c r="PVE63" s="345"/>
      <c r="PVF63" s="345"/>
      <c r="PVG63" s="345"/>
      <c r="PVH63" s="345"/>
      <c r="PVI63" s="345"/>
      <c r="PVJ63" s="345"/>
      <c r="PVK63" s="345"/>
      <c r="PVL63" s="345"/>
      <c r="PVM63" s="345"/>
      <c r="PVN63" s="345"/>
      <c r="PVO63" s="345"/>
      <c r="PVP63" s="345"/>
      <c r="PVQ63" s="345"/>
      <c r="PVR63" s="345"/>
      <c r="PVS63" s="345"/>
      <c r="PVT63" s="345"/>
      <c r="PVU63" s="345"/>
      <c r="PVV63" s="345"/>
      <c r="PVW63" s="345"/>
      <c r="PVX63" s="345"/>
      <c r="PVY63" s="345"/>
      <c r="PVZ63" s="345"/>
      <c r="PWA63" s="345"/>
      <c r="PWB63" s="345"/>
      <c r="PWC63" s="345"/>
      <c r="PWD63" s="345"/>
      <c r="PWE63" s="345"/>
      <c r="PWF63" s="345"/>
      <c r="PWG63" s="345"/>
      <c r="PWH63" s="345"/>
      <c r="PWI63" s="345"/>
      <c r="PWJ63" s="345"/>
      <c r="PWK63" s="345"/>
      <c r="PWL63" s="345"/>
      <c r="PWM63" s="345"/>
      <c r="PWN63" s="345"/>
      <c r="PWO63" s="345"/>
      <c r="PWP63" s="345"/>
      <c r="PWQ63" s="345"/>
      <c r="PWR63" s="345"/>
      <c r="PWS63" s="345"/>
      <c r="PWT63" s="345"/>
      <c r="PWU63" s="345"/>
      <c r="PWV63" s="345"/>
      <c r="PWW63" s="345"/>
      <c r="PWX63" s="345"/>
      <c r="PWY63" s="345"/>
      <c r="PWZ63" s="345"/>
      <c r="PXA63" s="345"/>
      <c r="PXB63" s="345"/>
      <c r="PXC63" s="345"/>
      <c r="PXD63" s="345"/>
      <c r="PXE63" s="345"/>
      <c r="PXF63" s="345"/>
      <c r="PXG63" s="345"/>
      <c r="PXH63" s="345"/>
      <c r="PXI63" s="345"/>
      <c r="PXJ63" s="345"/>
      <c r="PXK63" s="345"/>
      <c r="PXL63" s="345"/>
      <c r="PXM63" s="345"/>
      <c r="PXN63" s="345"/>
      <c r="PXO63" s="345"/>
      <c r="PXP63" s="345"/>
      <c r="PXQ63" s="345"/>
      <c r="PXR63" s="345"/>
      <c r="PXS63" s="345"/>
      <c r="PXT63" s="345"/>
      <c r="PXU63" s="345"/>
      <c r="PXV63" s="345"/>
      <c r="PXW63" s="345"/>
      <c r="PXX63" s="345"/>
      <c r="PXY63" s="345"/>
      <c r="PXZ63" s="345"/>
      <c r="PYA63" s="345"/>
      <c r="PYB63" s="345"/>
      <c r="PYC63" s="345"/>
      <c r="PYD63" s="345"/>
      <c r="PYE63" s="345"/>
      <c r="PYF63" s="345"/>
      <c r="PYG63" s="345"/>
      <c r="PYH63" s="345"/>
      <c r="PYI63" s="345"/>
      <c r="PYJ63" s="345"/>
      <c r="PYK63" s="345"/>
      <c r="PYL63" s="345"/>
      <c r="PYM63" s="345"/>
      <c r="PYN63" s="345"/>
      <c r="PYO63" s="345"/>
      <c r="PYP63" s="345"/>
      <c r="PYQ63" s="345"/>
      <c r="PYR63" s="345"/>
      <c r="PYS63" s="345"/>
      <c r="PYT63" s="345"/>
      <c r="PYU63" s="345"/>
      <c r="PYV63" s="345"/>
      <c r="PYW63" s="345"/>
      <c r="PYX63" s="345"/>
      <c r="PYY63" s="345"/>
      <c r="PYZ63" s="345"/>
      <c r="PZA63" s="345"/>
      <c r="PZB63" s="345"/>
      <c r="PZC63" s="345"/>
      <c r="PZD63" s="345"/>
      <c r="PZE63" s="345"/>
      <c r="PZF63" s="345"/>
      <c r="PZG63" s="345"/>
      <c r="PZH63" s="345"/>
      <c r="PZI63" s="345"/>
      <c r="PZJ63" s="345"/>
      <c r="PZK63" s="345"/>
      <c r="PZL63" s="345"/>
      <c r="PZM63" s="345"/>
      <c r="PZN63" s="345"/>
      <c r="PZO63" s="345"/>
      <c r="PZP63" s="345"/>
      <c r="PZQ63" s="345"/>
      <c r="PZR63" s="345"/>
      <c r="PZS63" s="345"/>
      <c r="PZT63" s="345"/>
      <c r="PZU63" s="345"/>
      <c r="PZV63" s="345"/>
      <c r="PZW63" s="345"/>
      <c r="PZX63" s="345"/>
      <c r="PZY63" s="345"/>
      <c r="PZZ63" s="345"/>
      <c r="QAA63" s="345"/>
      <c r="QAB63" s="345"/>
      <c r="QAC63" s="345"/>
      <c r="QAD63" s="345"/>
      <c r="QAE63" s="345"/>
      <c r="QAF63" s="345"/>
      <c r="QAG63" s="345"/>
      <c r="QAH63" s="345"/>
      <c r="QAI63" s="345"/>
      <c r="QAJ63" s="345"/>
      <c r="QAK63" s="345"/>
      <c r="QAL63" s="345"/>
      <c r="QAM63" s="345"/>
      <c r="QAN63" s="345"/>
      <c r="QAO63" s="345"/>
      <c r="QAP63" s="345"/>
      <c r="QAQ63" s="345"/>
      <c r="QAR63" s="345"/>
      <c r="QAS63" s="345"/>
      <c r="QAT63" s="345"/>
      <c r="QAU63" s="345"/>
      <c r="QAV63" s="345"/>
      <c r="QAW63" s="345"/>
      <c r="QAX63" s="345"/>
      <c r="QAY63" s="345"/>
      <c r="QAZ63" s="345"/>
      <c r="QBA63" s="345"/>
      <c r="QBB63" s="345"/>
      <c r="QBC63" s="345"/>
      <c r="QBD63" s="345"/>
      <c r="QBE63" s="345"/>
      <c r="QBF63" s="345"/>
      <c r="QBG63" s="345"/>
      <c r="QBH63" s="345"/>
      <c r="QBI63" s="345"/>
      <c r="QBJ63" s="345"/>
      <c r="QBK63" s="345"/>
      <c r="QBL63" s="345"/>
      <c r="QBM63" s="345"/>
      <c r="QBN63" s="345"/>
      <c r="QBO63" s="345"/>
      <c r="QBP63" s="345"/>
      <c r="QBQ63" s="345"/>
      <c r="QBR63" s="345"/>
      <c r="QBS63" s="345"/>
      <c r="QBT63" s="345"/>
      <c r="QBU63" s="345"/>
      <c r="QBV63" s="345"/>
      <c r="QBW63" s="345"/>
      <c r="QBX63" s="345"/>
      <c r="QBY63" s="345"/>
      <c r="QBZ63" s="345"/>
      <c r="QCA63" s="345"/>
      <c r="QCB63" s="345"/>
      <c r="QCC63" s="345"/>
      <c r="QCD63" s="345"/>
      <c r="QCE63" s="345"/>
      <c r="QCF63" s="345"/>
      <c r="QCG63" s="345"/>
      <c r="QCH63" s="345"/>
      <c r="QCI63" s="345"/>
      <c r="QCJ63" s="345"/>
      <c r="QCK63" s="345"/>
      <c r="QCL63" s="345"/>
      <c r="QCM63" s="345"/>
      <c r="QCN63" s="345"/>
      <c r="QCO63" s="345"/>
      <c r="QCP63" s="345"/>
      <c r="QCQ63" s="345"/>
      <c r="QCR63" s="345"/>
      <c r="QCS63" s="345"/>
      <c r="QCT63" s="345"/>
      <c r="QCU63" s="345"/>
      <c r="QCV63" s="345"/>
      <c r="QCW63" s="345"/>
      <c r="QCX63" s="345"/>
      <c r="QCY63" s="345"/>
      <c r="QCZ63" s="345"/>
      <c r="QDA63" s="345"/>
      <c r="QDB63" s="345"/>
      <c r="QDC63" s="345"/>
      <c r="QDD63" s="345"/>
      <c r="QDE63" s="345"/>
      <c r="QDF63" s="345"/>
      <c r="QDG63" s="345"/>
      <c r="QDH63" s="345"/>
      <c r="QDI63" s="345"/>
      <c r="QDJ63" s="345"/>
      <c r="QDK63" s="345"/>
      <c r="QDL63" s="345"/>
      <c r="QDM63" s="345"/>
      <c r="QDN63" s="345"/>
      <c r="QDO63" s="345"/>
      <c r="QDP63" s="345"/>
      <c r="QDQ63" s="345"/>
      <c r="QDR63" s="345"/>
      <c r="QDS63" s="345"/>
      <c r="QDT63" s="345"/>
      <c r="QDU63" s="345"/>
      <c r="QDV63" s="345"/>
      <c r="QDW63" s="345"/>
      <c r="QDX63" s="345"/>
      <c r="QDY63" s="345"/>
      <c r="QDZ63" s="345"/>
      <c r="QEA63" s="345"/>
      <c r="QEB63" s="345"/>
      <c r="QEC63" s="345"/>
      <c r="QED63" s="345"/>
      <c r="QEE63" s="345"/>
      <c r="QEF63" s="345"/>
      <c r="QEG63" s="345"/>
      <c r="QEH63" s="345"/>
      <c r="QEI63" s="345"/>
      <c r="QEJ63" s="345"/>
      <c r="QEK63" s="345"/>
      <c r="QEL63" s="345"/>
      <c r="QEM63" s="345"/>
      <c r="QEN63" s="345"/>
      <c r="QEO63" s="345"/>
      <c r="QEP63" s="345"/>
      <c r="QEQ63" s="345"/>
      <c r="QER63" s="345"/>
      <c r="QES63" s="345"/>
      <c r="QET63" s="345"/>
      <c r="QEU63" s="345"/>
      <c r="QEV63" s="345"/>
      <c r="QEW63" s="345"/>
      <c r="QEX63" s="345"/>
      <c r="QEY63" s="345"/>
      <c r="QEZ63" s="345"/>
      <c r="QFA63" s="345"/>
      <c r="QFB63" s="345"/>
      <c r="QFC63" s="345"/>
      <c r="QFD63" s="345"/>
      <c r="QFE63" s="345"/>
      <c r="QFF63" s="345"/>
      <c r="QFG63" s="345"/>
      <c r="QFH63" s="345"/>
      <c r="QFI63" s="345"/>
      <c r="QFJ63" s="345"/>
      <c r="QFK63" s="345"/>
      <c r="QFL63" s="345"/>
      <c r="QFM63" s="345"/>
      <c r="QFN63" s="345"/>
      <c r="QFO63" s="345"/>
      <c r="QFP63" s="345"/>
      <c r="QFQ63" s="345"/>
      <c r="QFR63" s="345"/>
      <c r="QFS63" s="345"/>
      <c r="QFT63" s="345"/>
      <c r="QFU63" s="345"/>
      <c r="QFV63" s="345"/>
      <c r="QFW63" s="345"/>
      <c r="QFX63" s="345"/>
      <c r="QFY63" s="345"/>
      <c r="QFZ63" s="345"/>
      <c r="QGA63" s="345"/>
      <c r="QGB63" s="345"/>
      <c r="QGC63" s="345"/>
      <c r="QGD63" s="345"/>
      <c r="QGE63" s="345"/>
      <c r="QGF63" s="345"/>
      <c r="QGG63" s="345"/>
      <c r="QGH63" s="345"/>
      <c r="QGI63" s="345"/>
      <c r="QGJ63" s="345"/>
      <c r="QGK63" s="345"/>
      <c r="QGL63" s="345"/>
      <c r="QGM63" s="345"/>
      <c r="QGN63" s="345"/>
      <c r="QGO63" s="345"/>
      <c r="QGP63" s="345"/>
      <c r="QGQ63" s="345"/>
      <c r="QGR63" s="345"/>
      <c r="QGS63" s="345"/>
      <c r="QGT63" s="345"/>
      <c r="QGU63" s="345"/>
      <c r="QGV63" s="345"/>
      <c r="QGW63" s="345"/>
      <c r="QGX63" s="345"/>
      <c r="QGY63" s="345"/>
      <c r="QGZ63" s="345"/>
      <c r="QHA63" s="345"/>
      <c r="QHB63" s="345"/>
      <c r="QHC63" s="345"/>
      <c r="QHD63" s="345"/>
      <c r="QHE63" s="345"/>
      <c r="QHF63" s="345"/>
      <c r="QHG63" s="345"/>
      <c r="QHH63" s="345"/>
      <c r="QHI63" s="345"/>
      <c r="QHJ63" s="345"/>
      <c r="QHK63" s="345"/>
      <c r="QHL63" s="345"/>
      <c r="QHM63" s="345"/>
      <c r="QHN63" s="345"/>
      <c r="QHO63" s="345"/>
      <c r="QHP63" s="345"/>
      <c r="QHQ63" s="345"/>
      <c r="QHR63" s="345"/>
      <c r="QHS63" s="345"/>
      <c r="QHT63" s="345"/>
      <c r="QHU63" s="345"/>
      <c r="QHV63" s="345"/>
      <c r="QHW63" s="345"/>
      <c r="QHX63" s="345"/>
      <c r="QHY63" s="345"/>
      <c r="QHZ63" s="345"/>
      <c r="QIA63" s="345"/>
      <c r="QIB63" s="345"/>
      <c r="QIC63" s="345"/>
      <c r="QID63" s="345"/>
      <c r="QIE63" s="345"/>
      <c r="QIF63" s="345"/>
      <c r="QIG63" s="345"/>
      <c r="QIH63" s="345"/>
      <c r="QII63" s="345"/>
      <c r="QIJ63" s="345"/>
      <c r="QIK63" s="345"/>
      <c r="QIL63" s="345"/>
      <c r="QIM63" s="345"/>
      <c r="QIN63" s="345"/>
      <c r="QIO63" s="345"/>
      <c r="QIP63" s="345"/>
      <c r="QIQ63" s="345"/>
      <c r="QIR63" s="345"/>
      <c r="QIS63" s="345"/>
      <c r="QIT63" s="345"/>
      <c r="QIU63" s="345"/>
      <c r="QIV63" s="345"/>
      <c r="QIW63" s="345"/>
      <c r="QIX63" s="345"/>
      <c r="QIY63" s="345"/>
      <c r="QIZ63" s="345"/>
      <c r="QJA63" s="345"/>
      <c r="QJB63" s="345"/>
      <c r="QJC63" s="345"/>
      <c r="QJD63" s="345"/>
      <c r="QJE63" s="345"/>
      <c r="QJF63" s="345"/>
      <c r="QJG63" s="345"/>
      <c r="QJH63" s="345"/>
      <c r="QJI63" s="345"/>
      <c r="QJJ63" s="345"/>
      <c r="QJK63" s="345"/>
      <c r="QJL63" s="345"/>
      <c r="QJM63" s="345"/>
      <c r="QJN63" s="345"/>
      <c r="QJO63" s="345"/>
      <c r="QJP63" s="345"/>
      <c r="QJQ63" s="345"/>
      <c r="QJR63" s="345"/>
      <c r="QJS63" s="345"/>
      <c r="QJT63" s="345"/>
      <c r="QJU63" s="345"/>
      <c r="QJV63" s="345"/>
      <c r="QJW63" s="345"/>
      <c r="QJX63" s="345"/>
      <c r="QJY63" s="345"/>
      <c r="QJZ63" s="345"/>
      <c r="QKA63" s="345"/>
      <c r="QKB63" s="345"/>
      <c r="QKC63" s="345"/>
      <c r="QKD63" s="345"/>
      <c r="QKE63" s="345"/>
      <c r="QKF63" s="345"/>
      <c r="QKG63" s="345"/>
      <c r="QKH63" s="345"/>
      <c r="QKI63" s="345"/>
      <c r="QKJ63" s="345"/>
      <c r="QKK63" s="345"/>
      <c r="QKL63" s="345"/>
      <c r="QKM63" s="345"/>
      <c r="QKN63" s="345"/>
      <c r="QKO63" s="345"/>
      <c r="QKP63" s="345"/>
      <c r="QKQ63" s="345"/>
      <c r="QKR63" s="345"/>
      <c r="QKS63" s="345"/>
      <c r="QKT63" s="345"/>
      <c r="QKU63" s="345"/>
      <c r="QKV63" s="345"/>
      <c r="QKW63" s="345"/>
      <c r="QKX63" s="345"/>
      <c r="QKY63" s="345"/>
      <c r="QKZ63" s="345"/>
      <c r="QLA63" s="345"/>
      <c r="QLB63" s="345"/>
      <c r="QLC63" s="345"/>
      <c r="QLD63" s="345"/>
      <c r="QLE63" s="345"/>
      <c r="QLF63" s="345"/>
      <c r="QLG63" s="345"/>
      <c r="QLH63" s="345"/>
      <c r="QLI63" s="345"/>
      <c r="QLJ63" s="345"/>
      <c r="QLK63" s="345"/>
      <c r="QLL63" s="345"/>
      <c r="QLM63" s="345"/>
      <c r="QLN63" s="345"/>
      <c r="QLO63" s="345"/>
      <c r="QLP63" s="345"/>
      <c r="QLQ63" s="345"/>
      <c r="QLR63" s="345"/>
      <c r="QLS63" s="345"/>
      <c r="QLT63" s="345"/>
      <c r="QLU63" s="345"/>
      <c r="QLV63" s="345"/>
      <c r="QLW63" s="345"/>
      <c r="QLX63" s="345"/>
      <c r="QLY63" s="345"/>
      <c r="QLZ63" s="345"/>
      <c r="QMA63" s="345"/>
      <c r="QMB63" s="345"/>
      <c r="QMC63" s="345"/>
      <c r="QMD63" s="345"/>
      <c r="QME63" s="345"/>
      <c r="QMF63" s="345"/>
      <c r="QMG63" s="345"/>
      <c r="QMH63" s="345"/>
      <c r="QMI63" s="345"/>
      <c r="QMJ63" s="345"/>
      <c r="QMK63" s="345"/>
      <c r="QML63" s="345"/>
      <c r="QMM63" s="345"/>
      <c r="QMN63" s="345"/>
      <c r="QMO63" s="345"/>
      <c r="QMP63" s="345"/>
      <c r="QMQ63" s="345"/>
      <c r="QMR63" s="345"/>
      <c r="QMS63" s="345"/>
      <c r="QMT63" s="345"/>
      <c r="QMU63" s="345"/>
      <c r="QMV63" s="345"/>
      <c r="QMW63" s="345"/>
      <c r="QMX63" s="345"/>
      <c r="QMY63" s="345"/>
      <c r="QMZ63" s="345"/>
      <c r="QNA63" s="345"/>
      <c r="QNB63" s="345"/>
      <c r="QNC63" s="345"/>
      <c r="QND63" s="345"/>
      <c r="QNE63" s="345"/>
      <c r="QNF63" s="345"/>
      <c r="QNG63" s="345"/>
      <c r="QNH63" s="345"/>
      <c r="QNI63" s="345"/>
      <c r="QNJ63" s="345"/>
      <c r="QNK63" s="345"/>
      <c r="QNL63" s="345"/>
      <c r="QNM63" s="345"/>
      <c r="QNN63" s="345"/>
      <c r="QNO63" s="345"/>
      <c r="QNP63" s="345"/>
      <c r="QNQ63" s="345"/>
      <c r="QNR63" s="345"/>
      <c r="QNS63" s="345"/>
      <c r="QNT63" s="345"/>
      <c r="QNU63" s="345"/>
      <c r="QNV63" s="345"/>
      <c r="QNW63" s="345"/>
      <c r="QNX63" s="345"/>
      <c r="QNY63" s="345"/>
      <c r="QNZ63" s="345"/>
      <c r="QOA63" s="345"/>
      <c r="QOB63" s="345"/>
      <c r="QOC63" s="345"/>
      <c r="QOD63" s="345"/>
      <c r="QOE63" s="345"/>
      <c r="QOF63" s="345"/>
      <c r="QOG63" s="345"/>
      <c r="QOH63" s="345"/>
      <c r="QOI63" s="345"/>
      <c r="QOJ63" s="345"/>
      <c r="QOK63" s="345"/>
      <c r="QOL63" s="345"/>
      <c r="QOM63" s="345"/>
      <c r="QON63" s="345"/>
      <c r="QOO63" s="345"/>
      <c r="QOP63" s="345"/>
      <c r="QOQ63" s="345"/>
      <c r="QOR63" s="345"/>
      <c r="QOS63" s="345"/>
      <c r="QOT63" s="345"/>
      <c r="QOU63" s="345"/>
      <c r="QOV63" s="345"/>
      <c r="QOW63" s="345"/>
      <c r="QOX63" s="345"/>
      <c r="QOY63" s="345"/>
      <c r="QOZ63" s="345"/>
      <c r="QPA63" s="345"/>
      <c r="QPB63" s="345"/>
      <c r="QPC63" s="345"/>
      <c r="QPD63" s="345"/>
      <c r="QPE63" s="345"/>
      <c r="QPF63" s="345"/>
      <c r="QPG63" s="345"/>
      <c r="QPH63" s="345"/>
      <c r="QPI63" s="345"/>
      <c r="QPJ63" s="345"/>
      <c r="QPK63" s="345"/>
      <c r="QPL63" s="345"/>
      <c r="QPM63" s="345"/>
      <c r="QPN63" s="345"/>
      <c r="QPO63" s="345"/>
      <c r="QPP63" s="345"/>
      <c r="QPQ63" s="345"/>
      <c r="QPR63" s="345"/>
      <c r="QPS63" s="345"/>
      <c r="QPT63" s="345"/>
      <c r="QPU63" s="345"/>
      <c r="QPV63" s="345"/>
      <c r="QPW63" s="345"/>
      <c r="QPX63" s="345"/>
      <c r="QPY63" s="345"/>
      <c r="QPZ63" s="345"/>
      <c r="QQA63" s="345"/>
      <c r="QQB63" s="345"/>
      <c r="QQC63" s="345"/>
      <c r="QQD63" s="345"/>
      <c r="QQE63" s="345"/>
      <c r="QQF63" s="345"/>
      <c r="QQG63" s="345"/>
      <c r="QQH63" s="345"/>
      <c r="QQI63" s="345"/>
      <c r="QQJ63" s="345"/>
      <c r="QQK63" s="345"/>
      <c r="QQL63" s="345"/>
      <c r="QQM63" s="345"/>
      <c r="QQN63" s="345"/>
      <c r="QQO63" s="345"/>
      <c r="QQP63" s="345"/>
      <c r="QQQ63" s="345"/>
      <c r="QQR63" s="345"/>
      <c r="QQS63" s="345"/>
      <c r="QQT63" s="345"/>
      <c r="QQU63" s="345"/>
      <c r="QQV63" s="345"/>
      <c r="QQW63" s="345"/>
      <c r="QQX63" s="345"/>
      <c r="QQY63" s="345"/>
      <c r="QQZ63" s="345"/>
      <c r="QRA63" s="345"/>
      <c r="QRB63" s="345"/>
      <c r="QRC63" s="345"/>
      <c r="QRD63" s="345"/>
      <c r="QRE63" s="345"/>
      <c r="QRF63" s="345"/>
      <c r="QRG63" s="345"/>
      <c r="QRH63" s="345"/>
      <c r="QRI63" s="345"/>
      <c r="QRJ63" s="345"/>
      <c r="QRK63" s="345"/>
      <c r="QRL63" s="345"/>
      <c r="QRM63" s="345"/>
      <c r="QRN63" s="345"/>
      <c r="QRO63" s="345"/>
      <c r="QRP63" s="345"/>
      <c r="QRQ63" s="345"/>
      <c r="QRR63" s="345"/>
      <c r="QRS63" s="345"/>
      <c r="QRT63" s="345"/>
      <c r="QRU63" s="345"/>
      <c r="QRV63" s="345"/>
      <c r="QRW63" s="345"/>
      <c r="QRX63" s="345"/>
      <c r="QRY63" s="345"/>
      <c r="QRZ63" s="345"/>
      <c r="QSA63" s="345"/>
      <c r="QSB63" s="345"/>
      <c r="QSC63" s="345"/>
      <c r="QSD63" s="345"/>
      <c r="QSE63" s="345"/>
      <c r="QSF63" s="345"/>
      <c r="QSG63" s="345"/>
      <c r="QSH63" s="345"/>
      <c r="QSI63" s="345"/>
      <c r="QSJ63" s="345"/>
      <c r="QSK63" s="345"/>
      <c r="QSL63" s="345"/>
      <c r="QSM63" s="345"/>
      <c r="QSN63" s="345"/>
      <c r="QSO63" s="345"/>
      <c r="QSP63" s="345"/>
      <c r="QSQ63" s="345"/>
      <c r="QSR63" s="345"/>
      <c r="QSS63" s="345"/>
      <c r="QST63" s="345"/>
      <c r="QSU63" s="345"/>
      <c r="QSV63" s="345"/>
      <c r="QSW63" s="345"/>
      <c r="QSX63" s="345"/>
      <c r="QSY63" s="345"/>
      <c r="QSZ63" s="345"/>
      <c r="QTA63" s="345"/>
      <c r="QTB63" s="345"/>
      <c r="QTC63" s="345"/>
      <c r="QTD63" s="345"/>
      <c r="QTE63" s="345"/>
      <c r="QTF63" s="345"/>
      <c r="QTG63" s="345"/>
      <c r="QTH63" s="345"/>
      <c r="QTI63" s="345"/>
      <c r="QTJ63" s="345"/>
      <c r="QTK63" s="345"/>
      <c r="QTL63" s="345"/>
      <c r="QTM63" s="345"/>
      <c r="QTN63" s="345"/>
      <c r="QTO63" s="345"/>
      <c r="QTP63" s="345"/>
      <c r="QTQ63" s="345"/>
      <c r="QTR63" s="345"/>
      <c r="QTS63" s="345"/>
      <c r="QTT63" s="345"/>
      <c r="QTU63" s="345"/>
      <c r="QTV63" s="345"/>
      <c r="QTW63" s="345"/>
      <c r="QTX63" s="345"/>
      <c r="QTY63" s="345"/>
      <c r="QTZ63" s="345"/>
      <c r="QUA63" s="345"/>
      <c r="QUB63" s="345"/>
      <c r="QUC63" s="345"/>
      <c r="QUD63" s="345"/>
      <c r="QUE63" s="345"/>
      <c r="QUF63" s="345"/>
      <c r="QUG63" s="345"/>
      <c r="QUH63" s="345"/>
      <c r="QUI63" s="345"/>
      <c r="QUJ63" s="345"/>
      <c r="QUK63" s="345"/>
      <c r="QUL63" s="345"/>
      <c r="QUM63" s="345"/>
      <c r="QUN63" s="345"/>
      <c r="QUO63" s="345"/>
      <c r="QUP63" s="345"/>
      <c r="QUQ63" s="345"/>
      <c r="QUR63" s="345"/>
      <c r="QUS63" s="345"/>
      <c r="QUT63" s="345"/>
      <c r="QUU63" s="345"/>
      <c r="QUV63" s="345"/>
      <c r="QUW63" s="345"/>
      <c r="QUX63" s="345"/>
      <c r="QUY63" s="345"/>
      <c r="QUZ63" s="345"/>
      <c r="QVA63" s="345"/>
      <c r="QVB63" s="345"/>
      <c r="QVC63" s="345"/>
      <c r="QVD63" s="345"/>
      <c r="QVE63" s="345"/>
      <c r="QVF63" s="345"/>
      <c r="QVG63" s="345"/>
      <c r="QVH63" s="345"/>
      <c r="QVI63" s="345"/>
      <c r="QVJ63" s="345"/>
      <c r="QVK63" s="345"/>
      <c r="QVL63" s="345"/>
      <c r="QVM63" s="345"/>
      <c r="QVN63" s="345"/>
      <c r="QVO63" s="345"/>
      <c r="QVP63" s="345"/>
      <c r="QVQ63" s="345"/>
      <c r="QVR63" s="345"/>
      <c r="QVS63" s="345"/>
      <c r="QVT63" s="345"/>
      <c r="QVU63" s="345"/>
      <c r="QVV63" s="345"/>
      <c r="QVW63" s="345"/>
      <c r="QVX63" s="345"/>
      <c r="QVY63" s="345"/>
      <c r="QVZ63" s="345"/>
      <c r="QWA63" s="345"/>
      <c r="QWB63" s="345"/>
      <c r="QWC63" s="345"/>
      <c r="QWD63" s="345"/>
      <c r="QWE63" s="345"/>
      <c r="QWF63" s="345"/>
      <c r="QWG63" s="345"/>
      <c r="QWH63" s="345"/>
      <c r="QWI63" s="345"/>
      <c r="QWJ63" s="345"/>
      <c r="QWK63" s="345"/>
      <c r="QWL63" s="345"/>
      <c r="QWM63" s="345"/>
      <c r="QWN63" s="345"/>
      <c r="QWO63" s="345"/>
      <c r="QWP63" s="345"/>
      <c r="QWQ63" s="345"/>
      <c r="QWR63" s="345"/>
      <c r="QWS63" s="345"/>
      <c r="QWT63" s="345"/>
      <c r="QWU63" s="345"/>
      <c r="QWV63" s="345"/>
      <c r="QWW63" s="345"/>
      <c r="QWX63" s="345"/>
      <c r="QWY63" s="345"/>
      <c r="QWZ63" s="345"/>
      <c r="QXA63" s="345"/>
      <c r="QXB63" s="345"/>
      <c r="QXC63" s="345"/>
      <c r="QXD63" s="345"/>
      <c r="QXE63" s="345"/>
      <c r="QXF63" s="345"/>
      <c r="QXG63" s="345"/>
      <c r="QXH63" s="345"/>
      <c r="QXI63" s="345"/>
      <c r="QXJ63" s="345"/>
      <c r="QXK63" s="345"/>
      <c r="QXL63" s="345"/>
      <c r="QXM63" s="345"/>
      <c r="QXN63" s="345"/>
      <c r="QXO63" s="345"/>
      <c r="QXP63" s="345"/>
      <c r="QXQ63" s="345"/>
      <c r="QXR63" s="345"/>
      <c r="QXS63" s="345"/>
      <c r="QXT63" s="345"/>
      <c r="QXU63" s="345"/>
      <c r="QXV63" s="345"/>
      <c r="QXW63" s="345"/>
      <c r="QXX63" s="345"/>
      <c r="QXY63" s="345"/>
      <c r="QXZ63" s="345"/>
      <c r="QYA63" s="345"/>
      <c r="QYB63" s="345"/>
      <c r="QYC63" s="345"/>
      <c r="QYD63" s="345"/>
      <c r="QYE63" s="345"/>
      <c r="QYF63" s="345"/>
      <c r="QYG63" s="345"/>
      <c r="QYH63" s="345"/>
      <c r="QYI63" s="345"/>
      <c r="QYJ63" s="345"/>
      <c r="QYK63" s="345"/>
      <c r="QYL63" s="345"/>
      <c r="QYM63" s="345"/>
      <c r="QYN63" s="345"/>
      <c r="QYO63" s="345"/>
      <c r="QYP63" s="345"/>
      <c r="QYQ63" s="345"/>
      <c r="QYR63" s="345"/>
      <c r="QYS63" s="345"/>
      <c r="QYT63" s="345"/>
      <c r="QYU63" s="345"/>
      <c r="QYV63" s="345"/>
      <c r="QYW63" s="345"/>
      <c r="QYX63" s="345"/>
      <c r="QYY63" s="345"/>
      <c r="QYZ63" s="345"/>
      <c r="QZA63" s="345"/>
      <c r="QZB63" s="345"/>
      <c r="QZC63" s="345"/>
      <c r="QZD63" s="345"/>
      <c r="QZE63" s="345"/>
      <c r="QZF63" s="345"/>
      <c r="QZG63" s="345"/>
      <c r="QZH63" s="345"/>
      <c r="QZI63" s="345"/>
      <c r="QZJ63" s="345"/>
      <c r="QZK63" s="345"/>
      <c r="QZL63" s="345"/>
      <c r="QZM63" s="345"/>
      <c r="QZN63" s="345"/>
      <c r="QZO63" s="345"/>
      <c r="QZP63" s="345"/>
      <c r="QZQ63" s="345"/>
      <c r="QZR63" s="345"/>
      <c r="QZS63" s="345"/>
      <c r="QZT63" s="345"/>
      <c r="QZU63" s="345"/>
      <c r="QZV63" s="345"/>
      <c r="QZW63" s="345"/>
      <c r="QZX63" s="345"/>
      <c r="QZY63" s="345"/>
      <c r="QZZ63" s="345"/>
      <c r="RAA63" s="345"/>
      <c r="RAB63" s="345"/>
      <c r="RAC63" s="345"/>
      <c r="RAD63" s="345"/>
      <c r="RAE63" s="345"/>
      <c r="RAF63" s="345"/>
      <c r="RAG63" s="345"/>
      <c r="RAH63" s="345"/>
      <c r="RAI63" s="345"/>
      <c r="RAJ63" s="345"/>
      <c r="RAK63" s="345"/>
      <c r="RAL63" s="345"/>
      <c r="RAM63" s="345"/>
      <c r="RAN63" s="345"/>
      <c r="RAO63" s="345"/>
      <c r="RAP63" s="345"/>
      <c r="RAQ63" s="345"/>
      <c r="RAR63" s="345"/>
      <c r="RAS63" s="345"/>
      <c r="RAT63" s="345"/>
      <c r="RAU63" s="345"/>
      <c r="RAV63" s="345"/>
      <c r="RAW63" s="345"/>
      <c r="RAX63" s="345"/>
      <c r="RAY63" s="345"/>
      <c r="RAZ63" s="345"/>
      <c r="RBA63" s="345"/>
      <c r="RBB63" s="345"/>
      <c r="RBC63" s="345"/>
      <c r="RBD63" s="345"/>
      <c r="RBE63" s="345"/>
      <c r="RBF63" s="345"/>
      <c r="RBG63" s="345"/>
      <c r="RBH63" s="345"/>
      <c r="RBI63" s="345"/>
      <c r="RBJ63" s="345"/>
      <c r="RBK63" s="345"/>
      <c r="RBL63" s="345"/>
      <c r="RBM63" s="345"/>
      <c r="RBN63" s="345"/>
      <c r="RBO63" s="345"/>
      <c r="RBP63" s="345"/>
      <c r="RBQ63" s="345"/>
      <c r="RBR63" s="345"/>
      <c r="RBS63" s="345"/>
      <c r="RBT63" s="345"/>
      <c r="RBU63" s="345"/>
      <c r="RBV63" s="345"/>
      <c r="RBW63" s="345"/>
      <c r="RBX63" s="345"/>
      <c r="RBY63" s="345"/>
      <c r="RBZ63" s="345"/>
      <c r="RCA63" s="345"/>
      <c r="RCB63" s="345"/>
      <c r="RCC63" s="345"/>
      <c r="RCD63" s="345"/>
      <c r="RCE63" s="345"/>
      <c r="RCF63" s="345"/>
      <c r="RCG63" s="345"/>
      <c r="RCH63" s="345"/>
      <c r="RCI63" s="345"/>
      <c r="RCJ63" s="345"/>
      <c r="RCK63" s="345"/>
      <c r="RCL63" s="345"/>
      <c r="RCM63" s="345"/>
      <c r="RCN63" s="345"/>
      <c r="RCO63" s="345"/>
      <c r="RCP63" s="345"/>
      <c r="RCQ63" s="345"/>
      <c r="RCR63" s="345"/>
      <c r="RCS63" s="345"/>
      <c r="RCT63" s="345"/>
      <c r="RCU63" s="345"/>
      <c r="RCV63" s="345"/>
      <c r="RCW63" s="345"/>
      <c r="RCX63" s="345"/>
      <c r="RCY63" s="345"/>
      <c r="RCZ63" s="345"/>
      <c r="RDA63" s="345"/>
      <c r="RDB63" s="345"/>
      <c r="RDC63" s="345"/>
      <c r="RDD63" s="345"/>
      <c r="RDE63" s="345"/>
      <c r="RDF63" s="345"/>
      <c r="RDG63" s="345"/>
      <c r="RDH63" s="345"/>
      <c r="RDI63" s="345"/>
      <c r="RDJ63" s="345"/>
      <c r="RDK63" s="345"/>
      <c r="RDL63" s="345"/>
      <c r="RDM63" s="345"/>
      <c r="RDN63" s="345"/>
      <c r="RDO63" s="345"/>
      <c r="RDP63" s="345"/>
      <c r="RDQ63" s="345"/>
      <c r="RDR63" s="345"/>
      <c r="RDS63" s="345"/>
      <c r="RDT63" s="345"/>
      <c r="RDU63" s="345"/>
      <c r="RDV63" s="345"/>
      <c r="RDW63" s="345"/>
      <c r="RDX63" s="345"/>
      <c r="RDY63" s="345"/>
      <c r="RDZ63" s="345"/>
      <c r="REA63" s="345"/>
      <c r="REB63" s="345"/>
      <c r="REC63" s="345"/>
      <c r="RED63" s="345"/>
      <c r="REE63" s="345"/>
      <c r="REF63" s="345"/>
      <c r="REG63" s="345"/>
      <c r="REH63" s="345"/>
      <c r="REI63" s="345"/>
      <c r="REJ63" s="345"/>
      <c r="REK63" s="345"/>
      <c r="REL63" s="345"/>
      <c r="REM63" s="345"/>
      <c r="REN63" s="345"/>
      <c r="REO63" s="345"/>
      <c r="REP63" s="345"/>
      <c r="REQ63" s="345"/>
      <c r="RER63" s="345"/>
      <c r="RES63" s="345"/>
      <c r="RET63" s="345"/>
      <c r="REU63" s="345"/>
      <c r="REV63" s="345"/>
      <c r="REW63" s="345"/>
      <c r="REX63" s="345"/>
      <c r="REY63" s="345"/>
      <c r="REZ63" s="345"/>
      <c r="RFA63" s="345"/>
      <c r="RFB63" s="345"/>
      <c r="RFC63" s="345"/>
      <c r="RFD63" s="345"/>
      <c r="RFE63" s="345"/>
      <c r="RFF63" s="345"/>
      <c r="RFG63" s="345"/>
      <c r="RFH63" s="345"/>
      <c r="RFI63" s="345"/>
      <c r="RFJ63" s="345"/>
      <c r="RFK63" s="345"/>
      <c r="RFL63" s="345"/>
      <c r="RFM63" s="345"/>
      <c r="RFN63" s="345"/>
      <c r="RFO63" s="345"/>
      <c r="RFP63" s="345"/>
      <c r="RFQ63" s="345"/>
      <c r="RFR63" s="345"/>
      <c r="RFS63" s="345"/>
      <c r="RFT63" s="345"/>
      <c r="RFU63" s="345"/>
      <c r="RFV63" s="345"/>
      <c r="RFW63" s="345"/>
      <c r="RFX63" s="345"/>
      <c r="RFY63" s="345"/>
      <c r="RFZ63" s="345"/>
      <c r="RGA63" s="345"/>
      <c r="RGB63" s="345"/>
      <c r="RGC63" s="345"/>
      <c r="RGD63" s="345"/>
      <c r="RGE63" s="345"/>
      <c r="RGF63" s="345"/>
      <c r="RGG63" s="345"/>
      <c r="RGH63" s="345"/>
      <c r="RGI63" s="345"/>
      <c r="RGJ63" s="345"/>
      <c r="RGK63" s="345"/>
      <c r="RGL63" s="345"/>
      <c r="RGM63" s="345"/>
      <c r="RGN63" s="345"/>
      <c r="RGO63" s="345"/>
      <c r="RGP63" s="345"/>
      <c r="RGQ63" s="345"/>
      <c r="RGR63" s="345"/>
      <c r="RGS63" s="345"/>
      <c r="RGT63" s="345"/>
      <c r="RGU63" s="345"/>
      <c r="RGV63" s="345"/>
      <c r="RGW63" s="345"/>
      <c r="RGX63" s="345"/>
      <c r="RGY63" s="345"/>
      <c r="RGZ63" s="345"/>
      <c r="RHA63" s="345"/>
      <c r="RHB63" s="345"/>
      <c r="RHC63" s="345"/>
      <c r="RHD63" s="345"/>
      <c r="RHE63" s="345"/>
      <c r="RHF63" s="345"/>
      <c r="RHG63" s="345"/>
      <c r="RHH63" s="345"/>
      <c r="RHI63" s="345"/>
      <c r="RHJ63" s="345"/>
      <c r="RHK63" s="345"/>
      <c r="RHL63" s="345"/>
      <c r="RHM63" s="345"/>
      <c r="RHN63" s="345"/>
      <c r="RHO63" s="345"/>
      <c r="RHP63" s="345"/>
      <c r="RHQ63" s="345"/>
      <c r="RHR63" s="345"/>
      <c r="RHS63" s="345"/>
      <c r="RHT63" s="345"/>
      <c r="RHU63" s="345"/>
      <c r="RHV63" s="345"/>
      <c r="RHW63" s="345"/>
      <c r="RHX63" s="345"/>
      <c r="RHY63" s="345"/>
      <c r="RHZ63" s="345"/>
      <c r="RIA63" s="345"/>
      <c r="RIB63" s="345"/>
      <c r="RIC63" s="345"/>
      <c r="RID63" s="345"/>
      <c r="RIE63" s="345"/>
      <c r="RIF63" s="345"/>
      <c r="RIG63" s="345"/>
      <c r="RIH63" s="345"/>
      <c r="RII63" s="345"/>
      <c r="RIJ63" s="345"/>
      <c r="RIK63" s="345"/>
      <c r="RIL63" s="345"/>
      <c r="RIM63" s="345"/>
      <c r="RIN63" s="345"/>
      <c r="RIO63" s="345"/>
      <c r="RIP63" s="345"/>
      <c r="RIQ63" s="345"/>
      <c r="RIR63" s="345"/>
      <c r="RIS63" s="345"/>
      <c r="RIT63" s="345"/>
      <c r="RIU63" s="345"/>
      <c r="RIV63" s="345"/>
      <c r="RIW63" s="345"/>
      <c r="RIX63" s="345"/>
      <c r="RIY63" s="345"/>
      <c r="RIZ63" s="345"/>
      <c r="RJA63" s="345"/>
      <c r="RJB63" s="345"/>
      <c r="RJC63" s="345"/>
      <c r="RJD63" s="345"/>
      <c r="RJE63" s="345"/>
      <c r="RJF63" s="345"/>
      <c r="RJG63" s="345"/>
      <c r="RJH63" s="345"/>
      <c r="RJI63" s="345"/>
      <c r="RJJ63" s="345"/>
      <c r="RJK63" s="345"/>
      <c r="RJL63" s="345"/>
      <c r="RJM63" s="345"/>
      <c r="RJN63" s="345"/>
      <c r="RJO63" s="345"/>
      <c r="RJP63" s="345"/>
      <c r="RJQ63" s="345"/>
      <c r="RJR63" s="345"/>
      <c r="RJS63" s="345"/>
      <c r="RJT63" s="345"/>
      <c r="RJU63" s="345"/>
      <c r="RJV63" s="345"/>
      <c r="RJW63" s="345"/>
      <c r="RJX63" s="345"/>
      <c r="RJY63" s="345"/>
      <c r="RJZ63" s="345"/>
      <c r="RKA63" s="345"/>
      <c r="RKB63" s="345"/>
      <c r="RKC63" s="345"/>
      <c r="RKD63" s="345"/>
      <c r="RKE63" s="345"/>
      <c r="RKF63" s="345"/>
      <c r="RKG63" s="345"/>
      <c r="RKH63" s="345"/>
      <c r="RKI63" s="345"/>
      <c r="RKJ63" s="345"/>
      <c r="RKK63" s="345"/>
      <c r="RKL63" s="345"/>
      <c r="RKM63" s="345"/>
      <c r="RKN63" s="345"/>
      <c r="RKO63" s="345"/>
      <c r="RKP63" s="345"/>
      <c r="RKQ63" s="345"/>
      <c r="RKR63" s="345"/>
      <c r="RKS63" s="345"/>
      <c r="RKT63" s="345"/>
      <c r="RKU63" s="345"/>
      <c r="RKV63" s="345"/>
      <c r="RKW63" s="345"/>
      <c r="RKX63" s="345"/>
      <c r="RKY63" s="345"/>
      <c r="RKZ63" s="345"/>
      <c r="RLA63" s="345"/>
      <c r="RLB63" s="345"/>
      <c r="RLC63" s="345"/>
      <c r="RLD63" s="345"/>
      <c r="RLE63" s="345"/>
      <c r="RLF63" s="345"/>
      <c r="RLG63" s="345"/>
      <c r="RLH63" s="345"/>
      <c r="RLI63" s="345"/>
      <c r="RLJ63" s="345"/>
      <c r="RLK63" s="345"/>
      <c r="RLL63" s="345"/>
      <c r="RLM63" s="345"/>
      <c r="RLN63" s="345"/>
      <c r="RLO63" s="345"/>
      <c r="RLP63" s="345"/>
      <c r="RLQ63" s="345"/>
      <c r="RLR63" s="345"/>
      <c r="RLS63" s="345"/>
      <c r="RLT63" s="345"/>
      <c r="RLU63" s="345"/>
      <c r="RLV63" s="345"/>
      <c r="RLW63" s="345"/>
      <c r="RLX63" s="345"/>
      <c r="RLY63" s="345"/>
      <c r="RLZ63" s="345"/>
      <c r="RMA63" s="345"/>
      <c r="RMB63" s="345"/>
      <c r="RMC63" s="345"/>
      <c r="RMD63" s="345"/>
      <c r="RME63" s="345"/>
      <c r="RMF63" s="345"/>
      <c r="RMG63" s="345"/>
      <c r="RMH63" s="345"/>
      <c r="RMI63" s="345"/>
      <c r="RMJ63" s="345"/>
      <c r="RMK63" s="345"/>
      <c r="RML63" s="345"/>
      <c r="RMM63" s="345"/>
      <c r="RMN63" s="345"/>
      <c r="RMO63" s="345"/>
      <c r="RMP63" s="345"/>
      <c r="RMQ63" s="345"/>
      <c r="RMR63" s="345"/>
      <c r="RMS63" s="345"/>
      <c r="RMT63" s="345"/>
      <c r="RMU63" s="345"/>
      <c r="RMV63" s="345"/>
      <c r="RMW63" s="345"/>
      <c r="RMX63" s="345"/>
      <c r="RMY63" s="345"/>
      <c r="RMZ63" s="345"/>
      <c r="RNA63" s="345"/>
      <c r="RNB63" s="345"/>
      <c r="RNC63" s="345"/>
      <c r="RND63" s="345"/>
      <c r="RNE63" s="345"/>
      <c r="RNF63" s="345"/>
      <c r="RNG63" s="345"/>
      <c r="RNH63" s="345"/>
      <c r="RNI63" s="345"/>
      <c r="RNJ63" s="345"/>
      <c r="RNK63" s="345"/>
      <c r="RNL63" s="345"/>
      <c r="RNM63" s="345"/>
      <c r="RNN63" s="345"/>
      <c r="RNO63" s="345"/>
      <c r="RNP63" s="345"/>
      <c r="RNQ63" s="345"/>
      <c r="RNR63" s="345"/>
      <c r="RNS63" s="345"/>
      <c r="RNT63" s="345"/>
      <c r="RNU63" s="345"/>
      <c r="RNV63" s="345"/>
      <c r="RNW63" s="345"/>
      <c r="RNX63" s="345"/>
      <c r="RNY63" s="345"/>
      <c r="RNZ63" s="345"/>
      <c r="ROA63" s="345"/>
      <c r="ROB63" s="345"/>
      <c r="ROC63" s="345"/>
      <c r="ROD63" s="345"/>
      <c r="ROE63" s="345"/>
      <c r="ROF63" s="345"/>
      <c r="ROG63" s="345"/>
      <c r="ROH63" s="345"/>
      <c r="ROI63" s="345"/>
      <c r="ROJ63" s="345"/>
      <c r="ROK63" s="345"/>
      <c r="ROL63" s="345"/>
      <c r="ROM63" s="345"/>
      <c r="RON63" s="345"/>
      <c r="ROO63" s="345"/>
      <c r="ROP63" s="345"/>
      <c r="ROQ63" s="345"/>
      <c r="ROR63" s="345"/>
      <c r="ROS63" s="345"/>
      <c r="ROT63" s="345"/>
      <c r="ROU63" s="345"/>
      <c r="ROV63" s="345"/>
      <c r="ROW63" s="345"/>
      <c r="ROX63" s="345"/>
      <c r="ROY63" s="345"/>
      <c r="ROZ63" s="345"/>
      <c r="RPA63" s="345"/>
      <c r="RPB63" s="345"/>
      <c r="RPC63" s="345"/>
      <c r="RPD63" s="345"/>
      <c r="RPE63" s="345"/>
      <c r="RPF63" s="345"/>
      <c r="RPG63" s="345"/>
      <c r="RPH63" s="345"/>
      <c r="RPI63" s="345"/>
      <c r="RPJ63" s="345"/>
      <c r="RPK63" s="345"/>
      <c r="RPL63" s="345"/>
      <c r="RPM63" s="345"/>
      <c r="RPN63" s="345"/>
      <c r="RPO63" s="345"/>
      <c r="RPP63" s="345"/>
      <c r="RPQ63" s="345"/>
      <c r="RPR63" s="345"/>
      <c r="RPS63" s="345"/>
      <c r="RPT63" s="345"/>
      <c r="RPU63" s="345"/>
      <c r="RPV63" s="345"/>
      <c r="RPW63" s="345"/>
      <c r="RPX63" s="345"/>
      <c r="RPY63" s="345"/>
      <c r="RPZ63" s="345"/>
      <c r="RQA63" s="345"/>
      <c r="RQB63" s="345"/>
      <c r="RQC63" s="345"/>
      <c r="RQD63" s="345"/>
      <c r="RQE63" s="345"/>
      <c r="RQF63" s="345"/>
      <c r="RQG63" s="345"/>
      <c r="RQH63" s="345"/>
      <c r="RQI63" s="345"/>
      <c r="RQJ63" s="345"/>
      <c r="RQK63" s="345"/>
      <c r="RQL63" s="345"/>
      <c r="RQM63" s="345"/>
      <c r="RQN63" s="345"/>
      <c r="RQO63" s="345"/>
      <c r="RQP63" s="345"/>
      <c r="RQQ63" s="345"/>
      <c r="RQR63" s="345"/>
      <c r="RQS63" s="345"/>
      <c r="RQT63" s="345"/>
      <c r="RQU63" s="345"/>
      <c r="RQV63" s="345"/>
      <c r="RQW63" s="345"/>
      <c r="RQX63" s="345"/>
      <c r="RQY63" s="345"/>
      <c r="RQZ63" s="345"/>
      <c r="RRA63" s="345"/>
      <c r="RRB63" s="345"/>
      <c r="RRC63" s="345"/>
      <c r="RRD63" s="345"/>
      <c r="RRE63" s="345"/>
      <c r="RRF63" s="345"/>
      <c r="RRG63" s="345"/>
      <c r="RRH63" s="345"/>
      <c r="RRI63" s="345"/>
      <c r="RRJ63" s="345"/>
      <c r="RRK63" s="345"/>
      <c r="RRL63" s="345"/>
      <c r="RRM63" s="345"/>
      <c r="RRN63" s="345"/>
      <c r="RRO63" s="345"/>
      <c r="RRP63" s="345"/>
      <c r="RRQ63" s="345"/>
      <c r="RRR63" s="345"/>
      <c r="RRS63" s="345"/>
      <c r="RRT63" s="345"/>
      <c r="RRU63" s="345"/>
      <c r="RRV63" s="345"/>
      <c r="RRW63" s="345"/>
      <c r="RRX63" s="345"/>
      <c r="RRY63" s="345"/>
      <c r="RRZ63" s="345"/>
      <c r="RSA63" s="345"/>
      <c r="RSB63" s="345"/>
      <c r="RSC63" s="345"/>
      <c r="RSD63" s="345"/>
      <c r="RSE63" s="345"/>
      <c r="RSF63" s="345"/>
      <c r="RSG63" s="345"/>
      <c r="RSH63" s="345"/>
      <c r="RSI63" s="345"/>
      <c r="RSJ63" s="345"/>
      <c r="RSK63" s="345"/>
      <c r="RSL63" s="345"/>
      <c r="RSM63" s="345"/>
      <c r="RSN63" s="345"/>
      <c r="RSO63" s="345"/>
      <c r="RSP63" s="345"/>
      <c r="RSQ63" s="345"/>
      <c r="RSR63" s="345"/>
      <c r="RSS63" s="345"/>
      <c r="RST63" s="345"/>
      <c r="RSU63" s="345"/>
      <c r="RSV63" s="345"/>
      <c r="RSW63" s="345"/>
      <c r="RSX63" s="345"/>
      <c r="RSY63" s="345"/>
      <c r="RSZ63" s="345"/>
      <c r="RTA63" s="345"/>
      <c r="RTB63" s="345"/>
      <c r="RTC63" s="345"/>
      <c r="RTD63" s="345"/>
      <c r="RTE63" s="345"/>
      <c r="RTF63" s="345"/>
      <c r="RTG63" s="345"/>
      <c r="RTH63" s="345"/>
      <c r="RTI63" s="345"/>
      <c r="RTJ63" s="345"/>
      <c r="RTK63" s="345"/>
      <c r="RTL63" s="345"/>
      <c r="RTM63" s="345"/>
      <c r="RTN63" s="345"/>
      <c r="RTO63" s="345"/>
      <c r="RTP63" s="345"/>
      <c r="RTQ63" s="345"/>
      <c r="RTR63" s="345"/>
      <c r="RTS63" s="345"/>
      <c r="RTT63" s="345"/>
      <c r="RTU63" s="345"/>
      <c r="RTV63" s="345"/>
      <c r="RTW63" s="345"/>
      <c r="RTX63" s="345"/>
      <c r="RTY63" s="345"/>
      <c r="RTZ63" s="345"/>
      <c r="RUA63" s="345"/>
      <c r="RUB63" s="345"/>
      <c r="RUC63" s="345"/>
      <c r="RUD63" s="345"/>
      <c r="RUE63" s="345"/>
      <c r="RUF63" s="345"/>
      <c r="RUG63" s="345"/>
      <c r="RUH63" s="345"/>
      <c r="RUI63" s="345"/>
      <c r="RUJ63" s="345"/>
      <c r="RUK63" s="345"/>
      <c r="RUL63" s="345"/>
      <c r="RUM63" s="345"/>
      <c r="RUN63" s="345"/>
      <c r="RUO63" s="345"/>
      <c r="RUP63" s="345"/>
      <c r="RUQ63" s="345"/>
      <c r="RUR63" s="345"/>
      <c r="RUS63" s="345"/>
      <c r="RUT63" s="345"/>
      <c r="RUU63" s="345"/>
      <c r="RUV63" s="345"/>
      <c r="RUW63" s="345"/>
      <c r="RUX63" s="345"/>
      <c r="RUY63" s="345"/>
      <c r="RUZ63" s="345"/>
      <c r="RVA63" s="345"/>
      <c r="RVB63" s="345"/>
      <c r="RVC63" s="345"/>
      <c r="RVD63" s="345"/>
      <c r="RVE63" s="345"/>
      <c r="RVF63" s="345"/>
      <c r="RVG63" s="345"/>
      <c r="RVH63" s="345"/>
      <c r="RVI63" s="345"/>
      <c r="RVJ63" s="345"/>
      <c r="RVK63" s="345"/>
      <c r="RVL63" s="345"/>
      <c r="RVM63" s="345"/>
      <c r="RVN63" s="345"/>
      <c r="RVO63" s="345"/>
      <c r="RVP63" s="345"/>
      <c r="RVQ63" s="345"/>
      <c r="RVR63" s="345"/>
      <c r="RVS63" s="345"/>
      <c r="RVT63" s="345"/>
      <c r="RVU63" s="345"/>
      <c r="RVV63" s="345"/>
      <c r="RVW63" s="345"/>
      <c r="RVX63" s="345"/>
      <c r="RVY63" s="345"/>
      <c r="RVZ63" s="345"/>
      <c r="RWA63" s="345"/>
      <c r="RWB63" s="345"/>
      <c r="RWC63" s="345"/>
      <c r="RWD63" s="345"/>
      <c r="RWE63" s="345"/>
      <c r="RWF63" s="345"/>
      <c r="RWG63" s="345"/>
      <c r="RWH63" s="345"/>
      <c r="RWI63" s="345"/>
      <c r="RWJ63" s="345"/>
      <c r="RWK63" s="345"/>
      <c r="RWL63" s="345"/>
      <c r="RWM63" s="345"/>
      <c r="RWN63" s="345"/>
      <c r="RWO63" s="345"/>
      <c r="RWP63" s="345"/>
      <c r="RWQ63" s="345"/>
      <c r="RWR63" s="345"/>
      <c r="RWS63" s="345"/>
      <c r="RWT63" s="345"/>
      <c r="RWU63" s="345"/>
      <c r="RWV63" s="345"/>
      <c r="RWW63" s="345"/>
      <c r="RWX63" s="345"/>
      <c r="RWY63" s="345"/>
      <c r="RWZ63" s="345"/>
      <c r="RXA63" s="345"/>
      <c r="RXB63" s="345"/>
      <c r="RXC63" s="345"/>
      <c r="RXD63" s="345"/>
      <c r="RXE63" s="345"/>
      <c r="RXF63" s="345"/>
      <c r="RXG63" s="345"/>
      <c r="RXH63" s="345"/>
      <c r="RXI63" s="345"/>
      <c r="RXJ63" s="345"/>
      <c r="RXK63" s="345"/>
      <c r="RXL63" s="345"/>
      <c r="RXM63" s="345"/>
      <c r="RXN63" s="345"/>
      <c r="RXO63" s="345"/>
      <c r="RXP63" s="345"/>
      <c r="RXQ63" s="345"/>
      <c r="RXR63" s="345"/>
      <c r="RXS63" s="345"/>
      <c r="RXT63" s="345"/>
      <c r="RXU63" s="345"/>
      <c r="RXV63" s="345"/>
      <c r="RXW63" s="345"/>
      <c r="RXX63" s="345"/>
      <c r="RXY63" s="345"/>
      <c r="RXZ63" s="345"/>
      <c r="RYA63" s="345"/>
      <c r="RYB63" s="345"/>
      <c r="RYC63" s="345"/>
      <c r="RYD63" s="345"/>
      <c r="RYE63" s="345"/>
      <c r="RYF63" s="345"/>
      <c r="RYG63" s="345"/>
      <c r="RYH63" s="345"/>
      <c r="RYI63" s="345"/>
      <c r="RYJ63" s="345"/>
      <c r="RYK63" s="345"/>
      <c r="RYL63" s="345"/>
      <c r="RYM63" s="345"/>
      <c r="RYN63" s="345"/>
      <c r="RYO63" s="345"/>
      <c r="RYP63" s="345"/>
      <c r="RYQ63" s="345"/>
      <c r="RYR63" s="345"/>
      <c r="RYS63" s="345"/>
      <c r="RYT63" s="345"/>
      <c r="RYU63" s="345"/>
      <c r="RYV63" s="345"/>
      <c r="RYW63" s="345"/>
      <c r="RYX63" s="345"/>
      <c r="RYY63" s="345"/>
      <c r="RYZ63" s="345"/>
      <c r="RZA63" s="345"/>
      <c r="RZB63" s="345"/>
      <c r="RZC63" s="345"/>
      <c r="RZD63" s="345"/>
      <c r="RZE63" s="345"/>
      <c r="RZF63" s="345"/>
      <c r="RZG63" s="345"/>
      <c r="RZH63" s="345"/>
      <c r="RZI63" s="345"/>
      <c r="RZJ63" s="345"/>
      <c r="RZK63" s="345"/>
      <c r="RZL63" s="345"/>
      <c r="RZM63" s="345"/>
      <c r="RZN63" s="345"/>
      <c r="RZO63" s="345"/>
      <c r="RZP63" s="345"/>
      <c r="RZQ63" s="345"/>
      <c r="RZR63" s="345"/>
      <c r="RZS63" s="345"/>
      <c r="RZT63" s="345"/>
      <c r="RZU63" s="345"/>
      <c r="RZV63" s="345"/>
      <c r="RZW63" s="345"/>
      <c r="RZX63" s="345"/>
      <c r="RZY63" s="345"/>
      <c r="RZZ63" s="345"/>
      <c r="SAA63" s="345"/>
      <c r="SAB63" s="345"/>
      <c r="SAC63" s="345"/>
      <c r="SAD63" s="345"/>
      <c r="SAE63" s="345"/>
      <c r="SAF63" s="345"/>
      <c r="SAG63" s="345"/>
      <c r="SAH63" s="345"/>
      <c r="SAI63" s="345"/>
      <c r="SAJ63" s="345"/>
      <c r="SAK63" s="345"/>
      <c r="SAL63" s="345"/>
      <c r="SAM63" s="345"/>
      <c r="SAN63" s="345"/>
      <c r="SAO63" s="345"/>
      <c r="SAP63" s="345"/>
      <c r="SAQ63" s="345"/>
      <c r="SAR63" s="345"/>
      <c r="SAS63" s="345"/>
      <c r="SAT63" s="345"/>
      <c r="SAU63" s="345"/>
      <c r="SAV63" s="345"/>
      <c r="SAW63" s="345"/>
      <c r="SAX63" s="345"/>
      <c r="SAY63" s="345"/>
      <c r="SAZ63" s="345"/>
      <c r="SBA63" s="345"/>
      <c r="SBB63" s="345"/>
      <c r="SBC63" s="345"/>
      <c r="SBD63" s="345"/>
      <c r="SBE63" s="345"/>
      <c r="SBF63" s="345"/>
      <c r="SBG63" s="345"/>
      <c r="SBH63" s="345"/>
      <c r="SBI63" s="345"/>
      <c r="SBJ63" s="345"/>
      <c r="SBK63" s="345"/>
      <c r="SBL63" s="345"/>
      <c r="SBM63" s="345"/>
      <c r="SBN63" s="345"/>
      <c r="SBO63" s="345"/>
      <c r="SBP63" s="345"/>
      <c r="SBQ63" s="345"/>
      <c r="SBR63" s="345"/>
      <c r="SBS63" s="345"/>
      <c r="SBT63" s="345"/>
      <c r="SBU63" s="345"/>
      <c r="SBV63" s="345"/>
      <c r="SBW63" s="345"/>
      <c r="SBX63" s="345"/>
      <c r="SBY63" s="345"/>
      <c r="SBZ63" s="345"/>
      <c r="SCA63" s="345"/>
      <c r="SCB63" s="345"/>
      <c r="SCC63" s="345"/>
      <c r="SCD63" s="345"/>
      <c r="SCE63" s="345"/>
      <c r="SCF63" s="345"/>
      <c r="SCG63" s="345"/>
      <c r="SCH63" s="345"/>
      <c r="SCI63" s="345"/>
      <c r="SCJ63" s="345"/>
      <c r="SCK63" s="345"/>
      <c r="SCL63" s="345"/>
      <c r="SCM63" s="345"/>
      <c r="SCN63" s="345"/>
      <c r="SCO63" s="345"/>
      <c r="SCP63" s="345"/>
      <c r="SCQ63" s="345"/>
      <c r="SCR63" s="345"/>
      <c r="SCS63" s="345"/>
      <c r="SCT63" s="345"/>
      <c r="SCU63" s="345"/>
      <c r="SCV63" s="345"/>
      <c r="SCW63" s="345"/>
      <c r="SCX63" s="345"/>
      <c r="SCY63" s="345"/>
      <c r="SCZ63" s="345"/>
      <c r="SDA63" s="345"/>
      <c r="SDB63" s="345"/>
      <c r="SDC63" s="345"/>
      <c r="SDD63" s="345"/>
      <c r="SDE63" s="345"/>
      <c r="SDF63" s="345"/>
      <c r="SDG63" s="345"/>
      <c r="SDH63" s="345"/>
      <c r="SDI63" s="345"/>
      <c r="SDJ63" s="345"/>
      <c r="SDK63" s="345"/>
      <c r="SDL63" s="345"/>
      <c r="SDM63" s="345"/>
      <c r="SDN63" s="345"/>
      <c r="SDO63" s="345"/>
      <c r="SDP63" s="345"/>
      <c r="SDQ63" s="345"/>
      <c r="SDR63" s="345"/>
      <c r="SDS63" s="345"/>
      <c r="SDT63" s="345"/>
      <c r="SDU63" s="345"/>
      <c r="SDV63" s="345"/>
      <c r="SDW63" s="345"/>
      <c r="SDX63" s="345"/>
      <c r="SDY63" s="345"/>
      <c r="SDZ63" s="345"/>
      <c r="SEA63" s="345"/>
      <c r="SEB63" s="345"/>
      <c r="SEC63" s="345"/>
      <c r="SED63" s="345"/>
      <c r="SEE63" s="345"/>
      <c r="SEF63" s="345"/>
      <c r="SEG63" s="345"/>
      <c r="SEH63" s="345"/>
      <c r="SEI63" s="345"/>
      <c r="SEJ63" s="345"/>
      <c r="SEK63" s="345"/>
      <c r="SEL63" s="345"/>
      <c r="SEM63" s="345"/>
      <c r="SEN63" s="345"/>
      <c r="SEO63" s="345"/>
      <c r="SEP63" s="345"/>
      <c r="SEQ63" s="345"/>
      <c r="SER63" s="345"/>
      <c r="SES63" s="345"/>
      <c r="SET63" s="345"/>
      <c r="SEU63" s="345"/>
      <c r="SEV63" s="345"/>
      <c r="SEW63" s="345"/>
      <c r="SEX63" s="345"/>
      <c r="SEY63" s="345"/>
      <c r="SEZ63" s="345"/>
      <c r="SFA63" s="345"/>
      <c r="SFB63" s="345"/>
      <c r="SFC63" s="345"/>
      <c r="SFD63" s="345"/>
      <c r="SFE63" s="345"/>
      <c r="SFF63" s="345"/>
      <c r="SFG63" s="345"/>
      <c r="SFH63" s="345"/>
      <c r="SFI63" s="345"/>
      <c r="SFJ63" s="345"/>
      <c r="SFK63" s="345"/>
      <c r="SFL63" s="345"/>
      <c r="SFM63" s="345"/>
      <c r="SFN63" s="345"/>
      <c r="SFO63" s="345"/>
      <c r="SFP63" s="345"/>
      <c r="SFQ63" s="345"/>
      <c r="SFR63" s="345"/>
      <c r="SFS63" s="345"/>
      <c r="SFT63" s="345"/>
      <c r="SFU63" s="345"/>
      <c r="SFV63" s="345"/>
      <c r="SFW63" s="345"/>
      <c r="SFX63" s="345"/>
      <c r="SFY63" s="345"/>
      <c r="SFZ63" s="345"/>
      <c r="SGA63" s="345"/>
      <c r="SGB63" s="345"/>
      <c r="SGC63" s="345"/>
      <c r="SGD63" s="345"/>
      <c r="SGE63" s="345"/>
      <c r="SGF63" s="345"/>
      <c r="SGG63" s="345"/>
      <c r="SGH63" s="345"/>
      <c r="SGI63" s="345"/>
      <c r="SGJ63" s="345"/>
      <c r="SGK63" s="345"/>
      <c r="SGL63" s="345"/>
      <c r="SGM63" s="345"/>
      <c r="SGN63" s="345"/>
      <c r="SGO63" s="345"/>
      <c r="SGP63" s="345"/>
      <c r="SGQ63" s="345"/>
      <c r="SGR63" s="345"/>
      <c r="SGS63" s="345"/>
      <c r="SGT63" s="345"/>
      <c r="SGU63" s="345"/>
      <c r="SGV63" s="345"/>
      <c r="SGW63" s="345"/>
      <c r="SGX63" s="345"/>
      <c r="SGY63" s="345"/>
      <c r="SGZ63" s="345"/>
      <c r="SHA63" s="345"/>
      <c r="SHB63" s="345"/>
      <c r="SHC63" s="345"/>
      <c r="SHD63" s="345"/>
      <c r="SHE63" s="345"/>
      <c r="SHF63" s="345"/>
      <c r="SHG63" s="345"/>
      <c r="SHH63" s="345"/>
      <c r="SHI63" s="345"/>
      <c r="SHJ63" s="345"/>
      <c r="SHK63" s="345"/>
      <c r="SHL63" s="345"/>
      <c r="SHM63" s="345"/>
      <c r="SHN63" s="345"/>
      <c r="SHO63" s="345"/>
      <c r="SHP63" s="345"/>
      <c r="SHQ63" s="345"/>
      <c r="SHR63" s="345"/>
      <c r="SHS63" s="345"/>
      <c r="SHT63" s="345"/>
      <c r="SHU63" s="345"/>
      <c r="SHV63" s="345"/>
      <c r="SHW63" s="345"/>
      <c r="SHX63" s="345"/>
      <c r="SHY63" s="345"/>
      <c r="SHZ63" s="345"/>
      <c r="SIA63" s="345"/>
      <c r="SIB63" s="345"/>
      <c r="SIC63" s="345"/>
      <c r="SID63" s="345"/>
      <c r="SIE63" s="345"/>
      <c r="SIF63" s="345"/>
      <c r="SIG63" s="345"/>
      <c r="SIH63" s="345"/>
      <c r="SII63" s="345"/>
      <c r="SIJ63" s="345"/>
      <c r="SIK63" s="345"/>
      <c r="SIL63" s="345"/>
      <c r="SIM63" s="345"/>
      <c r="SIN63" s="345"/>
      <c r="SIO63" s="345"/>
      <c r="SIP63" s="345"/>
      <c r="SIQ63" s="345"/>
      <c r="SIR63" s="345"/>
      <c r="SIS63" s="345"/>
      <c r="SIT63" s="345"/>
      <c r="SIU63" s="345"/>
      <c r="SIV63" s="345"/>
      <c r="SIW63" s="345"/>
      <c r="SIX63" s="345"/>
      <c r="SIY63" s="345"/>
      <c r="SIZ63" s="345"/>
      <c r="SJA63" s="345"/>
      <c r="SJB63" s="345"/>
      <c r="SJC63" s="345"/>
      <c r="SJD63" s="345"/>
      <c r="SJE63" s="345"/>
      <c r="SJF63" s="345"/>
      <c r="SJG63" s="345"/>
      <c r="SJH63" s="345"/>
      <c r="SJI63" s="345"/>
      <c r="SJJ63" s="345"/>
      <c r="SJK63" s="345"/>
      <c r="SJL63" s="345"/>
      <c r="SJM63" s="345"/>
      <c r="SJN63" s="345"/>
      <c r="SJO63" s="345"/>
      <c r="SJP63" s="345"/>
      <c r="SJQ63" s="345"/>
      <c r="SJR63" s="345"/>
      <c r="SJS63" s="345"/>
      <c r="SJT63" s="345"/>
      <c r="SJU63" s="345"/>
      <c r="SJV63" s="345"/>
      <c r="SJW63" s="345"/>
      <c r="SJX63" s="345"/>
      <c r="SJY63" s="345"/>
      <c r="SJZ63" s="345"/>
      <c r="SKA63" s="345"/>
      <c r="SKB63" s="345"/>
      <c r="SKC63" s="345"/>
      <c r="SKD63" s="345"/>
      <c r="SKE63" s="345"/>
      <c r="SKF63" s="345"/>
      <c r="SKG63" s="345"/>
      <c r="SKH63" s="345"/>
      <c r="SKI63" s="345"/>
      <c r="SKJ63" s="345"/>
      <c r="SKK63" s="345"/>
      <c r="SKL63" s="345"/>
      <c r="SKM63" s="345"/>
      <c r="SKN63" s="345"/>
      <c r="SKO63" s="345"/>
      <c r="SKP63" s="345"/>
      <c r="SKQ63" s="345"/>
      <c r="SKR63" s="345"/>
      <c r="SKS63" s="345"/>
      <c r="SKT63" s="345"/>
      <c r="SKU63" s="345"/>
      <c r="SKV63" s="345"/>
      <c r="SKW63" s="345"/>
      <c r="SKX63" s="345"/>
      <c r="SKY63" s="345"/>
      <c r="SKZ63" s="345"/>
      <c r="SLA63" s="345"/>
      <c r="SLB63" s="345"/>
      <c r="SLC63" s="345"/>
      <c r="SLD63" s="345"/>
      <c r="SLE63" s="345"/>
      <c r="SLF63" s="345"/>
      <c r="SLG63" s="345"/>
      <c r="SLH63" s="345"/>
      <c r="SLI63" s="345"/>
      <c r="SLJ63" s="345"/>
      <c r="SLK63" s="345"/>
      <c r="SLL63" s="345"/>
      <c r="SLM63" s="345"/>
      <c r="SLN63" s="345"/>
      <c r="SLO63" s="345"/>
      <c r="SLP63" s="345"/>
      <c r="SLQ63" s="345"/>
      <c r="SLR63" s="345"/>
      <c r="SLS63" s="345"/>
      <c r="SLT63" s="345"/>
      <c r="SLU63" s="345"/>
      <c r="SLV63" s="345"/>
      <c r="SLW63" s="345"/>
      <c r="SLX63" s="345"/>
      <c r="SLY63" s="345"/>
      <c r="SLZ63" s="345"/>
      <c r="SMA63" s="345"/>
      <c r="SMB63" s="345"/>
      <c r="SMC63" s="345"/>
      <c r="SMD63" s="345"/>
      <c r="SME63" s="345"/>
      <c r="SMF63" s="345"/>
      <c r="SMG63" s="345"/>
      <c r="SMH63" s="345"/>
      <c r="SMI63" s="345"/>
      <c r="SMJ63" s="345"/>
      <c r="SMK63" s="345"/>
      <c r="SML63" s="345"/>
      <c r="SMM63" s="345"/>
      <c r="SMN63" s="345"/>
      <c r="SMO63" s="345"/>
      <c r="SMP63" s="345"/>
      <c r="SMQ63" s="345"/>
      <c r="SMR63" s="345"/>
      <c r="SMS63" s="345"/>
      <c r="SMT63" s="345"/>
      <c r="SMU63" s="345"/>
      <c r="SMV63" s="345"/>
      <c r="SMW63" s="345"/>
      <c r="SMX63" s="345"/>
      <c r="SMY63" s="345"/>
      <c r="SMZ63" s="345"/>
      <c r="SNA63" s="345"/>
      <c r="SNB63" s="345"/>
      <c r="SNC63" s="345"/>
      <c r="SND63" s="345"/>
      <c r="SNE63" s="345"/>
      <c r="SNF63" s="345"/>
      <c r="SNG63" s="345"/>
      <c r="SNH63" s="345"/>
      <c r="SNI63" s="345"/>
      <c r="SNJ63" s="345"/>
      <c r="SNK63" s="345"/>
      <c r="SNL63" s="345"/>
      <c r="SNM63" s="345"/>
      <c r="SNN63" s="345"/>
      <c r="SNO63" s="345"/>
      <c r="SNP63" s="345"/>
      <c r="SNQ63" s="345"/>
      <c r="SNR63" s="345"/>
      <c r="SNS63" s="345"/>
      <c r="SNT63" s="345"/>
      <c r="SNU63" s="345"/>
      <c r="SNV63" s="345"/>
      <c r="SNW63" s="345"/>
      <c r="SNX63" s="345"/>
      <c r="SNY63" s="345"/>
      <c r="SNZ63" s="345"/>
      <c r="SOA63" s="345"/>
      <c r="SOB63" s="345"/>
      <c r="SOC63" s="345"/>
      <c r="SOD63" s="345"/>
      <c r="SOE63" s="345"/>
      <c r="SOF63" s="345"/>
      <c r="SOG63" s="345"/>
      <c r="SOH63" s="345"/>
      <c r="SOI63" s="345"/>
      <c r="SOJ63" s="345"/>
      <c r="SOK63" s="345"/>
      <c r="SOL63" s="345"/>
      <c r="SOM63" s="345"/>
      <c r="SON63" s="345"/>
      <c r="SOO63" s="345"/>
      <c r="SOP63" s="345"/>
      <c r="SOQ63" s="345"/>
      <c r="SOR63" s="345"/>
      <c r="SOS63" s="345"/>
      <c r="SOT63" s="345"/>
      <c r="SOU63" s="345"/>
      <c r="SOV63" s="345"/>
      <c r="SOW63" s="345"/>
      <c r="SOX63" s="345"/>
      <c r="SOY63" s="345"/>
      <c r="SOZ63" s="345"/>
      <c r="SPA63" s="345"/>
      <c r="SPB63" s="345"/>
      <c r="SPC63" s="345"/>
      <c r="SPD63" s="345"/>
      <c r="SPE63" s="345"/>
      <c r="SPF63" s="345"/>
      <c r="SPG63" s="345"/>
      <c r="SPH63" s="345"/>
      <c r="SPI63" s="345"/>
      <c r="SPJ63" s="345"/>
      <c r="SPK63" s="345"/>
      <c r="SPL63" s="345"/>
      <c r="SPM63" s="345"/>
      <c r="SPN63" s="345"/>
      <c r="SPO63" s="345"/>
      <c r="SPP63" s="345"/>
      <c r="SPQ63" s="345"/>
      <c r="SPR63" s="345"/>
      <c r="SPS63" s="345"/>
      <c r="SPT63" s="345"/>
      <c r="SPU63" s="345"/>
      <c r="SPV63" s="345"/>
      <c r="SPW63" s="345"/>
      <c r="SPX63" s="345"/>
      <c r="SPY63" s="345"/>
      <c r="SPZ63" s="345"/>
      <c r="SQA63" s="345"/>
      <c r="SQB63" s="345"/>
      <c r="SQC63" s="345"/>
      <c r="SQD63" s="345"/>
      <c r="SQE63" s="345"/>
      <c r="SQF63" s="345"/>
      <c r="SQG63" s="345"/>
      <c r="SQH63" s="345"/>
      <c r="SQI63" s="345"/>
      <c r="SQJ63" s="345"/>
      <c r="SQK63" s="345"/>
      <c r="SQL63" s="345"/>
      <c r="SQM63" s="345"/>
      <c r="SQN63" s="345"/>
      <c r="SQO63" s="345"/>
      <c r="SQP63" s="345"/>
      <c r="SQQ63" s="345"/>
      <c r="SQR63" s="345"/>
      <c r="SQS63" s="345"/>
      <c r="SQT63" s="345"/>
      <c r="SQU63" s="345"/>
      <c r="SQV63" s="345"/>
      <c r="SQW63" s="345"/>
      <c r="SQX63" s="345"/>
      <c r="SQY63" s="345"/>
      <c r="SQZ63" s="345"/>
      <c r="SRA63" s="345"/>
      <c r="SRB63" s="345"/>
      <c r="SRC63" s="345"/>
      <c r="SRD63" s="345"/>
      <c r="SRE63" s="345"/>
      <c r="SRF63" s="345"/>
      <c r="SRG63" s="345"/>
      <c r="SRH63" s="345"/>
      <c r="SRI63" s="345"/>
      <c r="SRJ63" s="345"/>
      <c r="SRK63" s="345"/>
      <c r="SRL63" s="345"/>
      <c r="SRM63" s="345"/>
      <c r="SRN63" s="345"/>
      <c r="SRO63" s="345"/>
      <c r="SRP63" s="345"/>
      <c r="SRQ63" s="345"/>
      <c r="SRR63" s="345"/>
      <c r="SRS63" s="345"/>
      <c r="SRT63" s="345"/>
      <c r="SRU63" s="345"/>
      <c r="SRV63" s="345"/>
      <c r="SRW63" s="345"/>
      <c r="SRX63" s="345"/>
      <c r="SRY63" s="345"/>
      <c r="SRZ63" s="345"/>
      <c r="SSA63" s="345"/>
      <c r="SSB63" s="345"/>
      <c r="SSC63" s="345"/>
      <c r="SSD63" s="345"/>
      <c r="SSE63" s="345"/>
      <c r="SSF63" s="345"/>
      <c r="SSG63" s="345"/>
      <c r="SSH63" s="345"/>
      <c r="SSI63" s="345"/>
      <c r="SSJ63" s="345"/>
      <c r="SSK63" s="345"/>
      <c r="SSL63" s="345"/>
      <c r="SSM63" s="345"/>
      <c r="SSN63" s="345"/>
      <c r="SSO63" s="345"/>
      <c r="SSP63" s="345"/>
      <c r="SSQ63" s="345"/>
      <c r="SSR63" s="345"/>
      <c r="SSS63" s="345"/>
      <c r="SST63" s="345"/>
      <c r="SSU63" s="345"/>
      <c r="SSV63" s="345"/>
      <c r="SSW63" s="345"/>
      <c r="SSX63" s="345"/>
      <c r="SSY63" s="345"/>
      <c r="SSZ63" s="345"/>
      <c r="STA63" s="345"/>
      <c r="STB63" s="345"/>
      <c r="STC63" s="345"/>
      <c r="STD63" s="345"/>
      <c r="STE63" s="345"/>
      <c r="STF63" s="345"/>
      <c r="STG63" s="345"/>
      <c r="STH63" s="345"/>
      <c r="STI63" s="345"/>
      <c r="STJ63" s="345"/>
      <c r="STK63" s="345"/>
      <c r="STL63" s="345"/>
      <c r="STM63" s="345"/>
      <c r="STN63" s="345"/>
      <c r="STO63" s="345"/>
      <c r="STP63" s="345"/>
      <c r="STQ63" s="345"/>
      <c r="STR63" s="345"/>
      <c r="STS63" s="345"/>
      <c r="STT63" s="345"/>
      <c r="STU63" s="345"/>
      <c r="STV63" s="345"/>
      <c r="STW63" s="345"/>
      <c r="STX63" s="345"/>
      <c r="STY63" s="345"/>
      <c r="STZ63" s="345"/>
      <c r="SUA63" s="345"/>
      <c r="SUB63" s="345"/>
      <c r="SUC63" s="345"/>
      <c r="SUD63" s="345"/>
      <c r="SUE63" s="345"/>
      <c r="SUF63" s="345"/>
      <c r="SUG63" s="345"/>
      <c r="SUH63" s="345"/>
      <c r="SUI63" s="345"/>
      <c r="SUJ63" s="345"/>
      <c r="SUK63" s="345"/>
      <c r="SUL63" s="345"/>
      <c r="SUM63" s="345"/>
      <c r="SUN63" s="345"/>
      <c r="SUO63" s="345"/>
      <c r="SUP63" s="345"/>
      <c r="SUQ63" s="345"/>
      <c r="SUR63" s="345"/>
      <c r="SUS63" s="345"/>
      <c r="SUT63" s="345"/>
      <c r="SUU63" s="345"/>
      <c r="SUV63" s="345"/>
      <c r="SUW63" s="345"/>
      <c r="SUX63" s="345"/>
      <c r="SUY63" s="345"/>
      <c r="SUZ63" s="345"/>
      <c r="SVA63" s="345"/>
      <c r="SVB63" s="345"/>
      <c r="SVC63" s="345"/>
      <c r="SVD63" s="345"/>
      <c r="SVE63" s="345"/>
      <c r="SVF63" s="345"/>
      <c r="SVG63" s="345"/>
      <c r="SVH63" s="345"/>
      <c r="SVI63" s="345"/>
      <c r="SVJ63" s="345"/>
      <c r="SVK63" s="345"/>
      <c r="SVL63" s="345"/>
      <c r="SVM63" s="345"/>
      <c r="SVN63" s="345"/>
      <c r="SVO63" s="345"/>
      <c r="SVP63" s="345"/>
      <c r="SVQ63" s="345"/>
      <c r="SVR63" s="345"/>
      <c r="SVS63" s="345"/>
      <c r="SVT63" s="345"/>
      <c r="SVU63" s="345"/>
      <c r="SVV63" s="345"/>
      <c r="SVW63" s="345"/>
      <c r="SVX63" s="345"/>
      <c r="SVY63" s="345"/>
      <c r="SVZ63" s="345"/>
      <c r="SWA63" s="345"/>
      <c r="SWB63" s="345"/>
      <c r="SWC63" s="345"/>
      <c r="SWD63" s="345"/>
      <c r="SWE63" s="345"/>
      <c r="SWF63" s="345"/>
      <c r="SWG63" s="345"/>
      <c r="SWH63" s="345"/>
      <c r="SWI63" s="345"/>
      <c r="SWJ63" s="345"/>
      <c r="SWK63" s="345"/>
      <c r="SWL63" s="345"/>
      <c r="SWM63" s="345"/>
      <c r="SWN63" s="345"/>
      <c r="SWO63" s="345"/>
      <c r="SWP63" s="345"/>
      <c r="SWQ63" s="345"/>
      <c r="SWR63" s="345"/>
      <c r="SWS63" s="345"/>
      <c r="SWT63" s="345"/>
      <c r="SWU63" s="345"/>
      <c r="SWV63" s="345"/>
      <c r="SWW63" s="345"/>
      <c r="SWX63" s="345"/>
      <c r="SWY63" s="345"/>
      <c r="SWZ63" s="345"/>
      <c r="SXA63" s="345"/>
      <c r="SXB63" s="345"/>
      <c r="SXC63" s="345"/>
      <c r="SXD63" s="345"/>
      <c r="SXE63" s="345"/>
      <c r="SXF63" s="345"/>
      <c r="SXG63" s="345"/>
      <c r="SXH63" s="345"/>
      <c r="SXI63" s="345"/>
      <c r="SXJ63" s="345"/>
      <c r="SXK63" s="345"/>
      <c r="SXL63" s="345"/>
      <c r="SXM63" s="345"/>
      <c r="SXN63" s="345"/>
      <c r="SXO63" s="345"/>
      <c r="SXP63" s="345"/>
      <c r="SXQ63" s="345"/>
      <c r="SXR63" s="345"/>
      <c r="SXS63" s="345"/>
      <c r="SXT63" s="345"/>
      <c r="SXU63" s="345"/>
      <c r="SXV63" s="345"/>
      <c r="SXW63" s="345"/>
      <c r="SXX63" s="345"/>
      <c r="SXY63" s="345"/>
      <c r="SXZ63" s="345"/>
      <c r="SYA63" s="345"/>
      <c r="SYB63" s="345"/>
      <c r="SYC63" s="345"/>
      <c r="SYD63" s="345"/>
      <c r="SYE63" s="345"/>
      <c r="SYF63" s="345"/>
      <c r="SYG63" s="345"/>
      <c r="SYH63" s="345"/>
      <c r="SYI63" s="345"/>
      <c r="SYJ63" s="345"/>
      <c r="SYK63" s="345"/>
      <c r="SYL63" s="345"/>
      <c r="SYM63" s="345"/>
      <c r="SYN63" s="345"/>
      <c r="SYO63" s="345"/>
      <c r="SYP63" s="345"/>
      <c r="SYQ63" s="345"/>
      <c r="SYR63" s="345"/>
      <c r="SYS63" s="345"/>
      <c r="SYT63" s="345"/>
      <c r="SYU63" s="345"/>
      <c r="SYV63" s="345"/>
      <c r="SYW63" s="345"/>
      <c r="SYX63" s="345"/>
      <c r="SYY63" s="345"/>
      <c r="SYZ63" s="345"/>
      <c r="SZA63" s="345"/>
      <c r="SZB63" s="345"/>
      <c r="SZC63" s="345"/>
      <c r="SZD63" s="345"/>
      <c r="SZE63" s="345"/>
      <c r="SZF63" s="345"/>
      <c r="SZG63" s="345"/>
      <c r="SZH63" s="345"/>
      <c r="SZI63" s="345"/>
      <c r="SZJ63" s="345"/>
      <c r="SZK63" s="345"/>
      <c r="SZL63" s="345"/>
      <c r="SZM63" s="345"/>
      <c r="SZN63" s="345"/>
      <c r="SZO63" s="345"/>
      <c r="SZP63" s="345"/>
      <c r="SZQ63" s="345"/>
      <c r="SZR63" s="345"/>
      <c r="SZS63" s="345"/>
      <c r="SZT63" s="345"/>
      <c r="SZU63" s="345"/>
      <c r="SZV63" s="345"/>
      <c r="SZW63" s="345"/>
      <c r="SZX63" s="345"/>
      <c r="SZY63" s="345"/>
      <c r="SZZ63" s="345"/>
      <c r="TAA63" s="345"/>
      <c r="TAB63" s="345"/>
      <c r="TAC63" s="345"/>
      <c r="TAD63" s="345"/>
      <c r="TAE63" s="345"/>
      <c r="TAF63" s="345"/>
      <c r="TAG63" s="345"/>
      <c r="TAH63" s="345"/>
      <c r="TAI63" s="345"/>
      <c r="TAJ63" s="345"/>
      <c r="TAK63" s="345"/>
      <c r="TAL63" s="345"/>
      <c r="TAM63" s="345"/>
      <c r="TAN63" s="345"/>
      <c r="TAO63" s="345"/>
      <c r="TAP63" s="345"/>
      <c r="TAQ63" s="345"/>
      <c r="TAR63" s="345"/>
      <c r="TAS63" s="345"/>
      <c r="TAT63" s="345"/>
      <c r="TAU63" s="345"/>
      <c r="TAV63" s="345"/>
      <c r="TAW63" s="345"/>
      <c r="TAX63" s="345"/>
      <c r="TAY63" s="345"/>
      <c r="TAZ63" s="345"/>
      <c r="TBA63" s="345"/>
      <c r="TBB63" s="345"/>
      <c r="TBC63" s="345"/>
      <c r="TBD63" s="345"/>
      <c r="TBE63" s="345"/>
      <c r="TBF63" s="345"/>
      <c r="TBG63" s="345"/>
      <c r="TBH63" s="345"/>
      <c r="TBI63" s="345"/>
      <c r="TBJ63" s="345"/>
      <c r="TBK63" s="345"/>
      <c r="TBL63" s="345"/>
      <c r="TBM63" s="345"/>
      <c r="TBN63" s="345"/>
      <c r="TBO63" s="345"/>
      <c r="TBP63" s="345"/>
      <c r="TBQ63" s="345"/>
      <c r="TBR63" s="345"/>
      <c r="TBS63" s="345"/>
      <c r="TBT63" s="345"/>
      <c r="TBU63" s="345"/>
      <c r="TBV63" s="345"/>
      <c r="TBW63" s="345"/>
      <c r="TBX63" s="345"/>
      <c r="TBY63" s="345"/>
      <c r="TBZ63" s="345"/>
      <c r="TCA63" s="345"/>
      <c r="TCB63" s="345"/>
      <c r="TCC63" s="345"/>
      <c r="TCD63" s="345"/>
      <c r="TCE63" s="345"/>
      <c r="TCF63" s="345"/>
      <c r="TCG63" s="345"/>
      <c r="TCH63" s="345"/>
      <c r="TCI63" s="345"/>
      <c r="TCJ63" s="345"/>
      <c r="TCK63" s="345"/>
      <c r="TCL63" s="345"/>
      <c r="TCM63" s="345"/>
      <c r="TCN63" s="345"/>
      <c r="TCO63" s="345"/>
      <c r="TCP63" s="345"/>
      <c r="TCQ63" s="345"/>
      <c r="TCR63" s="345"/>
      <c r="TCS63" s="345"/>
      <c r="TCT63" s="345"/>
      <c r="TCU63" s="345"/>
      <c r="TCV63" s="345"/>
      <c r="TCW63" s="345"/>
      <c r="TCX63" s="345"/>
      <c r="TCY63" s="345"/>
      <c r="TCZ63" s="345"/>
      <c r="TDA63" s="345"/>
      <c r="TDB63" s="345"/>
      <c r="TDC63" s="345"/>
      <c r="TDD63" s="345"/>
      <c r="TDE63" s="345"/>
      <c r="TDF63" s="345"/>
      <c r="TDG63" s="345"/>
      <c r="TDH63" s="345"/>
      <c r="TDI63" s="345"/>
      <c r="TDJ63" s="345"/>
      <c r="TDK63" s="345"/>
      <c r="TDL63" s="345"/>
      <c r="TDM63" s="345"/>
      <c r="TDN63" s="345"/>
      <c r="TDO63" s="345"/>
      <c r="TDP63" s="345"/>
      <c r="TDQ63" s="345"/>
      <c r="TDR63" s="345"/>
      <c r="TDS63" s="345"/>
      <c r="TDT63" s="345"/>
      <c r="TDU63" s="345"/>
      <c r="TDV63" s="345"/>
      <c r="TDW63" s="345"/>
      <c r="TDX63" s="345"/>
      <c r="TDY63" s="345"/>
      <c r="TDZ63" s="345"/>
      <c r="TEA63" s="345"/>
      <c r="TEB63" s="345"/>
      <c r="TEC63" s="345"/>
      <c r="TED63" s="345"/>
      <c r="TEE63" s="345"/>
      <c r="TEF63" s="345"/>
      <c r="TEG63" s="345"/>
      <c r="TEH63" s="345"/>
      <c r="TEI63" s="345"/>
      <c r="TEJ63" s="345"/>
      <c r="TEK63" s="345"/>
      <c r="TEL63" s="345"/>
      <c r="TEM63" s="345"/>
      <c r="TEN63" s="345"/>
      <c r="TEO63" s="345"/>
      <c r="TEP63" s="345"/>
      <c r="TEQ63" s="345"/>
      <c r="TER63" s="345"/>
      <c r="TES63" s="345"/>
      <c r="TET63" s="345"/>
      <c r="TEU63" s="345"/>
      <c r="TEV63" s="345"/>
      <c r="TEW63" s="345"/>
      <c r="TEX63" s="345"/>
      <c r="TEY63" s="345"/>
      <c r="TEZ63" s="345"/>
      <c r="TFA63" s="345"/>
      <c r="TFB63" s="345"/>
      <c r="TFC63" s="345"/>
      <c r="TFD63" s="345"/>
      <c r="TFE63" s="345"/>
      <c r="TFF63" s="345"/>
      <c r="TFG63" s="345"/>
      <c r="TFH63" s="345"/>
      <c r="TFI63" s="345"/>
      <c r="TFJ63" s="345"/>
      <c r="TFK63" s="345"/>
      <c r="TFL63" s="345"/>
      <c r="TFM63" s="345"/>
      <c r="TFN63" s="345"/>
      <c r="TFO63" s="345"/>
      <c r="TFP63" s="345"/>
      <c r="TFQ63" s="345"/>
      <c r="TFR63" s="345"/>
      <c r="TFS63" s="345"/>
      <c r="TFT63" s="345"/>
      <c r="TFU63" s="345"/>
      <c r="TFV63" s="345"/>
      <c r="TFW63" s="345"/>
      <c r="TFX63" s="345"/>
      <c r="TFY63" s="345"/>
      <c r="TFZ63" s="345"/>
      <c r="TGA63" s="345"/>
      <c r="TGB63" s="345"/>
      <c r="TGC63" s="345"/>
      <c r="TGD63" s="345"/>
      <c r="TGE63" s="345"/>
      <c r="TGF63" s="345"/>
      <c r="TGG63" s="345"/>
      <c r="TGH63" s="345"/>
      <c r="TGI63" s="345"/>
      <c r="TGJ63" s="345"/>
      <c r="TGK63" s="345"/>
      <c r="TGL63" s="345"/>
      <c r="TGM63" s="345"/>
      <c r="TGN63" s="345"/>
      <c r="TGO63" s="345"/>
      <c r="TGP63" s="345"/>
      <c r="TGQ63" s="345"/>
      <c r="TGR63" s="345"/>
      <c r="TGS63" s="345"/>
      <c r="TGT63" s="345"/>
      <c r="TGU63" s="345"/>
      <c r="TGV63" s="345"/>
      <c r="TGW63" s="345"/>
      <c r="TGX63" s="345"/>
      <c r="TGY63" s="345"/>
      <c r="TGZ63" s="345"/>
      <c r="THA63" s="345"/>
      <c r="THB63" s="345"/>
      <c r="THC63" s="345"/>
      <c r="THD63" s="345"/>
      <c r="THE63" s="345"/>
      <c r="THF63" s="345"/>
      <c r="THG63" s="345"/>
      <c r="THH63" s="345"/>
      <c r="THI63" s="345"/>
      <c r="THJ63" s="345"/>
      <c r="THK63" s="345"/>
      <c r="THL63" s="345"/>
      <c r="THM63" s="345"/>
      <c r="THN63" s="345"/>
      <c r="THO63" s="345"/>
      <c r="THP63" s="345"/>
      <c r="THQ63" s="345"/>
      <c r="THR63" s="345"/>
      <c r="THS63" s="345"/>
      <c r="THT63" s="345"/>
      <c r="THU63" s="345"/>
      <c r="THV63" s="345"/>
      <c r="THW63" s="345"/>
      <c r="THX63" s="345"/>
      <c r="THY63" s="345"/>
      <c r="THZ63" s="345"/>
      <c r="TIA63" s="345"/>
      <c r="TIB63" s="345"/>
      <c r="TIC63" s="345"/>
      <c r="TID63" s="345"/>
      <c r="TIE63" s="345"/>
      <c r="TIF63" s="345"/>
      <c r="TIG63" s="345"/>
      <c r="TIH63" s="345"/>
      <c r="TII63" s="345"/>
      <c r="TIJ63" s="345"/>
      <c r="TIK63" s="345"/>
      <c r="TIL63" s="345"/>
      <c r="TIM63" s="345"/>
      <c r="TIN63" s="345"/>
      <c r="TIO63" s="345"/>
      <c r="TIP63" s="345"/>
      <c r="TIQ63" s="345"/>
      <c r="TIR63" s="345"/>
      <c r="TIS63" s="345"/>
      <c r="TIT63" s="345"/>
      <c r="TIU63" s="345"/>
      <c r="TIV63" s="345"/>
      <c r="TIW63" s="345"/>
      <c r="TIX63" s="345"/>
      <c r="TIY63" s="345"/>
      <c r="TIZ63" s="345"/>
      <c r="TJA63" s="345"/>
      <c r="TJB63" s="345"/>
      <c r="TJC63" s="345"/>
      <c r="TJD63" s="345"/>
      <c r="TJE63" s="345"/>
      <c r="TJF63" s="345"/>
      <c r="TJG63" s="345"/>
      <c r="TJH63" s="345"/>
      <c r="TJI63" s="345"/>
      <c r="TJJ63" s="345"/>
      <c r="TJK63" s="345"/>
      <c r="TJL63" s="345"/>
      <c r="TJM63" s="345"/>
      <c r="TJN63" s="345"/>
      <c r="TJO63" s="345"/>
      <c r="TJP63" s="345"/>
      <c r="TJQ63" s="345"/>
      <c r="TJR63" s="345"/>
      <c r="TJS63" s="345"/>
      <c r="TJT63" s="345"/>
      <c r="TJU63" s="345"/>
      <c r="TJV63" s="345"/>
      <c r="TJW63" s="345"/>
      <c r="TJX63" s="345"/>
      <c r="TJY63" s="345"/>
      <c r="TJZ63" s="345"/>
      <c r="TKA63" s="345"/>
      <c r="TKB63" s="345"/>
      <c r="TKC63" s="345"/>
      <c r="TKD63" s="345"/>
      <c r="TKE63" s="345"/>
      <c r="TKF63" s="345"/>
      <c r="TKG63" s="345"/>
      <c r="TKH63" s="345"/>
      <c r="TKI63" s="345"/>
      <c r="TKJ63" s="345"/>
      <c r="TKK63" s="345"/>
      <c r="TKL63" s="345"/>
      <c r="TKM63" s="345"/>
      <c r="TKN63" s="345"/>
      <c r="TKO63" s="345"/>
      <c r="TKP63" s="345"/>
      <c r="TKQ63" s="345"/>
      <c r="TKR63" s="345"/>
      <c r="TKS63" s="345"/>
      <c r="TKT63" s="345"/>
      <c r="TKU63" s="345"/>
      <c r="TKV63" s="345"/>
      <c r="TKW63" s="345"/>
      <c r="TKX63" s="345"/>
      <c r="TKY63" s="345"/>
      <c r="TKZ63" s="345"/>
      <c r="TLA63" s="345"/>
      <c r="TLB63" s="345"/>
      <c r="TLC63" s="345"/>
      <c r="TLD63" s="345"/>
      <c r="TLE63" s="345"/>
      <c r="TLF63" s="345"/>
      <c r="TLG63" s="345"/>
      <c r="TLH63" s="345"/>
      <c r="TLI63" s="345"/>
      <c r="TLJ63" s="345"/>
      <c r="TLK63" s="345"/>
      <c r="TLL63" s="345"/>
      <c r="TLM63" s="345"/>
      <c r="TLN63" s="345"/>
      <c r="TLO63" s="345"/>
      <c r="TLP63" s="345"/>
      <c r="TLQ63" s="345"/>
      <c r="TLR63" s="345"/>
      <c r="TLS63" s="345"/>
      <c r="TLT63" s="345"/>
      <c r="TLU63" s="345"/>
      <c r="TLV63" s="345"/>
      <c r="TLW63" s="345"/>
      <c r="TLX63" s="345"/>
      <c r="TLY63" s="345"/>
      <c r="TLZ63" s="345"/>
      <c r="TMA63" s="345"/>
      <c r="TMB63" s="345"/>
      <c r="TMC63" s="345"/>
      <c r="TMD63" s="345"/>
      <c r="TME63" s="345"/>
      <c r="TMF63" s="345"/>
      <c r="TMG63" s="345"/>
      <c r="TMH63" s="345"/>
      <c r="TMI63" s="345"/>
      <c r="TMJ63" s="345"/>
      <c r="TMK63" s="345"/>
      <c r="TML63" s="345"/>
      <c r="TMM63" s="345"/>
      <c r="TMN63" s="345"/>
      <c r="TMO63" s="345"/>
      <c r="TMP63" s="345"/>
      <c r="TMQ63" s="345"/>
      <c r="TMR63" s="345"/>
      <c r="TMS63" s="345"/>
      <c r="TMT63" s="345"/>
      <c r="TMU63" s="345"/>
      <c r="TMV63" s="345"/>
      <c r="TMW63" s="345"/>
      <c r="TMX63" s="345"/>
      <c r="TMY63" s="345"/>
      <c r="TMZ63" s="345"/>
      <c r="TNA63" s="345"/>
      <c r="TNB63" s="345"/>
      <c r="TNC63" s="345"/>
      <c r="TND63" s="345"/>
      <c r="TNE63" s="345"/>
      <c r="TNF63" s="345"/>
      <c r="TNG63" s="345"/>
      <c r="TNH63" s="345"/>
      <c r="TNI63" s="345"/>
      <c r="TNJ63" s="345"/>
      <c r="TNK63" s="345"/>
      <c r="TNL63" s="345"/>
      <c r="TNM63" s="345"/>
      <c r="TNN63" s="345"/>
      <c r="TNO63" s="345"/>
      <c r="TNP63" s="345"/>
      <c r="TNQ63" s="345"/>
      <c r="TNR63" s="345"/>
      <c r="TNS63" s="345"/>
      <c r="TNT63" s="345"/>
      <c r="TNU63" s="345"/>
      <c r="TNV63" s="345"/>
      <c r="TNW63" s="345"/>
      <c r="TNX63" s="345"/>
      <c r="TNY63" s="345"/>
      <c r="TNZ63" s="345"/>
      <c r="TOA63" s="345"/>
      <c r="TOB63" s="345"/>
      <c r="TOC63" s="345"/>
      <c r="TOD63" s="345"/>
      <c r="TOE63" s="345"/>
      <c r="TOF63" s="345"/>
      <c r="TOG63" s="345"/>
      <c r="TOH63" s="345"/>
      <c r="TOI63" s="345"/>
      <c r="TOJ63" s="345"/>
      <c r="TOK63" s="345"/>
      <c r="TOL63" s="345"/>
      <c r="TOM63" s="345"/>
      <c r="TON63" s="345"/>
      <c r="TOO63" s="345"/>
      <c r="TOP63" s="345"/>
      <c r="TOQ63" s="345"/>
      <c r="TOR63" s="345"/>
      <c r="TOS63" s="345"/>
      <c r="TOT63" s="345"/>
      <c r="TOU63" s="345"/>
      <c r="TOV63" s="345"/>
      <c r="TOW63" s="345"/>
      <c r="TOX63" s="345"/>
      <c r="TOY63" s="345"/>
      <c r="TOZ63" s="345"/>
      <c r="TPA63" s="345"/>
      <c r="TPB63" s="345"/>
      <c r="TPC63" s="345"/>
      <c r="TPD63" s="345"/>
      <c r="TPE63" s="345"/>
      <c r="TPF63" s="345"/>
      <c r="TPG63" s="345"/>
      <c r="TPH63" s="345"/>
      <c r="TPI63" s="345"/>
      <c r="TPJ63" s="345"/>
      <c r="TPK63" s="345"/>
      <c r="TPL63" s="345"/>
      <c r="TPM63" s="345"/>
      <c r="TPN63" s="345"/>
      <c r="TPO63" s="345"/>
      <c r="TPP63" s="345"/>
      <c r="TPQ63" s="345"/>
      <c r="TPR63" s="345"/>
      <c r="TPS63" s="345"/>
      <c r="TPT63" s="345"/>
      <c r="TPU63" s="345"/>
      <c r="TPV63" s="345"/>
      <c r="TPW63" s="345"/>
      <c r="TPX63" s="345"/>
      <c r="TPY63" s="345"/>
      <c r="TPZ63" s="345"/>
      <c r="TQA63" s="345"/>
      <c r="TQB63" s="345"/>
      <c r="TQC63" s="345"/>
      <c r="TQD63" s="345"/>
      <c r="TQE63" s="345"/>
      <c r="TQF63" s="345"/>
      <c r="TQG63" s="345"/>
      <c r="TQH63" s="345"/>
      <c r="TQI63" s="345"/>
      <c r="TQJ63" s="345"/>
      <c r="TQK63" s="345"/>
      <c r="TQL63" s="345"/>
      <c r="TQM63" s="345"/>
      <c r="TQN63" s="345"/>
      <c r="TQO63" s="345"/>
      <c r="TQP63" s="345"/>
      <c r="TQQ63" s="345"/>
      <c r="TQR63" s="345"/>
      <c r="TQS63" s="345"/>
      <c r="TQT63" s="345"/>
      <c r="TQU63" s="345"/>
      <c r="TQV63" s="345"/>
      <c r="TQW63" s="345"/>
      <c r="TQX63" s="345"/>
      <c r="TQY63" s="345"/>
      <c r="TQZ63" s="345"/>
      <c r="TRA63" s="345"/>
      <c r="TRB63" s="345"/>
      <c r="TRC63" s="345"/>
      <c r="TRD63" s="345"/>
      <c r="TRE63" s="345"/>
      <c r="TRF63" s="345"/>
      <c r="TRG63" s="345"/>
      <c r="TRH63" s="345"/>
      <c r="TRI63" s="345"/>
      <c r="TRJ63" s="345"/>
      <c r="TRK63" s="345"/>
      <c r="TRL63" s="345"/>
      <c r="TRM63" s="345"/>
      <c r="TRN63" s="345"/>
      <c r="TRO63" s="345"/>
      <c r="TRP63" s="345"/>
      <c r="TRQ63" s="345"/>
      <c r="TRR63" s="345"/>
      <c r="TRS63" s="345"/>
      <c r="TRT63" s="345"/>
      <c r="TRU63" s="345"/>
      <c r="TRV63" s="345"/>
      <c r="TRW63" s="345"/>
      <c r="TRX63" s="345"/>
      <c r="TRY63" s="345"/>
      <c r="TRZ63" s="345"/>
      <c r="TSA63" s="345"/>
      <c r="TSB63" s="345"/>
      <c r="TSC63" s="345"/>
      <c r="TSD63" s="345"/>
      <c r="TSE63" s="345"/>
      <c r="TSF63" s="345"/>
      <c r="TSG63" s="345"/>
      <c r="TSH63" s="345"/>
      <c r="TSI63" s="345"/>
      <c r="TSJ63" s="345"/>
      <c r="TSK63" s="345"/>
      <c r="TSL63" s="345"/>
      <c r="TSM63" s="345"/>
      <c r="TSN63" s="345"/>
      <c r="TSO63" s="345"/>
      <c r="TSP63" s="345"/>
      <c r="TSQ63" s="345"/>
      <c r="TSR63" s="345"/>
      <c r="TSS63" s="345"/>
      <c r="TST63" s="345"/>
      <c r="TSU63" s="345"/>
      <c r="TSV63" s="345"/>
      <c r="TSW63" s="345"/>
      <c r="TSX63" s="345"/>
      <c r="TSY63" s="345"/>
      <c r="TSZ63" s="345"/>
      <c r="TTA63" s="345"/>
      <c r="TTB63" s="345"/>
      <c r="TTC63" s="345"/>
      <c r="TTD63" s="345"/>
      <c r="TTE63" s="345"/>
      <c r="TTF63" s="345"/>
      <c r="TTG63" s="345"/>
      <c r="TTH63" s="345"/>
      <c r="TTI63" s="345"/>
      <c r="TTJ63" s="345"/>
      <c r="TTK63" s="345"/>
      <c r="TTL63" s="345"/>
      <c r="TTM63" s="345"/>
      <c r="TTN63" s="345"/>
      <c r="TTO63" s="345"/>
      <c r="TTP63" s="345"/>
      <c r="TTQ63" s="345"/>
      <c r="TTR63" s="345"/>
      <c r="TTS63" s="345"/>
      <c r="TTT63" s="345"/>
      <c r="TTU63" s="345"/>
      <c r="TTV63" s="345"/>
      <c r="TTW63" s="345"/>
      <c r="TTX63" s="345"/>
      <c r="TTY63" s="345"/>
      <c r="TTZ63" s="345"/>
      <c r="TUA63" s="345"/>
      <c r="TUB63" s="345"/>
      <c r="TUC63" s="345"/>
      <c r="TUD63" s="345"/>
      <c r="TUE63" s="345"/>
      <c r="TUF63" s="345"/>
      <c r="TUG63" s="345"/>
      <c r="TUH63" s="345"/>
      <c r="TUI63" s="345"/>
      <c r="TUJ63" s="345"/>
      <c r="TUK63" s="345"/>
      <c r="TUL63" s="345"/>
      <c r="TUM63" s="345"/>
      <c r="TUN63" s="345"/>
      <c r="TUO63" s="345"/>
      <c r="TUP63" s="345"/>
      <c r="TUQ63" s="345"/>
      <c r="TUR63" s="345"/>
      <c r="TUS63" s="345"/>
      <c r="TUT63" s="345"/>
      <c r="TUU63" s="345"/>
      <c r="TUV63" s="345"/>
      <c r="TUW63" s="345"/>
      <c r="TUX63" s="345"/>
      <c r="TUY63" s="345"/>
      <c r="TUZ63" s="345"/>
      <c r="TVA63" s="345"/>
      <c r="TVB63" s="345"/>
      <c r="TVC63" s="345"/>
      <c r="TVD63" s="345"/>
      <c r="TVE63" s="345"/>
      <c r="TVF63" s="345"/>
      <c r="TVG63" s="345"/>
      <c r="TVH63" s="345"/>
      <c r="TVI63" s="345"/>
      <c r="TVJ63" s="345"/>
      <c r="TVK63" s="345"/>
      <c r="TVL63" s="345"/>
      <c r="TVM63" s="345"/>
      <c r="TVN63" s="345"/>
      <c r="TVO63" s="345"/>
      <c r="TVP63" s="345"/>
      <c r="TVQ63" s="345"/>
      <c r="TVR63" s="345"/>
      <c r="TVS63" s="345"/>
      <c r="TVT63" s="345"/>
      <c r="TVU63" s="345"/>
      <c r="TVV63" s="345"/>
      <c r="TVW63" s="345"/>
      <c r="TVX63" s="345"/>
      <c r="TVY63" s="345"/>
      <c r="TVZ63" s="345"/>
      <c r="TWA63" s="345"/>
      <c r="TWB63" s="345"/>
      <c r="TWC63" s="345"/>
      <c r="TWD63" s="345"/>
      <c r="TWE63" s="345"/>
      <c r="TWF63" s="345"/>
      <c r="TWG63" s="345"/>
      <c r="TWH63" s="345"/>
      <c r="TWI63" s="345"/>
      <c r="TWJ63" s="345"/>
      <c r="TWK63" s="345"/>
      <c r="TWL63" s="345"/>
      <c r="TWM63" s="345"/>
      <c r="TWN63" s="345"/>
      <c r="TWO63" s="345"/>
      <c r="TWP63" s="345"/>
      <c r="TWQ63" s="345"/>
      <c r="TWR63" s="345"/>
      <c r="TWS63" s="345"/>
      <c r="TWT63" s="345"/>
      <c r="TWU63" s="345"/>
      <c r="TWV63" s="345"/>
      <c r="TWW63" s="345"/>
      <c r="TWX63" s="345"/>
      <c r="TWY63" s="345"/>
      <c r="TWZ63" s="345"/>
      <c r="TXA63" s="345"/>
      <c r="TXB63" s="345"/>
      <c r="TXC63" s="345"/>
      <c r="TXD63" s="345"/>
      <c r="TXE63" s="345"/>
      <c r="TXF63" s="345"/>
      <c r="TXG63" s="345"/>
      <c r="TXH63" s="345"/>
      <c r="TXI63" s="345"/>
      <c r="TXJ63" s="345"/>
      <c r="TXK63" s="345"/>
      <c r="TXL63" s="345"/>
      <c r="TXM63" s="345"/>
      <c r="TXN63" s="345"/>
      <c r="TXO63" s="345"/>
      <c r="TXP63" s="345"/>
      <c r="TXQ63" s="345"/>
      <c r="TXR63" s="345"/>
      <c r="TXS63" s="345"/>
      <c r="TXT63" s="345"/>
      <c r="TXU63" s="345"/>
      <c r="TXV63" s="345"/>
      <c r="TXW63" s="345"/>
      <c r="TXX63" s="345"/>
      <c r="TXY63" s="345"/>
      <c r="TXZ63" s="345"/>
      <c r="TYA63" s="345"/>
      <c r="TYB63" s="345"/>
      <c r="TYC63" s="345"/>
      <c r="TYD63" s="345"/>
      <c r="TYE63" s="345"/>
      <c r="TYF63" s="345"/>
      <c r="TYG63" s="345"/>
      <c r="TYH63" s="345"/>
      <c r="TYI63" s="345"/>
      <c r="TYJ63" s="345"/>
      <c r="TYK63" s="345"/>
      <c r="TYL63" s="345"/>
      <c r="TYM63" s="345"/>
      <c r="TYN63" s="345"/>
      <c r="TYO63" s="345"/>
      <c r="TYP63" s="345"/>
      <c r="TYQ63" s="345"/>
      <c r="TYR63" s="345"/>
      <c r="TYS63" s="345"/>
      <c r="TYT63" s="345"/>
      <c r="TYU63" s="345"/>
      <c r="TYV63" s="345"/>
      <c r="TYW63" s="345"/>
      <c r="TYX63" s="345"/>
      <c r="TYY63" s="345"/>
      <c r="TYZ63" s="345"/>
      <c r="TZA63" s="345"/>
      <c r="TZB63" s="345"/>
      <c r="TZC63" s="345"/>
      <c r="TZD63" s="345"/>
      <c r="TZE63" s="345"/>
      <c r="TZF63" s="345"/>
      <c r="TZG63" s="345"/>
      <c r="TZH63" s="345"/>
      <c r="TZI63" s="345"/>
      <c r="TZJ63" s="345"/>
      <c r="TZK63" s="345"/>
      <c r="TZL63" s="345"/>
      <c r="TZM63" s="345"/>
      <c r="TZN63" s="345"/>
      <c r="TZO63" s="345"/>
      <c r="TZP63" s="345"/>
      <c r="TZQ63" s="345"/>
      <c r="TZR63" s="345"/>
      <c r="TZS63" s="345"/>
      <c r="TZT63" s="345"/>
      <c r="TZU63" s="345"/>
      <c r="TZV63" s="345"/>
      <c r="TZW63" s="345"/>
      <c r="TZX63" s="345"/>
      <c r="TZY63" s="345"/>
      <c r="TZZ63" s="345"/>
      <c r="UAA63" s="345"/>
      <c r="UAB63" s="345"/>
      <c r="UAC63" s="345"/>
      <c r="UAD63" s="345"/>
      <c r="UAE63" s="345"/>
      <c r="UAF63" s="345"/>
      <c r="UAG63" s="345"/>
      <c r="UAH63" s="345"/>
      <c r="UAI63" s="345"/>
      <c r="UAJ63" s="345"/>
      <c r="UAK63" s="345"/>
      <c r="UAL63" s="345"/>
      <c r="UAM63" s="345"/>
      <c r="UAN63" s="345"/>
      <c r="UAO63" s="345"/>
      <c r="UAP63" s="345"/>
      <c r="UAQ63" s="345"/>
      <c r="UAR63" s="345"/>
      <c r="UAS63" s="345"/>
      <c r="UAT63" s="345"/>
      <c r="UAU63" s="345"/>
      <c r="UAV63" s="345"/>
      <c r="UAW63" s="345"/>
      <c r="UAX63" s="345"/>
      <c r="UAY63" s="345"/>
      <c r="UAZ63" s="345"/>
      <c r="UBA63" s="345"/>
      <c r="UBB63" s="345"/>
      <c r="UBC63" s="345"/>
      <c r="UBD63" s="345"/>
      <c r="UBE63" s="345"/>
      <c r="UBF63" s="345"/>
      <c r="UBG63" s="345"/>
      <c r="UBH63" s="345"/>
      <c r="UBI63" s="345"/>
      <c r="UBJ63" s="345"/>
      <c r="UBK63" s="345"/>
      <c r="UBL63" s="345"/>
      <c r="UBM63" s="345"/>
      <c r="UBN63" s="345"/>
      <c r="UBO63" s="345"/>
      <c r="UBP63" s="345"/>
      <c r="UBQ63" s="345"/>
      <c r="UBR63" s="345"/>
      <c r="UBS63" s="345"/>
      <c r="UBT63" s="345"/>
      <c r="UBU63" s="345"/>
      <c r="UBV63" s="345"/>
      <c r="UBW63" s="345"/>
      <c r="UBX63" s="345"/>
      <c r="UBY63" s="345"/>
      <c r="UBZ63" s="345"/>
      <c r="UCA63" s="345"/>
      <c r="UCB63" s="345"/>
      <c r="UCC63" s="345"/>
      <c r="UCD63" s="345"/>
      <c r="UCE63" s="345"/>
      <c r="UCF63" s="345"/>
      <c r="UCG63" s="345"/>
      <c r="UCH63" s="345"/>
      <c r="UCI63" s="345"/>
      <c r="UCJ63" s="345"/>
      <c r="UCK63" s="345"/>
      <c r="UCL63" s="345"/>
      <c r="UCM63" s="345"/>
      <c r="UCN63" s="345"/>
      <c r="UCO63" s="345"/>
      <c r="UCP63" s="345"/>
      <c r="UCQ63" s="345"/>
      <c r="UCR63" s="345"/>
      <c r="UCS63" s="345"/>
      <c r="UCT63" s="345"/>
      <c r="UCU63" s="345"/>
      <c r="UCV63" s="345"/>
      <c r="UCW63" s="345"/>
      <c r="UCX63" s="345"/>
      <c r="UCY63" s="345"/>
      <c r="UCZ63" s="345"/>
      <c r="UDA63" s="345"/>
      <c r="UDB63" s="345"/>
      <c r="UDC63" s="345"/>
      <c r="UDD63" s="345"/>
      <c r="UDE63" s="345"/>
      <c r="UDF63" s="345"/>
      <c r="UDG63" s="345"/>
      <c r="UDH63" s="345"/>
      <c r="UDI63" s="345"/>
      <c r="UDJ63" s="345"/>
      <c r="UDK63" s="345"/>
      <c r="UDL63" s="345"/>
      <c r="UDM63" s="345"/>
      <c r="UDN63" s="345"/>
      <c r="UDO63" s="345"/>
      <c r="UDP63" s="345"/>
      <c r="UDQ63" s="345"/>
      <c r="UDR63" s="345"/>
      <c r="UDS63" s="345"/>
      <c r="UDT63" s="345"/>
      <c r="UDU63" s="345"/>
      <c r="UDV63" s="345"/>
      <c r="UDW63" s="345"/>
      <c r="UDX63" s="345"/>
      <c r="UDY63" s="345"/>
      <c r="UDZ63" s="345"/>
      <c r="UEA63" s="345"/>
      <c r="UEB63" s="345"/>
      <c r="UEC63" s="345"/>
      <c r="UED63" s="345"/>
      <c r="UEE63" s="345"/>
      <c r="UEF63" s="345"/>
      <c r="UEG63" s="345"/>
      <c r="UEH63" s="345"/>
      <c r="UEI63" s="345"/>
      <c r="UEJ63" s="345"/>
      <c r="UEK63" s="345"/>
      <c r="UEL63" s="345"/>
      <c r="UEM63" s="345"/>
      <c r="UEN63" s="345"/>
      <c r="UEO63" s="345"/>
      <c r="UEP63" s="345"/>
      <c r="UEQ63" s="345"/>
      <c r="UER63" s="345"/>
      <c r="UES63" s="345"/>
      <c r="UET63" s="345"/>
      <c r="UEU63" s="345"/>
      <c r="UEV63" s="345"/>
      <c r="UEW63" s="345"/>
      <c r="UEX63" s="345"/>
      <c r="UEY63" s="345"/>
      <c r="UEZ63" s="345"/>
      <c r="UFA63" s="345"/>
      <c r="UFB63" s="345"/>
      <c r="UFC63" s="345"/>
      <c r="UFD63" s="345"/>
      <c r="UFE63" s="345"/>
      <c r="UFF63" s="345"/>
      <c r="UFG63" s="345"/>
      <c r="UFH63" s="345"/>
      <c r="UFI63" s="345"/>
      <c r="UFJ63" s="345"/>
      <c r="UFK63" s="345"/>
      <c r="UFL63" s="345"/>
      <c r="UFM63" s="345"/>
      <c r="UFN63" s="345"/>
      <c r="UFO63" s="345"/>
      <c r="UFP63" s="345"/>
      <c r="UFQ63" s="345"/>
      <c r="UFR63" s="345"/>
      <c r="UFS63" s="345"/>
      <c r="UFT63" s="345"/>
      <c r="UFU63" s="345"/>
      <c r="UFV63" s="345"/>
      <c r="UFW63" s="345"/>
      <c r="UFX63" s="345"/>
      <c r="UFY63" s="345"/>
      <c r="UFZ63" s="345"/>
      <c r="UGA63" s="345"/>
      <c r="UGB63" s="345"/>
      <c r="UGC63" s="345"/>
      <c r="UGD63" s="345"/>
      <c r="UGE63" s="345"/>
      <c r="UGF63" s="345"/>
      <c r="UGG63" s="345"/>
      <c r="UGH63" s="345"/>
      <c r="UGI63" s="345"/>
      <c r="UGJ63" s="345"/>
      <c r="UGK63" s="345"/>
      <c r="UGL63" s="345"/>
      <c r="UGM63" s="345"/>
      <c r="UGN63" s="345"/>
      <c r="UGO63" s="345"/>
      <c r="UGP63" s="345"/>
      <c r="UGQ63" s="345"/>
      <c r="UGR63" s="345"/>
      <c r="UGS63" s="345"/>
      <c r="UGT63" s="345"/>
      <c r="UGU63" s="345"/>
      <c r="UGV63" s="345"/>
      <c r="UGW63" s="345"/>
      <c r="UGX63" s="345"/>
      <c r="UGY63" s="345"/>
      <c r="UGZ63" s="345"/>
      <c r="UHA63" s="345"/>
      <c r="UHB63" s="345"/>
      <c r="UHC63" s="345"/>
      <c r="UHD63" s="345"/>
      <c r="UHE63" s="345"/>
      <c r="UHF63" s="345"/>
      <c r="UHG63" s="345"/>
      <c r="UHH63" s="345"/>
      <c r="UHI63" s="345"/>
      <c r="UHJ63" s="345"/>
      <c r="UHK63" s="345"/>
      <c r="UHL63" s="345"/>
      <c r="UHM63" s="345"/>
      <c r="UHN63" s="345"/>
      <c r="UHO63" s="345"/>
      <c r="UHP63" s="345"/>
      <c r="UHQ63" s="345"/>
      <c r="UHR63" s="345"/>
      <c r="UHS63" s="345"/>
      <c r="UHT63" s="345"/>
      <c r="UHU63" s="345"/>
      <c r="UHV63" s="345"/>
      <c r="UHW63" s="345"/>
      <c r="UHX63" s="345"/>
      <c r="UHY63" s="345"/>
      <c r="UHZ63" s="345"/>
      <c r="UIA63" s="345"/>
      <c r="UIB63" s="345"/>
      <c r="UIC63" s="345"/>
      <c r="UID63" s="345"/>
      <c r="UIE63" s="345"/>
      <c r="UIF63" s="345"/>
      <c r="UIG63" s="345"/>
      <c r="UIH63" s="345"/>
      <c r="UII63" s="345"/>
      <c r="UIJ63" s="345"/>
      <c r="UIK63" s="345"/>
      <c r="UIL63" s="345"/>
      <c r="UIM63" s="345"/>
      <c r="UIN63" s="345"/>
      <c r="UIO63" s="345"/>
      <c r="UIP63" s="345"/>
      <c r="UIQ63" s="345"/>
      <c r="UIR63" s="345"/>
      <c r="UIS63" s="345"/>
      <c r="UIT63" s="345"/>
      <c r="UIU63" s="345"/>
      <c r="UIV63" s="345"/>
      <c r="UIW63" s="345"/>
      <c r="UIX63" s="345"/>
      <c r="UIY63" s="345"/>
      <c r="UIZ63" s="345"/>
      <c r="UJA63" s="345"/>
      <c r="UJB63" s="345"/>
      <c r="UJC63" s="345"/>
      <c r="UJD63" s="345"/>
      <c r="UJE63" s="345"/>
      <c r="UJF63" s="345"/>
      <c r="UJG63" s="345"/>
      <c r="UJH63" s="345"/>
      <c r="UJI63" s="345"/>
      <c r="UJJ63" s="345"/>
      <c r="UJK63" s="345"/>
      <c r="UJL63" s="345"/>
      <c r="UJM63" s="345"/>
      <c r="UJN63" s="345"/>
      <c r="UJO63" s="345"/>
      <c r="UJP63" s="345"/>
      <c r="UJQ63" s="345"/>
      <c r="UJR63" s="345"/>
      <c r="UJS63" s="345"/>
      <c r="UJT63" s="345"/>
      <c r="UJU63" s="345"/>
      <c r="UJV63" s="345"/>
      <c r="UJW63" s="345"/>
      <c r="UJX63" s="345"/>
      <c r="UJY63" s="345"/>
      <c r="UJZ63" s="345"/>
      <c r="UKA63" s="345"/>
      <c r="UKB63" s="345"/>
      <c r="UKC63" s="345"/>
      <c r="UKD63" s="345"/>
      <c r="UKE63" s="345"/>
      <c r="UKF63" s="345"/>
      <c r="UKG63" s="345"/>
      <c r="UKH63" s="345"/>
      <c r="UKI63" s="345"/>
      <c r="UKJ63" s="345"/>
      <c r="UKK63" s="345"/>
      <c r="UKL63" s="345"/>
      <c r="UKM63" s="345"/>
      <c r="UKN63" s="345"/>
      <c r="UKO63" s="345"/>
      <c r="UKP63" s="345"/>
      <c r="UKQ63" s="345"/>
      <c r="UKR63" s="345"/>
      <c r="UKS63" s="345"/>
      <c r="UKT63" s="345"/>
      <c r="UKU63" s="345"/>
      <c r="UKV63" s="345"/>
      <c r="UKW63" s="345"/>
      <c r="UKX63" s="345"/>
      <c r="UKY63" s="345"/>
      <c r="UKZ63" s="345"/>
      <c r="ULA63" s="345"/>
      <c r="ULB63" s="345"/>
      <c r="ULC63" s="345"/>
      <c r="ULD63" s="345"/>
      <c r="ULE63" s="345"/>
      <c r="ULF63" s="345"/>
      <c r="ULG63" s="345"/>
      <c r="ULH63" s="345"/>
      <c r="ULI63" s="345"/>
      <c r="ULJ63" s="345"/>
      <c r="ULK63" s="345"/>
      <c r="ULL63" s="345"/>
      <c r="ULM63" s="345"/>
      <c r="ULN63" s="345"/>
      <c r="ULO63" s="345"/>
      <c r="ULP63" s="345"/>
      <c r="ULQ63" s="345"/>
      <c r="ULR63" s="345"/>
      <c r="ULS63" s="345"/>
      <c r="ULT63" s="345"/>
      <c r="ULU63" s="345"/>
      <c r="ULV63" s="345"/>
      <c r="ULW63" s="345"/>
      <c r="ULX63" s="345"/>
      <c r="ULY63" s="345"/>
      <c r="ULZ63" s="345"/>
      <c r="UMA63" s="345"/>
      <c r="UMB63" s="345"/>
      <c r="UMC63" s="345"/>
      <c r="UMD63" s="345"/>
      <c r="UME63" s="345"/>
      <c r="UMF63" s="345"/>
      <c r="UMG63" s="345"/>
      <c r="UMH63" s="345"/>
      <c r="UMI63" s="345"/>
      <c r="UMJ63" s="345"/>
      <c r="UMK63" s="345"/>
      <c r="UML63" s="345"/>
      <c r="UMM63" s="345"/>
      <c r="UMN63" s="345"/>
      <c r="UMO63" s="345"/>
      <c r="UMP63" s="345"/>
      <c r="UMQ63" s="345"/>
      <c r="UMR63" s="345"/>
      <c r="UMS63" s="345"/>
      <c r="UMT63" s="345"/>
      <c r="UMU63" s="345"/>
      <c r="UMV63" s="345"/>
      <c r="UMW63" s="345"/>
      <c r="UMX63" s="345"/>
      <c r="UMY63" s="345"/>
      <c r="UMZ63" s="345"/>
      <c r="UNA63" s="345"/>
      <c r="UNB63" s="345"/>
      <c r="UNC63" s="345"/>
      <c r="UND63" s="345"/>
      <c r="UNE63" s="345"/>
      <c r="UNF63" s="345"/>
      <c r="UNG63" s="345"/>
      <c r="UNH63" s="345"/>
      <c r="UNI63" s="345"/>
      <c r="UNJ63" s="345"/>
      <c r="UNK63" s="345"/>
      <c r="UNL63" s="345"/>
      <c r="UNM63" s="345"/>
      <c r="UNN63" s="345"/>
      <c r="UNO63" s="345"/>
      <c r="UNP63" s="345"/>
      <c r="UNQ63" s="345"/>
      <c r="UNR63" s="345"/>
      <c r="UNS63" s="345"/>
      <c r="UNT63" s="345"/>
      <c r="UNU63" s="345"/>
      <c r="UNV63" s="345"/>
      <c r="UNW63" s="345"/>
      <c r="UNX63" s="345"/>
      <c r="UNY63" s="345"/>
      <c r="UNZ63" s="345"/>
      <c r="UOA63" s="345"/>
      <c r="UOB63" s="345"/>
      <c r="UOC63" s="345"/>
      <c r="UOD63" s="345"/>
      <c r="UOE63" s="345"/>
      <c r="UOF63" s="345"/>
      <c r="UOG63" s="345"/>
      <c r="UOH63" s="345"/>
      <c r="UOI63" s="345"/>
      <c r="UOJ63" s="345"/>
      <c r="UOK63" s="345"/>
      <c r="UOL63" s="345"/>
      <c r="UOM63" s="345"/>
      <c r="UON63" s="345"/>
      <c r="UOO63" s="345"/>
      <c r="UOP63" s="345"/>
      <c r="UOQ63" s="345"/>
      <c r="UOR63" s="345"/>
      <c r="UOS63" s="345"/>
      <c r="UOT63" s="345"/>
      <c r="UOU63" s="345"/>
      <c r="UOV63" s="345"/>
      <c r="UOW63" s="345"/>
      <c r="UOX63" s="345"/>
      <c r="UOY63" s="345"/>
      <c r="UOZ63" s="345"/>
      <c r="UPA63" s="345"/>
      <c r="UPB63" s="345"/>
      <c r="UPC63" s="345"/>
      <c r="UPD63" s="345"/>
      <c r="UPE63" s="345"/>
      <c r="UPF63" s="345"/>
      <c r="UPG63" s="345"/>
      <c r="UPH63" s="345"/>
      <c r="UPI63" s="345"/>
      <c r="UPJ63" s="345"/>
      <c r="UPK63" s="345"/>
      <c r="UPL63" s="345"/>
      <c r="UPM63" s="345"/>
      <c r="UPN63" s="345"/>
      <c r="UPO63" s="345"/>
      <c r="UPP63" s="345"/>
      <c r="UPQ63" s="345"/>
      <c r="UPR63" s="345"/>
      <c r="UPS63" s="345"/>
      <c r="UPT63" s="345"/>
      <c r="UPU63" s="345"/>
      <c r="UPV63" s="345"/>
      <c r="UPW63" s="345"/>
      <c r="UPX63" s="345"/>
      <c r="UPY63" s="345"/>
      <c r="UPZ63" s="345"/>
      <c r="UQA63" s="345"/>
      <c r="UQB63" s="345"/>
      <c r="UQC63" s="345"/>
      <c r="UQD63" s="345"/>
      <c r="UQE63" s="345"/>
      <c r="UQF63" s="345"/>
      <c r="UQG63" s="345"/>
      <c r="UQH63" s="345"/>
      <c r="UQI63" s="345"/>
      <c r="UQJ63" s="345"/>
      <c r="UQK63" s="345"/>
      <c r="UQL63" s="345"/>
      <c r="UQM63" s="345"/>
      <c r="UQN63" s="345"/>
      <c r="UQO63" s="345"/>
      <c r="UQP63" s="345"/>
      <c r="UQQ63" s="345"/>
      <c r="UQR63" s="345"/>
      <c r="UQS63" s="345"/>
      <c r="UQT63" s="345"/>
      <c r="UQU63" s="345"/>
      <c r="UQV63" s="345"/>
      <c r="UQW63" s="345"/>
      <c r="UQX63" s="345"/>
      <c r="UQY63" s="345"/>
      <c r="UQZ63" s="345"/>
      <c r="URA63" s="345"/>
      <c r="URB63" s="345"/>
      <c r="URC63" s="345"/>
      <c r="URD63" s="345"/>
      <c r="URE63" s="345"/>
      <c r="URF63" s="345"/>
      <c r="URG63" s="345"/>
      <c r="URH63" s="345"/>
      <c r="URI63" s="345"/>
      <c r="URJ63" s="345"/>
      <c r="URK63" s="345"/>
      <c r="URL63" s="345"/>
      <c r="URM63" s="345"/>
      <c r="URN63" s="345"/>
      <c r="URO63" s="345"/>
      <c r="URP63" s="345"/>
      <c r="URQ63" s="345"/>
      <c r="URR63" s="345"/>
      <c r="URS63" s="345"/>
      <c r="URT63" s="345"/>
      <c r="URU63" s="345"/>
      <c r="URV63" s="345"/>
      <c r="URW63" s="345"/>
      <c r="URX63" s="345"/>
      <c r="URY63" s="345"/>
      <c r="URZ63" s="345"/>
      <c r="USA63" s="345"/>
      <c r="USB63" s="345"/>
      <c r="USC63" s="345"/>
      <c r="USD63" s="345"/>
      <c r="USE63" s="345"/>
      <c r="USF63" s="345"/>
      <c r="USG63" s="345"/>
      <c r="USH63" s="345"/>
      <c r="USI63" s="345"/>
      <c r="USJ63" s="345"/>
      <c r="USK63" s="345"/>
      <c r="USL63" s="345"/>
      <c r="USM63" s="345"/>
      <c r="USN63" s="345"/>
      <c r="USO63" s="345"/>
      <c r="USP63" s="345"/>
      <c r="USQ63" s="345"/>
      <c r="USR63" s="345"/>
      <c r="USS63" s="345"/>
      <c r="UST63" s="345"/>
      <c r="USU63" s="345"/>
      <c r="USV63" s="345"/>
      <c r="USW63" s="345"/>
      <c r="USX63" s="345"/>
      <c r="USY63" s="345"/>
      <c r="USZ63" s="345"/>
      <c r="UTA63" s="345"/>
      <c r="UTB63" s="345"/>
      <c r="UTC63" s="345"/>
      <c r="UTD63" s="345"/>
      <c r="UTE63" s="345"/>
      <c r="UTF63" s="345"/>
      <c r="UTG63" s="345"/>
      <c r="UTH63" s="345"/>
      <c r="UTI63" s="345"/>
      <c r="UTJ63" s="345"/>
      <c r="UTK63" s="345"/>
      <c r="UTL63" s="345"/>
      <c r="UTM63" s="345"/>
      <c r="UTN63" s="345"/>
      <c r="UTO63" s="345"/>
      <c r="UTP63" s="345"/>
      <c r="UTQ63" s="345"/>
      <c r="UTR63" s="345"/>
      <c r="UTS63" s="345"/>
      <c r="UTT63" s="345"/>
      <c r="UTU63" s="345"/>
      <c r="UTV63" s="345"/>
      <c r="UTW63" s="345"/>
      <c r="UTX63" s="345"/>
      <c r="UTY63" s="345"/>
      <c r="UTZ63" s="345"/>
      <c r="UUA63" s="345"/>
      <c r="UUB63" s="345"/>
      <c r="UUC63" s="345"/>
      <c r="UUD63" s="345"/>
      <c r="UUE63" s="345"/>
      <c r="UUF63" s="345"/>
      <c r="UUG63" s="345"/>
      <c r="UUH63" s="345"/>
      <c r="UUI63" s="345"/>
      <c r="UUJ63" s="345"/>
      <c r="UUK63" s="345"/>
      <c r="UUL63" s="345"/>
      <c r="UUM63" s="345"/>
      <c r="UUN63" s="345"/>
      <c r="UUO63" s="345"/>
      <c r="UUP63" s="345"/>
      <c r="UUQ63" s="345"/>
      <c r="UUR63" s="345"/>
      <c r="UUS63" s="345"/>
      <c r="UUT63" s="345"/>
      <c r="UUU63" s="345"/>
      <c r="UUV63" s="345"/>
      <c r="UUW63" s="345"/>
      <c r="UUX63" s="345"/>
      <c r="UUY63" s="345"/>
      <c r="UUZ63" s="345"/>
      <c r="UVA63" s="345"/>
      <c r="UVB63" s="345"/>
      <c r="UVC63" s="345"/>
      <c r="UVD63" s="345"/>
      <c r="UVE63" s="345"/>
      <c r="UVF63" s="345"/>
      <c r="UVG63" s="345"/>
      <c r="UVH63" s="345"/>
      <c r="UVI63" s="345"/>
      <c r="UVJ63" s="345"/>
      <c r="UVK63" s="345"/>
      <c r="UVL63" s="345"/>
      <c r="UVM63" s="345"/>
      <c r="UVN63" s="345"/>
      <c r="UVO63" s="345"/>
      <c r="UVP63" s="345"/>
      <c r="UVQ63" s="345"/>
      <c r="UVR63" s="345"/>
      <c r="UVS63" s="345"/>
      <c r="UVT63" s="345"/>
      <c r="UVU63" s="345"/>
      <c r="UVV63" s="345"/>
      <c r="UVW63" s="345"/>
      <c r="UVX63" s="345"/>
      <c r="UVY63" s="345"/>
      <c r="UVZ63" s="345"/>
      <c r="UWA63" s="345"/>
      <c r="UWB63" s="345"/>
      <c r="UWC63" s="345"/>
      <c r="UWD63" s="345"/>
      <c r="UWE63" s="345"/>
      <c r="UWF63" s="345"/>
      <c r="UWG63" s="345"/>
      <c r="UWH63" s="345"/>
      <c r="UWI63" s="345"/>
      <c r="UWJ63" s="345"/>
      <c r="UWK63" s="345"/>
      <c r="UWL63" s="345"/>
      <c r="UWM63" s="345"/>
      <c r="UWN63" s="345"/>
      <c r="UWO63" s="345"/>
      <c r="UWP63" s="345"/>
      <c r="UWQ63" s="345"/>
      <c r="UWR63" s="345"/>
      <c r="UWS63" s="345"/>
      <c r="UWT63" s="345"/>
      <c r="UWU63" s="345"/>
      <c r="UWV63" s="345"/>
      <c r="UWW63" s="345"/>
      <c r="UWX63" s="345"/>
      <c r="UWY63" s="345"/>
      <c r="UWZ63" s="345"/>
      <c r="UXA63" s="345"/>
      <c r="UXB63" s="345"/>
      <c r="UXC63" s="345"/>
      <c r="UXD63" s="345"/>
      <c r="UXE63" s="345"/>
      <c r="UXF63" s="345"/>
      <c r="UXG63" s="345"/>
      <c r="UXH63" s="345"/>
      <c r="UXI63" s="345"/>
      <c r="UXJ63" s="345"/>
      <c r="UXK63" s="345"/>
      <c r="UXL63" s="345"/>
      <c r="UXM63" s="345"/>
      <c r="UXN63" s="345"/>
      <c r="UXO63" s="345"/>
      <c r="UXP63" s="345"/>
      <c r="UXQ63" s="345"/>
      <c r="UXR63" s="345"/>
      <c r="UXS63" s="345"/>
      <c r="UXT63" s="345"/>
      <c r="UXU63" s="345"/>
      <c r="UXV63" s="345"/>
      <c r="UXW63" s="345"/>
      <c r="UXX63" s="345"/>
      <c r="UXY63" s="345"/>
      <c r="UXZ63" s="345"/>
      <c r="UYA63" s="345"/>
      <c r="UYB63" s="345"/>
      <c r="UYC63" s="345"/>
      <c r="UYD63" s="345"/>
      <c r="UYE63" s="345"/>
      <c r="UYF63" s="345"/>
      <c r="UYG63" s="345"/>
      <c r="UYH63" s="345"/>
      <c r="UYI63" s="345"/>
      <c r="UYJ63" s="345"/>
      <c r="UYK63" s="345"/>
      <c r="UYL63" s="345"/>
      <c r="UYM63" s="345"/>
      <c r="UYN63" s="345"/>
      <c r="UYO63" s="345"/>
      <c r="UYP63" s="345"/>
      <c r="UYQ63" s="345"/>
      <c r="UYR63" s="345"/>
      <c r="UYS63" s="345"/>
      <c r="UYT63" s="345"/>
      <c r="UYU63" s="345"/>
      <c r="UYV63" s="345"/>
      <c r="UYW63" s="345"/>
      <c r="UYX63" s="345"/>
      <c r="UYY63" s="345"/>
      <c r="UYZ63" s="345"/>
      <c r="UZA63" s="345"/>
      <c r="UZB63" s="345"/>
      <c r="UZC63" s="345"/>
      <c r="UZD63" s="345"/>
      <c r="UZE63" s="345"/>
      <c r="UZF63" s="345"/>
      <c r="UZG63" s="345"/>
      <c r="UZH63" s="345"/>
      <c r="UZI63" s="345"/>
      <c r="UZJ63" s="345"/>
      <c r="UZK63" s="345"/>
      <c r="UZL63" s="345"/>
      <c r="UZM63" s="345"/>
      <c r="UZN63" s="345"/>
      <c r="UZO63" s="345"/>
      <c r="UZP63" s="345"/>
      <c r="UZQ63" s="345"/>
      <c r="UZR63" s="345"/>
      <c r="UZS63" s="345"/>
      <c r="UZT63" s="345"/>
      <c r="UZU63" s="345"/>
      <c r="UZV63" s="345"/>
      <c r="UZW63" s="345"/>
      <c r="UZX63" s="345"/>
      <c r="UZY63" s="345"/>
      <c r="UZZ63" s="345"/>
      <c r="VAA63" s="345"/>
      <c r="VAB63" s="345"/>
      <c r="VAC63" s="345"/>
      <c r="VAD63" s="345"/>
      <c r="VAE63" s="345"/>
      <c r="VAF63" s="345"/>
      <c r="VAG63" s="345"/>
      <c r="VAH63" s="345"/>
      <c r="VAI63" s="345"/>
      <c r="VAJ63" s="345"/>
      <c r="VAK63" s="345"/>
      <c r="VAL63" s="345"/>
      <c r="VAM63" s="345"/>
      <c r="VAN63" s="345"/>
      <c r="VAO63" s="345"/>
      <c r="VAP63" s="345"/>
      <c r="VAQ63" s="345"/>
      <c r="VAR63" s="345"/>
      <c r="VAS63" s="345"/>
      <c r="VAT63" s="345"/>
      <c r="VAU63" s="345"/>
      <c r="VAV63" s="345"/>
      <c r="VAW63" s="345"/>
      <c r="VAX63" s="345"/>
      <c r="VAY63" s="345"/>
      <c r="VAZ63" s="345"/>
      <c r="VBA63" s="345"/>
      <c r="VBB63" s="345"/>
      <c r="VBC63" s="345"/>
      <c r="VBD63" s="345"/>
      <c r="VBE63" s="345"/>
      <c r="VBF63" s="345"/>
      <c r="VBG63" s="345"/>
      <c r="VBH63" s="345"/>
      <c r="VBI63" s="345"/>
      <c r="VBJ63" s="345"/>
      <c r="VBK63" s="345"/>
      <c r="VBL63" s="345"/>
      <c r="VBM63" s="345"/>
      <c r="VBN63" s="345"/>
      <c r="VBO63" s="345"/>
      <c r="VBP63" s="345"/>
      <c r="VBQ63" s="345"/>
      <c r="VBR63" s="345"/>
      <c r="VBS63" s="345"/>
      <c r="VBT63" s="345"/>
      <c r="VBU63" s="345"/>
      <c r="VBV63" s="345"/>
      <c r="VBW63" s="345"/>
      <c r="VBX63" s="345"/>
      <c r="VBY63" s="345"/>
      <c r="VBZ63" s="345"/>
      <c r="VCA63" s="345"/>
      <c r="VCB63" s="345"/>
      <c r="VCC63" s="345"/>
      <c r="VCD63" s="345"/>
      <c r="VCE63" s="345"/>
      <c r="VCF63" s="345"/>
      <c r="VCG63" s="345"/>
      <c r="VCH63" s="345"/>
      <c r="VCI63" s="345"/>
      <c r="VCJ63" s="345"/>
      <c r="VCK63" s="345"/>
      <c r="VCL63" s="345"/>
      <c r="VCM63" s="345"/>
      <c r="VCN63" s="345"/>
      <c r="VCO63" s="345"/>
      <c r="VCP63" s="345"/>
      <c r="VCQ63" s="345"/>
      <c r="VCR63" s="345"/>
      <c r="VCS63" s="345"/>
      <c r="VCT63" s="345"/>
      <c r="VCU63" s="345"/>
      <c r="VCV63" s="345"/>
      <c r="VCW63" s="345"/>
      <c r="VCX63" s="345"/>
      <c r="VCY63" s="345"/>
      <c r="VCZ63" s="345"/>
      <c r="VDA63" s="345"/>
      <c r="VDB63" s="345"/>
      <c r="VDC63" s="345"/>
      <c r="VDD63" s="345"/>
      <c r="VDE63" s="345"/>
      <c r="VDF63" s="345"/>
      <c r="VDG63" s="345"/>
      <c r="VDH63" s="345"/>
      <c r="VDI63" s="345"/>
      <c r="VDJ63" s="345"/>
      <c r="VDK63" s="345"/>
      <c r="VDL63" s="345"/>
      <c r="VDM63" s="345"/>
      <c r="VDN63" s="345"/>
      <c r="VDO63" s="345"/>
      <c r="VDP63" s="345"/>
      <c r="VDQ63" s="345"/>
      <c r="VDR63" s="345"/>
      <c r="VDS63" s="345"/>
      <c r="VDT63" s="345"/>
      <c r="VDU63" s="345"/>
      <c r="VDV63" s="345"/>
      <c r="VDW63" s="345"/>
      <c r="VDX63" s="345"/>
      <c r="VDY63" s="345"/>
      <c r="VDZ63" s="345"/>
      <c r="VEA63" s="345"/>
      <c r="VEB63" s="345"/>
      <c r="VEC63" s="345"/>
      <c r="VED63" s="345"/>
      <c r="VEE63" s="345"/>
      <c r="VEF63" s="345"/>
      <c r="VEG63" s="345"/>
      <c r="VEH63" s="345"/>
      <c r="VEI63" s="345"/>
      <c r="VEJ63" s="345"/>
      <c r="VEK63" s="345"/>
      <c r="VEL63" s="345"/>
      <c r="VEM63" s="345"/>
      <c r="VEN63" s="345"/>
      <c r="VEO63" s="345"/>
      <c r="VEP63" s="345"/>
      <c r="VEQ63" s="345"/>
      <c r="VER63" s="345"/>
      <c r="VES63" s="345"/>
      <c r="VET63" s="345"/>
      <c r="VEU63" s="345"/>
      <c r="VEV63" s="345"/>
      <c r="VEW63" s="345"/>
      <c r="VEX63" s="345"/>
      <c r="VEY63" s="345"/>
      <c r="VEZ63" s="345"/>
      <c r="VFA63" s="345"/>
      <c r="VFB63" s="345"/>
      <c r="VFC63" s="345"/>
      <c r="VFD63" s="345"/>
      <c r="VFE63" s="345"/>
      <c r="VFF63" s="345"/>
      <c r="VFG63" s="345"/>
      <c r="VFH63" s="345"/>
      <c r="VFI63" s="345"/>
      <c r="VFJ63" s="345"/>
      <c r="VFK63" s="345"/>
      <c r="VFL63" s="345"/>
      <c r="VFM63" s="345"/>
      <c r="VFN63" s="345"/>
      <c r="VFO63" s="345"/>
      <c r="VFP63" s="345"/>
      <c r="VFQ63" s="345"/>
      <c r="VFR63" s="345"/>
      <c r="VFS63" s="345"/>
      <c r="VFT63" s="345"/>
      <c r="VFU63" s="345"/>
      <c r="VFV63" s="345"/>
      <c r="VFW63" s="345"/>
      <c r="VFX63" s="345"/>
      <c r="VFY63" s="345"/>
      <c r="VFZ63" s="345"/>
      <c r="VGA63" s="345"/>
      <c r="VGB63" s="345"/>
      <c r="VGC63" s="345"/>
      <c r="VGD63" s="345"/>
      <c r="VGE63" s="345"/>
      <c r="VGF63" s="345"/>
      <c r="VGG63" s="345"/>
      <c r="VGH63" s="345"/>
      <c r="VGI63" s="345"/>
      <c r="VGJ63" s="345"/>
      <c r="VGK63" s="345"/>
      <c r="VGL63" s="345"/>
      <c r="VGM63" s="345"/>
      <c r="VGN63" s="345"/>
      <c r="VGO63" s="345"/>
      <c r="VGP63" s="345"/>
      <c r="VGQ63" s="345"/>
      <c r="VGR63" s="345"/>
      <c r="VGS63" s="345"/>
      <c r="VGT63" s="345"/>
      <c r="VGU63" s="345"/>
      <c r="VGV63" s="345"/>
      <c r="VGW63" s="345"/>
      <c r="VGX63" s="345"/>
      <c r="VGY63" s="345"/>
      <c r="VGZ63" s="345"/>
      <c r="VHA63" s="345"/>
      <c r="VHB63" s="345"/>
      <c r="VHC63" s="345"/>
      <c r="VHD63" s="345"/>
      <c r="VHE63" s="345"/>
      <c r="VHF63" s="345"/>
      <c r="VHG63" s="345"/>
      <c r="VHH63" s="345"/>
      <c r="VHI63" s="345"/>
      <c r="VHJ63" s="345"/>
      <c r="VHK63" s="345"/>
      <c r="VHL63" s="345"/>
      <c r="VHM63" s="345"/>
      <c r="VHN63" s="345"/>
      <c r="VHO63" s="345"/>
      <c r="VHP63" s="345"/>
      <c r="VHQ63" s="345"/>
      <c r="VHR63" s="345"/>
      <c r="VHS63" s="345"/>
      <c r="VHT63" s="345"/>
      <c r="VHU63" s="345"/>
      <c r="VHV63" s="345"/>
      <c r="VHW63" s="345"/>
      <c r="VHX63" s="345"/>
      <c r="VHY63" s="345"/>
      <c r="VHZ63" s="345"/>
      <c r="VIA63" s="345"/>
      <c r="VIB63" s="345"/>
      <c r="VIC63" s="345"/>
      <c r="VID63" s="345"/>
      <c r="VIE63" s="345"/>
      <c r="VIF63" s="345"/>
      <c r="VIG63" s="345"/>
      <c r="VIH63" s="345"/>
      <c r="VII63" s="345"/>
      <c r="VIJ63" s="345"/>
      <c r="VIK63" s="345"/>
      <c r="VIL63" s="345"/>
      <c r="VIM63" s="345"/>
      <c r="VIN63" s="345"/>
      <c r="VIO63" s="345"/>
      <c r="VIP63" s="345"/>
      <c r="VIQ63" s="345"/>
      <c r="VIR63" s="345"/>
      <c r="VIS63" s="345"/>
      <c r="VIT63" s="345"/>
      <c r="VIU63" s="345"/>
      <c r="VIV63" s="345"/>
      <c r="VIW63" s="345"/>
      <c r="VIX63" s="345"/>
      <c r="VIY63" s="345"/>
      <c r="VIZ63" s="345"/>
      <c r="VJA63" s="345"/>
      <c r="VJB63" s="345"/>
      <c r="VJC63" s="345"/>
      <c r="VJD63" s="345"/>
      <c r="VJE63" s="345"/>
      <c r="VJF63" s="345"/>
      <c r="VJG63" s="345"/>
      <c r="VJH63" s="345"/>
      <c r="VJI63" s="345"/>
      <c r="VJJ63" s="345"/>
      <c r="VJK63" s="345"/>
      <c r="VJL63" s="345"/>
      <c r="VJM63" s="345"/>
      <c r="VJN63" s="345"/>
      <c r="VJO63" s="345"/>
      <c r="VJP63" s="345"/>
      <c r="VJQ63" s="345"/>
      <c r="VJR63" s="345"/>
      <c r="VJS63" s="345"/>
      <c r="VJT63" s="345"/>
      <c r="VJU63" s="345"/>
      <c r="VJV63" s="345"/>
      <c r="VJW63" s="345"/>
      <c r="VJX63" s="345"/>
      <c r="VJY63" s="345"/>
      <c r="VJZ63" s="345"/>
      <c r="VKA63" s="345"/>
      <c r="VKB63" s="345"/>
      <c r="VKC63" s="345"/>
      <c r="VKD63" s="345"/>
      <c r="VKE63" s="345"/>
      <c r="VKF63" s="345"/>
      <c r="VKG63" s="345"/>
      <c r="VKH63" s="345"/>
      <c r="VKI63" s="345"/>
      <c r="VKJ63" s="345"/>
      <c r="VKK63" s="345"/>
      <c r="VKL63" s="345"/>
      <c r="VKM63" s="345"/>
      <c r="VKN63" s="345"/>
      <c r="VKO63" s="345"/>
      <c r="VKP63" s="345"/>
      <c r="VKQ63" s="345"/>
      <c r="VKR63" s="345"/>
      <c r="VKS63" s="345"/>
      <c r="VKT63" s="345"/>
      <c r="VKU63" s="345"/>
      <c r="VKV63" s="345"/>
      <c r="VKW63" s="345"/>
      <c r="VKX63" s="345"/>
      <c r="VKY63" s="345"/>
      <c r="VKZ63" s="345"/>
      <c r="VLA63" s="345"/>
      <c r="VLB63" s="345"/>
      <c r="VLC63" s="345"/>
      <c r="VLD63" s="345"/>
      <c r="VLE63" s="345"/>
      <c r="VLF63" s="345"/>
      <c r="VLG63" s="345"/>
      <c r="VLH63" s="345"/>
      <c r="VLI63" s="345"/>
      <c r="VLJ63" s="345"/>
      <c r="VLK63" s="345"/>
      <c r="VLL63" s="345"/>
      <c r="VLM63" s="345"/>
      <c r="VLN63" s="345"/>
      <c r="VLO63" s="345"/>
      <c r="VLP63" s="345"/>
      <c r="VLQ63" s="345"/>
      <c r="VLR63" s="345"/>
      <c r="VLS63" s="345"/>
      <c r="VLT63" s="345"/>
      <c r="VLU63" s="345"/>
      <c r="VLV63" s="345"/>
      <c r="VLW63" s="345"/>
      <c r="VLX63" s="345"/>
      <c r="VLY63" s="345"/>
      <c r="VLZ63" s="345"/>
      <c r="VMA63" s="345"/>
      <c r="VMB63" s="345"/>
      <c r="VMC63" s="345"/>
      <c r="VMD63" s="345"/>
      <c r="VME63" s="345"/>
      <c r="VMF63" s="345"/>
      <c r="VMG63" s="345"/>
      <c r="VMH63" s="345"/>
      <c r="VMI63" s="345"/>
      <c r="VMJ63" s="345"/>
      <c r="VMK63" s="345"/>
      <c r="VML63" s="345"/>
      <c r="VMM63" s="345"/>
      <c r="VMN63" s="345"/>
      <c r="VMO63" s="345"/>
      <c r="VMP63" s="345"/>
      <c r="VMQ63" s="345"/>
      <c r="VMR63" s="345"/>
      <c r="VMS63" s="345"/>
      <c r="VMT63" s="345"/>
      <c r="VMU63" s="345"/>
      <c r="VMV63" s="345"/>
      <c r="VMW63" s="345"/>
      <c r="VMX63" s="345"/>
      <c r="VMY63" s="345"/>
      <c r="VMZ63" s="345"/>
      <c r="VNA63" s="345"/>
      <c r="VNB63" s="345"/>
      <c r="VNC63" s="345"/>
      <c r="VND63" s="345"/>
      <c r="VNE63" s="345"/>
      <c r="VNF63" s="345"/>
      <c r="VNG63" s="345"/>
      <c r="VNH63" s="345"/>
      <c r="VNI63" s="345"/>
      <c r="VNJ63" s="345"/>
      <c r="VNK63" s="345"/>
      <c r="VNL63" s="345"/>
      <c r="VNM63" s="345"/>
      <c r="VNN63" s="345"/>
      <c r="VNO63" s="345"/>
      <c r="VNP63" s="345"/>
      <c r="VNQ63" s="345"/>
      <c r="VNR63" s="345"/>
      <c r="VNS63" s="345"/>
      <c r="VNT63" s="345"/>
      <c r="VNU63" s="345"/>
      <c r="VNV63" s="345"/>
      <c r="VNW63" s="345"/>
      <c r="VNX63" s="345"/>
      <c r="VNY63" s="345"/>
      <c r="VNZ63" s="345"/>
      <c r="VOA63" s="345"/>
      <c r="VOB63" s="345"/>
      <c r="VOC63" s="345"/>
      <c r="VOD63" s="345"/>
      <c r="VOE63" s="345"/>
      <c r="VOF63" s="345"/>
      <c r="VOG63" s="345"/>
      <c r="VOH63" s="345"/>
      <c r="VOI63" s="345"/>
      <c r="VOJ63" s="345"/>
      <c r="VOK63" s="345"/>
      <c r="VOL63" s="345"/>
      <c r="VOM63" s="345"/>
      <c r="VON63" s="345"/>
      <c r="VOO63" s="345"/>
      <c r="VOP63" s="345"/>
      <c r="VOQ63" s="345"/>
      <c r="VOR63" s="345"/>
      <c r="VOS63" s="345"/>
      <c r="VOT63" s="345"/>
      <c r="VOU63" s="345"/>
      <c r="VOV63" s="345"/>
      <c r="VOW63" s="345"/>
      <c r="VOX63" s="345"/>
      <c r="VOY63" s="345"/>
      <c r="VOZ63" s="345"/>
      <c r="VPA63" s="345"/>
      <c r="VPB63" s="345"/>
      <c r="VPC63" s="345"/>
      <c r="VPD63" s="345"/>
      <c r="VPE63" s="345"/>
      <c r="VPF63" s="345"/>
      <c r="VPG63" s="345"/>
      <c r="VPH63" s="345"/>
      <c r="VPI63" s="345"/>
      <c r="VPJ63" s="345"/>
      <c r="VPK63" s="345"/>
      <c r="VPL63" s="345"/>
      <c r="VPM63" s="345"/>
      <c r="VPN63" s="345"/>
      <c r="VPO63" s="345"/>
      <c r="VPP63" s="345"/>
      <c r="VPQ63" s="345"/>
      <c r="VPR63" s="345"/>
      <c r="VPS63" s="345"/>
      <c r="VPT63" s="345"/>
      <c r="VPU63" s="345"/>
      <c r="VPV63" s="345"/>
      <c r="VPW63" s="345"/>
      <c r="VPX63" s="345"/>
      <c r="VPY63" s="345"/>
      <c r="VPZ63" s="345"/>
      <c r="VQA63" s="345"/>
      <c r="VQB63" s="345"/>
      <c r="VQC63" s="345"/>
      <c r="VQD63" s="345"/>
      <c r="VQE63" s="345"/>
      <c r="VQF63" s="345"/>
      <c r="VQG63" s="345"/>
      <c r="VQH63" s="345"/>
      <c r="VQI63" s="345"/>
      <c r="VQJ63" s="345"/>
      <c r="VQK63" s="345"/>
      <c r="VQL63" s="345"/>
      <c r="VQM63" s="345"/>
      <c r="VQN63" s="345"/>
      <c r="VQO63" s="345"/>
      <c r="VQP63" s="345"/>
      <c r="VQQ63" s="345"/>
      <c r="VQR63" s="345"/>
      <c r="VQS63" s="345"/>
      <c r="VQT63" s="345"/>
      <c r="VQU63" s="345"/>
      <c r="VQV63" s="345"/>
      <c r="VQW63" s="345"/>
      <c r="VQX63" s="345"/>
      <c r="VQY63" s="345"/>
      <c r="VQZ63" s="345"/>
      <c r="VRA63" s="345"/>
      <c r="VRB63" s="345"/>
      <c r="VRC63" s="345"/>
      <c r="VRD63" s="345"/>
      <c r="VRE63" s="345"/>
      <c r="VRF63" s="345"/>
      <c r="VRG63" s="345"/>
      <c r="VRH63" s="345"/>
      <c r="VRI63" s="345"/>
      <c r="VRJ63" s="345"/>
      <c r="VRK63" s="345"/>
      <c r="VRL63" s="345"/>
      <c r="VRM63" s="345"/>
      <c r="VRN63" s="345"/>
      <c r="VRO63" s="345"/>
      <c r="VRP63" s="345"/>
      <c r="VRQ63" s="345"/>
      <c r="VRR63" s="345"/>
      <c r="VRS63" s="345"/>
      <c r="VRT63" s="345"/>
      <c r="VRU63" s="345"/>
      <c r="VRV63" s="345"/>
      <c r="VRW63" s="345"/>
      <c r="VRX63" s="345"/>
      <c r="VRY63" s="345"/>
      <c r="VRZ63" s="345"/>
      <c r="VSA63" s="345"/>
      <c r="VSB63" s="345"/>
      <c r="VSC63" s="345"/>
      <c r="VSD63" s="345"/>
      <c r="VSE63" s="345"/>
      <c r="VSF63" s="345"/>
      <c r="VSG63" s="345"/>
      <c r="VSH63" s="345"/>
      <c r="VSI63" s="345"/>
      <c r="VSJ63" s="345"/>
      <c r="VSK63" s="345"/>
      <c r="VSL63" s="345"/>
      <c r="VSM63" s="345"/>
      <c r="VSN63" s="345"/>
      <c r="VSO63" s="345"/>
      <c r="VSP63" s="345"/>
      <c r="VSQ63" s="345"/>
      <c r="VSR63" s="345"/>
      <c r="VSS63" s="345"/>
      <c r="VST63" s="345"/>
      <c r="VSU63" s="345"/>
      <c r="VSV63" s="345"/>
      <c r="VSW63" s="345"/>
      <c r="VSX63" s="345"/>
      <c r="VSY63" s="345"/>
      <c r="VSZ63" s="345"/>
      <c r="VTA63" s="345"/>
      <c r="VTB63" s="345"/>
      <c r="VTC63" s="345"/>
      <c r="VTD63" s="345"/>
      <c r="VTE63" s="345"/>
      <c r="VTF63" s="345"/>
      <c r="VTG63" s="345"/>
      <c r="VTH63" s="345"/>
      <c r="VTI63" s="345"/>
      <c r="VTJ63" s="345"/>
      <c r="VTK63" s="345"/>
      <c r="VTL63" s="345"/>
      <c r="VTM63" s="345"/>
      <c r="VTN63" s="345"/>
      <c r="VTO63" s="345"/>
      <c r="VTP63" s="345"/>
      <c r="VTQ63" s="345"/>
      <c r="VTR63" s="345"/>
      <c r="VTS63" s="345"/>
      <c r="VTT63" s="345"/>
      <c r="VTU63" s="345"/>
      <c r="VTV63" s="345"/>
      <c r="VTW63" s="345"/>
      <c r="VTX63" s="345"/>
      <c r="VTY63" s="345"/>
      <c r="VTZ63" s="345"/>
      <c r="VUA63" s="345"/>
      <c r="VUB63" s="345"/>
      <c r="VUC63" s="345"/>
      <c r="VUD63" s="345"/>
      <c r="VUE63" s="345"/>
      <c r="VUF63" s="345"/>
      <c r="VUG63" s="345"/>
      <c r="VUH63" s="345"/>
      <c r="VUI63" s="345"/>
      <c r="VUJ63" s="345"/>
      <c r="VUK63" s="345"/>
      <c r="VUL63" s="345"/>
      <c r="VUM63" s="345"/>
      <c r="VUN63" s="345"/>
      <c r="VUO63" s="345"/>
      <c r="VUP63" s="345"/>
      <c r="VUQ63" s="345"/>
      <c r="VUR63" s="345"/>
      <c r="VUS63" s="345"/>
      <c r="VUT63" s="345"/>
      <c r="VUU63" s="345"/>
      <c r="VUV63" s="345"/>
      <c r="VUW63" s="345"/>
      <c r="VUX63" s="345"/>
      <c r="VUY63" s="345"/>
      <c r="VUZ63" s="345"/>
      <c r="VVA63" s="345"/>
      <c r="VVB63" s="345"/>
      <c r="VVC63" s="345"/>
      <c r="VVD63" s="345"/>
      <c r="VVE63" s="345"/>
      <c r="VVF63" s="345"/>
      <c r="VVG63" s="345"/>
      <c r="VVH63" s="345"/>
      <c r="VVI63" s="345"/>
      <c r="VVJ63" s="345"/>
      <c r="VVK63" s="345"/>
      <c r="VVL63" s="345"/>
      <c r="VVM63" s="345"/>
      <c r="VVN63" s="345"/>
      <c r="VVO63" s="345"/>
      <c r="VVP63" s="345"/>
      <c r="VVQ63" s="345"/>
      <c r="VVR63" s="345"/>
      <c r="VVS63" s="345"/>
      <c r="VVT63" s="345"/>
      <c r="VVU63" s="345"/>
      <c r="VVV63" s="345"/>
      <c r="VVW63" s="345"/>
      <c r="VVX63" s="345"/>
      <c r="VVY63" s="345"/>
      <c r="VVZ63" s="345"/>
      <c r="VWA63" s="345"/>
      <c r="VWB63" s="345"/>
      <c r="VWC63" s="345"/>
      <c r="VWD63" s="345"/>
      <c r="VWE63" s="345"/>
      <c r="VWF63" s="345"/>
      <c r="VWG63" s="345"/>
      <c r="VWH63" s="345"/>
      <c r="VWI63" s="345"/>
      <c r="VWJ63" s="345"/>
      <c r="VWK63" s="345"/>
      <c r="VWL63" s="345"/>
      <c r="VWM63" s="345"/>
      <c r="VWN63" s="345"/>
      <c r="VWO63" s="345"/>
      <c r="VWP63" s="345"/>
      <c r="VWQ63" s="345"/>
      <c r="VWR63" s="345"/>
      <c r="VWS63" s="345"/>
      <c r="VWT63" s="345"/>
      <c r="VWU63" s="345"/>
      <c r="VWV63" s="345"/>
      <c r="VWW63" s="345"/>
      <c r="VWX63" s="345"/>
      <c r="VWY63" s="345"/>
      <c r="VWZ63" s="345"/>
      <c r="VXA63" s="345"/>
      <c r="VXB63" s="345"/>
      <c r="VXC63" s="345"/>
      <c r="VXD63" s="345"/>
      <c r="VXE63" s="345"/>
      <c r="VXF63" s="345"/>
      <c r="VXG63" s="345"/>
      <c r="VXH63" s="345"/>
      <c r="VXI63" s="345"/>
      <c r="VXJ63" s="345"/>
      <c r="VXK63" s="345"/>
      <c r="VXL63" s="345"/>
      <c r="VXM63" s="345"/>
      <c r="VXN63" s="345"/>
      <c r="VXO63" s="345"/>
      <c r="VXP63" s="345"/>
      <c r="VXQ63" s="345"/>
      <c r="VXR63" s="345"/>
      <c r="VXS63" s="345"/>
      <c r="VXT63" s="345"/>
      <c r="VXU63" s="345"/>
      <c r="VXV63" s="345"/>
      <c r="VXW63" s="345"/>
      <c r="VXX63" s="345"/>
      <c r="VXY63" s="345"/>
      <c r="VXZ63" s="345"/>
      <c r="VYA63" s="345"/>
      <c r="VYB63" s="345"/>
      <c r="VYC63" s="345"/>
      <c r="VYD63" s="345"/>
      <c r="VYE63" s="345"/>
      <c r="VYF63" s="345"/>
      <c r="VYG63" s="345"/>
      <c r="VYH63" s="345"/>
      <c r="VYI63" s="345"/>
      <c r="VYJ63" s="345"/>
      <c r="VYK63" s="345"/>
      <c r="VYL63" s="345"/>
      <c r="VYM63" s="345"/>
      <c r="VYN63" s="345"/>
      <c r="VYO63" s="345"/>
      <c r="VYP63" s="345"/>
      <c r="VYQ63" s="345"/>
      <c r="VYR63" s="345"/>
      <c r="VYS63" s="345"/>
      <c r="VYT63" s="345"/>
      <c r="VYU63" s="345"/>
      <c r="VYV63" s="345"/>
      <c r="VYW63" s="345"/>
      <c r="VYX63" s="345"/>
      <c r="VYY63" s="345"/>
      <c r="VYZ63" s="345"/>
      <c r="VZA63" s="345"/>
      <c r="VZB63" s="345"/>
      <c r="VZC63" s="345"/>
      <c r="VZD63" s="345"/>
      <c r="VZE63" s="345"/>
      <c r="VZF63" s="345"/>
      <c r="VZG63" s="345"/>
      <c r="VZH63" s="345"/>
      <c r="VZI63" s="345"/>
      <c r="VZJ63" s="345"/>
      <c r="VZK63" s="345"/>
      <c r="VZL63" s="345"/>
      <c r="VZM63" s="345"/>
      <c r="VZN63" s="345"/>
      <c r="VZO63" s="345"/>
      <c r="VZP63" s="345"/>
      <c r="VZQ63" s="345"/>
      <c r="VZR63" s="345"/>
      <c r="VZS63" s="345"/>
      <c r="VZT63" s="345"/>
      <c r="VZU63" s="345"/>
      <c r="VZV63" s="345"/>
      <c r="VZW63" s="345"/>
      <c r="VZX63" s="345"/>
      <c r="VZY63" s="345"/>
      <c r="VZZ63" s="345"/>
      <c r="WAA63" s="345"/>
      <c r="WAB63" s="345"/>
      <c r="WAC63" s="345"/>
      <c r="WAD63" s="345"/>
      <c r="WAE63" s="345"/>
      <c r="WAF63" s="345"/>
      <c r="WAG63" s="345"/>
      <c r="WAH63" s="345"/>
      <c r="WAI63" s="345"/>
      <c r="WAJ63" s="345"/>
      <c r="WAK63" s="345"/>
      <c r="WAL63" s="345"/>
      <c r="WAM63" s="345"/>
      <c r="WAN63" s="345"/>
      <c r="WAO63" s="345"/>
      <c r="WAP63" s="345"/>
      <c r="WAQ63" s="345"/>
      <c r="WAR63" s="345"/>
      <c r="WAS63" s="345"/>
      <c r="WAT63" s="345"/>
      <c r="WAU63" s="345"/>
      <c r="WAV63" s="345"/>
      <c r="WAW63" s="345"/>
      <c r="WAX63" s="345"/>
      <c r="WAY63" s="345"/>
      <c r="WAZ63" s="345"/>
      <c r="WBA63" s="345"/>
      <c r="WBB63" s="345"/>
      <c r="WBC63" s="345"/>
      <c r="WBD63" s="345"/>
      <c r="WBE63" s="345"/>
      <c r="WBF63" s="345"/>
      <c r="WBG63" s="345"/>
      <c r="WBH63" s="345"/>
      <c r="WBI63" s="345"/>
      <c r="WBJ63" s="345"/>
      <c r="WBK63" s="345"/>
      <c r="WBL63" s="345"/>
      <c r="WBM63" s="345"/>
      <c r="WBN63" s="345"/>
      <c r="WBO63" s="345"/>
      <c r="WBP63" s="345"/>
      <c r="WBQ63" s="345"/>
      <c r="WBR63" s="345"/>
      <c r="WBS63" s="345"/>
      <c r="WBT63" s="345"/>
      <c r="WBU63" s="345"/>
      <c r="WBV63" s="345"/>
      <c r="WBW63" s="345"/>
      <c r="WBX63" s="345"/>
      <c r="WBY63" s="345"/>
      <c r="WBZ63" s="345"/>
      <c r="WCA63" s="345"/>
      <c r="WCB63" s="345"/>
      <c r="WCC63" s="345"/>
      <c r="WCD63" s="345"/>
      <c r="WCE63" s="345"/>
      <c r="WCF63" s="345"/>
      <c r="WCG63" s="345"/>
      <c r="WCH63" s="345"/>
      <c r="WCI63" s="345"/>
      <c r="WCJ63" s="345"/>
      <c r="WCK63" s="345"/>
      <c r="WCL63" s="345"/>
      <c r="WCM63" s="345"/>
      <c r="WCN63" s="345"/>
      <c r="WCO63" s="345"/>
      <c r="WCP63" s="345"/>
      <c r="WCQ63" s="345"/>
      <c r="WCR63" s="345"/>
      <c r="WCS63" s="345"/>
      <c r="WCT63" s="345"/>
      <c r="WCU63" s="345"/>
      <c r="WCV63" s="345"/>
      <c r="WCW63" s="345"/>
      <c r="WCX63" s="345"/>
      <c r="WCY63" s="345"/>
      <c r="WCZ63" s="345"/>
      <c r="WDA63" s="345"/>
      <c r="WDB63" s="345"/>
      <c r="WDC63" s="345"/>
      <c r="WDD63" s="345"/>
      <c r="WDE63" s="345"/>
      <c r="WDF63" s="345"/>
      <c r="WDG63" s="345"/>
      <c r="WDH63" s="345"/>
      <c r="WDI63" s="345"/>
      <c r="WDJ63" s="345"/>
      <c r="WDK63" s="345"/>
      <c r="WDL63" s="345"/>
      <c r="WDM63" s="345"/>
      <c r="WDN63" s="345"/>
      <c r="WDO63" s="345"/>
      <c r="WDP63" s="345"/>
      <c r="WDQ63" s="345"/>
      <c r="WDR63" s="345"/>
      <c r="WDS63" s="345"/>
      <c r="WDT63" s="345"/>
      <c r="WDU63" s="345"/>
      <c r="WDV63" s="345"/>
      <c r="WDW63" s="345"/>
      <c r="WDX63" s="345"/>
      <c r="WDY63" s="345"/>
      <c r="WDZ63" s="345"/>
      <c r="WEA63" s="345"/>
      <c r="WEB63" s="345"/>
      <c r="WEC63" s="345"/>
      <c r="WED63" s="345"/>
      <c r="WEE63" s="345"/>
      <c r="WEF63" s="345"/>
      <c r="WEG63" s="345"/>
      <c r="WEH63" s="345"/>
      <c r="WEI63" s="345"/>
      <c r="WEJ63" s="345"/>
      <c r="WEK63" s="345"/>
      <c r="WEL63" s="345"/>
      <c r="WEM63" s="345"/>
      <c r="WEN63" s="345"/>
      <c r="WEO63" s="345"/>
      <c r="WEP63" s="345"/>
      <c r="WEQ63" s="345"/>
      <c r="WER63" s="345"/>
      <c r="WES63" s="345"/>
      <c r="WET63" s="345"/>
      <c r="WEU63" s="345"/>
      <c r="WEV63" s="345"/>
      <c r="WEW63" s="345"/>
      <c r="WEX63" s="345"/>
      <c r="WEY63" s="345"/>
      <c r="WEZ63" s="345"/>
      <c r="WFA63" s="345"/>
      <c r="WFB63" s="345"/>
      <c r="WFC63" s="345"/>
      <c r="WFD63" s="345"/>
      <c r="WFE63" s="345"/>
      <c r="WFF63" s="345"/>
      <c r="WFG63" s="345"/>
      <c r="WFH63" s="345"/>
      <c r="WFI63" s="345"/>
      <c r="WFJ63" s="345"/>
      <c r="WFK63" s="345"/>
      <c r="WFL63" s="345"/>
      <c r="WFM63" s="345"/>
      <c r="WFN63" s="345"/>
      <c r="WFO63" s="345"/>
      <c r="WFP63" s="345"/>
      <c r="WFQ63" s="345"/>
      <c r="WFR63" s="345"/>
      <c r="WFS63" s="345"/>
      <c r="WFT63" s="345"/>
      <c r="WFU63" s="345"/>
      <c r="WFV63" s="345"/>
      <c r="WFW63" s="345"/>
      <c r="WFX63" s="345"/>
      <c r="WFY63" s="345"/>
      <c r="WFZ63" s="345"/>
      <c r="WGA63" s="345"/>
      <c r="WGB63" s="345"/>
      <c r="WGC63" s="345"/>
      <c r="WGD63" s="345"/>
      <c r="WGE63" s="345"/>
      <c r="WGF63" s="345"/>
      <c r="WGG63" s="345"/>
      <c r="WGH63" s="345"/>
      <c r="WGI63" s="345"/>
      <c r="WGJ63" s="345"/>
      <c r="WGK63" s="345"/>
      <c r="WGL63" s="345"/>
      <c r="WGM63" s="345"/>
      <c r="WGN63" s="345"/>
      <c r="WGO63" s="345"/>
      <c r="WGP63" s="345"/>
      <c r="WGQ63" s="345"/>
      <c r="WGR63" s="345"/>
      <c r="WGS63" s="345"/>
      <c r="WGT63" s="345"/>
      <c r="WGU63" s="345"/>
      <c r="WGV63" s="345"/>
      <c r="WGW63" s="345"/>
      <c r="WGX63" s="345"/>
      <c r="WGY63" s="345"/>
      <c r="WGZ63" s="345"/>
      <c r="WHA63" s="345"/>
      <c r="WHB63" s="345"/>
      <c r="WHC63" s="345"/>
      <c r="WHD63" s="345"/>
      <c r="WHE63" s="345"/>
      <c r="WHF63" s="345"/>
      <c r="WHG63" s="345"/>
      <c r="WHH63" s="345"/>
      <c r="WHI63" s="345"/>
      <c r="WHJ63" s="345"/>
      <c r="WHK63" s="345"/>
      <c r="WHL63" s="345"/>
      <c r="WHM63" s="345"/>
      <c r="WHN63" s="345"/>
      <c r="WHO63" s="345"/>
      <c r="WHP63" s="345"/>
      <c r="WHQ63" s="345"/>
      <c r="WHR63" s="345"/>
      <c r="WHS63" s="345"/>
      <c r="WHT63" s="345"/>
      <c r="WHU63" s="345"/>
      <c r="WHV63" s="345"/>
      <c r="WHW63" s="345"/>
      <c r="WHX63" s="345"/>
      <c r="WHY63" s="345"/>
      <c r="WHZ63" s="345"/>
      <c r="WIA63" s="345"/>
      <c r="WIB63" s="345"/>
      <c r="WIC63" s="345"/>
      <c r="WID63" s="345"/>
      <c r="WIE63" s="345"/>
      <c r="WIF63" s="345"/>
      <c r="WIG63" s="345"/>
      <c r="WIH63" s="345"/>
      <c r="WII63" s="345"/>
      <c r="WIJ63" s="345"/>
      <c r="WIK63" s="345"/>
      <c r="WIL63" s="345"/>
      <c r="WIM63" s="345"/>
      <c r="WIN63" s="345"/>
      <c r="WIO63" s="345"/>
      <c r="WIP63" s="345"/>
      <c r="WIQ63" s="345"/>
      <c r="WIR63" s="345"/>
      <c r="WIS63" s="345"/>
      <c r="WIT63" s="345"/>
      <c r="WIU63" s="345"/>
      <c r="WIV63" s="345"/>
      <c r="WIW63" s="345"/>
      <c r="WIX63" s="345"/>
      <c r="WIY63" s="345"/>
      <c r="WIZ63" s="345"/>
      <c r="WJA63" s="345"/>
      <c r="WJB63" s="345"/>
      <c r="WJC63" s="345"/>
      <c r="WJD63" s="345"/>
      <c r="WJE63" s="345"/>
      <c r="WJF63" s="345"/>
      <c r="WJG63" s="345"/>
      <c r="WJH63" s="345"/>
      <c r="WJI63" s="345"/>
      <c r="WJJ63" s="345"/>
      <c r="WJK63" s="345"/>
      <c r="WJL63" s="345"/>
      <c r="WJM63" s="345"/>
      <c r="WJN63" s="345"/>
      <c r="WJO63" s="345"/>
      <c r="WJP63" s="345"/>
      <c r="WJQ63" s="345"/>
      <c r="WJR63" s="345"/>
      <c r="WJS63" s="345"/>
      <c r="WJT63" s="345"/>
      <c r="WJU63" s="345"/>
      <c r="WJV63" s="345"/>
      <c r="WJW63" s="345"/>
      <c r="WJX63" s="345"/>
      <c r="WJY63" s="345"/>
      <c r="WJZ63" s="345"/>
      <c r="WKA63" s="345"/>
      <c r="WKB63" s="345"/>
      <c r="WKC63" s="345"/>
      <c r="WKD63" s="345"/>
      <c r="WKE63" s="345"/>
      <c r="WKF63" s="345"/>
      <c r="WKG63" s="345"/>
      <c r="WKH63" s="345"/>
      <c r="WKI63" s="345"/>
      <c r="WKJ63" s="345"/>
      <c r="WKK63" s="345"/>
      <c r="WKL63" s="345"/>
      <c r="WKM63" s="345"/>
      <c r="WKN63" s="345"/>
      <c r="WKO63" s="345"/>
      <c r="WKP63" s="345"/>
      <c r="WKQ63" s="345"/>
      <c r="WKR63" s="345"/>
      <c r="WKS63" s="345"/>
      <c r="WKT63" s="345"/>
      <c r="WKU63" s="345"/>
      <c r="WKV63" s="345"/>
      <c r="WKW63" s="345"/>
      <c r="WKX63" s="345"/>
      <c r="WKY63" s="345"/>
      <c r="WKZ63" s="345"/>
      <c r="WLA63" s="345"/>
      <c r="WLB63" s="345"/>
      <c r="WLC63" s="345"/>
      <c r="WLD63" s="345"/>
      <c r="WLE63" s="345"/>
      <c r="WLF63" s="345"/>
      <c r="WLG63" s="345"/>
      <c r="WLH63" s="345"/>
      <c r="WLI63" s="345"/>
      <c r="WLJ63" s="345"/>
      <c r="WLK63" s="345"/>
      <c r="WLL63" s="345"/>
      <c r="WLM63" s="345"/>
      <c r="WLN63" s="345"/>
      <c r="WLO63" s="345"/>
      <c r="WLP63" s="345"/>
      <c r="WLQ63" s="345"/>
      <c r="WLR63" s="345"/>
      <c r="WLS63" s="345"/>
      <c r="WLT63" s="345"/>
      <c r="WLU63" s="345"/>
      <c r="WLV63" s="345"/>
      <c r="WLW63" s="345"/>
      <c r="WLX63" s="345"/>
      <c r="WLY63" s="345"/>
      <c r="WLZ63" s="345"/>
      <c r="WMA63" s="345"/>
      <c r="WMB63" s="345"/>
      <c r="WMC63" s="345"/>
      <c r="WMD63" s="345"/>
      <c r="WME63" s="345"/>
      <c r="WMF63" s="345"/>
      <c r="WMG63" s="345"/>
      <c r="WMH63" s="345"/>
      <c r="WMI63" s="345"/>
      <c r="WMJ63" s="345"/>
      <c r="WMK63" s="345"/>
      <c r="WML63" s="345"/>
      <c r="WMM63" s="345"/>
      <c r="WMN63" s="345"/>
      <c r="WMO63" s="345"/>
      <c r="WMP63" s="345"/>
      <c r="WMQ63" s="345"/>
      <c r="WMR63" s="345"/>
      <c r="WMS63" s="345"/>
      <c r="WMT63" s="345"/>
      <c r="WMU63" s="345"/>
      <c r="WMV63" s="345"/>
      <c r="WMW63" s="345"/>
      <c r="WMX63" s="345"/>
      <c r="WMY63" s="345"/>
      <c r="WMZ63" s="345"/>
      <c r="WNA63" s="345"/>
      <c r="WNB63" s="345"/>
      <c r="WNC63" s="345"/>
      <c r="WND63" s="345"/>
      <c r="WNE63" s="345"/>
      <c r="WNF63" s="345"/>
      <c r="WNG63" s="345"/>
      <c r="WNH63" s="345"/>
      <c r="WNI63" s="345"/>
      <c r="WNJ63" s="345"/>
      <c r="WNK63" s="345"/>
      <c r="WNL63" s="345"/>
      <c r="WNM63" s="345"/>
      <c r="WNN63" s="345"/>
      <c r="WNO63" s="345"/>
      <c r="WNP63" s="345"/>
      <c r="WNQ63" s="345"/>
      <c r="WNR63" s="345"/>
      <c r="WNS63" s="345"/>
      <c r="WNT63" s="345"/>
      <c r="WNU63" s="345"/>
      <c r="WNV63" s="345"/>
      <c r="WNW63" s="345"/>
      <c r="WNX63" s="345"/>
      <c r="WNY63" s="345"/>
      <c r="WNZ63" s="345"/>
      <c r="WOA63" s="345"/>
      <c r="WOB63" s="345"/>
      <c r="WOC63" s="345"/>
      <c r="WOD63" s="345"/>
      <c r="WOE63" s="345"/>
      <c r="WOF63" s="345"/>
      <c r="WOG63" s="345"/>
      <c r="WOH63" s="345"/>
      <c r="WOI63" s="345"/>
      <c r="WOJ63" s="345"/>
      <c r="WOK63" s="345"/>
      <c r="WOL63" s="345"/>
      <c r="WOM63" s="345"/>
      <c r="WON63" s="345"/>
      <c r="WOO63" s="345"/>
      <c r="WOP63" s="345"/>
      <c r="WOQ63" s="345"/>
      <c r="WOR63" s="345"/>
      <c r="WOS63" s="345"/>
      <c r="WOT63" s="345"/>
      <c r="WOU63" s="345"/>
      <c r="WOV63" s="345"/>
      <c r="WOW63" s="345"/>
      <c r="WOX63" s="345"/>
      <c r="WOY63" s="345"/>
      <c r="WOZ63" s="345"/>
      <c r="WPA63" s="345"/>
      <c r="WPB63" s="345"/>
      <c r="WPC63" s="345"/>
      <c r="WPD63" s="345"/>
      <c r="WPE63" s="345"/>
      <c r="WPF63" s="345"/>
      <c r="WPG63" s="345"/>
      <c r="WPH63" s="345"/>
      <c r="WPI63" s="345"/>
      <c r="WPJ63" s="345"/>
      <c r="WPK63" s="345"/>
      <c r="WPL63" s="345"/>
      <c r="WPM63" s="345"/>
      <c r="WPN63" s="345"/>
      <c r="WPO63" s="345"/>
      <c r="WPP63" s="345"/>
      <c r="WPQ63" s="345"/>
      <c r="WPR63" s="345"/>
      <c r="WPS63" s="345"/>
      <c r="WPT63" s="345"/>
      <c r="WPU63" s="345"/>
      <c r="WPV63" s="345"/>
      <c r="WPW63" s="345"/>
      <c r="WPX63" s="345"/>
      <c r="WPY63" s="345"/>
      <c r="WPZ63" s="345"/>
      <c r="WQA63" s="345"/>
      <c r="WQB63" s="345"/>
      <c r="WQC63" s="345"/>
      <c r="WQD63" s="345"/>
      <c r="WQE63" s="345"/>
      <c r="WQF63" s="345"/>
      <c r="WQG63" s="345"/>
      <c r="WQH63" s="345"/>
      <c r="WQI63" s="345"/>
      <c r="WQJ63" s="345"/>
      <c r="WQK63" s="345"/>
      <c r="WQL63" s="345"/>
      <c r="WQM63" s="345"/>
      <c r="WQN63" s="345"/>
      <c r="WQO63" s="345"/>
      <c r="WQP63" s="345"/>
      <c r="WQQ63" s="345"/>
      <c r="WQR63" s="345"/>
      <c r="WQS63" s="345"/>
      <c r="WQT63" s="345"/>
      <c r="WQU63" s="345"/>
      <c r="WQV63" s="345"/>
      <c r="WQW63" s="345"/>
      <c r="WQX63" s="345"/>
      <c r="WQY63" s="345"/>
      <c r="WQZ63" s="345"/>
      <c r="WRA63" s="345"/>
      <c r="WRB63" s="345"/>
      <c r="WRC63" s="345"/>
      <c r="WRD63" s="345"/>
      <c r="WRE63" s="345"/>
      <c r="WRF63" s="345"/>
      <c r="WRG63" s="345"/>
      <c r="WRH63" s="345"/>
      <c r="WRI63" s="345"/>
      <c r="WRJ63" s="345"/>
      <c r="WRK63" s="345"/>
      <c r="WRL63" s="345"/>
      <c r="WRM63" s="345"/>
      <c r="WRN63" s="345"/>
      <c r="WRO63" s="345"/>
      <c r="WRP63" s="345"/>
      <c r="WRQ63" s="345"/>
      <c r="WRR63" s="345"/>
      <c r="WRS63" s="345"/>
      <c r="WRT63" s="345"/>
      <c r="WRU63" s="345"/>
      <c r="WRV63" s="345"/>
      <c r="WRW63" s="345"/>
      <c r="WRX63" s="345"/>
      <c r="WRY63" s="345"/>
      <c r="WRZ63" s="345"/>
      <c r="WSA63" s="345"/>
      <c r="WSB63" s="345"/>
      <c r="WSC63" s="345"/>
      <c r="WSD63" s="345"/>
      <c r="WSE63" s="345"/>
      <c r="WSF63" s="345"/>
      <c r="WSG63" s="345"/>
      <c r="WSH63" s="345"/>
      <c r="WSI63" s="345"/>
      <c r="WSJ63" s="345"/>
      <c r="WSK63" s="345"/>
      <c r="WSL63" s="345"/>
      <c r="WSM63" s="345"/>
      <c r="WSN63" s="345"/>
      <c r="WSO63" s="345"/>
      <c r="WSP63" s="345"/>
      <c r="WSQ63" s="345"/>
      <c r="WSR63" s="345"/>
      <c r="WSS63" s="345"/>
      <c r="WST63" s="345"/>
      <c r="WSU63" s="345"/>
      <c r="WSV63" s="345"/>
      <c r="WSW63" s="345"/>
      <c r="WSX63" s="345"/>
      <c r="WSY63" s="345"/>
      <c r="WSZ63" s="345"/>
      <c r="WTA63" s="345"/>
      <c r="WTB63" s="345"/>
      <c r="WTC63" s="345"/>
      <c r="WTD63" s="345"/>
      <c r="WTE63" s="345"/>
      <c r="WTF63" s="345"/>
      <c r="WTG63" s="345"/>
      <c r="WTH63" s="345"/>
      <c r="WTI63" s="345"/>
      <c r="WTJ63" s="345"/>
      <c r="WTK63" s="345"/>
      <c r="WTL63" s="345"/>
      <c r="WTM63" s="345"/>
      <c r="WTN63" s="345"/>
      <c r="WTO63" s="345"/>
      <c r="WTP63" s="345"/>
      <c r="WTQ63" s="345"/>
      <c r="WTR63" s="345"/>
      <c r="WTS63" s="345"/>
      <c r="WTT63" s="345"/>
      <c r="WTU63" s="345"/>
      <c r="WTV63" s="345"/>
      <c r="WTW63" s="345"/>
      <c r="WTX63" s="345"/>
      <c r="WTY63" s="345"/>
      <c r="WTZ63" s="345"/>
      <c r="WUA63" s="345"/>
      <c r="WUB63" s="345"/>
      <c r="WUC63" s="345"/>
      <c r="WUD63" s="345"/>
      <c r="WUE63" s="345"/>
      <c r="WUF63" s="345"/>
      <c r="WUG63" s="345"/>
      <c r="WUH63" s="345"/>
      <c r="WUI63" s="345"/>
      <c r="WUJ63" s="345"/>
      <c r="WUK63" s="345"/>
      <c r="WUL63" s="345"/>
      <c r="WUM63" s="345"/>
      <c r="WUN63" s="345"/>
      <c r="WUO63" s="345"/>
      <c r="WUP63" s="345"/>
      <c r="WUQ63" s="345"/>
      <c r="WUR63" s="345"/>
      <c r="WUS63" s="345"/>
      <c r="WUT63" s="345"/>
      <c r="WUU63" s="345"/>
      <c r="WUV63" s="345"/>
      <c r="WUW63" s="345"/>
      <c r="WUX63" s="345"/>
      <c r="WUY63" s="345"/>
      <c r="WUZ63" s="345"/>
      <c r="WVA63" s="345"/>
      <c r="WVB63" s="345"/>
      <c r="WVC63" s="345"/>
      <c r="WVD63" s="345"/>
      <c r="WVE63" s="345"/>
      <c r="WVF63" s="345"/>
      <c r="WVG63" s="345"/>
      <c r="WVH63" s="345"/>
      <c r="WVI63" s="345"/>
      <c r="WVJ63" s="345"/>
      <c r="WVK63" s="345"/>
      <c r="WVL63" s="345"/>
      <c r="WVM63" s="345"/>
      <c r="WVN63" s="345"/>
      <c r="WVO63" s="345"/>
      <c r="WVP63" s="345"/>
      <c r="WVQ63" s="345"/>
      <c r="WVR63" s="345"/>
      <c r="WVS63" s="345"/>
      <c r="WVT63" s="345"/>
      <c r="WVU63" s="345"/>
      <c r="WVV63" s="345"/>
      <c r="WVW63" s="345"/>
      <c r="WVX63" s="345"/>
      <c r="WVY63" s="345"/>
      <c r="WVZ63" s="345"/>
      <c r="WWA63" s="345"/>
      <c r="WWB63" s="345"/>
      <c r="WWC63" s="345"/>
      <c r="WWD63" s="345"/>
      <c r="WWE63" s="345"/>
      <c r="WWF63" s="345"/>
      <c r="WWG63" s="345"/>
      <c r="WWH63" s="345"/>
      <c r="WWI63" s="345"/>
      <c r="WWJ63" s="345"/>
      <c r="WWK63" s="345"/>
      <c r="WWL63" s="345"/>
      <c r="WWM63" s="345"/>
      <c r="WWN63" s="345"/>
      <c r="WWO63" s="345"/>
      <c r="WWP63" s="345"/>
      <c r="WWQ63" s="345"/>
      <c r="WWR63" s="345"/>
      <c r="WWS63" s="345"/>
      <c r="WWT63" s="345"/>
      <c r="WWU63" s="345"/>
      <c r="WWV63" s="345"/>
      <c r="WWW63" s="345"/>
      <c r="WWX63" s="345"/>
      <c r="WWY63" s="345"/>
      <c r="WWZ63" s="345"/>
      <c r="WXA63" s="345"/>
      <c r="WXB63" s="345"/>
      <c r="WXC63" s="345"/>
      <c r="WXD63" s="345"/>
      <c r="WXE63" s="345"/>
      <c r="WXF63" s="345"/>
      <c r="WXG63" s="345"/>
      <c r="WXH63" s="345"/>
      <c r="WXI63" s="345"/>
      <c r="WXJ63" s="345"/>
      <c r="WXK63" s="345"/>
      <c r="WXL63" s="345"/>
      <c r="WXM63" s="345"/>
      <c r="WXN63" s="345"/>
      <c r="WXO63" s="345"/>
      <c r="WXP63" s="345"/>
      <c r="WXQ63" s="345"/>
      <c r="WXR63" s="345"/>
      <c r="WXS63" s="345"/>
      <c r="WXT63" s="345"/>
      <c r="WXU63" s="345"/>
      <c r="WXV63" s="345"/>
      <c r="WXW63" s="345"/>
      <c r="WXX63" s="345"/>
      <c r="WXY63" s="345"/>
      <c r="WXZ63" s="345"/>
      <c r="WYA63" s="345"/>
      <c r="WYB63" s="345"/>
      <c r="WYC63" s="345"/>
      <c r="WYD63" s="345"/>
      <c r="WYE63" s="345"/>
      <c r="WYF63" s="345"/>
      <c r="WYG63" s="345"/>
      <c r="WYH63" s="345"/>
      <c r="WYI63" s="345"/>
      <c r="WYJ63" s="345"/>
      <c r="WYK63" s="345"/>
      <c r="WYL63" s="345"/>
      <c r="WYM63" s="345"/>
      <c r="WYN63" s="345"/>
      <c r="WYO63" s="345"/>
      <c r="WYP63" s="345"/>
      <c r="WYQ63" s="345"/>
      <c r="WYR63" s="345"/>
      <c r="WYS63" s="345"/>
      <c r="WYT63" s="345"/>
      <c r="WYU63" s="345"/>
      <c r="WYV63" s="345"/>
      <c r="WYW63" s="345"/>
      <c r="WYX63" s="345"/>
      <c r="WYY63" s="345"/>
      <c r="WYZ63" s="345"/>
      <c r="WZA63" s="345"/>
      <c r="WZB63" s="345"/>
      <c r="WZC63" s="345"/>
      <c r="WZD63" s="345"/>
      <c r="WZE63" s="345"/>
      <c r="WZF63" s="345"/>
      <c r="WZG63" s="345"/>
      <c r="WZH63" s="345"/>
      <c r="WZI63" s="345"/>
      <c r="WZJ63" s="345"/>
      <c r="WZK63" s="345"/>
      <c r="WZL63" s="345"/>
      <c r="WZM63" s="345"/>
      <c r="WZN63" s="345"/>
      <c r="WZO63" s="345"/>
      <c r="WZP63" s="345"/>
      <c r="WZQ63" s="345"/>
      <c r="WZR63" s="345"/>
      <c r="WZS63" s="345"/>
      <c r="WZT63" s="345"/>
      <c r="WZU63" s="345"/>
      <c r="WZV63" s="345"/>
      <c r="WZW63" s="345"/>
      <c r="WZX63" s="345"/>
      <c r="WZY63" s="345"/>
      <c r="WZZ63" s="345"/>
      <c r="XAA63" s="345"/>
      <c r="XAB63" s="345"/>
      <c r="XAC63" s="345"/>
      <c r="XAD63" s="345"/>
      <c r="XAE63" s="345"/>
      <c r="XAF63" s="345"/>
      <c r="XAG63" s="345"/>
      <c r="XAH63" s="345"/>
      <c r="XAI63" s="345"/>
      <c r="XAJ63" s="345"/>
      <c r="XAK63" s="345"/>
      <c r="XAL63" s="345"/>
      <c r="XAM63" s="345"/>
      <c r="XAN63" s="345"/>
      <c r="XAO63" s="345"/>
      <c r="XAP63" s="345"/>
      <c r="XAQ63" s="345"/>
      <c r="XAR63" s="345"/>
      <c r="XAS63" s="345"/>
      <c r="XAT63" s="345"/>
      <c r="XAU63" s="345"/>
      <c r="XAV63" s="345"/>
      <c r="XAW63" s="345"/>
      <c r="XAX63" s="345"/>
      <c r="XAY63" s="345"/>
      <c r="XAZ63" s="345"/>
      <c r="XBA63" s="345"/>
      <c r="XBB63" s="345"/>
      <c r="XBC63" s="345"/>
      <c r="XBD63" s="345"/>
      <c r="XBE63" s="345"/>
      <c r="XBF63" s="345"/>
      <c r="XBG63" s="345"/>
      <c r="XBH63" s="345"/>
      <c r="XBI63" s="345"/>
      <c r="XBJ63" s="345"/>
      <c r="XBK63" s="345"/>
      <c r="XBL63" s="345"/>
      <c r="XBM63" s="345"/>
      <c r="XBN63" s="345"/>
      <c r="XBO63" s="345"/>
      <c r="XBP63" s="345"/>
      <c r="XBQ63" s="345"/>
      <c r="XBR63" s="345"/>
      <c r="XBS63" s="345"/>
      <c r="XBT63" s="345"/>
      <c r="XBU63" s="345"/>
      <c r="XBV63" s="345"/>
      <c r="XBW63" s="345"/>
      <c r="XBX63" s="345"/>
      <c r="XBY63" s="345"/>
      <c r="XBZ63" s="345"/>
      <c r="XCA63" s="345"/>
      <c r="XCB63" s="345"/>
      <c r="XCC63" s="345"/>
      <c r="XCD63" s="345"/>
      <c r="XCE63" s="345"/>
      <c r="XCF63" s="345"/>
      <c r="XCG63" s="345"/>
      <c r="XCH63" s="345"/>
      <c r="XCI63" s="345"/>
      <c r="XCJ63" s="345"/>
      <c r="XCK63" s="345"/>
      <c r="XCL63" s="345"/>
      <c r="XCM63" s="345"/>
      <c r="XCN63" s="345"/>
      <c r="XCO63" s="345"/>
      <c r="XCP63" s="345"/>
      <c r="XCQ63" s="345"/>
      <c r="XCR63" s="345"/>
      <c r="XCS63" s="345"/>
      <c r="XCT63" s="345"/>
      <c r="XCU63" s="345"/>
      <c r="XCV63" s="345"/>
      <c r="XCW63" s="345"/>
      <c r="XCX63" s="345"/>
      <c r="XCY63" s="345"/>
      <c r="XCZ63" s="345"/>
      <c r="XDA63" s="345"/>
      <c r="XDB63" s="345"/>
      <c r="XDC63" s="345"/>
      <c r="XDD63" s="345"/>
      <c r="XDE63" s="345"/>
      <c r="XDF63" s="345"/>
      <c r="XDG63" s="345"/>
      <c r="XDH63" s="345"/>
      <c r="XDI63" s="345"/>
      <c r="XDJ63" s="345"/>
      <c r="XDK63" s="345"/>
      <c r="XDL63" s="345"/>
      <c r="XDM63" s="345"/>
      <c r="XDN63" s="345"/>
      <c r="XDO63" s="345"/>
      <c r="XDP63" s="345"/>
      <c r="XDQ63" s="345"/>
      <c r="XDR63" s="345"/>
      <c r="XDS63" s="345"/>
      <c r="XDT63" s="345"/>
      <c r="XDU63" s="345"/>
      <c r="XDV63" s="345"/>
      <c r="XDW63" s="345"/>
      <c r="XDX63" s="345"/>
      <c r="XDY63" s="345"/>
      <c r="XDZ63" s="345"/>
      <c r="XEA63" s="345"/>
      <c r="XEB63" s="345"/>
      <c r="XEC63" s="345"/>
      <c r="XED63" s="345"/>
      <c r="XEE63" s="345"/>
      <c r="XEF63" s="345"/>
      <c r="XEG63" s="345"/>
      <c r="XEH63" s="345"/>
      <c r="XEI63" s="345"/>
      <c r="XEJ63" s="345"/>
      <c r="XEK63" s="345"/>
      <c r="XEL63" s="345"/>
      <c r="XEM63" s="345"/>
      <c r="XEN63" s="345"/>
      <c r="XEO63" s="345"/>
      <c r="XEP63" s="345"/>
      <c r="XEQ63" s="345"/>
      <c r="XER63" s="345"/>
      <c r="XES63" s="345"/>
      <c r="XET63" s="345"/>
      <c r="XEU63" s="345"/>
      <c r="XEV63" s="345"/>
      <c r="XEW63" s="345"/>
      <c r="XEX63" s="345"/>
      <c r="XEY63" s="345"/>
      <c r="XEZ63" s="345"/>
      <c r="XFA63" s="345"/>
      <c r="XFB63" s="345"/>
      <c r="XFC63" s="345"/>
      <c r="XFD63" s="345"/>
    </row>
    <row r="64" spans="2:16384" x14ac:dyDescent="0.2">
      <c r="B64" s="345"/>
      <c r="C64" s="122"/>
      <c r="D64" s="213"/>
      <c r="E64" s="207"/>
      <c r="F64" s="208"/>
      <c r="G64" s="213"/>
      <c r="H64" s="207"/>
      <c r="I64" s="208"/>
      <c r="J64" s="213"/>
      <c r="K64" s="207"/>
      <c r="L64" s="208"/>
      <c r="M64" s="213"/>
      <c r="N64" s="207"/>
      <c r="O64" s="208"/>
      <c r="P64" s="213"/>
      <c r="Q64" s="207"/>
      <c r="R64" s="208"/>
      <c r="S64" s="213"/>
      <c r="T64" s="207"/>
      <c r="U64" s="208"/>
    </row>
    <row r="65" spans="2:21" x14ac:dyDescent="0.2">
      <c r="B65" s="342" t="s">
        <v>122</v>
      </c>
      <c r="D65" s="389"/>
      <c r="E65" s="389"/>
      <c r="F65" s="389"/>
      <c r="G65" s="389"/>
      <c r="H65" s="389"/>
      <c r="I65" s="389"/>
      <c r="J65" s="389"/>
      <c r="K65" s="389"/>
      <c r="L65" s="389"/>
      <c r="M65" s="389"/>
      <c r="N65" s="389"/>
      <c r="O65" s="389"/>
      <c r="P65" s="389"/>
      <c r="Q65" s="389"/>
      <c r="R65" s="389"/>
      <c r="S65" s="389"/>
      <c r="T65" s="389"/>
      <c r="U65" s="389"/>
    </row>
    <row r="66" spans="2:21" x14ac:dyDescent="0.2">
      <c r="B66" s="345"/>
      <c r="C66" s="122" t="s">
        <v>308</v>
      </c>
      <c r="D66" s="212">
        <v>260000000</v>
      </c>
      <c r="E66" s="81">
        <v>0</v>
      </c>
      <c r="F66" s="82">
        <v>570000000</v>
      </c>
      <c r="G66" s="212">
        <v>260000000</v>
      </c>
      <c r="H66" s="81">
        <v>0</v>
      </c>
      <c r="I66" s="82">
        <v>560000000</v>
      </c>
      <c r="J66" s="212">
        <v>250000000</v>
      </c>
      <c r="K66" s="81">
        <v>0</v>
      </c>
      <c r="L66" s="82">
        <v>550000000</v>
      </c>
      <c r="M66" s="212">
        <v>240000000</v>
      </c>
      <c r="N66" s="81">
        <v>0</v>
      </c>
      <c r="O66" s="82">
        <v>520000000</v>
      </c>
      <c r="P66" s="212">
        <v>220000000</v>
      </c>
      <c r="Q66" s="81">
        <v>0</v>
      </c>
      <c r="R66" s="82">
        <v>490000000</v>
      </c>
      <c r="S66" s="212">
        <v>220000000</v>
      </c>
      <c r="T66" s="81">
        <v>0</v>
      </c>
      <c r="U66" s="82">
        <v>470000000</v>
      </c>
    </row>
    <row r="67" spans="2:21" s="345" customFormat="1" x14ac:dyDescent="0.2">
      <c r="C67" s="126" t="s">
        <v>309</v>
      </c>
      <c r="D67" s="212">
        <v>20000000</v>
      </c>
      <c r="E67" s="209" t="s">
        <v>119</v>
      </c>
      <c r="F67" s="210" t="s">
        <v>119</v>
      </c>
      <c r="G67" s="212">
        <v>20000000</v>
      </c>
      <c r="H67" s="209" t="s">
        <v>119</v>
      </c>
      <c r="I67" s="210" t="s">
        <v>119</v>
      </c>
      <c r="J67" s="212">
        <v>10000000</v>
      </c>
      <c r="K67" s="209" t="s">
        <v>119</v>
      </c>
      <c r="L67" s="210" t="s">
        <v>119</v>
      </c>
      <c r="M67" s="212">
        <v>10000000</v>
      </c>
      <c r="N67" s="209" t="s">
        <v>119</v>
      </c>
      <c r="O67" s="210" t="s">
        <v>119</v>
      </c>
      <c r="P67" s="212">
        <v>10000000</v>
      </c>
      <c r="Q67" s="209" t="s">
        <v>119</v>
      </c>
      <c r="R67" s="210" t="s">
        <v>119</v>
      </c>
      <c r="S67" s="212">
        <v>10000000</v>
      </c>
      <c r="T67" s="209" t="s">
        <v>119</v>
      </c>
      <c r="U67" s="210" t="s">
        <v>119</v>
      </c>
    </row>
    <row r="68" spans="2:21" x14ac:dyDescent="0.2">
      <c r="B68" s="345"/>
      <c r="C68" s="122" t="s">
        <v>310</v>
      </c>
      <c r="D68" s="212">
        <v>240000000</v>
      </c>
      <c r="E68" s="81">
        <v>-20000000</v>
      </c>
      <c r="F68" s="82">
        <v>550000000</v>
      </c>
      <c r="G68" s="212">
        <v>240000000</v>
      </c>
      <c r="H68" s="81">
        <v>0</v>
      </c>
      <c r="I68" s="82">
        <v>550000000</v>
      </c>
      <c r="J68" s="212">
        <v>240000000</v>
      </c>
      <c r="K68" s="81">
        <v>0</v>
      </c>
      <c r="L68" s="82">
        <v>540000000</v>
      </c>
      <c r="M68" s="212">
        <v>220000000</v>
      </c>
      <c r="N68" s="81">
        <v>0</v>
      </c>
      <c r="O68" s="82">
        <v>500000000</v>
      </c>
      <c r="P68" s="212">
        <v>210000000</v>
      </c>
      <c r="Q68" s="81">
        <v>0</v>
      </c>
      <c r="R68" s="82">
        <v>480000000</v>
      </c>
      <c r="S68" s="212">
        <v>210000000</v>
      </c>
      <c r="T68" s="81">
        <v>0</v>
      </c>
      <c r="U68" s="82">
        <v>460000000</v>
      </c>
    </row>
    <row r="69" spans="2:21" s="345" customFormat="1" x14ac:dyDescent="0.2">
      <c r="C69" s="345" t="s">
        <v>120</v>
      </c>
      <c r="D69" s="212">
        <v>13800000000</v>
      </c>
      <c r="E69" s="209" t="s">
        <v>119</v>
      </c>
      <c r="F69" s="210" t="s">
        <v>119</v>
      </c>
      <c r="G69" s="212">
        <v>13800000000</v>
      </c>
      <c r="H69" s="209" t="s">
        <v>119</v>
      </c>
      <c r="I69" s="210" t="s">
        <v>119</v>
      </c>
      <c r="J69" s="212">
        <v>13500000000</v>
      </c>
      <c r="K69" s="209" t="s">
        <v>119</v>
      </c>
      <c r="L69" s="210" t="s">
        <v>119</v>
      </c>
      <c r="M69" s="212">
        <v>12600000000</v>
      </c>
      <c r="N69" s="209" t="s">
        <v>119</v>
      </c>
      <c r="O69" s="210" t="s">
        <v>119</v>
      </c>
      <c r="P69" s="212">
        <v>12000000000</v>
      </c>
      <c r="Q69" s="209" t="s">
        <v>119</v>
      </c>
      <c r="R69" s="210" t="s">
        <v>119</v>
      </c>
      <c r="S69" s="212">
        <v>11500000000</v>
      </c>
      <c r="T69" s="209" t="s">
        <v>119</v>
      </c>
      <c r="U69" s="210" t="s">
        <v>119</v>
      </c>
    </row>
    <row r="70" spans="2:21" s="345" customFormat="1" ht="26.25" customHeight="1" x14ac:dyDescent="0.2">
      <c r="C70" s="126" t="s">
        <v>311</v>
      </c>
      <c r="D70" s="162">
        <v>1.9E-2</v>
      </c>
      <c r="E70" s="119">
        <v>0</v>
      </c>
      <c r="F70" s="120">
        <v>4.1000000000000002E-2</v>
      </c>
      <c r="G70" s="162">
        <v>1.9E-2</v>
      </c>
      <c r="H70" s="119">
        <v>0</v>
      </c>
      <c r="I70" s="120">
        <v>4.1000000000000002E-2</v>
      </c>
      <c r="J70" s="162">
        <v>1.9E-2</v>
      </c>
      <c r="K70" s="119">
        <v>0</v>
      </c>
      <c r="L70" s="120">
        <v>4.1000000000000002E-2</v>
      </c>
      <c r="M70" s="162">
        <v>1.9E-2</v>
      </c>
      <c r="N70" s="119">
        <v>0</v>
      </c>
      <c r="O70" s="120">
        <v>4.1000000000000002E-2</v>
      </c>
      <c r="P70" s="162">
        <v>1.9E-2</v>
      </c>
      <c r="Q70" s="119">
        <v>0</v>
      </c>
      <c r="R70" s="120">
        <v>4.1000000000000002E-2</v>
      </c>
      <c r="S70" s="162">
        <v>1.9E-2</v>
      </c>
      <c r="T70" s="119">
        <v>0</v>
      </c>
      <c r="U70" s="120">
        <v>4.1000000000000002E-2</v>
      </c>
    </row>
    <row r="71" spans="2:21" x14ac:dyDescent="0.2">
      <c r="B71" s="345"/>
      <c r="C71" s="122" t="s">
        <v>312</v>
      </c>
      <c r="D71" s="37">
        <v>1.7999999999999999E-2</v>
      </c>
      <c r="E71" s="38">
        <v>-1E-3</v>
      </c>
      <c r="F71" s="26">
        <v>0.04</v>
      </c>
      <c r="G71" s="37">
        <v>1.7999999999999999E-2</v>
      </c>
      <c r="H71" s="38">
        <v>0</v>
      </c>
      <c r="I71" s="26">
        <v>0.04</v>
      </c>
      <c r="J71" s="37">
        <v>1.7999999999999999E-2</v>
      </c>
      <c r="K71" s="38">
        <v>0</v>
      </c>
      <c r="L71" s="26">
        <v>0.04</v>
      </c>
      <c r="M71" s="37">
        <v>1.7999999999999999E-2</v>
      </c>
      <c r="N71" s="38">
        <v>0</v>
      </c>
      <c r="O71" s="26">
        <v>0.04</v>
      </c>
      <c r="P71" s="37">
        <v>1.7999999999999999E-2</v>
      </c>
      <c r="Q71" s="38">
        <v>0</v>
      </c>
      <c r="R71" s="26">
        <v>0.04</v>
      </c>
      <c r="S71" s="37">
        <v>1.7999999999999999E-2</v>
      </c>
      <c r="T71" s="38">
        <v>0</v>
      </c>
      <c r="U71" s="26">
        <v>0.04</v>
      </c>
    </row>
    <row r="72" spans="2:21" s="345" customFormat="1" x14ac:dyDescent="0.2">
      <c r="C72" s="126"/>
      <c r="D72" s="212"/>
      <c r="E72" s="209"/>
      <c r="F72" s="210"/>
      <c r="G72" s="212"/>
      <c r="H72" s="209"/>
      <c r="I72" s="210"/>
      <c r="J72" s="212"/>
      <c r="K72" s="209"/>
      <c r="L72" s="210"/>
      <c r="M72" s="212"/>
      <c r="N72" s="209"/>
      <c r="O72" s="210"/>
      <c r="P72" s="212"/>
      <c r="Q72" s="209"/>
      <c r="R72" s="210"/>
      <c r="S72" s="212"/>
      <c r="T72" s="209"/>
      <c r="U72" s="210"/>
    </row>
    <row r="73" spans="2:21" x14ac:dyDescent="0.2">
      <c r="B73" s="345"/>
      <c r="C73" s="122"/>
      <c r="D73" s="213"/>
      <c r="E73" s="207"/>
      <c r="F73" s="208"/>
      <c r="G73" s="213"/>
      <c r="H73" s="207"/>
      <c r="I73" s="208"/>
      <c r="J73" s="213"/>
      <c r="K73" s="207"/>
      <c r="L73" s="208"/>
      <c r="M73" s="213"/>
      <c r="N73" s="207"/>
      <c r="O73" s="208"/>
      <c r="P73" s="213"/>
      <c r="Q73" s="207"/>
      <c r="R73" s="208"/>
      <c r="S73" s="213"/>
      <c r="T73" s="207"/>
      <c r="U73" s="208"/>
    </row>
    <row r="74" spans="2:21" x14ac:dyDescent="0.2">
      <c r="B74" s="342" t="s">
        <v>313</v>
      </c>
      <c r="D74" s="389"/>
      <c r="E74" s="389"/>
      <c r="F74" s="389"/>
      <c r="G74" s="389"/>
      <c r="H74" s="389"/>
      <c r="I74" s="389"/>
      <c r="J74" s="389"/>
      <c r="K74" s="389"/>
      <c r="L74" s="389"/>
      <c r="M74" s="389"/>
      <c r="N74" s="389"/>
      <c r="O74" s="389"/>
      <c r="P74" s="389"/>
      <c r="Q74" s="389"/>
      <c r="R74" s="389"/>
      <c r="S74" s="389"/>
      <c r="T74" s="389"/>
      <c r="U74" s="389"/>
    </row>
    <row r="75" spans="2:21" x14ac:dyDescent="0.2">
      <c r="B75" s="345"/>
      <c r="C75" s="122" t="s">
        <v>308</v>
      </c>
      <c r="D75" s="212">
        <v>100000000</v>
      </c>
      <c r="E75" s="81">
        <v>70000000</v>
      </c>
      <c r="F75" s="82">
        <v>420000000</v>
      </c>
      <c r="G75" s="212">
        <v>140000000</v>
      </c>
      <c r="H75" s="81">
        <v>80000000</v>
      </c>
      <c r="I75" s="82">
        <v>450000000</v>
      </c>
      <c r="J75" s="212">
        <v>90000000</v>
      </c>
      <c r="K75" s="81">
        <v>60000000</v>
      </c>
      <c r="L75" s="82">
        <v>380000000</v>
      </c>
      <c r="M75" s="212">
        <v>120000000</v>
      </c>
      <c r="N75" s="81">
        <v>80000000</v>
      </c>
      <c r="O75" s="82">
        <v>400000000</v>
      </c>
      <c r="P75" s="212">
        <v>90000000</v>
      </c>
      <c r="Q75" s="81">
        <v>60000000</v>
      </c>
      <c r="R75" s="82">
        <v>340000000</v>
      </c>
      <c r="S75" s="212">
        <v>90000000</v>
      </c>
      <c r="T75" s="81">
        <v>50000000</v>
      </c>
      <c r="U75" s="82">
        <v>340000000</v>
      </c>
    </row>
    <row r="76" spans="2:21" s="345" customFormat="1" x14ac:dyDescent="0.2">
      <c r="C76" s="126" t="s">
        <v>309</v>
      </c>
      <c r="D76" s="212">
        <v>0</v>
      </c>
      <c r="E76" s="209" t="s">
        <v>119</v>
      </c>
      <c r="F76" s="210" t="s">
        <v>119</v>
      </c>
      <c r="G76" s="212">
        <v>0</v>
      </c>
      <c r="H76" s="209" t="s">
        <v>119</v>
      </c>
      <c r="I76" s="210" t="s">
        <v>119</v>
      </c>
      <c r="J76" s="212">
        <v>0</v>
      </c>
      <c r="K76" s="209" t="s">
        <v>119</v>
      </c>
      <c r="L76" s="210" t="s">
        <v>119</v>
      </c>
      <c r="M76" s="212">
        <v>0</v>
      </c>
      <c r="N76" s="209" t="s">
        <v>119</v>
      </c>
      <c r="O76" s="210" t="s">
        <v>119</v>
      </c>
      <c r="P76" s="212">
        <v>0</v>
      </c>
      <c r="Q76" s="209" t="s">
        <v>119</v>
      </c>
      <c r="R76" s="210" t="s">
        <v>119</v>
      </c>
      <c r="S76" s="212">
        <v>0</v>
      </c>
      <c r="T76" s="209" t="s">
        <v>119</v>
      </c>
      <c r="U76" s="210" t="s">
        <v>119</v>
      </c>
    </row>
    <row r="77" spans="2:21" x14ac:dyDescent="0.2">
      <c r="B77" s="345"/>
      <c r="C77" s="122" t="s">
        <v>310</v>
      </c>
      <c r="D77" s="212">
        <v>100000000</v>
      </c>
      <c r="E77" s="81">
        <v>70000000</v>
      </c>
      <c r="F77" s="82">
        <v>420000000</v>
      </c>
      <c r="G77" s="212">
        <v>140000000</v>
      </c>
      <c r="H77" s="81">
        <v>80000000</v>
      </c>
      <c r="I77" s="82">
        <v>450000000</v>
      </c>
      <c r="J77" s="212">
        <v>80000000</v>
      </c>
      <c r="K77" s="81">
        <v>50000000</v>
      </c>
      <c r="L77" s="82">
        <v>370000000</v>
      </c>
      <c r="M77" s="212">
        <v>120000000</v>
      </c>
      <c r="N77" s="81">
        <v>80000000</v>
      </c>
      <c r="O77" s="82">
        <v>390000000</v>
      </c>
      <c r="P77" s="212">
        <v>80000000</v>
      </c>
      <c r="Q77" s="81">
        <v>60000000</v>
      </c>
      <c r="R77" s="82">
        <v>340000000</v>
      </c>
      <c r="S77" s="212">
        <v>90000000</v>
      </c>
      <c r="T77" s="81">
        <v>50000000</v>
      </c>
      <c r="U77" s="82">
        <v>340000000</v>
      </c>
    </row>
    <row r="78" spans="2:21" s="345" customFormat="1" x14ac:dyDescent="0.2">
      <c r="C78" s="345" t="s">
        <v>120</v>
      </c>
      <c r="D78" s="212">
        <v>86600000000</v>
      </c>
      <c r="E78" s="209" t="s">
        <v>119</v>
      </c>
      <c r="F78" s="210" t="s">
        <v>119</v>
      </c>
      <c r="G78" s="212">
        <v>83100000000</v>
      </c>
      <c r="H78" s="209" t="s">
        <v>119</v>
      </c>
      <c r="I78" s="210" t="s">
        <v>119</v>
      </c>
      <c r="J78" s="212">
        <v>79800000000</v>
      </c>
      <c r="K78" s="209" t="s">
        <v>119</v>
      </c>
      <c r="L78" s="210" t="s">
        <v>119</v>
      </c>
      <c r="M78" s="212">
        <v>74200000000</v>
      </c>
      <c r="N78" s="209" t="s">
        <v>119</v>
      </c>
      <c r="O78" s="210" t="s">
        <v>119</v>
      </c>
      <c r="P78" s="212">
        <v>69800000000</v>
      </c>
      <c r="Q78" s="209" t="s">
        <v>119</v>
      </c>
      <c r="R78" s="210" t="s">
        <v>119</v>
      </c>
      <c r="S78" s="212">
        <v>66900000000</v>
      </c>
      <c r="T78" s="209" t="s">
        <v>119</v>
      </c>
      <c r="U78" s="210" t="s">
        <v>119</v>
      </c>
    </row>
    <row r="79" spans="2:21" s="345" customFormat="1" ht="26.25" customHeight="1" x14ac:dyDescent="0.2">
      <c r="C79" s="126" t="s">
        <v>311</v>
      </c>
      <c r="D79" s="162">
        <v>1E-3</v>
      </c>
      <c r="E79" s="119">
        <v>1E-3</v>
      </c>
      <c r="F79" s="120">
        <v>5.0000000000000001E-3</v>
      </c>
      <c r="G79" s="162">
        <v>2E-3</v>
      </c>
      <c r="H79" s="119">
        <v>1E-3</v>
      </c>
      <c r="I79" s="120">
        <v>5.0000000000000001E-3</v>
      </c>
      <c r="J79" s="162">
        <v>1E-3</v>
      </c>
      <c r="K79" s="119">
        <v>1E-3</v>
      </c>
      <c r="L79" s="120">
        <v>5.0000000000000001E-3</v>
      </c>
      <c r="M79" s="162">
        <v>2E-3</v>
      </c>
      <c r="N79" s="119">
        <v>1E-3</v>
      </c>
      <c r="O79" s="120">
        <v>5.0000000000000001E-3</v>
      </c>
      <c r="P79" s="162">
        <v>1E-3</v>
      </c>
      <c r="Q79" s="119">
        <v>1E-3</v>
      </c>
      <c r="R79" s="120">
        <v>5.0000000000000001E-3</v>
      </c>
      <c r="S79" s="162">
        <v>1E-3</v>
      </c>
      <c r="T79" s="119">
        <v>1E-3</v>
      </c>
      <c r="U79" s="120">
        <v>5.0000000000000001E-3</v>
      </c>
    </row>
    <row r="80" spans="2:21" x14ac:dyDescent="0.2">
      <c r="B80" s="345"/>
      <c r="C80" s="122" t="s">
        <v>312</v>
      </c>
      <c r="D80" s="37">
        <v>1E-3</v>
      </c>
      <c r="E80" s="38">
        <v>1E-3</v>
      </c>
      <c r="F80" s="26">
        <v>5.0000000000000001E-3</v>
      </c>
      <c r="G80" s="37">
        <v>2E-3</v>
      </c>
      <c r="H80" s="38">
        <v>1E-3</v>
      </c>
      <c r="I80" s="26">
        <v>5.0000000000000001E-3</v>
      </c>
      <c r="J80" s="37">
        <v>1E-3</v>
      </c>
      <c r="K80" s="38">
        <v>1E-3</v>
      </c>
      <c r="L80" s="26">
        <v>5.0000000000000001E-3</v>
      </c>
      <c r="M80" s="37">
        <v>2E-3</v>
      </c>
      <c r="N80" s="38">
        <v>1E-3</v>
      </c>
      <c r="O80" s="26">
        <v>5.0000000000000001E-3</v>
      </c>
      <c r="P80" s="37">
        <v>1E-3</v>
      </c>
      <c r="Q80" s="38">
        <v>1E-3</v>
      </c>
      <c r="R80" s="26">
        <v>5.0000000000000001E-3</v>
      </c>
      <c r="S80" s="37">
        <v>1E-3</v>
      </c>
      <c r="T80" s="38">
        <v>1E-3</v>
      </c>
      <c r="U80" s="26">
        <v>5.0000000000000001E-3</v>
      </c>
    </row>
    <row r="81" spans="2:16384" s="345" customFormat="1" x14ac:dyDescent="0.2">
      <c r="C81" s="126"/>
      <c r="D81" s="212"/>
      <c r="E81" s="209"/>
      <c r="F81" s="210"/>
      <c r="G81" s="212"/>
      <c r="H81" s="209"/>
      <c r="I81" s="210"/>
      <c r="J81" s="212"/>
      <c r="K81" s="209"/>
      <c r="L81" s="210"/>
      <c r="M81" s="212"/>
      <c r="N81" s="209"/>
      <c r="O81" s="210"/>
      <c r="P81" s="212"/>
      <c r="Q81" s="209"/>
      <c r="R81" s="210"/>
      <c r="S81" s="212"/>
      <c r="T81" s="209"/>
      <c r="U81" s="210"/>
    </row>
    <row r="82" spans="2:16384" x14ac:dyDescent="0.2">
      <c r="B82" s="345"/>
      <c r="C82" s="122"/>
      <c r="D82" s="213"/>
      <c r="E82" s="207"/>
      <c r="F82" s="208"/>
      <c r="G82" s="213"/>
      <c r="H82" s="207"/>
      <c r="I82" s="208"/>
      <c r="J82" s="213"/>
      <c r="K82" s="207"/>
      <c r="L82" s="208"/>
      <c r="M82" s="213"/>
      <c r="N82" s="207"/>
      <c r="O82" s="208"/>
      <c r="P82" s="213"/>
      <c r="Q82" s="207"/>
      <c r="R82" s="208"/>
      <c r="S82" s="213"/>
      <c r="T82" s="207"/>
      <c r="U82" s="208"/>
    </row>
    <row r="83" spans="2:16384" x14ac:dyDescent="0.2">
      <c r="B83" s="342" t="s">
        <v>123</v>
      </c>
      <c r="D83" s="389"/>
      <c r="E83" s="389"/>
      <c r="F83" s="389"/>
      <c r="G83" s="389"/>
      <c r="H83" s="389"/>
      <c r="I83" s="389"/>
      <c r="J83" s="389"/>
      <c r="K83" s="389"/>
      <c r="L83" s="389"/>
      <c r="M83" s="389"/>
      <c r="N83" s="389"/>
      <c r="O83" s="389"/>
      <c r="P83" s="389"/>
      <c r="Q83" s="389"/>
      <c r="R83" s="389"/>
      <c r="S83" s="389"/>
      <c r="T83" s="389"/>
      <c r="U83" s="389"/>
    </row>
    <row r="84" spans="2:16384" x14ac:dyDescent="0.2">
      <c r="B84" s="345"/>
      <c r="C84" s="122" t="s">
        <v>308</v>
      </c>
      <c r="D84" s="212">
        <v>130000000</v>
      </c>
      <c r="E84" s="81">
        <v>0</v>
      </c>
      <c r="F84" s="82">
        <v>360000000</v>
      </c>
      <c r="G84" s="212">
        <v>120000000</v>
      </c>
      <c r="H84" s="81">
        <v>0</v>
      </c>
      <c r="I84" s="82">
        <v>320000000</v>
      </c>
      <c r="J84" s="212">
        <v>110000000</v>
      </c>
      <c r="K84" s="81">
        <v>0</v>
      </c>
      <c r="L84" s="82">
        <v>300000000</v>
      </c>
      <c r="M84" s="212">
        <v>100000000</v>
      </c>
      <c r="N84" s="81">
        <v>0</v>
      </c>
      <c r="O84" s="82">
        <v>270000000</v>
      </c>
      <c r="P84" s="212">
        <v>90000000</v>
      </c>
      <c r="Q84" s="81">
        <v>0</v>
      </c>
      <c r="R84" s="82">
        <v>250000000</v>
      </c>
      <c r="S84" s="212">
        <v>80000000</v>
      </c>
      <c r="T84" s="81">
        <v>0</v>
      </c>
      <c r="U84" s="82">
        <v>230000000</v>
      </c>
    </row>
    <row r="85" spans="2:16384" s="345" customFormat="1" x14ac:dyDescent="0.2">
      <c r="C85" s="126" t="s">
        <v>309</v>
      </c>
      <c r="D85" s="212">
        <v>20000000</v>
      </c>
      <c r="E85" s="209" t="s">
        <v>119</v>
      </c>
      <c r="F85" s="210" t="s">
        <v>119</v>
      </c>
      <c r="G85" s="212">
        <v>20000000</v>
      </c>
      <c r="H85" s="209" t="s">
        <v>119</v>
      </c>
      <c r="I85" s="210" t="s">
        <v>119</v>
      </c>
      <c r="J85" s="212">
        <v>20000000</v>
      </c>
      <c r="K85" s="209" t="s">
        <v>119</v>
      </c>
      <c r="L85" s="210" t="s">
        <v>119</v>
      </c>
      <c r="M85" s="212">
        <v>20000000</v>
      </c>
      <c r="N85" s="209" t="s">
        <v>119</v>
      </c>
      <c r="O85" s="210" t="s">
        <v>119</v>
      </c>
      <c r="P85" s="212">
        <v>10000000</v>
      </c>
      <c r="Q85" s="209" t="s">
        <v>119</v>
      </c>
      <c r="R85" s="210" t="s">
        <v>119</v>
      </c>
      <c r="S85" s="212">
        <v>10000000</v>
      </c>
      <c r="T85" s="209" t="s">
        <v>119</v>
      </c>
      <c r="U85" s="210" t="s">
        <v>119</v>
      </c>
    </row>
    <row r="86" spans="2:16384" x14ac:dyDescent="0.2">
      <c r="B86" s="345"/>
      <c r="C86" s="122" t="s">
        <v>310</v>
      </c>
      <c r="D86" s="212">
        <v>110000000</v>
      </c>
      <c r="E86" s="81">
        <v>-20000000</v>
      </c>
      <c r="F86" s="82">
        <v>340000000</v>
      </c>
      <c r="G86" s="212">
        <v>100000000</v>
      </c>
      <c r="H86" s="81">
        <v>0</v>
      </c>
      <c r="I86" s="82">
        <v>300000000</v>
      </c>
      <c r="J86" s="212">
        <v>90000000</v>
      </c>
      <c r="K86" s="81">
        <v>0</v>
      </c>
      <c r="L86" s="82">
        <v>280000000</v>
      </c>
      <c r="M86" s="212">
        <v>80000000</v>
      </c>
      <c r="N86" s="81">
        <v>0</v>
      </c>
      <c r="O86" s="82">
        <v>250000000</v>
      </c>
      <c r="P86" s="212">
        <v>80000000</v>
      </c>
      <c r="Q86" s="81">
        <v>0</v>
      </c>
      <c r="R86" s="82">
        <v>230000000</v>
      </c>
      <c r="S86" s="212">
        <v>70000000</v>
      </c>
      <c r="T86" s="81">
        <v>0</v>
      </c>
      <c r="U86" s="82">
        <v>220000000</v>
      </c>
    </row>
    <row r="87" spans="2:16384" s="345" customFormat="1" x14ac:dyDescent="0.2">
      <c r="C87" s="345" t="s">
        <v>120</v>
      </c>
      <c r="D87" s="212">
        <v>2300000000</v>
      </c>
      <c r="E87" s="209" t="s">
        <v>119</v>
      </c>
      <c r="F87" s="210" t="s">
        <v>119</v>
      </c>
      <c r="G87" s="212">
        <v>2100000000</v>
      </c>
      <c r="H87" s="209" t="s">
        <v>119</v>
      </c>
      <c r="I87" s="210" t="s">
        <v>119</v>
      </c>
      <c r="J87" s="212">
        <v>2000000000</v>
      </c>
      <c r="K87" s="209" t="s">
        <v>119</v>
      </c>
      <c r="L87" s="210" t="s">
        <v>119</v>
      </c>
      <c r="M87" s="212">
        <v>1800000000</v>
      </c>
      <c r="N87" s="209" t="s">
        <v>119</v>
      </c>
      <c r="O87" s="210" t="s">
        <v>119</v>
      </c>
      <c r="P87" s="212">
        <v>1600000000</v>
      </c>
      <c r="Q87" s="209" t="s">
        <v>119</v>
      </c>
      <c r="R87" s="210" t="s">
        <v>119</v>
      </c>
      <c r="S87" s="212">
        <v>1500000000</v>
      </c>
      <c r="T87" s="209" t="s">
        <v>119</v>
      </c>
      <c r="U87" s="210" t="s">
        <v>119</v>
      </c>
    </row>
    <row r="88" spans="2:16384" s="345" customFormat="1" ht="26.25" customHeight="1" x14ac:dyDescent="0.2">
      <c r="C88" s="126" t="s">
        <v>311</v>
      </c>
      <c r="D88" s="162">
        <v>5.5E-2</v>
      </c>
      <c r="E88" s="119">
        <v>0</v>
      </c>
      <c r="F88" s="120">
        <v>0.152</v>
      </c>
      <c r="G88" s="162">
        <v>5.5E-2</v>
      </c>
      <c r="H88" s="119">
        <v>0</v>
      </c>
      <c r="I88" s="120">
        <v>0.152</v>
      </c>
      <c r="J88" s="162">
        <v>5.5E-2</v>
      </c>
      <c r="K88" s="119">
        <v>0</v>
      </c>
      <c r="L88" s="120">
        <v>0.152</v>
      </c>
      <c r="M88" s="162">
        <v>5.5E-2</v>
      </c>
      <c r="N88" s="119">
        <v>0</v>
      </c>
      <c r="O88" s="120">
        <v>0.152</v>
      </c>
      <c r="P88" s="162">
        <v>5.5E-2</v>
      </c>
      <c r="Q88" s="119">
        <v>0</v>
      </c>
      <c r="R88" s="120">
        <v>0.152</v>
      </c>
      <c r="S88" s="162">
        <v>5.5E-2</v>
      </c>
      <c r="T88" s="119">
        <v>0</v>
      </c>
      <c r="U88" s="120">
        <v>0.152</v>
      </c>
    </row>
    <row r="89" spans="2:16384" x14ac:dyDescent="0.2">
      <c r="B89" s="345"/>
      <c r="C89" s="122" t="s">
        <v>312</v>
      </c>
      <c r="D89" s="37">
        <v>4.5999999999999999E-2</v>
      </c>
      <c r="E89" s="38">
        <v>-8.9999999999999993E-3</v>
      </c>
      <c r="F89" s="26">
        <v>0.14399999999999999</v>
      </c>
      <c r="G89" s="37">
        <v>4.5999999999999999E-2</v>
      </c>
      <c r="H89" s="38">
        <v>0</v>
      </c>
      <c r="I89" s="26">
        <v>0.14299999999999999</v>
      </c>
      <c r="J89" s="37">
        <v>4.4999999999999998E-2</v>
      </c>
      <c r="K89" s="38">
        <v>0</v>
      </c>
      <c r="L89" s="26">
        <v>0.14299999999999999</v>
      </c>
      <c r="M89" s="37">
        <v>4.3999999999999997E-2</v>
      </c>
      <c r="N89" s="38">
        <v>0</v>
      </c>
      <c r="O89" s="26">
        <v>0.14199999999999999</v>
      </c>
      <c r="P89" s="37">
        <v>4.7E-2</v>
      </c>
      <c r="Q89" s="38">
        <v>0</v>
      </c>
      <c r="R89" s="26">
        <v>0.14399999999999999</v>
      </c>
      <c r="S89" s="37">
        <v>4.9000000000000002E-2</v>
      </c>
      <c r="T89" s="38">
        <v>0</v>
      </c>
      <c r="U89" s="26">
        <v>0.14599999999999999</v>
      </c>
    </row>
    <row r="90" spans="2:16384" s="345" customFormat="1" x14ac:dyDescent="0.2">
      <c r="C90" s="122"/>
      <c r="D90" s="213"/>
      <c r="E90" s="207"/>
      <c r="F90" s="208"/>
      <c r="G90" s="213"/>
      <c r="H90" s="207"/>
      <c r="I90" s="208"/>
      <c r="J90" s="133"/>
      <c r="K90" s="207"/>
      <c r="L90" s="208"/>
      <c r="M90" s="133"/>
      <c r="N90" s="207"/>
      <c r="O90" s="208"/>
      <c r="P90" s="133"/>
      <c r="Q90" s="207"/>
      <c r="R90" s="208"/>
      <c r="S90" s="342"/>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2"/>
      <c r="AU90" s="342"/>
      <c r="AV90" s="342"/>
      <c r="AW90" s="342"/>
      <c r="AX90" s="342"/>
      <c r="AY90" s="342"/>
      <c r="AZ90" s="342"/>
      <c r="BA90" s="342"/>
      <c r="BB90" s="342"/>
      <c r="BC90" s="342"/>
      <c r="BD90" s="342"/>
      <c r="BE90" s="342"/>
      <c r="BF90" s="342"/>
      <c r="BG90" s="342"/>
      <c r="BH90" s="342"/>
      <c r="BI90" s="342"/>
      <c r="BJ90" s="342"/>
      <c r="BK90" s="342"/>
      <c r="BL90" s="342"/>
      <c r="BM90" s="342"/>
      <c r="BN90" s="342"/>
      <c r="BO90" s="342"/>
      <c r="BP90" s="342"/>
      <c r="BQ90" s="342"/>
      <c r="BR90" s="342"/>
      <c r="BS90" s="342"/>
      <c r="BT90" s="342"/>
      <c r="BU90" s="342"/>
      <c r="BV90" s="342"/>
      <c r="BW90" s="342"/>
      <c r="BX90" s="342"/>
      <c r="BY90" s="342"/>
      <c r="BZ90" s="342"/>
      <c r="CA90" s="342"/>
      <c r="CB90" s="342"/>
      <c r="CC90" s="342"/>
      <c r="CD90" s="342"/>
      <c r="CE90" s="342"/>
      <c r="CF90" s="342"/>
      <c r="CG90" s="342"/>
      <c r="CH90" s="342"/>
      <c r="CI90" s="342"/>
      <c r="CJ90" s="342"/>
      <c r="CK90" s="342"/>
      <c r="CL90" s="342"/>
      <c r="CM90" s="342"/>
      <c r="CN90" s="342"/>
      <c r="CO90" s="342"/>
      <c r="CP90" s="342"/>
      <c r="CQ90" s="342"/>
      <c r="CR90" s="342"/>
      <c r="CS90" s="342"/>
      <c r="CT90" s="342"/>
      <c r="CU90" s="342"/>
      <c r="CV90" s="342"/>
      <c r="CW90" s="342"/>
      <c r="CX90" s="342"/>
      <c r="CY90" s="342"/>
      <c r="CZ90" s="342"/>
      <c r="DA90" s="342"/>
      <c r="DB90" s="342"/>
      <c r="DC90" s="342"/>
      <c r="DD90" s="342"/>
      <c r="DE90" s="342"/>
      <c r="DF90" s="342"/>
      <c r="DG90" s="342"/>
      <c r="DH90" s="342"/>
      <c r="DI90" s="342"/>
      <c r="DJ90" s="342"/>
      <c r="DK90" s="342"/>
      <c r="DL90" s="342"/>
      <c r="DM90" s="342"/>
      <c r="DN90" s="342"/>
      <c r="DO90" s="342"/>
      <c r="DP90" s="342"/>
      <c r="DQ90" s="342"/>
      <c r="DR90" s="342"/>
      <c r="DS90" s="342"/>
      <c r="DT90" s="342"/>
      <c r="DU90" s="342"/>
      <c r="DV90" s="342"/>
      <c r="DW90" s="342"/>
      <c r="DX90" s="342"/>
      <c r="DY90" s="342"/>
      <c r="DZ90" s="342"/>
      <c r="EA90" s="342"/>
      <c r="EB90" s="342"/>
      <c r="EC90" s="342"/>
      <c r="ED90" s="342"/>
      <c r="EE90" s="342"/>
      <c r="EF90" s="342"/>
      <c r="EG90" s="342"/>
      <c r="EH90" s="342"/>
      <c r="EI90" s="342"/>
      <c r="EJ90" s="342"/>
      <c r="EK90" s="342"/>
      <c r="EL90" s="342"/>
      <c r="EM90" s="342"/>
      <c r="EN90" s="342"/>
      <c r="EO90" s="342"/>
      <c r="EP90" s="342"/>
      <c r="EQ90" s="342"/>
      <c r="ER90" s="342"/>
      <c r="ES90" s="342"/>
      <c r="ET90" s="342"/>
      <c r="EU90" s="342"/>
      <c r="EV90" s="342"/>
      <c r="EW90" s="342"/>
      <c r="EX90" s="342"/>
      <c r="EY90" s="342"/>
      <c r="EZ90" s="342"/>
      <c r="FA90" s="342"/>
      <c r="FB90" s="342"/>
      <c r="FC90" s="342"/>
      <c r="FD90" s="342"/>
      <c r="FE90" s="342"/>
      <c r="FF90" s="342"/>
      <c r="FG90" s="342"/>
      <c r="FH90" s="342"/>
      <c r="FI90" s="342"/>
      <c r="FJ90" s="342"/>
      <c r="FK90" s="342"/>
      <c r="FL90" s="342"/>
      <c r="FM90" s="342"/>
      <c r="FN90" s="342"/>
      <c r="FO90" s="342"/>
      <c r="FP90" s="342"/>
      <c r="FQ90" s="342"/>
      <c r="FR90" s="342"/>
      <c r="FS90" s="342"/>
      <c r="FT90" s="342"/>
      <c r="FU90" s="342"/>
      <c r="FV90" s="342"/>
      <c r="FW90" s="342"/>
      <c r="FX90" s="342"/>
      <c r="FY90" s="342"/>
      <c r="FZ90" s="342"/>
      <c r="GA90" s="342"/>
      <c r="GB90" s="342"/>
      <c r="GC90" s="342"/>
      <c r="GD90" s="342"/>
      <c r="GE90" s="342"/>
      <c r="GF90" s="342"/>
      <c r="GG90" s="342"/>
      <c r="GH90" s="342"/>
      <c r="GI90" s="342"/>
      <c r="GJ90" s="342"/>
      <c r="GK90" s="342"/>
      <c r="GL90" s="342"/>
      <c r="GM90" s="342"/>
      <c r="GN90" s="342"/>
      <c r="GO90" s="342"/>
      <c r="GP90" s="342"/>
      <c r="GQ90" s="342"/>
      <c r="GR90" s="342"/>
      <c r="GS90" s="342"/>
      <c r="GT90" s="342"/>
      <c r="GU90" s="342"/>
      <c r="GV90" s="342"/>
      <c r="GW90" s="342"/>
      <c r="GX90" s="342"/>
      <c r="GY90" s="342"/>
      <c r="GZ90" s="342"/>
      <c r="HA90" s="342"/>
      <c r="HB90" s="342"/>
      <c r="HC90" s="342"/>
      <c r="HD90" s="342"/>
      <c r="HE90" s="342"/>
      <c r="HF90" s="342"/>
      <c r="HG90" s="342"/>
      <c r="HH90" s="342"/>
      <c r="HI90" s="342"/>
      <c r="HJ90" s="342"/>
      <c r="HK90" s="342"/>
      <c r="HL90" s="342"/>
      <c r="HM90" s="342"/>
      <c r="HN90" s="342"/>
      <c r="HO90" s="342"/>
      <c r="HP90" s="342"/>
      <c r="HQ90" s="342"/>
      <c r="HR90" s="342"/>
      <c r="HS90" s="342"/>
      <c r="HT90" s="342"/>
      <c r="HU90" s="342"/>
      <c r="HV90" s="342"/>
      <c r="HW90" s="342"/>
      <c r="HX90" s="342"/>
      <c r="HY90" s="342"/>
      <c r="HZ90" s="342"/>
      <c r="IA90" s="342"/>
      <c r="IB90" s="342"/>
      <c r="IC90" s="342"/>
      <c r="ID90" s="342"/>
      <c r="IE90" s="342"/>
      <c r="IF90" s="342"/>
      <c r="IG90" s="342"/>
      <c r="IH90" s="342"/>
      <c r="II90" s="342"/>
      <c r="IJ90" s="342"/>
      <c r="IK90" s="342"/>
      <c r="IL90" s="342"/>
      <c r="IM90" s="342"/>
      <c r="IN90" s="342"/>
      <c r="IO90" s="342"/>
      <c r="IP90" s="342"/>
      <c r="IQ90" s="342"/>
      <c r="IR90" s="342"/>
      <c r="IS90" s="342"/>
      <c r="IT90" s="342"/>
      <c r="IU90" s="342"/>
      <c r="IV90" s="342"/>
      <c r="IW90" s="342"/>
      <c r="IX90" s="342"/>
      <c r="IY90" s="342"/>
      <c r="IZ90" s="342"/>
      <c r="JA90" s="342"/>
      <c r="JB90" s="342"/>
      <c r="JC90" s="342"/>
      <c r="JD90" s="342"/>
      <c r="JE90" s="342"/>
      <c r="JF90" s="342"/>
      <c r="JG90" s="342"/>
      <c r="JH90" s="342"/>
      <c r="JI90" s="342"/>
      <c r="JJ90" s="342"/>
      <c r="JK90" s="342"/>
      <c r="JL90" s="342"/>
      <c r="JM90" s="342"/>
      <c r="JN90" s="342"/>
      <c r="JO90" s="342"/>
      <c r="JP90" s="342"/>
      <c r="JQ90" s="342"/>
      <c r="JR90" s="342"/>
      <c r="JS90" s="342"/>
      <c r="JT90" s="342"/>
      <c r="JU90" s="342"/>
      <c r="JV90" s="342"/>
      <c r="JW90" s="342"/>
      <c r="JX90" s="342"/>
      <c r="JY90" s="342"/>
      <c r="JZ90" s="342"/>
      <c r="KA90" s="342"/>
      <c r="KB90" s="342"/>
      <c r="KC90" s="342"/>
      <c r="KD90" s="342"/>
      <c r="KE90" s="342"/>
      <c r="KF90" s="342"/>
      <c r="KG90" s="342"/>
      <c r="KH90" s="342"/>
      <c r="KI90" s="342"/>
      <c r="KJ90" s="342"/>
      <c r="KK90" s="342"/>
      <c r="KL90" s="342"/>
      <c r="KM90" s="342"/>
      <c r="KN90" s="342"/>
      <c r="KO90" s="342"/>
      <c r="KP90" s="342"/>
      <c r="KQ90" s="342"/>
      <c r="KR90" s="342"/>
      <c r="KS90" s="342"/>
      <c r="KT90" s="342"/>
      <c r="KU90" s="342"/>
      <c r="KV90" s="342"/>
      <c r="KW90" s="342"/>
      <c r="KX90" s="342"/>
      <c r="KY90" s="342"/>
      <c r="KZ90" s="342"/>
      <c r="LA90" s="342"/>
      <c r="LB90" s="342"/>
      <c r="LC90" s="342"/>
      <c r="LD90" s="342"/>
      <c r="LE90" s="342"/>
      <c r="LF90" s="342"/>
      <c r="LG90" s="342"/>
      <c r="LH90" s="342"/>
      <c r="LI90" s="342"/>
      <c r="LJ90" s="342"/>
      <c r="LK90" s="342"/>
      <c r="LL90" s="342"/>
      <c r="LM90" s="342"/>
      <c r="LN90" s="342"/>
      <c r="LO90" s="342"/>
      <c r="LP90" s="342"/>
      <c r="LQ90" s="342"/>
      <c r="LR90" s="342"/>
      <c r="LS90" s="342"/>
      <c r="LT90" s="342"/>
      <c r="LU90" s="342"/>
      <c r="LV90" s="342"/>
      <c r="LW90" s="342"/>
      <c r="LX90" s="342"/>
      <c r="LY90" s="342"/>
      <c r="LZ90" s="342"/>
      <c r="MA90" s="342"/>
      <c r="MB90" s="342"/>
      <c r="MC90" s="342"/>
      <c r="MD90" s="342"/>
      <c r="ME90" s="342"/>
      <c r="MF90" s="342"/>
      <c r="MG90" s="342"/>
      <c r="MH90" s="342"/>
      <c r="MI90" s="342"/>
      <c r="MJ90" s="342"/>
      <c r="MK90" s="342"/>
      <c r="ML90" s="342"/>
      <c r="MM90" s="342"/>
      <c r="MN90" s="342"/>
      <c r="MO90" s="342"/>
      <c r="MP90" s="342"/>
      <c r="MQ90" s="342"/>
      <c r="MR90" s="342"/>
      <c r="MS90" s="342"/>
      <c r="MT90" s="342"/>
      <c r="MU90" s="342"/>
      <c r="MV90" s="342"/>
      <c r="MW90" s="342"/>
      <c r="MX90" s="342"/>
      <c r="MY90" s="342"/>
      <c r="MZ90" s="342"/>
      <c r="NA90" s="342"/>
      <c r="NB90" s="342"/>
      <c r="NC90" s="342"/>
      <c r="ND90" s="342"/>
      <c r="NE90" s="342"/>
      <c r="NF90" s="342"/>
      <c r="NG90" s="342"/>
      <c r="NH90" s="342"/>
      <c r="NI90" s="342"/>
      <c r="NJ90" s="342"/>
      <c r="NK90" s="342"/>
      <c r="NL90" s="342"/>
      <c r="NM90" s="342"/>
      <c r="NN90" s="342"/>
      <c r="NO90" s="342"/>
      <c r="NP90" s="342"/>
      <c r="NQ90" s="342"/>
      <c r="NR90" s="342"/>
      <c r="NS90" s="342"/>
      <c r="NT90" s="342"/>
      <c r="NU90" s="342"/>
      <c r="NV90" s="342"/>
      <c r="NW90" s="342"/>
      <c r="NX90" s="342"/>
      <c r="NY90" s="342"/>
      <c r="NZ90" s="342"/>
      <c r="OA90" s="342"/>
      <c r="OB90" s="342"/>
      <c r="OC90" s="342"/>
      <c r="OD90" s="342"/>
      <c r="OE90" s="342"/>
      <c r="OF90" s="342"/>
      <c r="OG90" s="342"/>
      <c r="OH90" s="342"/>
      <c r="OI90" s="342"/>
      <c r="OJ90" s="342"/>
      <c r="OK90" s="342"/>
      <c r="OL90" s="342"/>
      <c r="OM90" s="342"/>
      <c r="ON90" s="342"/>
      <c r="OO90" s="342"/>
      <c r="OP90" s="342"/>
      <c r="OQ90" s="342"/>
      <c r="OR90" s="342"/>
      <c r="OS90" s="342"/>
      <c r="OT90" s="342"/>
      <c r="OU90" s="342"/>
      <c r="OV90" s="342"/>
      <c r="OW90" s="342"/>
      <c r="OX90" s="342"/>
      <c r="OY90" s="342"/>
      <c r="OZ90" s="342"/>
      <c r="PA90" s="342"/>
      <c r="PB90" s="342"/>
      <c r="PC90" s="342"/>
      <c r="PD90" s="342"/>
      <c r="PE90" s="342"/>
      <c r="PF90" s="342"/>
      <c r="PG90" s="342"/>
      <c r="PH90" s="342"/>
      <c r="PI90" s="342"/>
      <c r="PJ90" s="342"/>
      <c r="PK90" s="342"/>
      <c r="PL90" s="342"/>
      <c r="PM90" s="342"/>
      <c r="PN90" s="342"/>
      <c r="PO90" s="342"/>
      <c r="PP90" s="342"/>
      <c r="PQ90" s="342"/>
      <c r="PR90" s="342"/>
      <c r="PS90" s="342"/>
      <c r="PT90" s="342"/>
      <c r="PU90" s="342"/>
      <c r="PV90" s="342"/>
      <c r="PW90" s="342"/>
      <c r="PX90" s="342"/>
      <c r="PY90" s="342"/>
      <c r="PZ90" s="342"/>
      <c r="QA90" s="342"/>
      <c r="QB90" s="342"/>
      <c r="QC90" s="342"/>
      <c r="QD90" s="342"/>
      <c r="QE90" s="342"/>
      <c r="QF90" s="342"/>
      <c r="QG90" s="342"/>
      <c r="QH90" s="342"/>
      <c r="QI90" s="342"/>
      <c r="QJ90" s="342"/>
      <c r="QK90" s="342"/>
      <c r="QL90" s="342"/>
      <c r="QM90" s="342"/>
      <c r="QN90" s="342"/>
      <c r="QO90" s="342"/>
      <c r="QP90" s="342"/>
      <c r="QQ90" s="342"/>
      <c r="QR90" s="342"/>
      <c r="QS90" s="342"/>
      <c r="QT90" s="342"/>
      <c r="QU90" s="342"/>
      <c r="QV90" s="342"/>
      <c r="QW90" s="342"/>
      <c r="QX90" s="342"/>
      <c r="QY90" s="342"/>
      <c r="QZ90" s="342"/>
      <c r="RA90" s="342"/>
      <c r="RB90" s="342"/>
      <c r="RC90" s="342"/>
      <c r="RD90" s="342"/>
      <c r="RE90" s="342"/>
      <c r="RF90" s="342"/>
      <c r="RG90" s="342"/>
      <c r="RH90" s="342"/>
      <c r="RI90" s="342"/>
      <c r="RJ90" s="342"/>
      <c r="RK90" s="342"/>
      <c r="RL90" s="342"/>
      <c r="RM90" s="342"/>
      <c r="RN90" s="342"/>
      <c r="RO90" s="342"/>
      <c r="RP90" s="342"/>
      <c r="RQ90" s="342"/>
      <c r="RR90" s="342"/>
      <c r="RS90" s="342"/>
      <c r="RT90" s="342"/>
      <c r="RU90" s="342"/>
      <c r="RV90" s="342"/>
      <c r="RW90" s="342"/>
      <c r="RX90" s="342"/>
      <c r="RY90" s="342"/>
      <c r="RZ90" s="342"/>
      <c r="SA90" s="342"/>
      <c r="SB90" s="342"/>
      <c r="SC90" s="342"/>
      <c r="SD90" s="342"/>
      <c r="SE90" s="342"/>
      <c r="SF90" s="342"/>
      <c r="SG90" s="342"/>
      <c r="SH90" s="342"/>
      <c r="SI90" s="342"/>
      <c r="SJ90" s="342"/>
      <c r="SK90" s="342"/>
      <c r="SL90" s="342"/>
      <c r="SM90" s="342"/>
      <c r="SN90" s="342"/>
      <c r="SO90" s="342"/>
      <c r="SP90" s="342"/>
      <c r="SQ90" s="342"/>
      <c r="SR90" s="342"/>
      <c r="SS90" s="342"/>
      <c r="ST90" s="342"/>
      <c r="SU90" s="342"/>
      <c r="SV90" s="342"/>
      <c r="SW90" s="342"/>
      <c r="SX90" s="342"/>
      <c r="SY90" s="342"/>
      <c r="SZ90" s="342"/>
      <c r="TA90" s="342"/>
      <c r="TB90" s="342"/>
      <c r="TC90" s="342"/>
      <c r="TD90" s="342"/>
      <c r="TE90" s="342"/>
      <c r="TF90" s="342"/>
      <c r="TG90" s="342"/>
      <c r="TH90" s="342"/>
      <c r="TI90" s="342"/>
      <c r="TJ90" s="342"/>
      <c r="TK90" s="342"/>
      <c r="TL90" s="342"/>
      <c r="TM90" s="342"/>
      <c r="TN90" s="342"/>
      <c r="TO90" s="342"/>
      <c r="TP90" s="342"/>
      <c r="TQ90" s="342"/>
      <c r="TR90" s="342"/>
      <c r="TS90" s="342"/>
      <c r="TT90" s="342"/>
      <c r="TU90" s="342"/>
      <c r="TV90" s="342"/>
      <c r="TW90" s="342"/>
      <c r="TX90" s="342"/>
      <c r="TY90" s="342"/>
      <c r="TZ90" s="342"/>
      <c r="UA90" s="342"/>
      <c r="UB90" s="342"/>
      <c r="UC90" s="342"/>
      <c r="UD90" s="342"/>
      <c r="UE90" s="342"/>
      <c r="UF90" s="342"/>
      <c r="UG90" s="342"/>
      <c r="UH90" s="342"/>
      <c r="UI90" s="342"/>
      <c r="UJ90" s="342"/>
      <c r="UK90" s="342"/>
      <c r="UL90" s="342"/>
      <c r="UM90" s="342"/>
      <c r="UN90" s="342"/>
      <c r="UO90" s="342"/>
      <c r="UP90" s="342"/>
      <c r="UQ90" s="342"/>
      <c r="UR90" s="342"/>
      <c r="US90" s="342"/>
      <c r="UT90" s="342"/>
      <c r="UU90" s="342"/>
      <c r="UV90" s="342"/>
      <c r="UW90" s="342"/>
      <c r="UX90" s="342"/>
      <c r="UY90" s="342"/>
      <c r="UZ90" s="342"/>
      <c r="VA90" s="342"/>
      <c r="VB90" s="342"/>
      <c r="VC90" s="342"/>
      <c r="VD90" s="342"/>
      <c r="VE90" s="342"/>
      <c r="VF90" s="342"/>
      <c r="VG90" s="342"/>
      <c r="VH90" s="342"/>
      <c r="VI90" s="342"/>
      <c r="VJ90" s="342"/>
      <c r="VK90" s="342"/>
      <c r="VL90" s="342"/>
      <c r="VM90" s="342"/>
      <c r="VN90" s="342"/>
      <c r="VO90" s="342"/>
      <c r="VP90" s="342"/>
      <c r="VQ90" s="342"/>
      <c r="VR90" s="342"/>
      <c r="VS90" s="342"/>
      <c r="VT90" s="342"/>
      <c r="VU90" s="342"/>
      <c r="VV90" s="342"/>
      <c r="VW90" s="342"/>
      <c r="VX90" s="342"/>
      <c r="VY90" s="342"/>
      <c r="VZ90" s="342"/>
      <c r="WA90" s="342"/>
      <c r="WB90" s="342"/>
      <c r="WC90" s="342"/>
      <c r="WD90" s="342"/>
      <c r="WE90" s="342"/>
      <c r="WF90" s="342"/>
      <c r="WG90" s="342"/>
      <c r="WH90" s="342"/>
      <c r="WI90" s="342"/>
      <c r="WJ90" s="342"/>
      <c r="WK90" s="342"/>
      <c r="WL90" s="342"/>
      <c r="WM90" s="342"/>
      <c r="WN90" s="342"/>
      <c r="WO90" s="342"/>
      <c r="WP90" s="342"/>
      <c r="WQ90" s="342"/>
      <c r="WR90" s="342"/>
      <c r="WS90" s="342"/>
      <c r="WT90" s="342"/>
      <c r="WU90" s="342"/>
      <c r="WV90" s="342"/>
      <c r="WW90" s="342"/>
      <c r="WX90" s="342"/>
      <c r="WY90" s="342"/>
      <c r="WZ90" s="342"/>
      <c r="XA90" s="342"/>
      <c r="XB90" s="342"/>
      <c r="XC90" s="342"/>
      <c r="XD90" s="342"/>
      <c r="XE90" s="342"/>
      <c r="XF90" s="342"/>
      <c r="XG90" s="342"/>
      <c r="XH90" s="342"/>
      <c r="XI90" s="342"/>
      <c r="XJ90" s="342"/>
      <c r="XK90" s="342"/>
      <c r="XL90" s="342"/>
      <c r="XM90" s="342"/>
      <c r="XN90" s="342"/>
      <c r="XO90" s="342"/>
      <c r="XP90" s="342"/>
      <c r="XQ90" s="342"/>
      <c r="XR90" s="342"/>
      <c r="XS90" s="342"/>
      <c r="XT90" s="342"/>
      <c r="XU90" s="342"/>
      <c r="XV90" s="342"/>
      <c r="XW90" s="342"/>
      <c r="XX90" s="342"/>
      <c r="XY90" s="342"/>
      <c r="XZ90" s="342"/>
      <c r="YA90" s="342"/>
      <c r="YB90" s="342"/>
      <c r="YC90" s="342"/>
      <c r="YD90" s="342"/>
      <c r="YE90" s="342"/>
      <c r="YF90" s="342"/>
      <c r="YG90" s="342"/>
      <c r="YH90" s="342"/>
      <c r="YI90" s="342"/>
      <c r="YJ90" s="342"/>
      <c r="YK90" s="342"/>
      <c r="YL90" s="342"/>
      <c r="YM90" s="342"/>
      <c r="YN90" s="342"/>
      <c r="YO90" s="342"/>
      <c r="YP90" s="342"/>
      <c r="YQ90" s="342"/>
      <c r="YR90" s="342"/>
      <c r="YS90" s="342"/>
      <c r="YT90" s="342"/>
      <c r="YU90" s="342"/>
      <c r="YV90" s="342"/>
      <c r="YW90" s="342"/>
      <c r="YX90" s="342"/>
      <c r="YY90" s="342"/>
      <c r="YZ90" s="342"/>
      <c r="ZA90" s="342"/>
      <c r="ZB90" s="342"/>
      <c r="ZC90" s="342"/>
      <c r="ZD90" s="342"/>
      <c r="ZE90" s="342"/>
      <c r="ZF90" s="342"/>
      <c r="ZG90" s="342"/>
      <c r="ZH90" s="342"/>
      <c r="ZI90" s="342"/>
      <c r="ZJ90" s="342"/>
      <c r="ZK90" s="342"/>
      <c r="ZL90" s="342"/>
      <c r="ZM90" s="342"/>
      <c r="ZN90" s="342"/>
      <c r="ZO90" s="342"/>
      <c r="ZP90" s="342"/>
      <c r="ZQ90" s="342"/>
      <c r="ZR90" s="342"/>
      <c r="ZS90" s="342"/>
      <c r="ZT90" s="342"/>
      <c r="ZU90" s="342"/>
      <c r="ZV90" s="342"/>
      <c r="ZW90" s="342"/>
      <c r="ZX90" s="342"/>
      <c r="ZY90" s="342"/>
      <c r="ZZ90" s="342"/>
      <c r="AAA90" s="342"/>
      <c r="AAB90" s="342"/>
      <c r="AAC90" s="342"/>
      <c r="AAD90" s="342"/>
      <c r="AAE90" s="342"/>
      <c r="AAF90" s="342"/>
      <c r="AAG90" s="342"/>
      <c r="AAH90" s="342"/>
      <c r="AAI90" s="342"/>
      <c r="AAJ90" s="342"/>
      <c r="AAK90" s="342"/>
      <c r="AAL90" s="342"/>
      <c r="AAM90" s="342"/>
      <c r="AAN90" s="342"/>
      <c r="AAO90" s="342"/>
      <c r="AAP90" s="342"/>
      <c r="AAQ90" s="342"/>
      <c r="AAR90" s="342"/>
      <c r="AAS90" s="342"/>
      <c r="AAT90" s="342"/>
      <c r="AAU90" s="342"/>
      <c r="AAV90" s="342"/>
      <c r="AAW90" s="342"/>
      <c r="AAX90" s="342"/>
      <c r="AAY90" s="342"/>
      <c r="AAZ90" s="342"/>
      <c r="ABA90" s="342"/>
      <c r="ABB90" s="342"/>
      <c r="ABC90" s="342"/>
      <c r="ABD90" s="342"/>
      <c r="ABE90" s="342"/>
      <c r="ABF90" s="342"/>
      <c r="ABG90" s="342"/>
      <c r="ABH90" s="342"/>
      <c r="ABI90" s="342"/>
      <c r="ABJ90" s="342"/>
      <c r="ABK90" s="342"/>
      <c r="ABL90" s="342"/>
      <c r="ABM90" s="342"/>
      <c r="ABN90" s="342"/>
      <c r="ABO90" s="342"/>
      <c r="ABP90" s="342"/>
      <c r="ABQ90" s="342"/>
      <c r="ABR90" s="342"/>
      <c r="ABS90" s="342"/>
      <c r="ABT90" s="342"/>
      <c r="ABU90" s="342"/>
      <c r="ABV90" s="342"/>
      <c r="ABW90" s="342"/>
      <c r="ABX90" s="342"/>
      <c r="ABY90" s="342"/>
      <c r="ABZ90" s="342"/>
      <c r="ACA90" s="342"/>
      <c r="ACB90" s="342"/>
      <c r="ACC90" s="342"/>
      <c r="ACD90" s="342"/>
      <c r="ACE90" s="342"/>
      <c r="ACF90" s="342"/>
      <c r="ACG90" s="342"/>
      <c r="ACH90" s="342"/>
      <c r="ACI90" s="342"/>
      <c r="ACJ90" s="342"/>
      <c r="ACK90" s="342"/>
      <c r="ACL90" s="342"/>
      <c r="ACM90" s="342"/>
      <c r="ACN90" s="342"/>
      <c r="ACO90" s="342"/>
      <c r="ACP90" s="342"/>
      <c r="ACQ90" s="342"/>
      <c r="ACR90" s="342"/>
      <c r="ACS90" s="342"/>
      <c r="ACT90" s="342"/>
      <c r="ACU90" s="342"/>
      <c r="ACV90" s="342"/>
      <c r="ACW90" s="342"/>
      <c r="ACX90" s="342"/>
      <c r="ACY90" s="342"/>
      <c r="ACZ90" s="342"/>
      <c r="ADA90" s="342"/>
      <c r="ADB90" s="342"/>
      <c r="ADC90" s="342"/>
      <c r="ADD90" s="342"/>
      <c r="ADE90" s="342"/>
      <c r="ADF90" s="342"/>
      <c r="ADG90" s="342"/>
      <c r="ADH90" s="342"/>
      <c r="ADI90" s="342"/>
      <c r="ADJ90" s="342"/>
      <c r="ADK90" s="342"/>
      <c r="ADL90" s="342"/>
      <c r="ADM90" s="342"/>
      <c r="ADN90" s="342"/>
      <c r="ADO90" s="342"/>
      <c r="ADP90" s="342"/>
      <c r="ADQ90" s="342"/>
      <c r="ADR90" s="342"/>
      <c r="ADS90" s="342"/>
      <c r="ADT90" s="342"/>
      <c r="ADU90" s="342"/>
      <c r="ADV90" s="342"/>
      <c r="ADW90" s="342"/>
      <c r="ADX90" s="342"/>
      <c r="ADY90" s="342"/>
      <c r="ADZ90" s="342"/>
      <c r="AEA90" s="342"/>
      <c r="AEB90" s="342"/>
      <c r="AEC90" s="342"/>
      <c r="AED90" s="342"/>
      <c r="AEE90" s="342"/>
      <c r="AEF90" s="342"/>
      <c r="AEG90" s="342"/>
      <c r="AEH90" s="342"/>
      <c r="AEI90" s="342"/>
      <c r="AEJ90" s="342"/>
      <c r="AEK90" s="342"/>
      <c r="AEL90" s="342"/>
      <c r="AEM90" s="342"/>
      <c r="AEN90" s="342"/>
      <c r="AEO90" s="342"/>
      <c r="AEP90" s="342"/>
      <c r="AEQ90" s="342"/>
      <c r="AER90" s="342"/>
      <c r="AES90" s="342"/>
      <c r="AET90" s="342"/>
      <c r="AEU90" s="342"/>
      <c r="AEV90" s="342"/>
      <c r="AEW90" s="342"/>
      <c r="AEX90" s="342"/>
      <c r="AEY90" s="342"/>
      <c r="AEZ90" s="342"/>
      <c r="AFA90" s="342"/>
      <c r="AFB90" s="342"/>
      <c r="AFC90" s="342"/>
      <c r="AFD90" s="342"/>
      <c r="AFE90" s="342"/>
      <c r="AFF90" s="342"/>
      <c r="AFG90" s="342"/>
      <c r="AFH90" s="342"/>
      <c r="AFI90" s="342"/>
      <c r="AFJ90" s="342"/>
      <c r="AFK90" s="342"/>
      <c r="AFL90" s="342"/>
      <c r="AFM90" s="342"/>
      <c r="AFN90" s="342"/>
      <c r="AFO90" s="342"/>
      <c r="AFP90" s="342"/>
      <c r="AFQ90" s="342"/>
      <c r="AFR90" s="342"/>
      <c r="AFS90" s="342"/>
      <c r="AFT90" s="342"/>
      <c r="AFU90" s="342"/>
      <c r="AFV90" s="342"/>
      <c r="AFW90" s="342"/>
      <c r="AFX90" s="342"/>
      <c r="AFY90" s="342"/>
      <c r="AFZ90" s="342"/>
      <c r="AGA90" s="342"/>
      <c r="AGB90" s="342"/>
      <c r="AGC90" s="342"/>
      <c r="AGD90" s="342"/>
      <c r="AGE90" s="342"/>
      <c r="AGF90" s="342"/>
      <c r="AGG90" s="342"/>
      <c r="AGH90" s="342"/>
      <c r="AGI90" s="342"/>
      <c r="AGJ90" s="342"/>
      <c r="AGK90" s="342"/>
      <c r="AGL90" s="342"/>
      <c r="AGM90" s="342"/>
      <c r="AGN90" s="342"/>
      <c r="AGO90" s="342"/>
      <c r="AGP90" s="342"/>
      <c r="AGQ90" s="342"/>
      <c r="AGR90" s="342"/>
      <c r="AGS90" s="342"/>
      <c r="AGT90" s="342"/>
      <c r="AGU90" s="342"/>
      <c r="AGV90" s="342"/>
      <c r="AGW90" s="342"/>
      <c r="AGX90" s="342"/>
      <c r="AGY90" s="342"/>
      <c r="AGZ90" s="342"/>
      <c r="AHA90" s="342"/>
      <c r="AHB90" s="342"/>
      <c r="AHC90" s="342"/>
      <c r="AHD90" s="342"/>
      <c r="AHE90" s="342"/>
      <c r="AHF90" s="342"/>
      <c r="AHG90" s="342"/>
      <c r="AHH90" s="342"/>
      <c r="AHI90" s="342"/>
      <c r="AHJ90" s="342"/>
      <c r="AHK90" s="342"/>
      <c r="AHL90" s="342"/>
      <c r="AHM90" s="342"/>
      <c r="AHN90" s="342"/>
      <c r="AHO90" s="342"/>
      <c r="AHP90" s="342"/>
      <c r="AHQ90" s="342"/>
      <c r="AHR90" s="342"/>
      <c r="AHS90" s="342"/>
      <c r="AHT90" s="342"/>
      <c r="AHU90" s="342"/>
      <c r="AHV90" s="342"/>
      <c r="AHW90" s="342"/>
      <c r="AHX90" s="342"/>
      <c r="AHY90" s="342"/>
      <c r="AHZ90" s="342"/>
      <c r="AIA90" s="342"/>
      <c r="AIB90" s="342"/>
      <c r="AIC90" s="342"/>
      <c r="AID90" s="342"/>
      <c r="AIE90" s="342"/>
      <c r="AIF90" s="342"/>
      <c r="AIG90" s="342"/>
      <c r="AIH90" s="342"/>
      <c r="AII90" s="342"/>
      <c r="AIJ90" s="342"/>
      <c r="AIK90" s="342"/>
      <c r="AIL90" s="342"/>
      <c r="AIM90" s="342"/>
      <c r="AIN90" s="342"/>
      <c r="AIO90" s="342"/>
      <c r="AIP90" s="342"/>
      <c r="AIQ90" s="342"/>
      <c r="AIR90" s="342"/>
      <c r="AIS90" s="342"/>
      <c r="AIT90" s="342"/>
      <c r="AIU90" s="342"/>
      <c r="AIV90" s="342"/>
      <c r="AIW90" s="342"/>
      <c r="AIX90" s="342"/>
      <c r="AIY90" s="342"/>
      <c r="AIZ90" s="342"/>
      <c r="AJA90" s="342"/>
      <c r="AJB90" s="342"/>
      <c r="AJC90" s="342"/>
      <c r="AJD90" s="342"/>
      <c r="AJE90" s="342"/>
      <c r="AJF90" s="342"/>
      <c r="AJG90" s="342"/>
      <c r="AJH90" s="342"/>
      <c r="AJI90" s="342"/>
      <c r="AJJ90" s="342"/>
      <c r="AJK90" s="342"/>
      <c r="AJL90" s="342"/>
      <c r="AJM90" s="342"/>
      <c r="AJN90" s="342"/>
      <c r="AJO90" s="342"/>
      <c r="AJP90" s="342"/>
      <c r="AJQ90" s="342"/>
      <c r="AJR90" s="342"/>
      <c r="AJS90" s="342"/>
      <c r="AJT90" s="342"/>
      <c r="AJU90" s="342"/>
      <c r="AJV90" s="342"/>
      <c r="AJW90" s="342"/>
      <c r="AJX90" s="342"/>
      <c r="AJY90" s="342"/>
      <c r="AJZ90" s="342"/>
      <c r="AKA90" s="342"/>
      <c r="AKB90" s="342"/>
      <c r="AKC90" s="342"/>
      <c r="AKD90" s="342"/>
      <c r="AKE90" s="342"/>
      <c r="AKF90" s="342"/>
      <c r="AKG90" s="342"/>
      <c r="AKH90" s="342"/>
      <c r="AKI90" s="342"/>
      <c r="AKJ90" s="342"/>
      <c r="AKK90" s="342"/>
      <c r="AKL90" s="342"/>
      <c r="AKM90" s="342"/>
      <c r="AKN90" s="342"/>
      <c r="AKO90" s="342"/>
      <c r="AKP90" s="342"/>
      <c r="AKQ90" s="342"/>
      <c r="AKR90" s="342"/>
      <c r="AKS90" s="342"/>
      <c r="AKT90" s="342"/>
      <c r="AKU90" s="342"/>
      <c r="AKV90" s="342"/>
      <c r="AKW90" s="342"/>
      <c r="AKX90" s="342"/>
      <c r="AKY90" s="342"/>
      <c r="AKZ90" s="342"/>
      <c r="ALA90" s="342"/>
      <c r="ALB90" s="342"/>
      <c r="ALC90" s="342"/>
      <c r="ALD90" s="342"/>
      <c r="ALE90" s="342"/>
      <c r="ALF90" s="342"/>
      <c r="ALG90" s="342"/>
      <c r="ALH90" s="342"/>
      <c r="ALI90" s="342"/>
      <c r="ALJ90" s="342"/>
      <c r="ALK90" s="342"/>
      <c r="ALL90" s="342"/>
      <c r="ALM90" s="342"/>
      <c r="ALN90" s="342"/>
      <c r="ALO90" s="342"/>
      <c r="ALP90" s="342"/>
      <c r="ALQ90" s="342"/>
      <c r="ALR90" s="342"/>
      <c r="ALS90" s="342"/>
      <c r="ALT90" s="342"/>
      <c r="ALU90" s="342"/>
      <c r="ALV90" s="342"/>
      <c r="ALW90" s="342"/>
      <c r="ALX90" s="342"/>
      <c r="ALY90" s="342"/>
      <c r="ALZ90" s="342"/>
      <c r="AMA90" s="342"/>
      <c r="AMB90" s="342"/>
      <c r="AMC90" s="342"/>
      <c r="AMD90" s="342"/>
      <c r="AME90" s="342"/>
      <c r="AMF90" s="342"/>
      <c r="AMG90" s="342"/>
      <c r="AMH90" s="342"/>
      <c r="AMI90" s="342"/>
      <c r="AMJ90" s="342"/>
      <c r="AMK90" s="342"/>
      <c r="AML90" s="342"/>
      <c r="AMM90" s="342"/>
      <c r="AMN90" s="342"/>
      <c r="AMO90" s="342"/>
      <c r="AMP90" s="342"/>
      <c r="AMQ90" s="342"/>
      <c r="AMR90" s="342"/>
      <c r="AMS90" s="342"/>
      <c r="AMT90" s="342"/>
      <c r="AMU90" s="342"/>
      <c r="AMV90" s="342"/>
      <c r="AMW90" s="342"/>
      <c r="AMX90" s="342"/>
      <c r="AMY90" s="342"/>
      <c r="AMZ90" s="342"/>
      <c r="ANA90" s="342"/>
      <c r="ANB90" s="342"/>
      <c r="ANC90" s="342"/>
      <c r="AND90" s="342"/>
      <c r="ANE90" s="342"/>
      <c r="ANF90" s="342"/>
      <c r="ANG90" s="342"/>
      <c r="ANH90" s="342"/>
      <c r="ANI90" s="342"/>
      <c r="ANJ90" s="342"/>
      <c r="ANK90" s="342"/>
      <c r="ANL90" s="342"/>
      <c r="ANM90" s="342"/>
      <c r="ANN90" s="342"/>
      <c r="ANO90" s="342"/>
      <c r="ANP90" s="342"/>
      <c r="ANQ90" s="342"/>
      <c r="ANR90" s="342"/>
      <c r="ANS90" s="342"/>
      <c r="ANT90" s="342"/>
      <c r="ANU90" s="342"/>
      <c r="ANV90" s="342"/>
      <c r="ANW90" s="342"/>
      <c r="ANX90" s="342"/>
      <c r="ANY90" s="342"/>
      <c r="ANZ90" s="342"/>
      <c r="AOA90" s="342"/>
      <c r="AOB90" s="342"/>
      <c r="AOC90" s="342"/>
      <c r="AOD90" s="342"/>
      <c r="AOE90" s="342"/>
      <c r="AOF90" s="342"/>
      <c r="AOG90" s="342"/>
      <c r="AOH90" s="342"/>
      <c r="AOI90" s="342"/>
      <c r="AOJ90" s="342"/>
      <c r="AOK90" s="342"/>
      <c r="AOL90" s="342"/>
      <c r="AOM90" s="342"/>
      <c r="AON90" s="342"/>
      <c r="AOO90" s="342"/>
      <c r="AOP90" s="342"/>
      <c r="AOQ90" s="342"/>
      <c r="AOR90" s="342"/>
      <c r="AOS90" s="342"/>
      <c r="AOT90" s="342"/>
      <c r="AOU90" s="342"/>
      <c r="AOV90" s="342"/>
      <c r="AOW90" s="342"/>
      <c r="AOX90" s="342"/>
      <c r="AOY90" s="342"/>
      <c r="AOZ90" s="342"/>
      <c r="APA90" s="342"/>
      <c r="APB90" s="342"/>
      <c r="APC90" s="342"/>
      <c r="APD90" s="342"/>
      <c r="APE90" s="342"/>
      <c r="APF90" s="342"/>
      <c r="APG90" s="342"/>
      <c r="APH90" s="342"/>
      <c r="API90" s="342"/>
      <c r="APJ90" s="342"/>
      <c r="APK90" s="342"/>
      <c r="APL90" s="342"/>
      <c r="APM90" s="342"/>
      <c r="APN90" s="342"/>
      <c r="APO90" s="342"/>
      <c r="APP90" s="342"/>
      <c r="APQ90" s="342"/>
      <c r="APR90" s="342"/>
      <c r="APS90" s="342"/>
      <c r="APT90" s="342"/>
      <c r="APU90" s="342"/>
      <c r="APV90" s="342"/>
      <c r="APW90" s="342"/>
      <c r="APX90" s="342"/>
      <c r="APY90" s="342"/>
      <c r="APZ90" s="342"/>
      <c r="AQA90" s="342"/>
      <c r="AQB90" s="342"/>
      <c r="AQC90" s="342"/>
      <c r="AQD90" s="342"/>
      <c r="AQE90" s="342"/>
      <c r="AQF90" s="342"/>
      <c r="AQG90" s="342"/>
      <c r="AQH90" s="342"/>
      <c r="AQI90" s="342"/>
      <c r="AQJ90" s="342"/>
      <c r="AQK90" s="342"/>
      <c r="AQL90" s="342"/>
      <c r="AQM90" s="342"/>
      <c r="AQN90" s="342"/>
      <c r="AQO90" s="342"/>
      <c r="AQP90" s="342"/>
      <c r="AQQ90" s="342"/>
      <c r="AQR90" s="342"/>
      <c r="AQS90" s="342"/>
      <c r="AQT90" s="342"/>
      <c r="AQU90" s="342"/>
      <c r="AQV90" s="342"/>
      <c r="AQW90" s="342"/>
      <c r="AQX90" s="342"/>
      <c r="AQY90" s="342"/>
      <c r="AQZ90" s="342"/>
      <c r="ARA90" s="342"/>
      <c r="ARB90" s="342"/>
      <c r="ARC90" s="342"/>
      <c r="ARD90" s="342"/>
      <c r="ARE90" s="342"/>
      <c r="ARF90" s="342"/>
      <c r="ARG90" s="342"/>
      <c r="ARH90" s="342"/>
      <c r="ARI90" s="342"/>
      <c r="ARJ90" s="342"/>
      <c r="ARK90" s="342"/>
      <c r="ARL90" s="342"/>
      <c r="ARM90" s="342"/>
      <c r="ARN90" s="342"/>
      <c r="ARO90" s="342"/>
      <c r="ARP90" s="342"/>
      <c r="ARQ90" s="342"/>
      <c r="ARR90" s="342"/>
      <c r="ARS90" s="342"/>
      <c r="ART90" s="342"/>
      <c r="ARU90" s="342"/>
      <c r="ARV90" s="342"/>
      <c r="ARW90" s="342"/>
      <c r="ARX90" s="342"/>
      <c r="ARY90" s="342"/>
      <c r="ARZ90" s="342"/>
      <c r="ASA90" s="342"/>
      <c r="ASB90" s="342"/>
      <c r="ASC90" s="342"/>
      <c r="ASD90" s="342"/>
      <c r="ASE90" s="342"/>
      <c r="ASF90" s="342"/>
      <c r="ASG90" s="342"/>
      <c r="ASH90" s="342"/>
      <c r="ASI90" s="342"/>
      <c r="ASJ90" s="342"/>
      <c r="ASK90" s="342"/>
      <c r="ASL90" s="342"/>
      <c r="ASM90" s="342"/>
      <c r="ASN90" s="342"/>
      <c r="ASO90" s="342"/>
      <c r="ASP90" s="342"/>
      <c r="ASQ90" s="342"/>
      <c r="ASR90" s="342"/>
      <c r="ASS90" s="342"/>
      <c r="AST90" s="342"/>
      <c r="ASU90" s="342"/>
      <c r="ASV90" s="342"/>
      <c r="ASW90" s="342"/>
      <c r="ASX90" s="342"/>
      <c r="ASY90" s="342"/>
      <c r="ASZ90" s="342"/>
      <c r="ATA90" s="342"/>
      <c r="ATB90" s="342"/>
      <c r="ATC90" s="342"/>
      <c r="ATD90" s="342"/>
      <c r="ATE90" s="342"/>
      <c r="ATF90" s="342"/>
      <c r="ATG90" s="342"/>
      <c r="ATH90" s="342"/>
      <c r="ATI90" s="342"/>
      <c r="ATJ90" s="342"/>
      <c r="ATK90" s="342"/>
      <c r="ATL90" s="342"/>
      <c r="ATM90" s="342"/>
      <c r="ATN90" s="342"/>
      <c r="ATO90" s="342"/>
      <c r="ATP90" s="342"/>
      <c r="ATQ90" s="342"/>
      <c r="ATR90" s="342"/>
      <c r="ATS90" s="342"/>
      <c r="ATT90" s="342"/>
      <c r="ATU90" s="342"/>
      <c r="ATV90" s="342"/>
      <c r="ATW90" s="342"/>
      <c r="ATX90" s="342"/>
      <c r="ATY90" s="342"/>
      <c r="ATZ90" s="342"/>
      <c r="AUA90" s="342"/>
      <c r="AUB90" s="342"/>
      <c r="AUC90" s="342"/>
      <c r="AUD90" s="342"/>
      <c r="AUE90" s="342"/>
      <c r="AUF90" s="342"/>
      <c r="AUG90" s="342"/>
      <c r="AUH90" s="342"/>
      <c r="AUI90" s="342"/>
      <c r="AUJ90" s="342"/>
      <c r="AUK90" s="342"/>
      <c r="AUL90" s="342"/>
      <c r="AUM90" s="342"/>
      <c r="AUN90" s="342"/>
      <c r="AUO90" s="342"/>
      <c r="AUP90" s="342"/>
      <c r="AUQ90" s="342"/>
      <c r="AUR90" s="342"/>
      <c r="AUS90" s="342"/>
      <c r="AUT90" s="342"/>
      <c r="AUU90" s="342"/>
      <c r="AUV90" s="342"/>
      <c r="AUW90" s="342"/>
      <c r="AUX90" s="342"/>
      <c r="AUY90" s="342"/>
      <c r="AUZ90" s="342"/>
      <c r="AVA90" s="342"/>
      <c r="AVB90" s="342"/>
      <c r="AVC90" s="342"/>
      <c r="AVD90" s="342"/>
      <c r="AVE90" s="342"/>
      <c r="AVF90" s="342"/>
      <c r="AVG90" s="342"/>
      <c r="AVH90" s="342"/>
      <c r="AVI90" s="342"/>
      <c r="AVJ90" s="342"/>
      <c r="AVK90" s="342"/>
      <c r="AVL90" s="342"/>
      <c r="AVM90" s="342"/>
      <c r="AVN90" s="342"/>
      <c r="AVO90" s="342"/>
      <c r="AVP90" s="342"/>
      <c r="AVQ90" s="342"/>
      <c r="AVR90" s="342"/>
      <c r="AVS90" s="342"/>
      <c r="AVT90" s="342"/>
      <c r="AVU90" s="342"/>
      <c r="AVV90" s="342"/>
      <c r="AVW90" s="342"/>
      <c r="AVX90" s="342"/>
      <c r="AVY90" s="342"/>
      <c r="AVZ90" s="342"/>
      <c r="AWA90" s="342"/>
      <c r="AWB90" s="342"/>
      <c r="AWC90" s="342"/>
      <c r="AWD90" s="342"/>
      <c r="AWE90" s="342"/>
      <c r="AWF90" s="342"/>
      <c r="AWG90" s="342"/>
      <c r="AWH90" s="342"/>
      <c r="AWI90" s="342"/>
      <c r="AWJ90" s="342"/>
      <c r="AWK90" s="342"/>
      <c r="AWL90" s="342"/>
      <c r="AWM90" s="342"/>
      <c r="AWN90" s="342"/>
      <c r="AWO90" s="342"/>
      <c r="AWP90" s="342"/>
      <c r="AWQ90" s="342"/>
      <c r="AWR90" s="342"/>
      <c r="AWS90" s="342"/>
      <c r="AWT90" s="342"/>
      <c r="AWU90" s="342"/>
      <c r="AWV90" s="342"/>
      <c r="AWW90" s="342"/>
      <c r="AWX90" s="342"/>
      <c r="AWY90" s="342"/>
      <c r="AWZ90" s="342"/>
      <c r="AXA90" s="342"/>
      <c r="AXB90" s="342"/>
      <c r="AXC90" s="342"/>
      <c r="AXD90" s="342"/>
      <c r="AXE90" s="342"/>
      <c r="AXF90" s="342"/>
      <c r="AXG90" s="342"/>
      <c r="AXH90" s="342"/>
      <c r="AXI90" s="342"/>
      <c r="AXJ90" s="342"/>
      <c r="AXK90" s="342"/>
      <c r="AXL90" s="342"/>
      <c r="AXM90" s="342"/>
      <c r="AXN90" s="342"/>
      <c r="AXO90" s="342"/>
      <c r="AXP90" s="342"/>
      <c r="AXQ90" s="342"/>
      <c r="AXR90" s="342"/>
      <c r="AXS90" s="342"/>
      <c r="AXT90" s="342"/>
      <c r="AXU90" s="342"/>
      <c r="AXV90" s="342"/>
      <c r="AXW90" s="342"/>
      <c r="AXX90" s="342"/>
      <c r="AXY90" s="342"/>
      <c r="AXZ90" s="342"/>
      <c r="AYA90" s="342"/>
      <c r="AYB90" s="342"/>
      <c r="AYC90" s="342"/>
      <c r="AYD90" s="342"/>
      <c r="AYE90" s="342"/>
      <c r="AYF90" s="342"/>
      <c r="AYG90" s="342"/>
      <c r="AYH90" s="342"/>
      <c r="AYI90" s="342"/>
      <c r="AYJ90" s="342"/>
      <c r="AYK90" s="342"/>
      <c r="AYL90" s="342"/>
      <c r="AYM90" s="342"/>
      <c r="AYN90" s="342"/>
      <c r="AYO90" s="342"/>
      <c r="AYP90" s="342"/>
      <c r="AYQ90" s="342"/>
      <c r="AYR90" s="342"/>
      <c r="AYS90" s="342"/>
      <c r="AYT90" s="342"/>
      <c r="AYU90" s="342"/>
      <c r="AYV90" s="342"/>
      <c r="AYW90" s="342"/>
      <c r="AYX90" s="342"/>
      <c r="AYY90" s="342"/>
      <c r="AYZ90" s="342"/>
      <c r="AZA90" s="342"/>
      <c r="AZB90" s="342"/>
      <c r="AZC90" s="342"/>
      <c r="AZD90" s="342"/>
      <c r="AZE90" s="342"/>
      <c r="AZF90" s="342"/>
      <c r="AZG90" s="342"/>
      <c r="AZH90" s="342"/>
      <c r="AZI90" s="342"/>
      <c r="AZJ90" s="342"/>
      <c r="AZK90" s="342"/>
      <c r="AZL90" s="342"/>
      <c r="AZM90" s="342"/>
      <c r="AZN90" s="342"/>
      <c r="AZO90" s="342"/>
      <c r="AZP90" s="342"/>
      <c r="AZQ90" s="342"/>
      <c r="AZR90" s="342"/>
      <c r="AZS90" s="342"/>
      <c r="AZT90" s="342"/>
      <c r="AZU90" s="342"/>
      <c r="AZV90" s="342"/>
      <c r="AZW90" s="342"/>
      <c r="AZX90" s="342"/>
      <c r="AZY90" s="342"/>
      <c r="AZZ90" s="342"/>
      <c r="BAA90" s="342"/>
      <c r="BAB90" s="342"/>
      <c r="BAC90" s="342"/>
      <c r="BAD90" s="342"/>
      <c r="BAE90" s="342"/>
      <c r="BAF90" s="342"/>
      <c r="BAG90" s="342"/>
      <c r="BAH90" s="342"/>
      <c r="BAI90" s="342"/>
      <c r="BAJ90" s="342"/>
      <c r="BAK90" s="342"/>
      <c r="BAL90" s="342"/>
      <c r="BAM90" s="342"/>
      <c r="BAN90" s="342"/>
      <c r="BAO90" s="342"/>
      <c r="BAP90" s="342"/>
      <c r="BAQ90" s="342"/>
      <c r="BAR90" s="342"/>
      <c r="BAS90" s="342"/>
      <c r="BAT90" s="342"/>
      <c r="BAU90" s="342"/>
      <c r="BAV90" s="342"/>
      <c r="BAW90" s="342"/>
      <c r="BAX90" s="342"/>
      <c r="BAY90" s="342"/>
      <c r="BAZ90" s="342"/>
      <c r="BBA90" s="342"/>
      <c r="BBB90" s="342"/>
      <c r="BBC90" s="342"/>
      <c r="BBD90" s="342"/>
      <c r="BBE90" s="342"/>
      <c r="BBF90" s="342"/>
      <c r="BBG90" s="342"/>
      <c r="BBH90" s="342"/>
      <c r="BBI90" s="342"/>
      <c r="BBJ90" s="342"/>
      <c r="BBK90" s="342"/>
      <c r="BBL90" s="342"/>
      <c r="BBM90" s="342"/>
      <c r="BBN90" s="342"/>
      <c r="BBO90" s="342"/>
      <c r="BBP90" s="342"/>
      <c r="BBQ90" s="342"/>
      <c r="BBR90" s="342"/>
      <c r="BBS90" s="342"/>
      <c r="BBT90" s="342"/>
      <c r="BBU90" s="342"/>
      <c r="BBV90" s="342"/>
      <c r="BBW90" s="342"/>
      <c r="BBX90" s="342"/>
      <c r="BBY90" s="342"/>
      <c r="BBZ90" s="342"/>
      <c r="BCA90" s="342"/>
      <c r="BCB90" s="342"/>
      <c r="BCC90" s="342"/>
      <c r="BCD90" s="342"/>
      <c r="BCE90" s="342"/>
      <c r="BCF90" s="342"/>
      <c r="BCG90" s="342"/>
      <c r="BCH90" s="342"/>
      <c r="BCI90" s="342"/>
      <c r="BCJ90" s="342"/>
      <c r="BCK90" s="342"/>
      <c r="BCL90" s="342"/>
      <c r="BCM90" s="342"/>
      <c r="BCN90" s="342"/>
      <c r="BCO90" s="342"/>
      <c r="BCP90" s="342"/>
      <c r="BCQ90" s="342"/>
      <c r="BCR90" s="342"/>
      <c r="BCS90" s="342"/>
      <c r="BCT90" s="342"/>
      <c r="BCU90" s="342"/>
      <c r="BCV90" s="342"/>
      <c r="BCW90" s="342"/>
      <c r="BCX90" s="342"/>
      <c r="BCY90" s="342"/>
      <c r="BCZ90" s="342"/>
      <c r="BDA90" s="342"/>
      <c r="BDB90" s="342"/>
      <c r="BDC90" s="342"/>
      <c r="BDD90" s="342"/>
      <c r="BDE90" s="342"/>
      <c r="BDF90" s="342"/>
      <c r="BDG90" s="342"/>
      <c r="BDH90" s="342"/>
      <c r="BDI90" s="342"/>
      <c r="BDJ90" s="342"/>
      <c r="BDK90" s="342"/>
      <c r="BDL90" s="342"/>
      <c r="BDM90" s="342"/>
      <c r="BDN90" s="342"/>
      <c r="BDO90" s="342"/>
      <c r="BDP90" s="342"/>
      <c r="BDQ90" s="342"/>
      <c r="BDR90" s="342"/>
      <c r="BDS90" s="342"/>
      <c r="BDT90" s="342"/>
      <c r="BDU90" s="342"/>
      <c r="BDV90" s="342"/>
      <c r="BDW90" s="342"/>
      <c r="BDX90" s="342"/>
      <c r="BDY90" s="342"/>
      <c r="BDZ90" s="342"/>
      <c r="BEA90" s="342"/>
      <c r="BEB90" s="342"/>
      <c r="BEC90" s="342"/>
      <c r="BED90" s="342"/>
      <c r="BEE90" s="342"/>
      <c r="BEF90" s="342"/>
      <c r="BEG90" s="342"/>
      <c r="BEH90" s="342"/>
      <c r="BEI90" s="342"/>
      <c r="BEJ90" s="342"/>
      <c r="BEK90" s="342"/>
      <c r="BEL90" s="342"/>
      <c r="BEM90" s="342"/>
      <c r="BEN90" s="342"/>
      <c r="BEO90" s="342"/>
      <c r="BEP90" s="342"/>
      <c r="BEQ90" s="342"/>
      <c r="BER90" s="342"/>
      <c r="BES90" s="342"/>
      <c r="BET90" s="342"/>
      <c r="BEU90" s="342"/>
      <c r="BEV90" s="342"/>
      <c r="BEW90" s="342"/>
      <c r="BEX90" s="342"/>
      <c r="BEY90" s="342"/>
      <c r="BEZ90" s="342"/>
      <c r="BFA90" s="342"/>
      <c r="BFB90" s="342"/>
      <c r="BFC90" s="342"/>
      <c r="BFD90" s="342"/>
      <c r="BFE90" s="342"/>
      <c r="BFF90" s="342"/>
      <c r="BFG90" s="342"/>
      <c r="BFH90" s="342"/>
      <c r="BFI90" s="342"/>
      <c r="BFJ90" s="342"/>
      <c r="BFK90" s="342"/>
      <c r="BFL90" s="342"/>
      <c r="BFM90" s="342"/>
      <c r="BFN90" s="342"/>
      <c r="BFO90" s="342"/>
      <c r="BFP90" s="342"/>
      <c r="BFQ90" s="342"/>
      <c r="BFR90" s="342"/>
      <c r="BFS90" s="342"/>
      <c r="BFT90" s="342"/>
      <c r="BFU90" s="342"/>
      <c r="BFV90" s="342"/>
      <c r="BFW90" s="342"/>
      <c r="BFX90" s="342"/>
      <c r="BFY90" s="342"/>
      <c r="BFZ90" s="342"/>
      <c r="BGA90" s="342"/>
      <c r="BGB90" s="342"/>
      <c r="BGC90" s="342"/>
      <c r="BGD90" s="342"/>
      <c r="BGE90" s="342"/>
      <c r="BGF90" s="342"/>
      <c r="BGG90" s="342"/>
      <c r="BGH90" s="342"/>
      <c r="BGI90" s="342"/>
      <c r="BGJ90" s="342"/>
      <c r="BGK90" s="342"/>
      <c r="BGL90" s="342"/>
      <c r="BGM90" s="342"/>
      <c r="BGN90" s="342"/>
      <c r="BGO90" s="342"/>
      <c r="BGP90" s="342"/>
      <c r="BGQ90" s="342"/>
      <c r="BGR90" s="342"/>
      <c r="BGS90" s="342"/>
      <c r="BGT90" s="342"/>
      <c r="BGU90" s="342"/>
      <c r="BGV90" s="342"/>
      <c r="BGW90" s="342"/>
      <c r="BGX90" s="342"/>
      <c r="BGY90" s="342"/>
      <c r="BGZ90" s="342"/>
      <c r="BHA90" s="342"/>
      <c r="BHB90" s="342"/>
      <c r="BHC90" s="342"/>
      <c r="BHD90" s="342"/>
      <c r="BHE90" s="342"/>
      <c r="BHF90" s="342"/>
      <c r="BHG90" s="342"/>
      <c r="BHH90" s="342"/>
      <c r="BHI90" s="342"/>
      <c r="BHJ90" s="342"/>
      <c r="BHK90" s="342"/>
      <c r="BHL90" s="342"/>
      <c r="BHM90" s="342"/>
      <c r="BHN90" s="342"/>
      <c r="BHO90" s="342"/>
      <c r="BHP90" s="342"/>
      <c r="BHQ90" s="342"/>
      <c r="BHR90" s="342"/>
      <c r="BHS90" s="342"/>
      <c r="BHT90" s="342"/>
      <c r="BHU90" s="342"/>
      <c r="BHV90" s="342"/>
      <c r="BHW90" s="342"/>
      <c r="BHX90" s="342"/>
      <c r="BHY90" s="342"/>
      <c r="BHZ90" s="342"/>
      <c r="BIA90" s="342"/>
      <c r="BIB90" s="342"/>
      <c r="BIC90" s="342"/>
      <c r="BID90" s="342"/>
      <c r="BIE90" s="342"/>
      <c r="BIF90" s="342"/>
      <c r="BIG90" s="342"/>
      <c r="BIH90" s="342"/>
      <c r="BII90" s="342"/>
      <c r="BIJ90" s="342"/>
      <c r="BIK90" s="342"/>
      <c r="BIL90" s="342"/>
      <c r="BIM90" s="342"/>
      <c r="BIN90" s="342"/>
      <c r="BIO90" s="342"/>
      <c r="BIP90" s="342"/>
      <c r="BIQ90" s="342"/>
      <c r="BIR90" s="342"/>
      <c r="BIS90" s="342"/>
      <c r="BIT90" s="342"/>
      <c r="BIU90" s="342"/>
      <c r="BIV90" s="342"/>
      <c r="BIW90" s="342"/>
      <c r="BIX90" s="342"/>
      <c r="BIY90" s="342"/>
      <c r="BIZ90" s="342"/>
      <c r="BJA90" s="342"/>
      <c r="BJB90" s="342"/>
      <c r="BJC90" s="342"/>
      <c r="BJD90" s="342"/>
      <c r="BJE90" s="342"/>
      <c r="BJF90" s="342"/>
      <c r="BJG90" s="342"/>
      <c r="BJH90" s="342"/>
      <c r="BJI90" s="342"/>
      <c r="BJJ90" s="342"/>
      <c r="BJK90" s="342"/>
      <c r="BJL90" s="342"/>
      <c r="BJM90" s="342"/>
      <c r="BJN90" s="342"/>
      <c r="BJO90" s="342"/>
      <c r="BJP90" s="342"/>
      <c r="BJQ90" s="342"/>
      <c r="BJR90" s="342"/>
      <c r="BJS90" s="342"/>
      <c r="BJT90" s="342"/>
      <c r="BJU90" s="342"/>
      <c r="BJV90" s="342"/>
      <c r="BJW90" s="342"/>
      <c r="BJX90" s="342"/>
      <c r="BJY90" s="342"/>
      <c r="BJZ90" s="342"/>
      <c r="BKA90" s="342"/>
      <c r="BKB90" s="342"/>
      <c r="BKC90" s="342"/>
      <c r="BKD90" s="342"/>
      <c r="BKE90" s="342"/>
      <c r="BKF90" s="342"/>
      <c r="BKG90" s="342"/>
      <c r="BKH90" s="342"/>
      <c r="BKI90" s="342"/>
      <c r="BKJ90" s="342"/>
      <c r="BKK90" s="342"/>
      <c r="BKL90" s="342"/>
      <c r="BKM90" s="342"/>
      <c r="BKN90" s="342"/>
      <c r="BKO90" s="342"/>
      <c r="BKP90" s="342"/>
      <c r="BKQ90" s="342"/>
      <c r="BKR90" s="342"/>
      <c r="BKS90" s="342"/>
      <c r="BKT90" s="342"/>
      <c r="BKU90" s="342"/>
      <c r="BKV90" s="342"/>
      <c r="BKW90" s="342"/>
      <c r="BKX90" s="342"/>
      <c r="BKY90" s="342"/>
      <c r="BKZ90" s="342"/>
      <c r="BLA90" s="342"/>
      <c r="BLB90" s="342"/>
      <c r="BLC90" s="342"/>
      <c r="BLD90" s="342"/>
      <c r="BLE90" s="342"/>
      <c r="BLF90" s="342"/>
      <c r="BLG90" s="342"/>
      <c r="BLH90" s="342"/>
      <c r="BLI90" s="342"/>
      <c r="BLJ90" s="342"/>
      <c r="BLK90" s="342"/>
      <c r="BLL90" s="342"/>
      <c r="BLM90" s="342"/>
      <c r="BLN90" s="342"/>
      <c r="BLO90" s="342"/>
      <c r="BLP90" s="342"/>
      <c r="BLQ90" s="342"/>
      <c r="BLR90" s="342"/>
      <c r="BLS90" s="342"/>
      <c r="BLT90" s="342"/>
      <c r="BLU90" s="342"/>
      <c r="BLV90" s="342"/>
      <c r="BLW90" s="342"/>
      <c r="BLX90" s="342"/>
      <c r="BLY90" s="342"/>
      <c r="BLZ90" s="342"/>
      <c r="BMA90" s="342"/>
      <c r="BMB90" s="342"/>
      <c r="BMC90" s="342"/>
      <c r="BMD90" s="342"/>
      <c r="BME90" s="342"/>
      <c r="BMF90" s="342"/>
      <c r="BMG90" s="342"/>
      <c r="BMH90" s="342"/>
      <c r="BMI90" s="342"/>
      <c r="BMJ90" s="342"/>
      <c r="BMK90" s="342"/>
      <c r="BML90" s="342"/>
      <c r="BMM90" s="342"/>
      <c r="BMN90" s="342"/>
      <c r="BMO90" s="342"/>
      <c r="BMP90" s="342"/>
      <c r="BMQ90" s="342"/>
      <c r="BMR90" s="342"/>
      <c r="BMS90" s="342"/>
      <c r="BMT90" s="342"/>
      <c r="BMU90" s="342"/>
      <c r="BMV90" s="342"/>
      <c r="BMW90" s="342"/>
      <c r="BMX90" s="342"/>
      <c r="BMY90" s="342"/>
      <c r="BMZ90" s="342"/>
      <c r="BNA90" s="342"/>
      <c r="BNB90" s="342"/>
      <c r="BNC90" s="342"/>
      <c r="BND90" s="342"/>
      <c r="BNE90" s="342"/>
      <c r="BNF90" s="342"/>
      <c r="BNG90" s="342"/>
      <c r="BNH90" s="342"/>
      <c r="BNI90" s="342"/>
      <c r="BNJ90" s="342"/>
      <c r="BNK90" s="342"/>
      <c r="BNL90" s="342"/>
      <c r="BNM90" s="342"/>
      <c r="BNN90" s="342"/>
      <c r="BNO90" s="342"/>
      <c r="BNP90" s="342"/>
      <c r="BNQ90" s="342"/>
      <c r="BNR90" s="342"/>
      <c r="BNS90" s="342"/>
      <c r="BNT90" s="342"/>
      <c r="BNU90" s="342"/>
      <c r="BNV90" s="342"/>
      <c r="BNW90" s="342"/>
      <c r="BNX90" s="342"/>
      <c r="BNY90" s="342"/>
      <c r="BNZ90" s="342"/>
      <c r="BOA90" s="342"/>
      <c r="BOB90" s="342"/>
      <c r="BOC90" s="342"/>
      <c r="BOD90" s="342"/>
      <c r="BOE90" s="342"/>
      <c r="BOF90" s="342"/>
      <c r="BOG90" s="342"/>
      <c r="BOH90" s="342"/>
      <c r="BOI90" s="342"/>
      <c r="BOJ90" s="342"/>
      <c r="BOK90" s="342"/>
      <c r="BOL90" s="342"/>
      <c r="BOM90" s="342"/>
      <c r="BON90" s="342"/>
      <c r="BOO90" s="342"/>
      <c r="BOP90" s="342"/>
      <c r="BOQ90" s="342"/>
      <c r="BOR90" s="342"/>
      <c r="BOS90" s="342"/>
      <c r="BOT90" s="342"/>
      <c r="BOU90" s="342"/>
      <c r="BOV90" s="342"/>
      <c r="BOW90" s="342"/>
      <c r="BOX90" s="342"/>
      <c r="BOY90" s="342"/>
      <c r="BOZ90" s="342"/>
      <c r="BPA90" s="342"/>
      <c r="BPB90" s="342"/>
      <c r="BPC90" s="342"/>
      <c r="BPD90" s="342"/>
      <c r="BPE90" s="342"/>
      <c r="BPF90" s="342"/>
      <c r="BPG90" s="342"/>
      <c r="BPH90" s="342"/>
      <c r="BPI90" s="342"/>
      <c r="BPJ90" s="342"/>
      <c r="BPK90" s="342"/>
      <c r="BPL90" s="342"/>
      <c r="BPM90" s="342"/>
      <c r="BPN90" s="342"/>
      <c r="BPO90" s="342"/>
      <c r="BPP90" s="342"/>
      <c r="BPQ90" s="342"/>
      <c r="BPR90" s="342"/>
      <c r="BPS90" s="342"/>
      <c r="BPT90" s="342"/>
      <c r="BPU90" s="342"/>
      <c r="BPV90" s="342"/>
      <c r="BPW90" s="342"/>
      <c r="BPX90" s="342"/>
      <c r="BPY90" s="342"/>
      <c r="BPZ90" s="342"/>
      <c r="BQA90" s="342"/>
      <c r="BQB90" s="342"/>
      <c r="BQC90" s="342"/>
      <c r="BQD90" s="342"/>
      <c r="BQE90" s="342"/>
      <c r="BQF90" s="342"/>
      <c r="BQG90" s="342"/>
      <c r="BQH90" s="342"/>
      <c r="BQI90" s="342"/>
      <c r="BQJ90" s="342"/>
      <c r="BQK90" s="342"/>
      <c r="BQL90" s="342"/>
      <c r="BQM90" s="342"/>
      <c r="BQN90" s="342"/>
      <c r="BQO90" s="342"/>
      <c r="BQP90" s="342"/>
      <c r="BQQ90" s="342"/>
      <c r="BQR90" s="342"/>
      <c r="BQS90" s="342"/>
      <c r="BQT90" s="342"/>
      <c r="BQU90" s="342"/>
      <c r="BQV90" s="342"/>
      <c r="BQW90" s="342"/>
      <c r="BQX90" s="342"/>
      <c r="BQY90" s="342"/>
      <c r="BQZ90" s="342"/>
      <c r="BRA90" s="342"/>
      <c r="BRB90" s="342"/>
      <c r="BRC90" s="342"/>
      <c r="BRD90" s="342"/>
      <c r="BRE90" s="342"/>
      <c r="BRF90" s="342"/>
      <c r="BRG90" s="342"/>
      <c r="BRH90" s="342"/>
      <c r="BRI90" s="342"/>
      <c r="BRJ90" s="342"/>
      <c r="BRK90" s="342"/>
      <c r="BRL90" s="342"/>
      <c r="BRM90" s="342"/>
      <c r="BRN90" s="342"/>
      <c r="BRO90" s="342"/>
      <c r="BRP90" s="342"/>
      <c r="BRQ90" s="342"/>
      <c r="BRR90" s="342"/>
      <c r="BRS90" s="342"/>
      <c r="BRT90" s="342"/>
      <c r="BRU90" s="342"/>
      <c r="BRV90" s="342"/>
      <c r="BRW90" s="342"/>
      <c r="BRX90" s="342"/>
      <c r="BRY90" s="342"/>
      <c r="BRZ90" s="342"/>
      <c r="BSA90" s="342"/>
      <c r="BSB90" s="342"/>
      <c r="BSC90" s="342"/>
      <c r="BSD90" s="342"/>
      <c r="BSE90" s="342"/>
      <c r="BSF90" s="342"/>
      <c r="BSG90" s="342"/>
      <c r="BSH90" s="342"/>
      <c r="BSI90" s="342"/>
      <c r="BSJ90" s="342"/>
      <c r="BSK90" s="342"/>
      <c r="BSL90" s="342"/>
      <c r="BSM90" s="342"/>
      <c r="BSN90" s="342"/>
      <c r="BSO90" s="342"/>
      <c r="BSP90" s="342"/>
      <c r="BSQ90" s="342"/>
      <c r="BSR90" s="342"/>
      <c r="BSS90" s="342"/>
      <c r="BST90" s="342"/>
      <c r="BSU90" s="342"/>
      <c r="BSV90" s="342"/>
      <c r="BSW90" s="342"/>
      <c r="BSX90" s="342"/>
      <c r="BSY90" s="342"/>
      <c r="BSZ90" s="342"/>
      <c r="BTA90" s="342"/>
      <c r="BTB90" s="342"/>
      <c r="BTC90" s="342"/>
      <c r="BTD90" s="342"/>
      <c r="BTE90" s="342"/>
      <c r="BTF90" s="342"/>
      <c r="BTG90" s="342"/>
      <c r="BTH90" s="342"/>
      <c r="BTI90" s="342"/>
      <c r="BTJ90" s="342"/>
      <c r="BTK90" s="342"/>
      <c r="BTL90" s="342"/>
      <c r="BTM90" s="342"/>
      <c r="BTN90" s="342"/>
      <c r="BTO90" s="342"/>
      <c r="BTP90" s="342"/>
      <c r="BTQ90" s="342"/>
      <c r="BTR90" s="342"/>
      <c r="BTS90" s="342"/>
      <c r="BTT90" s="342"/>
      <c r="BTU90" s="342"/>
      <c r="BTV90" s="342"/>
      <c r="BTW90" s="342"/>
      <c r="BTX90" s="342"/>
      <c r="BTY90" s="342"/>
      <c r="BTZ90" s="342"/>
      <c r="BUA90" s="342"/>
      <c r="BUB90" s="342"/>
      <c r="BUC90" s="342"/>
      <c r="BUD90" s="342"/>
      <c r="BUE90" s="342"/>
      <c r="BUF90" s="342"/>
      <c r="BUG90" s="342"/>
      <c r="BUH90" s="342"/>
      <c r="BUI90" s="342"/>
      <c r="BUJ90" s="342"/>
      <c r="BUK90" s="342"/>
      <c r="BUL90" s="342"/>
      <c r="BUM90" s="342"/>
      <c r="BUN90" s="342"/>
      <c r="BUO90" s="342"/>
      <c r="BUP90" s="342"/>
      <c r="BUQ90" s="342"/>
      <c r="BUR90" s="342"/>
      <c r="BUS90" s="342"/>
      <c r="BUT90" s="342"/>
      <c r="BUU90" s="342"/>
      <c r="BUV90" s="342"/>
      <c r="BUW90" s="342"/>
      <c r="BUX90" s="342"/>
      <c r="BUY90" s="342"/>
      <c r="BUZ90" s="342"/>
      <c r="BVA90" s="342"/>
      <c r="BVB90" s="342"/>
      <c r="BVC90" s="342"/>
      <c r="BVD90" s="342"/>
      <c r="BVE90" s="342"/>
      <c r="BVF90" s="342"/>
      <c r="BVG90" s="342"/>
      <c r="BVH90" s="342"/>
      <c r="BVI90" s="342"/>
      <c r="BVJ90" s="342"/>
      <c r="BVK90" s="342"/>
      <c r="BVL90" s="342"/>
      <c r="BVM90" s="342"/>
      <c r="BVN90" s="342"/>
      <c r="BVO90" s="342"/>
      <c r="BVP90" s="342"/>
      <c r="BVQ90" s="342"/>
      <c r="BVR90" s="342"/>
      <c r="BVS90" s="342"/>
      <c r="BVT90" s="342"/>
      <c r="BVU90" s="342"/>
      <c r="BVV90" s="342"/>
      <c r="BVW90" s="342"/>
      <c r="BVX90" s="342"/>
      <c r="BVY90" s="342"/>
      <c r="BVZ90" s="342"/>
      <c r="BWA90" s="342"/>
      <c r="BWB90" s="342"/>
      <c r="BWC90" s="342"/>
      <c r="BWD90" s="342"/>
      <c r="BWE90" s="342"/>
      <c r="BWF90" s="342"/>
      <c r="BWG90" s="342"/>
      <c r="BWH90" s="342"/>
      <c r="BWI90" s="342"/>
      <c r="BWJ90" s="342"/>
      <c r="BWK90" s="342"/>
      <c r="BWL90" s="342"/>
      <c r="BWM90" s="342"/>
      <c r="BWN90" s="342"/>
      <c r="BWO90" s="342"/>
      <c r="BWP90" s="342"/>
      <c r="BWQ90" s="342"/>
      <c r="BWR90" s="342"/>
      <c r="BWS90" s="342"/>
      <c r="BWT90" s="342"/>
      <c r="BWU90" s="342"/>
      <c r="BWV90" s="342"/>
      <c r="BWW90" s="342"/>
      <c r="BWX90" s="342"/>
      <c r="BWY90" s="342"/>
      <c r="BWZ90" s="342"/>
      <c r="BXA90" s="342"/>
      <c r="BXB90" s="342"/>
      <c r="BXC90" s="342"/>
      <c r="BXD90" s="342"/>
      <c r="BXE90" s="342"/>
      <c r="BXF90" s="342"/>
      <c r="BXG90" s="342"/>
      <c r="BXH90" s="342"/>
      <c r="BXI90" s="342"/>
      <c r="BXJ90" s="342"/>
      <c r="BXK90" s="342"/>
      <c r="BXL90" s="342"/>
      <c r="BXM90" s="342"/>
      <c r="BXN90" s="342"/>
      <c r="BXO90" s="342"/>
      <c r="BXP90" s="342"/>
      <c r="BXQ90" s="342"/>
      <c r="BXR90" s="342"/>
      <c r="BXS90" s="342"/>
      <c r="BXT90" s="342"/>
      <c r="BXU90" s="342"/>
      <c r="BXV90" s="342"/>
      <c r="BXW90" s="342"/>
      <c r="BXX90" s="342"/>
      <c r="BXY90" s="342"/>
      <c r="BXZ90" s="342"/>
      <c r="BYA90" s="342"/>
      <c r="BYB90" s="342"/>
      <c r="BYC90" s="342"/>
      <c r="BYD90" s="342"/>
      <c r="BYE90" s="342"/>
      <c r="BYF90" s="342"/>
      <c r="BYG90" s="342"/>
      <c r="BYH90" s="342"/>
      <c r="BYI90" s="342"/>
      <c r="BYJ90" s="342"/>
      <c r="BYK90" s="342"/>
      <c r="BYL90" s="342"/>
      <c r="BYM90" s="342"/>
      <c r="BYN90" s="342"/>
      <c r="BYO90" s="342"/>
      <c r="BYP90" s="342"/>
      <c r="BYQ90" s="342"/>
      <c r="BYR90" s="342"/>
      <c r="BYS90" s="342"/>
      <c r="BYT90" s="342"/>
      <c r="BYU90" s="342"/>
      <c r="BYV90" s="342"/>
      <c r="BYW90" s="342"/>
      <c r="BYX90" s="342"/>
      <c r="BYY90" s="342"/>
      <c r="BYZ90" s="342"/>
      <c r="BZA90" s="342"/>
      <c r="BZB90" s="342"/>
      <c r="BZC90" s="342"/>
      <c r="BZD90" s="342"/>
      <c r="BZE90" s="342"/>
      <c r="BZF90" s="342"/>
      <c r="BZG90" s="342"/>
      <c r="BZH90" s="342"/>
      <c r="BZI90" s="342"/>
      <c r="BZJ90" s="342"/>
      <c r="BZK90" s="342"/>
      <c r="BZL90" s="342"/>
      <c r="BZM90" s="342"/>
      <c r="BZN90" s="342"/>
      <c r="BZO90" s="342"/>
      <c r="BZP90" s="342"/>
      <c r="BZQ90" s="342"/>
      <c r="BZR90" s="342"/>
      <c r="BZS90" s="342"/>
      <c r="BZT90" s="342"/>
      <c r="BZU90" s="342"/>
      <c r="BZV90" s="342"/>
      <c r="BZW90" s="342"/>
      <c r="BZX90" s="342"/>
      <c r="BZY90" s="342"/>
      <c r="BZZ90" s="342"/>
      <c r="CAA90" s="342"/>
      <c r="CAB90" s="342"/>
      <c r="CAC90" s="342"/>
      <c r="CAD90" s="342"/>
      <c r="CAE90" s="342"/>
      <c r="CAF90" s="342"/>
      <c r="CAG90" s="342"/>
      <c r="CAH90" s="342"/>
      <c r="CAI90" s="342"/>
      <c r="CAJ90" s="342"/>
      <c r="CAK90" s="342"/>
      <c r="CAL90" s="342"/>
      <c r="CAM90" s="342"/>
      <c r="CAN90" s="342"/>
      <c r="CAO90" s="342"/>
      <c r="CAP90" s="342"/>
      <c r="CAQ90" s="342"/>
      <c r="CAR90" s="342"/>
      <c r="CAS90" s="342"/>
      <c r="CAT90" s="342"/>
      <c r="CAU90" s="342"/>
      <c r="CAV90" s="342"/>
      <c r="CAW90" s="342"/>
      <c r="CAX90" s="342"/>
      <c r="CAY90" s="342"/>
      <c r="CAZ90" s="342"/>
      <c r="CBA90" s="342"/>
      <c r="CBB90" s="342"/>
      <c r="CBC90" s="342"/>
      <c r="CBD90" s="342"/>
      <c r="CBE90" s="342"/>
      <c r="CBF90" s="342"/>
      <c r="CBG90" s="342"/>
      <c r="CBH90" s="342"/>
      <c r="CBI90" s="342"/>
      <c r="CBJ90" s="342"/>
      <c r="CBK90" s="342"/>
      <c r="CBL90" s="342"/>
      <c r="CBM90" s="342"/>
      <c r="CBN90" s="342"/>
      <c r="CBO90" s="342"/>
      <c r="CBP90" s="342"/>
      <c r="CBQ90" s="342"/>
      <c r="CBR90" s="342"/>
      <c r="CBS90" s="342"/>
      <c r="CBT90" s="342"/>
      <c r="CBU90" s="342"/>
      <c r="CBV90" s="342"/>
      <c r="CBW90" s="342"/>
      <c r="CBX90" s="342"/>
      <c r="CBY90" s="342"/>
      <c r="CBZ90" s="342"/>
      <c r="CCA90" s="342"/>
      <c r="CCB90" s="342"/>
      <c r="CCC90" s="342"/>
      <c r="CCD90" s="342"/>
      <c r="CCE90" s="342"/>
      <c r="CCF90" s="342"/>
      <c r="CCG90" s="342"/>
      <c r="CCH90" s="342"/>
      <c r="CCI90" s="342"/>
      <c r="CCJ90" s="342"/>
      <c r="CCK90" s="342"/>
      <c r="CCL90" s="342"/>
      <c r="CCM90" s="342"/>
      <c r="CCN90" s="342"/>
      <c r="CCO90" s="342"/>
      <c r="CCP90" s="342"/>
      <c r="CCQ90" s="342"/>
      <c r="CCR90" s="342"/>
      <c r="CCS90" s="342"/>
      <c r="CCT90" s="342"/>
      <c r="CCU90" s="342"/>
      <c r="CCV90" s="342"/>
      <c r="CCW90" s="342"/>
      <c r="CCX90" s="342"/>
      <c r="CCY90" s="342"/>
      <c r="CCZ90" s="342"/>
      <c r="CDA90" s="342"/>
      <c r="CDB90" s="342"/>
      <c r="CDC90" s="342"/>
      <c r="CDD90" s="342"/>
      <c r="CDE90" s="342"/>
      <c r="CDF90" s="342"/>
      <c r="CDG90" s="342"/>
      <c r="CDH90" s="342"/>
      <c r="CDI90" s="342"/>
      <c r="CDJ90" s="342"/>
      <c r="CDK90" s="342"/>
      <c r="CDL90" s="342"/>
      <c r="CDM90" s="342"/>
      <c r="CDN90" s="342"/>
      <c r="CDO90" s="342"/>
      <c r="CDP90" s="342"/>
      <c r="CDQ90" s="342"/>
      <c r="CDR90" s="342"/>
      <c r="CDS90" s="342"/>
      <c r="CDT90" s="342"/>
      <c r="CDU90" s="342"/>
      <c r="CDV90" s="342"/>
      <c r="CDW90" s="342"/>
      <c r="CDX90" s="342"/>
      <c r="CDY90" s="342"/>
      <c r="CDZ90" s="342"/>
      <c r="CEA90" s="342"/>
      <c r="CEB90" s="342"/>
      <c r="CEC90" s="342"/>
      <c r="CED90" s="342"/>
      <c r="CEE90" s="342"/>
      <c r="CEF90" s="342"/>
      <c r="CEG90" s="342"/>
      <c r="CEH90" s="342"/>
      <c r="CEI90" s="342"/>
      <c r="CEJ90" s="342"/>
      <c r="CEK90" s="342"/>
      <c r="CEL90" s="342"/>
      <c r="CEM90" s="342"/>
      <c r="CEN90" s="342"/>
      <c r="CEO90" s="342"/>
      <c r="CEP90" s="342"/>
      <c r="CEQ90" s="342"/>
      <c r="CER90" s="342"/>
      <c r="CES90" s="342"/>
      <c r="CET90" s="342"/>
      <c r="CEU90" s="342"/>
      <c r="CEV90" s="342"/>
      <c r="CEW90" s="342"/>
      <c r="CEX90" s="342"/>
      <c r="CEY90" s="342"/>
      <c r="CEZ90" s="342"/>
      <c r="CFA90" s="342"/>
      <c r="CFB90" s="342"/>
      <c r="CFC90" s="342"/>
      <c r="CFD90" s="342"/>
      <c r="CFE90" s="342"/>
      <c r="CFF90" s="342"/>
      <c r="CFG90" s="342"/>
      <c r="CFH90" s="342"/>
      <c r="CFI90" s="342"/>
      <c r="CFJ90" s="342"/>
      <c r="CFK90" s="342"/>
      <c r="CFL90" s="342"/>
      <c r="CFM90" s="342"/>
      <c r="CFN90" s="342"/>
      <c r="CFO90" s="342"/>
      <c r="CFP90" s="342"/>
      <c r="CFQ90" s="342"/>
      <c r="CFR90" s="342"/>
      <c r="CFS90" s="342"/>
      <c r="CFT90" s="342"/>
      <c r="CFU90" s="342"/>
      <c r="CFV90" s="342"/>
      <c r="CFW90" s="342"/>
      <c r="CFX90" s="342"/>
      <c r="CFY90" s="342"/>
      <c r="CFZ90" s="342"/>
      <c r="CGA90" s="342"/>
      <c r="CGB90" s="342"/>
      <c r="CGC90" s="342"/>
      <c r="CGD90" s="342"/>
      <c r="CGE90" s="342"/>
      <c r="CGF90" s="342"/>
      <c r="CGG90" s="342"/>
      <c r="CGH90" s="342"/>
      <c r="CGI90" s="342"/>
      <c r="CGJ90" s="342"/>
      <c r="CGK90" s="342"/>
      <c r="CGL90" s="342"/>
      <c r="CGM90" s="342"/>
      <c r="CGN90" s="342"/>
      <c r="CGO90" s="342"/>
      <c r="CGP90" s="342"/>
      <c r="CGQ90" s="342"/>
      <c r="CGR90" s="342"/>
      <c r="CGS90" s="342"/>
      <c r="CGT90" s="342"/>
      <c r="CGU90" s="342"/>
      <c r="CGV90" s="342"/>
      <c r="CGW90" s="342"/>
      <c r="CGX90" s="342"/>
      <c r="CGY90" s="342"/>
      <c r="CGZ90" s="342"/>
      <c r="CHA90" s="342"/>
      <c r="CHB90" s="342"/>
      <c r="CHC90" s="342"/>
      <c r="CHD90" s="342"/>
      <c r="CHE90" s="342"/>
      <c r="CHF90" s="342"/>
      <c r="CHG90" s="342"/>
      <c r="CHH90" s="342"/>
      <c r="CHI90" s="342"/>
      <c r="CHJ90" s="342"/>
      <c r="CHK90" s="342"/>
      <c r="CHL90" s="342"/>
      <c r="CHM90" s="342"/>
      <c r="CHN90" s="342"/>
      <c r="CHO90" s="342"/>
      <c r="CHP90" s="342"/>
      <c r="CHQ90" s="342"/>
      <c r="CHR90" s="342"/>
      <c r="CHS90" s="342"/>
      <c r="CHT90" s="342"/>
      <c r="CHU90" s="342"/>
      <c r="CHV90" s="342"/>
      <c r="CHW90" s="342"/>
      <c r="CHX90" s="342"/>
      <c r="CHY90" s="342"/>
      <c r="CHZ90" s="342"/>
      <c r="CIA90" s="342"/>
      <c r="CIB90" s="342"/>
      <c r="CIC90" s="342"/>
      <c r="CID90" s="342"/>
      <c r="CIE90" s="342"/>
      <c r="CIF90" s="342"/>
      <c r="CIG90" s="342"/>
      <c r="CIH90" s="342"/>
      <c r="CII90" s="342"/>
      <c r="CIJ90" s="342"/>
      <c r="CIK90" s="342"/>
      <c r="CIL90" s="342"/>
      <c r="CIM90" s="342"/>
      <c r="CIN90" s="342"/>
      <c r="CIO90" s="342"/>
      <c r="CIP90" s="342"/>
      <c r="CIQ90" s="342"/>
      <c r="CIR90" s="342"/>
      <c r="CIS90" s="342"/>
      <c r="CIT90" s="342"/>
      <c r="CIU90" s="342"/>
      <c r="CIV90" s="342"/>
      <c r="CIW90" s="342"/>
      <c r="CIX90" s="342"/>
      <c r="CIY90" s="342"/>
      <c r="CIZ90" s="342"/>
      <c r="CJA90" s="342"/>
      <c r="CJB90" s="342"/>
      <c r="CJC90" s="342"/>
      <c r="CJD90" s="342"/>
      <c r="CJE90" s="342"/>
      <c r="CJF90" s="342"/>
      <c r="CJG90" s="342"/>
      <c r="CJH90" s="342"/>
      <c r="CJI90" s="342"/>
      <c r="CJJ90" s="342"/>
      <c r="CJK90" s="342"/>
      <c r="CJL90" s="342"/>
      <c r="CJM90" s="342"/>
      <c r="CJN90" s="342"/>
      <c r="CJO90" s="342"/>
      <c r="CJP90" s="342"/>
      <c r="CJQ90" s="342"/>
      <c r="CJR90" s="342"/>
      <c r="CJS90" s="342"/>
      <c r="CJT90" s="342"/>
      <c r="CJU90" s="342"/>
      <c r="CJV90" s="342"/>
      <c r="CJW90" s="342"/>
      <c r="CJX90" s="342"/>
      <c r="CJY90" s="342"/>
      <c r="CJZ90" s="342"/>
      <c r="CKA90" s="342"/>
      <c r="CKB90" s="342"/>
      <c r="CKC90" s="342"/>
      <c r="CKD90" s="342"/>
      <c r="CKE90" s="342"/>
      <c r="CKF90" s="342"/>
      <c r="CKG90" s="342"/>
      <c r="CKH90" s="342"/>
      <c r="CKI90" s="342"/>
      <c r="CKJ90" s="342"/>
      <c r="CKK90" s="342"/>
      <c r="CKL90" s="342"/>
      <c r="CKM90" s="342"/>
      <c r="CKN90" s="342"/>
      <c r="CKO90" s="342"/>
      <c r="CKP90" s="342"/>
      <c r="CKQ90" s="342"/>
      <c r="CKR90" s="342"/>
      <c r="CKS90" s="342"/>
      <c r="CKT90" s="342"/>
      <c r="CKU90" s="342"/>
      <c r="CKV90" s="342"/>
      <c r="CKW90" s="342"/>
      <c r="CKX90" s="342"/>
      <c r="CKY90" s="342"/>
      <c r="CKZ90" s="342"/>
      <c r="CLA90" s="342"/>
      <c r="CLB90" s="342"/>
      <c r="CLC90" s="342"/>
      <c r="CLD90" s="342"/>
      <c r="CLE90" s="342"/>
      <c r="CLF90" s="342"/>
      <c r="CLG90" s="342"/>
      <c r="CLH90" s="342"/>
      <c r="CLI90" s="342"/>
      <c r="CLJ90" s="342"/>
      <c r="CLK90" s="342"/>
      <c r="CLL90" s="342"/>
      <c r="CLM90" s="342"/>
      <c r="CLN90" s="342"/>
      <c r="CLO90" s="342"/>
      <c r="CLP90" s="342"/>
      <c r="CLQ90" s="342"/>
      <c r="CLR90" s="342"/>
      <c r="CLS90" s="342"/>
      <c r="CLT90" s="342"/>
      <c r="CLU90" s="342"/>
      <c r="CLV90" s="342"/>
      <c r="CLW90" s="342"/>
      <c r="CLX90" s="342"/>
      <c r="CLY90" s="342"/>
      <c r="CLZ90" s="342"/>
      <c r="CMA90" s="342"/>
      <c r="CMB90" s="342"/>
      <c r="CMC90" s="342"/>
      <c r="CMD90" s="342"/>
      <c r="CME90" s="342"/>
      <c r="CMF90" s="342"/>
      <c r="CMG90" s="342"/>
      <c r="CMH90" s="342"/>
      <c r="CMI90" s="342"/>
      <c r="CMJ90" s="342"/>
      <c r="CMK90" s="342"/>
      <c r="CML90" s="342"/>
      <c r="CMM90" s="342"/>
      <c r="CMN90" s="342"/>
      <c r="CMO90" s="342"/>
      <c r="CMP90" s="342"/>
      <c r="CMQ90" s="342"/>
      <c r="CMR90" s="342"/>
      <c r="CMS90" s="342"/>
      <c r="CMT90" s="342"/>
      <c r="CMU90" s="342"/>
      <c r="CMV90" s="342"/>
      <c r="CMW90" s="342"/>
      <c r="CMX90" s="342"/>
      <c r="CMY90" s="342"/>
      <c r="CMZ90" s="342"/>
      <c r="CNA90" s="342"/>
      <c r="CNB90" s="342"/>
      <c r="CNC90" s="342"/>
      <c r="CND90" s="342"/>
      <c r="CNE90" s="342"/>
      <c r="CNF90" s="342"/>
      <c r="CNG90" s="342"/>
      <c r="CNH90" s="342"/>
      <c r="CNI90" s="342"/>
      <c r="CNJ90" s="342"/>
      <c r="CNK90" s="342"/>
      <c r="CNL90" s="342"/>
      <c r="CNM90" s="342"/>
      <c r="CNN90" s="342"/>
      <c r="CNO90" s="342"/>
      <c r="CNP90" s="342"/>
      <c r="CNQ90" s="342"/>
      <c r="CNR90" s="342"/>
      <c r="CNS90" s="342"/>
      <c r="CNT90" s="342"/>
      <c r="CNU90" s="342"/>
      <c r="CNV90" s="342"/>
      <c r="CNW90" s="342"/>
      <c r="CNX90" s="342"/>
      <c r="CNY90" s="342"/>
      <c r="CNZ90" s="342"/>
      <c r="COA90" s="342"/>
      <c r="COB90" s="342"/>
      <c r="COC90" s="342"/>
      <c r="COD90" s="342"/>
      <c r="COE90" s="342"/>
      <c r="COF90" s="342"/>
      <c r="COG90" s="342"/>
      <c r="COH90" s="342"/>
      <c r="COI90" s="342"/>
      <c r="COJ90" s="342"/>
      <c r="COK90" s="342"/>
      <c r="COL90" s="342"/>
      <c r="COM90" s="342"/>
      <c r="CON90" s="342"/>
      <c r="COO90" s="342"/>
      <c r="COP90" s="342"/>
      <c r="COQ90" s="342"/>
      <c r="COR90" s="342"/>
      <c r="COS90" s="342"/>
      <c r="COT90" s="342"/>
      <c r="COU90" s="342"/>
      <c r="COV90" s="342"/>
      <c r="COW90" s="342"/>
      <c r="COX90" s="342"/>
      <c r="COY90" s="342"/>
      <c r="COZ90" s="342"/>
      <c r="CPA90" s="342"/>
      <c r="CPB90" s="342"/>
      <c r="CPC90" s="342"/>
      <c r="CPD90" s="342"/>
      <c r="CPE90" s="342"/>
      <c r="CPF90" s="342"/>
      <c r="CPG90" s="342"/>
      <c r="CPH90" s="342"/>
      <c r="CPI90" s="342"/>
      <c r="CPJ90" s="342"/>
      <c r="CPK90" s="342"/>
      <c r="CPL90" s="342"/>
      <c r="CPM90" s="342"/>
      <c r="CPN90" s="342"/>
      <c r="CPO90" s="342"/>
      <c r="CPP90" s="342"/>
      <c r="CPQ90" s="342"/>
      <c r="CPR90" s="342"/>
      <c r="CPS90" s="342"/>
      <c r="CPT90" s="342"/>
      <c r="CPU90" s="342"/>
      <c r="CPV90" s="342"/>
      <c r="CPW90" s="342"/>
      <c r="CPX90" s="342"/>
      <c r="CPY90" s="342"/>
      <c r="CPZ90" s="342"/>
      <c r="CQA90" s="342"/>
      <c r="CQB90" s="342"/>
      <c r="CQC90" s="342"/>
      <c r="CQD90" s="342"/>
      <c r="CQE90" s="342"/>
      <c r="CQF90" s="342"/>
      <c r="CQG90" s="342"/>
      <c r="CQH90" s="342"/>
      <c r="CQI90" s="342"/>
      <c r="CQJ90" s="342"/>
      <c r="CQK90" s="342"/>
      <c r="CQL90" s="342"/>
      <c r="CQM90" s="342"/>
      <c r="CQN90" s="342"/>
      <c r="CQO90" s="342"/>
      <c r="CQP90" s="342"/>
      <c r="CQQ90" s="342"/>
      <c r="CQR90" s="342"/>
      <c r="CQS90" s="342"/>
      <c r="CQT90" s="342"/>
      <c r="CQU90" s="342"/>
      <c r="CQV90" s="342"/>
      <c r="CQW90" s="342"/>
      <c r="CQX90" s="342"/>
      <c r="CQY90" s="342"/>
      <c r="CQZ90" s="342"/>
      <c r="CRA90" s="342"/>
      <c r="CRB90" s="342"/>
      <c r="CRC90" s="342"/>
      <c r="CRD90" s="342"/>
      <c r="CRE90" s="342"/>
      <c r="CRF90" s="342"/>
      <c r="CRG90" s="342"/>
      <c r="CRH90" s="342"/>
      <c r="CRI90" s="342"/>
      <c r="CRJ90" s="342"/>
      <c r="CRK90" s="342"/>
      <c r="CRL90" s="342"/>
      <c r="CRM90" s="342"/>
      <c r="CRN90" s="342"/>
      <c r="CRO90" s="342"/>
      <c r="CRP90" s="342"/>
      <c r="CRQ90" s="342"/>
      <c r="CRR90" s="342"/>
      <c r="CRS90" s="342"/>
      <c r="CRT90" s="342"/>
      <c r="CRU90" s="342"/>
      <c r="CRV90" s="342"/>
      <c r="CRW90" s="342"/>
      <c r="CRX90" s="342"/>
      <c r="CRY90" s="342"/>
      <c r="CRZ90" s="342"/>
      <c r="CSA90" s="342"/>
      <c r="CSB90" s="342"/>
      <c r="CSC90" s="342"/>
      <c r="CSD90" s="342"/>
      <c r="CSE90" s="342"/>
      <c r="CSF90" s="342"/>
      <c r="CSG90" s="342"/>
      <c r="CSH90" s="342"/>
      <c r="CSI90" s="342"/>
      <c r="CSJ90" s="342"/>
      <c r="CSK90" s="342"/>
      <c r="CSL90" s="342"/>
      <c r="CSM90" s="342"/>
      <c r="CSN90" s="342"/>
      <c r="CSO90" s="342"/>
      <c r="CSP90" s="342"/>
      <c r="CSQ90" s="342"/>
      <c r="CSR90" s="342"/>
      <c r="CSS90" s="342"/>
      <c r="CST90" s="342"/>
      <c r="CSU90" s="342"/>
      <c r="CSV90" s="342"/>
      <c r="CSW90" s="342"/>
      <c r="CSX90" s="342"/>
      <c r="CSY90" s="342"/>
      <c r="CSZ90" s="342"/>
      <c r="CTA90" s="342"/>
      <c r="CTB90" s="342"/>
      <c r="CTC90" s="342"/>
      <c r="CTD90" s="342"/>
      <c r="CTE90" s="342"/>
      <c r="CTF90" s="342"/>
      <c r="CTG90" s="342"/>
      <c r="CTH90" s="342"/>
      <c r="CTI90" s="342"/>
      <c r="CTJ90" s="342"/>
      <c r="CTK90" s="342"/>
      <c r="CTL90" s="342"/>
      <c r="CTM90" s="342"/>
      <c r="CTN90" s="342"/>
      <c r="CTO90" s="342"/>
      <c r="CTP90" s="342"/>
      <c r="CTQ90" s="342"/>
      <c r="CTR90" s="342"/>
      <c r="CTS90" s="342"/>
      <c r="CTT90" s="342"/>
      <c r="CTU90" s="342"/>
      <c r="CTV90" s="342"/>
      <c r="CTW90" s="342"/>
      <c r="CTX90" s="342"/>
      <c r="CTY90" s="342"/>
      <c r="CTZ90" s="342"/>
      <c r="CUA90" s="342"/>
      <c r="CUB90" s="342"/>
      <c r="CUC90" s="342"/>
      <c r="CUD90" s="342"/>
      <c r="CUE90" s="342"/>
      <c r="CUF90" s="342"/>
      <c r="CUG90" s="342"/>
      <c r="CUH90" s="342"/>
      <c r="CUI90" s="342"/>
      <c r="CUJ90" s="342"/>
      <c r="CUK90" s="342"/>
      <c r="CUL90" s="342"/>
      <c r="CUM90" s="342"/>
      <c r="CUN90" s="342"/>
      <c r="CUO90" s="342"/>
      <c r="CUP90" s="342"/>
      <c r="CUQ90" s="342"/>
      <c r="CUR90" s="342"/>
      <c r="CUS90" s="342"/>
      <c r="CUT90" s="342"/>
      <c r="CUU90" s="342"/>
      <c r="CUV90" s="342"/>
      <c r="CUW90" s="342"/>
      <c r="CUX90" s="342"/>
      <c r="CUY90" s="342"/>
      <c r="CUZ90" s="342"/>
      <c r="CVA90" s="342"/>
      <c r="CVB90" s="342"/>
      <c r="CVC90" s="342"/>
      <c r="CVD90" s="342"/>
      <c r="CVE90" s="342"/>
      <c r="CVF90" s="342"/>
      <c r="CVG90" s="342"/>
      <c r="CVH90" s="342"/>
      <c r="CVI90" s="342"/>
      <c r="CVJ90" s="342"/>
      <c r="CVK90" s="342"/>
      <c r="CVL90" s="342"/>
      <c r="CVM90" s="342"/>
      <c r="CVN90" s="342"/>
      <c r="CVO90" s="342"/>
      <c r="CVP90" s="342"/>
      <c r="CVQ90" s="342"/>
      <c r="CVR90" s="342"/>
      <c r="CVS90" s="342"/>
      <c r="CVT90" s="342"/>
      <c r="CVU90" s="342"/>
      <c r="CVV90" s="342"/>
      <c r="CVW90" s="342"/>
      <c r="CVX90" s="342"/>
      <c r="CVY90" s="342"/>
      <c r="CVZ90" s="342"/>
      <c r="CWA90" s="342"/>
      <c r="CWB90" s="342"/>
      <c r="CWC90" s="342"/>
      <c r="CWD90" s="342"/>
      <c r="CWE90" s="342"/>
      <c r="CWF90" s="342"/>
      <c r="CWG90" s="342"/>
      <c r="CWH90" s="342"/>
      <c r="CWI90" s="342"/>
      <c r="CWJ90" s="342"/>
      <c r="CWK90" s="342"/>
      <c r="CWL90" s="342"/>
      <c r="CWM90" s="342"/>
      <c r="CWN90" s="342"/>
      <c r="CWO90" s="342"/>
      <c r="CWP90" s="342"/>
      <c r="CWQ90" s="342"/>
      <c r="CWR90" s="342"/>
      <c r="CWS90" s="342"/>
      <c r="CWT90" s="342"/>
      <c r="CWU90" s="342"/>
      <c r="CWV90" s="342"/>
      <c r="CWW90" s="342"/>
      <c r="CWX90" s="342"/>
      <c r="CWY90" s="342"/>
      <c r="CWZ90" s="342"/>
      <c r="CXA90" s="342"/>
      <c r="CXB90" s="342"/>
      <c r="CXC90" s="342"/>
      <c r="CXD90" s="342"/>
      <c r="CXE90" s="342"/>
      <c r="CXF90" s="342"/>
      <c r="CXG90" s="342"/>
      <c r="CXH90" s="342"/>
      <c r="CXI90" s="342"/>
      <c r="CXJ90" s="342"/>
      <c r="CXK90" s="342"/>
      <c r="CXL90" s="342"/>
      <c r="CXM90" s="342"/>
      <c r="CXN90" s="342"/>
      <c r="CXO90" s="342"/>
      <c r="CXP90" s="342"/>
      <c r="CXQ90" s="342"/>
      <c r="CXR90" s="342"/>
      <c r="CXS90" s="342"/>
      <c r="CXT90" s="342"/>
      <c r="CXU90" s="342"/>
      <c r="CXV90" s="342"/>
      <c r="CXW90" s="342"/>
      <c r="CXX90" s="342"/>
      <c r="CXY90" s="342"/>
      <c r="CXZ90" s="342"/>
      <c r="CYA90" s="342"/>
      <c r="CYB90" s="342"/>
      <c r="CYC90" s="342"/>
      <c r="CYD90" s="342"/>
      <c r="CYE90" s="342"/>
      <c r="CYF90" s="342"/>
      <c r="CYG90" s="342"/>
      <c r="CYH90" s="342"/>
      <c r="CYI90" s="342"/>
      <c r="CYJ90" s="342"/>
      <c r="CYK90" s="342"/>
      <c r="CYL90" s="342"/>
      <c r="CYM90" s="342"/>
      <c r="CYN90" s="342"/>
      <c r="CYO90" s="342"/>
      <c r="CYP90" s="342"/>
      <c r="CYQ90" s="342"/>
      <c r="CYR90" s="342"/>
      <c r="CYS90" s="342"/>
      <c r="CYT90" s="342"/>
      <c r="CYU90" s="342"/>
      <c r="CYV90" s="342"/>
      <c r="CYW90" s="342"/>
      <c r="CYX90" s="342"/>
      <c r="CYY90" s="342"/>
      <c r="CYZ90" s="342"/>
      <c r="CZA90" s="342"/>
      <c r="CZB90" s="342"/>
      <c r="CZC90" s="342"/>
      <c r="CZD90" s="342"/>
      <c r="CZE90" s="342"/>
      <c r="CZF90" s="342"/>
      <c r="CZG90" s="342"/>
      <c r="CZH90" s="342"/>
      <c r="CZI90" s="342"/>
      <c r="CZJ90" s="342"/>
      <c r="CZK90" s="342"/>
      <c r="CZL90" s="342"/>
      <c r="CZM90" s="342"/>
      <c r="CZN90" s="342"/>
      <c r="CZO90" s="342"/>
      <c r="CZP90" s="342"/>
      <c r="CZQ90" s="342"/>
      <c r="CZR90" s="342"/>
      <c r="CZS90" s="342"/>
      <c r="CZT90" s="342"/>
      <c r="CZU90" s="342"/>
      <c r="CZV90" s="342"/>
      <c r="CZW90" s="342"/>
      <c r="CZX90" s="342"/>
      <c r="CZY90" s="342"/>
      <c r="CZZ90" s="342"/>
      <c r="DAA90" s="342"/>
      <c r="DAB90" s="342"/>
      <c r="DAC90" s="342"/>
      <c r="DAD90" s="342"/>
      <c r="DAE90" s="342"/>
      <c r="DAF90" s="342"/>
      <c r="DAG90" s="342"/>
      <c r="DAH90" s="342"/>
      <c r="DAI90" s="342"/>
      <c r="DAJ90" s="342"/>
      <c r="DAK90" s="342"/>
      <c r="DAL90" s="342"/>
      <c r="DAM90" s="342"/>
      <c r="DAN90" s="342"/>
      <c r="DAO90" s="342"/>
      <c r="DAP90" s="342"/>
      <c r="DAQ90" s="342"/>
      <c r="DAR90" s="342"/>
      <c r="DAS90" s="342"/>
      <c r="DAT90" s="342"/>
      <c r="DAU90" s="342"/>
      <c r="DAV90" s="342"/>
      <c r="DAW90" s="342"/>
      <c r="DAX90" s="342"/>
      <c r="DAY90" s="342"/>
      <c r="DAZ90" s="342"/>
      <c r="DBA90" s="342"/>
      <c r="DBB90" s="342"/>
      <c r="DBC90" s="342"/>
      <c r="DBD90" s="342"/>
      <c r="DBE90" s="342"/>
      <c r="DBF90" s="342"/>
      <c r="DBG90" s="342"/>
      <c r="DBH90" s="342"/>
      <c r="DBI90" s="342"/>
      <c r="DBJ90" s="342"/>
      <c r="DBK90" s="342"/>
      <c r="DBL90" s="342"/>
      <c r="DBM90" s="342"/>
      <c r="DBN90" s="342"/>
      <c r="DBO90" s="342"/>
      <c r="DBP90" s="342"/>
      <c r="DBQ90" s="342"/>
      <c r="DBR90" s="342"/>
      <c r="DBS90" s="342"/>
      <c r="DBT90" s="342"/>
      <c r="DBU90" s="342"/>
      <c r="DBV90" s="342"/>
      <c r="DBW90" s="342"/>
      <c r="DBX90" s="342"/>
      <c r="DBY90" s="342"/>
      <c r="DBZ90" s="342"/>
      <c r="DCA90" s="342"/>
      <c r="DCB90" s="342"/>
      <c r="DCC90" s="342"/>
      <c r="DCD90" s="342"/>
      <c r="DCE90" s="342"/>
      <c r="DCF90" s="342"/>
      <c r="DCG90" s="342"/>
      <c r="DCH90" s="342"/>
      <c r="DCI90" s="342"/>
      <c r="DCJ90" s="342"/>
      <c r="DCK90" s="342"/>
      <c r="DCL90" s="342"/>
      <c r="DCM90" s="342"/>
      <c r="DCN90" s="342"/>
      <c r="DCO90" s="342"/>
      <c r="DCP90" s="342"/>
      <c r="DCQ90" s="342"/>
      <c r="DCR90" s="342"/>
      <c r="DCS90" s="342"/>
      <c r="DCT90" s="342"/>
      <c r="DCU90" s="342"/>
      <c r="DCV90" s="342"/>
      <c r="DCW90" s="342"/>
      <c r="DCX90" s="342"/>
      <c r="DCY90" s="342"/>
      <c r="DCZ90" s="342"/>
      <c r="DDA90" s="342"/>
      <c r="DDB90" s="342"/>
      <c r="DDC90" s="342"/>
      <c r="DDD90" s="342"/>
      <c r="DDE90" s="342"/>
      <c r="DDF90" s="342"/>
      <c r="DDG90" s="342"/>
      <c r="DDH90" s="342"/>
      <c r="DDI90" s="342"/>
      <c r="DDJ90" s="342"/>
      <c r="DDK90" s="342"/>
      <c r="DDL90" s="342"/>
      <c r="DDM90" s="342"/>
      <c r="DDN90" s="342"/>
      <c r="DDO90" s="342"/>
      <c r="DDP90" s="342"/>
      <c r="DDQ90" s="342"/>
      <c r="DDR90" s="342"/>
      <c r="DDS90" s="342"/>
      <c r="DDT90" s="342"/>
      <c r="DDU90" s="342"/>
      <c r="DDV90" s="342"/>
      <c r="DDW90" s="342"/>
      <c r="DDX90" s="342"/>
      <c r="DDY90" s="342"/>
      <c r="DDZ90" s="342"/>
      <c r="DEA90" s="342"/>
      <c r="DEB90" s="342"/>
      <c r="DEC90" s="342"/>
      <c r="DED90" s="342"/>
      <c r="DEE90" s="342"/>
      <c r="DEF90" s="342"/>
      <c r="DEG90" s="342"/>
      <c r="DEH90" s="342"/>
      <c r="DEI90" s="342"/>
      <c r="DEJ90" s="342"/>
      <c r="DEK90" s="342"/>
      <c r="DEL90" s="342"/>
      <c r="DEM90" s="342"/>
      <c r="DEN90" s="342"/>
      <c r="DEO90" s="342"/>
      <c r="DEP90" s="342"/>
      <c r="DEQ90" s="342"/>
      <c r="DER90" s="342"/>
      <c r="DES90" s="342"/>
      <c r="DET90" s="342"/>
      <c r="DEU90" s="342"/>
      <c r="DEV90" s="342"/>
      <c r="DEW90" s="342"/>
      <c r="DEX90" s="342"/>
      <c r="DEY90" s="342"/>
      <c r="DEZ90" s="342"/>
      <c r="DFA90" s="342"/>
      <c r="DFB90" s="342"/>
      <c r="DFC90" s="342"/>
      <c r="DFD90" s="342"/>
      <c r="DFE90" s="342"/>
      <c r="DFF90" s="342"/>
      <c r="DFG90" s="342"/>
      <c r="DFH90" s="342"/>
      <c r="DFI90" s="342"/>
      <c r="DFJ90" s="342"/>
      <c r="DFK90" s="342"/>
      <c r="DFL90" s="342"/>
      <c r="DFM90" s="342"/>
      <c r="DFN90" s="342"/>
      <c r="DFO90" s="342"/>
      <c r="DFP90" s="342"/>
      <c r="DFQ90" s="342"/>
      <c r="DFR90" s="342"/>
      <c r="DFS90" s="342"/>
      <c r="DFT90" s="342"/>
      <c r="DFU90" s="342"/>
      <c r="DFV90" s="342"/>
      <c r="DFW90" s="342"/>
      <c r="DFX90" s="342"/>
      <c r="DFY90" s="342"/>
      <c r="DFZ90" s="342"/>
      <c r="DGA90" s="342"/>
      <c r="DGB90" s="342"/>
      <c r="DGC90" s="342"/>
      <c r="DGD90" s="342"/>
      <c r="DGE90" s="342"/>
      <c r="DGF90" s="342"/>
      <c r="DGG90" s="342"/>
      <c r="DGH90" s="342"/>
      <c r="DGI90" s="342"/>
      <c r="DGJ90" s="342"/>
      <c r="DGK90" s="342"/>
      <c r="DGL90" s="342"/>
      <c r="DGM90" s="342"/>
      <c r="DGN90" s="342"/>
      <c r="DGO90" s="342"/>
      <c r="DGP90" s="342"/>
      <c r="DGQ90" s="342"/>
      <c r="DGR90" s="342"/>
      <c r="DGS90" s="342"/>
      <c r="DGT90" s="342"/>
      <c r="DGU90" s="342"/>
      <c r="DGV90" s="342"/>
      <c r="DGW90" s="342"/>
      <c r="DGX90" s="342"/>
      <c r="DGY90" s="342"/>
      <c r="DGZ90" s="342"/>
      <c r="DHA90" s="342"/>
      <c r="DHB90" s="342"/>
      <c r="DHC90" s="342"/>
      <c r="DHD90" s="342"/>
      <c r="DHE90" s="342"/>
      <c r="DHF90" s="342"/>
      <c r="DHG90" s="342"/>
      <c r="DHH90" s="342"/>
      <c r="DHI90" s="342"/>
      <c r="DHJ90" s="342"/>
      <c r="DHK90" s="342"/>
      <c r="DHL90" s="342"/>
      <c r="DHM90" s="342"/>
      <c r="DHN90" s="342"/>
      <c r="DHO90" s="342"/>
      <c r="DHP90" s="342"/>
      <c r="DHQ90" s="342"/>
      <c r="DHR90" s="342"/>
      <c r="DHS90" s="342"/>
      <c r="DHT90" s="342"/>
      <c r="DHU90" s="342"/>
      <c r="DHV90" s="342"/>
      <c r="DHW90" s="342"/>
      <c r="DHX90" s="342"/>
      <c r="DHY90" s="342"/>
      <c r="DHZ90" s="342"/>
      <c r="DIA90" s="342"/>
      <c r="DIB90" s="342"/>
      <c r="DIC90" s="342"/>
      <c r="DID90" s="342"/>
      <c r="DIE90" s="342"/>
      <c r="DIF90" s="342"/>
      <c r="DIG90" s="342"/>
      <c r="DIH90" s="342"/>
      <c r="DII90" s="342"/>
      <c r="DIJ90" s="342"/>
      <c r="DIK90" s="342"/>
      <c r="DIL90" s="342"/>
      <c r="DIM90" s="342"/>
      <c r="DIN90" s="342"/>
      <c r="DIO90" s="342"/>
      <c r="DIP90" s="342"/>
      <c r="DIQ90" s="342"/>
      <c r="DIR90" s="342"/>
      <c r="DIS90" s="342"/>
      <c r="DIT90" s="342"/>
      <c r="DIU90" s="342"/>
      <c r="DIV90" s="342"/>
      <c r="DIW90" s="342"/>
      <c r="DIX90" s="342"/>
      <c r="DIY90" s="342"/>
      <c r="DIZ90" s="342"/>
      <c r="DJA90" s="342"/>
      <c r="DJB90" s="342"/>
      <c r="DJC90" s="342"/>
      <c r="DJD90" s="342"/>
      <c r="DJE90" s="342"/>
      <c r="DJF90" s="342"/>
      <c r="DJG90" s="342"/>
      <c r="DJH90" s="342"/>
      <c r="DJI90" s="342"/>
      <c r="DJJ90" s="342"/>
      <c r="DJK90" s="342"/>
      <c r="DJL90" s="342"/>
      <c r="DJM90" s="342"/>
      <c r="DJN90" s="342"/>
      <c r="DJO90" s="342"/>
      <c r="DJP90" s="342"/>
      <c r="DJQ90" s="342"/>
      <c r="DJR90" s="342"/>
      <c r="DJS90" s="342"/>
      <c r="DJT90" s="342"/>
      <c r="DJU90" s="342"/>
      <c r="DJV90" s="342"/>
      <c r="DJW90" s="342"/>
      <c r="DJX90" s="342"/>
      <c r="DJY90" s="342"/>
      <c r="DJZ90" s="342"/>
      <c r="DKA90" s="342"/>
      <c r="DKB90" s="342"/>
      <c r="DKC90" s="342"/>
      <c r="DKD90" s="342"/>
      <c r="DKE90" s="342"/>
      <c r="DKF90" s="342"/>
      <c r="DKG90" s="342"/>
      <c r="DKH90" s="342"/>
      <c r="DKI90" s="342"/>
      <c r="DKJ90" s="342"/>
      <c r="DKK90" s="342"/>
      <c r="DKL90" s="342"/>
      <c r="DKM90" s="342"/>
      <c r="DKN90" s="342"/>
      <c r="DKO90" s="342"/>
      <c r="DKP90" s="342"/>
      <c r="DKQ90" s="342"/>
      <c r="DKR90" s="342"/>
      <c r="DKS90" s="342"/>
      <c r="DKT90" s="342"/>
      <c r="DKU90" s="342"/>
      <c r="DKV90" s="342"/>
      <c r="DKW90" s="342"/>
      <c r="DKX90" s="342"/>
      <c r="DKY90" s="342"/>
      <c r="DKZ90" s="342"/>
      <c r="DLA90" s="342"/>
      <c r="DLB90" s="342"/>
      <c r="DLC90" s="342"/>
      <c r="DLD90" s="342"/>
      <c r="DLE90" s="342"/>
      <c r="DLF90" s="342"/>
      <c r="DLG90" s="342"/>
      <c r="DLH90" s="342"/>
      <c r="DLI90" s="342"/>
      <c r="DLJ90" s="342"/>
      <c r="DLK90" s="342"/>
      <c r="DLL90" s="342"/>
      <c r="DLM90" s="342"/>
      <c r="DLN90" s="342"/>
      <c r="DLO90" s="342"/>
      <c r="DLP90" s="342"/>
      <c r="DLQ90" s="342"/>
      <c r="DLR90" s="342"/>
      <c r="DLS90" s="342"/>
      <c r="DLT90" s="342"/>
      <c r="DLU90" s="342"/>
      <c r="DLV90" s="342"/>
      <c r="DLW90" s="342"/>
      <c r="DLX90" s="342"/>
      <c r="DLY90" s="342"/>
      <c r="DLZ90" s="342"/>
      <c r="DMA90" s="342"/>
      <c r="DMB90" s="342"/>
      <c r="DMC90" s="342"/>
      <c r="DMD90" s="342"/>
      <c r="DME90" s="342"/>
      <c r="DMF90" s="342"/>
      <c r="DMG90" s="342"/>
      <c r="DMH90" s="342"/>
      <c r="DMI90" s="342"/>
      <c r="DMJ90" s="342"/>
      <c r="DMK90" s="342"/>
      <c r="DML90" s="342"/>
      <c r="DMM90" s="342"/>
      <c r="DMN90" s="342"/>
      <c r="DMO90" s="342"/>
      <c r="DMP90" s="342"/>
      <c r="DMQ90" s="342"/>
      <c r="DMR90" s="342"/>
      <c r="DMS90" s="342"/>
      <c r="DMT90" s="342"/>
      <c r="DMU90" s="342"/>
      <c r="DMV90" s="342"/>
      <c r="DMW90" s="342"/>
      <c r="DMX90" s="342"/>
      <c r="DMY90" s="342"/>
      <c r="DMZ90" s="342"/>
      <c r="DNA90" s="342"/>
      <c r="DNB90" s="342"/>
      <c r="DNC90" s="342"/>
      <c r="DND90" s="342"/>
      <c r="DNE90" s="342"/>
      <c r="DNF90" s="342"/>
      <c r="DNG90" s="342"/>
      <c r="DNH90" s="342"/>
      <c r="DNI90" s="342"/>
      <c r="DNJ90" s="342"/>
      <c r="DNK90" s="342"/>
      <c r="DNL90" s="342"/>
      <c r="DNM90" s="342"/>
      <c r="DNN90" s="342"/>
      <c r="DNO90" s="342"/>
      <c r="DNP90" s="342"/>
      <c r="DNQ90" s="342"/>
      <c r="DNR90" s="342"/>
      <c r="DNS90" s="342"/>
      <c r="DNT90" s="342"/>
      <c r="DNU90" s="342"/>
      <c r="DNV90" s="342"/>
      <c r="DNW90" s="342"/>
      <c r="DNX90" s="342"/>
      <c r="DNY90" s="342"/>
      <c r="DNZ90" s="342"/>
      <c r="DOA90" s="342"/>
      <c r="DOB90" s="342"/>
      <c r="DOC90" s="342"/>
      <c r="DOD90" s="342"/>
      <c r="DOE90" s="342"/>
      <c r="DOF90" s="342"/>
      <c r="DOG90" s="342"/>
      <c r="DOH90" s="342"/>
      <c r="DOI90" s="342"/>
      <c r="DOJ90" s="342"/>
      <c r="DOK90" s="342"/>
      <c r="DOL90" s="342"/>
      <c r="DOM90" s="342"/>
      <c r="DON90" s="342"/>
      <c r="DOO90" s="342"/>
      <c r="DOP90" s="342"/>
      <c r="DOQ90" s="342"/>
      <c r="DOR90" s="342"/>
      <c r="DOS90" s="342"/>
      <c r="DOT90" s="342"/>
      <c r="DOU90" s="342"/>
      <c r="DOV90" s="342"/>
      <c r="DOW90" s="342"/>
      <c r="DOX90" s="342"/>
      <c r="DOY90" s="342"/>
      <c r="DOZ90" s="342"/>
      <c r="DPA90" s="342"/>
      <c r="DPB90" s="342"/>
      <c r="DPC90" s="342"/>
      <c r="DPD90" s="342"/>
      <c r="DPE90" s="342"/>
      <c r="DPF90" s="342"/>
      <c r="DPG90" s="342"/>
      <c r="DPH90" s="342"/>
      <c r="DPI90" s="342"/>
      <c r="DPJ90" s="342"/>
      <c r="DPK90" s="342"/>
      <c r="DPL90" s="342"/>
      <c r="DPM90" s="342"/>
      <c r="DPN90" s="342"/>
      <c r="DPO90" s="342"/>
      <c r="DPP90" s="342"/>
      <c r="DPQ90" s="342"/>
      <c r="DPR90" s="342"/>
      <c r="DPS90" s="342"/>
      <c r="DPT90" s="342"/>
      <c r="DPU90" s="342"/>
      <c r="DPV90" s="342"/>
      <c r="DPW90" s="342"/>
      <c r="DPX90" s="342"/>
      <c r="DPY90" s="342"/>
      <c r="DPZ90" s="342"/>
      <c r="DQA90" s="342"/>
      <c r="DQB90" s="342"/>
      <c r="DQC90" s="342"/>
      <c r="DQD90" s="342"/>
      <c r="DQE90" s="342"/>
      <c r="DQF90" s="342"/>
      <c r="DQG90" s="342"/>
      <c r="DQH90" s="342"/>
      <c r="DQI90" s="342"/>
      <c r="DQJ90" s="342"/>
      <c r="DQK90" s="342"/>
      <c r="DQL90" s="342"/>
      <c r="DQM90" s="342"/>
      <c r="DQN90" s="342"/>
      <c r="DQO90" s="342"/>
      <c r="DQP90" s="342"/>
      <c r="DQQ90" s="342"/>
      <c r="DQR90" s="342"/>
      <c r="DQS90" s="342"/>
      <c r="DQT90" s="342"/>
      <c r="DQU90" s="342"/>
      <c r="DQV90" s="342"/>
      <c r="DQW90" s="342"/>
      <c r="DQX90" s="342"/>
      <c r="DQY90" s="342"/>
      <c r="DQZ90" s="342"/>
      <c r="DRA90" s="342"/>
      <c r="DRB90" s="342"/>
      <c r="DRC90" s="342"/>
      <c r="DRD90" s="342"/>
      <c r="DRE90" s="342"/>
      <c r="DRF90" s="342"/>
      <c r="DRG90" s="342"/>
      <c r="DRH90" s="342"/>
      <c r="DRI90" s="342"/>
      <c r="DRJ90" s="342"/>
      <c r="DRK90" s="342"/>
      <c r="DRL90" s="342"/>
      <c r="DRM90" s="342"/>
      <c r="DRN90" s="342"/>
      <c r="DRO90" s="342"/>
      <c r="DRP90" s="342"/>
      <c r="DRQ90" s="342"/>
      <c r="DRR90" s="342"/>
      <c r="DRS90" s="342"/>
      <c r="DRT90" s="342"/>
      <c r="DRU90" s="342"/>
      <c r="DRV90" s="342"/>
      <c r="DRW90" s="342"/>
      <c r="DRX90" s="342"/>
      <c r="DRY90" s="342"/>
      <c r="DRZ90" s="342"/>
      <c r="DSA90" s="342"/>
      <c r="DSB90" s="342"/>
      <c r="DSC90" s="342"/>
      <c r="DSD90" s="342"/>
      <c r="DSE90" s="342"/>
      <c r="DSF90" s="342"/>
      <c r="DSG90" s="342"/>
      <c r="DSH90" s="342"/>
      <c r="DSI90" s="342"/>
      <c r="DSJ90" s="342"/>
      <c r="DSK90" s="342"/>
      <c r="DSL90" s="342"/>
      <c r="DSM90" s="342"/>
      <c r="DSN90" s="342"/>
      <c r="DSO90" s="342"/>
      <c r="DSP90" s="342"/>
      <c r="DSQ90" s="342"/>
      <c r="DSR90" s="342"/>
      <c r="DSS90" s="342"/>
      <c r="DST90" s="342"/>
      <c r="DSU90" s="342"/>
      <c r="DSV90" s="342"/>
      <c r="DSW90" s="342"/>
      <c r="DSX90" s="342"/>
      <c r="DSY90" s="342"/>
      <c r="DSZ90" s="342"/>
      <c r="DTA90" s="342"/>
      <c r="DTB90" s="342"/>
      <c r="DTC90" s="342"/>
      <c r="DTD90" s="342"/>
      <c r="DTE90" s="342"/>
      <c r="DTF90" s="342"/>
      <c r="DTG90" s="342"/>
      <c r="DTH90" s="342"/>
      <c r="DTI90" s="342"/>
      <c r="DTJ90" s="342"/>
      <c r="DTK90" s="342"/>
      <c r="DTL90" s="342"/>
      <c r="DTM90" s="342"/>
      <c r="DTN90" s="342"/>
      <c r="DTO90" s="342"/>
      <c r="DTP90" s="342"/>
      <c r="DTQ90" s="342"/>
      <c r="DTR90" s="342"/>
      <c r="DTS90" s="342"/>
      <c r="DTT90" s="342"/>
      <c r="DTU90" s="342"/>
      <c r="DTV90" s="342"/>
      <c r="DTW90" s="342"/>
      <c r="DTX90" s="342"/>
      <c r="DTY90" s="342"/>
      <c r="DTZ90" s="342"/>
      <c r="DUA90" s="342"/>
      <c r="DUB90" s="342"/>
      <c r="DUC90" s="342"/>
      <c r="DUD90" s="342"/>
      <c r="DUE90" s="342"/>
      <c r="DUF90" s="342"/>
      <c r="DUG90" s="342"/>
      <c r="DUH90" s="342"/>
      <c r="DUI90" s="342"/>
      <c r="DUJ90" s="342"/>
      <c r="DUK90" s="342"/>
      <c r="DUL90" s="342"/>
      <c r="DUM90" s="342"/>
      <c r="DUN90" s="342"/>
      <c r="DUO90" s="342"/>
      <c r="DUP90" s="342"/>
      <c r="DUQ90" s="342"/>
      <c r="DUR90" s="342"/>
      <c r="DUS90" s="342"/>
      <c r="DUT90" s="342"/>
      <c r="DUU90" s="342"/>
      <c r="DUV90" s="342"/>
      <c r="DUW90" s="342"/>
      <c r="DUX90" s="342"/>
      <c r="DUY90" s="342"/>
      <c r="DUZ90" s="342"/>
      <c r="DVA90" s="342"/>
      <c r="DVB90" s="342"/>
      <c r="DVC90" s="342"/>
      <c r="DVD90" s="342"/>
      <c r="DVE90" s="342"/>
      <c r="DVF90" s="342"/>
      <c r="DVG90" s="342"/>
      <c r="DVH90" s="342"/>
      <c r="DVI90" s="342"/>
      <c r="DVJ90" s="342"/>
      <c r="DVK90" s="342"/>
      <c r="DVL90" s="342"/>
      <c r="DVM90" s="342"/>
      <c r="DVN90" s="342"/>
      <c r="DVO90" s="342"/>
      <c r="DVP90" s="342"/>
      <c r="DVQ90" s="342"/>
      <c r="DVR90" s="342"/>
      <c r="DVS90" s="342"/>
      <c r="DVT90" s="342"/>
      <c r="DVU90" s="342"/>
      <c r="DVV90" s="342"/>
      <c r="DVW90" s="342"/>
      <c r="DVX90" s="342"/>
      <c r="DVY90" s="342"/>
      <c r="DVZ90" s="342"/>
      <c r="DWA90" s="342"/>
      <c r="DWB90" s="342"/>
      <c r="DWC90" s="342"/>
      <c r="DWD90" s="342"/>
      <c r="DWE90" s="342"/>
      <c r="DWF90" s="342"/>
      <c r="DWG90" s="342"/>
      <c r="DWH90" s="342"/>
      <c r="DWI90" s="342"/>
      <c r="DWJ90" s="342"/>
      <c r="DWK90" s="342"/>
      <c r="DWL90" s="342"/>
      <c r="DWM90" s="342"/>
      <c r="DWN90" s="342"/>
      <c r="DWO90" s="342"/>
      <c r="DWP90" s="342"/>
      <c r="DWQ90" s="342"/>
      <c r="DWR90" s="342"/>
      <c r="DWS90" s="342"/>
      <c r="DWT90" s="342"/>
      <c r="DWU90" s="342"/>
      <c r="DWV90" s="342"/>
      <c r="DWW90" s="342"/>
      <c r="DWX90" s="342"/>
      <c r="DWY90" s="342"/>
      <c r="DWZ90" s="342"/>
      <c r="DXA90" s="342"/>
      <c r="DXB90" s="342"/>
      <c r="DXC90" s="342"/>
      <c r="DXD90" s="342"/>
      <c r="DXE90" s="342"/>
      <c r="DXF90" s="342"/>
      <c r="DXG90" s="342"/>
      <c r="DXH90" s="342"/>
      <c r="DXI90" s="342"/>
      <c r="DXJ90" s="342"/>
      <c r="DXK90" s="342"/>
      <c r="DXL90" s="342"/>
      <c r="DXM90" s="342"/>
      <c r="DXN90" s="342"/>
      <c r="DXO90" s="342"/>
      <c r="DXP90" s="342"/>
      <c r="DXQ90" s="342"/>
      <c r="DXR90" s="342"/>
      <c r="DXS90" s="342"/>
      <c r="DXT90" s="342"/>
      <c r="DXU90" s="342"/>
      <c r="DXV90" s="342"/>
      <c r="DXW90" s="342"/>
      <c r="DXX90" s="342"/>
      <c r="DXY90" s="342"/>
      <c r="DXZ90" s="342"/>
      <c r="DYA90" s="342"/>
      <c r="DYB90" s="342"/>
      <c r="DYC90" s="342"/>
      <c r="DYD90" s="342"/>
      <c r="DYE90" s="342"/>
      <c r="DYF90" s="342"/>
      <c r="DYG90" s="342"/>
      <c r="DYH90" s="342"/>
      <c r="DYI90" s="342"/>
      <c r="DYJ90" s="342"/>
      <c r="DYK90" s="342"/>
      <c r="DYL90" s="342"/>
      <c r="DYM90" s="342"/>
      <c r="DYN90" s="342"/>
      <c r="DYO90" s="342"/>
      <c r="DYP90" s="342"/>
      <c r="DYQ90" s="342"/>
      <c r="DYR90" s="342"/>
      <c r="DYS90" s="342"/>
      <c r="DYT90" s="342"/>
      <c r="DYU90" s="342"/>
      <c r="DYV90" s="342"/>
      <c r="DYW90" s="342"/>
      <c r="DYX90" s="342"/>
      <c r="DYY90" s="342"/>
      <c r="DYZ90" s="342"/>
      <c r="DZA90" s="342"/>
      <c r="DZB90" s="342"/>
      <c r="DZC90" s="342"/>
      <c r="DZD90" s="342"/>
      <c r="DZE90" s="342"/>
      <c r="DZF90" s="342"/>
      <c r="DZG90" s="342"/>
      <c r="DZH90" s="342"/>
      <c r="DZI90" s="342"/>
      <c r="DZJ90" s="342"/>
      <c r="DZK90" s="342"/>
      <c r="DZL90" s="342"/>
      <c r="DZM90" s="342"/>
      <c r="DZN90" s="342"/>
      <c r="DZO90" s="342"/>
      <c r="DZP90" s="342"/>
      <c r="DZQ90" s="342"/>
      <c r="DZR90" s="342"/>
      <c r="DZS90" s="342"/>
      <c r="DZT90" s="342"/>
      <c r="DZU90" s="342"/>
      <c r="DZV90" s="342"/>
      <c r="DZW90" s="342"/>
      <c r="DZX90" s="342"/>
      <c r="DZY90" s="342"/>
      <c r="DZZ90" s="342"/>
      <c r="EAA90" s="342"/>
      <c r="EAB90" s="342"/>
      <c r="EAC90" s="342"/>
      <c r="EAD90" s="342"/>
      <c r="EAE90" s="342"/>
      <c r="EAF90" s="342"/>
      <c r="EAG90" s="342"/>
      <c r="EAH90" s="342"/>
      <c r="EAI90" s="342"/>
      <c r="EAJ90" s="342"/>
      <c r="EAK90" s="342"/>
      <c r="EAL90" s="342"/>
      <c r="EAM90" s="342"/>
      <c r="EAN90" s="342"/>
      <c r="EAO90" s="342"/>
      <c r="EAP90" s="342"/>
      <c r="EAQ90" s="342"/>
      <c r="EAR90" s="342"/>
      <c r="EAS90" s="342"/>
      <c r="EAT90" s="342"/>
      <c r="EAU90" s="342"/>
      <c r="EAV90" s="342"/>
      <c r="EAW90" s="342"/>
      <c r="EAX90" s="342"/>
      <c r="EAY90" s="342"/>
      <c r="EAZ90" s="342"/>
      <c r="EBA90" s="342"/>
      <c r="EBB90" s="342"/>
      <c r="EBC90" s="342"/>
      <c r="EBD90" s="342"/>
      <c r="EBE90" s="342"/>
      <c r="EBF90" s="342"/>
      <c r="EBG90" s="342"/>
      <c r="EBH90" s="342"/>
      <c r="EBI90" s="342"/>
      <c r="EBJ90" s="342"/>
      <c r="EBK90" s="342"/>
      <c r="EBL90" s="342"/>
      <c r="EBM90" s="342"/>
      <c r="EBN90" s="342"/>
      <c r="EBO90" s="342"/>
      <c r="EBP90" s="342"/>
      <c r="EBQ90" s="342"/>
      <c r="EBR90" s="342"/>
      <c r="EBS90" s="342"/>
      <c r="EBT90" s="342"/>
      <c r="EBU90" s="342"/>
      <c r="EBV90" s="342"/>
      <c r="EBW90" s="342"/>
      <c r="EBX90" s="342"/>
      <c r="EBY90" s="342"/>
      <c r="EBZ90" s="342"/>
      <c r="ECA90" s="342"/>
      <c r="ECB90" s="342"/>
      <c r="ECC90" s="342"/>
      <c r="ECD90" s="342"/>
      <c r="ECE90" s="342"/>
      <c r="ECF90" s="342"/>
      <c r="ECG90" s="342"/>
      <c r="ECH90" s="342"/>
      <c r="ECI90" s="342"/>
      <c r="ECJ90" s="342"/>
      <c r="ECK90" s="342"/>
      <c r="ECL90" s="342"/>
      <c r="ECM90" s="342"/>
      <c r="ECN90" s="342"/>
      <c r="ECO90" s="342"/>
      <c r="ECP90" s="342"/>
      <c r="ECQ90" s="342"/>
      <c r="ECR90" s="342"/>
      <c r="ECS90" s="342"/>
      <c r="ECT90" s="342"/>
      <c r="ECU90" s="342"/>
      <c r="ECV90" s="342"/>
      <c r="ECW90" s="342"/>
      <c r="ECX90" s="342"/>
      <c r="ECY90" s="342"/>
      <c r="ECZ90" s="342"/>
      <c r="EDA90" s="342"/>
      <c r="EDB90" s="342"/>
      <c r="EDC90" s="342"/>
      <c r="EDD90" s="342"/>
      <c r="EDE90" s="342"/>
      <c r="EDF90" s="342"/>
      <c r="EDG90" s="342"/>
      <c r="EDH90" s="342"/>
      <c r="EDI90" s="342"/>
      <c r="EDJ90" s="342"/>
      <c r="EDK90" s="342"/>
      <c r="EDL90" s="342"/>
      <c r="EDM90" s="342"/>
      <c r="EDN90" s="342"/>
      <c r="EDO90" s="342"/>
      <c r="EDP90" s="342"/>
      <c r="EDQ90" s="342"/>
      <c r="EDR90" s="342"/>
      <c r="EDS90" s="342"/>
      <c r="EDT90" s="342"/>
      <c r="EDU90" s="342"/>
      <c r="EDV90" s="342"/>
      <c r="EDW90" s="342"/>
      <c r="EDX90" s="342"/>
      <c r="EDY90" s="342"/>
      <c r="EDZ90" s="342"/>
      <c r="EEA90" s="342"/>
      <c r="EEB90" s="342"/>
      <c r="EEC90" s="342"/>
      <c r="EED90" s="342"/>
      <c r="EEE90" s="342"/>
      <c r="EEF90" s="342"/>
      <c r="EEG90" s="342"/>
      <c r="EEH90" s="342"/>
      <c r="EEI90" s="342"/>
      <c r="EEJ90" s="342"/>
      <c r="EEK90" s="342"/>
      <c r="EEL90" s="342"/>
      <c r="EEM90" s="342"/>
      <c r="EEN90" s="342"/>
      <c r="EEO90" s="342"/>
      <c r="EEP90" s="342"/>
      <c r="EEQ90" s="342"/>
      <c r="EER90" s="342"/>
      <c r="EES90" s="342"/>
      <c r="EET90" s="342"/>
      <c r="EEU90" s="342"/>
      <c r="EEV90" s="342"/>
      <c r="EEW90" s="342"/>
      <c r="EEX90" s="342"/>
      <c r="EEY90" s="342"/>
      <c r="EEZ90" s="342"/>
      <c r="EFA90" s="342"/>
      <c r="EFB90" s="342"/>
      <c r="EFC90" s="342"/>
      <c r="EFD90" s="342"/>
      <c r="EFE90" s="342"/>
      <c r="EFF90" s="342"/>
      <c r="EFG90" s="342"/>
      <c r="EFH90" s="342"/>
      <c r="EFI90" s="342"/>
      <c r="EFJ90" s="342"/>
      <c r="EFK90" s="342"/>
      <c r="EFL90" s="342"/>
      <c r="EFM90" s="342"/>
      <c r="EFN90" s="342"/>
      <c r="EFO90" s="342"/>
      <c r="EFP90" s="342"/>
      <c r="EFQ90" s="342"/>
      <c r="EFR90" s="342"/>
      <c r="EFS90" s="342"/>
      <c r="EFT90" s="342"/>
      <c r="EFU90" s="342"/>
      <c r="EFV90" s="342"/>
      <c r="EFW90" s="342"/>
      <c r="EFX90" s="342"/>
      <c r="EFY90" s="342"/>
      <c r="EFZ90" s="342"/>
      <c r="EGA90" s="342"/>
      <c r="EGB90" s="342"/>
      <c r="EGC90" s="342"/>
      <c r="EGD90" s="342"/>
      <c r="EGE90" s="342"/>
      <c r="EGF90" s="342"/>
      <c r="EGG90" s="342"/>
      <c r="EGH90" s="342"/>
      <c r="EGI90" s="342"/>
      <c r="EGJ90" s="342"/>
      <c r="EGK90" s="342"/>
      <c r="EGL90" s="342"/>
      <c r="EGM90" s="342"/>
      <c r="EGN90" s="342"/>
      <c r="EGO90" s="342"/>
      <c r="EGP90" s="342"/>
      <c r="EGQ90" s="342"/>
      <c r="EGR90" s="342"/>
      <c r="EGS90" s="342"/>
      <c r="EGT90" s="342"/>
      <c r="EGU90" s="342"/>
      <c r="EGV90" s="342"/>
      <c r="EGW90" s="342"/>
      <c r="EGX90" s="342"/>
      <c r="EGY90" s="342"/>
      <c r="EGZ90" s="342"/>
      <c r="EHA90" s="342"/>
      <c r="EHB90" s="342"/>
      <c r="EHC90" s="342"/>
      <c r="EHD90" s="342"/>
      <c r="EHE90" s="342"/>
      <c r="EHF90" s="342"/>
      <c r="EHG90" s="342"/>
      <c r="EHH90" s="342"/>
      <c r="EHI90" s="342"/>
      <c r="EHJ90" s="342"/>
      <c r="EHK90" s="342"/>
      <c r="EHL90" s="342"/>
      <c r="EHM90" s="342"/>
      <c r="EHN90" s="342"/>
      <c r="EHO90" s="342"/>
      <c r="EHP90" s="342"/>
      <c r="EHQ90" s="342"/>
      <c r="EHR90" s="342"/>
      <c r="EHS90" s="342"/>
      <c r="EHT90" s="342"/>
      <c r="EHU90" s="342"/>
      <c r="EHV90" s="342"/>
      <c r="EHW90" s="342"/>
      <c r="EHX90" s="342"/>
      <c r="EHY90" s="342"/>
      <c r="EHZ90" s="342"/>
      <c r="EIA90" s="342"/>
      <c r="EIB90" s="342"/>
      <c r="EIC90" s="342"/>
      <c r="EID90" s="342"/>
      <c r="EIE90" s="342"/>
      <c r="EIF90" s="342"/>
      <c r="EIG90" s="342"/>
      <c r="EIH90" s="342"/>
      <c r="EII90" s="342"/>
      <c r="EIJ90" s="342"/>
      <c r="EIK90" s="342"/>
      <c r="EIL90" s="342"/>
      <c r="EIM90" s="342"/>
      <c r="EIN90" s="342"/>
      <c r="EIO90" s="342"/>
      <c r="EIP90" s="342"/>
      <c r="EIQ90" s="342"/>
      <c r="EIR90" s="342"/>
      <c r="EIS90" s="342"/>
      <c r="EIT90" s="342"/>
      <c r="EIU90" s="342"/>
      <c r="EIV90" s="342"/>
      <c r="EIW90" s="342"/>
      <c r="EIX90" s="342"/>
      <c r="EIY90" s="342"/>
      <c r="EIZ90" s="342"/>
      <c r="EJA90" s="342"/>
      <c r="EJB90" s="342"/>
      <c r="EJC90" s="342"/>
      <c r="EJD90" s="342"/>
      <c r="EJE90" s="342"/>
      <c r="EJF90" s="342"/>
      <c r="EJG90" s="342"/>
      <c r="EJH90" s="342"/>
      <c r="EJI90" s="342"/>
      <c r="EJJ90" s="342"/>
      <c r="EJK90" s="342"/>
      <c r="EJL90" s="342"/>
      <c r="EJM90" s="342"/>
      <c r="EJN90" s="342"/>
      <c r="EJO90" s="342"/>
      <c r="EJP90" s="342"/>
      <c r="EJQ90" s="342"/>
      <c r="EJR90" s="342"/>
      <c r="EJS90" s="342"/>
      <c r="EJT90" s="342"/>
      <c r="EJU90" s="342"/>
      <c r="EJV90" s="342"/>
      <c r="EJW90" s="342"/>
      <c r="EJX90" s="342"/>
      <c r="EJY90" s="342"/>
      <c r="EJZ90" s="342"/>
      <c r="EKA90" s="342"/>
      <c r="EKB90" s="342"/>
      <c r="EKC90" s="342"/>
      <c r="EKD90" s="342"/>
      <c r="EKE90" s="342"/>
      <c r="EKF90" s="342"/>
      <c r="EKG90" s="342"/>
      <c r="EKH90" s="342"/>
      <c r="EKI90" s="342"/>
      <c r="EKJ90" s="342"/>
      <c r="EKK90" s="342"/>
      <c r="EKL90" s="342"/>
      <c r="EKM90" s="342"/>
      <c r="EKN90" s="342"/>
      <c r="EKO90" s="342"/>
      <c r="EKP90" s="342"/>
      <c r="EKQ90" s="342"/>
      <c r="EKR90" s="342"/>
      <c r="EKS90" s="342"/>
      <c r="EKT90" s="342"/>
      <c r="EKU90" s="342"/>
      <c r="EKV90" s="342"/>
      <c r="EKW90" s="342"/>
      <c r="EKX90" s="342"/>
      <c r="EKY90" s="342"/>
      <c r="EKZ90" s="342"/>
      <c r="ELA90" s="342"/>
      <c r="ELB90" s="342"/>
      <c r="ELC90" s="342"/>
      <c r="ELD90" s="342"/>
      <c r="ELE90" s="342"/>
      <c r="ELF90" s="342"/>
      <c r="ELG90" s="342"/>
      <c r="ELH90" s="342"/>
      <c r="ELI90" s="342"/>
      <c r="ELJ90" s="342"/>
      <c r="ELK90" s="342"/>
      <c r="ELL90" s="342"/>
      <c r="ELM90" s="342"/>
      <c r="ELN90" s="342"/>
      <c r="ELO90" s="342"/>
      <c r="ELP90" s="342"/>
      <c r="ELQ90" s="342"/>
      <c r="ELR90" s="342"/>
      <c r="ELS90" s="342"/>
      <c r="ELT90" s="342"/>
      <c r="ELU90" s="342"/>
      <c r="ELV90" s="342"/>
      <c r="ELW90" s="342"/>
      <c r="ELX90" s="342"/>
      <c r="ELY90" s="342"/>
      <c r="ELZ90" s="342"/>
      <c r="EMA90" s="342"/>
      <c r="EMB90" s="342"/>
      <c r="EMC90" s="342"/>
      <c r="EMD90" s="342"/>
      <c r="EME90" s="342"/>
      <c r="EMF90" s="342"/>
      <c r="EMG90" s="342"/>
      <c r="EMH90" s="342"/>
      <c r="EMI90" s="342"/>
      <c r="EMJ90" s="342"/>
      <c r="EMK90" s="342"/>
      <c r="EML90" s="342"/>
      <c r="EMM90" s="342"/>
      <c r="EMN90" s="342"/>
      <c r="EMO90" s="342"/>
      <c r="EMP90" s="342"/>
      <c r="EMQ90" s="342"/>
      <c r="EMR90" s="342"/>
      <c r="EMS90" s="342"/>
      <c r="EMT90" s="342"/>
      <c r="EMU90" s="342"/>
      <c r="EMV90" s="342"/>
      <c r="EMW90" s="342"/>
      <c r="EMX90" s="342"/>
      <c r="EMY90" s="342"/>
      <c r="EMZ90" s="342"/>
      <c r="ENA90" s="342"/>
      <c r="ENB90" s="342"/>
      <c r="ENC90" s="342"/>
      <c r="END90" s="342"/>
      <c r="ENE90" s="342"/>
      <c r="ENF90" s="342"/>
      <c r="ENG90" s="342"/>
      <c r="ENH90" s="342"/>
      <c r="ENI90" s="342"/>
      <c r="ENJ90" s="342"/>
      <c r="ENK90" s="342"/>
      <c r="ENL90" s="342"/>
      <c r="ENM90" s="342"/>
      <c r="ENN90" s="342"/>
      <c r="ENO90" s="342"/>
      <c r="ENP90" s="342"/>
      <c r="ENQ90" s="342"/>
      <c r="ENR90" s="342"/>
      <c r="ENS90" s="342"/>
      <c r="ENT90" s="342"/>
      <c r="ENU90" s="342"/>
      <c r="ENV90" s="342"/>
      <c r="ENW90" s="342"/>
      <c r="ENX90" s="342"/>
      <c r="ENY90" s="342"/>
      <c r="ENZ90" s="342"/>
      <c r="EOA90" s="342"/>
      <c r="EOB90" s="342"/>
      <c r="EOC90" s="342"/>
      <c r="EOD90" s="342"/>
      <c r="EOE90" s="342"/>
      <c r="EOF90" s="342"/>
      <c r="EOG90" s="342"/>
      <c r="EOH90" s="342"/>
      <c r="EOI90" s="342"/>
      <c r="EOJ90" s="342"/>
      <c r="EOK90" s="342"/>
      <c r="EOL90" s="342"/>
      <c r="EOM90" s="342"/>
      <c r="EON90" s="342"/>
      <c r="EOO90" s="342"/>
      <c r="EOP90" s="342"/>
      <c r="EOQ90" s="342"/>
      <c r="EOR90" s="342"/>
      <c r="EOS90" s="342"/>
      <c r="EOT90" s="342"/>
      <c r="EOU90" s="342"/>
      <c r="EOV90" s="342"/>
      <c r="EOW90" s="342"/>
      <c r="EOX90" s="342"/>
      <c r="EOY90" s="342"/>
      <c r="EOZ90" s="342"/>
      <c r="EPA90" s="342"/>
      <c r="EPB90" s="342"/>
      <c r="EPC90" s="342"/>
      <c r="EPD90" s="342"/>
      <c r="EPE90" s="342"/>
      <c r="EPF90" s="342"/>
      <c r="EPG90" s="342"/>
      <c r="EPH90" s="342"/>
      <c r="EPI90" s="342"/>
      <c r="EPJ90" s="342"/>
      <c r="EPK90" s="342"/>
      <c r="EPL90" s="342"/>
      <c r="EPM90" s="342"/>
      <c r="EPN90" s="342"/>
      <c r="EPO90" s="342"/>
      <c r="EPP90" s="342"/>
      <c r="EPQ90" s="342"/>
      <c r="EPR90" s="342"/>
      <c r="EPS90" s="342"/>
      <c r="EPT90" s="342"/>
      <c r="EPU90" s="342"/>
      <c r="EPV90" s="342"/>
      <c r="EPW90" s="342"/>
      <c r="EPX90" s="342"/>
      <c r="EPY90" s="342"/>
      <c r="EPZ90" s="342"/>
      <c r="EQA90" s="342"/>
      <c r="EQB90" s="342"/>
      <c r="EQC90" s="342"/>
      <c r="EQD90" s="342"/>
      <c r="EQE90" s="342"/>
      <c r="EQF90" s="342"/>
      <c r="EQG90" s="342"/>
      <c r="EQH90" s="342"/>
      <c r="EQI90" s="342"/>
      <c r="EQJ90" s="342"/>
      <c r="EQK90" s="342"/>
      <c r="EQL90" s="342"/>
      <c r="EQM90" s="342"/>
      <c r="EQN90" s="342"/>
      <c r="EQO90" s="342"/>
      <c r="EQP90" s="342"/>
      <c r="EQQ90" s="342"/>
      <c r="EQR90" s="342"/>
      <c r="EQS90" s="342"/>
      <c r="EQT90" s="342"/>
      <c r="EQU90" s="342"/>
      <c r="EQV90" s="342"/>
      <c r="EQW90" s="342"/>
      <c r="EQX90" s="342"/>
      <c r="EQY90" s="342"/>
      <c r="EQZ90" s="342"/>
      <c r="ERA90" s="342"/>
      <c r="ERB90" s="342"/>
      <c r="ERC90" s="342"/>
      <c r="ERD90" s="342"/>
      <c r="ERE90" s="342"/>
      <c r="ERF90" s="342"/>
      <c r="ERG90" s="342"/>
      <c r="ERH90" s="342"/>
      <c r="ERI90" s="342"/>
      <c r="ERJ90" s="342"/>
      <c r="ERK90" s="342"/>
      <c r="ERL90" s="342"/>
      <c r="ERM90" s="342"/>
      <c r="ERN90" s="342"/>
      <c r="ERO90" s="342"/>
      <c r="ERP90" s="342"/>
      <c r="ERQ90" s="342"/>
      <c r="ERR90" s="342"/>
      <c r="ERS90" s="342"/>
      <c r="ERT90" s="342"/>
      <c r="ERU90" s="342"/>
      <c r="ERV90" s="342"/>
      <c r="ERW90" s="342"/>
      <c r="ERX90" s="342"/>
      <c r="ERY90" s="342"/>
      <c r="ERZ90" s="342"/>
      <c r="ESA90" s="342"/>
      <c r="ESB90" s="342"/>
      <c r="ESC90" s="342"/>
      <c r="ESD90" s="342"/>
      <c r="ESE90" s="342"/>
      <c r="ESF90" s="342"/>
      <c r="ESG90" s="342"/>
      <c r="ESH90" s="342"/>
      <c r="ESI90" s="342"/>
      <c r="ESJ90" s="342"/>
      <c r="ESK90" s="342"/>
      <c r="ESL90" s="342"/>
      <c r="ESM90" s="342"/>
      <c r="ESN90" s="342"/>
      <c r="ESO90" s="342"/>
      <c r="ESP90" s="342"/>
      <c r="ESQ90" s="342"/>
      <c r="ESR90" s="342"/>
      <c r="ESS90" s="342"/>
      <c r="EST90" s="342"/>
      <c r="ESU90" s="342"/>
      <c r="ESV90" s="342"/>
      <c r="ESW90" s="342"/>
      <c r="ESX90" s="342"/>
      <c r="ESY90" s="342"/>
      <c r="ESZ90" s="342"/>
      <c r="ETA90" s="342"/>
      <c r="ETB90" s="342"/>
      <c r="ETC90" s="342"/>
      <c r="ETD90" s="342"/>
      <c r="ETE90" s="342"/>
      <c r="ETF90" s="342"/>
      <c r="ETG90" s="342"/>
      <c r="ETH90" s="342"/>
      <c r="ETI90" s="342"/>
      <c r="ETJ90" s="342"/>
      <c r="ETK90" s="342"/>
      <c r="ETL90" s="342"/>
      <c r="ETM90" s="342"/>
      <c r="ETN90" s="342"/>
      <c r="ETO90" s="342"/>
      <c r="ETP90" s="342"/>
      <c r="ETQ90" s="342"/>
      <c r="ETR90" s="342"/>
      <c r="ETS90" s="342"/>
      <c r="ETT90" s="342"/>
      <c r="ETU90" s="342"/>
      <c r="ETV90" s="342"/>
      <c r="ETW90" s="342"/>
      <c r="ETX90" s="342"/>
      <c r="ETY90" s="342"/>
      <c r="ETZ90" s="342"/>
      <c r="EUA90" s="342"/>
      <c r="EUB90" s="342"/>
      <c r="EUC90" s="342"/>
      <c r="EUD90" s="342"/>
      <c r="EUE90" s="342"/>
      <c r="EUF90" s="342"/>
      <c r="EUG90" s="342"/>
      <c r="EUH90" s="342"/>
      <c r="EUI90" s="342"/>
      <c r="EUJ90" s="342"/>
      <c r="EUK90" s="342"/>
      <c r="EUL90" s="342"/>
      <c r="EUM90" s="342"/>
      <c r="EUN90" s="342"/>
      <c r="EUO90" s="342"/>
      <c r="EUP90" s="342"/>
      <c r="EUQ90" s="342"/>
      <c r="EUR90" s="342"/>
      <c r="EUS90" s="342"/>
      <c r="EUT90" s="342"/>
      <c r="EUU90" s="342"/>
      <c r="EUV90" s="342"/>
      <c r="EUW90" s="342"/>
      <c r="EUX90" s="342"/>
      <c r="EUY90" s="342"/>
      <c r="EUZ90" s="342"/>
      <c r="EVA90" s="342"/>
      <c r="EVB90" s="342"/>
      <c r="EVC90" s="342"/>
      <c r="EVD90" s="342"/>
      <c r="EVE90" s="342"/>
      <c r="EVF90" s="342"/>
      <c r="EVG90" s="342"/>
      <c r="EVH90" s="342"/>
      <c r="EVI90" s="342"/>
      <c r="EVJ90" s="342"/>
      <c r="EVK90" s="342"/>
      <c r="EVL90" s="342"/>
      <c r="EVM90" s="342"/>
      <c r="EVN90" s="342"/>
      <c r="EVO90" s="342"/>
      <c r="EVP90" s="342"/>
      <c r="EVQ90" s="342"/>
      <c r="EVR90" s="342"/>
      <c r="EVS90" s="342"/>
      <c r="EVT90" s="342"/>
      <c r="EVU90" s="342"/>
      <c r="EVV90" s="342"/>
      <c r="EVW90" s="342"/>
      <c r="EVX90" s="342"/>
      <c r="EVY90" s="342"/>
      <c r="EVZ90" s="342"/>
      <c r="EWA90" s="342"/>
      <c r="EWB90" s="342"/>
      <c r="EWC90" s="342"/>
      <c r="EWD90" s="342"/>
      <c r="EWE90" s="342"/>
      <c r="EWF90" s="342"/>
      <c r="EWG90" s="342"/>
      <c r="EWH90" s="342"/>
      <c r="EWI90" s="342"/>
      <c r="EWJ90" s="342"/>
      <c r="EWK90" s="342"/>
      <c r="EWL90" s="342"/>
      <c r="EWM90" s="342"/>
      <c r="EWN90" s="342"/>
      <c r="EWO90" s="342"/>
      <c r="EWP90" s="342"/>
      <c r="EWQ90" s="342"/>
      <c r="EWR90" s="342"/>
      <c r="EWS90" s="342"/>
      <c r="EWT90" s="342"/>
      <c r="EWU90" s="342"/>
      <c r="EWV90" s="342"/>
      <c r="EWW90" s="342"/>
      <c r="EWX90" s="342"/>
      <c r="EWY90" s="342"/>
      <c r="EWZ90" s="342"/>
      <c r="EXA90" s="342"/>
      <c r="EXB90" s="342"/>
      <c r="EXC90" s="342"/>
      <c r="EXD90" s="342"/>
      <c r="EXE90" s="342"/>
      <c r="EXF90" s="342"/>
      <c r="EXG90" s="342"/>
      <c r="EXH90" s="342"/>
      <c r="EXI90" s="342"/>
      <c r="EXJ90" s="342"/>
      <c r="EXK90" s="342"/>
      <c r="EXL90" s="342"/>
      <c r="EXM90" s="342"/>
      <c r="EXN90" s="342"/>
      <c r="EXO90" s="342"/>
      <c r="EXP90" s="342"/>
      <c r="EXQ90" s="342"/>
      <c r="EXR90" s="342"/>
      <c r="EXS90" s="342"/>
      <c r="EXT90" s="342"/>
      <c r="EXU90" s="342"/>
      <c r="EXV90" s="342"/>
      <c r="EXW90" s="342"/>
      <c r="EXX90" s="342"/>
      <c r="EXY90" s="342"/>
      <c r="EXZ90" s="342"/>
      <c r="EYA90" s="342"/>
      <c r="EYB90" s="342"/>
      <c r="EYC90" s="342"/>
      <c r="EYD90" s="342"/>
      <c r="EYE90" s="342"/>
      <c r="EYF90" s="342"/>
      <c r="EYG90" s="342"/>
      <c r="EYH90" s="342"/>
      <c r="EYI90" s="342"/>
      <c r="EYJ90" s="342"/>
      <c r="EYK90" s="342"/>
      <c r="EYL90" s="342"/>
      <c r="EYM90" s="342"/>
      <c r="EYN90" s="342"/>
      <c r="EYO90" s="342"/>
      <c r="EYP90" s="342"/>
      <c r="EYQ90" s="342"/>
      <c r="EYR90" s="342"/>
      <c r="EYS90" s="342"/>
      <c r="EYT90" s="342"/>
      <c r="EYU90" s="342"/>
      <c r="EYV90" s="342"/>
      <c r="EYW90" s="342"/>
      <c r="EYX90" s="342"/>
      <c r="EYY90" s="342"/>
      <c r="EYZ90" s="342"/>
      <c r="EZA90" s="342"/>
      <c r="EZB90" s="342"/>
      <c r="EZC90" s="342"/>
      <c r="EZD90" s="342"/>
      <c r="EZE90" s="342"/>
      <c r="EZF90" s="342"/>
      <c r="EZG90" s="342"/>
      <c r="EZH90" s="342"/>
      <c r="EZI90" s="342"/>
      <c r="EZJ90" s="342"/>
      <c r="EZK90" s="342"/>
      <c r="EZL90" s="342"/>
      <c r="EZM90" s="342"/>
      <c r="EZN90" s="342"/>
      <c r="EZO90" s="342"/>
      <c r="EZP90" s="342"/>
      <c r="EZQ90" s="342"/>
      <c r="EZR90" s="342"/>
      <c r="EZS90" s="342"/>
      <c r="EZT90" s="342"/>
      <c r="EZU90" s="342"/>
      <c r="EZV90" s="342"/>
      <c r="EZW90" s="342"/>
      <c r="EZX90" s="342"/>
      <c r="EZY90" s="342"/>
      <c r="EZZ90" s="342"/>
      <c r="FAA90" s="342"/>
      <c r="FAB90" s="342"/>
      <c r="FAC90" s="342"/>
      <c r="FAD90" s="342"/>
      <c r="FAE90" s="342"/>
      <c r="FAF90" s="342"/>
      <c r="FAG90" s="342"/>
      <c r="FAH90" s="342"/>
      <c r="FAI90" s="342"/>
      <c r="FAJ90" s="342"/>
      <c r="FAK90" s="342"/>
      <c r="FAL90" s="342"/>
      <c r="FAM90" s="342"/>
      <c r="FAN90" s="342"/>
      <c r="FAO90" s="342"/>
      <c r="FAP90" s="342"/>
      <c r="FAQ90" s="342"/>
      <c r="FAR90" s="342"/>
      <c r="FAS90" s="342"/>
      <c r="FAT90" s="342"/>
      <c r="FAU90" s="342"/>
      <c r="FAV90" s="342"/>
      <c r="FAW90" s="342"/>
      <c r="FAX90" s="342"/>
      <c r="FAY90" s="342"/>
      <c r="FAZ90" s="342"/>
      <c r="FBA90" s="342"/>
      <c r="FBB90" s="342"/>
      <c r="FBC90" s="342"/>
      <c r="FBD90" s="342"/>
      <c r="FBE90" s="342"/>
      <c r="FBF90" s="342"/>
      <c r="FBG90" s="342"/>
      <c r="FBH90" s="342"/>
      <c r="FBI90" s="342"/>
      <c r="FBJ90" s="342"/>
      <c r="FBK90" s="342"/>
      <c r="FBL90" s="342"/>
      <c r="FBM90" s="342"/>
      <c r="FBN90" s="342"/>
      <c r="FBO90" s="342"/>
      <c r="FBP90" s="342"/>
      <c r="FBQ90" s="342"/>
      <c r="FBR90" s="342"/>
      <c r="FBS90" s="342"/>
      <c r="FBT90" s="342"/>
      <c r="FBU90" s="342"/>
      <c r="FBV90" s="342"/>
      <c r="FBW90" s="342"/>
      <c r="FBX90" s="342"/>
      <c r="FBY90" s="342"/>
      <c r="FBZ90" s="342"/>
      <c r="FCA90" s="342"/>
      <c r="FCB90" s="342"/>
      <c r="FCC90" s="342"/>
      <c r="FCD90" s="342"/>
      <c r="FCE90" s="342"/>
      <c r="FCF90" s="342"/>
      <c r="FCG90" s="342"/>
      <c r="FCH90" s="342"/>
      <c r="FCI90" s="342"/>
      <c r="FCJ90" s="342"/>
      <c r="FCK90" s="342"/>
      <c r="FCL90" s="342"/>
      <c r="FCM90" s="342"/>
      <c r="FCN90" s="342"/>
      <c r="FCO90" s="342"/>
      <c r="FCP90" s="342"/>
      <c r="FCQ90" s="342"/>
      <c r="FCR90" s="342"/>
      <c r="FCS90" s="342"/>
      <c r="FCT90" s="342"/>
      <c r="FCU90" s="342"/>
      <c r="FCV90" s="342"/>
      <c r="FCW90" s="342"/>
      <c r="FCX90" s="342"/>
      <c r="FCY90" s="342"/>
      <c r="FCZ90" s="342"/>
      <c r="FDA90" s="342"/>
      <c r="FDB90" s="342"/>
      <c r="FDC90" s="342"/>
      <c r="FDD90" s="342"/>
      <c r="FDE90" s="342"/>
      <c r="FDF90" s="342"/>
      <c r="FDG90" s="342"/>
      <c r="FDH90" s="342"/>
      <c r="FDI90" s="342"/>
      <c r="FDJ90" s="342"/>
      <c r="FDK90" s="342"/>
      <c r="FDL90" s="342"/>
      <c r="FDM90" s="342"/>
      <c r="FDN90" s="342"/>
      <c r="FDO90" s="342"/>
      <c r="FDP90" s="342"/>
      <c r="FDQ90" s="342"/>
      <c r="FDR90" s="342"/>
      <c r="FDS90" s="342"/>
      <c r="FDT90" s="342"/>
      <c r="FDU90" s="342"/>
      <c r="FDV90" s="342"/>
      <c r="FDW90" s="342"/>
      <c r="FDX90" s="342"/>
      <c r="FDY90" s="342"/>
      <c r="FDZ90" s="342"/>
      <c r="FEA90" s="342"/>
      <c r="FEB90" s="342"/>
      <c r="FEC90" s="342"/>
      <c r="FED90" s="342"/>
      <c r="FEE90" s="342"/>
      <c r="FEF90" s="342"/>
      <c r="FEG90" s="342"/>
      <c r="FEH90" s="342"/>
      <c r="FEI90" s="342"/>
      <c r="FEJ90" s="342"/>
      <c r="FEK90" s="342"/>
      <c r="FEL90" s="342"/>
      <c r="FEM90" s="342"/>
      <c r="FEN90" s="342"/>
      <c r="FEO90" s="342"/>
      <c r="FEP90" s="342"/>
      <c r="FEQ90" s="342"/>
      <c r="FER90" s="342"/>
      <c r="FES90" s="342"/>
      <c r="FET90" s="342"/>
      <c r="FEU90" s="342"/>
      <c r="FEV90" s="342"/>
      <c r="FEW90" s="342"/>
      <c r="FEX90" s="342"/>
      <c r="FEY90" s="342"/>
      <c r="FEZ90" s="342"/>
      <c r="FFA90" s="342"/>
      <c r="FFB90" s="342"/>
      <c r="FFC90" s="342"/>
      <c r="FFD90" s="342"/>
      <c r="FFE90" s="342"/>
      <c r="FFF90" s="342"/>
      <c r="FFG90" s="342"/>
      <c r="FFH90" s="342"/>
      <c r="FFI90" s="342"/>
      <c r="FFJ90" s="342"/>
      <c r="FFK90" s="342"/>
      <c r="FFL90" s="342"/>
      <c r="FFM90" s="342"/>
      <c r="FFN90" s="342"/>
      <c r="FFO90" s="342"/>
      <c r="FFP90" s="342"/>
      <c r="FFQ90" s="342"/>
      <c r="FFR90" s="342"/>
      <c r="FFS90" s="342"/>
      <c r="FFT90" s="342"/>
      <c r="FFU90" s="342"/>
      <c r="FFV90" s="342"/>
      <c r="FFW90" s="342"/>
      <c r="FFX90" s="342"/>
      <c r="FFY90" s="342"/>
      <c r="FFZ90" s="342"/>
      <c r="FGA90" s="342"/>
      <c r="FGB90" s="342"/>
      <c r="FGC90" s="342"/>
      <c r="FGD90" s="342"/>
      <c r="FGE90" s="342"/>
      <c r="FGF90" s="342"/>
      <c r="FGG90" s="342"/>
      <c r="FGH90" s="342"/>
      <c r="FGI90" s="342"/>
      <c r="FGJ90" s="342"/>
      <c r="FGK90" s="342"/>
      <c r="FGL90" s="342"/>
      <c r="FGM90" s="342"/>
      <c r="FGN90" s="342"/>
      <c r="FGO90" s="342"/>
      <c r="FGP90" s="342"/>
      <c r="FGQ90" s="342"/>
      <c r="FGR90" s="342"/>
      <c r="FGS90" s="342"/>
      <c r="FGT90" s="342"/>
      <c r="FGU90" s="342"/>
      <c r="FGV90" s="342"/>
      <c r="FGW90" s="342"/>
      <c r="FGX90" s="342"/>
      <c r="FGY90" s="342"/>
      <c r="FGZ90" s="342"/>
      <c r="FHA90" s="342"/>
      <c r="FHB90" s="342"/>
      <c r="FHC90" s="342"/>
      <c r="FHD90" s="342"/>
      <c r="FHE90" s="342"/>
      <c r="FHF90" s="342"/>
      <c r="FHG90" s="342"/>
      <c r="FHH90" s="342"/>
      <c r="FHI90" s="342"/>
      <c r="FHJ90" s="342"/>
      <c r="FHK90" s="342"/>
      <c r="FHL90" s="342"/>
      <c r="FHM90" s="342"/>
      <c r="FHN90" s="342"/>
      <c r="FHO90" s="342"/>
      <c r="FHP90" s="342"/>
      <c r="FHQ90" s="342"/>
      <c r="FHR90" s="342"/>
      <c r="FHS90" s="342"/>
      <c r="FHT90" s="342"/>
      <c r="FHU90" s="342"/>
      <c r="FHV90" s="342"/>
      <c r="FHW90" s="342"/>
      <c r="FHX90" s="342"/>
      <c r="FHY90" s="342"/>
      <c r="FHZ90" s="342"/>
      <c r="FIA90" s="342"/>
      <c r="FIB90" s="342"/>
      <c r="FIC90" s="342"/>
      <c r="FID90" s="342"/>
      <c r="FIE90" s="342"/>
      <c r="FIF90" s="342"/>
      <c r="FIG90" s="342"/>
      <c r="FIH90" s="342"/>
      <c r="FII90" s="342"/>
      <c r="FIJ90" s="342"/>
      <c r="FIK90" s="342"/>
      <c r="FIL90" s="342"/>
      <c r="FIM90" s="342"/>
      <c r="FIN90" s="342"/>
      <c r="FIO90" s="342"/>
      <c r="FIP90" s="342"/>
      <c r="FIQ90" s="342"/>
      <c r="FIR90" s="342"/>
      <c r="FIS90" s="342"/>
      <c r="FIT90" s="342"/>
      <c r="FIU90" s="342"/>
      <c r="FIV90" s="342"/>
      <c r="FIW90" s="342"/>
      <c r="FIX90" s="342"/>
      <c r="FIY90" s="342"/>
      <c r="FIZ90" s="342"/>
      <c r="FJA90" s="342"/>
      <c r="FJB90" s="342"/>
      <c r="FJC90" s="342"/>
      <c r="FJD90" s="342"/>
      <c r="FJE90" s="342"/>
      <c r="FJF90" s="342"/>
      <c r="FJG90" s="342"/>
      <c r="FJH90" s="342"/>
      <c r="FJI90" s="342"/>
      <c r="FJJ90" s="342"/>
      <c r="FJK90" s="342"/>
      <c r="FJL90" s="342"/>
      <c r="FJM90" s="342"/>
      <c r="FJN90" s="342"/>
      <c r="FJO90" s="342"/>
      <c r="FJP90" s="342"/>
      <c r="FJQ90" s="342"/>
      <c r="FJR90" s="342"/>
      <c r="FJS90" s="342"/>
      <c r="FJT90" s="342"/>
      <c r="FJU90" s="342"/>
      <c r="FJV90" s="342"/>
      <c r="FJW90" s="342"/>
      <c r="FJX90" s="342"/>
      <c r="FJY90" s="342"/>
      <c r="FJZ90" s="342"/>
      <c r="FKA90" s="342"/>
      <c r="FKB90" s="342"/>
      <c r="FKC90" s="342"/>
      <c r="FKD90" s="342"/>
      <c r="FKE90" s="342"/>
      <c r="FKF90" s="342"/>
      <c r="FKG90" s="342"/>
      <c r="FKH90" s="342"/>
      <c r="FKI90" s="342"/>
      <c r="FKJ90" s="342"/>
      <c r="FKK90" s="342"/>
      <c r="FKL90" s="342"/>
      <c r="FKM90" s="342"/>
      <c r="FKN90" s="342"/>
      <c r="FKO90" s="342"/>
      <c r="FKP90" s="342"/>
      <c r="FKQ90" s="342"/>
      <c r="FKR90" s="342"/>
      <c r="FKS90" s="342"/>
      <c r="FKT90" s="342"/>
      <c r="FKU90" s="342"/>
      <c r="FKV90" s="342"/>
      <c r="FKW90" s="342"/>
      <c r="FKX90" s="342"/>
      <c r="FKY90" s="342"/>
      <c r="FKZ90" s="342"/>
      <c r="FLA90" s="342"/>
      <c r="FLB90" s="342"/>
      <c r="FLC90" s="342"/>
      <c r="FLD90" s="342"/>
      <c r="FLE90" s="342"/>
      <c r="FLF90" s="342"/>
      <c r="FLG90" s="342"/>
      <c r="FLH90" s="342"/>
      <c r="FLI90" s="342"/>
      <c r="FLJ90" s="342"/>
      <c r="FLK90" s="342"/>
      <c r="FLL90" s="342"/>
      <c r="FLM90" s="342"/>
      <c r="FLN90" s="342"/>
      <c r="FLO90" s="342"/>
      <c r="FLP90" s="342"/>
      <c r="FLQ90" s="342"/>
      <c r="FLR90" s="342"/>
      <c r="FLS90" s="342"/>
      <c r="FLT90" s="342"/>
      <c r="FLU90" s="342"/>
      <c r="FLV90" s="342"/>
      <c r="FLW90" s="342"/>
      <c r="FLX90" s="342"/>
      <c r="FLY90" s="342"/>
      <c r="FLZ90" s="342"/>
      <c r="FMA90" s="342"/>
      <c r="FMB90" s="342"/>
      <c r="FMC90" s="342"/>
      <c r="FMD90" s="342"/>
      <c r="FME90" s="342"/>
      <c r="FMF90" s="342"/>
      <c r="FMG90" s="342"/>
      <c r="FMH90" s="342"/>
      <c r="FMI90" s="342"/>
      <c r="FMJ90" s="342"/>
      <c r="FMK90" s="342"/>
      <c r="FML90" s="342"/>
      <c r="FMM90" s="342"/>
      <c r="FMN90" s="342"/>
      <c r="FMO90" s="342"/>
      <c r="FMP90" s="342"/>
      <c r="FMQ90" s="342"/>
      <c r="FMR90" s="342"/>
      <c r="FMS90" s="342"/>
      <c r="FMT90" s="342"/>
      <c r="FMU90" s="342"/>
      <c r="FMV90" s="342"/>
      <c r="FMW90" s="342"/>
      <c r="FMX90" s="342"/>
      <c r="FMY90" s="342"/>
      <c r="FMZ90" s="342"/>
      <c r="FNA90" s="342"/>
      <c r="FNB90" s="342"/>
      <c r="FNC90" s="342"/>
      <c r="FND90" s="342"/>
      <c r="FNE90" s="342"/>
      <c r="FNF90" s="342"/>
      <c r="FNG90" s="342"/>
      <c r="FNH90" s="342"/>
      <c r="FNI90" s="342"/>
      <c r="FNJ90" s="342"/>
      <c r="FNK90" s="342"/>
      <c r="FNL90" s="342"/>
      <c r="FNM90" s="342"/>
      <c r="FNN90" s="342"/>
      <c r="FNO90" s="342"/>
      <c r="FNP90" s="342"/>
      <c r="FNQ90" s="342"/>
      <c r="FNR90" s="342"/>
      <c r="FNS90" s="342"/>
      <c r="FNT90" s="342"/>
      <c r="FNU90" s="342"/>
      <c r="FNV90" s="342"/>
      <c r="FNW90" s="342"/>
      <c r="FNX90" s="342"/>
      <c r="FNY90" s="342"/>
      <c r="FNZ90" s="342"/>
      <c r="FOA90" s="342"/>
      <c r="FOB90" s="342"/>
      <c r="FOC90" s="342"/>
      <c r="FOD90" s="342"/>
      <c r="FOE90" s="342"/>
      <c r="FOF90" s="342"/>
      <c r="FOG90" s="342"/>
      <c r="FOH90" s="342"/>
      <c r="FOI90" s="342"/>
      <c r="FOJ90" s="342"/>
      <c r="FOK90" s="342"/>
      <c r="FOL90" s="342"/>
      <c r="FOM90" s="342"/>
      <c r="FON90" s="342"/>
      <c r="FOO90" s="342"/>
      <c r="FOP90" s="342"/>
      <c r="FOQ90" s="342"/>
      <c r="FOR90" s="342"/>
      <c r="FOS90" s="342"/>
      <c r="FOT90" s="342"/>
      <c r="FOU90" s="342"/>
      <c r="FOV90" s="342"/>
      <c r="FOW90" s="342"/>
      <c r="FOX90" s="342"/>
      <c r="FOY90" s="342"/>
      <c r="FOZ90" s="342"/>
      <c r="FPA90" s="342"/>
      <c r="FPB90" s="342"/>
      <c r="FPC90" s="342"/>
      <c r="FPD90" s="342"/>
      <c r="FPE90" s="342"/>
      <c r="FPF90" s="342"/>
      <c r="FPG90" s="342"/>
      <c r="FPH90" s="342"/>
      <c r="FPI90" s="342"/>
      <c r="FPJ90" s="342"/>
      <c r="FPK90" s="342"/>
      <c r="FPL90" s="342"/>
      <c r="FPM90" s="342"/>
      <c r="FPN90" s="342"/>
      <c r="FPO90" s="342"/>
      <c r="FPP90" s="342"/>
      <c r="FPQ90" s="342"/>
      <c r="FPR90" s="342"/>
      <c r="FPS90" s="342"/>
      <c r="FPT90" s="342"/>
      <c r="FPU90" s="342"/>
      <c r="FPV90" s="342"/>
      <c r="FPW90" s="342"/>
      <c r="FPX90" s="342"/>
      <c r="FPY90" s="342"/>
      <c r="FPZ90" s="342"/>
      <c r="FQA90" s="342"/>
      <c r="FQB90" s="342"/>
      <c r="FQC90" s="342"/>
      <c r="FQD90" s="342"/>
      <c r="FQE90" s="342"/>
      <c r="FQF90" s="342"/>
      <c r="FQG90" s="342"/>
      <c r="FQH90" s="342"/>
      <c r="FQI90" s="342"/>
      <c r="FQJ90" s="342"/>
      <c r="FQK90" s="342"/>
      <c r="FQL90" s="342"/>
      <c r="FQM90" s="342"/>
      <c r="FQN90" s="342"/>
      <c r="FQO90" s="342"/>
      <c r="FQP90" s="342"/>
      <c r="FQQ90" s="342"/>
      <c r="FQR90" s="342"/>
      <c r="FQS90" s="342"/>
      <c r="FQT90" s="342"/>
      <c r="FQU90" s="342"/>
      <c r="FQV90" s="342"/>
      <c r="FQW90" s="342"/>
      <c r="FQX90" s="342"/>
      <c r="FQY90" s="342"/>
      <c r="FQZ90" s="342"/>
      <c r="FRA90" s="342"/>
      <c r="FRB90" s="342"/>
      <c r="FRC90" s="342"/>
      <c r="FRD90" s="342"/>
      <c r="FRE90" s="342"/>
      <c r="FRF90" s="342"/>
      <c r="FRG90" s="342"/>
      <c r="FRH90" s="342"/>
      <c r="FRI90" s="342"/>
      <c r="FRJ90" s="342"/>
      <c r="FRK90" s="342"/>
      <c r="FRL90" s="342"/>
      <c r="FRM90" s="342"/>
      <c r="FRN90" s="342"/>
      <c r="FRO90" s="342"/>
      <c r="FRP90" s="342"/>
      <c r="FRQ90" s="342"/>
      <c r="FRR90" s="342"/>
      <c r="FRS90" s="342"/>
      <c r="FRT90" s="342"/>
      <c r="FRU90" s="342"/>
      <c r="FRV90" s="342"/>
      <c r="FRW90" s="342"/>
      <c r="FRX90" s="342"/>
      <c r="FRY90" s="342"/>
      <c r="FRZ90" s="342"/>
      <c r="FSA90" s="342"/>
      <c r="FSB90" s="342"/>
      <c r="FSC90" s="342"/>
      <c r="FSD90" s="342"/>
      <c r="FSE90" s="342"/>
      <c r="FSF90" s="342"/>
      <c r="FSG90" s="342"/>
      <c r="FSH90" s="342"/>
      <c r="FSI90" s="342"/>
      <c r="FSJ90" s="342"/>
      <c r="FSK90" s="342"/>
      <c r="FSL90" s="342"/>
      <c r="FSM90" s="342"/>
      <c r="FSN90" s="342"/>
      <c r="FSO90" s="342"/>
      <c r="FSP90" s="342"/>
      <c r="FSQ90" s="342"/>
      <c r="FSR90" s="342"/>
      <c r="FSS90" s="342"/>
      <c r="FST90" s="342"/>
      <c r="FSU90" s="342"/>
      <c r="FSV90" s="342"/>
      <c r="FSW90" s="342"/>
      <c r="FSX90" s="342"/>
      <c r="FSY90" s="342"/>
      <c r="FSZ90" s="342"/>
      <c r="FTA90" s="342"/>
      <c r="FTB90" s="342"/>
      <c r="FTC90" s="342"/>
      <c r="FTD90" s="342"/>
      <c r="FTE90" s="342"/>
      <c r="FTF90" s="342"/>
      <c r="FTG90" s="342"/>
      <c r="FTH90" s="342"/>
      <c r="FTI90" s="342"/>
      <c r="FTJ90" s="342"/>
      <c r="FTK90" s="342"/>
      <c r="FTL90" s="342"/>
      <c r="FTM90" s="342"/>
      <c r="FTN90" s="342"/>
      <c r="FTO90" s="342"/>
      <c r="FTP90" s="342"/>
      <c r="FTQ90" s="342"/>
      <c r="FTR90" s="342"/>
      <c r="FTS90" s="342"/>
      <c r="FTT90" s="342"/>
      <c r="FTU90" s="342"/>
      <c r="FTV90" s="342"/>
      <c r="FTW90" s="342"/>
      <c r="FTX90" s="342"/>
      <c r="FTY90" s="342"/>
      <c r="FTZ90" s="342"/>
      <c r="FUA90" s="342"/>
      <c r="FUB90" s="342"/>
      <c r="FUC90" s="342"/>
      <c r="FUD90" s="342"/>
      <c r="FUE90" s="342"/>
      <c r="FUF90" s="342"/>
      <c r="FUG90" s="342"/>
      <c r="FUH90" s="342"/>
      <c r="FUI90" s="342"/>
      <c r="FUJ90" s="342"/>
      <c r="FUK90" s="342"/>
      <c r="FUL90" s="342"/>
      <c r="FUM90" s="342"/>
      <c r="FUN90" s="342"/>
      <c r="FUO90" s="342"/>
      <c r="FUP90" s="342"/>
      <c r="FUQ90" s="342"/>
      <c r="FUR90" s="342"/>
      <c r="FUS90" s="342"/>
      <c r="FUT90" s="342"/>
      <c r="FUU90" s="342"/>
      <c r="FUV90" s="342"/>
      <c r="FUW90" s="342"/>
      <c r="FUX90" s="342"/>
      <c r="FUY90" s="342"/>
      <c r="FUZ90" s="342"/>
      <c r="FVA90" s="342"/>
      <c r="FVB90" s="342"/>
      <c r="FVC90" s="342"/>
      <c r="FVD90" s="342"/>
      <c r="FVE90" s="342"/>
      <c r="FVF90" s="342"/>
      <c r="FVG90" s="342"/>
      <c r="FVH90" s="342"/>
      <c r="FVI90" s="342"/>
      <c r="FVJ90" s="342"/>
      <c r="FVK90" s="342"/>
      <c r="FVL90" s="342"/>
      <c r="FVM90" s="342"/>
      <c r="FVN90" s="342"/>
      <c r="FVO90" s="342"/>
      <c r="FVP90" s="342"/>
      <c r="FVQ90" s="342"/>
      <c r="FVR90" s="342"/>
      <c r="FVS90" s="342"/>
      <c r="FVT90" s="342"/>
      <c r="FVU90" s="342"/>
      <c r="FVV90" s="342"/>
      <c r="FVW90" s="342"/>
      <c r="FVX90" s="342"/>
      <c r="FVY90" s="342"/>
      <c r="FVZ90" s="342"/>
      <c r="FWA90" s="342"/>
      <c r="FWB90" s="342"/>
      <c r="FWC90" s="342"/>
      <c r="FWD90" s="342"/>
      <c r="FWE90" s="342"/>
      <c r="FWF90" s="342"/>
      <c r="FWG90" s="342"/>
      <c r="FWH90" s="342"/>
      <c r="FWI90" s="342"/>
      <c r="FWJ90" s="342"/>
      <c r="FWK90" s="342"/>
      <c r="FWL90" s="342"/>
      <c r="FWM90" s="342"/>
      <c r="FWN90" s="342"/>
      <c r="FWO90" s="342"/>
      <c r="FWP90" s="342"/>
      <c r="FWQ90" s="342"/>
      <c r="FWR90" s="342"/>
      <c r="FWS90" s="342"/>
      <c r="FWT90" s="342"/>
      <c r="FWU90" s="342"/>
      <c r="FWV90" s="342"/>
      <c r="FWW90" s="342"/>
      <c r="FWX90" s="342"/>
      <c r="FWY90" s="342"/>
      <c r="FWZ90" s="342"/>
      <c r="FXA90" s="342"/>
      <c r="FXB90" s="342"/>
      <c r="FXC90" s="342"/>
      <c r="FXD90" s="342"/>
      <c r="FXE90" s="342"/>
      <c r="FXF90" s="342"/>
      <c r="FXG90" s="342"/>
      <c r="FXH90" s="342"/>
      <c r="FXI90" s="342"/>
      <c r="FXJ90" s="342"/>
      <c r="FXK90" s="342"/>
      <c r="FXL90" s="342"/>
      <c r="FXM90" s="342"/>
      <c r="FXN90" s="342"/>
      <c r="FXO90" s="342"/>
      <c r="FXP90" s="342"/>
      <c r="FXQ90" s="342"/>
      <c r="FXR90" s="342"/>
      <c r="FXS90" s="342"/>
      <c r="FXT90" s="342"/>
      <c r="FXU90" s="342"/>
      <c r="FXV90" s="342"/>
      <c r="FXW90" s="342"/>
      <c r="FXX90" s="342"/>
      <c r="FXY90" s="342"/>
      <c r="FXZ90" s="342"/>
      <c r="FYA90" s="342"/>
      <c r="FYB90" s="342"/>
      <c r="FYC90" s="342"/>
      <c r="FYD90" s="342"/>
      <c r="FYE90" s="342"/>
      <c r="FYF90" s="342"/>
      <c r="FYG90" s="342"/>
      <c r="FYH90" s="342"/>
      <c r="FYI90" s="342"/>
      <c r="FYJ90" s="342"/>
      <c r="FYK90" s="342"/>
      <c r="FYL90" s="342"/>
      <c r="FYM90" s="342"/>
      <c r="FYN90" s="342"/>
      <c r="FYO90" s="342"/>
      <c r="FYP90" s="342"/>
      <c r="FYQ90" s="342"/>
      <c r="FYR90" s="342"/>
      <c r="FYS90" s="342"/>
      <c r="FYT90" s="342"/>
      <c r="FYU90" s="342"/>
      <c r="FYV90" s="342"/>
      <c r="FYW90" s="342"/>
      <c r="FYX90" s="342"/>
      <c r="FYY90" s="342"/>
      <c r="FYZ90" s="342"/>
      <c r="FZA90" s="342"/>
      <c r="FZB90" s="342"/>
      <c r="FZC90" s="342"/>
      <c r="FZD90" s="342"/>
      <c r="FZE90" s="342"/>
      <c r="FZF90" s="342"/>
      <c r="FZG90" s="342"/>
      <c r="FZH90" s="342"/>
      <c r="FZI90" s="342"/>
      <c r="FZJ90" s="342"/>
      <c r="FZK90" s="342"/>
      <c r="FZL90" s="342"/>
      <c r="FZM90" s="342"/>
      <c r="FZN90" s="342"/>
      <c r="FZO90" s="342"/>
      <c r="FZP90" s="342"/>
      <c r="FZQ90" s="342"/>
      <c r="FZR90" s="342"/>
      <c r="FZS90" s="342"/>
      <c r="FZT90" s="342"/>
      <c r="FZU90" s="342"/>
      <c r="FZV90" s="342"/>
      <c r="FZW90" s="342"/>
      <c r="FZX90" s="342"/>
      <c r="FZY90" s="342"/>
      <c r="FZZ90" s="342"/>
      <c r="GAA90" s="342"/>
      <c r="GAB90" s="342"/>
      <c r="GAC90" s="342"/>
      <c r="GAD90" s="342"/>
      <c r="GAE90" s="342"/>
      <c r="GAF90" s="342"/>
      <c r="GAG90" s="342"/>
      <c r="GAH90" s="342"/>
      <c r="GAI90" s="342"/>
      <c r="GAJ90" s="342"/>
      <c r="GAK90" s="342"/>
      <c r="GAL90" s="342"/>
      <c r="GAM90" s="342"/>
      <c r="GAN90" s="342"/>
      <c r="GAO90" s="342"/>
      <c r="GAP90" s="342"/>
      <c r="GAQ90" s="342"/>
      <c r="GAR90" s="342"/>
      <c r="GAS90" s="342"/>
      <c r="GAT90" s="342"/>
      <c r="GAU90" s="342"/>
      <c r="GAV90" s="342"/>
      <c r="GAW90" s="342"/>
      <c r="GAX90" s="342"/>
      <c r="GAY90" s="342"/>
      <c r="GAZ90" s="342"/>
      <c r="GBA90" s="342"/>
      <c r="GBB90" s="342"/>
      <c r="GBC90" s="342"/>
      <c r="GBD90" s="342"/>
      <c r="GBE90" s="342"/>
      <c r="GBF90" s="342"/>
      <c r="GBG90" s="342"/>
      <c r="GBH90" s="342"/>
      <c r="GBI90" s="342"/>
      <c r="GBJ90" s="342"/>
      <c r="GBK90" s="342"/>
      <c r="GBL90" s="342"/>
      <c r="GBM90" s="342"/>
      <c r="GBN90" s="342"/>
      <c r="GBO90" s="342"/>
      <c r="GBP90" s="342"/>
      <c r="GBQ90" s="342"/>
      <c r="GBR90" s="342"/>
      <c r="GBS90" s="342"/>
      <c r="GBT90" s="342"/>
      <c r="GBU90" s="342"/>
      <c r="GBV90" s="342"/>
      <c r="GBW90" s="342"/>
      <c r="GBX90" s="342"/>
      <c r="GBY90" s="342"/>
      <c r="GBZ90" s="342"/>
      <c r="GCA90" s="342"/>
      <c r="GCB90" s="342"/>
      <c r="GCC90" s="342"/>
      <c r="GCD90" s="342"/>
      <c r="GCE90" s="342"/>
      <c r="GCF90" s="342"/>
      <c r="GCG90" s="342"/>
      <c r="GCH90" s="342"/>
      <c r="GCI90" s="342"/>
      <c r="GCJ90" s="342"/>
      <c r="GCK90" s="342"/>
      <c r="GCL90" s="342"/>
      <c r="GCM90" s="342"/>
      <c r="GCN90" s="342"/>
      <c r="GCO90" s="342"/>
      <c r="GCP90" s="342"/>
      <c r="GCQ90" s="342"/>
      <c r="GCR90" s="342"/>
      <c r="GCS90" s="342"/>
      <c r="GCT90" s="342"/>
      <c r="GCU90" s="342"/>
      <c r="GCV90" s="342"/>
      <c r="GCW90" s="342"/>
      <c r="GCX90" s="342"/>
      <c r="GCY90" s="342"/>
      <c r="GCZ90" s="342"/>
      <c r="GDA90" s="342"/>
      <c r="GDB90" s="342"/>
      <c r="GDC90" s="342"/>
      <c r="GDD90" s="342"/>
      <c r="GDE90" s="342"/>
      <c r="GDF90" s="342"/>
      <c r="GDG90" s="342"/>
      <c r="GDH90" s="342"/>
      <c r="GDI90" s="342"/>
      <c r="GDJ90" s="342"/>
      <c r="GDK90" s="342"/>
      <c r="GDL90" s="342"/>
      <c r="GDM90" s="342"/>
      <c r="GDN90" s="342"/>
      <c r="GDO90" s="342"/>
      <c r="GDP90" s="342"/>
      <c r="GDQ90" s="342"/>
      <c r="GDR90" s="342"/>
      <c r="GDS90" s="342"/>
      <c r="GDT90" s="342"/>
      <c r="GDU90" s="342"/>
      <c r="GDV90" s="342"/>
      <c r="GDW90" s="342"/>
      <c r="GDX90" s="342"/>
      <c r="GDY90" s="342"/>
      <c r="GDZ90" s="342"/>
      <c r="GEA90" s="342"/>
      <c r="GEB90" s="342"/>
      <c r="GEC90" s="342"/>
      <c r="GED90" s="342"/>
      <c r="GEE90" s="342"/>
      <c r="GEF90" s="342"/>
      <c r="GEG90" s="342"/>
      <c r="GEH90" s="342"/>
      <c r="GEI90" s="342"/>
      <c r="GEJ90" s="342"/>
      <c r="GEK90" s="342"/>
      <c r="GEL90" s="342"/>
      <c r="GEM90" s="342"/>
      <c r="GEN90" s="342"/>
      <c r="GEO90" s="342"/>
      <c r="GEP90" s="342"/>
      <c r="GEQ90" s="342"/>
      <c r="GER90" s="342"/>
      <c r="GES90" s="342"/>
      <c r="GET90" s="342"/>
      <c r="GEU90" s="342"/>
      <c r="GEV90" s="342"/>
      <c r="GEW90" s="342"/>
      <c r="GEX90" s="342"/>
      <c r="GEY90" s="342"/>
      <c r="GEZ90" s="342"/>
      <c r="GFA90" s="342"/>
      <c r="GFB90" s="342"/>
      <c r="GFC90" s="342"/>
      <c r="GFD90" s="342"/>
      <c r="GFE90" s="342"/>
      <c r="GFF90" s="342"/>
      <c r="GFG90" s="342"/>
      <c r="GFH90" s="342"/>
      <c r="GFI90" s="342"/>
      <c r="GFJ90" s="342"/>
      <c r="GFK90" s="342"/>
      <c r="GFL90" s="342"/>
      <c r="GFM90" s="342"/>
      <c r="GFN90" s="342"/>
      <c r="GFO90" s="342"/>
      <c r="GFP90" s="342"/>
      <c r="GFQ90" s="342"/>
      <c r="GFR90" s="342"/>
      <c r="GFS90" s="342"/>
      <c r="GFT90" s="342"/>
      <c r="GFU90" s="342"/>
      <c r="GFV90" s="342"/>
      <c r="GFW90" s="342"/>
      <c r="GFX90" s="342"/>
      <c r="GFY90" s="342"/>
      <c r="GFZ90" s="342"/>
      <c r="GGA90" s="342"/>
      <c r="GGB90" s="342"/>
      <c r="GGC90" s="342"/>
      <c r="GGD90" s="342"/>
      <c r="GGE90" s="342"/>
      <c r="GGF90" s="342"/>
      <c r="GGG90" s="342"/>
      <c r="GGH90" s="342"/>
      <c r="GGI90" s="342"/>
      <c r="GGJ90" s="342"/>
      <c r="GGK90" s="342"/>
      <c r="GGL90" s="342"/>
      <c r="GGM90" s="342"/>
      <c r="GGN90" s="342"/>
      <c r="GGO90" s="342"/>
      <c r="GGP90" s="342"/>
      <c r="GGQ90" s="342"/>
      <c r="GGR90" s="342"/>
      <c r="GGS90" s="342"/>
      <c r="GGT90" s="342"/>
      <c r="GGU90" s="342"/>
      <c r="GGV90" s="342"/>
      <c r="GGW90" s="342"/>
      <c r="GGX90" s="342"/>
      <c r="GGY90" s="342"/>
      <c r="GGZ90" s="342"/>
      <c r="GHA90" s="342"/>
      <c r="GHB90" s="342"/>
      <c r="GHC90" s="342"/>
      <c r="GHD90" s="342"/>
      <c r="GHE90" s="342"/>
      <c r="GHF90" s="342"/>
      <c r="GHG90" s="342"/>
      <c r="GHH90" s="342"/>
      <c r="GHI90" s="342"/>
      <c r="GHJ90" s="342"/>
      <c r="GHK90" s="342"/>
      <c r="GHL90" s="342"/>
      <c r="GHM90" s="342"/>
      <c r="GHN90" s="342"/>
      <c r="GHO90" s="342"/>
      <c r="GHP90" s="342"/>
      <c r="GHQ90" s="342"/>
      <c r="GHR90" s="342"/>
      <c r="GHS90" s="342"/>
      <c r="GHT90" s="342"/>
      <c r="GHU90" s="342"/>
      <c r="GHV90" s="342"/>
      <c r="GHW90" s="342"/>
      <c r="GHX90" s="342"/>
      <c r="GHY90" s="342"/>
      <c r="GHZ90" s="342"/>
      <c r="GIA90" s="342"/>
      <c r="GIB90" s="342"/>
      <c r="GIC90" s="342"/>
      <c r="GID90" s="342"/>
      <c r="GIE90" s="342"/>
      <c r="GIF90" s="342"/>
      <c r="GIG90" s="342"/>
      <c r="GIH90" s="342"/>
      <c r="GII90" s="342"/>
      <c r="GIJ90" s="342"/>
      <c r="GIK90" s="342"/>
      <c r="GIL90" s="342"/>
      <c r="GIM90" s="342"/>
      <c r="GIN90" s="342"/>
      <c r="GIO90" s="342"/>
      <c r="GIP90" s="342"/>
      <c r="GIQ90" s="342"/>
      <c r="GIR90" s="342"/>
      <c r="GIS90" s="342"/>
      <c r="GIT90" s="342"/>
      <c r="GIU90" s="342"/>
      <c r="GIV90" s="342"/>
      <c r="GIW90" s="342"/>
      <c r="GIX90" s="342"/>
      <c r="GIY90" s="342"/>
      <c r="GIZ90" s="342"/>
      <c r="GJA90" s="342"/>
      <c r="GJB90" s="342"/>
      <c r="GJC90" s="342"/>
      <c r="GJD90" s="342"/>
      <c r="GJE90" s="342"/>
      <c r="GJF90" s="342"/>
      <c r="GJG90" s="342"/>
      <c r="GJH90" s="342"/>
      <c r="GJI90" s="342"/>
      <c r="GJJ90" s="342"/>
      <c r="GJK90" s="342"/>
      <c r="GJL90" s="342"/>
      <c r="GJM90" s="342"/>
      <c r="GJN90" s="342"/>
      <c r="GJO90" s="342"/>
      <c r="GJP90" s="342"/>
      <c r="GJQ90" s="342"/>
      <c r="GJR90" s="342"/>
      <c r="GJS90" s="342"/>
      <c r="GJT90" s="342"/>
      <c r="GJU90" s="342"/>
      <c r="GJV90" s="342"/>
      <c r="GJW90" s="342"/>
      <c r="GJX90" s="342"/>
      <c r="GJY90" s="342"/>
      <c r="GJZ90" s="342"/>
      <c r="GKA90" s="342"/>
      <c r="GKB90" s="342"/>
      <c r="GKC90" s="342"/>
      <c r="GKD90" s="342"/>
      <c r="GKE90" s="342"/>
      <c r="GKF90" s="342"/>
      <c r="GKG90" s="342"/>
      <c r="GKH90" s="342"/>
      <c r="GKI90" s="342"/>
      <c r="GKJ90" s="342"/>
      <c r="GKK90" s="342"/>
      <c r="GKL90" s="342"/>
      <c r="GKM90" s="342"/>
      <c r="GKN90" s="342"/>
      <c r="GKO90" s="342"/>
      <c r="GKP90" s="342"/>
      <c r="GKQ90" s="342"/>
      <c r="GKR90" s="342"/>
      <c r="GKS90" s="342"/>
      <c r="GKT90" s="342"/>
      <c r="GKU90" s="342"/>
      <c r="GKV90" s="342"/>
      <c r="GKW90" s="342"/>
      <c r="GKX90" s="342"/>
      <c r="GKY90" s="342"/>
      <c r="GKZ90" s="342"/>
      <c r="GLA90" s="342"/>
      <c r="GLB90" s="342"/>
      <c r="GLC90" s="342"/>
      <c r="GLD90" s="342"/>
      <c r="GLE90" s="342"/>
      <c r="GLF90" s="342"/>
      <c r="GLG90" s="342"/>
      <c r="GLH90" s="342"/>
      <c r="GLI90" s="342"/>
      <c r="GLJ90" s="342"/>
      <c r="GLK90" s="342"/>
      <c r="GLL90" s="342"/>
      <c r="GLM90" s="342"/>
      <c r="GLN90" s="342"/>
      <c r="GLO90" s="342"/>
      <c r="GLP90" s="342"/>
      <c r="GLQ90" s="342"/>
      <c r="GLR90" s="342"/>
      <c r="GLS90" s="342"/>
      <c r="GLT90" s="342"/>
      <c r="GLU90" s="342"/>
      <c r="GLV90" s="342"/>
      <c r="GLW90" s="342"/>
      <c r="GLX90" s="342"/>
      <c r="GLY90" s="342"/>
      <c r="GLZ90" s="342"/>
      <c r="GMA90" s="342"/>
      <c r="GMB90" s="342"/>
      <c r="GMC90" s="342"/>
      <c r="GMD90" s="342"/>
      <c r="GME90" s="342"/>
      <c r="GMF90" s="342"/>
      <c r="GMG90" s="342"/>
      <c r="GMH90" s="342"/>
      <c r="GMI90" s="342"/>
      <c r="GMJ90" s="342"/>
      <c r="GMK90" s="342"/>
      <c r="GML90" s="342"/>
      <c r="GMM90" s="342"/>
      <c r="GMN90" s="342"/>
      <c r="GMO90" s="342"/>
      <c r="GMP90" s="342"/>
      <c r="GMQ90" s="342"/>
      <c r="GMR90" s="342"/>
      <c r="GMS90" s="342"/>
      <c r="GMT90" s="342"/>
      <c r="GMU90" s="342"/>
      <c r="GMV90" s="342"/>
      <c r="GMW90" s="342"/>
      <c r="GMX90" s="342"/>
      <c r="GMY90" s="342"/>
      <c r="GMZ90" s="342"/>
      <c r="GNA90" s="342"/>
      <c r="GNB90" s="342"/>
      <c r="GNC90" s="342"/>
      <c r="GND90" s="342"/>
      <c r="GNE90" s="342"/>
      <c r="GNF90" s="342"/>
      <c r="GNG90" s="342"/>
      <c r="GNH90" s="342"/>
      <c r="GNI90" s="342"/>
      <c r="GNJ90" s="342"/>
      <c r="GNK90" s="342"/>
      <c r="GNL90" s="342"/>
      <c r="GNM90" s="342"/>
      <c r="GNN90" s="342"/>
      <c r="GNO90" s="342"/>
      <c r="GNP90" s="342"/>
      <c r="GNQ90" s="342"/>
      <c r="GNR90" s="342"/>
      <c r="GNS90" s="342"/>
      <c r="GNT90" s="342"/>
      <c r="GNU90" s="342"/>
      <c r="GNV90" s="342"/>
      <c r="GNW90" s="342"/>
      <c r="GNX90" s="342"/>
      <c r="GNY90" s="342"/>
      <c r="GNZ90" s="342"/>
      <c r="GOA90" s="342"/>
      <c r="GOB90" s="342"/>
      <c r="GOC90" s="342"/>
      <c r="GOD90" s="342"/>
      <c r="GOE90" s="342"/>
      <c r="GOF90" s="342"/>
      <c r="GOG90" s="342"/>
      <c r="GOH90" s="342"/>
      <c r="GOI90" s="342"/>
      <c r="GOJ90" s="342"/>
      <c r="GOK90" s="342"/>
      <c r="GOL90" s="342"/>
      <c r="GOM90" s="342"/>
      <c r="GON90" s="342"/>
      <c r="GOO90" s="342"/>
      <c r="GOP90" s="342"/>
      <c r="GOQ90" s="342"/>
      <c r="GOR90" s="342"/>
      <c r="GOS90" s="342"/>
      <c r="GOT90" s="342"/>
      <c r="GOU90" s="342"/>
      <c r="GOV90" s="342"/>
      <c r="GOW90" s="342"/>
      <c r="GOX90" s="342"/>
      <c r="GOY90" s="342"/>
      <c r="GOZ90" s="342"/>
      <c r="GPA90" s="342"/>
      <c r="GPB90" s="342"/>
      <c r="GPC90" s="342"/>
      <c r="GPD90" s="342"/>
      <c r="GPE90" s="342"/>
      <c r="GPF90" s="342"/>
      <c r="GPG90" s="342"/>
      <c r="GPH90" s="342"/>
      <c r="GPI90" s="342"/>
      <c r="GPJ90" s="342"/>
      <c r="GPK90" s="342"/>
      <c r="GPL90" s="342"/>
      <c r="GPM90" s="342"/>
      <c r="GPN90" s="342"/>
      <c r="GPO90" s="342"/>
      <c r="GPP90" s="342"/>
      <c r="GPQ90" s="342"/>
      <c r="GPR90" s="342"/>
      <c r="GPS90" s="342"/>
      <c r="GPT90" s="342"/>
      <c r="GPU90" s="342"/>
      <c r="GPV90" s="342"/>
      <c r="GPW90" s="342"/>
      <c r="GPX90" s="342"/>
      <c r="GPY90" s="342"/>
      <c r="GPZ90" s="342"/>
      <c r="GQA90" s="342"/>
      <c r="GQB90" s="342"/>
      <c r="GQC90" s="342"/>
      <c r="GQD90" s="342"/>
      <c r="GQE90" s="342"/>
      <c r="GQF90" s="342"/>
      <c r="GQG90" s="342"/>
      <c r="GQH90" s="342"/>
      <c r="GQI90" s="342"/>
      <c r="GQJ90" s="342"/>
      <c r="GQK90" s="342"/>
      <c r="GQL90" s="342"/>
      <c r="GQM90" s="342"/>
      <c r="GQN90" s="342"/>
      <c r="GQO90" s="342"/>
      <c r="GQP90" s="342"/>
      <c r="GQQ90" s="342"/>
      <c r="GQR90" s="342"/>
      <c r="GQS90" s="342"/>
      <c r="GQT90" s="342"/>
      <c r="GQU90" s="342"/>
      <c r="GQV90" s="342"/>
      <c r="GQW90" s="342"/>
      <c r="GQX90" s="342"/>
      <c r="GQY90" s="342"/>
      <c r="GQZ90" s="342"/>
      <c r="GRA90" s="342"/>
      <c r="GRB90" s="342"/>
      <c r="GRC90" s="342"/>
      <c r="GRD90" s="342"/>
      <c r="GRE90" s="342"/>
      <c r="GRF90" s="342"/>
      <c r="GRG90" s="342"/>
      <c r="GRH90" s="342"/>
      <c r="GRI90" s="342"/>
      <c r="GRJ90" s="342"/>
      <c r="GRK90" s="342"/>
      <c r="GRL90" s="342"/>
      <c r="GRM90" s="342"/>
      <c r="GRN90" s="342"/>
      <c r="GRO90" s="342"/>
      <c r="GRP90" s="342"/>
      <c r="GRQ90" s="342"/>
      <c r="GRR90" s="342"/>
      <c r="GRS90" s="342"/>
      <c r="GRT90" s="342"/>
      <c r="GRU90" s="342"/>
      <c r="GRV90" s="342"/>
      <c r="GRW90" s="342"/>
      <c r="GRX90" s="342"/>
      <c r="GRY90" s="342"/>
      <c r="GRZ90" s="342"/>
      <c r="GSA90" s="342"/>
      <c r="GSB90" s="342"/>
      <c r="GSC90" s="342"/>
      <c r="GSD90" s="342"/>
      <c r="GSE90" s="342"/>
      <c r="GSF90" s="342"/>
      <c r="GSG90" s="342"/>
      <c r="GSH90" s="342"/>
      <c r="GSI90" s="342"/>
      <c r="GSJ90" s="342"/>
      <c r="GSK90" s="342"/>
      <c r="GSL90" s="342"/>
      <c r="GSM90" s="342"/>
      <c r="GSN90" s="342"/>
      <c r="GSO90" s="342"/>
      <c r="GSP90" s="342"/>
      <c r="GSQ90" s="342"/>
      <c r="GSR90" s="342"/>
      <c r="GSS90" s="342"/>
      <c r="GST90" s="342"/>
      <c r="GSU90" s="342"/>
      <c r="GSV90" s="342"/>
      <c r="GSW90" s="342"/>
      <c r="GSX90" s="342"/>
      <c r="GSY90" s="342"/>
      <c r="GSZ90" s="342"/>
      <c r="GTA90" s="342"/>
      <c r="GTB90" s="342"/>
      <c r="GTC90" s="342"/>
      <c r="GTD90" s="342"/>
      <c r="GTE90" s="342"/>
      <c r="GTF90" s="342"/>
      <c r="GTG90" s="342"/>
      <c r="GTH90" s="342"/>
      <c r="GTI90" s="342"/>
      <c r="GTJ90" s="342"/>
      <c r="GTK90" s="342"/>
      <c r="GTL90" s="342"/>
      <c r="GTM90" s="342"/>
      <c r="GTN90" s="342"/>
      <c r="GTO90" s="342"/>
      <c r="GTP90" s="342"/>
      <c r="GTQ90" s="342"/>
      <c r="GTR90" s="342"/>
      <c r="GTS90" s="342"/>
      <c r="GTT90" s="342"/>
      <c r="GTU90" s="342"/>
      <c r="GTV90" s="342"/>
      <c r="GTW90" s="342"/>
      <c r="GTX90" s="342"/>
      <c r="GTY90" s="342"/>
      <c r="GTZ90" s="342"/>
      <c r="GUA90" s="342"/>
      <c r="GUB90" s="342"/>
      <c r="GUC90" s="342"/>
      <c r="GUD90" s="342"/>
      <c r="GUE90" s="342"/>
      <c r="GUF90" s="342"/>
      <c r="GUG90" s="342"/>
      <c r="GUH90" s="342"/>
      <c r="GUI90" s="342"/>
      <c r="GUJ90" s="342"/>
      <c r="GUK90" s="342"/>
      <c r="GUL90" s="342"/>
      <c r="GUM90" s="342"/>
      <c r="GUN90" s="342"/>
      <c r="GUO90" s="342"/>
      <c r="GUP90" s="342"/>
      <c r="GUQ90" s="342"/>
      <c r="GUR90" s="342"/>
      <c r="GUS90" s="342"/>
      <c r="GUT90" s="342"/>
      <c r="GUU90" s="342"/>
      <c r="GUV90" s="342"/>
      <c r="GUW90" s="342"/>
      <c r="GUX90" s="342"/>
      <c r="GUY90" s="342"/>
      <c r="GUZ90" s="342"/>
      <c r="GVA90" s="342"/>
      <c r="GVB90" s="342"/>
      <c r="GVC90" s="342"/>
      <c r="GVD90" s="342"/>
      <c r="GVE90" s="342"/>
      <c r="GVF90" s="342"/>
      <c r="GVG90" s="342"/>
      <c r="GVH90" s="342"/>
      <c r="GVI90" s="342"/>
      <c r="GVJ90" s="342"/>
      <c r="GVK90" s="342"/>
      <c r="GVL90" s="342"/>
      <c r="GVM90" s="342"/>
      <c r="GVN90" s="342"/>
      <c r="GVO90" s="342"/>
      <c r="GVP90" s="342"/>
      <c r="GVQ90" s="342"/>
      <c r="GVR90" s="342"/>
      <c r="GVS90" s="342"/>
      <c r="GVT90" s="342"/>
      <c r="GVU90" s="342"/>
      <c r="GVV90" s="342"/>
      <c r="GVW90" s="342"/>
      <c r="GVX90" s="342"/>
      <c r="GVY90" s="342"/>
      <c r="GVZ90" s="342"/>
      <c r="GWA90" s="342"/>
      <c r="GWB90" s="342"/>
      <c r="GWC90" s="342"/>
      <c r="GWD90" s="342"/>
      <c r="GWE90" s="342"/>
      <c r="GWF90" s="342"/>
      <c r="GWG90" s="342"/>
      <c r="GWH90" s="342"/>
      <c r="GWI90" s="342"/>
      <c r="GWJ90" s="342"/>
      <c r="GWK90" s="342"/>
      <c r="GWL90" s="342"/>
      <c r="GWM90" s="342"/>
      <c r="GWN90" s="342"/>
      <c r="GWO90" s="342"/>
      <c r="GWP90" s="342"/>
      <c r="GWQ90" s="342"/>
      <c r="GWR90" s="342"/>
      <c r="GWS90" s="342"/>
      <c r="GWT90" s="342"/>
      <c r="GWU90" s="342"/>
      <c r="GWV90" s="342"/>
      <c r="GWW90" s="342"/>
      <c r="GWX90" s="342"/>
      <c r="GWY90" s="342"/>
      <c r="GWZ90" s="342"/>
      <c r="GXA90" s="342"/>
      <c r="GXB90" s="342"/>
      <c r="GXC90" s="342"/>
      <c r="GXD90" s="342"/>
      <c r="GXE90" s="342"/>
      <c r="GXF90" s="342"/>
      <c r="GXG90" s="342"/>
      <c r="GXH90" s="342"/>
      <c r="GXI90" s="342"/>
      <c r="GXJ90" s="342"/>
      <c r="GXK90" s="342"/>
      <c r="GXL90" s="342"/>
      <c r="GXM90" s="342"/>
      <c r="GXN90" s="342"/>
      <c r="GXO90" s="342"/>
      <c r="GXP90" s="342"/>
      <c r="GXQ90" s="342"/>
      <c r="GXR90" s="342"/>
      <c r="GXS90" s="342"/>
      <c r="GXT90" s="342"/>
      <c r="GXU90" s="342"/>
      <c r="GXV90" s="342"/>
      <c r="GXW90" s="342"/>
      <c r="GXX90" s="342"/>
      <c r="GXY90" s="342"/>
      <c r="GXZ90" s="342"/>
      <c r="GYA90" s="342"/>
      <c r="GYB90" s="342"/>
      <c r="GYC90" s="342"/>
      <c r="GYD90" s="342"/>
      <c r="GYE90" s="342"/>
      <c r="GYF90" s="342"/>
      <c r="GYG90" s="342"/>
      <c r="GYH90" s="342"/>
      <c r="GYI90" s="342"/>
      <c r="GYJ90" s="342"/>
      <c r="GYK90" s="342"/>
      <c r="GYL90" s="342"/>
      <c r="GYM90" s="342"/>
      <c r="GYN90" s="342"/>
      <c r="GYO90" s="342"/>
      <c r="GYP90" s="342"/>
      <c r="GYQ90" s="342"/>
      <c r="GYR90" s="342"/>
      <c r="GYS90" s="342"/>
      <c r="GYT90" s="342"/>
      <c r="GYU90" s="342"/>
      <c r="GYV90" s="342"/>
      <c r="GYW90" s="342"/>
      <c r="GYX90" s="342"/>
      <c r="GYY90" s="342"/>
      <c r="GYZ90" s="342"/>
      <c r="GZA90" s="342"/>
      <c r="GZB90" s="342"/>
      <c r="GZC90" s="342"/>
      <c r="GZD90" s="342"/>
      <c r="GZE90" s="342"/>
      <c r="GZF90" s="342"/>
      <c r="GZG90" s="342"/>
      <c r="GZH90" s="342"/>
      <c r="GZI90" s="342"/>
      <c r="GZJ90" s="342"/>
      <c r="GZK90" s="342"/>
      <c r="GZL90" s="342"/>
      <c r="GZM90" s="342"/>
      <c r="GZN90" s="342"/>
      <c r="GZO90" s="342"/>
      <c r="GZP90" s="342"/>
      <c r="GZQ90" s="342"/>
      <c r="GZR90" s="342"/>
      <c r="GZS90" s="342"/>
      <c r="GZT90" s="342"/>
      <c r="GZU90" s="342"/>
      <c r="GZV90" s="342"/>
      <c r="GZW90" s="342"/>
      <c r="GZX90" s="342"/>
      <c r="GZY90" s="342"/>
      <c r="GZZ90" s="342"/>
      <c r="HAA90" s="342"/>
      <c r="HAB90" s="342"/>
      <c r="HAC90" s="342"/>
      <c r="HAD90" s="342"/>
      <c r="HAE90" s="342"/>
      <c r="HAF90" s="342"/>
      <c r="HAG90" s="342"/>
      <c r="HAH90" s="342"/>
      <c r="HAI90" s="342"/>
      <c r="HAJ90" s="342"/>
      <c r="HAK90" s="342"/>
      <c r="HAL90" s="342"/>
      <c r="HAM90" s="342"/>
      <c r="HAN90" s="342"/>
      <c r="HAO90" s="342"/>
      <c r="HAP90" s="342"/>
      <c r="HAQ90" s="342"/>
      <c r="HAR90" s="342"/>
      <c r="HAS90" s="342"/>
      <c r="HAT90" s="342"/>
      <c r="HAU90" s="342"/>
      <c r="HAV90" s="342"/>
      <c r="HAW90" s="342"/>
      <c r="HAX90" s="342"/>
      <c r="HAY90" s="342"/>
      <c r="HAZ90" s="342"/>
      <c r="HBA90" s="342"/>
      <c r="HBB90" s="342"/>
      <c r="HBC90" s="342"/>
      <c r="HBD90" s="342"/>
      <c r="HBE90" s="342"/>
      <c r="HBF90" s="342"/>
      <c r="HBG90" s="342"/>
      <c r="HBH90" s="342"/>
      <c r="HBI90" s="342"/>
      <c r="HBJ90" s="342"/>
      <c r="HBK90" s="342"/>
      <c r="HBL90" s="342"/>
      <c r="HBM90" s="342"/>
      <c r="HBN90" s="342"/>
      <c r="HBO90" s="342"/>
      <c r="HBP90" s="342"/>
      <c r="HBQ90" s="342"/>
      <c r="HBR90" s="342"/>
      <c r="HBS90" s="342"/>
      <c r="HBT90" s="342"/>
      <c r="HBU90" s="342"/>
      <c r="HBV90" s="342"/>
      <c r="HBW90" s="342"/>
      <c r="HBX90" s="342"/>
      <c r="HBY90" s="342"/>
      <c r="HBZ90" s="342"/>
      <c r="HCA90" s="342"/>
      <c r="HCB90" s="342"/>
      <c r="HCC90" s="342"/>
      <c r="HCD90" s="342"/>
      <c r="HCE90" s="342"/>
      <c r="HCF90" s="342"/>
      <c r="HCG90" s="342"/>
      <c r="HCH90" s="342"/>
      <c r="HCI90" s="342"/>
      <c r="HCJ90" s="342"/>
      <c r="HCK90" s="342"/>
      <c r="HCL90" s="342"/>
      <c r="HCM90" s="342"/>
      <c r="HCN90" s="342"/>
      <c r="HCO90" s="342"/>
      <c r="HCP90" s="342"/>
      <c r="HCQ90" s="342"/>
      <c r="HCR90" s="342"/>
      <c r="HCS90" s="342"/>
      <c r="HCT90" s="342"/>
      <c r="HCU90" s="342"/>
      <c r="HCV90" s="342"/>
      <c r="HCW90" s="342"/>
      <c r="HCX90" s="342"/>
      <c r="HCY90" s="342"/>
      <c r="HCZ90" s="342"/>
      <c r="HDA90" s="342"/>
      <c r="HDB90" s="342"/>
      <c r="HDC90" s="342"/>
      <c r="HDD90" s="342"/>
      <c r="HDE90" s="342"/>
      <c r="HDF90" s="342"/>
      <c r="HDG90" s="342"/>
      <c r="HDH90" s="342"/>
      <c r="HDI90" s="342"/>
      <c r="HDJ90" s="342"/>
      <c r="HDK90" s="342"/>
      <c r="HDL90" s="342"/>
      <c r="HDM90" s="342"/>
      <c r="HDN90" s="342"/>
      <c r="HDO90" s="342"/>
      <c r="HDP90" s="342"/>
      <c r="HDQ90" s="342"/>
      <c r="HDR90" s="342"/>
      <c r="HDS90" s="342"/>
      <c r="HDT90" s="342"/>
      <c r="HDU90" s="342"/>
      <c r="HDV90" s="342"/>
      <c r="HDW90" s="342"/>
      <c r="HDX90" s="342"/>
      <c r="HDY90" s="342"/>
      <c r="HDZ90" s="342"/>
      <c r="HEA90" s="342"/>
      <c r="HEB90" s="342"/>
      <c r="HEC90" s="342"/>
      <c r="HED90" s="342"/>
      <c r="HEE90" s="342"/>
      <c r="HEF90" s="342"/>
      <c r="HEG90" s="342"/>
      <c r="HEH90" s="342"/>
      <c r="HEI90" s="342"/>
      <c r="HEJ90" s="342"/>
      <c r="HEK90" s="342"/>
      <c r="HEL90" s="342"/>
      <c r="HEM90" s="342"/>
      <c r="HEN90" s="342"/>
      <c r="HEO90" s="342"/>
      <c r="HEP90" s="342"/>
      <c r="HEQ90" s="342"/>
      <c r="HER90" s="342"/>
      <c r="HES90" s="342"/>
      <c r="HET90" s="342"/>
      <c r="HEU90" s="342"/>
      <c r="HEV90" s="342"/>
      <c r="HEW90" s="342"/>
      <c r="HEX90" s="342"/>
      <c r="HEY90" s="342"/>
      <c r="HEZ90" s="342"/>
      <c r="HFA90" s="342"/>
      <c r="HFB90" s="342"/>
      <c r="HFC90" s="342"/>
      <c r="HFD90" s="342"/>
      <c r="HFE90" s="342"/>
      <c r="HFF90" s="342"/>
      <c r="HFG90" s="342"/>
      <c r="HFH90" s="342"/>
      <c r="HFI90" s="342"/>
      <c r="HFJ90" s="342"/>
      <c r="HFK90" s="342"/>
      <c r="HFL90" s="342"/>
      <c r="HFM90" s="342"/>
      <c r="HFN90" s="342"/>
      <c r="HFO90" s="342"/>
      <c r="HFP90" s="342"/>
      <c r="HFQ90" s="342"/>
      <c r="HFR90" s="342"/>
      <c r="HFS90" s="342"/>
      <c r="HFT90" s="342"/>
      <c r="HFU90" s="342"/>
      <c r="HFV90" s="342"/>
      <c r="HFW90" s="342"/>
      <c r="HFX90" s="342"/>
      <c r="HFY90" s="342"/>
      <c r="HFZ90" s="342"/>
      <c r="HGA90" s="342"/>
      <c r="HGB90" s="342"/>
      <c r="HGC90" s="342"/>
      <c r="HGD90" s="342"/>
      <c r="HGE90" s="342"/>
      <c r="HGF90" s="342"/>
      <c r="HGG90" s="342"/>
      <c r="HGH90" s="342"/>
      <c r="HGI90" s="342"/>
      <c r="HGJ90" s="342"/>
      <c r="HGK90" s="342"/>
      <c r="HGL90" s="342"/>
      <c r="HGM90" s="342"/>
      <c r="HGN90" s="342"/>
      <c r="HGO90" s="342"/>
      <c r="HGP90" s="342"/>
      <c r="HGQ90" s="342"/>
      <c r="HGR90" s="342"/>
      <c r="HGS90" s="342"/>
      <c r="HGT90" s="342"/>
      <c r="HGU90" s="342"/>
      <c r="HGV90" s="342"/>
      <c r="HGW90" s="342"/>
      <c r="HGX90" s="342"/>
      <c r="HGY90" s="342"/>
      <c r="HGZ90" s="342"/>
      <c r="HHA90" s="342"/>
      <c r="HHB90" s="342"/>
      <c r="HHC90" s="342"/>
      <c r="HHD90" s="342"/>
      <c r="HHE90" s="342"/>
      <c r="HHF90" s="342"/>
      <c r="HHG90" s="342"/>
      <c r="HHH90" s="342"/>
      <c r="HHI90" s="342"/>
      <c r="HHJ90" s="342"/>
      <c r="HHK90" s="342"/>
      <c r="HHL90" s="342"/>
      <c r="HHM90" s="342"/>
      <c r="HHN90" s="342"/>
      <c r="HHO90" s="342"/>
      <c r="HHP90" s="342"/>
      <c r="HHQ90" s="342"/>
      <c r="HHR90" s="342"/>
      <c r="HHS90" s="342"/>
      <c r="HHT90" s="342"/>
      <c r="HHU90" s="342"/>
      <c r="HHV90" s="342"/>
      <c r="HHW90" s="342"/>
      <c r="HHX90" s="342"/>
      <c r="HHY90" s="342"/>
      <c r="HHZ90" s="342"/>
      <c r="HIA90" s="342"/>
      <c r="HIB90" s="342"/>
      <c r="HIC90" s="342"/>
      <c r="HID90" s="342"/>
      <c r="HIE90" s="342"/>
      <c r="HIF90" s="342"/>
      <c r="HIG90" s="342"/>
      <c r="HIH90" s="342"/>
      <c r="HII90" s="342"/>
      <c r="HIJ90" s="342"/>
      <c r="HIK90" s="342"/>
      <c r="HIL90" s="342"/>
      <c r="HIM90" s="342"/>
      <c r="HIN90" s="342"/>
      <c r="HIO90" s="342"/>
      <c r="HIP90" s="342"/>
      <c r="HIQ90" s="342"/>
      <c r="HIR90" s="342"/>
      <c r="HIS90" s="342"/>
      <c r="HIT90" s="342"/>
      <c r="HIU90" s="342"/>
      <c r="HIV90" s="342"/>
      <c r="HIW90" s="342"/>
      <c r="HIX90" s="342"/>
      <c r="HIY90" s="342"/>
      <c r="HIZ90" s="342"/>
      <c r="HJA90" s="342"/>
      <c r="HJB90" s="342"/>
      <c r="HJC90" s="342"/>
      <c r="HJD90" s="342"/>
      <c r="HJE90" s="342"/>
      <c r="HJF90" s="342"/>
      <c r="HJG90" s="342"/>
      <c r="HJH90" s="342"/>
      <c r="HJI90" s="342"/>
      <c r="HJJ90" s="342"/>
      <c r="HJK90" s="342"/>
      <c r="HJL90" s="342"/>
      <c r="HJM90" s="342"/>
      <c r="HJN90" s="342"/>
      <c r="HJO90" s="342"/>
      <c r="HJP90" s="342"/>
      <c r="HJQ90" s="342"/>
      <c r="HJR90" s="342"/>
      <c r="HJS90" s="342"/>
      <c r="HJT90" s="342"/>
      <c r="HJU90" s="342"/>
      <c r="HJV90" s="342"/>
      <c r="HJW90" s="342"/>
      <c r="HJX90" s="342"/>
      <c r="HJY90" s="342"/>
      <c r="HJZ90" s="342"/>
      <c r="HKA90" s="342"/>
      <c r="HKB90" s="342"/>
      <c r="HKC90" s="342"/>
      <c r="HKD90" s="342"/>
      <c r="HKE90" s="342"/>
      <c r="HKF90" s="342"/>
      <c r="HKG90" s="342"/>
      <c r="HKH90" s="342"/>
      <c r="HKI90" s="342"/>
      <c r="HKJ90" s="342"/>
      <c r="HKK90" s="342"/>
      <c r="HKL90" s="342"/>
      <c r="HKM90" s="342"/>
      <c r="HKN90" s="342"/>
      <c r="HKO90" s="342"/>
      <c r="HKP90" s="342"/>
      <c r="HKQ90" s="342"/>
      <c r="HKR90" s="342"/>
      <c r="HKS90" s="342"/>
      <c r="HKT90" s="342"/>
      <c r="HKU90" s="342"/>
      <c r="HKV90" s="342"/>
      <c r="HKW90" s="342"/>
      <c r="HKX90" s="342"/>
      <c r="HKY90" s="342"/>
      <c r="HKZ90" s="342"/>
      <c r="HLA90" s="342"/>
      <c r="HLB90" s="342"/>
      <c r="HLC90" s="342"/>
      <c r="HLD90" s="342"/>
      <c r="HLE90" s="342"/>
      <c r="HLF90" s="342"/>
      <c r="HLG90" s="342"/>
      <c r="HLH90" s="342"/>
      <c r="HLI90" s="342"/>
      <c r="HLJ90" s="342"/>
      <c r="HLK90" s="342"/>
      <c r="HLL90" s="342"/>
      <c r="HLM90" s="342"/>
      <c r="HLN90" s="342"/>
      <c r="HLO90" s="342"/>
      <c r="HLP90" s="342"/>
      <c r="HLQ90" s="342"/>
      <c r="HLR90" s="342"/>
      <c r="HLS90" s="342"/>
      <c r="HLT90" s="342"/>
      <c r="HLU90" s="342"/>
      <c r="HLV90" s="342"/>
      <c r="HLW90" s="342"/>
      <c r="HLX90" s="342"/>
      <c r="HLY90" s="342"/>
      <c r="HLZ90" s="342"/>
      <c r="HMA90" s="342"/>
      <c r="HMB90" s="342"/>
      <c r="HMC90" s="342"/>
      <c r="HMD90" s="342"/>
      <c r="HME90" s="342"/>
      <c r="HMF90" s="342"/>
      <c r="HMG90" s="342"/>
      <c r="HMH90" s="342"/>
      <c r="HMI90" s="342"/>
      <c r="HMJ90" s="342"/>
      <c r="HMK90" s="342"/>
      <c r="HML90" s="342"/>
      <c r="HMM90" s="342"/>
      <c r="HMN90" s="342"/>
      <c r="HMO90" s="342"/>
      <c r="HMP90" s="342"/>
      <c r="HMQ90" s="342"/>
      <c r="HMR90" s="342"/>
      <c r="HMS90" s="342"/>
      <c r="HMT90" s="342"/>
      <c r="HMU90" s="342"/>
      <c r="HMV90" s="342"/>
      <c r="HMW90" s="342"/>
      <c r="HMX90" s="342"/>
      <c r="HMY90" s="342"/>
      <c r="HMZ90" s="342"/>
      <c r="HNA90" s="342"/>
      <c r="HNB90" s="342"/>
      <c r="HNC90" s="342"/>
      <c r="HND90" s="342"/>
      <c r="HNE90" s="342"/>
      <c r="HNF90" s="342"/>
      <c r="HNG90" s="342"/>
      <c r="HNH90" s="342"/>
      <c r="HNI90" s="342"/>
      <c r="HNJ90" s="342"/>
      <c r="HNK90" s="342"/>
      <c r="HNL90" s="342"/>
      <c r="HNM90" s="342"/>
      <c r="HNN90" s="342"/>
      <c r="HNO90" s="342"/>
      <c r="HNP90" s="342"/>
      <c r="HNQ90" s="342"/>
      <c r="HNR90" s="342"/>
      <c r="HNS90" s="342"/>
      <c r="HNT90" s="342"/>
      <c r="HNU90" s="342"/>
      <c r="HNV90" s="342"/>
      <c r="HNW90" s="342"/>
      <c r="HNX90" s="342"/>
      <c r="HNY90" s="342"/>
      <c r="HNZ90" s="342"/>
      <c r="HOA90" s="342"/>
      <c r="HOB90" s="342"/>
      <c r="HOC90" s="342"/>
      <c r="HOD90" s="342"/>
      <c r="HOE90" s="342"/>
      <c r="HOF90" s="342"/>
      <c r="HOG90" s="342"/>
      <c r="HOH90" s="342"/>
      <c r="HOI90" s="342"/>
      <c r="HOJ90" s="342"/>
      <c r="HOK90" s="342"/>
      <c r="HOL90" s="342"/>
      <c r="HOM90" s="342"/>
      <c r="HON90" s="342"/>
      <c r="HOO90" s="342"/>
      <c r="HOP90" s="342"/>
      <c r="HOQ90" s="342"/>
      <c r="HOR90" s="342"/>
      <c r="HOS90" s="342"/>
      <c r="HOT90" s="342"/>
      <c r="HOU90" s="342"/>
      <c r="HOV90" s="342"/>
      <c r="HOW90" s="342"/>
      <c r="HOX90" s="342"/>
      <c r="HOY90" s="342"/>
      <c r="HOZ90" s="342"/>
      <c r="HPA90" s="342"/>
      <c r="HPB90" s="342"/>
      <c r="HPC90" s="342"/>
      <c r="HPD90" s="342"/>
      <c r="HPE90" s="342"/>
      <c r="HPF90" s="342"/>
      <c r="HPG90" s="342"/>
      <c r="HPH90" s="342"/>
      <c r="HPI90" s="342"/>
      <c r="HPJ90" s="342"/>
      <c r="HPK90" s="342"/>
      <c r="HPL90" s="342"/>
      <c r="HPM90" s="342"/>
      <c r="HPN90" s="342"/>
      <c r="HPO90" s="342"/>
      <c r="HPP90" s="342"/>
      <c r="HPQ90" s="342"/>
      <c r="HPR90" s="342"/>
      <c r="HPS90" s="342"/>
      <c r="HPT90" s="342"/>
      <c r="HPU90" s="342"/>
      <c r="HPV90" s="342"/>
      <c r="HPW90" s="342"/>
      <c r="HPX90" s="342"/>
      <c r="HPY90" s="342"/>
      <c r="HPZ90" s="342"/>
      <c r="HQA90" s="342"/>
      <c r="HQB90" s="342"/>
      <c r="HQC90" s="342"/>
      <c r="HQD90" s="342"/>
      <c r="HQE90" s="342"/>
      <c r="HQF90" s="342"/>
      <c r="HQG90" s="342"/>
      <c r="HQH90" s="342"/>
      <c r="HQI90" s="342"/>
      <c r="HQJ90" s="342"/>
      <c r="HQK90" s="342"/>
      <c r="HQL90" s="342"/>
      <c r="HQM90" s="342"/>
      <c r="HQN90" s="342"/>
      <c r="HQO90" s="342"/>
      <c r="HQP90" s="342"/>
      <c r="HQQ90" s="342"/>
      <c r="HQR90" s="342"/>
      <c r="HQS90" s="342"/>
      <c r="HQT90" s="342"/>
      <c r="HQU90" s="342"/>
      <c r="HQV90" s="342"/>
      <c r="HQW90" s="342"/>
      <c r="HQX90" s="342"/>
      <c r="HQY90" s="342"/>
      <c r="HQZ90" s="342"/>
      <c r="HRA90" s="342"/>
      <c r="HRB90" s="342"/>
      <c r="HRC90" s="342"/>
      <c r="HRD90" s="342"/>
      <c r="HRE90" s="342"/>
      <c r="HRF90" s="342"/>
      <c r="HRG90" s="342"/>
      <c r="HRH90" s="342"/>
      <c r="HRI90" s="342"/>
      <c r="HRJ90" s="342"/>
      <c r="HRK90" s="342"/>
      <c r="HRL90" s="342"/>
      <c r="HRM90" s="342"/>
      <c r="HRN90" s="342"/>
      <c r="HRO90" s="342"/>
      <c r="HRP90" s="342"/>
      <c r="HRQ90" s="342"/>
      <c r="HRR90" s="342"/>
      <c r="HRS90" s="342"/>
      <c r="HRT90" s="342"/>
      <c r="HRU90" s="342"/>
      <c r="HRV90" s="342"/>
      <c r="HRW90" s="342"/>
      <c r="HRX90" s="342"/>
      <c r="HRY90" s="342"/>
      <c r="HRZ90" s="342"/>
      <c r="HSA90" s="342"/>
      <c r="HSB90" s="342"/>
      <c r="HSC90" s="342"/>
      <c r="HSD90" s="342"/>
      <c r="HSE90" s="342"/>
      <c r="HSF90" s="342"/>
      <c r="HSG90" s="342"/>
      <c r="HSH90" s="342"/>
      <c r="HSI90" s="342"/>
      <c r="HSJ90" s="342"/>
      <c r="HSK90" s="342"/>
      <c r="HSL90" s="342"/>
      <c r="HSM90" s="342"/>
      <c r="HSN90" s="342"/>
      <c r="HSO90" s="342"/>
      <c r="HSP90" s="342"/>
      <c r="HSQ90" s="342"/>
      <c r="HSR90" s="342"/>
      <c r="HSS90" s="342"/>
      <c r="HST90" s="342"/>
      <c r="HSU90" s="342"/>
      <c r="HSV90" s="342"/>
      <c r="HSW90" s="342"/>
      <c r="HSX90" s="342"/>
      <c r="HSY90" s="342"/>
      <c r="HSZ90" s="342"/>
      <c r="HTA90" s="342"/>
      <c r="HTB90" s="342"/>
      <c r="HTC90" s="342"/>
      <c r="HTD90" s="342"/>
      <c r="HTE90" s="342"/>
      <c r="HTF90" s="342"/>
      <c r="HTG90" s="342"/>
      <c r="HTH90" s="342"/>
      <c r="HTI90" s="342"/>
      <c r="HTJ90" s="342"/>
      <c r="HTK90" s="342"/>
      <c r="HTL90" s="342"/>
      <c r="HTM90" s="342"/>
      <c r="HTN90" s="342"/>
      <c r="HTO90" s="342"/>
      <c r="HTP90" s="342"/>
      <c r="HTQ90" s="342"/>
      <c r="HTR90" s="342"/>
      <c r="HTS90" s="342"/>
      <c r="HTT90" s="342"/>
      <c r="HTU90" s="342"/>
      <c r="HTV90" s="342"/>
      <c r="HTW90" s="342"/>
      <c r="HTX90" s="342"/>
      <c r="HTY90" s="342"/>
      <c r="HTZ90" s="342"/>
      <c r="HUA90" s="342"/>
      <c r="HUB90" s="342"/>
      <c r="HUC90" s="342"/>
      <c r="HUD90" s="342"/>
      <c r="HUE90" s="342"/>
      <c r="HUF90" s="342"/>
      <c r="HUG90" s="342"/>
      <c r="HUH90" s="342"/>
      <c r="HUI90" s="342"/>
      <c r="HUJ90" s="342"/>
      <c r="HUK90" s="342"/>
      <c r="HUL90" s="342"/>
      <c r="HUM90" s="342"/>
      <c r="HUN90" s="342"/>
      <c r="HUO90" s="342"/>
      <c r="HUP90" s="342"/>
      <c r="HUQ90" s="342"/>
      <c r="HUR90" s="342"/>
      <c r="HUS90" s="342"/>
      <c r="HUT90" s="342"/>
      <c r="HUU90" s="342"/>
      <c r="HUV90" s="342"/>
      <c r="HUW90" s="342"/>
      <c r="HUX90" s="342"/>
      <c r="HUY90" s="342"/>
      <c r="HUZ90" s="342"/>
      <c r="HVA90" s="342"/>
      <c r="HVB90" s="342"/>
      <c r="HVC90" s="342"/>
      <c r="HVD90" s="342"/>
      <c r="HVE90" s="342"/>
      <c r="HVF90" s="342"/>
      <c r="HVG90" s="342"/>
      <c r="HVH90" s="342"/>
      <c r="HVI90" s="342"/>
      <c r="HVJ90" s="342"/>
      <c r="HVK90" s="342"/>
      <c r="HVL90" s="342"/>
      <c r="HVM90" s="342"/>
      <c r="HVN90" s="342"/>
      <c r="HVO90" s="342"/>
      <c r="HVP90" s="342"/>
      <c r="HVQ90" s="342"/>
      <c r="HVR90" s="342"/>
      <c r="HVS90" s="342"/>
      <c r="HVT90" s="342"/>
      <c r="HVU90" s="342"/>
      <c r="HVV90" s="342"/>
      <c r="HVW90" s="342"/>
      <c r="HVX90" s="342"/>
      <c r="HVY90" s="342"/>
      <c r="HVZ90" s="342"/>
      <c r="HWA90" s="342"/>
      <c r="HWB90" s="342"/>
      <c r="HWC90" s="342"/>
      <c r="HWD90" s="342"/>
      <c r="HWE90" s="342"/>
      <c r="HWF90" s="342"/>
      <c r="HWG90" s="342"/>
      <c r="HWH90" s="342"/>
      <c r="HWI90" s="342"/>
      <c r="HWJ90" s="342"/>
      <c r="HWK90" s="342"/>
      <c r="HWL90" s="342"/>
      <c r="HWM90" s="342"/>
      <c r="HWN90" s="342"/>
      <c r="HWO90" s="342"/>
      <c r="HWP90" s="342"/>
      <c r="HWQ90" s="342"/>
      <c r="HWR90" s="342"/>
      <c r="HWS90" s="342"/>
      <c r="HWT90" s="342"/>
      <c r="HWU90" s="342"/>
      <c r="HWV90" s="342"/>
      <c r="HWW90" s="342"/>
      <c r="HWX90" s="342"/>
      <c r="HWY90" s="342"/>
      <c r="HWZ90" s="342"/>
      <c r="HXA90" s="342"/>
      <c r="HXB90" s="342"/>
      <c r="HXC90" s="342"/>
      <c r="HXD90" s="342"/>
      <c r="HXE90" s="342"/>
      <c r="HXF90" s="342"/>
      <c r="HXG90" s="342"/>
      <c r="HXH90" s="342"/>
      <c r="HXI90" s="342"/>
      <c r="HXJ90" s="342"/>
      <c r="HXK90" s="342"/>
      <c r="HXL90" s="342"/>
      <c r="HXM90" s="342"/>
      <c r="HXN90" s="342"/>
      <c r="HXO90" s="342"/>
      <c r="HXP90" s="342"/>
      <c r="HXQ90" s="342"/>
      <c r="HXR90" s="342"/>
      <c r="HXS90" s="342"/>
      <c r="HXT90" s="342"/>
      <c r="HXU90" s="342"/>
      <c r="HXV90" s="342"/>
      <c r="HXW90" s="342"/>
      <c r="HXX90" s="342"/>
      <c r="HXY90" s="342"/>
      <c r="HXZ90" s="342"/>
      <c r="HYA90" s="342"/>
      <c r="HYB90" s="342"/>
      <c r="HYC90" s="342"/>
      <c r="HYD90" s="342"/>
      <c r="HYE90" s="342"/>
      <c r="HYF90" s="342"/>
      <c r="HYG90" s="342"/>
      <c r="HYH90" s="342"/>
      <c r="HYI90" s="342"/>
      <c r="HYJ90" s="342"/>
      <c r="HYK90" s="342"/>
      <c r="HYL90" s="342"/>
      <c r="HYM90" s="342"/>
      <c r="HYN90" s="342"/>
      <c r="HYO90" s="342"/>
      <c r="HYP90" s="342"/>
      <c r="HYQ90" s="342"/>
      <c r="HYR90" s="342"/>
      <c r="HYS90" s="342"/>
      <c r="HYT90" s="342"/>
      <c r="HYU90" s="342"/>
      <c r="HYV90" s="342"/>
      <c r="HYW90" s="342"/>
      <c r="HYX90" s="342"/>
      <c r="HYY90" s="342"/>
      <c r="HYZ90" s="342"/>
      <c r="HZA90" s="342"/>
      <c r="HZB90" s="342"/>
      <c r="HZC90" s="342"/>
      <c r="HZD90" s="342"/>
      <c r="HZE90" s="342"/>
      <c r="HZF90" s="342"/>
      <c r="HZG90" s="342"/>
      <c r="HZH90" s="342"/>
      <c r="HZI90" s="342"/>
      <c r="HZJ90" s="342"/>
      <c r="HZK90" s="342"/>
      <c r="HZL90" s="342"/>
      <c r="HZM90" s="342"/>
      <c r="HZN90" s="342"/>
      <c r="HZO90" s="342"/>
      <c r="HZP90" s="342"/>
      <c r="HZQ90" s="342"/>
      <c r="HZR90" s="342"/>
      <c r="HZS90" s="342"/>
      <c r="HZT90" s="342"/>
      <c r="HZU90" s="342"/>
      <c r="HZV90" s="342"/>
      <c r="HZW90" s="342"/>
      <c r="HZX90" s="342"/>
      <c r="HZY90" s="342"/>
      <c r="HZZ90" s="342"/>
      <c r="IAA90" s="342"/>
      <c r="IAB90" s="342"/>
      <c r="IAC90" s="342"/>
      <c r="IAD90" s="342"/>
      <c r="IAE90" s="342"/>
      <c r="IAF90" s="342"/>
      <c r="IAG90" s="342"/>
      <c r="IAH90" s="342"/>
      <c r="IAI90" s="342"/>
      <c r="IAJ90" s="342"/>
      <c r="IAK90" s="342"/>
      <c r="IAL90" s="342"/>
      <c r="IAM90" s="342"/>
      <c r="IAN90" s="342"/>
      <c r="IAO90" s="342"/>
      <c r="IAP90" s="342"/>
      <c r="IAQ90" s="342"/>
      <c r="IAR90" s="342"/>
      <c r="IAS90" s="342"/>
      <c r="IAT90" s="342"/>
      <c r="IAU90" s="342"/>
      <c r="IAV90" s="342"/>
      <c r="IAW90" s="342"/>
      <c r="IAX90" s="342"/>
      <c r="IAY90" s="342"/>
      <c r="IAZ90" s="342"/>
      <c r="IBA90" s="342"/>
      <c r="IBB90" s="342"/>
      <c r="IBC90" s="342"/>
      <c r="IBD90" s="342"/>
      <c r="IBE90" s="342"/>
      <c r="IBF90" s="342"/>
      <c r="IBG90" s="342"/>
      <c r="IBH90" s="342"/>
      <c r="IBI90" s="342"/>
      <c r="IBJ90" s="342"/>
      <c r="IBK90" s="342"/>
      <c r="IBL90" s="342"/>
      <c r="IBM90" s="342"/>
      <c r="IBN90" s="342"/>
      <c r="IBO90" s="342"/>
      <c r="IBP90" s="342"/>
      <c r="IBQ90" s="342"/>
      <c r="IBR90" s="342"/>
      <c r="IBS90" s="342"/>
      <c r="IBT90" s="342"/>
      <c r="IBU90" s="342"/>
      <c r="IBV90" s="342"/>
      <c r="IBW90" s="342"/>
      <c r="IBX90" s="342"/>
      <c r="IBY90" s="342"/>
      <c r="IBZ90" s="342"/>
      <c r="ICA90" s="342"/>
      <c r="ICB90" s="342"/>
      <c r="ICC90" s="342"/>
      <c r="ICD90" s="342"/>
      <c r="ICE90" s="342"/>
      <c r="ICF90" s="342"/>
      <c r="ICG90" s="342"/>
      <c r="ICH90" s="342"/>
      <c r="ICI90" s="342"/>
      <c r="ICJ90" s="342"/>
      <c r="ICK90" s="342"/>
      <c r="ICL90" s="342"/>
      <c r="ICM90" s="342"/>
      <c r="ICN90" s="342"/>
      <c r="ICO90" s="342"/>
      <c r="ICP90" s="342"/>
      <c r="ICQ90" s="342"/>
      <c r="ICR90" s="342"/>
      <c r="ICS90" s="342"/>
      <c r="ICT90" s="342"/>
      <c r="ICU90" s="342"/>
      <c r="ICV90" s="342"/>
      <c r="ICW90" s="342"/>
      <c r="ICX90" s="342"/>
      <c r="ICY90" s="342"/>
      <c r="ICZ90" s="342"/>
      <c r="IDA90" s="342"/>
      <c r="IDB90" s="342"/>
      <c r="IDC90" s="342"/>
      <c r="IDD90" s="342"/>
      <c r="IDE90" s="342"/>
      <c r="IDF90" s="342"/>
      <c r="IDG90" s="342"/>
      <c r="IDH90" s="342"/>
      <c r="IDI90" s="342"/>
      <c r="IDJ90" s="342"/>
      <c r="IDK90" s="342"/>
      <c r="IDL90" s="342"/>
      <c r="IDM90" s="342"/>
      <c r="IDN90" s="342"/>
      <c r="IDO90" s="342"/>
      <c r="IDP90" s="342"/>
      <c r="IDQ90" s="342"/>
      <c r="IDR90" s="342"/>
      <c r="IDS90" s="342"/>
      <c r="IDT90" s="342"/>
      <c r="IDU90" s="342"/>
      <c r="IDV90" s="342"/>
      <c r="IDW90" s="342"/>
      <c r="IDX90" s="342"/>
      <c r="IDY90" s="342"/>
      <c r="IDZ90" s="342"/>
      <c r="IEA90" s="342"/>
      <c r="IEB90" s="342"/>
      <c r="IEC90" s="342"/>
      <c r="IED90" s="342"/>
      <c r="IEE90" s="342"/>
      <c r="IEF90" s="342"/>
      <c r="IEG90" s="342"/>
      <c r="IEH90" s="342"/>
      <c r="IEI90" s="342"/>
      <c r="IEJ90" s="342"/>
      <c r="IEK90" s="342"/>
      <c r="IEL90" s="342"/>
      <c r="IEM90" s="342"/>
      <c r="IEN90" s="342"/>
      <c r="IEO90" s="342"/>
      <c r="IEP90" s="342"/>
      <c r="IEQ90" s="342"/>
      <c r="IER90" s="342"/>
      <c r="IES90" s="342"/>
      <c r="IET90" s="342"/>
      <c r="IEU90" s="342"/>
      <c r="IEV90" s="342"/>
      <c r="IEW90" s="342"/>
      <c r="IEX90" s="342"/>
      <c r="IEY90" s="342"/>
      <c r="IEZ90" s="342"/>
      <c r="IFA90" s="342"/>
      <c r="IFB90" s="342"/>
      <c r="IFC90" s="342"/>
      <c r="IFD90" s="342"/>
      <c r="IFE90" s="342"/>
      <c r="IFF90" s="342"/>
      <c r="IFG90" s="342"/>
      <c r="IFH90" s="342"/>
      <c r="IFI90" s="342"/>
      <c r="IFJ90" s="342"/>
      <c r="IFK90" s="342"/>
      <c r="IFL90" s="342"/>
      <c r="IFM90" s="342"/>
      <c r="IFN90" s="342"/>
      <c r="IFO90" s="342"/>
      <c r="IFP90" s="342"/>
      <c r="IFQ90" s="342"/>
      <c r="IFR90" s="342"/>
      <c r="IFS90" s="342"/>
      <c r="IFT90" s="342"/>
      <c r="IFU90" s="342"/>
      <c r="IFV90" s="342"/>
      <c r="IFW90" s="342"/>
      <c r="IFX90" s="342"/>
      <c r="IFY90" s="342"/>
      <c r="IFZ90" s="342"/>
      <c r="IGA90" s="342"/>
      <c r="IGB90" s="342"/>
      <c r="IGC90" s="342"/>
      <c r="IGD90" s="342"/>
      <c r="IGE90" s="342"/>
      <c r="IGF90" s="342"/>
      <c r="IGG90" s="342"/>
      <c r="IGH90" s="342"/>
      <c r="IGI90" s="342"/>
      <c r="IGJ90" s="342"/>
      <c r="IGK90" s="342"/>
      <c r="IGL90" s="342"/>
      <c r="IGM90" s="342"/>
      <c r="IGN90" s="342"/>
      <c r="IGO90" s="342"/>
      <c r="IGP90" s="342"/>
      <c r="IGQ90" s="342"/>
      <c r="IGR90" s="342"/>
      <c r="IGS90" s="342"/>
      <c r="IGT90" s="342"/>
      <c r="IGU90" s="342"/>
      <c r="IGV90" s="342"/>
      <c r="IGW90" s="342"/>
      <c r="IGX90" s="342"/>
      <c r="IGY90" s="342"/>
      <c r="IGZ90" s="342"/>
      <c r="IHA90" s="342"/>
      <c r="IHB90" s="342"/>
      <c r="IHC90" s="342"/>
      <c r="IHD90" s="342"/>
      <c r="IHE90" s="342"/>
      <c r="IHF90" s="342"/>
      <c r="IHG90" s="342"/>
      <c r="IHH90" s="342"/>
      <c r="IHI90" s="342"/>
      <c r="IHJ90" s="342"/>
      <c r="IHK90" s="342"/>
      <c r="IHL90" s="342"/>
      <c r="IHM90" s="342"/>
      <c r="IHN90" s="342"/>
      <c r="IHO90" s="342"/>
      <c r="IHP90" s="342"/>
      <c r="IHQ90" s="342"/>
      <c r="IHR90" s="342"/>
      <c r="IHS90" s="342"/>
      <c r="IHT90" s="342"/>
      <c r="IHU90" s="342"/>
      <c r="IHV90" s="342"/>
      <c r="IHW90" s="342"/>
      <c r="IHX90" s="342"/>
      <c r="IHY90" s="342"/>
      <c r="IHZ90" s="342"/>
      <c r="IIA90" s="342"/>
      <c r="IIB90" s="342"/>
      <c r="IIC90" s="342"/>
      <c r="IID90" s="342"/>
      <c r="IIE90" s="342"/>
      <c r="IIF90" s="342"/>
      <c r="IIG90" s="342"/>
      <c r="IIH90" s="342"/>
      <c r="III90" s="342"/>
      <c r="IIJ90" s="342"/>
      <c r="IIK90" s="342"/>
      <c r="IIL90" s="342"/>
      <c r="IIM90" s="342"/>
      <c r="IIN90" s="342"/>
      <c r="IIO90" s="342"/>
      <c r="IIP90" s="342"/>
      <c r="IIQ90" s="342"/>
      <c r="IIR90" s="342"/>
      <c r="IIS90" s="342"/>
      <c r="IIT90" s="342"/>
      <c r="IIU90" s="342"/>
      <c r="IIV90" s="342"/>
      <c r="IIW90" s="342"/>
      <c r="IIX90" s="342"/>
      <c r="IIY90" s="342"/>
      <c r="IIZ90" s="342"/>
      <c r="IJA90" s="342"/>
      <c r="IJB90" s="342"/>
      <c r="IJC90" s="342"/>
      <c r="IJD90" s="342"/>
      <c r="IJE90" s="342"/>
      <c r="IJF90" s="342"/>
      <c r="IJG90" s="342"/>
      <c r="IJH90" s="342"/>
      <c r="IJI90" s="342"/>
      <c r="IJJ90" s="342"/>
      <c r="IJK90" s="342"/>
      <c r="IJL90" s="342"/>
      <c r="IJM90" s="342"/>
      <c r="IJN90" s="342"/>
      <c r="IJO90" s="342"/>
      <c r="IJP90" s="342"/>
      <c r="IJQ90" s="342"/>
      <c r="IJR90" s="342"/>
      <c r="IJS90" s="342"/>
      <c r="IJT90" s="342"/>
      <c r="IJU90" s="342"/>
      <c r="IJV90" s="342"/>
      <c r="IJW90" s="342"/>
      <c r="IJX90" s="342"/>
      <c r="IJY90" s="342"/>
      <c r="IJZ90" s="342"/>
      <c r="IKA90" s="342"/>
      <c r="IKB90" s="342"/>
      <c r="IKC90" s="342"/>
      <c r="IKD90" s="342"/>
      <c r="IKE90" s="342"/>
      <c r="IKF90" s="342"/>
      <c r="IKG90" s="342"/>
      <c r="IKH90" s="342"/>
      <c r="IKI90" s="342"/>
      <c r="IKJ90" s="342"/>
      <c r="IKK90" s="342"/>
      <c r="IKL90" s="342"/>
      <c r="IKM90" s="342"/>
      <c r="IKN90" s="342"/>
      <c r="IKO90" s="342"/>
      <c r="IKP90" s="342"/>
      <c r="IKQ90" s="342"/>
      <c r="IKR90" s="342"/>
      <c r="IKS90" s="342"/>
      <c r="IKT90" s="342"/>
      <c r="IKU90" s="342"/>
      <c r="IKV90" s="342"/>
      <c r="IKW90" s="342"/>
      <c r="IKX90" s="342"/>
      <c r="IKY90" s="342"/>
      <c r="IKZ90" s="342"/>
      <c r="ILA90" s="342"/>
      <c r="ILB90" s="342"/>
      <c r="ILC90" s="342"/>
      <c r="ILD90" s="342"/>
      <c r="ILE90" s="342"/>
      <c r="ILF90" s="342"/>
      <c r="ILG90" s="342"/>
      <c r="ILH90" s="342"/>
      <c r="ILI90" s="342"/>
      <c r="ILJ90" s="342"/>
      <c r="ILK90" s="342"/>
      <c r="ILL90" s="342"/>
      <c r="ILM90" s="342"/>
      <c r="ILN90" s="342"/>
      <c r="ILO90" s="342"/>
      <c r="ILP90" s="342"/>
      <c r="ILQ90" s="342"/>
      <c r="ILR90" s="342"/>
      <c r="ILS90" s="342"/>
      <c r="ILT90" s="342"/>
      <c r="ILU90" s="342"/>
      <c r="ILV90" s="342"/>
      <c r="ILW90" s="342"/>
      <c r="ILX90" s="342"/>
      <c r="ILY90" s="342"/>
      <c r="ILZ90" s="342"/>
      <c r="IMA90" s="342"/>
      <c r="IMB90" s="342"/>
      <c r="IMC90" s="342"/>
      <c r="IMD90" s="342"/>
      <c r="IME90" s="342"/>
      <c r="IMF90" s="342"/>
      <c r="IMG90" s="342"/>
      <c r="IMH90" s="342"/>
      <c r="IMI90" s="342"/>
      <c r="IMJ90" s="342"/>
      <c r="IMK90" s="342"/>
      <c r="IML90" s="342"/>
      <c r="IMM90" s="342"/>
      <c r="IMN90" s="342"/>
      <c r="IMO90" s="342"/>
      <c r="IMP90" s="342"/>
      <c r="IMQ90" s="342"/>
      <c r="IMR90" s="342"/>
      <c r="IMS90" s="342"/>
      <c r="IMT90" s="342"/>
      <c r="IMU90" s="342"/>
      <c r="IMV90" s="342"/>
      <c r="IMW90" s="342"/>
      <c r="IMX90" s="342"/>
      <c r="IMY90" s="342"/>
      <c r="IMZ90" s="342"/>
      <c r="INA90" s="342"/>
      <c r="INB90" s="342"/>
      <c r="INC90" s="342"/>
      <c r="IND90" s="342"/>
      <c r="INE90" s="342"/>
      <c r="INF90" s="342"/>
      <c r="ING90" s="342"/>
      <c r="INH90" s="342"/>
      <c r="INI90" s="342"/>
      <c r="INJ90" s="342"/>
      <c r="INK90" s="342"/>
      <c r="INL90" s="342"/>
      <c r="INM90" s="342"/>
      <c r="INN90" s="342"/>
      <c r="INO90" s="342"/>
      <c r="INP90" s="342"/>
      <c r="INQ90" s="342"/>
      <c r="INR90" s="342"/>
      <c r="INS90" s="342"/>
      <c r="INT90" s="342"/>
      <c r="INU90" s="342"/>
      <c r="INV90" s="342"/>
      <c r="INW90" s="342"/>
      <c r="INX90" s="342"/>
      <c r="INY90" s="342"/>
      <c r="INZ90" s="342"/>
      <c r="IOA90" s="342"/>
      <c r="IOB90" s="342"/>
      <c r="IOC90" s="342"/>
      <c r="IOD90" s="342"/>
      <c r="IOE90" s="342"/>
      <c r="IOF90" s="342"/>
      <c r="IOG90" s="342"/>
      <c r="IOH90" s="342"/>
      <c r="IOI90" s="342"/>
      <c r="IOJ90" s="342"/>
      <c r="IOK90" s="342"/>
      <c r="IOL90" s="342"/>
      <c r="IOM90" s="342"/>
      <c r="ION90" s="342"/>
      <c r="IOO90" s="342"/>
      <c r="IOP90" s="342"/>
      <c r="IOQ90" s="342"/>
      <c r="IOR90" s="342"/>
      <c r="IOS90" s="342"/>
      <c r="IOT90" s="342"/>
      <c r="IOU90" s="342"/>
      <c r="IOV90" s="342"/>
      <c r="IOW90" s="342"/>
      <c r="IOX90" s="342"/>
      <c r="IOY90" s="342"/>
      <c r="IOZ90" s="342"/>
      <c r="IPA90" s="342"/>
      <c r="IPB90" s="342"/>
      <c r="IPC90" s="342"/>
      <c r="IPD90" s="342"/>
      <c r="IPE90" s="342"/>
      <c r="IPF90" s="342"/>
      <c r="IPG90" s="342"/>
      <c r="IPH90" s="342"/>
      <c r="IPI90" s="342"/>
      <c r="IPJ90" s="342"/>
      <c r="IPK90" s="342"/>
      <c r="IPL90" s="342"/>
      <c r="IPM90" s="342"/>
      <c r="IPN90" s="342"/>
      <c r="IPO90" s="342"/>
      <c r="IPP90" s="342"/>
      <c r="IPQ90" s="342"/>
      <c r="IPR90" s="342"/>
      <c r="IPS90" s="342"/>
      <c r="IPT90" s="342"/>
      <c r="IPU90" s="342"/>
      <c r="IPV90" s="342"/>
      <c r="IPW90" s="342"/>
      <c r="IPX90" s="342"/>
      <c r="IPY90" s="342"/>
      <c r="IPZ90" s="342"/>
      <c r="IQA90" s="342"/>
      <c r="IQB90" s="342"/>
      <c r="IQC90" s="342"/>
      <c r="IQD90" s="342"/>
      <c r="IQE90" s="342"/>
      <c r="IQF90" s="342"/>
      <c r="IQG90" s="342"/>
      <c r="IQH90" s="342"/>
      <c r="IQI90" s="342"/>
      <c r="IQJ90" s="342"/>
      <c r="IQK90" s="342"/>
      <c r="IQL90" s="342"/>
      <c r="IQM90" s="342"/>
      <c r="IQN90" s="342"/>
      <c r="IQO90" s="342"/>
      <c r="IQP90" s="342"/>
      <c r="IQQ90" s="342"/>
      <c r="IQR90" s="342"/>
      <c r="IQS90" s="342"/>
      <c r="IQT90" s="342"/>
      <c r="IQU90" s="342"/>
      <c r="IQV90" s="342"/>
      <c r="IQW90" s="342"/>
      <c r="IQX90" s="342"/>
      <c r="IQY90" s="342"/>
      <c r="IQZ90" s="342"/>
      <c r="IRA90" s="342"/>
      <c r="IRB90" s="342"/>
      <c r="IRC90" s="342"/>
      <c r="IRD90" s="342"/>
      <c r="IRE90" s="342"/>
      <c r="IRF90" s="342"/>
      <c r="IRG90" s="342"/>
      <c r="IRH90" s="342"/>
      <c r="IRI90" s="342"/>
      <c r="IRJ90" s="342"/>
      <c r="IRK90" s="342"/>
      <c r="IRL90" s="342"/>
      <c r="IRM90" s="342"/>
      <c r="IRN90" s="342"/>
      <c r="IRO90" s="342"/>
      <c r="IRP90" s="342"/>
      <c r="IRQ90" s="342"/>
      <c r="IRR90" s="342"/>
      <c r="IRS90" s="342"/>
      <c r="IRT90" s="342"/>
      <c r="IRU90" s="342"/>
      <c r="IRV90" s="342"/>
      <c r="IRW90" s="342"/>
      <c r="IRX90" s="342"/>
      <c r="IRY90" s="342"/>
      <c r="IRZ90" s="342"/>
      <c r="ISA90" s="342"/>
      <c r="ISB90" s="342"/>
      <c r="ISC90" s="342"/>
      <c r="ISD90" s="342"/>
      <c r="ISE90" s="342"/>
      <c r="ISF90" s="342"/>
      <c r="ISG90" s="342"/>
      <c r="ISH90" s="342"/>
      <c r="ISI90" s="342"/>
      <c r="ISJ90" s="342"/>
      <c r="ISK90" s="342"/>
      <c r="ISL90" s="342"/>
      <c r="ISM90" s="342"/>
      <c r="ISN90" s="342"/>
      <c r="ISO90" s="342"/>
      <c r="ISP90" s="342"/>
      <c r="ISQ90" s="342"/>
      <c r="ISR90" s="342"/>
      <c r="ISS90" s="342"/>
      <c r="IST90" s="342"/>
      <c r="ISU90" s="342"/>
      <c r="ISV90" s="342"/>
      <c r="ISW90" s="342"/>
      <c r="ISX90" s="342"/>
      <c r="ISY90" s="342"/>
      <c r="ISZ90" s="342"/>
      <c r="ITA90" s="342"/>
      <c r="ITB90" s="342"/>
      <c r="ITC90" s="342"/>
      <c r="ITD90" s="342"/>
      <c r="ITE90" s="342"/>
      <c r="ITF90" s="342"/>
      <c r="ITG90" s="342"/>
      <c r="ITH90" s="342"/>
      <c r="ITI90" s="342"/>
      <c r="ITJ90" s="342"/>
      <c r="ITK90" s="342"/>
      <c r="ITL90" s="342"/>
      <c r="ITM90" s="342"/>
      <c r="ITN90" s="342"/>
      <c r="ITO90" s="342"/>
      <c r="ITP90" s="342"/>
      <c r="ITQ90" s="342"/>
      <c r="ITR90" s="342"/>
      <c r="ITS90" s="342"/>
      <c r="ITT90" s="342"/>
      <c r="ITU90" s="342"/>
      <c r="ITV90" s="342"/>
      <c r="ITW90" s="342"/>
      <c r="ITX90" s="342"/>
      <c r="ITY90" s="342"/>
      <c r="ITZ90" s="342"/>
      <c r="IUA90" s="342"/>
      <c r="IUB90" s="342"/>
      <c r="IUC90" s="342"/>
      <c r="IUD90" s="342"/>
      <c r="IUE90" s="342"/>
      <c r="IUF90" s="342"/>
      <c r="IUG90" s="342"/>
      <c r="IUH90" s="342"/>
      <c r="IUI90" s="342"/>
      <c r="IUJ90" s="342"/>
      <c r="IUK90" s="342"/>
      <c r="IUL90" s="342"/>
      <c r="IUM90" s="342"/>
      <c r="IUN90" s="342"/>
      <c r="IUO90" s="342"/>
      <c r="IUP90" s="342"/>
      <c r="IUQ90" s="342"/>
      <c r="IUR90" s="342"/>
      <c r="IUS90" s="342"/>
      <c r="IUT90" s="342"/>
      <c r="IUU90" s="342"/>
      <c r="IUV90" s="342"/>
      <c r="IUW90" s="342"/>
      <c r="IUX90" s="342"/>
      <c r="IUY90" s="342"/>
      <c r="IUZ90" s="342"/>
      <c r="IVA90" s="342"/>
      <c r="IVB90" s="342"/>
      <c r="IVC90" s="342"/>
      <c r="IVD90" s="342"/>
      <c r="IVE90" s="342"/>
      <c r="IVF90" s="342"/>
      <c r="IVG90" s="342"/>
      <c r="IVH90" s="342"/>
      <c r="IVI90" s="342"/>
      <c r="IVJ90" s="342"/>
      <c r="IVK90" s="342"/>
      <c r="IVL90" s="342"/>
      <c r="IVM90" s="342"/>
      <c r="IVN90" s="342"/>
      <c r="IVO90" s="342"/>
      <c r="IVP90" s="342"/>
      <c r="IVQ90" s="342"/>
      <c r="IVR90" s="342"/>
      <c r="IVS90" s="342"/>
      <c r="IVT90" s="342"/>
      <c r="IVU90" s="342"/>
      <c r="IVV90" s="342"/>
      <c r="IVW90" s="342"/>
      <c r="IVX90" s="342"/>
      <c r="IVY90" s="342"/>
      <c r="IVZ90" s="342"/>
      <c r="IWA90" s="342"/>
      <c r="IWB90" s="342"/>
      <c r="IWC90" s="342"/>
      <c r="IWD90" s="342"/>
      <c r="IWE90" s="342"/>
      <c r="IWF90" s="342"/>
      <c r="IWG90" s="342"/>
      <c r="IWH90" s="342"/>
      <c r="IWI90" s="342"/>
      <c r="IWJ90" s="342"/>
      <c r="IWK90" s="342"/>
      <c r="IWL90" s="342"/>
      <c r="IWM90" s="342"/>
      <c r="IWN90" s="342"/>
      <c r="IWO90" s="342"/>
      <c r="IWP90" s="342"/>
      <c r="IWQ90" s="342"/>
      <c r="IWR90" s="342"/>
      <c r="IWS90" s="342"/>
      <c r="IWT90" s="342"/>
      <c r="IWU90" s="342"/>
      <c r="IWV90" s="342"/>
      <c r="IWW90" s="342"/>
      <c r="IWX90" s="342"/>
      <c r="IWY90" s="342"/>
      <c r="IWZ90" s="342"/>
      <c r="IXA90" s="342"/>
      <c r="IXB90" s="342"/>
      <c r="IXC90" s="342"/>
      <c r="IXD90" s="342"/>
      <c r="IXE90" s="342"/>
      <c r="IXF90" s="342"/>
      <c r="IXG90" s="342"/>
      <c r="IXH90" s="342"/>
      <c r="IXI90" s="342"/>
      <c r="IXJ90" s="342"/>
      <c r="IXK90" s="342"/>
      <c r="IXL90" s="342"/>
      <c r="IXM90" s="342"/>
      <c r="IXN90" s="342"/>
      <c r="IXO90" s="342"/>
      <c r="IXP90" s="342"/>
      <c r="IXQ90" s="342"/>
      <c r="IXR90" s="342"/>
      <c r="IXS90" s="342"/>
      <c r="IXT90" s="342"/>
      <c r="IXU90" s="342"/>
      <c r="IXV90" s="342"/>
      <c r="IXW90" s="342"/>
      <c r="IXX90" s="342"/>
      <c r="IXY90" s="342"/>
      <c r="IXZ90" s="342"/>
      <c r="IYA90" s="342"/>
      <c r="IYB90" s="342"/>
      <c r="IYC90" s="342"/>
      <c r="IYD90" s="342"/>
      <c r="IYE90" s="342"/>
      <c r="IYF90" s="342"/>
      <c r="IYG90" s="342"/>
      <c r="IYH90" s="342"/>
      <c r="IYI90" s="342"/>
      <c r="IYJ90" s="342"/>
      <c r="IYK90" s="342"/>
      <c r="IYL90" s="342"/>
      <c r="IYM90" s="342"/>
      <c r="IYN90" s="342"/>
      <c r="IYO90" s="342"/>
      <c r="IYP90" s="342"/>
      <c r="IYQ90" s="342"/>
      <c r="IYR90" s="342"/>
      <c r="IYS90" s="342"/>
      <c r="IYT90" s="342"/>
      <c r="IYU90" s="342"/>
      <c r="IYV90" s="342"/>
      <c r="IYW90" s="342"/>
      <c r="IYX90" s="342"/>
      <c r="IYY90" s="342"/>
      <c r="IYZ90" s="342"/>
      <c r="IZA90" s="342"/>
      <c r="IZB90" s="342"/>
      <c r="IZC90" s="342"/>
      <c r="IZD90" s="342"/>
      <c r="IZE90" s="342"/>
      <c r="IZF90" s="342"/>
      <c r="IZG90" s="342"/>
      <c r="IZH90" s="342"/>
      <c r="IZI90" s="342"/>
      <c r="IZJ90" s="342"/>
      <c r="IZK90" s="342"/>
      <c r="IZL90" s="342"/>
      <c r="IZM90" s="342"/>
      <c r="IZN90" s="342"/>
      <c r="IZO90" s="342"/>
      <c r="IZP90" s="342"/>
      <c r="IZQ90" s="342"/>
      <c r="IZR90" s="342"/>
      <c r="IZS90" s="342"/>
      <c r="IZT90" s="342"/>
      <c r="IZU90" s="342"/>
      <c r="IZV90" s="342"/>
      <c r="IZW90" s="342"/>
      <c r="IZX90" s="342"/>
      <c r="IZY90" s="342"/>
      <c r="IZZ90" s="342"/>
      <c r="JAA90" s="342"/>
      <c r="JAB90" s="342"/>
      <c r="JAC90" s="342"/>
      <c r="JAD90" s="342"/>
      <c r="JAE90" s="342"/>
      <c r="JAF90" s="342"/>
      <c r="JAG90" s="342"/>
      <c r="JAH90" s="342"/>
      <c r="JAI90" s="342"/>
      <c r="JAJ90" s="342"/>
      <c r="JAK90" s="342"/>
      <c r="JAL90" s="342"/>
      <c r="JAM90" s="342"/>
      <c r="JAN90" s="342"/>
      <c r="JAO90" s="342"/>
      <c r="JAP90" s="342"/>
      <c r="JAQ90" s="342"/>
      <c r="JAR90" s="342"/>
      <c r="JAS90" s="342"/>
      <c r="JAT90" s="342"/>
      <c r="JAU90" s="342"/>
      <c r="JAV90" s="342"/>
      <c r="JAW90" s="342"/>
      <c r="JAX90" s="342"/>
      <c r="JAY90" s="342"/>
      <c r="JAZ90" s="342"/>
      <c r="JBA90" s="342"/>
      <c r="JBB90" s="342"/>
      <c r="JBC90" s="342"/>
      <c r="JBD90" s="342"/>
      <c r="JBE90" s="342"/>
      <c r="JBF90" s="342"/>
      <c r="JBG90" s="342"/>
      <c r="JBH90" s="342"/>
      <c r="JBI90" s="342"/>
      <c r="JBJ90" s="342"/>
      <c r="JBK90" s="342"/>
      <c r="JBL90" s="342"/>
      <c r="JBM90" s="342"/>
      <c r="JBN90" s="342"/>
      <c r="JBO90" s="342"/>
      <c r="JBP90" s="342"/>
      <c r="JBQ90" s="342"/>
      <c r="JBR90" s="342"/>
      <c r="JBS90" s="342"/>
      <c r="JBT90" s="342"/>
      <c r="JBU90" s="342"/>
      <c r="JBV90" s="342"/>
      <c r="JBW90" s="342"/>
      <c r="JBX90" s="342"/>
      <c r="JBY90" s="342"/>
      <c r="JBZ90" s="342"/>
      <c r="JCA90" s="342"/>
      <c r="JCB90" s="342"/>
      <c r="JCC90" s="342"/>
      <c r="JCD90" s="342"/>
      <c r="JCE90" s="342"/>
      <c r="JCF90" s="342"/>
      <c r="JCG90" s="342"/>
      <c r="JCH90" s="342"/>
      <c r="JCI90" s="342"/>
      <c r="JCJ90" s="342"/>
      <c r="JCK90" s="342"/>
      <c r="JCL90" s="342"/>
      <c r="JCM90" s="342"/>
      <c r="JCN90" s="342"/>
      <c r="JCO90" s="342"/>
      <c r="JCP90" s="342"/>
      <c r="JCQ90" s="342"/>
      <c r="JCR90" s="342"/>
      <c r="JCS90" s="342"/>
      <c r="JCT90" s="342"/>
      <c r="JCU90" s="342"/>
      <c r="JCV90" s="342"/>
      <c r="JCW90" s="342"/>
      <c r="JCX90" s="342"/>
      <c r="JCY90" s="342"/>
      <c r="JCZ90" s="342"/>
      <c r="JDA90" s="342"/>
      <c r="JDB90" s="342"/>
      <c r="JDC90" s="342"/>
      <c r="JDD90" s="342"/>
      <c r="JDE90" s="342"/>
      <c r="JDF90" s="342"/>
      <c r="JDG90" s="342"/>
      <c r="JDH90" s="342"/>
      <c r="JDI90" s="342"/>
      <c r="JDJ90" s="342"/>
      <c r="JDK90" s="342"/>
      <c r="JDL90" s="342"/>
      <c r="JDM90" s="342"/>
      <c r="JDN90" s="342"/>
      <c r="JDO90" s="342"/>
      <c r="JDP90" s="342"/>
      <c r="JDQ90" s="342"/>
      <c r="JDR90" s="342"/>
      <c r="JDS90" s="342"/>
      <c r="JDT90" s="342"/>
      <c r="JDU90" s="342"/>
      <c r="JDV90" s="342"/>
      <c r="JDW90" s="342"/>
      <c r="JDX90" s="342"/>
      <c r="JDY90" s="342"/>
      <c r="JDZ90" s="342"/>
      <c r="JEA90" s="342"/>
      <c r="JEB90" s="342"/>
      <c r="JEC90" s="342"/>
      <c r="JED90" s="342"/>
      <c r="JEE90" s="342"/>
      <c r="JEF90" s="342"/>
      <c r="JEG90" s="342"/>
      <c r="JEH90" s="342"/>
      <c r="JEI90" s="342"/>
      <c r="JEJ90" s="342"/>
      <c r="JEK90" s="342"/>
      <c r="JEL90" s="342"/>
      <c r="JEM90" s="342"/>
      <c r="JEN90" s="342"/>
      <c r="JEO90" s="342"/>
      <c r="JEP90" s="342"/>
      <c r="JEQ90" s="342"/>
      <c r="JER90" s="342"/>
      <c r="JES90" s="342"/>
      <c r="JET90" s="342"/>
      <c r="JEU90" s="342"/>
      <c r="JEV90" s="342"/>
      <c r="JEW90" s="342"/>
      <c r="JEX90" s="342"/>
      <c r="JEY90" s="342"/>
      <c r="JEZ90" s="342"/>
      <c r="JFA90" s="342"/>
      <c r="JFB90" s="342"/>
      <c r="JFC90" s="342"/>
      <c r="JFD90" s="342"/>
      <c r="JFE90" s="342"/>
      <c r="JFF90" s="342"/>
      <c r="JFG90" s="342"/>
      <c r="JFH90" s="342"/>
      <c r="JFI90" s="342"/>
      <c r="JFJ90" s="342"/>
      <c r="JFK90" s="342"/>
      <c r="JFL90" s="342"/>
      <c r="JFM90" s="342"/>
      <c r="JFN90" s="342"/>
      <c r="JFO90" s="342"/>
      <c r="JFP90" s="342"/>
      <c r="JFQ90" s="342"/>
      <c r="JFR90" s="342"/>
      <c r="JFS90" s="342"/>
      <c r="JFT90" s="342"/>
      <c r="JFU90" s="342"/>
      <c r="JFV90" s="342"/>
      <c r="JFW90" s="342"/>
      <c r="JFX90" s="342"/>
      <c r="JFY90" s="342"/>
      <c r="JFZ90" s="342"/>
      <c r="JGA90" s="342"/>
      <c r="JGB90" s="342"/>
      <c r="JGC90" s="342"/>
      <c r="JGD90" s="342"/>
      <c r="JGE90" s="342"/>
      <c r="JGF90" s="342"/>
      <c r="JGG90" s="342"/>
      <c r="JGH90" s="342"/>
      <c r="JGI90" s="342"/>
      <c r="JGJ90" s="342"/>
      <c r="JGK90" s="342"/>
      <c r="JGL90" s="342"/>
      <c r="JGM90" s="342"/>
      <c r="JGN90" s="342"/>
      <c r="JGO90" s="342"/>
      <c r="JGP90" s="342"/>
      <c r="JGQ90" s="342"/>
      <c r="JGR90" s="342"/>
      <c r="JGS90" s="342"/>
      <c r="JGT90" s="342"/>
      <c r="JGU90" s="342"/>
      <c r="JGV90" s="342"/>
      <c r="JGW90" s="342"/>
      <c r="JGX90" s="342"/>
      <c r="JGY90" s="342"/>
      <c r="JGZ90" s="342"/>
      <c r="JHA90" s="342"/>
      <c r="JHB90" s="342"/>
      <c r="JHC90" s="342"/>
      <c r="JHD90" s="342"/>
      <c r="JHE90" s="342"/>
      <c r="JHF90" s="342"/>
      <c r="JHG90" s="342"/>
      <c r="JHH90" s="342"/>
      <c r="JHI90" s="342"/>
      <c r="JHJ90" s="342"/>
      <c r="JHK90" s="342"/>
      <c r="JHL90" s="342"/>
      <c r="JHM90" s="342"/>
      <c r="JHN90" s="342"/>
      <c r="JHO90" s="342"/>
      <c r="JHP90" s="342"/>
      <c r="JHQ90" s="342"/>
      <c r="JHR90" s="342"/>
      <c r="JHS90" s="342"/>
      <c r="JHT90" s="342"/>
      <c r="JHU90" s="342"/>
      <c r="JHV90" s="342"/>
      <c r="JHW90" s="342"/>
      <c r="JHX90" s="342"/>
      <c r="JHY90" s="342"/>
      <c r="JHZ90" s="342"/>
      <c r="JIA90" s="342"/>
      <c r="JIB90" s="342"/>
      <c r="JIC90" s="342"/>
      <c r="JID90" s="342"/>
      <c r="JIE90" s="342"/>
      <c r="JIF90" s="342"/>
      <c r="JIG90" s="342"/>
      <c r="JIH90" s="342"/>
      <c r="JII90" s="342"/>
      <c r="JIJ90" s="342"/>
      <c r="JIK90" s="342"/>
      <c r="JIL90" s="342"/>
      <c r="JIM90" s="342"/>
      <c r="JIN90" s="342"/>
      <c r="JIO90" s="342"/>
      <c r="JIP90" s="342"/>
      <c r="JIQ90" s="342"/>
      <c r="JIR90" s="342"/>
      <c r="JIS90" s="342"/>
      <c r="JIT90" s="342"/>
      <c r="JIU90" s="342"/>
      <c r="JIV90" s="342"/>
      <c r="JIW90" s="342"/>
      <c r="JIX90" s="342"/>
      <c r="JIY90" s="342"/>
      <c r="JIZ90" s="342"/>
      <c r="JJA90" s="342"/>
      <c r="JJB90" s="342"/>
      <c r="JJC90" s="342"/>
      <c r="JJD90" s="342"/>
      <c r="JJE90" s="342"/>
      <c r="JJF90" s="342"/>
      <c r="JJG90" s="342"/>
      <c r="JJH90" s="342"/>
      <c r="JJI90" s="342"/>
      <c r="JJJ90" s="342"/>
      <c r="JJK90" s="342"/>
      <c r="JJL90" s="342"/>
      <c r="JJM90" s="342"/>
      <c r="JJN90" s="342"/>
      <c r="JJO90" s="342"/>
      <c r="JJP90" s="342"/>
      <c r="JJQ90" s="342"/>
      <c r="JJR90" s="342"/>
      <c r="JJS90" s="342"/>
      <c r="JJT90" s="342"/>
      <c r="JJU90" s="342"/>
      <c r="JJV90" s="342"/>
      <c r="JJW90" s="342"/>
      <c r="JJX90" s="342"/>
      <c r="JJY90" s="342"/>
      <c r="JJZ90" s="342"/>
      <c r="JKA90" s="342"/>
      <c r="JKB90" s="342"/>
      <c r="JKC90" s="342"/>
      <c r="JKD90" s="342"/>
      <c r="JKE90" s="342"/>
      <c r="JKF90" s="342"/>
      <c r="JKG90" s="342"/>
      <c r="JKH90" s="342"/>
      <c r="JKI90" s="342"/>
      <c r="JKJ90" s="342"/>
      <c r="JKK90" s="342"/>
      <c r="JKL90" s="342"/>
      <c r="JKM90" s="342"/>
      <c r="JKN90" s="342"/>
      <c r="JKO90" s="342"/>
      <c r="JKP90" s="342"/>
      <c r="JKQ90" s="342"/>
      <c r="JKR90" s="342"/>
      <c r="JKS90" s="342"/>
      <c r="JKT90" s="342"/>
      <c r="JKU90" s="342"/>
      <c r="JKV90" s="342"/>
      <c r="JKW90" s="342"/>
      <c r="JKX90" s="342"/>
      <c r="JKY90" s="342"/>
      <c r="JKZ90" s="342"/>
      <c r="JLA90" s="342"/>
      <c r="JLB90" s="342"/>
      <c r="JLC90" s="342"/>
      <c r="JLD90" s="342"/>
      <c r="JLE90" s="342"/>
      <c r="JLF90" s="342"/>
      <c r="JLG90" s="342"/>
      <c r="JLH90" s="342"/>
      <c r="JLI90" s="342"/>
      <c r="JLJ90" s="342"/>
      <c r="JLK90" s="342"/>
      <c r="JLL90" s="342"/>
      <c r="JLM90" s="342"/>
      <c r="JLN90" s="342"/>
      <c r="JLO90" s="342"/>
      <c r="JLP90" s="342"/>
      <c r="JLQ90" s="342"/>
      <c r="JLR90" s="342"/>
      <c r="JLS90" s="342"/>
      <c r="JLT90" s="342"/>
      <c r="JLU90" s="342"/>
      <c r="JLV90" s="342"/>
      <c r="JLW90" s="342"/>
      <c r="JLX90" s="342"/>
      <c r="JLY90" s="342"/>
      <c r="JLZ90" s="342"/>
      <c r="JMA90" s="342"/>
      <c r="JMB90" s="342"/>
      <c r="JMC90" s="342"/>
      <c r="JMD90" s="342"/>
      <c r="JME90" s="342"/>
      <c r="JMF90" s="342"/>
      <c r="JMG90" s="342"/>
      <c r="JMH90" s="342"/>
      <c r="JMI90" s="342"/>
      <c r="JMJ90" s="342"/>
      <c r="JMK90" s="342"/>
      <c r="JML90" s="342"/>
      <c r="JMM90" s="342"/>
      <c r="JMN90" s="342"/>
      <c r="JMO90" s="342"/>
      <c r="JMP90" s="342"/>
      <c r="JMQ90" s="342"/>
      <c r="JMR90" s="342"/>
      <c r="JMS90" s="342"/>
      <c r="JMT90" s="342"/>
      <c r="JMU90" s="342"/>
      <c r="JMV90" s="342"/>
      <c r="JMW90" s="342"/>
      <c r="JMX90" s="342"/>
      <c r="JMY90" s="342"/>
      <c r="JMZ90" s="342"/>
      <c r="JNA90" s="342"/>
      <c r="JNB90" s="342"/>
      <c r="JNC90" s="342"/>
      <c r="JND90" s="342"/>
      <c r="JNE90" s="342"/>
      <c r="JNF90" s="342"/>
      <c r="JNG90" s="342"/>
      <c r="JNH90" s="342"/>
      <c r="JNI90" s="342"/>
      <c r="JNJ90" s="342"/>
      <c r="JNK90" s="342"/>
      <c r="JNL90" s="342"/>
      <c r="JNM90" s="342"/>
      <c r="JNN90" s="342"/>
      <c r="JNO90" s="342"/>
      <c r="JNP90" s="342"/>
      <c r="JNQ90" s="342"/>
      <c r="JNR90" s="342"/>
      <c r="JNS90" s="342"/>
      <c r="JNT90" s="342"/>
      <c r="JNU90" s="342"/>
      <c r="JNV90" s="342"/>
      <c r="JNW90" s="342"/>
      <c r="JNX90" s="342"/>
      <c r="JNY90" s="342"/>
      <c r="JNZ90" s="342"/>
      <c r="JOA90" s="342"/>
      <c r="JOB90" s="342"/>
      <c r="JOC90" s="342"/>
      <c r="JOD90" s="342"/>
      <c r="JOE90" s="342"/>
      <c r="JOF90" s="342"/>
      <c r="JOG90" s="342"/>
      <c r="JOH90" s="342"/>
      <c r="JOI90" s="342"/>
      <c r="JOJ90" s="342"/>
      <c r="JOK90" s="342"/>
      <c r="JOL90" s="342"/>
      <c r="JOM90" s="342"/>
      <c r="JON90" s="342"/>
      <c r="JOO90" s="342"/>
      <c r="JOP90" s="342"/>
      <c r="JOQ90" s="342"/>
      <c r="JOR90" s="342"/>
      <c r="JOS90" s="342"/>
      <c r="JOT90" s="342"/>
      <c r="JOU90" s="342"/>
      <c r="JOV90" s="342"/>
      <c r="JOW90" s="342"/>
      <c r="JOX90" s="342"/>
      <c r="JOY90" s="342"/>
      <c r="JOZ90" s="342"/>
      <c r="JPA90" s="342"/>
      <c r="JPB90" s="342"/>
      <c r="JPC90" s="342"/>
      <c r="JPD90" s="342"/>
      <c r="JPE90" s="342"/>
      <c r="JPF90" s="342"/>
      <c r="JPG90" s="342"/>
      <c r="JPH90" s="342"/>
      <c r="JPI90" s="342"/>
      <c r="JPJ90" s="342"/>
      <c r="JPK90" s="342"/>
      <c r="JPL90" s="342"/>
      <c r="JPM90" s="342"/>
      <c r="JPN90" s="342"/>
      <c r="JPO90" s="342"/>
      <c r="JPP90" s="342"/>
      <c r="JPQ90" s="342"/>
      <c r="JPR90" s="342"/>
      <c r="JPS90" s="342"/>
      <c r="JPT90" s="342"/>
      <c r="JPU90" s="342"/>
      <c r="JPV90" s="342"/>
      <c r="JPW90" s="342"/>
      <c r="JPX90" s="342"/>
      <c r="JPY90" s="342"/>
      <c r="JPZ90" s="342"/>
      <c r="JQA90" s="342"/>
      <c r="JQB90" s="342"/>
      <c r="JQC90" s="342"/>
      <c r="JQD90" s="342"/>
      <c r="JQE90" s="342"/>
      <c r="JQF90" s="342"/>
      <c r="JQG90" s="342"/>
      <c r="JQH90" s="342"/>
      <c r="JQI90" s="342"/>
      <c r="JQJ90" s="342"/>
      <c r="JQK90" s="342"/>
      <c r="JQL90" s="342"/>
      <c r="JQM90" s="342"/>
      <c r="JQN90" s="342"/>
      <c r="JQO90" s="342"/>
      <c r="JQP90" s="342"/>
      <c r="JQQ90" s="342"/>
      <c r="JQR90" s="342"/>
      <c r="JQS90" s="342"/>
      <c r="JQT90" s="342"/>
      <c r="JQU90" s="342"/>
      <c r="JQV90" s="342"/>
      <c r="JQW90" s="342"/>
      <c r="JQX90" s="342"/>
      <c r="JQY90" s="342"/>
      <c r="JQZ90" s="342"/>
      <c r="JRA90" s="342"/>
      <c r="JRB90" s="342"/>
      <c r="JRC90" s="342"/>
      <c r="JRD90" s="342"/>
      <c r="JRE90" s="342"/>
      <c r="JRF90" s="342"/>
      <c r="JRG90" s="342"/>
      <c r="JRH90" s="342"/>
      <c r="JRI90" s="342"/>
      <c r="JRJ90" s="342"/>
      <c r="JRK90" s="342"/>
      <c r="JRL90" s="342"/>
      <c r="JRM90" s="342"/>
      <c r="JRN90" s="342"/>
      <c r="JRO90" s="342"/>
      <c r="JRP90" s="342"/>
      <c r="JRQ90" s="342"/>
      <c r="JRR90" s="342"/>
      <c r="JRS90" s="342"/>
      <c r="JRT90" s="342"/>
      <c r="JRU90" s="342"/>
      <c r="JRV90" s="342"/>
      <c r="JRW90" s="342"/>
      <c r="JRX90" s="342"/>
      <c r="JRY90" s="342"/>
      <c r="JRZ90" s="342"/>
      <c r="JSA90" s="342"/>
      <c r="JSB90" s="342"/>
      <c r="JSC90" s="342"/>
      <c r="JSD90" s="342"/>
      <c r="JSE90" s="342"/>
      <c r="JSF90" s="342"/>
      <c r="JSG90" s="342"/>
      <c r="JSH90" s="342"/>
      <c r="JSI90" s="342"/>
      <c r="JSJ90" s="342"/>
      <c r="JSK90" s="342"/>
      <c r="JSL90" s="342"/>
      <c r="JSM90" s="342"/>
      <c r="JSN90" s="342"/>
      <c r="JSO90" s="342"/>
      <c r="JSP90" s="342"/>
      <c r="JSQ90" s="342"/>
      <c r="JSR90" s="342"/>
      <c r="JSS90" s="342"/>
      <c r="JST90" s="342"/>
      <c r="JSU90" s="342"/>
      <c r="JSV90" s="342"/>
      <c r="JSW90" s="342"/>
      <c r="JSX90" s="342"/>
      <c r="JSY90" s="342"/>
      <c r="JSZ90" s="342"/>
      <c r="JTA90" s="342"/>
      <c r="JTB90" s="342"/>
      <c r="JTC90" s="342"/>
      <c r="JTD90" s="342"/>
      <c r="JTE90" s="342"/>
      <c r="JTF90" s="342"/>
      <c r="JTG90" s="342"/>
      <c r="JTH90" s="342"/>
      <c r="JTI90" s="342"/>
      <c r="JTJ90" s="342"/>
      <c r="JTK90" s="342"/>
      <c r="JTL90" s="342"/>
      <c r="JTM90" s="342"/>
      <c r="JTN90" s="342"/>
      <c r="JTO90" s="342"/>
      <c r="JTP90" s="342"/>
      <c r="JTQ90" s="342"/>
      <c r="JTR90" s="342"/>
      <c r="JTS90" s="342"/>
      <c r="JTT90" s="342"/>
      <c r="JTU90" s="342"/>
      <c r="JTV90" s="342"/>
      <c r="JTW90" s="342"/>
      <c r="JTX90" s="342"/>
      <c r="JTY90" s="342"/>
      <c r="JTZ90" s="342"/>
      <c r="JUA90" s="342"/>
      <c r="JUB90" s="342"/>
      <c r="JUC90" s="342"/>
      <c r="JUD90" s="342"/>
      <c r="JUE90" s="342"/>
      <c r="JUF90" s="342"/>
      <c r="JUG90" s="342"/>
      <c r="JUH90" s="342"/>
      <c r="JUI90" s="342"/>
      <c r="JUJ90" s="342"/>
      <c r="JUK90" s="342"/>
      <c r="JUL90" s="342"/>
      <c r="JUM90" s="342"/>
      <c r="JUN90" s="342"/>
      <c r="JUO90" s="342"/>
      <c r="JUP90" s="342"/>
      <c r="JUQ90" s="342"/>
      <c r="JUR90" s="342"/>
      <c r="JUS90" s="342"/>
      <c r="JUT90" s="342"/>
      <c r="JUU90" s="342"/>
      <c r="JUV90" s="342"/>
      <c r="JUW90" s="342"/>
      <c r="JUX90" s="342"/>
      <c r="JUY90" s="342"/>
      <c r="JUZ90" s="342"/>
      <c r="JVA90" s="342"/>
      <c r="JVB90" s="342"/>
      <c r="JVC90" s="342"/>
      <c r="JVD90" s="342"/>
      <c r="JVE90" s="342"/>
      <c r="JVF90" s="342"/>
      <c r="JVG90" s="342"/>
      <c r="JVH90" s="342"/>
      <c r="JVI90" s="342"/>
      <c r="JVJ90" s="342"/>
      <c r="JVK90" s="342"/>
      <c r="JVL90" s="342"/>
      <c r="JVM90" s="342"/>
      <c r="JVN90" s="342"/>
      <c r="JVO90" s="342"/>
      <c r="JVP90" s="342"/>
      <c r="JVQ90" s="342"/>
      <c r="JVR90" s="342"/>
      <c r="JVS90" s="342"/>
      <c r="JVT90" s="342"/>
      <c r="JVU90" s="342"/>
      <c r="JVV90" s="342"/>
      <c r="JVW90" s="342"/>
      <c r="JVX90" s="342"/>
      <c r="JVY90" s="342"/>
      <c r="JVZ90" s="342"/>
      <c r="JWA90" s="342"/>
      <c r="JWB90" s="342"/>
      <c r="JWC90" s="342"/>
      <c r="JWD90" s="342"/>
      <c r="JWE90" s="342"/>
      <c r="JWF90" s="342"/>
      <c r="JWG90" s="342"/>
      <c r="JWH90" s="342"/>
      <c r="JWI90" s="342"/>
      <c r="JWJ90" s="342"/>
      <c r="JWK90" s="342"/>
      <c r="JWL90" s="342"/>
      <c r="JWM90" s="342"/>
      <c r="JWN90" s="342"/>
      <c r="JWO90" s="342"/>
      <c r="JWP90" s="342"/>
      <c r="JWQ90" s="342"/>
      <c r="JWR90" s="342"/>
      <c r="JWS90" s="342"/>
      <c r="JWT90" s="342"/>
      <c r="JWU90" s="342"/>
      <c r="JWV90" s="342"/>
      <c r="JWW90" s="342"/>
      <c r="JWX90" s="342"/>
      <c r="JWY90" s="342"/>
      <c r="JWZ90" s="342"/>
      <c r="JXA90" s="342"/>
      <c r="JXB90" s="342"/>
      <c r="JXC90" s="342"/>
      <c r="JXD90" s="342"/>
      <c r="JXE90" s="342"/>
      <c r="JXF90" s="342"/>
      <c r="JXG90" s="342"/>
      <c r="JXH90" s="342"/>
      <c r="JXI90" s="342"/>
      <c r="JXJ90" s="342"/>
      <c r="JXK90" s="342"/>
      <c r="JXL90" s="342"/>
      <c r="JXM90" s="342"/>
      <c r="JXN90" s="342"/>
      <c r="JXO90" s="342"/>
      <c r="JXP90" s="342"/>
      <c r="JXQ90" s="342"/>
      <c r="JXR90" s="342"/>
      <c r="JXS90" s="342"/>
      <c r="JXT90" s="342"/>
      <c r="JXU90" s="342"/>
      <c r="JXV90" s="342"/>
      <c r="JXW90" s="342"/>
      <c r="JXX90" s="342"/>
      <c r="JXY90" s="342"/>
      <c r="JXZ90" s="342"/>
      <c r="JYA90" s="342"/>
      <c r="JYB90" s="342"/>
      <c r="JYC90" s="342"/>
      <c r="JYD90" s="342"/>
      <c r="JYE90" s="342"/>
      <c r="JYF90" s="342"/>
      <c r="JYG90" s="342"/>
      <c r="JYH90" s="342"/>
      <c r="JYI90" s="342"/>
      <c r="JYJ90" s="342"/>
      <c r="JYK90" s="342"/>
      <c r="JYL90" s="342"/>
      <c r="JYM90" s="342"/>
      <c r="JYN90" s="342"/>
      <c r="JYO90" s="342"/>
      <c r="JYP90" s="342"/>
      <c r="JYQ90" s="342"/>
      <c r="JYR90" s="342"/>
      <c r="JYS90" s="342"/>
      <c r="JYT90" s="342"/>
      <c r="JYU90" s="342"/>
      <c r="JYV90" s="342"/>
      <c r="JYW90" s="342"/>
      <c r="JYX90" s="342"/>
      <c r="JYY90" s="342"/>
      <c r="JYZ90" s="342"/>
      <c r="JZA90" s="342"/>
      <c r="JZB90" s="342"/>
      <c r="JZC90" s="342"/>
      <c r="JZD90" s="342"/>
      <c r="JZE90" s="342"/>
      <c r="JZF90" s="342"/>
      <c r="JZG90" s="342"/>
      <c r="JZH90" s="342"/>
      <c r="JZI90" s="342"/>
      <c r="JZJ90" s="342"/>
      <c r="JZK90" s="342"/>
      <c r="JZL90" s="342"/>
      <c r="JZM90" s="342"/>
      <c r="JZN90" s="342"/>
      <c r="JZO90" s="342"/>
      <c r="JZP90" s="342"/>
      <c r="JZQ90" s="342"/>
      <c r="JZR90" s="342"/>
      <c r="JZS90" s="342"/>
      <c r="JZT90" s="342"/>
      <c r="JZU90" s="342"/>
      <c r="JZV90" s="342"/>
      <c r="JZW90" s="342"/>
      <c r="JZX90" s="342"/>
      <c r="JZY90" s="342"/>
      <c r="JZZ90" s="342"/>
      <c r="KAA90" s="342"/>
      <c r="KAB90" s="342"/>
      <c r="KAC90" s="342"/>
      <c r="KAD90" s="342"/>
      <c r="KAE90" s="342"/>
      <c r="KAF90" s="342"/>
      <c r="KAG90" s="342"/>
      <c r="KAH90" s="342"/>
      <c r="KAI90" s="342"/>
      <c r="KAJ90" s="342"/>
      <c r="KAK90" s="342"/>
      <c r="KAL90" s="342"/>
      <c r="KAM90" s="342"/>
      <c r="KAN90" s="342"/>
      <c r="KAO90" s="342"/>
      <c r="KAP90" s="342"/>
      <c r="KAQ90" s="342"/>
      <c r="KAR90" s="342"/>
      <c r="KAS90" s="342"/>
      <c r="KAT90" s="342"/>
      <c r="KAU90" s="342"/>
      <c r="KAV90" s="342"/>
      <c r="KAW90" s="342"/>
      <c r="KAX90" s="342"/>
      <c r="KAY90" s="342"/>
      <c r="KAZ90" s="342"/>
      <c r="KBA90" s="342"/>
      <c r="KBB90" s="342"/>
      <c r="KBC90" s="342"/>
      <c r="KBD90" s="342"/>
      <c r="KBE90" s="342"/>
      <c r="KBF90" s="342"/>
      <c r="KBG90" s="342"/>
      <c r="KBH90" s="342"/>
      <c r="KBI90" s="342"/>
      <c r="KBJ90" s="342"/>
      <c r="KBK90" s="342"/>
      <c r="KBL90" s="342"/>
      <c r="KBM90" s="342"/>
      <c r="KBN90" s="342"/>
      <c r="KBO90" s="342"/>
      <c r="KBP90" s="342"/>
      <c r="KBQ90" s="342"/>
      <c r="KBR90" s="342"/>
      <c r="KBS90" s="342"/>
      <c r="KBT90" s="342"/>
      <c r="KBU90" s="342"/>
      <c r="KBV90" s="342"/>
      <c r="KBW90" s="342"/>
      <c r="KBX90" s="342"/>
      <c r="KBY90" s="342"/>
      <c r="KBZ90" s="342"/>
      <c r="KCA90" s="342"/>
      <c r="KCB90" s="342"/>
      <c r="KCC90" s="342"/>
      <c r="KCD90" s="342"/>
      <c r="KCE90" s="342"/>
      <c r="KCF90" s="342"/>
      <c r="KCG90" s="342"/>
      <c r="KCH90" s="342"/>
      <c r="KCI90" s="342"/>
      <c r="KCJ90" s="342"/>
      <c r="KCK90" s="342"/>
      <c r="KCL90" s="342"/>
      <c r="KCM90" s="342"/>
      <c r="KCN90" s="342"/>
      <c r="KCO90" s="342"/>
      <c r="KCP90" s="342"/>
      <c r="KCQ90" s="342"/>
      <c r="KCR90" s="342"/>
      <c r="KCS90" s="342"/>
      <c r="KCT90" s="342"/>
      <c r="KCU90" s="342"/>
      <c r="KCV90" s="342"/>
      <c r="KCW90" s="342"/>
      <c r="KCX90" s="342"/>
      <c r="KCY90" s="342"/>
      <c r="KCZ90" s="342"/>
      <c r="KDA90" s="342"/>
      <c r="KDB90" s="342"/>
      <c r="KDC90" s="342"/>
      <c r="KDD90" s="342"/>
      <c r="KDE90" s="342"/>
      <c r="KDF90" s="342"/>
      <c r="KDG90" s="342"/>
      <c r="KDH90" s="342"/>
      <c r="KDI90" s="342"/>
      <c r="KDJ90" s="342"/>
      <c r="KDK90" s="342"/>
      <c r="KDL90" s="342"/>
      <c r="KDM90" s="342"/>
      <c r="KDN90" s="342"/>
      <c r="KDO90" s="342"/>
      <c r="KDP90" s="342"/>
      <c r="KDQ90" s="342"/>
      <c r="KDR90" s="342"/>
      <c r="KDS90" s="342"/>
      <c r="KDT90" s="342"/>
      <c r="KDU90" s="342"/>
      <c r="KDV90" s="342"/>
      <c r="KDW90" s="342"/>
      <c r="KDX90" s="342"/>
      <c r="KDY90" s="342"/>
      <c r="KDZ90" s="342"/>
      <c r="KEA90" s="342"/>
      <c r="KEB90" s="342"/>
      <c r="KEC90" s="342"/>
      <c r="KED90" s="342"/>
      <c r="KEE90" s="342"/>
      <c r="KEF90" s="342"/>
      <c r="KEG90" s="342"/>
      <c r="KEH90" s="342"/>
      <c r="KEI90" s="342"/>
      <c r="KEJ90" s="342"/>
      <c r="KEK90" s="342"/>
      <c r="KEL90" s="342"/>
      <c r="KEM90" s="342"/>
      <c r="KEN90" s="342"/>
      <c r="KEO90" s="342"/>
      <c r="KEP90" s="342"/>
      <c r="KEQ90" s="342"/>
      <c r="KER90" s="342"/>
      <c r="KES90" s="342"/>
      <c r="KET90" s="342"/>
      <c r="KEU90" s="342"/>
      <c r="KEV90" s="342"/>
      <c r="KEW90" s="342"/>
      <c r="KEX90" s="342"/>
      <c r="KEY90" s="342"/>
      <c r="KEZ90" s="342"/>
      <c r="KFA90" s="342"/>
      <c r="KFB90" s="342"/>
      <c r="KFC90" s="342"/>
      <c r="KFD90" s="342"/>
      <c r="KFE90" s="342"/>
      <c r="KFF90" s="342"/>
      <c r="KFG90" s="342"/>
      <c r="KFH90" s="342"/>
      <c r="KFI90" s="342"/>
      <c r="KFJ90" s="342"/>
      <c r="KFK90" s="342"/>
      <c r="KFL90" s="342"/>
      <c r="KFM90" s="342"/>
      <c r="KFN90" s="342"/>
      <c r="KFO90" s="342"/>
      <c r="KFP90" s="342"/>
      <c r="KFQ90" s="342"/>
      <c r="KFR90" s="342"/>
      <c r="KFS90" s="342"/>
      <c r="KFT90" s="342"/>
      <c r="KFU90" s="342"/>
      <c r="KFV90" s="342"/>
      <c r="KFW90" s="342"/>
      <c r="KFX90" s="342"/>
      <c r="KFY90" s="342"/>
      <c r="KFZ90" s="342"/>
      <c r="KGA90" s="342"/>
      <c r="KGB90" s="342"/>
      <c r="KGC90" s="342"/>
      <c r="KGD90" s="342"/>
      <c r="KGE90" s="342"/>
      <c r="KGF90" s="342"/>
      <c r="KGG90" s="342"/>
      <c r="KGH90" s="342"/>
      <c r="KGI90" s="342"/>
      <c r="KGJ90" s="342"/>
      <c r="KGK90" s="342"/>
      <c r="KGL90" s="342"/>
      <c r="KGM90" s="342"/>
      <c r="KGN90" s="342"/>
      <c r="KGO90" s="342"/>
      <c r="KGP90" s="342"/>
      <c r="KGQ90" s="342"/>
      <c r="KGR90" s="342"/>
      <c r="KGS90" s="342"/>
      <c r="KGT90" s="342"/>
      <c r="KGU90" s="342"/>
      <c r="KGV90" s="342"/>
      <c r="KGW90" s="342"/>
      <c r="KGX90" s="342"/>
      <c r="KGY90" s="342"/>
      <c r="KGZ90" s="342"/>
      <c r="KHA90" s="342"/>
      <c r="KHB90" s="342"/>
      <c r="KHC90" s="342"/>
      <c r="KHD90" s="342"/>
      <c r="KHE90" s="342"/>
      <c r="KHF90" s="342"/>
      <c r="KHG90" s="342"/>
      <c r="KHH90" s="342"/>
      <c r="KHI90" s="342"/>
      <c r="KHJ90" s="342"/>
      <c r="KHK90" s="342"/>
      <c r="KHL90" s="342"/>
      <c r="KHM90" s="342"/>
      <c r="KHN90" s="342"/>
      <c r="KHO90" s="342"/>
      <c r="KHP90" s="342"/>
      <c r="KHQ90" s="342"/>
      <c r="KHR90" s="342"/>
      <c r="KHS90" s="342"/>
      <c r="KHT90" s="342"/>
      <c r="KHU90" s="342"/>
      <c r="KHV90" s="342"/>
      <c r="KHW90" s="342"/>
      <c r="KHX90" s="342"/>
      <c r="KHY90" s="342"/>
      <c r="KHZ90" s="342"/>
      <c r="KIA90" s="342"/>
      <c r="KIB90" s="342"/>
      <c r="KIC90" s="342"/>
      <c r="KID90" s="342"/>
      <c r="KIE90" s="342"/>
      <c r="KIF90" s="342"/>
      <c r="KIG90" s="342"/>
      <c r="KIH90" s="342"/>
      <c r="KII90" s="342"/>
      <c r="KIJ90" s="342"/>
      <c r="KIK90" s="342"/>
      <c r="KIL90" s="342"/>
      <c r="KIM90" s="342"/>
      <c r="KIN90" s="342"/>
      <c r="KIO90" s="342"/>
      <c r="KIP90" s="342"/>
      <c r="KIQ90" s="342"/>
      <c r="KIR90" s="342"/>
      <c r="KIS90" s="342"/>
      <c r="KIT90" s="342"/>
      <c r="KIU90" s="342"/>
      <c r="KIV90" s="342"/>
      <c r="KIW90" s="342"/>
      <c r="KIX90" s="342"/>
      <c r="KIY90" s="342"/>
      <c r="KIZ90" s="342"/>
      <c r="KJA90" s="342"/>
      <c r="KJB90" s="342"/>
      <c r="KJC90" s="342"/>
      <c r="KJD90" s="342"/>
      <c r="KJE90" s="342"/>
      <c r="KJF90" s="342"/>
      <c r="KJG90" s="342"/>
      <c r="KJH90" s="342"/>
      <c r="KJI90" s="342"/>
      <c r="KJJ90" s="342"/>
      <c r="KJK90" s="342"/>
      <c r="KJL90" s="342"/>
      <c r="KJM90" s="342"/>
      <c r="KJN90" s="342"/>
      <c r="KJO90" s="342"/>
      <c r="KJP90" s="342"/>
      <c r="KJQ90" s="342"/>
      <c r="KJR90" s="342"/>
      <c r="KJS90" s="342"/>
      <c r="KJT90" s="342"/>
      <c r="KJU90" s="342"/>
      <c r="KJV90" s="342"/>
      <c r="KJW90" s="342"/>
      <c r="KJX90" s="342"/>
      <c r="KJY90" s="342"/>
      <c r="KJZ90" s="342"/>
      <c r="KKA90" s="342"/>
      <c r="KKB90" s="342"/>
      <c r="KKC90" s="342"/>
      <c r="KKD90" s="342"/>
      <c r="KKE90" s="342"/>
      <c r="KKF90" s="342"/>
      <c r="KKG90" s="342"/>
      <c r="KKH90" s="342"/>
      <c r="KKI90" s="342"/>
      <c r="KKJ90" s="342"/>
      <c r="KKK90" s="342"/>
      <c r="KKL90" s="342"/>
      <c r="KKM90" s="342"/>
      <c r="KKN90" s="342"/>
      <c r="KKO90" s="342"/>
      <c r="KKP90" s="342"/>
      <c r="KKQ90" s="342"/>
      <c r="KKR90" s="342"/>
      <c r="KKS90" s="342"/>
      <c r="KKT90" s="342"/>
      <c r="KKU90" s="342"/>
      <c r="KKV90" s="342"/>
      <c r="KKW90" s="342"/>
      <c r="KKX90" s="342"/>
      <c r="KKY90" s="342"/>
      <c r="KKZ90" s="342"/>
      <c r="KLA90" s="342"/>
      <c r="KLB90" s="342"/>
      <c r="KLC90" s="342"/>
      <c r="KLD90" s="342"/>
      <c r="KLE90" s="342"/>
      <c r="KLF90" s="342"/>
      <c r="KLG90" s="342"/>
      <c r="KLH90" s="342"/>
      <c r="KLI90" s="342"/>
      <c r="KLJ90" s="342"/>
      <c r="KLK90" s="342"/>
      <c r="KLL90" s="342"/>
      <c r="KLM90" s="342"/>
      <c r="KLN90" s="342"/>
      <c r="KLO90" s="342"/>
      <c r="KLP90" s="342"/>
      <c r="KLQ90" s="342"/>
      <c r="KLR90" s="342"/>
      <c r="KLS90" s="342"/>
      <c r="KLT90" s="342"/>
      <c r="KLU90" s="342"/>
      <c r="KLV90" s="342"/>
      <c r="KLW90" s="342"/>
      <c r="KLX90" s="342"/>
      <c r="KLY90" s="342"/>
      <c r="KLZ90" s="342"/>
      <c r="KMA90" s="342"/>
      <c r="KMB90" s="342"/>
      <c r="KMC90" s="342"/>
      <c r="KMD90" s="342"/>
      <c r="KME90" s="342"/>
      <c r="KMF90" s="342"/>
      <c r="KMG90" s="342"/>
      <c r="KMH90" s="342"/>
      <c r="KMI90" s="342"/>
      <c r="KMJ90" s="342"/>
      <c r="KMK90" s="342"/>
      <c r="KML90" s="342"/>
      <c r="KMM90" s="342"/>
      <c r="KMN90" s="342"/>
      <c r="KMO90" s="342"/>
      <c r="KMP90" s="342"/>
      <c r="KMQ90" s="342"/>
      <c r="KMR90" s="342"/>
      <c r="KMS90" s="342"/>
      <c r="KMT90" s="342"/>
      <c r="KMU90" s="342"/>
      <c r="KMV90" s="342"/>
      <c r="KMW90" s="342"/>
      <c r="KMX90" s="342"/>
      <c r="KMY90" s="342"/>
      <c r="KMZ90" s="342"/>
      <c r="KNA90" s="342"/>
      <c r="KNB90" s="342"/>
      <c r="KNC90" s="342"/>
      <c r="KND90" s="342"/>
      <c r="KNE90" s="342"/>
      <c r="KNF90" s="342"/>
      <c r="KNG90" s="342"/>
      <c r="KNH90" s="342"/>
      <c r="KNI90" s="342"/>
      <c r="KNJ90" s="342"/>
      <c r="KNK90" s="342"/>
      <c r="KNL90" s="342"/>
      <c r="KNM90" s="342"/>
      <c r="KNN90" s="342"/>
      <c r="KNO90" s="342"/>
      <c r="KNP90" s="342"/>
      <c r="KNQ90" s="342"/>
      <c r="KNR90" s="342"/>
      <c r="KNS90" s="342"/>
      <c r="KNT90" s="342"/>
      <c r="KNU90" s="342"/>
      <c r="KNV90" s="342"/>
      <c r="KNW90" s="342"/>
      <c r="KNX90" s="342"/>
      <c r="KNY90" s="342"/>
      <c r="KNZ90" s="342"/>
      <c r="KOA90" s="342"/>
      <c r="KOB90" s="342"/>
      <c r="KOC90" s="342"/>
      <c r="KOD90" s="342"/>
      <c r="KOE90" s="342"/>
      <c r="KOF90" s="342"/>
      <c r="KOG90" s="342"/>
      <c r="KOH90" s="342"/>
      <c r="KOI90" s="342"/>
      <c r="KOJ90" s="342"/>
      <c r="KOK90" s="342"/>
      <c r="KOL90" s="342"/>
      <c r="KOM90" s="342"/>
      <c r="KON90" s="342"/>
      <c r="KOO90" s="342"/>
      <c r="KOP90" s="342"/>
      <c r="KOQ90" s="342"/>
      <c r="KOR90" s="342"/>
      <c r="KOS90" s="342"/>
      <c r="KOT90" s="342"/>
      <c r="KOU90" s="342"/>
      <c r="KOV90" s="342"/>
      <c r="KOW90" s="342"/>
      <c r="KOX90" s="342"/>
      <c r="KOY90" s="342"/>
      <c r="KOZ90" s="342"/>
      <c r="KPA90" s="342"/>
      <c r="KPB90" s="342"/>
      <c r="KPC90" s="342"/>
      <c r="KPD90" s="342"/>
      <c r="KPE90" s="342"/>
      <c r="KPF90" s="342"/>
      <c r="KPG90" s="342"/>
      <c r="KPH90" s="342"/>
      <c r="KPI90" s="342"/>
      <c r="KPJ90" s="342"/>
      <c r="KPK90" s="342"/>
      <c r="KPL90" s="342"/>
      <c r="KPM90" s="342"/>
      <c r="KPN90" s="342"/>
      <c r="KPO90" s="342"/>
      <c r="KPP90" s="342"/>
      <c r="KPQ90" s="342"/>
      <c r="KPR90" s="342"/>
      <c r="KPS90" s="342"/>
      <c r="KPT90" s="342"/>
      <c r="KPU90" s="342"/>
      <c r="KPV90" s="342"/>
      <c r="KPW90" s="342"/>
      <c r="KPX90" s="342"/>
      <c r="KPY90" s="342"/>
      <c r="KPZ90" s="342"/>
      <c r="KQA90" s="342"/>
      <c r="KQB90" s="342"/>
      <c r="KQC90" s="342"/>
      <c r="KQD90" s="342"/>
      <c r="KQE90" s="342"/>
      <c r="KQF90" s="342"/>
      <c r="KQG90" s="342"/>
      <c r="KQH90" s="342"/>
      <c r="KQI90" s="342"/>
      <c r="KQJ90" s="342"/>
      <c r="KQK90" s="342"/>
      <c r="KQL90" s="342"/>
      <c r="KQM90" s="342"/>
      <c r="KQN90" s="342"/>
      <c r="KQO90" s="342"/>
      <c r="KQP90" s="342"/>
      <c r="KQQ90" s="342"/>
      <c r="KQR90" s="342"/>
      <c r="KQS90" s="342"/>
      <c r="KQT90" s="342"/>
      <c r="KQU90" s="342"/>
      <c r="KQV90" s="342"/>
      <c r="KQW90" s="342"/>
      <c r="KQX90" s="342"/>
      <c r="KQY90" s="342"/>
      <c r="KQZ90" s="342"/>
      <c r="KRA90" s="342"/>
      <c r="KRB90" s="342"/>
      <c r="KRC90" s="342"/>
      <c r="KRD90" s="342"/>
      <c r="KRE90" s="342"/>
      <c r="KRF90" s="342"/>
      <c r="KRG90" s="342"/>
      <c r="KRH90" s="342"/>
      <c r="KRI90" s="342"/>
      <c r="KRJ90" s="342"/>
      <c r="KRK90" s="342"/>
      <c r="KRL90" s="342"/>
      <c r="KRM90" s="342"/>
      <c r="KRN90" s="342"/>
      <c r="KRO90" s="342"/>
      <c r="KRP90" s="342"/>
      <c r="KRQ90" s="342"/>
      <c r="KRR90" s="342"/>
      <c r="KRS90" s="342"/>
      <c r="KRT90" s="342"/>
      <c r="KRU90" s="342"/>
      <c r="KRV90" s="342"/>
      <c r="KRW90" s="342"/>
      <c r="KRX90" s="342"/>
      <c r="KRY90" s="342"/>
      <c r="KRZ90" s="342"/>
      <c r="KSA90" s="342"/>
      <c r="KSB90" s="342"/>
      <c r="KSC90" s="342"/>
      <c r="KSD90" s="342"/>
      <c r="KSE90" s="342"/>
      <c r="KSF90" s="342"/>
      <c r="KSG90" s="342"/>
      <c r="KSH90" s="342"/>
      <c r="KSI90" s="342"/>
      <c r="KSJ90" s="342"/>
      <c r="KSK90" s="342"/>
      <c r="KSL90" s="342"/>
      <c r="KSM90" s="342"/>
      <c r="KSN90" s="342"/>
      <c r="KSO90" s="342"/>
      <c r="KSP90" s="342"/>
      <c r="KSQ90" s="342"/>
      <c r="KSR90" s="342"/>
      <c r="KSS90" s="342"/>
      <c r="KST90" s="342"/>
      <c r="KSU90" s="342"/>
      <c r="KSV90" s="342"/>
      <c r="KSW90" s="342"/>
      <c r="KSX90" s="342"/>
      <c r="KSY90" s="342"/>
      <c r="KSZ90" s="342"/>
      <c r="KTA90" s="342"/>
      <c r="KTB90" s="342"/>
      <c r="KTC90" s="342"/>
      <c r="KTD90" s="342"/>
      <c r="KTE90" s="342"/>
      <c r="KTF90" s="342"/>
      <c r="KTG90" s="342"/>
      <c r="KTH90" s="342"/>
      <c r="KTI90" s="342"/>
      <c r="KTJ90" s="342"/>
      <c r="KTK90" s="342"/>
      <c r="KTL90" s="342"/>
      <c r="KTM90" s="342"/>
      <c r="KTN90" s="342"/>
      <c r="KTO90" s="342"/>
      <c r="KTP90" s="342"/>
      <c r="KTQ90" s="342"/>
      <c r="KTR90" s="342"/>
      <c r="KTS90" s="342"/>
      <c r="KTT90" s="342"/>
      <c r="KTU90" s="342"/>
      <c r="KTV90" s="342"/>
      <c r="KTW90" s="342"/>
      <c r="KTX90" s="342"/>
      <c r="KTY90" s="342"/>
      <c r="KTZ90" s="342"/>
      <c r="KUA90" s="342"/>
      <c r="KUB90" s="342"/>
      <c r="KUC90" s="342"/>
      <c r="KUD90" s="342"/>
      <c r="KUE90" s="342"/>
      <c r="KUF90" s="342"/>
      <c r="KUG90" s="342"/>
      <c r="KUH90" s="342"/>
      <c r="KUI90" s="342"/>
      <c r="KUJ90" s="342"/>
      <c r="KUK90" s="342"/>
      <c r="KUL90" s="342"/>
      <c r="KUM90" s="342"/>
      <c r="KUN90" s="342"/>
      <c r="KUO90" s="342"/>
      <c r="KUP90" s="342"/>
      <c r="KUQ90" s="342"/>
      <c r="KUR90" s="342"/>
      <c r="KUS90" s="342"/>
      <c r="KUT90" s="342"/>
      <c r="KUU90" s="342"/>
      <c r="KUV90" s="342"/>
      <c r="KUW90" s="342"/>
      <c r="KUX90" s="342"/>
      <c r="KUY90" s="342"/>
      <c r="KUZ90" s="342"/>
      <c r="KVA90" s="342"/>
      <c r="KVB90" s="342"/>
      <c r="KVC90" s="342"/>
      <c r="KVD90" s="342"/>
      <c r="KVE90" s="342"/>
      <c r="KVF90" s="342"/>
      <c r="KVG90" s="342"/>
      <c r="KVH90" s="342"/>
      <c r="KVI90" s="342"/>
      <c r="KVJ90" s="342"/>
      <c r="KVK90" s="342"/>
      <c r="KVL90" s="342"/>
      <c r="KVM90" s="342"/>
      <c r="KVN90" s="342"/>
      <c r="KVO90" s="342"/>
      <c r="KVP90" s="342"/>
      <c r="KVQ90" s="342"/>
      <c r="KVR90" s="342"/>
      <c r="KVS90" s="342"/>
      <c r="KVT90" s="342"/>
      <c r="KVU90" s="342"/>
      <c r="KVV90" s="342"/>
      <c r="KVW90" s="342"/>
      <c r="KVX90" s="342"/>
      <c r="KVY90" s="342"/>
      <c r="KVZ90" s="342"/>
      <c r="KWA90" s="342"/>
      <c r="KWB90" s="342"/>
      <c r="KWC90" s="342"/>
      <c r="KWD90" s="342"/>
      <c r="KWE90" s="342"/>
      <c r="KWF90" s="342"/>
      <c r="KWG90" s="342"/>
      <c r="KWH90" s="342"/>
      <c r="KWI90" s="342"/>
      <c r="KWJ90" s="342"/>
      <c r="KWK90" s="342"/>
      <c r="KWL90" s="342"/>
      <c r="KWM90" s="342"/>
      <c r="KWN90" s="342"/>
      <c r="KWO90" s="342"/>
      <c r="KWP90" s="342"/>
      <c r="KWQ90" s="342"/>
      <c r="KWR90" s="342"/>
      <c r="KWS90" s="342"/>
      <c r="KWT90" s="342"/>
      <c r="KWU90" s="342"/>
      <c r="KWV90" s="342"/>
      <c r="KWW90" s="342"/>
      <c r="KWX90" s="342"/>
      <c r="KWY90" s="342"/>
      <c r="KWZ90" s="342"/>
      <c r="KXA90" s="342"/>
      <c r="KXB90" s="342"/>
      <c r="KXC90" s="342"/>
      <c r="KXD90" s="342"/>
      <c r="KXE90" s="342"/>
      <c r="KXF90" s="342"/>
      <c r="KXG90" s="342"/>
      <c r="KXH90" s="342"/>
      <c r="KXI90" s="342"/>
      <c r="KXJ90" s="342"/>
      <c r="KXK90" s="342"/>
      <c r="KXL90" s="342"/>
      <c r="KXM90" s="342"/>
      <c r="KXN90" s="342"/>
      <c r="KXO90" s="342"/>
      <c r="KXP90" s="342"/>
      <c r="KXQ90" s="342"/>
      <c r="KXR90" s="342"/>
      <c r="KXS90" s="342"/>
      <c r="KXT90" s="342"/>
      <c r="KXU90" s="342"/>
      <c r="KXV90" s="342"/>
      <c r="KXW90" s="342"/>
      <c r="KXX90" s="342"/>
      <c r="KXY90" s="342"/>
      <c r="KXZ90" s="342"/>
      <c r="KYA90" s="342"/>
      <c r="KYB90" s="342"/>
      <c r="KYC90" s="342"/>
      <c r="KYD90" s="342"/>
      <c r="KYE90" s="342"/>
      <c r="KYF90" s="342"/>
      <c r="KYG90" s="342"/>
      <c r="KYH90" s="342"/>
      <c r="KYI90" s="342"/>
      <c r="KYJ90" s="342"/>
      <c r="KYK90" s="342"/>
      <c r="KYL90" s="342"/>
      <c r="KYM90" s="342"/>
      <c r="KYN90" s="342"/>
      <c r="KYO90" s="342"/>
      <c r="KYP90" s="342"/>
      <c r="KYQ90" s="342"/>
      <c r="KYR90" s="342"/>
      <c r="KYS90" s="342"/>
      <c r="KYT90" s="342"/>
      <c r="KYU90" s="342"/>
      <c r="KYV90" s="342"/>
      <c r="KYW90" s="342"/>
      <c r="KYX90" s="342"/>
      <c r="KYY90" s="342"/>
      <c r="KYZ90" s="342"/>
      <c r="KZA90" s="342"/>
      <c r="KZB90" s="342"/>
      <c r="KZC90" s="342"/>
      <c r="KZD90" s="342"/>
      <c r="KZE90" s="342"/>
      <c r="KZF90" s="342"/>
      <c r="KZG90" s="342"/>
      <c r="KZH90" s="342"/>
      <c r="KZI90" s="342"/>
      <c r="KZJ90" s="342"/>
      <c r="KZK90" s="342"/>
      <c r="KZL90" s="342"/>
      <c r="KZM90" s="342"/>
      <c r="KZN90" s="342"/>
      <c r="KZO90" s="342"/>
      <c r="KZP90" s="342"/>
      <c r="KZQ90" s="342"/>
      <c r="KZR90" s="342"/>
      <c r="KZS90" s="342"/>
      <c r="KZT90" s="342"/>
      <c r="KZU90" s="342"/>
      <c r="KZV90" s="342"/>
      <c r="KZW90" s="342"/>
      <c r="KZX90" s="342"/>
      <c r="KZY90" s="342"/>
      <c r="KZZ90" s="342"/>
      <c r="LAA90" s="342"/>
      <c r="LAB90" s="342"/>
      <c r="LAC90" s="342"/>
      <c r="LAD90" s="342"/>
      <c r="LAE90" s="342"/>
      <c r="LAF90" s="342"/>
      <c r="LAG90" s="342"/>
      <c r="LAH90" s="342"/>
      <c r="LAI90" s="342"/>
      <c r="LAJ90" s="342"/>
      <c r="LAK90" s="342"/>
      <c r="LAL90" s="342"/>
      <c r="LAM90" s="342"/>
      <c r="LAN90" s="342"/>
      <c r="LAO90" s="342"/>
      <c r="LAP90" s="342"/>
      <c r="LAQ90" s="342"/>
      <c r="LAR90" s="342"/>
      <c r="LAS90" s="342"/>
      <c r="LAT90" s="342"/>
      <c r="LAU90" s="342"/>
      <c r="LAV90" s="342"/>
      <c r="LAW90" s="342"/>
      <c r="LAX90" s="342"/>
      <c r="LAY90" s="342"/>
      <c r="LAZ90" s="342"/>
      <c r="LBA90" s="342"/>
      <c r="LBB90" s="342"/>
      <c r="LBC90" s="342"/>
      <c r="LBD90" s="342"/>
      <c r="LBE90" s="342"/>
      <c r="LBF90" s="342"/>
      <c r="LBG90" s="342"/>
      <c r="LBH90" s="342"/>
      <c r="LBI90" s="342"/>
      <c r="LBJ90" s="342"/>
      <c r="LBK90" s="342"/>
      <c r="LBL90" s="342"/>
      <c r="LBM90" s="342"/>
      <c r="LBN90" s="342"/>
      <c r="LBO90" s="342"/>
      <c r="LBP90" s="342"/>
      <c r="LBQ90" s="342"/>
      <c r="LBR90" s="342"/>
      <c r="LBS90" s="342"/>
      <c r="LBT90" s="342"/>
      <c r="LBU90" s="342"/>
      <c r="LBV90" s="342"/>
      <c r="LBW90" s="342"/>
      <c r="LBX90" s="342"/>
      <c r="LBY90" s="342"/>
      <c r="LBZ90" s="342"/>
      <c r="LCA90" s="342"/>
      <c r="LCB90" s="342"/>
      <c r="LCC90" s="342"/>
      <c r="LCD90" s="342"/>
      <c r="LCE90" s="342"/>
      <c r="LCF90" s="342"/>
      <c r="LCG90" s="342"/>
      <c r="LCH90" s="342"/>
      <c r="LCI90" s="342"/>
      <c r="LCJ90" s="342"/>
      <c r="LCK90" s="342"/>
      <c r="LCL90" s="342"/>
      <c r="LCM90" s="342"/>
      <c r="LCN90" s="342"/>
      <c r="LCO90" s="342"/>
      <c r="LCP90" s="342"/>
      <c r="LCQ90" s="342"/>
      <c r="LCR90" s="342"/>
      <c r="LCS90" s="342"/>
      <c r="LCT90" s="342"/>
      <c r="LCU90" s="342"/>
      <c r="LCV90" s="342"/>
      <c r="LCW90" s="342"/>
      <c r="LCX90" s="342"/>
      <c r="LCY90" s="342"/>
      <c r="LCZ90" s="342"/>
      <c r="LDA90" s="342"/>
      <c r="LDB90" s="342"/>
      <c r="LDC90" s="342"/>
      <c r="LDD90" s="342"/>
      <c r="LDE90" s="342"/>
      <c r="LDF90" s="342"/>
      <c r="LDG90" s="342"/>
      <c r="LDH90" s="342"/>
      <c r="LDI90" s="342"/>
      <c r="LDJ90" s="342"/>
      <c r="LDK90" s="342"/>
      <c r="LDL90" s="342"/>
      <c r="LDM90" s="342"/>
      <c r="LDN90" s="342"/>
      <c r="LDO90" s="342"/>
      <c r="LDP90" s="342"/>
      <c r="LDQ90" s="342"/>
      <c r="LDR90" s="342"/>
      <c r="LDS90" s="342"/>
      <c r="LDT90" s="342"/>
      <c r="LDU90" s="342"/>
      <c r="LDV90" s="342"/>
      <c r="LDW90" s="342"/>
      <c r="LDX90" s="342"/>
      <c r="LDY90" s="342"/>
      <c r="LDZ90" s="342"/>
      <c r="LEA90" s="342"/>
      <c r="LEB90" s="342"/>
      <c r="LEC90" s="342"/>
      <c r="LED90" s="342"/>
      <c r="LEE90" s="342"/>
      <c r="LEF90" s="342"/>
      <c r="LEG90" s="342"/>
      <c r="LEH90" s="342"/>
      <c r="LEI90" s="342"/>
      <c r="LEJ90" s="342"/>
      <c r="LEK90" s="342"/>
      <c r="LEL90" s="342"/>
      <c r="LEM90" s="342"/>
      <c r="LEN90" s="342"/>
      <c r="LEO90" s="342"/>
      <c r="LEP90" s="342"/>
      <c r="LEQ90" s="342"/>
      <c r="LER90" s="342"/>
      <c r="LES90" s="342"/>
      <c r="LET90" s="342"/>
      <c r="LEU90" s="342"/>
      <c r="LEV90" s="342"/>
      <c r="LEW90" s="342"/>
      <c r="LEX90" s="342"/>
      <c r="LEY90" s="342"/>
      <c r="LEZ90" s="342"/>
      <c r="LFA90" s="342"/>
      <c r="LFB90" s="342"/>
      <c r="LFC90" s="342"/>
      <c r="LFD90" s="342"/>
      <c r="LFE90" s="342"/>
      <c r="LFF90" s="342"/>
      <c r="LFG90" s="342"/>
      <c r="LFH90" s="342"/>
      <c r="LFI90" s="342"/>
      <c r="LFJ90" s="342"/>
      <c r="LFK90" s="342"/>
      <c r="LFL90" s="342"/>
      <c r="LFM90" s="342"/>
      <c r="LFN90" s="342"/>
      <c r="LFO90" s="342"/>
      <c r="LFP90" s="342"/>
      <c r="LFQ90" s="342"/>
      <c r="LFR90" s="342"/>
      <c r="LFS90" s="342"/>
      <c r="LFT90" s="342"/>
      <c r="LFU90" s="342"/>
      <c r="LFV90" s="342"/>
      <c r="LFW90" s="342"/>
      <c r="LFX90" s="342"/>
      <c r="LFY90" s="342"/>
      <c r="LFZ90" s="342"/>
      <c r="LGA90" s="342"/>
      <c r="LGB90" s="342"/>
      <c r="LGC90" s="342"/>
      <c r="LGD90" s="342"/>
      <c r="LGE90" s="342"/>
      <c r="LGF90" s="342"/>
      <c r="LGG90" s="342"/>
      <c r="LGH90" s="342"/>
      <c r="LGI90" s="342"/>
      <c r="LGJ90" s="342"/>
      <c r="LGK90" s="342"/>
      <c r="LGL90" s="342"/>
      <c r="LGM90" s="342"/>
      <c r="LGN90" s="342"/>
      <c r="LGO90" s="342"/>
      <c r="LGP90" s="342"/>
      <c r="LGQ90" s="342"/>
      <c r="LGR90" s="342"/>
      <c r="LGS90" s="342"/>
      <c r="LGT90" s="342"/>
      <c r="LGU90" s="342"/>
      <c r="LGV90" s="342"/>
      <c r="LGW90" s="342"/>
      <c r="LGX90" s="342"/>
      <c r="LGY90" s="342"/>
      <c r="LGZ90" s="342"/>
      <c r="LHA90" s="342"/>
      <c r="LHB90" s="342"/>
      <c r="LHC90" s="342"/>
      <c r="LHD90" s="342"/>
      <c r="LHE90" s="342"/>
      <c r="LHF90" s="342"/>
      <c r="LHG90" s="342"/>
      <c r="LHH90" s="342"/>
      <c r="LHI90" s="342"/>
      <c r="LHJ90" s="342"/>
      <c r="LHK90" s="342"/>
      <c r="LHL90" s="342"/>
      <c r="LHM90" s="342"/>
      <c r="LHN90" s="342"/>
      <c r="LHO90" s="342"/>
      <c r="LHP90" s="342"/>
      <c r="LHQ90" s="342"/>
      <c r="LHR90" s="342"/>
      <c r="LHS90" s="342"/>
      <c r="LHT90" s="342"/>
      <c r="LHU90" s="342"/>
      <c r="LHV90" s="342"/>
      <c r="LHW90" s="342"/>
      <c r="LHX90" s="342"/>
      <c r="LHY90" s="342"/>
      <c r="LHZ90" s="342"/>
      <c r="LIA90" s="342"/>
      <c r="LIB90" s="342"/>
      <c r="LIC90" s="342"/>
      <c r="LID90" s="342"/>
      <c r="LIE90" s="342"/>
      <c r="LIF90" s="342"/>
      <c r="LIG90" s="342"/>
      <c r="LIH90" s="342"/>
      <c r="LII90" s="342"/>
      <c r="LIJ90" s="342"/>
      <c r="LIK90" s="342"/>
      <c r="LIL90" s="342"/>
      <c r="LIM90" s="342"/>
      <c r="LIN90" s="342"/>
      <c r="LIO90" s="342"/>
      <c r="LIP90" s="342"/>
      <c r="LIQ90" s="342"/>
      <c r="LIR90" s="342"/>
      <c r="LIS90" s="342"/>
      <c r="LIT90" s="342"/>
      <c r="LIU90" s="342"/>
      <c r="LIV90" s="342"/>
      <c r="LIW90" s="342"/>
      <c r="LIX90" s="342"/>
      <c r="LIY90" s="342"/>
      <c r="LIZ90" s="342"/>
      <c r="LJA90" s="342"/>
      <c r="LJB90" s="342"/>
      <c r="LJC90" s="342"/>
      <c r="LJD90" s="342"/>
      <c r="LJE90" s="342"/>
      <c r="LJF90" s="342"/>
      <c r="LJG90" s="342"/>
      <c r="LJH90" s="342"/>
      <c r="LJI90" s="342"/>
      <c r="LJJ90" s="342"/>
      <c r="LJK90" s="342"/>
      <c r="LJL90" s="342"/>
      <c r="LJM90" s="342"/>
      <c r="LJN90" s="342"/>
      <c r="LJO90" s="342"/>
      <c r="LJP90" s="342"/>
      <c r="LJQ90" s="342"/>
      <c r="LJR90" s="342"/>
      <c r="LJS90" s="342"/>
      <c r="LJT90" s="342"/>
      <c r="LJU90" s="342"/>
      <c r="LJV90" s="342"/>
      <c r="LJW90" s="342"/>
      <c r="LJX90" s="342"/>
      <c r="LJY90" s="342"/>
      <c r="LJZ90" s="342"/>
      <c r="LKA90" s="342"/>
      <c r="LKB90" s="342"/>
      <c r="LKC90" s="342"/>
      <c r="LKD90" s="342"/>
      <c r="LKE90" s="342"/>
      <c r="LKF90" s="342"/>
      <c r="LKG90" s="342"/>
      <c r="LKH90" s="342"/>
      <c r="LKI90" s="342"/>
      <c r="LKJ90" s="342"/>
      <c r="LKK90" s="342"/>
      <c r="LKL90" s="342"/>
      <c r="LKM90" s="342"/>
      <c r="LKN90" s="342"/>
      <c r="LKO90" s="342"/>
      <c r="LKP90" s="342"/>
      <c r="LKQ90" s="342"/>
      <c r="LKR90" s="342"/>
      <c r="LKS90" s="342"/>
      <c r="LKT90" s="342"/>
      <c r="LKU90" s="342"/>
      <c r="LKV90" s="342"/>
      <c r="LKW90" s="342"/>
      <c r="LKX90" s="342"/>
      <c r="LKY90" s="342"/>
      <c r="LKZ90" s="342"/>
      <c r="LLA90" s="342"/>
      <c r="LLB90" s="342"/>
      <c r="LLC90" s="342"/>
      <c r="LLD90" s="342"/>
      <c r="LLE90" s="342"/>
      <c r="LLF90" s="342"/>
      <c r="LLG90" s="342"/>
      <c r="LLH90" s="342"/>
      <c r="LLI90" s="342"/>
      <c r="LLJ90" s="342"/>
      <c r="LLK90" s="342"/>
      <c r="LLL90" s="342"/>
      <c r="LLM90" s="342"/>
      <c r="LLN90" s="342"/>
      <c r="LLO90" s="342"/>
      <c r="LLP90" s="342"/>
      <c r="LLQ90" s="342"/>
      <c r="LLR90" s="342"/>
      <c r="LLS90" s="342"/>
      <c r="LLT90" s="342"/>
      <c r="LLU90" s="342"/>
      <c r="LLV90" s="342"/>
      <c r="LLW90" s="342"/>
      <c r="LLX90" s="342"/>
      <c r="LLY90" s="342"/>
      <c r="LLZ90" s="342"/>
      <c r="LMA90" s="342"/>
      <c r="LMB90" s="342"/>
      <c r="LMC90" s="342"/>
      <c r="LMD90" s="342"/>
      <c r="LME90" s="342"/>
      <c r="LMF90" s="342"/>
      <c r="LMG90" s="342"/>
      <c r="LMH90" s="342"/>
      <c r="LMI90" s="342"/>
      <c r="LMJ90" s="342"/>
      <c r="LMK90" s="342"/>
      <c r="LML90" s="342"/>
      <c r="LMM90" s="342"/>
      <c r="LMN90" s="342"/>
      <c r="LMO90" s="342"/>
      <c r="LMP90" s="342"/>
      <c r="LMQ90" s="342"/>
      <c r="LMR90" s="342"/>
      <c r="LMS90" s="342"/>
      <c r="LMT90" s="342"/>
      <c r="LMU90" s="342"/>
      <c r="LMV90" s="342"/>
      <c r="LMW90" s="342"/>
      <c r="LMX90" s="342"/>
      <c r="LMY90" s="342"/>
      <c r="LMZ90" s="342"/>
      <c r="LNA90" s="342"/>
      <c r="LNB90" s="342"/>
      <c r="LNC90" s="342"/>
      <c r="LND90" s="342"/>
      <c r="LNE90" s="342"/>
      <c r="LNF90" s="342"/>
      <c r="LNG90" s="342"/>
      <c r="LNH90" s="342"/>
      <c r="LNI90" s="342"/>
      <c r="LNJ90" s="342"/>
      <c r="LNK90" s="342"/>
      <c r="LNL90" s="342"/>
      <c r="LNM90" s="342"/>
      <c r="LNN90" s="342"/>
      <c r="LNO90" s="342"/>
      <c r="LNP90" s="342"/>
      <c r="LNQ90" s="342"/>
      <c r="LNR90" s="342"/>
      <c r="LNS90" s="342"/>
      <c r="LNT90" s="342"/>
      <c r="LNU90" s="342"/>
      <c r="LNV90" s="342"/>
      <c r="LNW90" s="342"/>
      <c r="LNX90" s="342"/>
      <c r="LNY90" s="342"/>
      <c r="LNZ90" s="342"/>
      <c r="LOA90" s="342"/>
      <c r="LOB90" s="342"/>
      <c r="LOC90" s="342"/>
      <c r="LOD90" s="342"/>
      <c r="LOE90" s="342"/>
      <c r="LOF90" s="342"/>
      <c r="LOG90" s="342"/>
      <c r="LOH90" s="342"/>
      <c r="LOI90" s="342"/>
      <c r="LOJ90" s="342"/>
      <c r="LOK90" s="342"/>
      <c r="LOL90" s="342"/>
      <c r="LOM90" s="342"/>
      <c r="LON90" s="342"/>
      <c r="LOO90" s="342"/>
      <c r="LOP90" s="342"/>
      <c r="LOQ90" s="342"/>
      <c r="LOR90" s="342"/>
      <c r="LOS90" s="342"/>
      <c r="LOT90" s="342"/>
      <c r="LOU90" s="342"/>
      <c r="LOV90" s="342"/>
      <c r="LOW90" s="342"/>
      <c r="LOX90" s="342"/>
      <c r="LOY90" s="342"/>
      <c r="LOZ90" s="342"/>
      <c r="LPA90" s="342"/>
      <c r="LPB90" s="342"/>
      <c r="LPC90" s="342"/>
      <c r="LPD90" s="342"/>
      <c r="LPE90" s="342"/>
      <c r="LPF90" s="342"/>
      <c r="LPG90" s="342"/>
      <c r="LPH90" s="342"/>
      <c r="LPI90" s="342"/>
      <c r="LPJ90" s="342"/>
      <c r="LPK90" s="342"/>
      <c r="LPL90" s="342"/>
      <c r="LPM90" s="342"/>
      <c r="LPN90" s="342"/>
      <c r="LPO90" s="342"/>
      <c r="LPP90" s="342"/>
      <c r="LPQ90" s="342"/>
      <c r="LPR90" s="342"/>
      <c r="LPS90" s="342"/>
      <c r="LPT90" s="342"/>
      <c r="LPU90" s="342"/>
      <c r="LPV90" s="342"/>
      <c r="LPW90" s="342"/>
      <c r="LPX90" s="342"/>
      <c r="LPY90" s="342"/>
      <c r="LPZ90" s="342"/>
      <c r="LQA90" s="342"/>
      <c r="LQB90" s="342"/>
      <c r="LQC90" s="342"/>
      <c r="LQD90" s="342"/>
      <c r="LQE90" s="342"/>
      <c r="LQF90" s="342"/>
      <c r="LQG90" s="342"/>
      <c r="LQH90" s="342"/>
      <c r="LQI90" s="342"/>
      <c r="LQJ90" s="342"/>
      <c r="LQK90" s="342"/>
      <c r="LQL90" s="342"/>
      <c r="LQM90" s="342"/>
      <c r="LQN90" s="342"/>
      <c r="LQO90" s="342"/>
      <c r="LQP90" s="342"/>
      <c r="LQQ90" s="342"/>
      <c r="LQR90" s="342"/>
      <c r="LQS90" s="342"/>
      <c r="LQT90" s="342"/>
      <c r="LQU90" s="342"/>
      <c r="LQV90" s="342"/>
      <c r="LQW90" s="342"/>
      <c r="LQX90" s="342"/>
      <c r="LQY90" s="342"/>
      <c r="LQZ90" s="342"/>
      <c r="LRA90" s="342"/>
      <c r="LRB90" s="342"/>
      <c r="LRC90" s="342"/>
      <c r="LRD90" s="342"/>
      <c r="LRE90" s="342"/>
      <c r="LRF90" s="342"/>
      <c r="LRG90" s="342"/>
      <c r="LRH90" s="342"/>
      <c r="LRI90" s="342"/>
      <c r="LRJ90" s="342"/>
      <c r="LRK90" s="342"/>
      <c r="LRL90" s="342"/>
      <c r="LRM90" s="342"/>
      <c r="LRN90" s="342"/>
      <c r="LRO90" s="342"/>
      <c r="LRP90" s="342"/>
      <c r="LRQ90" s="342"/>
      <c r="LRR90" s="342"/>
      <c r="LRS90" s="342"/>
      <c r="LRT90" s="342"/>
      <c r="LRU90" s="342"/>
      <c r="LRV90" s="342"/>
      <c r="LRW90" s="342"/>
      <c r="LRX90" s="342"/>
      <c r="LRY90" s="342"/>
      <c r="LRZ90" s="342"/>
      <c r="LSA90" s="342"/>
      <c r="LSB90" s="342"/>
      <c r="LSC90" s="342"/>
      <c r="LSD90" s="342"/>
      <c r="LSE90" s="342"/>
      <c r="LSF90" s="342"/>
      <c r="LSG90" s="342"/>
      <c r="LSH90" s="342"/>
      <c r="LSI90" s="342"/>
      <c r="LSJ90" s="342"/>
      <c r="LSK90" s="342"/>
      <c r="LSL90" s="342"/>
      <c r="LSM90" s="342"/>
      <c r="LSN90" s="342"/>
      <c r="LSO90" s="342"/>
      <c r="LSP90" s="342"/>
      <c r="LSQ90" s="342"/>
      <c r="LSR90" s="342"/>
      <c r="LSS90" s="342"/>
      <c r="LST90" s="342"/>
      <c r="LSU90" s="342"/>
      <c r="LSV90" s="342"/>
      <c r="LSW90" s="342"/>
      <c r="LSX90" s="342"/>
      <c r="LSY90" s="342"/>
      <c r="LSZ90" s="342"/>
      <c r="LTA90" s="342"/>
      <c r="LTB90" s="342"/>
      <c r="LTC90" s="342"/>
      <c r="LTD90" s="342"/>
      <c r="LTE90" s="342"/>
      <c r="LTF90" s="342"/>
      <c r="LTG90" s="342"/>
      <c r="LTH90" s="342"/>
      <c r="LTI90" s="342"/>
      <c r="LTJ90" s="342"/>
      <c r="LTK90" s="342"/>
      <c r="LTL90" s="342"/>
      <c r="LTM90" s="342"/>
      <c r="LTN90" s="342"/>
      <c r="LTO90" s="342"/>
      <c r="LTP90" s="342"/>
      <c r="LTQ90" s="342"/>
      <c r="LTR90" s="342"/>
      <c r="LTS90" s="342"/>
      <c r="LTT90" s="342"/>
      <c r="LTU90" s="342"/>
      <c r="LTV90" s="342"/>
      <c r="LTW90" s="342"/>
      <c r="LTX90" s="342"/>
      <c r="LTY90" s="342"/>
      <c r="LTZ90" s="342"/>
      <c r="LUA90" s="342"/>
      <c r="LUB90" s="342"/>
      <c r="LUC90" s="342"/>
      <c r="LUD90" s="342"/>
      <c r="LUE90" s="342"/>
      <c r="LUF90" s="342"/>
      <c r="LUG90" s="342"/>
      <c r="LUH90" s="342"/>
      <c r="LUI90" s="342"/>
      <c r="LUJ90" s="342"/>
      <c r="LUK90" s="342"/>
      <c r="LUL90" s="342"/>
      <c r="LUM90" s="342"/>
      <c r="LUN90" s="342"/>
      <c r="LUO90" s="342"/>
      <c r="LUP90" s="342"/>
      <c r="LUQ90" s="342"/>
      <c r="LUR90" s="342"/>
      <c r="LUS90" s="342"/>
      <c r="LUT90" s="342"/>
      <c r="LUU90" s="342"/>
      <c r="LUV90" s="342"/>
      <c r="LUW90" s="342"/>
      <c r="LUX90" s="342"/>
      <c r="LUY90" s="342"/>
      <c r="LUZ90" s="342"/>
      <c r="LVA90" s="342"/>
      <c r="LVB90" s="342"/>
      <c r="LVC90" s="342"/>
      <c r="LVD90" s="342"/>
      <c r="LVE90" s="342"/>
      <c r="LVF90" s="342"/>
      <c r="LVG90" s="342"/>
      <c r="LVH90" s="342"/>
      <c r="LVI90" s="342"/>
      <c r="LVJ90" s="342"/>
      <c r="LVK90" s="342"/>
      <c r="LVL90" s="342"/>
      <c r="LVM90" s="342"/>
      <c r="LVN90" s="342"/>
      <c r="LVO90" s="342"/>
      <c r="LVP90" s="342"/>
      <c r="LVQ90" s="342"/>
      <c r="LVR90" s="342"/>
      <c r="LVS90" s="342"/>
      <c r="LVT90" s="342"/>
      <c r="LVU90" s="342"/>
      <c r="LVV90" s="342"/>
      <c r="LVW90" s="342"/>
      <c r="LVX90" s="342"/>
      <c r="LVY90" s="342"/>
      <c r="LVZ90" s="342"/>
      <c r="LWA90" s="342"/>
      <c r="LWB90" s="342"/>
      <c r="LWC90" s="342"/>
      <c r="LWD90" s="342"/>
      <c r="LWE90" s="342"/>
      <c r="LWF90" s="342"/>
      <c r="LWG90" s="342"/>
      <c r="LWH90" s="342"/>
      <c r="LWI90" s="342"/>
      <c r="LWJ90" s="342"/>
      <c r="LWK90" s="342"/>
      <c r="LWL90" s="342"/>
      <c r="LWM90" s="342"/>
      <c r="LWN90" s="342"/>
      <c r="LWO90" s="342"/>
      <c r="LWP90" s="342"/>
      <c r="LWQ90" s="342"/>
      <c r="LWR90" s="342"/>
      <c r="LWS90" s="342"/>
      <c r="LWT90" s="342"/>
      <c r="LWU90" s="342"/>
      <c r="LWV90" s="342"/>
      <c r="LWW90" s="342"/>
      <c r="LWX90" s="342"/>
      <c r="LWY90" s="342"/>
      <c r="LWZ90" s="342"/>
      <c r="LXA90" s="342"/>
      <c r="LXB90" s="342"/>
      <c r="LXC90" s="342"/>
      <c r="LXD90" s="342"/>
      <c r="LXE90" s="342"/>
      <c r="LXF90" s="342"/>
      <c r="LXG90" s="342"/>
      <c r="LXH90" s="342"/>
      <c r="LXI90" s="342"/>
      <c r="LXJ90" s="342"/>
      <c r="LXK90" s="342"/>
      <c r="LXL90" s="342"/>
      <c r="LXM90" s="342"/>
      <c r="LXN90" s="342"/>
      <c r="LXO90" s="342"/>
      <c r="LXP90" s="342"/>
      <c r="LXQ90" s="342"/>
      <c r="LXR90" s="342"/>
      <c r="LXS90" s="342"/>
      <c r="LXT90" s="342"/>
      <c r="LXU90" s="342"/>
      <c r="LXV90" s="342"/>
      <c r="LXW90" s="342"/>
      <c r="LXX90" s="342"/>
      <c r="LXY90" s="342"/>
      <c r="LXZ90" s="342"/>
      <c r="LYA90" s="342"/>
      <c r="LYB90" s="342"/>
      <c r="LYC90" s="342"/>
      <c r="LYD90" s="342"/>
      <c r="LYE90" s="342"/>
      <c r="LYF90" s="342"/>
      <c r="LYG90" s="342"/>
      <c r="LYH90" s="342"/>
      <c r="LYI90" s="342"/>
      <c r="LYJ90" s="342"/>
      <c r="LYK90" s="342"/>
      <c r="LYL90" s="342"/>
      <c r="LYM90" s="342"/>
      <c r="LYN90" s="342"/>
      <c r="LYO90" s="342"/>
      <c r="LYP90" s="342"/>
      <c r="LYQ90" s="342"/>
      <c r="LYR90" s="342"/>
      <c r="LYS90" s="342"/>
      <c r="LYT90" s="342"/>
      <c r="LYU90" s="342"/>
      <c r="LYV90" s="342"/>
      <c r="LYW90" s="342"/>
      <c r="LYX90" s="342"/>
      <c r="LYY90" s="342"/>
      <c r="LYZ90" s="342"/>
      <c r="LZA90" s="342"/>
      <c r="LZB90" s="342"/>
      <c r="LZC90" s="342"/>
      <c r="LZD90" s="342"/>
      <c r="LZE90" s="342"/>
      <c r="LZF90" s="342"/>
      <c r="LZG90" s="342"/>
      <c r="LZH90" s="342"/>
      <c r="LZI90" s="342"/>
      <c r="LZJ90" s="342"/>
      <c r="LZK90" s="342"/>
      <c r="LZL90" s="342"/>
      <c r="LZM90" s="342"/>
      <c r="LZN90" s="342"/>
      <c r="LZO90" s="342"/>
      <c r="LZP90" s="342"/>
      <c r="LZQ90" s="342"/>
      <c r="LZR90" s="342"/>
      <c r="LZS90" s="342"/>
      <c r="LZT90" s="342"/>
      <c r="LZU90" s="342"/>
      <c r="LZV90" s="342"/>
      <c r="LZW90" s="342"/>
      <c r="LZX90" s="342"/>
      <c r="LZY90" s="342"/>
      <c r="LZZ90" s="342"/>
      <c r="MAA90" s="342"/>
      <c r="MAB90" s="342"/>
      <c r="MAC90" s="342"/>
      <c r="MAD90" s="342"/>
      <c r="MAE90" s="342"/>
      <c r="MAF90" s="342"/>
      <c r="MAG90" s="342"/>
      <c r="MAH90" s="342"/>
      <c r="MAI90" s="342"/>
      <c r="MAJ90" s="342"/>
      <c r="MAK90" s="342"/>
      <c r="MAL90" s="342"/>
      <c r="MAM90" s="342"/>
      <c r="MAN90" s="342"/>
      <c r="MAO90" s="342"/>
      <c r="MAP90" s="342"/>
      <c r="MAQ90" s="342"/>
      <c r="MAR90" s="342"/>
      <c r="MAS90" s="342"/>
      <c r="MAT90" s="342"/>
      <c r="MAU90" s="342"/>
      <c r="MAV90" s="342"/>
      <c r="MAW90" s="342"/>
      <c r="MAX90" s="342"/>
      <c r="MAY90" s="342"/>
      <c r="MAZ90" s="342"/>
      <c r="MBA90" s="342"/>
      <c r="MBB90" s="342"/>
      <c r="MBC90" s="342"/>
      <c r="MBD90" s="342"/>
      <c r="MBE90" s="342"/>
      <c r="MBF90" s="342"/>
      <c r="MBG90" s="342"/>
      <c r="MBH90" s="342"/>
      <c r="MBI90" s="342"/>
      <c r="MBJ90" s="342"/>
      <c r="MBK90" s="342"/>
      <c r="MBL90" s="342"/>
      <c r="MBM90" s="342"/>
      <c r="MBN90" s="342"/>
      <c r="MBO90" s="342"/>
      <c r="MBP90" s="342"/>
      <c r="MBQ90" s="342"/>
      <c r="MBR90" s="342"/>
      <c r="MBS90" s="342"/>
      <c r="MBT90" s="342"/>
      <c r="MBU90" s="342"/>
      <c r="MBV90" s="342"/>
      <c r="MBW90" s="342"/>
      <c r="MBX90" s="342"/>
      <c r="MBY90" s="342"/>
      <c r="MBZ90" s="342"/>
      <c r="MCA90" s="342"/>
      <c r="MCB90" s="342"/>
      <c r="MCC90" s="342"/>
      <c r="MCD90" s="342"/>
      <c r="MCE90" s="342"/>
      <c r="MCF90" s="342"/>
      <c r="MCG90" s="342"/>
      <c r="MCH90" s="342"/>
      <c r="MCI90" s="342"/>
      <c r="MCJ90" s="342"/>
      <c r="MCK90" s="342"/>
      <c r="MCL90" s="342"/>
      <c r="MCM90" s="342"/>
      <c r="MCN90" s="342"/>
      <c r="MCO90" s="342"/>
      <c r="MCP90" s="342"/>
      <c r="MCQ90" s="342"/>
      <c r="MCR90" s="342"/>
      <c r="MCS90" s="342"/>
      <c r="MCT90" s="342"/>
      <c r="MCU90" s="342"/>
      <c r="MCV90" s="342"/>
      <c r="MCW90" s="342"/>
      <c r="MCX90" s="342"/>
      <c r="MCY90" s="342"/>
      <c r="MCZ90" s="342"/>
      <c r="MDA90" s="342"/>
      <c r="MDB90" s="342"/>
      <c r="MDC90" s="342"/>
      <c r="MDD90" s="342"/>
      <c r="MDE90" s="342"/>
      <c r="MDF90" s="342"/>
      <c r="MDG90" s="342"/>
      <c r="MDH90" s="342"/>
      <c r="MDI90" s="342"/>
      <c r="MDJ90" s="342"/>
      <c r="MDK90" s="342"/>
      <c r="MDL90" s="342"/>
      <c r="MDM90" s="342"/>
      <c r="MDN90" s="342"/>
      <c r="MDO90" s="342"/>
      <c r="MDP90" s="342"/>
      <c r="MDQ90" s="342"/>
      <c r="MDR90" s="342"/>
      <c r="MDS90" s="342"/>
      <c r="MDT90" s="342"/>
      <c r="MDU90" s="342"/>
      <c r="MDV90" s="342"/>
      <c r="MDW90" s="342"/>
      <c r="MDX90" s="342"/>
      <c r="MDY90" s="342"/>
      <c r="MDZ90" s="342"/>
      <c r="MEA90" s="342"/>
      <c r="MEB90" s="342"/>
      <c r="MEC90" s="342"/>
      <c r="MED90" s="342"/>
      <c r="MEE90" s="342"/>
      <c r="MEF90" s="342"/>
      <c r="MEG90" s="342"/>
      <c r="MEH90" s="342"/>
      <c r="MEI90" s="342"/>
      <c r="MEJ90" s="342"/>
      <c r="MEK90" s="342"/>
      <c r="MEL90" s="342"/>
      <c r="MEM90" s="342"/>
      <c r="MEN90" s="342"/>
      <c r="MEO90" s="342"/>
      <c r="MEP90" s="342"/>
      <c r="MEQ90" s="342"/>
      <c r="MER90" s="342"/>
      <c r="MES90" s="342"/>
      <c r="MET90" s="342"/>
      <c r="MEU90" s="342"/>
      <c r="MEV90" s="342"/>
      <c r="MEW90" s="342"/>
      <c r="MEX90" s="342"/>
      <c r="MEY90" s="342"/>
      <c r="MEZ90" s="342"/>
      <c r="MFA90" s="342"/>
      <c r="MFB90" s="342"/>
      <c r="MFC90" s="342"/>
      <c r="MFD90" s="342"/>
      <c r="MFE90" s="342"/>
      <c r="MFF90" s="342"/>
      <c r="MFG90" s="342"/>
      <c r="MFH90" s="342"/>
      <c r="MFI90" s="342"/>
      <c r="MFJ90" s="342"/>
      <c r="MFK90" s="342"/>
      <c r="MFL90" s="342"/>
      <c r="MFM90" s="342"/>
      <c r="MFN90" s="342"/>
      <c r="MFO90" s="342"/>
      <c r="MFP90" s="342"/>
      <c r="MFQ90" s="342"/>
      <c r="MFR90" s="342"/>
      <c r="MFS90" s="342"/>
      <c r="MFT90" s="342"/>
      <c r="MFU90" s="342"/>
      <c r="MFV90" s="342"/>
      <c r="MFW90" s="342"/>
      <c r="MFX90" s="342"/>
      <c r="MFY90" s="342"/>
      <c r="MFZ90" s="342"/>
      <c r="MGA90" s="342"/>
      <c r="MGB90" s="342"/>
      <c r="MGC90" s="342"/>
      <c r="MGD90" s="342"/>
      <c r="MGE90" s="342"/>
      <c r="MGF90" s="342"/>
      <c r="MGG90" s="342"/>
      <c r="MGH90" s="342"/>
      <c r="MGI90" s="342"/>
      <c r="MGJ90" s="342"/>
      <c r="MGK90" s="342"/>
      <c r="MGL90" s="342"/>
      <c r="MGM90" s="342"/>
      <c r="MGN90" s="342"/>
      <c r="MGO90" s="342"/>
      <c r="MGP90" s="342"/>
      <c r="MGQ90" s="342"/>
      <c r="MGR90" s="342"/>
      <c r="MGS90" s="342"/>
      <c r="MGT90" s="342"/>
      <c r="MGU90" s="342"/>
      <c r="MGV90" s="342"/>
      <c r="MGW90" s="342"/>
      <c r="MGX90" s="342"/>
      <c r="MGY90" s="342"/>
      <c r="MGZ90" s="342"/>
      <c r="MHA90" s="342"/>
      <c r="MHB90" s="342"/>
      <c r="MHC90" s="342"/>
      <c r="MHD90" s="342"/>
      <c r="MHE90" s="342"/>
      <c r="MHF90" s="342"/>
      <c r="MHG90" s="342"/>
      <c r="MHH90" s="342"/>
      <c r="MHI90" s="342"/>
      <c r="MHJ90" s="342"/>
      <c r="MHK90" s="342"/>
      <c r="MHL90" s="342"/>
      <c r="MHM90" s="342"/>
      <c r="MHN90" s="342"/>
      <c r="MHO90" s="342"/>
      <c r="MHP90" s="342"/>
      <c r="MHQ90" s="342"/>
      <c r="MHR90" s="342"/>
      <c r="MHS90" s="342"/>
      <c r="MHT90" s="342"/>
      <c r="MHU90" s="342"/>
      <c r="MHV90" s="342"/>
      <c r="MHW90" s="342"/>
      <c r="MHX90" s="342"/>
      <c r="MHY90" s="342"/>
      <c r="MHZ90" s="342"/>
      <c r="MIA90" s="342"/>
      <c r="MIB90" s="342"/>
      <c r="MIC90" s="342"/>
      <c r="MID90" s="342"/>
      <c r="MIE90" s="342"/>
      <c r="MIF90" s="342"/>
      <c r="MIG90" s="342"/>
      <c r="MIH90" s="342"/>
      <c r="MII90" s="342"/>
      <c r="MIJ90" s="342"/>
      <c r="MIK90" s="342"/>
      <c r="MIL90" s="342"/>
      <c r="MIM90" s="342"/>
      <c r="MIN90" s="342"/>
      <c r="MIO90" s="342"/>
      <c r="MIP90" s="342"/>
      <c r="MIQ90" s="342"/>
      <c r="MIR90" s="342"/>
      <c r="MIS90" s="342"/>
      <c r="MIT90" s="342"/>
      <c r="MIU90" s="342"/>
      <c r="MIV90" s="342"/>
      <c r="MIW90" s="342"/>
      <c r="MIX90" s="342"/>
      <c r="MIY90" s="342"/>
      <c r="MIZ90" s="342"/>
      <c r="MJA90" s="342"/>
      <c r="MJB90" s="342"/>
      <c r="MJC90" s="342"/>
      <c r="MJD90" s="342"/>
      <c r="MJE90" s="342"/>
      <c r="MJF90" s="342"/>
      <c r="MJG90" s="342"/>
      <c r="MJH90" s="342"/>
      <c r="MJI90" s="342"/>
      <c r="MJJ90" s="342"/>
      <c r="MJK90" s="342"/>
      <c r="MJL90" s="342"/>
      <c r="MJM90" s="342"/>
      <c r="MJN90" s="342"/>
      <c r="MJO90" s="342"/>
      <c r="MJP90" s="342"/>
      <c r="MJQ90" s="342"/>
      <c r="MJR90" s="342"/>
      <c r="MJS90" s="342"/>
      <c r="MJT90" s="342"/>
      <c r="MJU90" s="342"/>
      <c r="MJV90" s="342"/>
      <c r="MJW90" s="342"/>
      <c r="MJX90" s="342"/>
      <c r="MJY90" s="342"/>
      <c r="MJZ90" s="342"/>
      <c r="MKA90" s="342"/>
      <c r="MKB90" s="342"/>
      <c r="MKC90" s="342"/>
      <c r="MKD90" s="342"/>
      <c r="MKE90" s="342"/>
      <c r="MKF90" s="342"/>
      <c r="MKG90" s="342"/>
      <c r="MKH90" s="342"/>
      <c r="MKI90" s="342"/>
      <c r="MKJ90" s="342"/>
      <c r="MKK90" s="342"/>
      <c r="MKL90" s="342"/>
      <c r="MKM90" s="342"/>
      <c r="MKN90" s="342"/>
      <c r="MKO90" s="342"/>
      <c r="MKP90" s="342"/>
      <c r="MKQ90" s="342"/>
      <c r="MKR90" s="342"/>
      <c r="MKS90" s="342"/>
      <c r="MKT90" s="342"/>
      <c r="MKU90" s="342"/>
      <c r="MKV90" s="342"/>
      <c r="MKW90" s="342"/>
      <c r="MKX90" s="342"/>
      <c r="MKY90" s="342"/>
      <c r="MKZ90" s="342"/>
      <c r="MLA90" s="342"/>
      <c r="MLB90" s="342"/>
      <c r="MLC90" s="342"/>
      <c r="MLD90" s="342"/>
      <c r="MLE90" s="342"/>
      <c r="MLF90" s="342"/>
      <c r="MLG90" s="342"/>
      <c r="MLH90" s="342"/>
      <c r="MLI90" s="342"/>
      <c r="MLJ90" s="342"/>
      <c r="MLK90" s="342"/>
      <c r="MLL90" s="342"/>
      <c r="MLM90" s="342"/>
      <c r="MLN90" s="342"/>
      <c r="MLO90" s="342"/>
      <c r="MLP90" s="342"/>
      <c r="MLQ90" s="342"/>
      <c r="MLR90" s="342"/>
      <c r="MLS90" s="342"/>
      <c r="MLT90" s="342"/>
      <c r="MLU90" s="342"/>
      <c r="MLV90" s="342"/>
      <c r="MLW90" s="342"/>
      <c r="MLX90" s="342"/>
      <c r="MLY90" s="342"/>
      <c r="MLZ90" s="342"/>
      <c r="MMA90" s="342"/>
      <c r="MMB90" s="342"/>
      <c r="MMC90" s="342"/>
      <c r="MMD90" s="342"/>
      <c r="MME90" s="342"/>
      <c r="MMF90" s="342"/>
      <c r="MMG90" s="342"/>
      <c r="MMH90" s="342"/>
      <c r="MMI90" s="342"/>
      <c r="MMJ90" s="342"/>
      <c r="MMK90" s="342"/>
      <c r="MML90" s="342"/>
      <c r="MMM90" s="342"/>
      <c r="MMN90" s="342"/>
      <c r="MMO90" s="342"/>
      <c r="MMP90" s="342"/>
      <c r="MMQ90" s="342"/>
      <c r="MMR90" s="342"/>
      <c r="MMS90" s="342"/>
      <c r="MMT90" s="342"/>
      <c r="MMU90" s="342"/>
      <c r="MMV90" s="342"/>
      <c r="MMW90" s="342"/>
      <c r="MMX90" s="342"/>
      <c r="MMY90" s="342"/>
      <c r="MMZ90" s="342"/>
      <c r="MNA90" s="342"/>
      <c r="MNB90" s="342"/>
      <c r="MNC90" s="342"/>
      <c r="MND90" s="342"/>
      <c r="MNE90" s="342"/>
      <c r="MNF90" s="342"/>
      <c r="MNG90" s="342"/>
      <c r="MNH90" s="342"/>
      <c r="MNI90" s="342"/>
      <c r="MNJ90" s="342"/>
      <c r="MNK90" s="342"/>
      <c r="MNL90" s="342"/>
      <c r="MNM90" s="342"/>
      <c r="MNN90" s="342"/>
      <c r="MNO90" s="342"/>
      <c r="MNP90" s="342"/>
      <c r="MNQ90" s="342"/>
      <c r="MNR90" s="342"/>
      <c r="MNS90" s="342"/>
      <c r="MNT90" s="342"/>
      <c r="MNU90" s="342"/>
      <c r="MNV90" s="342"/>
      <c r="MNW90" s="342"/>
      <c r="MNX90" s="342"/>
      <c r="MNY90" s="342"/>
      <c r="MNZ90" s="342"/>
      <c r="MOA90" s="342"/>
      <c r="MOB90" s="342"/>
      <c r="MOC90" s="342"/>
      <c r="MOD90" s="342"/>
      <c r="MOE90" s="342"/>
      <c r="MOF90" s="342"/>
      <c r="MOG90" s="342"/>
      <c r="MOH90" s="342"/>
      <c r="MOI90" s="342"/>
      <c r="MOJ90" s="342"/>
      <c r="MOK90" s="342"/>
      <c r="MOL90" s="342"/>
      <c r="MOM90" s="342"/>
      <c r="MON90" s="342"/>
      <c r="MOO90" s="342"/>
      <c r="MOP90" s="342"/>
      <c r="MOQ90" s="342"/>
      <c r="MOR90" s="342"/>
      <c r="MOS90" s="342"/>
      <c r="MOT90" s="342"/>
      <c r="MOU90" s="342"/>
      <c r="MOV90" s="342"/>
      <c r="MOW90" s="342"/>
      <c r="MOX90" s="342"/>
      <c r="MOY90" s="342"/>
      <c r="MOZ90" s="342"/>
      <c r="MPA90" s="342"/>
      <c r="MPB90" s="342"/>
      <c r="MPC90" s="342"/>
      <c r="MPD90" s="342"/>
      <c r="MPE90" s="342"/>
      <c r="MPF90" s="342"/>
      <c r="MPG90" s="342"/>
      <c r="MPH90" s="342"/>
      <c r="MPI90" s="342"/>
      <c r="MPJ90" s="342"/>
      <c r="MPK90" s="342"/>
      <c r="MPL90" s="342"/>
      <c r="MPM90" s="342"/>
      <c r="MPN90" s="342"/>
      <c r="MPO90" s="342"/>
      <c r="MPP90" s="342"/>
      <c r="MPQ90" s="342"/>
      <c r="MPR90" s="342"/>
      <c r="MPS90" s="342"/>
      <c r="MPT90" s="342"/>
      <c r="MPU90" s="342"/>
      <c r="MPV90" s="342"/>
      <c r="MPW90" s="342"/>
      <c r="MPX90" s="342"/>
      <c r="MPY90" s="342"/>
      <c r="MPZ90" s="342"/>
      <c r="MQA90" s="342"/>
      <c r="MQB90" s="342"/>
      <c r="MQC90" s="342"/>
      <c r="MQD90" s="342"/>
      <c r="MQE90" s="342"/>
      <c r="MQF90" s="342"/>
      <c r="MQG90" s="342"/>
      <c r="MQH90" s="342"/>
      <c r="MQI90" s="342"/>
      <c r="MQJ90" s="342"/>
      <c r="MQK90" s="342"/>
      <c r="MQL90" s="342"/>
      <c r="MQM90" s="342"/>
      <c r="MQN90" s="342"/>
      <c r="MQO90" s="342"/>
      <c r="MQP90" s="342"/>
      <c r="MQQ90" s="342"/>
      <c r="MQR90" s="342"/>
      <c r="MQS90" s="342"/>
      <c r="MQT90" s="342"/>
      <c r="MQU90" s="342"/>
      <c r="MQV90" s="342"/>
      <c r="MQW90" s="342"/>
      <c r="MQX90" s="342"/>
      <c r="MQY90" s="342"/>
      <c r="MQZ90" s="342"/>
      <c r="MRA90" s="342"/>
      <c r="MRB90" s="342"/>
      <c r="MRC90" s="342"/>
      <c r="MRD90" s="342"/>
      <c r="MRE90" s="342"/>
      <c r="MRF90" s="342"/>
      <c r="MRG90" s="342"/>
      <c r="MRH90" s="342"/>
      <c r="MRI90" s="342"/>
      <c r="MRJ90" s="342"/>
      <c r="MRK90" s="342"/>
      <c r="MRL90" s="342"/>
      <c r="MRM90" s="342"/>
      <c r="MRN90" s="342"/>
      <c r="MRO90" s="342"/>
      <c r="MRP90" s="342"/>
      <c r="MRQ90" s="342"/>
      <c r="MRR90" s="342"/>
      <c r="MRS90" s="342"/>
      <c r="MRT90" s="342"/>
      <c r="MRU90" s="342"/>
      <c r="MRV90" s="342"/>
      <c r="MRW90" s="342"/>
      <c r="MRX90" s="342"/>
      <c r="MRY90" s="342"/>
      <c r="MRZ90" s="342"/>
      <c r="MSA90" s="342"/>
      <c r="MSB90" s="342"/>
      <c r="MSC90" s="342"/>
      <c r="MSD90" s="342"/>
      <c r="MSE90" s="342"/>
      <c r="MSF90" s="342"/>
      <c r="MSG90" s="342"/>
      <c r="MSH90" s="342"/>
      <c r="MSI90" s="342"/>
      <c r="MSJ90" s="342"/>
      <c r="MSK90" s="342"/>
      <c r="MSL90" s="342"/>
      <c r="MSM90" s="342"/>
      <c r="MSN90" s="342"/>
      <c r="MSO90" s="342"/>
      <c r="MSP90" s="342"/>
      <c r="MSQ90" s="342"/>
      <c r="MSR90" s="342"/>
      <c r="MSS90" s="342"/>
      <c r="MST90" s="342"/>
      <c r="MSU90" s="342"/>
      <c r="MSV90" s="342"/>
      <c r="MSW90" s="342"/>
      <c r="MSX90" s="342"/>
      <c r="MSY90" s="342"/>
      <c r="MSZ90" s="342"/>
      <c r="MTA90" s="342"/>
      <c r="MTB90" s="342"/>
      <c r="MTC90" s="342"/>
      <c r="MTD90" s="342"/>
      <c r="MTE90" s="342"/>
      <c r="MTF90" s="342"/>
      <c r="MTG90" s="342"/>
      <c r="MTH90" s="342"/>
      <c r="MTI90" s="342"/>
      <c r="MTJ90" s="342"/>
      <c r="MTK90" s="342"/>
      <c r="MTL90" s="342"/>
      <c r="MTM90" s="342"/>
      <c r="MTN90" s="342"/>
      <c r="MTO90" s="342"/>
      <c r="MTP90" s="342"/>
      <c r="MTQ90" s="342"/>
      <c r="MTR90" s="342"/>
      <c r="MTS90" s="342"/>
      <c r="MTT90" s="342"/>
      <c r="MTU90" s="342"/>
      <c r="MTV90" s="342"/>
      <c r="MTW90" s="342"/>
      <c r="MTX90" s="342"/>
      <c r="MTY90" s="342"/>
      <c r="MTZ90" s="342"/>
      <c r="MUA90" s="342"/>
      <c r="MUB90" s="342"/>
      <c r="MUC90" s="342"/>
      <c r="MUD90" s="342"/>
      <c r="MUE90" s="342"/>
      <c r="MUF90" s="342"/>
      <c r="MUG90" s="342"/>
      <c r="MUH90" s="342"/>
      <c r="MUI90" s="342"/>
      <c r="MUJ90" s="342"/>
      <c r="MUK90" s="342"/>
      <c r="MUL90" s="342"/>
      <c r="MUM90" s="342"/>
      <c r="MUN90" s="342"/>
      <c r="MUO90" s="342"/>
      <c r="MUP90" s="342"/>
      <c r="MUQ90" s="342"/>
      <c r="MUR90" s="342"/>
      <c r="MUS90" s="342"/>
      <c r="MUT90" s="342"/>
      <c r="MUU90" s="342"/>
      <c r="MUV90" s="342"/>
      <c r="MUW90" s="342"/>
      <c r="MUX90" s="342"/>
      <c r="MUY90" s="342"/>
      <c r="MUZ90" s="342"/>
      <c r="MVA90" s="342"/>
      <c r="MVB90" s="342"/>
      <c r="MVC90" s="342"/>
      <c r="MVD90" s="342"/>
      <c r="MVE90" s="342"/>
      <c r="MVF90" s="342"/>
      <c r="MVG90" s="342"/>
      <c r="MVH90" s="342"/>
      <c r="MVI90" s="342"/>
      <c r="MVJ90" s="342"/>
      <c r="MVK90" s="342"/>
      <c r="MVL90" s="342"/>
      <c r="MVM90" s="342"/>
      <c r="MVN90" s="342"/>
      <c r="MVO90" s="342"/>
      <c r="MVP90" s="342"/>
      <c r="MVQ90" s="342"/>
      <c r="MVR90" s="342"/>
      <c r="MVS90" s="342"/>
      <c r="MVT90" s="342"/>
      <c r="MVU90" s="342"/>
      <c r="MVV90" s="342"/>
      <c r="MVW90" s="342"/>
      <c r="MVX90" s="342"/>
      <c r="MVY90" s="342"/>
      <c r="MVZ90" s="342"/>
      <c r="MWA90" s="342"/>
      <c r="MWB90" s="342"/>
      <c r="MWC90" s="342"/>
      <c r="MWD90" s="342"/>
      <c r="MWE90" s="342"/>
      <c r="MWF90" s="342"/>
      <c r="MWG90" s="342"/>
      <c r="MWH90" s="342"/>
      <c r="MWI90" s="342"/>
      <c r="MWJ90" s="342"/>
      <c r="MWK90" s="342"/>
      <c r="MWL90" s="342"/>
      <c r="MWM90" s="342"/>
      <c r="MWN90" s="342"/>
      <c r="MWO90" s="342"/>
      <c r="MWP90" s="342"/>
      <c r="MWQ90" s="342"/>
      <c r="MWR90" s="342"/>
      <c r="MWS90" s="342"/>
      <c r="MWT90" s="342"/>
      <c r="MWU90" s="342"/>
      <c r="MWV90" s="342"/>
      <c r="MWW90" s="342"/>
      <c r="MWX90" s="342"/>
      <c r="MWY90" s="342"/>
      <c r="MWZ90" s="342"/>
      <c r="MXA90" s="342"/>
      <c r="MXB90" s="342"/>
      <c r="MXC90" s="342"/>
      <c r="MXD90" s="342"/>
      <c r="MXE90" s="342"/>
      <c r="MXF90" s="342"/>
      <c r="MXG90" s="342"/>
      <c r="MXH90" s="342"/>
      <c r="MXI90" s="342"/>
      <c r="MXJ90" s="342"/>
      <c r="MXK90" s="342"/>
      <c r="MXL90" s="342"/>
      <c r="MXM90" s="342"/>
      <c r="MXN90" s="342"/>
      <c r="MXO90" s="342"/>
      <c r="MXP90" s="342"/>
      <c r="MXQ90" s="342"/>
      <c r="MXR90" s="342"/>
      <c r="MXS90" s="342"/>
      <c r="MXT90" s="342"/>
      <c r="MXU90" s="342"/>
      <c r="MXV90" s="342"/>
      <c r="MXW90" s="342"/>
      <c r="MXX90" s="342"/>
      <c r="MXY90" s="342"/>
      <c r="MXZ90" s="342"/>
      <c r="MYA90" s="342"/>
      <c r="MYB90" s="342"/>
      <c r="MYC90" s="342"/>
      <c r="MYD90" s="342"/>
      <c r="MYE90" s="342"/>
      <c r="MYF90" s="342"/>
      <c r="MYG90" s="342"/>
      <c r="MYH90" s="342"/>
      <c r="MYI90" s="342"/>
      <c r="MYJ90" s="342"/>
      <c r="MYK90" s="342"/>
      <c r="MYL90" s="342"/>
      <c r="MYM90" s="342"/>
      <c r="MYN90" s="342"/>
      <c r="MYO90" s="342"/>
      <c r="MYP90" s="342"/>
      <c r="MYQ90" s="342"/>
      <c r="MYR90" s="342"/>
      <c r="MYS90" s="342"/>
      <c r="MYT90" s="342"/>
      <c r="MYU90" s="342"/>
      <c r="MYV90" s="342"/>
      <c r="MYW90" s="342"/>
      <c r="MYX90" s="342"/>
      <c r="MYY90" s="342"/>
      <c r="MYZ90" s="342"/>
      <c r="MZA90" s="342"/>
      <c r="MZB90" s="342"/>
      <c r="MZC90" s="342"/>
      <c r="MZD90" s="342"/>
      <c r="MZE90" s="342"/>
      <c r="MZF90" s="342"/>
      <c r="MZG90" s="342"/>
      <c r="MZH90" s="342"/>
      <c r="MZI90" s="342"/>
      <c r="MZJ90" s="342"/>
      <c r="MZK90" s="342"/>
      <c r="MZL90" s="342"/>
      <c r="MZM90" s="342"/>
      <c r="MZN90" s="342"/>
      <c r="MZO90" s="342"/>
      <c r="MZP90" s="342"/>
      <c r="MZQ90" s="342"/>
      <c r="MZR90" s="342"/>
      <c r="MZS90" s="342"/>
      <c r="MZT90" s="342"/>
      <c r="MZU90" s="342"/>
      <c r="MZV90" s="342"/>
      <c r="MZW90" s="342"/>
      <c r="MZX90" s="342"/>
      <c r="MZY90" s="342"/>
      <c r="MZZ90" s="342"/>
      <c r="NAA90" s="342"/>
      <c r="NAB90" s="342"/>
      <c r="NAC90" s="342"/>
      <c r="NAD90" s="342"/>
      <c r="NAE90" s="342"/>
      <c r="NAF90" s="342"/>
      <c r="NAG90" s="342"/>
      <c r="NAH90" s="342"/>
      <c r="NAI90" s="342"/>
      <c r="NAJ90" s="342"/>
      <c r="NAK90" s="342"/>
      <c r="NAL90" s="342"/>
      <c r="NAM90" s="342"/>
      <c r="NAN90" s="342"/>
      <c r="NAO90" s="342"/>
      <c r="NAP90" s="342"/>
      <c r="NAQ90" s="342"/>
      <c r="NAR90" s="342"/>
      <c r="NAS90" s="342"/>
      <c r="NAT90" s="342"/>
      <c r="NAU90" s="342"/>
      <c r="NAV90" s="342"/>
      <c r="NAW90" s="342"/>
      <c r="NAX90" s="342"/>
      <c r="NAY90" s="342"/>
      <c r="NAZ90" s="342"/>
      <c r="NBA90" s="342"/>
      <c r="NBB90" s="342"/>
      <c r="NBC90" s="342"/>
      <c r="NBD90" s="342"/>
      <c r="NBE90" s="342"/>
      <c r="NBF90" s="342"/>
      <c r="NBG90" s="342"/>
      <c r="NBH90" s="342"/>
      <c r="NBI90" s="342"/>
      <c r="NBJ90" s="342"/>
      <c r="NBK90" s="342"/>
      <c r="NBL90" s="342"/>
      <c r="NBM90" s="342"/>
      <c r="NBN90" s="342"/>
      <c r="NBO90" s="342"/>
      <c r="NBP90" s="342"/>
      <c r="NBQ90" s="342"/>
      <c r="NBR90" s="342"/>
      <c r="NBS90" s="342"/>
      <c r="NBT90" s="342"/>
      <c r="NBU90" s="342"/>
      <c r="NBV90" s="342"/>
      <c r="NBW90" s="342"/>
      <c r="NBX90" s="342"/>
      <c r="NBY90" s="342"/>
      <c r="NBZ90" s="342"/>
      <c r="NCA90" s="342"/>
      <c r="NCB90" s="342"/>
      <c r="NCC90" s="342"/>
      <c r="NCD90" s="342"/>
      <c r="NCE90" s="342"/>
      <c r="NCF90" s="342"/>
      <c r="NCG90" s="342"/>
      <c r="NCH90" s="342"/>
      <c r="NCI90" s="342"/>
      <c r="NCJ90" s="342"/>
      <c r="NCK90" s="342"/>
      <c r="NCL90" s="342"/>
      <c r="NCM90" s="342"/>
      <c r="NCN90" s="342"/>
      <c r="NCO90" s="342"/>
      <c r="NCP90" s="342"/>
      <c r="NCQ90" s="342"/>
      <c r="NCR90" s="342"/>
      <c r="NCS90" s="342"/>
      <c r="NCT90" s="342"/>
      <c r="NCU90" s="342"/>
      <c r="NCV90" s="342"/>
      <c r="NCW90" s="342"/>
      <c r="NCX90" s="342"/>
      <c r="NCY90" s="342"/>
      <c r="NCZ90" s="342"/>
      <c r="NDA90" s="342"/>
      <c r="NDB90" s="342"/>
      <c r="NDC90" s="342"/>
      <c r="NDD90" s="342"/>
      <c r="NDE90" s="342"/>
      <c r="NDF90" s="342"/>
      <c r="NDG90" s="342"/>
      <c r="NDH90" s="342"/>
      <c r="NDI90" s="342"/>
      <c r="NDJ90" s="342"/>
      <c r="NDK90" s="342"/>
      <c r="NDL90" s="342"/>
      <c r="NDM90" s="342"/>
      <c r="NDN90" s="342"/>
      <c r="NDO90" s="342"/>
      <c r="NDP90" s="342"/>
      <c r="NDQ90" s="342"/>
      <c r="NDR90" s="342"/>
      <c r="NDS90" s="342"/>
      <c r="NDT90" s="342"/>
      <c r="NDU90" s="342"/>
      <c r="NDV90" s="342"/>
      <c r="NDW90" s="342"/>
      <c r="NDX90" s="342"/>
      <c r="NDY90" s="342"/>
      <c r="NDZ90" s="342"/>
      <c r="NEA90" s="342"/>
      <c r="NEB90" s="342"/>
      <c r="NEC90" s="342"/>
      <c r="NED90" s="342"/>
      <c r="NEE90" s="342"/>
      <c r="NEF90" s="342"/>
      <c r="NEG90" s="342"/>
      <c r="NEH90" s="342"/>
      <c r="NEI90" s="342"/>
      <c r="NEJ90" s="342"/>
      <c r="NEK90" s="342"/>
      <c r="NEL90" s="342"/>
      <c r="NEM90" s="342"/>
      <c r="NEN90" s="342"/>
      <c r="NEO90" s="342"/>
      <c r="NEP90" s="342"/>
      <c r="NEQ90" s="342"/>
      <c r="NER90" s="342"/>
      <c r="NES90" s="342"/>
      <c r="NET90" s="342"/>
      <c r="NEU90" s="342"/>
      <c r="NEV90" s="342"/>
      <c r="NEW90" s="342"/>
      <c r="NEX90" s="342"/>
      <c r="NEY90" s="342"/>
      <c r="NEZ90" s="342"/>
      <c r="NFA90" s="342"/>
      <c r="NFB90" s="342"/>
      <c r="NFC90" s="342"/>
      <c r="NFD90" s="342"/>
      <c r="NFE90" s="342"/>
      <c r="NFF90" s="342"/>
      <c r="NFG90" s="342"/>
      <c r="NFH90" s="342"/>
      <c r="NFI90" s="342"/>
      <c r="NFJ90" s="342"/>
      <c r="NFK90" s="342"/>
      <c r="NFL90" s="342"/>
      <c r="NFM90" s="342"/>
      <c r="NFN90" s="342"/>
      <c r="NFO90" s="342"/>
      <c r="NFP90" s="342"/>
      <c r="NFQ90" s="342"/>
      <c r="NFR90" s="342"/>
      <c r="NFS90" s="342"/>
      <c r="NFT90" s="342"/>
      <c r="NFU90" s="342"/>
      <c r="NFV90" s="342"/>
      <c r="NFW90" s="342"/>
      <c r="NFX90" s="342"/>
      <c r="NFY90" s="342"/>
      <c r="NFZ90" s="342"/>
      <c r="NGA90" s="342"/>
      <c r="NGB90" s="342"/>
      <c r="NGC90" s="342"/>
      <c r="NGD90" s="342"/>
      <c r="NGE90" s="342"/>
      <c r="NGF90" s="342"/>
      <c r="NGG90" s="342"/>
      <c r="NGH90" s="342"/>
      <c r="NGI90" s="342"/>
      <c r="NGJ90" s="342"/>
      <c r="NGK90" s="342"/>
      <c r="NGL90" s="342"/>
      <c r="NGM90" s="342"/>
      <c r="NGN90" s="342"/>
      <c r="NGO90" s="342"/>
      <c r="NGP90" s="342"/>
      <c r="NGQ90" s="342"/>
      <c r="NGR90" s="342"/>
      <c r="NGS90" s="342"/>
      <c r="NGT90" s="342"/>
      <c r="NGU90" s="342"/>
      <c r="NGV90" s="342"/>
      <c r="NGW90" s="342"/>
      <c r="NGX90" s="342"/>
      <c r="NGY90" s="342"/>
      <c r="NGZ90" s="342"/>
      <c r="NHA90" s="342"/>
      <c r="NHB90" s="342"/>
      <c r="NHC90" s="342"/>
      <c r="NHD90" s="342"/>
      <c r="NHE90" s="342"/>
      <c r="NHF90" s="342"/>
      <c r="NHG90" s="342"/>
      <c r="NHH90" s="342"/>
      <c r="NHI90" s="342"/>
      <c r="NHJ90" s="342"/>
      <c r="NHK90" s="342"/>
      <c r="NHL90" s="342"/>
      <c r="NHM90" s="342"/>
      <c r="NHN90" s="342"/>
      <c r="NHO90" s="342"/>
      <c r="NHP90" s="342"/>
      <c r="NHQ90" s="342"/>
      <c r="NHR90" s="342"/>
      <c r="NHS90" s="342"/>
      <c r="NHT90" s="342"/>
      <c r="NHU90" s="342"/>
      <c r="NHV90" s="342"/>
      <c r="NHW90" s="342"/>
      <c r="NHX90" s="342"/>
      <c r="NHY90" s="342"/>
      <c r="NHZ90" s="342"/>
      <c r="NIA90" s="342"/>
      <c r="NIB90" s="342"/>
      <c r="NIC90" s="342"/>
      <c r="NID90" s="342"/>
      <c r="NIE90" s="342"/>
      <c r="NIF90" s="342"/>
      <c r="NIG90" s="342"/>
      <c r="NIH90" s="342"/>
      <c r="NII90" s="342"/>
      <c r="NIJ90" s="342"/>
      <c r="NIK90" s="342"/>
      <c r="NIL90" s="342"/>
      <c r="NIM90" s="342"/>
      <c r="NIN90" s="342"/>
      <c r="NIO90" s="342"/>
      <c r="NIP90" s="342"/>
      <c r="NIQ90" s="342"/>
      <c r="NIR90" s="342"/>
      <c r="NIS90" s="342"/>
      <c r="NIT90" s="342"/>
      <c r="NIU90" s="342"/>
      <c r="NIV90" s="342"/>
      <c r="NIW90" s="342"/>
      <c r="NIX90" s="342"/>
      <c r="NIY90" s="342"/>
      <c r="NIZ90" s="342"/>
      <c r="NJA90" s="342"/>
      <c r="NJB90" s="342"/>
      <c r="NJC90" s="342"/>
      <c r="NJD90" s="342"/>
      <c r="NJE90" s="342"/>
      <c r="NJF90" s="342"/>
      <c r="NJG90" s="342"/>
      <c r="NJH90" s="342"/>
      <c r="NJI90" s="342"/>
      <c r="NJJ90" s="342"/>
      <c r="NJK90" s="342"/>
      <c r="NJL90" s="342"/>
      <c r="NJM90" s="342"/>
      <c r="NJN90" s="342"/>
      <c r="NJO90" s="342"/>
      <c r="NJP90" s="342"/>
      <c r="NJQ90" s="342"/>
      <c r="NJR90" s="342"/>
      <c r="NJS90" s="342"/>
      <c r="NJT90" s="342"/>
      <c r="NJU90" s="342"/>
      <c r="NJV90" s="342"/>
      <c r="NJW90" s="342"/>
      <c r="NJX90" s="342"/>
      <c r="NJY90" s="342"/>
      <c r="NJZ90" s="342"/>
      <c r="NKA90" s="342"/>
      <c r="NKB90" s="342"/>
      <c r="NKC90" s="342"/>
      <c r="NKD90" s="342"/>
      <c r="NKE90" s="342"/>
      <c r="NKF90" s="342"/>
      <c r="NKG90" s="342"/>
      <c r="NKH90" s="342"/>
      <c r="NKI90" s="342"/>
      <c r="NKJ90" s="342"/>
      <c r="NKK90" s="342"/>
      <c r="NKL90" s="342"/>
      <c r="NKM90" s="342"/>
      <c r="NKN90" s="342"/>
      <c r="NKO90" s="342"/>
      <c r="NKP90" s="342"/>
      <c r="NKQ90" s="342"/>
      <c r="NKR90" s="342"/>
      <c r="NKS90" s="342"/>
      <c r="NKT90" s="342"/>
      <c r="NKU90" s="342"/>
      <c r="NKV90" s="342"/>
      <c r="NKW90" s="342"/>
      <c r="NKX90" s="342"/>
      <c r="NKY90" s="342"/>
      <c r="NKZ90" s="342"/>
      <c r="NLA90" s="342"/>
      <c r="NLB90" s="342"/>
      <c r="NLC90" s="342"/>
      <c r="NLD90" s="342"/>
      <c r="NLE90" s="342"/>
      <c r="NLF90" s="342"/>
      <c r="NLG90" s="342"/>
      <c r="NLH90" s="342"/>
      <c r="NLI90" s="342"/>
      <c r="NLJ90" s="342"/>
      <c r="NLK90" s="342"/>
      <c r="NLL90" s="342"/>
      <c r="NLM90" s="342"/>
      <c r="NLN90" s="342"/>
      <c r="NLO90" s="342"/>
      <c r="NLP90" s="342"/>
      <c r="NLQ90" s="342"/>
      <c r="NLR90" s="342"/>
      <c r="NLS90" s="342"/>
      <c r="NLT90" s="342"/>
      <c r="NLU90" s="342"/>
      <c r="NLV90" s="342"/>
      <c r="NLW90" s="342"/>
      <c r="NLX90" s="342"/>
      <c r="NLY90" s="342"/>
      <c r="NLZ90" s="342"/>
      <c r="NMA90" s="342"/>
      <c r="NMB90" s="342"/>
      <c r="NMC90" s="342"/>
      <c r="NMD90" s="342"/>
      <c r="NME90" s="342"/>
      <c r="NMF90" s="342"/>
      <c r="NMG90" s="342"/>
      <c r="NMH90" s="342"/>
      <c r="NMI90" s="342"/>
      <c r="NMJ90" s="342"/>
      <c r="NMK90" s="342"/>
      <c r="NML90" s="342"/>
      <c r="NMM90" s="342"/>
      <c r="NMN90" s="342"/>
      <c r="NMO90" s="342"/>
      <c r="NMP90" s="342"/>
      <c r="NMQ90" s="342"/>
      <c r="NMR90" s="342"/>
      <c r="NMS90" s="342"/>
      <c r="NMT90" s="342"/>
      <c r="NMU90" s="342"/>
      <c r="NMV90" s="342"/>
      <c r="NMW90" s="342"/>
      <c r="NMX90" s="342"/>
      <c r="NMY90" s="342"/>
      <c r="NMZ90" s="342"/>
      <c r="NNA90" s="342"/>
      <c r="NNB90" s="342"/>
      <c r="NNC90" s="342"/>
      <c r="NND90" s="342"/>
      <c r="NNE90" s="342"/>
      <c r="NNF90" s="342"/>
      <c r="NNG90" s="342"/>
      <c r="NNH90" s="342"/>
      <c r="NNI90" s="342"/>
      <c r="NNJ90" s="342"/>
      <c r="NNK90" s="342"/>
      <c r="NNL90" s="342"/>
      <c r="NNM90" s="342"/>
      <c r="NNN90" s="342"/>
      <c r="NNO90" s="342"/>
      <c r="NNP90" s="342"/>
      <c r="NNQ90" s="342"/>
      <c r="NNR90" s="342"/>
      <c r="NNS90" s="342"/>
      <c r="NNT90" s="342"/>
      <c r="NNU90" s="342"/>
      <c r="NNV90" s="342"/>
      <c r="NNW90" s="342"/>
      <c r="NNX90" s="342"/>
      <c r="NNY90" s="342"/>
      <c r="NNZ90" s="342"/>
      <c r="NOA90" s="342"/>
      <c r="NOB90" s="342"/>
      <c r="NOC90" s="342"/>
      <c r="NOD90" s="342"/>
      <c r="NOE90" s="342"/>
      <c r="NOF90" s="342"/>
      <c r="NOG90" s="342"/>
      <c r="NOH90" s="342"/>
      <c r="NOI90" s="342"/>
      <c r="NOJ90" s="342"/>
      <c r="NOK90" s="342"/>
      <c r="NOL90" s="342"/>
      <c r="NOM90" s="342"/>
      <c r="NON90" s="342"/>
      <c r="NOO90" s="342"/>
      <c r="NOP90" s="342"/>
      <c r="NOQ90" s="342"/>
      <c r="NOR90" s="342"/>
      <c r="NOS90" s="342"/>
      <c r="NOT90" s="342"/>
      <c r="NOU90" s="342"/>
      <c r="NOV90" s="342"/>
      <c r="NOW90" s="342"/>
      <c r="NOX90" s="342"/>
      <c r="NOY90" s="342"/>
      <c r="NOZ90" s="342"/>
      <c r="NPA90" s="342"/>
      <c r="NPB90" s="342"/>
      <c r="NPC90" s="342"/>
      <c r="NPD90" s="342"/>
      <c r="NPE90" s="342"/>
      <c r="NPF90" s="342"/>
      <c r="NPG90" s="342"/>
      <c r="NPH90" s="342"/>
      <c r="NPI90" s="342"/>
      <c r="NPJ90" s="342"/>
      <c r="NPK90" s="342"/>
      <c r="NPL90" s="342"/>
      <c r="NPM90" s="342"/>
      <c r="NPN90" s="342"/>
      <c r="NPO90" s="342"/>
      <c r="NPP90" s="342"/>
      <c r="NPQ90" s="342"/>
      <c r="NPR90" s="342"/>
      <c r="NPS90" s="342"/>
      <c r="NPT90" s="342"/>
      <c r="NPU90" s="342"/>
      <c r="NPV90" s="342"/>
      <c r="NPW90" s="342"/>
      <c r="NPX90" s="342"/>
      <c r="NPY90" s="342"/>
      <c r="NPZ90" s="342"/>
      <c r="NQA90" s="342"/>
      <c r="NQB90" s="342"/>
      <c r="NQC90" s="342"/>
      <c r="NQD90" s="342"/>
      <c r="NQE90" s="342"/>
      <c r="NQF90" s="342"/>
      <c r="NQG90" s="342"/>
      <c r="NQH90" s="342"/>
      <c r="NQI90" s="342"/>
      <c r="NQJ90" s="342"/>
      <c r="NQK90" s="342"/>
      <c r="NQL90" s="342"/>
      <c r="NQM90" s="342"/>
      <c r="NQN90" s="342"/>
      <c r="NQO90" s="342"/>
      <c r="NQP90" s="342"/>
      <c r="NQQ90" s="342"/>
      <c r="NQR90" s="342"/>
      <c r="NQS90" s="342"/>
      <c r="NQT90" s="342"/>
      <c r="NQU90" s="342"/>
      <c r="NQV90" s="342"/>
      <c r="NQW90" s="342"/>
      <c r="NQX90" s="342"/>
      <c r="NQY90" s="342"/>
      <c r="NQZ90" s="342"/>
      <c r="NRA90" s="342"/>
      <c r="NRB90" s="342"/>
      <c r="NRC90" s="342"/>
      <c r="NRD90" s="342"/>
      <c r="NRE90" s="342"/>
      <c r="NRF90" s="342"/>
      <c r="NRG90" s="342"/>
      <c r="NRH90" s="342"/>
      <c r="NRI90" s="342"/>
      <c r="NRJ90" s="342"/>
      <c r="NRK90" s="342"/>
      <c r="NRL90" s="342"/>
      <c r="NRM90" s="342"/>
      <c r="NRN90" s="342"/>
      <c r="NRO90" s="342"/>
      <c r="NRP90" s="342"/>
      <c r="NRQ90" s="342"/>
      <c r="NRR90" s="342"/>
      <c r="NRS90" s="342"/>
      <c r="NRT90" s="342"/>
      <c r="NRU90" s="342"/>
      <c r="NRV90" s="342"/>
      <c r="NRW90" s="342"/>
      <c r="NRX90" s="342"/>
      <c r="NRY90" s="342"/>
      <c r="NRZ90" s="342"/>
      <c r="NSA90" s="342"/>
      <c r="NSB90" s="342"/>
      <c r="NSC90" s="342"/>
      <c r="NSD90" s="342"/>
      <c r="NSE90" s="342"/>
      <c r="NSF90" s="342"/>
      <c r="NSG90" s="342"/>
      <c r="NSH90" s="342"/>
      <c r="NSI90" s="342"/>
      <c r="NSJ90" s="342"/>
      <c r="NSK90" s="342"/>
      <c r="NSL90" s="342"/>
      <c r="NSM90" s="342"/>
      <c r="NSN90" s="342"/>
      <c r="NSO90" s="342"/>
      <c r="NSP90" s="342"/>
      <c r="NSQ90" s="342"/>
      <c r="NSR90" s="342"/>
      <c r="NSS90" s="342"/>
      <c r="NST90" s="342"/>
      <c r="NSU90" s="342"/>
      <c r="NSV90" s="342"/>
      <c r="NSW90" s="342"/>
      <c r="NSX90" s="342"/>
      <c r="NSY90" s="342"/>
      <c r="NSZ90" s="342"/>
      <c r="NTA90" s="342"/>
      <c r="NTB90" s="342"/>
      <c r="NTC90" s="342"/>
      <c r="NTD90" s="342"/>
      <c r="NTE90" s="342"/>
      <c r="NTF90" s="342"/>
      <c r="NTG90" s="342"/>
      <c r="NTH90" s="342"/>
      <c r="NTI90" s="342"/>
      <c r="NTJ90" s="342"/>
      <c r="NTK90" s="342"/>
      <c r="NTL90" s="342"/>
      <c r="NTM90" s="342"/>
      <c r="NTN90" s="342"/>
      <c r="NTO90" s="342"/>
      <c r="NTP90" s="342"/>
      <c r="NTQ90" s="342"/>
      <c r="NTR90" s="342"/>
      <c r="NTS90" s="342"/>
      <c r="NTT90" s="342"/>
      <c r="NTU90" s="342"/>
      <c r="NTV90" s="342"/>
      <c r="NTW90" s="342"/>
      <c r="NTX90" s="342"/>
      <c r="NTY90" s="342"/>
      <c r="NTZ90" s="342"/>
      <c r="NUA90" s="342"/>
      <c r="NUB90" s="342"/>
      <c r="NUC90" s="342"/>
      <c r="NUD90" s="342"/>
      <c r="NUE90" s="342"/>
      <c r="NUF90" s="342"/>
      <c r="NUG90" s="342"/>
      <c r="NUH90" s="342"/>
      <c r="NUI90" s="342"/>
      <c r="NUJ90" s="342"/>
      <c r="NUK90" s="342"/>
      <c r="NUL90" s="342"/>
      <c r="NUM90" s="342"/>
      <c r="NUN90" s="342"/>
      <c r="NUO90" s="342"/>
      <c r="NUP90" s="342"/>
      <c r="NUQ90" s="342"/>
      <c r="NUR90" s="342"/>
      <c r="NUS90" s="342"/>
      <c r="NUT90" s="342"/>
      <c r="NUU90" s="342"/>
      <c r="NUV90" s="342"/>
      <c r="NUW90" s="342"/>
      <c r="NUX90" s="342"/>
      <c r="NUY90" s="342"/>
      <c r="NUZ90" s="342"/>
      <c r="NVA90" s="342"/>
      <c r="NVB90" s="342"/>
      <c r="NVC90" s="342"/>
      <c r="NVD90" s="342"/>
      <c r="NVE90" s="342"/>
      <c r="NVF90" s="342"/>
      <c r="NVG90" s="342"/>
      <c r="NVH90" s="342"/>
      <c r="NVI90" s="342"/>
      <c r="NVJ90" s="342"/>
      <c r="NVK90" s="342"/>
      <c r="NVL90" s="342"/>
      <c r="NVM90" s="342"/>
      <c r="NVN90" s="342"/>
      <c r="NVO90" s="342"/>
      <c r="NVP90" s="342"/>
      <c r="NVQ90" s="342"/>
      <c r="NVR90" s="342"/>
      <c r="NVS90" s="342"/>
      <c r="NVT90" s="342"/>
      <c r="NVU90" s="342"/>
      <c r="NVV90" s="342"/>
      <c r="NVW90" s="342"/>
      <c r="NVX90" s="342"/>
      <c r="NVY90" s="342"/>
      <c r="NVZ90" s="342"/>
      <c r="NWA90" s="342"/>
      <c r="NWB90" s="342"/>
      <c r="NWC90" s="342"/>
      <c r="NWD90" s="342"/>
      <c r="NWE90" s="342"/>
      <c r="NWF90" s="342"/>
      <c r="NWG90" s="342"/>
      <c r="NWH90" s="342"/>
      <c r="NWI90" s="342"/>
      <c r="NWJ90" s="342"/>
      <c r="NWK90" s="342"/>
      <c r="NWL90" s="342"/>
      <c r="NWM90" s="342"/>
      <c r="NWN90" s="342"/>
      <c r="NWO90" s="342"/>
      <c r="NWP90" s="342"/>
      <c r="NWQ90" s="342"/>
      <c r="NWR90" s="342"/>
      <c r="NWS90" s="342"/>
      <c r="NWT90" s="342"/>
      <c r="NWU90" s="342"/>
      <c r="NWV90" s="342"/>
      <c r="NWW90" s="342"/>
      <c r="NWX90" s="342"/>
      <c r="NWY90" s="342"/>
      <c r="NWZ90" s="342"/>
      <c r="NXA90" s="342"/>
      <c r="NXB90" s="342"/>
      <c r="NXC90" s="342"/>
      <c r="NXD90" s="342"/>
      <c r="NXE90" s="342"/>
      <c r="NXF90" s="342"/>
      <c r="NXG90" s="342"/>
      <c r="NXH90" s="342"/>
      <c r="NXI90" s="342"/>
      <c r="NXJ90" s="342"/>
      <c r="NXK90" s="342"/>
      <c r="NXL90" s="342"/>
      <c r="NXM90" s="342"/>
      <c r="NXN90" s="342"/>
      <c r="NXO90" s="342"/>
      <c r="NXP90" s="342"/>
      <c r="NXQ90" s="342"/>
      <c r="NXR90" s="342"/>
      <c r="NXS90" s="342"/>
      <c r="NXT90" s="342"/>
      <c r="NXU90" s="342"/>
      <c r="NXV90" s="342"/>
      <c r="NXW90" s="342"/>
      <c r="NXX90" s="342"/>
      <c r="NXY90" s="342"/>
      <c r="NXZ90" s="342"/>
      <c r="NYA90" s="342"/>
      <c r="NYB90" s="342"/>
      <c r="NYC90" s="342"/>
      <c r="NYD90" s="342"/>
      <c r="NYE90" s="342"/>
      <c r="NYF90" s="342"/>
      <c r="NYG90" s="342"/>
      <c r="NYH90" s="342"/>
      <c r="NYI90" s="342"/>
      <c r="NYJ90" s="342"/>
      <c r="NYK90" s="342"/>
      <c r="NYL90" s="342"/>
      <c r="NYM90" s="342"/>
      <c r="NYN90" s="342"/>
      <c r="NYO90" s="342"/>
      <c r="NYP90" s="342"/>
      <c r="NYQ90" s="342"/>
      <c r="NYR90" s="342"/>
      <c r="NYS90" s="342"/>
      <c r="NYT90" s="342"/>
      <c r="NYU90" s="342"/>
      <c r="NYV90" s="342"/>
      <c r="NYW90" s="342"/>
      <c r="NYX90" s="342"/>
      <c r="NYY90" s="342"/>
      <c r="NYZ90" s="342"/>
      <c r="NZA90" s="342"/>
      <c r="NZB90" s="342"/>
      <c r="NZC90" s="342"/>
      <c r="NZD90" s="342"/>
      <c r="NZE90" s="342"/>
      <c r="NZF90" s="342"/>
      <c r="NZG90" s="342"/>
      <c r="NZH90" s="342"/>
      <c r="NZI90" s="342"/>
      <c r="NZJ90" s="342"/>
      <c r="NZK90" s="342"/>
      <c r="NZL90" s="342"/>
      <c r="NZM90" s="342"/>
      <c r="NZN90" s="342"/>
      <c r="NZO90" s="342"/>
      <c r="NZP90" s="342"/>
      <c r="NZQ90" s="342"/>
      <c r="NZR90" s="342"/>
      <c r="NZS90" s="342"/>
      <c r="NZT90" s="342"/>
      <c r="NZU90" s="342"/>
      <c r="NZV90" s="342"/>
      <c r="NZW90" s="342"/>
      <c r="NZX90" s="342"/>
      <c r="NZY90" s="342"/>
      <c r="NZZ90" s="342"/>
      <c r="OAA90" s="342"/>
      <c r="OAB90" s="342"/>
      <c r="OAC90" s="342"/>
      <c r="OAD90" s="342"/>
      <c r="OAE90" s="342"/>
      <c r="OAF90" s="342"/>
      <c r="OAG90" s="342"/>
      <c r="OAH90" s="342"/>
      <c r="OAI90" s="342"/>
      <c r="OAJ90" s="342"/>
      <c r="OAK90" s="342"/>
      <c r="OAL90" s="342"/>
      <c r="OAM90" s="342"/>
      <c r="OAN90" s="342"/>
      <c r="OAO90" s="342"/>
      <c r="OAP90" s="342"/>
      <c r="OAQ90" s="342"/>
      <c r="OAR90" s="342"/>
      <c r="OAS90" s="342"/>
      <c r="OAT90" s="342"/>
      <c r="OAU90" s="342"/>
      <c r="OAV90" s="342"/>
      <c r="OAW90" s="342"/>
      <c r="OAX90" s="342"/>
      <c r="OAY90" s="342"/>
      <c r="OAZ90" s="342"/>
      <c r="OBA90" s="342"/>
      <c r="OBB90" s="342"/>
      <c r="OBC90" s="342"/>
      <c r="OBD90" s="342"/>
      <c r="OBE90" s="342"/>
      <c r="OBF90" s="342"/>
      <c r="OBG90" s="342"/>
      <c r="OBH90" s="342"/>
      <c r="OBI90" s="342"/>
      <c r="OBJ90" s="342"/>
      <c r="OBK90" s="342"/>
      <c r="OBL90" s="342"/>
      <c r="OBM90" s="342"/>
      <c r="OBN90" s="342"/>
      <c r="OBO90" s="342"/>
      <c r="OBP90" s="342"/>
      <c r="OBQ90" s="342"/>
      <c r="OBR90" s="342"/>
      <c r="OBS90" s="342"/>
      <c r="OBT90" s="342"/>
      <c r="OBU90" s="342"/>
      <c r="OBV90" s="342"/>
      <c r="OBW90" s="342"/>
      <c r="OBX90" s="342"/>
      <c r="OBY90" s="342"/>
      <c r="OBZ90" s="342"/>
      <c r="OCA90" s="342"/>
      <c r="OCB90" s="342"/>
      <c r="OCC90" s="342"/>
      <c r="OCD90" s="342"/>
      <c r="OCE90" s="342"/>
      <c r="OCF90" s="342"/>
      <c r="OCG90" s="342"/>
      <c r="OCH90" s="342"/>
      <c r="OCI90" s="342"/>
      <c r="OCJ90" s="342"/>
      <c r="OCK90" s="342"/>
      <c r="OCL90" s="342"/>
      <c r="OCM90" s="342"/>
      <c r="OCN90" s="342"/>
      <c r="OCO90" s="342"/>
      <c r="OCP90" s="342"/>
      <c r="OCQ90" s="342"/>
      <c r="OCR90" s="342"/>
      <c r="OCS90" s="342"/>
      <c r="OCT90" s="342"/>
      <c r="OCU90" s="342"/>
      <c r="OCV90" s="342"/>
      <c r="OCW90" s="342"/>
      <c r="OCX90" s="342"/>
      <c r="OCY90" s="342"/>
      <c r="OCZ90" s="342"/>
      <c r="ODA90" s="342"/>
      <c r="ODB90" s="342"/>
      <c r="ODC90" s="342"/>
      <c r="ODD90" s="342"/>
      <c r="ODE90" s="342"/>
      <c r="ODF90" s="342"/>
      <c r="ODG90" s="342"/>
      <c r="ODH90" s="342"/>
      <c r="ODI90" s="342"/>
      <c r="ODJ90" s="342"/>
      <c r="ODK90" s="342"/>
      <c r="ODL90" s="342"/>
      <c r="ODM90" s="342"/>
      <c r="ODN90" s="342"/>
      <c r="ODO90" s="342"/>
      <c r="ODP90" s="342"/>
      <c r="ODQ90" s="342"/>
      <c r="ODR90" s="342"/>
      <c r="ODS90" s="342"/>
      <c r="ODT90" s="342"/>
      <c r="ODU90" s="342"/>
      <c r="ODV90" s="342"/>
      <c r="ODW90" s="342"/>
      <c r="ODX90" s="342"/>
      <c r="ODY90" s="342"/>
      <c r="ODZ90" s="342"/>
      <c r="OEA90" s="342"/>
      <c r="OEB90" s="342"/>
      <c r="OEC90" s="342"/>
      <c r="OED90" s="342"/>
      <c r="OEE90" s="342"/>
      <c r="OEF90" s="342"/>
      <c r="OEG90" s="342"/>
      <c r="OEH90" s="342"/>
      <c r="OEI90" s="342"/>
      <c r="OEJ90" s="342"/>
      <c r="OEK90" s="342"/>
      <c r="OEL90" s="342"/>
      <c r="OEM90" s="342"/>
      <c r="OEN90" s="342"/>
      <c r="OEO90" s="342"/>
      <c r="OEP90" s="342"/>
      <c r="OEQ90" s="342"/>
      <c r="OER90" s="342"/>
      <c r="OES90" s="342"/>
      <c r="OET90" s="342"/>
      <c r="OEU90" s="342"/>
      <c r="OEV90" s="342"/>
      <c r="OEW90" s="342"/>
      <c r="OEX90" s="342"/>
      <c r="OEY90" s="342"/>
      <c r="OEZ90" s="342"/>
      <c r="OFA90" s="342"/>
      <c r="OFB90" s="342"/>
      <c r="OFC90" s="342"/>
      <c r="OFD90" s="342"/>
      <c r="OFE90" s="342"/>
      <c r="OFF90" s="342"/>
      <c r="OFG90" s="342"/>
      <c r="OFH90" s="342"/>
      <c r="OFI90" s="342"/>
      <c r="OFJ90" s="342"/>
      <c r="OFK90" s="342"/>
      <c r="OFL90" s="342"/>
      <c r="OFM90" s="342"/>
      <c r="OFN90" s="342"/>
      <c r="OFO90" s="342"/>
      <c r="OFP90" s="342"/>
      <c r="OFQ90" s="342"/>
      <c r="OFR90" s="342"/>
      <c r="OFS90" s="342"/>
      <c r="OFT90" s="342"/>
      <c r="OFU90" s="342"/>
      <c r="OFV90" s="342"/>
      <c r="OFW90" s="342"/>
      <c r="OFX90" s="342"/>
      <c r="OFY90" s="342"/>
      <c r="OFZ90" s="342"/>
      <c r="OGA90" s="342"/>
      <c r="OGB90" s="342"/>
      <c r="OGC90" s="342"/>
      <c r="OGD90" s="342"/>
      <c r="OGE90" s="342"/>
      <c r="OGF90" s="342"/>
      <c r="OGG90" s="342"/>
      <c r="OGH90" s="342"/>
      <c r="OGI90" s="342"/>
      <c r="OGJ90" s="342"/>
      <c r="OGK90" s="342"/>
      <c r="OGL90" s="342"/>
      <c r="OGM90" s="342"/>
      <c r="OGN90" s="342"/>
      <c r="OGO90" s="342"/>
      <c r="OGP90" s="342"/>
      <c r="OGQ90" s="342"/>
      <c r="OGR90" s="342"/>
      <c r="OGS90" s="342"/>
      <c r="OGT90" s="342"/>
      <c r="OGU90" s="342"/>
      <c r="OGV90" s="342"/>
      <c r="OGW90" s="342"/>
      <c r="OGX90" s="342"/>
      <c r="OGY90" s="342"/>
      <c r="OGZ90" s="342"/>
      <c r="OHA90" s="342"/>
      <c r="OHB90" s="342"/>
      <c r="OHC90" s="342"/>
      <c r="OHD90" s="342"/>
      <c r="OHE90" s="342"/>
      <c r="OHF90" s="342"/>
      <c r="OHG90" s="342"/>
      <c r="OHH90" s="342"/>
      <c r="OHI90" s="342"/>
      <c r="OHJ90" s="342"/>
      <c r="OHK90" s="342"/>
      <c r="OHL90" s="342"/>
      <c r="OHM90" s="342"/>
      <c r="OHN90" s="342"/>
      <c r="OHO90" s="342"/>
      <c r="OHP90" s="342"/>
      <c r="OHQ90" s="342"/>
      <c r="OHR90" s="342"/>
      <c r="OHS90" s="342"/>
      <c r="OHT90" s="342"/>
      <c r="OHU90" s="342"/>
      <c r="OHV90" s="342"/>
      <c r="OHW90" s="342"/>
      <c r="OHX90" s="342"/>
      <c r="OHY90" s="342"/>
      <c r="OHZ90" s="342"/>
      <c r="OIA90" s="342"/>
      <c r="OIB90" s="342"/>
      <c r="OIC90" s="342"/>
      <c r="OID90" s="342"/>
      <c r="OIE90" s="342"/>
      <c r="OIF90" s="342"/>
      <c r="OIG90" s="342"/>
      <c r="OIH90" s="342"/>
      <c r="OII90" s="342"/>
      <c r="OIJ90" s="342"/>
      <c r="OIK90" s="342"/>
      <c r="OIL90" s="342"/>
      <c r="OIM90" s="342"/>
      <c r="OIN90" s="342"/>
      <c r="OIO90" s="342"/>
      <c r="OIP90" s="342"/>
      <c r="OIQ90" s="342"/>
      <c r="OIR90" s="342"/>
      <c r="OIS90" s="342"/>
      <c r="OIT90" s="342"/>
      <c r="OIU90" s="342"/>
      <c r="OIV90" s="342"/>
      <c r="OIW90" s="342"/>
      <c r="OIX90" s="342"/>
      <c r="OIY90" s="342"/>
      <c r="OIZ90" s="342"/>
      <c r="OJA90" s="342"/>
      <c r="OJB90" s="342"/>
      <c r="OJC90" s="342"/>
      <c r="OJD90" s="342"/>
      <c r="OJE90" s="342"/>
      <c r="OJF90" s="342"/>
      <c r="OJG90" s="342"/>
      <c r="OJH90" s="342"/>
      <c r="OJI90" s="342"/>
      <c r="OJJ90" s="342"/>
      <c r="OJK90" s="342"/>
      <c r="OJL90" s="342"/>
      <c r="OJM90" s="342"/>
      <c r="OJN90" s="342"/>
      <c r="OJO90" s="342"/>
      <c r="OJP90" s="342"/>
      <c r="OJQ90" s="342"/>
      <c r="OJR90" s="342"/>
      <c r="OJS90" s="342"/>
      <c r="OJT90" s="342"/>
      <c r="OJU90" s="342"/>
      <c r="OJV90" s="342"/>
      <c r="OJW90" s="342"/>
      <c r="OJX90" s="342"/>
      <c r="OJY90" s="342"/>
      <c r="OJZ90" s="342"/>
      <c r="OKA90" s="342"/>
      <c r="OKB90" s="342"/>
      <c r="OKC90" s="342"/>
      <c r="OKD90" s="342"/>
      <c r="OKE90" s="342"/>
      <c r="OKF90" s="342"/>
      <c r="OKG90" s="342"/>
      <c r="OKH90" s="342"/>
      <c r="OKI90" s="342"/>
      <c r="OKJ90" s="342"/>
      <c r="OKK90" s="342"/>
      <c r="OKL90" s="342"/>
      <c r="OKM90" s="342"/>
      <c r="OKN90" s="342"/>
      <c r="OKO90" s="342"/>
      <c r="OKP90" s="342"/>
      <c r="OKQ90" s="342"/>
      <c r="OKR90" s="342"/>
      <c r="OKS90" s="342"/>
      <c r="OKT90" s="342"/>
      <c r="OKU90" s="342"/>
      <c r="OKV90" s="342"/>
      <c r="OKW90" s="342"/>
      <c r="OKX90" s="342"/>
      <c r="OKY90" s="342"/>
      <c r="OKZ90" s="342"/>
      <c r="OLA90" s="342"/>
      <c r="OLB90" s="342"/>
      <c r="OLC90" s="342"/>
      <c r="OLD90" s="342"/>
      <c r="OLE90" s="342"/>
      <c r="OLF90" s="342"/>
      <c r="OLG90" s="342"/>
      <c r="OLH90" s="342"/>
      <c r="OLI90" s="342"/>
      <c r="OLJ90" s="342"/>
      <c r="OLK90" s="342"/>
      <c r="OLL90" s="342"/>
      <c r="OLM90" s="342"/>
      <c r="OLN90" s="342"/>
      <c r="OLO90" s="342"/>
      <c r="OLP90" s="342"/>
      <c r="OLQ90" s="342"/>
      <c r="OLR90" s="342"/>
      <c r="OLS90" s="342"/>
      <c r="OLT90" s="342"/>
      <c r="OLU90" s="342"/>
      <c r="OLV90" s="342"/>
      <c r="OLW90" s="342"/>
      <c r="OLX90" s="342"/>
      <c r="OLY90" s="342"/>
      <c r="OLZ90" s="342"/>
      <c r="OMA90" s="342"/>
      <c r="OMB90" s="342"/>
      <c r="OMC90" s="342"/>
      <c r="OMD90" s="342"/>
      <c r="OME90" s="342"/>
      <c r="OMF90" s="342"/>
      <c r="OMG90" s="342"/>
      <c r="OMH90" s="342"/>
      <c r="OMI90" s="342"/>
      <c r="OMJ90" s="342"/>
      <c r="OMK90" s="342"/>
      <c r="OML90" s="342"/>
      <c r="OMM90" s="342"/>
      <c r="OMN90" s="342"/>
      <c r="OMO90" s="342"/>
      <c r="OMP90" s="342"/>
      <c r="OMQ90" s="342"/>
      <c r="OMR90" s="342"/>
      <c r="OMS90" s="342"/>
      <c r="OMT90" s="342"/>
      <c r="OMU90" s="342"/>
      <c r="OMV90" s="342"/>
      <c r="OMW90" s="342"/>
      <c r="OMX90" s="342"/>
      <c r="OMY90" s="342"/>
      <c r="OMZ90" s="342"/>
      <c r="ONA90" s="342"/>
      <c r="ONB90" s="342"/>
      <c r="ONC90" s="342"/>
      <c r="OND90" s="342"/>
      <c r="ONE90" s="342"/>
      <c r="ONF90" s="342"/>
      <c r="ONG90" s="342"/>
      <c r="ONH90" s="342"/>
      <c r="ONI90" s="342"/>
      <c r="ONJ90" s="342"/>
      <c r="ONK90" s="342"/>
      <c r="ONL90" s="342"/>
      <c r="ONM90" s="342"/>
      <c r="ONN90" s="342"/>
      <c r="ONO90" s="342"/>
      <c r="ONP90" s="342"/>
      <c r="ONQ90" s="342"/>
      <c r="ONR90" s="342"/>
      <c r="ONS90" s="342"/>
      <c r="ONT90" s="342"/>
      <c r="ONU90" s="342"/>
      <c r="ONV90" s="342"/>
      <c r="ONW90" s="342"/>
      <c r="ONX90" s="342"/>
      <c r="ONY90" s="342"/>
      <c r="ONZ90" s="342"/>
      <c r="OOA90" s="342"/>
      <c r="OOB90" s="342"/>
      <c r="OOC90" s="342"/>
      <c r="OOD90" s="342"/>
      <c r="OOE90" s="342"/>
      <c r="OOF90" s="342"/>
      <c r="OOG90" s="342"/>
      <c r="OOH90" s="342"/>
      <c r="OOI90" s="342"/>
      <c r="OOJ90" s="342"/>
      <c r="OOK90" s="342"/>
      <c r="OOL90" s="342"/>
      <c r="OOM90" s="342"/>
      <c r="OON90" s="342"/>
      <c r="OOO90" s="342"/>
      <c r="OOP90" s="342"/>
      <c r="OOQ90" s="342"/>
      <c r="OOR90" s="342"/>
      <c r="OOS90" s="342"/>
      <c r="OOT90" s="342"/>
      <c r="OOU90" s="342"/>
      <c r="OOV90" s="342"/>
      <c r="OOW90" s="342"/>
      <c r="OOX90" s="342"/>
      <c r="OOY90" s="342"/>
      <c r="OOZ90" s="342"/>
      <c r="OPA90" s="342"/>
      <c r="OPB90" s="342"/>
      <c r="OPC90" s="342"/>
      <c r="OPD90" s="342"/>
      <c r="OPE90" s="342"/>
      <c r="OPF90" s="342"/>
      <c r="OPG90" s="342"/>
      <c r="OPH90" s="342"/>
      <c r="OPI90" s="342"/>
      <c r="OPJ90" s="342"/>
      <c r="OPK90" s="342"/>
      <c r="OPL90" s="342"/>
      <c r="OPM90" s="342"/>
      <c r="OPN90" s="342"/>
      <c r="OPO90" s="342"/>
      <c r="OPP90" s="342"/>
      <c r="OPQ90" s="342"/>
      <c r="OPR90" s="342"/>
      <c r="OPS90" s="342"/>
      <c r="OPT90" s="342"/>
      <c r="OPU90" s="342"/>
      <c r="OPV90" s="342"/>
      <c r="OPW90" s="342"/>
      <c r="OPX90" s="342"/>
      <c r="OPY90" s="342"/>
      <c r="OPZ90" s="342"/>
      <c r="OQA90" s="342"/>
      <c r="OQB90" s="342"/>
      <c r="OQC90" s="342"/>
      <c r="OQD90" s="342"/>
      <c r="OQE90" s="342"/>
      <c r="OQF90" s="342"/>
      <c r="OQG90" s="342"/>
      <c r="OQH90" s="342"/>
      <c r="OQI90" s="342"/>
      <c r="OQJ90" s="342"/>
      <c r="OQK90" s="342"/>
      <c r="OQL90" s="342"/>
      <c r="OQM90" s="342"/>
      <c r="OQN90" s="342"/>
      <c r="OQO90" s="342"/>
      <c r="OQP90" s="342"/>
      <c r="OQQ90" s="342"/>
      <c r="OQR90" s="342"/>
      <c r="OQS90" s="342"/>
      <c r="OQT90" s="342"/>
      <c r="OQU90" s="342"/>
      <c r="OQV90" s="342"/>
      <c r="OQW90" s="342"/>
      <c r="OQX90" s="342"/>
      <c r="OQY90" s="342"/>
      <c r="OQZ90" s="342"/>
      <c r="ORA90" s="342"/>
      <c r="ORB90" s="342"/>
      <c r="ORC90" s="342"/>
      <c r="ORD90" s="342"/>
      <c r="ORE90" s="342"/>
      <c r="ORF90" s="342"/>
      <c r="ORG90" s="342"/>
      <c r="ORH90" s="342"/>
      <c r="ORI90" s="342"/>
      <c r="ORJ90" s="342"/>
      <c r="ORK90" s="342"/>
      <c r="ORL90" s="342"/>
      <c r="ORM90" s="342"/>
      <c r="ORN90" s="342"/>
      <c r="ORO90" s="342"/>
      <c r="ORP90" s="342"/>
      <c r="ORQ90" s="342"/>
      <c r="ORR90" s="342"/>
      <c r="ORS90" s="342"/>
      <c r="ORT90" s="342"/>
      <c r="ORU90" s="342"/>
      <c r="ORV90" s="342"/>
      <c r="ORW90" s="342"/>
      <c r="ORX90" s="342"/>
      <c r="ORY90" s="342"/>
      <c r="ORZ90" s="342"/>
      <c r="OSA90" s="342"/>
      <c r="OSB90" s="342"/>
      <c r="OSC90" s="342"/>
      <c r="OSD90" s="342"/>
      <c r="OSE90" s="342"/>
      <c r="OSF90" s="342"/>
      <c r="OSG90" s="342"/>
      <c r="OSH90" s="342"/>
      <c r="OSI90" s="342"/>
      <c r="OSJ90" s="342"/>
      <c r="OSK90" s="342"/>
      <c r="OSL90" s="342"/>
      <c r="OSM90" s="342"/>
      <c r="OSN90" s="342"/>
      <c r="OSO90" s="342"/>
      <c r="OSP90" s="342"/>
      <c r="OSQ90" s="342"/>
      <c r="OSR90" s="342"/>
      <c r="OSS90" s="342"/>
      <c r="OST90" s="342"/>
      <c r="OSU90" s="342"/>
      <c r="OSV90" s="342"/>
      <c r="OSW90" s="342"/>
      <c r="OSX90" s="342"/>
      <c r="OSY90" s="342"/>
      <c r="OSZ90" s="342"/>
      <c r="OTA90" s="342"/>
      <c r="OTB90" s="342"/>
      <c r="OTC90" s="342"/>
      <c r="OTD90" s="342"/>
      <c r="OTE90" s="342"/>
      <c r="OTF90" s="342"/>
      <c r="OTG90" s="342"/>
      <c r="OTH90" s="342"/>
      <c r="OTI90" s="342"/>
      <c r="OTJ90" s="342"/>
      <c r="OTK90" s="342"/>
      <c r="OTL90" s="342"/>
      <c r="OTM90" s="342"/>
      <c r="OTN90" s="342"/>
      <c r="OTO90" s="342"/>
      <c r="OTP90" s="342"/>
      <c r="OTQ90" s="342"/>
      <c r="OTR90" s="342"/>
      <c r="OTS90" s="342"/>
      <c r="OTT90" s="342"/>
      <c r="OTU90" s="342"/>
      <c r="OTV90" s="342"/>
      <c r="OTW90" s="342"/>
      <c r="OTX90" s="342"/>
      <c r="OTY90" s="342"/>
      <c r="OTZ90" s="342"/>
      <c r="OUA90" s="342"/>
      <c r="OUB90" s="342"/>
      <c r="OUC90" s="342"/>
      <c r="OUD90" s="342"/>
      <c r="OUE90" s="342"/>
      <c r="OUF90" s="342"/>
      <c r="OUG90" s="342"/>
      <c r="OUH90" s="342"/>
      <c r="OUI90" s="342"/>
      <c r="OUJ90" s="342"/>
      <c r="OUK90" s="342"/>
      <c r="OUL90" s="342"/>
      <c r="OUM90" s="342"/>
      <c r="OUN90" s="342"/>
      <c r="OUO90" s="342"/>
      <c r="OUP90" s="342"/>
      <c r="OUQ90" s="342"/>
      <c r="OUR90" s="342"/>
      <c r="OUS90" s="342"/>
      <c r="OUT90" s="342"/>
      <c r="OUU90" s="342"/>
      <c r="OUV90" s="342"/>
      <c r="OUW90" s="342"/>
      <c r="OUX90" s="342"/>
      <c r="OUY90" s="342"/>
      <c r="OUZ90" s="342"/>
      <c r="OVA90" s="342"/>
      <c r="OVB90" s="342"/>
      <c r="OVC90" s="342"/>
      <c r="OVD90" s="342"/>
      <c r="OVE90" s="342"/>
      <c r="OVF90" s="342"/>
      <c r="OVG90" s="342"/>
      <c r="OVH90" s="342"/>
      <c r="OVI90" s="342"/>
      <c r="OVJ90" s="342"/>
      <c r="OVK90" s="342"/>
      <c r="OVL90" s="342"/>
      <c r="OVM90" s="342"/>
      <c r="OVN90" s="342"/>
      <c r="OVO90" s="342"/>
      <c r="OVP90" s="342"/>
      <c r="OVQ90" s="342"/>
      <c r="OVR90" s="342"/>
      <c r="OVS90" s="342"/>
      <c r="OVT90" s="342"/>
      <c r="OVU90" s="342"/>
      <c r="OVV90" s="342"/>
      <c r="OVW90" s="342"/>
      <c r="OVX90" s="342"/>
      <c r="OVY90" s="342"/>
      <c r="OVZ90" s="342"/>
      <c r="OWA90" s="342"/>
      <c r="OWB90" s="342"/>
      <c r="OWC90" s="342"/>
      <c r="OWD90" s="342"/>
      <c r="OWE90" s="342"/>
      <c r="OWF90" s="342"/>
      <c r="OWG90" s="342"/>
      <c r="OWH90" s="342"/>
      <c r="OWI90" s="342"/>
      <c r="OWJ90" s="342"/>
      <c r="OWK90" s="342"/>
      <c r="OWL90" s="342"/>
      <c r="OWM90" s="342"/>
      <c r="OWN90" s="342"/>
      <c r="OWO90" s="342"/>
      <c r="OWP90" s="342"/>
      <c r="OWQ90" s="342"/>
      <c r="OWR90" s="342"/>
      <c r="OWS90" s="342"/>
      <c r="OWT90" s="342"/>
      <c r="OWU90" s="342"/>
      <c r="OWV90" s="342"/>
      <c r="OWW90" s="342"/>
      <c r="OWX90" s="342"/>
      <c r="OWY90" s="342"/>
      <c r="OWZ90" s="342"/>
      <c r="OXA90" s="342"/>
      <c r="OXB90" s="342"/>
      <c r="OXC90" s="342"/>
      <c r="OXD90" s="342"/>
      <c r="OXE90" s="342"/>
      <c r="OXF90" s="342"/>
      <c r="OXG90" s="342"/>
      <c r="OXH90" s="342"/>
      <c r="OXI90" s="342"/>
      <c r="OXJ90" s="342"/>
      <c r="OXK90" s="342"/>
      <c r="OXL90" s="342"/>
      <c r="OXM90" s="342"/>
      <c r="OXN90" s="342"/>
      <c r="OXO90" s="342"/>
      <c r="OXP90" s="342"/>
      <c r="OXQ90" s="342"/>
      <c r="OXR90" s="342"/>
      <c r="OXS90" s="342"/>
      <c r="OXT90" s="342"/>
      <c r="OXU90" s="342"/>
      <c r="OXV90" s="342"/>
      <c r="OXW90" s="342"/>
      <c r="OXX90" s="342"/>
      <c r="OXY90" s="342"/>
      <c r="OXZ90" s="342"/>
      <c r="OYA90" s="342"/>
      <c r="OYB90" s="342"/>
      <c r="OYC90" s="342"/>
      <c r="OYD90" s="342"/>
      <c r="OYE90" s="342"/>
      <c r="OYF90" s="342"/>
      <c r="OYG90" s="342"/>
      <c r="OYH90" s="342"/>
      <c r="OYI90" s="342"/>
      <c r="OYJ90" s="342"/>
      <c r="OYK90" s="342"/>
      <c r="OYL90" s="342"/>
      <c r="OYM90" s="342"/>
      <c r="OYN90" s="342"/>
      <c r="OYO90" s="342"/>
      <c r="OYP90" s="342"/>
      <c r="OYQ90" s="342"/>
      <c r="OYR90" s="342"/>
      <c r="OYS90" s="342"/>
      <c r="OYT90" s="342"/>
      <c r="OYU90" s="342"/>
      <c r="OYV90" s="342"/>
      <c r="OYW90" s="342"/>
      <c r="OYX90" s="342"/>
      <c r="OYY90" s="342"/>
      <c r="OYZ90" s="342"/>
      <c r="OZA90" s="342"/>
      <c r="OZB90" s="342"/>
      <c r="OZC90" s="342"/>
      <c r="OZD90" s="342"/>
      <c r="OZE90" s="342"/>
      <c r="OZF90" s="342"/>
      <c r="OZG90" s="342"/>
      <c r="OZH90" s="342"/>
      <c r="OZI90" s="342"/>
      <c r="OZJ90" s="342"/>
      <c r="OZK90" s="342"/>
      <c r="OZL90" s="342"/>
      <c r="OZM90" s="342"/>
      <c r="OZN90" s="342"/>
      <c r="OZO90" s="342"/>
      <c r="OZP90" s="342"/>
      <c r="OZQ90" s="342"/>
      <c r="OZR90" s="342"/>
      <c r="OZS90" s="342"/>
      <c r="OZT90" s="342"/>
      <c r="OZU90" s="342"/>
      <c r="OZV90" s="342"/>
      <c r="OZW90" s="342"/>
      <c r="OZX90" s="342"/>
      <c r="OZY90" s="342"/>
      <c r="OZZ90" s="342"/>
      <c r="PAA90" s="342"/>
      <c r="PAB90" s="342"/>
      <c r="PAC90" s="342"/>
      <c r="PAD90" s="342"/>
      <c r="PAE90" s="342"/>
      <c r="PAF90" s="342"/>
      <c r="PAG90" s="342"/>
      <c r="PAH90" s="342"/>
      <c r="PAI90" s="342"/>
      <c r="PAJ90" s="342"/>
      <c r="PAK90" s="342"/>
      <c r="PAL90" s="342"/>
      <c r="PAM90" s="342"/>
      <c r="PAN90" s="342"/>
      <c r="PAO90" s="342"/>
      <c r="PAP90" s="342"/>
      <c r="PAQ90" s="342"/>
      <c r="PAR90" s="342"/>
      <c r="PAS90" s="342"/>
      <c r="PAT90" s="342"/>
      <c r="PAU90" s="342"/>
      <c r="PAV90" s="342"/>
      <c r="PAW90" s="342"/>
      <c r="PAX90" s="342"/>
      <c r="PAY90" s="342"/>
      <c r="PAZ90" s="342"/>
      <c r="PBA90" s="342"/>
      <c r="PBB90" s="342"/>
      <c r="PBC90" s="342"/>
      <c r="PBD90" s="342"/>
      <c r="PBE90" s="342"/>
      <c r="PBF90" s="342"/>
      <c r="PBG90" s="342"/>
      <c r="PBH90" s="342"/>
      <c r="PBI90" s="342"/>
      <c r="PBJ90" s="342"/>
      <c r="PBK90" s="342"/>
      <c r="PBL90" s="342"/>
      <c r="PBM90" s="342"/>
      <c r="PBN90" s="342"/>
      <c r="PBO90" s="342"/>
      <c r="PBP90" s="342"/>
      <c r="PBQ90" s="342"/>
      <c r="PBR90" s="342"/>
      <c r="PBS90" s="342"/>
      <c r="PBT90" s="342"/>
      <c r="PBU90" s="342"/>
      <c r="PBV90" s="342"/>
      <c r="PBW90" s="342"/>
      <c r="PBX90" s="342"/>
      <c r="PBY90" s="342"/>
      <c r="PBZ90" s="342"/>
      <c r="PCA90" s="342"/>
      <c r="PCB90" s="342"/>
      <c r="PCC90" s="342"/>
      <c r="PCD90" s="342"/>
      <c r="PCE90" s="342"/>
      <c r="PCF90" s="342"/>
      <c r="PCG90" s="342"/>
      <c r="PCH90" s="342"/>
      <c r="PCI90" s="342"/>
      <c r="PCJ90" s="342"/>
      <c r="PCK90" s="342"/>
      <c r="PCL90" s="342"/>
      <c r="PCM90" s="342"/>
      <c r="PCN90" s="342"/>
      <c r="PCO90" s="342"/>
      <c r="PCP90" s="342"/>
      <c r="PCQ90" s="342"/>
      <c r="PCR90" s="342"/>
      <c r="PCS90" s="342"/>
      <c r="PCT90" s="342"/>
      <c r="PCU90" s="342"/>
      <c r="PCV90" s="342"/>
      <c r="PCW90" s="342"/>
      <c r="PCX90" s="342"/>
      <c r="PCY90" s="342"/>
      <c r="PCZ90" s="342"/>
      <c r="PDA90" s="342"/>
      <c r="PDB90" s="342"/>
      <c r="PDC90" s="342"/>
      <c r="PDD90" s="342"/>
      <c r="PDE90" s="342"/>
      <c r="PDF90" s="342"/>
      <c r="PDG90" s="342"/>
      <c r="PDH90" s="342"/>
      <c r="PDI90" s="342"/>
      <c r="PDJ90" s="342"/>
      <c r="PDK90" s="342"/>
      <c r="PDL90" s="342"/>
      <c r="PDM90" s="342"/>
      <c r="PDN90" s="342"/>
      <c r="PDO90" s="342"/>
      <c r="PDP90" s="342"/>
      <c r="PDQ90" s="342"/>
      <c r="PDR90" s="342"/>
      <c r="PDS90" s="342"/>
      <c r="PDT90" s="342"/>
      <c r="PDU90" s="342"/>
      <c r="PDV90" s="342"/>
      <c r="PDW90" s="342"/>
      <c r="PDX90" s="342"/>
      <c r="PDY90" s="342"/>
      <c r="PDZ90" s="342"/>
      <c r="PEA90" s="342"/>
      <c r="PEB90" s="342"/>
      <c r="PEC90" s="342"/>
      <c r="PED90" s="342"/>
      <c r="PEE90" s="342"/>
      <c r="PEF90" s="342"/>
      <c r="PEG90" s="342"/>
      <c r="PEH90" s="342"/>
      <c r="PEI90" s="342"/>
      <c r="PEJ90" s="342"/>
      <c r="PEK90" s="342"/>
      <c r="PEL90" s="342"/>
      <c r="PEM90" s="342"/>
      <c r="PEN90" s="342"/>
      <c r="PEO90" s="342"/>
      <c r="PEP90" s="342"/>
      <c r="PEQ90" s="342"/>
      <c r="PER90" s="342"/>
      <c r="PES90" s="342"/>
      <c r="PET90" s="342"/>
      <c r="PEU90" s="342"/>
      <c r="PEV90" s="342"/>
      <c r="PEW90" s="342"/>
      <c r="PEX90" s="342"/>
      <c r="PEY90" s="342"/>
      <c r="PEZ90" s="342"/>
      <c r="PFA90" s="342"/>
      <c r="PFB90" s="342"/>
      <c r="PFC90" s="342"/>
      <c r="PFD90" s="342"/>
      <c r="PFE90" s="342"/>
      <c r="PFF90" s="342"/>
      <c r="PFG90" s="342"/>
      <c r="PFH90" s="342"/>
      <c r="PFI90" s="342"/>
      <c r="PFJ90" s="342"/>
      <c r="PFK90" s="342"/>
      <c r="PFL90" s="342"/>
      <c r="PFM90" s="342"/>
      <c r="PFN90" s="342"/>
      <c r="PFO90" s="342"/>
      <c r="PFP90" s="342"/>
      <c r="PFQ90" s="342"/>
      <c r="PFR90" s="342"/>
      <c r="PFS90" s="342"/>
      <c r="PFT90" s="342"/>
      <c r="PFU90" s="342"/>
      <c r="PFV90" s="342"/>
      <c r="PFW90" s="342"/>
      <c r="PFX90" s="342"/>
      <c r="PFY90" s="342"/>
      <c r="PFZ90" s="342"/>
      <c r="PGA90" s="342"/>
      <c r="PGB90" s="342"/>
      <c r="PGC90" s="342"/>
      <c r="PGD90" s="342"/>
      <c r="PGE90" s="342"/>
      <c r="PGF90" s="342"/>
      <c r="PGG90" s="342"/>
      <c r="PGH90" s="342"/>
      <c r="PGI90" s="342"/>
      <c r="PGJ90" s="342"/>
      <c r="PGK90" s="342"/>
      <c r="PGL90" s="342"/>
      <c r="PGM90" s="342"/>
      <c r="PGN90" s="342"/>
      <c r="PGO90" s="342"/>
      <c r="PGP90" s="342"/>
      <c r="PGQ90" s="342"/>
      <c r="PGR90" s="342"/>
      <c r="PGS90" s="342"/>
      <c r="PGT90" s="342"/>
      <c r="PGU90" s="342"/>
      <c r="PGV90" s="342"/>
      <c r="PGW90" s="342"/>
      <c r="PGX90" s="342"/>
      <c r="PGY90" s="342"/>
      <c r="PGZ90" s="342"/>
      <c r="PHA90" s="342"/>
      <c r="PHB90" s="342"/>
      <c r="PHC90" s="342"/>
      <c r="PHD90" s="342"/>
      <c r="PHE90" s="342"/>
      <c r="PHF90" s="342"/>
      <c r="PHG90" s="342"/>
      <c r="PHH90" s="342"/>
      <c r="PHI90" s="342"/>
      <c r="PHJ90" s="342"/>
      <c r="PHK90" s="342"/>
      <c r="PHL90" s="342"/>
      <c r="PHM90" s="342"/>
      <c r="PHN90" s="342"/>
      <c r="PHO90" s="342"/>
      <c r="PHP90" s="342"/>
      <c r="PHQ90" s="342"/>
      <c r="PHR90" s="342"/>
      <c r="PHS90" s="342"/>
      <c r="PHT90" s="342"/>
      <c r="PHU90" s="342"/>
      <c r="PHV90" s="342"/>
      <c r="PHW90" s="342"/>
      <c r="PHX90" s="342"/>
      <c r="PHY90" s="342"/>
      <c r="PHZ90" s="342"/>
      <c r="PIA90" s="342"/>
      <c r="PIB90" s="342"/>
      <c r="PIC90" s="342"/>
      <c r="PID90" s="342"/>
      <c r="PIE90" s="342"/>
      <c r="PIF90" s="342"/>
      <c r="PIG90" s="342"/>
      <c r="PIH90" s="342"/>
      <c r="PII90" s="342"/>
      <c r="PIJ90" s="342"/>
      <c r="PIK90" s="342"/>
      <c r="PIL90" s="342"/>
      <c r="PIM90" s="342"/>
      <c r="PIN90" s="342"/>
      <c r="PIO90" s="342"/>
      <c r="PIP90" s="342"/>
      <c r="PIQ90" s="342"/>
      <c r="PIR90" s="342"/>
      <c r="PIS90" s="342"/>
      <c r="PIT90" s="342"/>
      <c r="PIU90" s="342"/>
      <c r="PIV90" s="342"/>
      <c r="PIW90" s="342"/>
      <c r="PIX90" s="342"/>
      <c r="PIY90" s="342"/>
      <c r="PIZ90" s="342"/>
      <c r="PJA90" s="342"/>
      <c r="PJB90" s="342"/>
      <c r="PJC90" s="342"/>
      <c r="PJD90" s="342"/>
      <c r="PJE90" s="342"/>
      <c r="PJF90" s="342"/>
      <c r="PJG90" s="342"/>
      <c r="PJH90" s="342"/>
      <c r="PJI90" s="342"/>
      <c r="PJJ90" s="342"/>
      <c r="PJK90" s="342"/>
      <c r="PJL90" s="342"/>
      <c r="PJM90" s="342"/>
      <c r="PJN90" s="342"/>
      <c r="PJO90" s="342"/>
      <c r="PJP90" s="342"/>
      <c r="PJQ90" s="342"/>
      <c r="PJR90" s="342"/>
      <c r="PJS90" s="342"/>
      <c r="PJT90" s="342"/>
      <c r="PJU90" s="342"/>
      <c r="PJV90" s="342"/>
      <c r="PJW90" s="342"/>
      <c r="PJX90" s="342"/>
      <c r="PJY90" s="342"/>
      <c r="PJZ90" s="342"/>
      <c r="PKA90" s="342"/>
      <c r="PKB90" s="342"/>
      <c r="PKC90" s="342"/>
      <c r="PKD90" s="342"/>
      <c r="PKE90" s="342"/>
      <c r="PKF90" s="342"/>
      <c r="PKG90" s="342"/>
      <c r="PKH90" s="342"/>
      <c r="PKI90" s="342"/>
      <c r="PKJ90" s="342"/>
      <c r="PKK90" s="342"/>
      <c r="PKL90" s="342"/>
      <c r="PKM90" s="342"/>
      <c r="PKN90" s="342"/>
      <c r="PKO90" s="342"/>
      <c r="PKP90" s="342"/>
      <c r="PKQ90" s="342"/>
      <c r="PKR90" s="342"/>
      <c r="PKS90" s="342"/>
      <c r="PKT90" s="342"/>
      <c r="PKU90" s="342"/>
      <c r="PKV90" s="342"/>
      <c r="PKW90" s="342"/>
      <c r="PKX90" s="342"/>
      <c r="PKY90" s="342"/>
      <c r="PKZ90" s="342"/>
      <c r="PLA90" s="342"/>
      <c r="PLB90" s="342"/>
      <c r="PLC90" s="342"/>
      <c r="PLD90" s="342"/>
      <c r="PLE90" s="342"/>
      <c r="PLF90" s="342"/>
      <c r="PLG90" s="342"/>
      <c r="PLH90" s="342"/>
      <c r="PLI90" s="342"/>
      <c r="PLJ90" s="342"/>
      <c r="PLK90" s="342"/>
      <c r="PLL90" s="342"/>
      <c r="PLM90" s="342"/>
      <c r="PLN90" s="342"/>
      <c r="PLO90" s="342"/>
      <c r="PLP90" s="342"/>
      <c r="PLQ90" s="342"/>
      <c r="PLR90" s="342"/>
      <c r="PLS90" s="342"/>
      <c r="PLT90" s="342"/>
      <c r="PLU90" s="342"/>
      <c r="PLV90" s="342"/>
      <c r="PLW90" s="342"/>
      <c r="PLX90" s="342"/>
      <c r="PLY90" s="342"/>
      <c r="PLZ90" s="342"/>
      <c r="PMA90" s="342"/>
      <c r="PMB90" s="342"/>
      <c r="PMC90" s="342"/>
      <c r="PMD90" s="342"/>
      <c r="PME90" s="342"/>
      <c r="PMF90" s="342"/>
      <c r="PMG90" s="342"/>
      <c r="PMH90" s="342"/>
      <c r="PMI90" s="342"/>
      <c r="PMJ90" s="342"/>
      <c r="PMK90" s="342"/>
      <c r="PML90" s="342"/>
      <c r="PMM90" s="342"/>
      <c r="PMN90" s="342"/>
      <c r="PMO90" s="342"/>
      <c r="PMP90" s="342"/>
      <c r="PMQ90" s="342"/>
      <c r="PMR90" s="342"/>
      <c r="PMS90" s="342"/>
      <c r="PMT90" s="342"/>
      <c r="PMU90" s="342"/>
      <c r="PMV90" s="342"/>
      <c r="PMW90" s="342"/>
      <c r="PMX90" s="342"/>
      <c r="PMY90" s="342"/>
      <c r="PMZ90" s="342"/>
      <c r="PNA90" s="342"/>
      <c r="PNB90" s="342"/>
      <c r="PNC90" s="342"/>
      <c r="PND90" s="342"/>
      <c r="PNE90" s="342"/>
      <c r="PNF90" s="342"/>
      <c r="PNG90" s="342"/>
      <c r="PNH90" s="342"/>
      <c r="PNI90" s="342"/>
      <c r="PNJ90" s="342"/>
      <c r="PNK90" s="342"/>
      <c r="PNL90" s="342"/>
      <c r="PNM90" s="342"/>
      <c r="PNN90" s="342"/>
      <c r="PNO90" s="342"/>
      <c r="PNP90" s="342"/>
      <c r="PNQ90" s="342"/>
      <c r="PNR90" s="342"/>
      <c r="PNS90" s="342"/>
      <c r="PNT90" s="342"/>
      <c r="PNU90" s="342"/>
      <c r="PNV90" s="342"/>
      <c r="PNW90" s="342"/>
      <c r="PNX90" s="342"/>
      <c r="PNY90" s="342"/>
      <c r="PNZ90" s="342"/>
      <c r="POA90" s="342"/>
      <c r="POB90" s="342"/>
      <c r="POC90" s="342"/>
      <c r="POD90" s="342"/>
      <c r="POE90" s="342"/>
      <c r="POF90" s="342"/>
      <c r="POG90" s="342"/>
      <c r="POH90" s="342"/>
      <c r="POI90" s="342"/>
      <c r="POJ90" s="342"/>
      <c r="POK90" s="342"/>
      <c r="POL90" s="342"/>
      <c r="POM90" s="342"/>
      <c r="PON90" s="342"/>
      <c r="POO90" s="342"/>
      <c r="POP90" s="342"/>
      <c r="POQ90" s="342"/>
      <c r="POR90" s="342"/>
      <c r="POS90" s="342"/>
      <c r="POT90" s="342"/>
      <c r="POU90" s="342"/>
      <c r="POV90" s="342"/>
      <c r="POW90" s="342"/>
      <c r="POX90" s="342"/>
      <c r="POY90" s="342"/>
      <c r="POZ90" s="342"/>
      <c r="PPA90" s="342"/>
      <c r="PPB90" s="342"/>
      <c r="PPC90" s="342"/>
      <c r="PPD90" s="342"/>
      <c r="PPE90" s="342"/>
      <c r="PPF90" s="342"/>
      <c r="PPG90" s="342"/>
      <c r="PPH90" s="342"/>
      <c r="PPI90" s="342"/>
      <c r="PPJ90" s="342"/>
      <c r="PPK90" s="342"/>
      <c r="PPL90" s="342"/>
      <c r="PPM90" s="342"/>
      <c r="PPN90" s="342"/>
      <c r="PPO90" s="342"/>
      <c r="PPP90" s="342"/>
      <c r="PPQ90" s="342"/>
      <c r="PPR90" s="342"/>
      <c r="PPS90" s="342"/>
      <c r="PPT90" s="342"/>
      <c r="PPU90" s="342"/>
      <c r="PPV90" s="342"/>
      <c r="PPW90" s="342"/>
      <c r="PPX90" s="342"/>
      <c r="PPY90" s="342"/>
      <c r="PPZ90" s="342"/>
      <c r="PQA90" s="342"/>
      <c r="PQB90" s="342"/>
      <c r="PQC90" s="342"/>
      <c r="PQD90" s="342"/>
      <c r="PQE90" s="342"/>
      <c r="PQF90" s="342"/>
      <c r="PQG90" s="342"/>
      <c r="PQH90" s="342"/>
      <c r="PQI90" s="342"/>
      <c r="PQJ90" s="342"/>
      <c r="PQK90" s="342"/>
      <c r="PQL90" s="342"/>
      <c r="PQM90" s="342"/>
      <c r="PQN90" s="342"/>
      <c r="PQO90" s="342"/>
      <c r="PQP90" s="342"/>
      <c r="PQQ90" s="342"/>
      <c r="PQR90" s="342"/>
      <c r="PQS90" s="342"/>
      <c r="PQT90" s="342"/>
      <c r="PQU90" s="342"/>
      <c r="PQV90" s="342"/>
      <c r="PQW90" s="342"/>
      <c r="PQX90" s="342"/>
      <c r="PQY90" s="342"/>
      <c r="PQZ90" s="342"/>
      <c r="PRA90" s="342"/>
      <c r="PRB90" s="342"/>
      <c r="PRC90" s="342"/>
      <c r="PRD90" s="342"/>
      <c r="PRE90" s="342"/>
      <c r="PRF90" s="342"/>
      <c r="PRG90" s="342"/>
      <c r="PRH90" s="342"/>
      <c r="PRI90" s="342"/>
      <c r="PRJ90" s="342"/>
      <c r="PRK90" s="342"/>
      <c r="PRL90" s="342"/>
      <c r="PRM90" s="342"/>
      <c r="PRN90" s="342"/>
      <c r="PRO90" s="342"/>
      <c r="PRP90" s="342"/>
      <c r="PRQ90" s="342"/>
      <c r="PRR90" s="342"/>
      <c r="PRS90" s="342"/>
      <c r="PRT90" s="342"/>
      <c r="PRU90" s="342"/>
      <c r="PRV90" s="342"/>
      <c r="PRW90" s="342"/>
      <c r="PRX90" s="342"/>
      <c r="PRY90" s="342"/>
      <c r="PRZ90" s="342"/>
      <c r="PSA90" s="342"/>
      <c r="PSB90" s="342"/>
      <c r="PSC90" s="342"/>
      <c r="PSD90" s="342"/>
      <c r="PSE90" s="342"/>
      <c r="PSF90" s="342"/>
      <c r="PSG90" s="342"/>
      <c r="PSH90" s="342"/>
      <c r="PSI90" s="342"/>
      <c r="PSJ90" s="342"/>
      <c r="PSK90" s="342"/>
      <c r="PSL90" s="342"/>
      <c r="PSM90" s="342"/>
      <c r="PSN90" s="342"/>
      <c r="PSO90" s="342"/>
      <c r="PSP90" s="342"/>
      <c r="PSQ90" s="342"/>
      <c r="PSR90" s="342"/>
      <c r="PSS90" s="342"/>
      <c r="PST90" s="342"/>
      <c r="PSU90" s="342"/>
      <c r="PSV90" s="342"/>
      <c r="PSW90" s="342"/>
      <c r="PSX90" s="342"/>
      <c r="PSY90" s="342"/>
      <c r="PSZ90" s="342"/>
      <c r="PTA90" s="342"/>
      <c r="PTB90" s="342"/>
      <c r="PTC90" s="342"/>
      <c r="PTD90" s="342"/>
      <c r="PTE90" s="342"/>
      <c r="PTF90" s="342"/>
      <c r="PTG90" s="342"/>
      <c r="PTH90" s="342"/>
      <c r="PTI90" s="342"/>
      <c r="PTJ90" s="342"/>
      <c r="PTK90" s="342"/>
      <c r="PTL90" s="342"/>
      <c r="PTM90" s="342"/>
      <c r="PTN90" s="342"/>
      <c r="PTO90" s="342"/>
      <c r="PTP90" s="342"/>
      <c r="PTQ90" s="342"/>
      <c r="PTR90" s="342"/>
      <c r="PTS90" s="342"/>
      <c r="PTT90" s="342"/>
      <c r="PTU90" s="342"/>
      <c r="PTV90" s="342"/>
      <c r="PTW90" s="342"/>
      <c r="PTX90" s="342"/>
      <c r="PTY90" s="342"/>
      <c r="PTZ90" s="342"/>
      <c r="PUA90" s="342"/>
      <c r="PUB90" s="342"/>
      <c r="PUC90" s="342"/>
      <c r="PUD90" s="342"/>
      <c r="PUE90" s="342"/>
      <c r="PUF90" s="342"/>
      <c r="PUG90" s="342"/>
      <c r="PUH90" s="342"/>
      <c r="PUI90" s="342"/>
      <c r="PUJ90" s="342"/>
      <c r="PUK90" s="342"/>
      <c r="PUL90" s="342"/>
      <c r="PUM90" s="342"/>
      <c r="PUN90" s="342"/>
      <c r="PUO90" s="342"/>
      <c r="PUP90" s="342"/>
      <c r="PUQ90" s="342"/>
      <c r="PUR90" s="342"/>
      <c r="PUS90" s="342"/>
      <c r="PUT90" s="342"/>
      <c r="PUU90" s="342"/>
      <c r="PUV90" s="342"/>
      <c r="PUW90" s="342"/>
      <c r="PUX90" s="342"/>
      <c r="PUY90" s="342"/>
      <c r="PUZ90" s="342"/>
      <c r="PVA90" s="342"/>
      <c r="PVB90" s="342"/>
      <c r="PVC90" s="342"/>
      <c r="PVD90" s="342"/>
      <c r="PVE90" s="342"/>
      <c r="PVF90" s="342"/>
      <c r="PVG90" s="342"/>
      <c r="PVH90" s="342"/>
      <c r="PVI90" s="342"/>
      <c r="PVJ90" s="342"/>
      <c r="PVK90" s="342"/>
      <c r="PVL90" s="342"/>
      <c r="PVM90" s="342"/>
      <c r="PVN90" s="342"/>
      <c r="PVO90" s="342"/>
      <c r="PVP90" s="342"/>
      <c r="PVQ90" s="342"/>
      <c r="PVR90" s="342"/>
      <c r="PVS90" s="342"/>
      <c r="PVT90" s="342"/>
      <c r="PVU90" s="342"/>
      <c r="PVV90" s="342"/>
      <c r="PVW90" s="342"/>
      <c r="PVX90" s="342"/>
      <c r="PVY90" s="342"/>
      <c r="PVZ90" s="342"/>
      <c r="PWA90" s="342"/>
      <c r="PWB90" s="342"/>
      <c r="PWC90" s="342"/>
      <c r="PWD90" s="342"/>
      <c r="PWE90" s="342"/>
      <c r="PWF90" s="342"/>
      <c r="PWG90" s="342"/>
      <c r="PWH90" s="342"/>
      <c r="PWI90" s="342"/>
      <c r="PWJ90" s="342"/>
      <c r="PWK90" s="342"/>
      <c r="PWL90" s="342"/>
      <c r="PWM90" s="342"/>
      <c r="PWN90" s="342"/>
      <c r="PWO90" s="342"/>
      <c r="PWP90" s="342"/>
      <c r="PWQ90" s="342"/>
      <c r="PWR90" s="342"/>
      <c r="PWS90" s="342"/>
      <c r="PWT90" s="342"/>
      <c r="PWU90" s="342"/>
      <c r="PWV90" s="342"/>
      <c r="PWW90" s="342"/>
      <c r="PWX90" s="342"/>
      <c r="PWY90" s="342"/>
      <c r="PWZ90" s="342"/>
      <c r="PXA90" s="342"/>
      <c r="PXB90" s="342"/>
      <c r="PXC90" s="342"/>
      <c r="PXD90" s="342"/>
      <c r="PXE90" s="342"/>
      <c r="PXF90" s="342"/>
      <c r="PXG90" s="342"/>
      <c r="PXH90" s="342"/>
      <c r="PXI90" s="342"/>
      <c r="PXJ90" s="342"/>
      <c r="PXK90" s="342"/>
      <c r="PXL90" s="342"/>
      <c r="PXM90" s="342"/>
      <c r="PXN90" s="342"/>
      <c r="PXO90" s="342"/>
      <c r="PXP90" s="342"/>
      <c r="PXQ90" s="342"/>
      <c r="PXR90" s="342"/>
      <c r="PXS90" s="342"/>
      <c r="PXT90" s="342"/>
      <c r="PXU90" s="342"/>
      <c r="PXV90" s="342"/>
      <c r="PXW90" s="342"/>
      <c r="PXX90" s="342"/>
      <c r="PXY90" s="342"/>
      <c r="PXZ90" s="342"/>
      <c r="PYA90" s="342"/>
      <c r="PYB90" s="342"/>
      <c r="PYC90" s="342"/>
      <c r="PYD90" s="342"/>
      <c r="PYE90" s="342"/>
      <c r="PYF90" s="342"/>
      <c r="PYG90" s="342"/>
      <c r="PYH90" s="342"/>
      <c r="PYI90" s="342"/>
      <c r="PYJ90" s="342"/>
      <c r="PYK90" s="342"/>
      <c r="PYL90" s="342"/>
      <c r="PYM90" s="342"/>
      <c r="PYN90" s="342"/>
      <c r="PYO90" s="342"/>
      <c r="PYP90" s="342"/>
      <c r="PYQ90" s="342"/>
      <c r="PYR90" s="342"/>
      <c r="PYS90" s="342"/>
      <c r="PYT90" s="342"/>
      <c r="PYU90" s="342"/>
      <c r="PYV90" s="342"/>
      <c r="PYW90" s="342"/>
      <c r="PYX90" s="342"/>
      <c r="PYY90" s="342"/>
      <c r="PYZ90" s="342"/>
      <c r="PZA90" s="342"/>
      <c r="PZB90" s="342"/>
      <c r="PZC90" s="342"/>
      <c r="PZD90" s="342"/>
      <c r="PZE90" s="342"/>
      <c r="PZF90" s="342"/>
      <c r="PZG90" s="342"/>
      <c r="PZH90" s="342"/>
      <c r="PZI90" s="342"/>
      <c r="PZJ90" s="342"/>
      <c r="PZK90" s="342"/>
      <c r="PZL90" s="342"/>
      <c r="PZM90" s="342"/>
      <c r="PZN90" s="342"/>
      <c r="PZO90" s="342"/>
      <c r="PZP90" s="342"/>
      <c r="PZQ90" s="342"/>
      <c r="PZR90" s="342"/>
      <c r="PZS90" s="342"/>
      <c r="PZT90" s="342"/>
      <c r="PZU90" s="342"/>
      <c r="PZV90" s="342"/>
      <c r="PZW90" s="342"/>
      <c r="PZX90" s="342"/>
      <c r="PZY90" s="342"/>
      <c r="PZZ90" s="342"/>
      <c r="QAA90" s="342"/>
      <c r="QAB90" s="342"/>
      <c r="QAC90" s="342"/>
      <c r="QAD90" s="342"/>
      <c r="QAE90" s="342"/>
      <c r="QAF90" s="342"/>
      <c r="QAG90" s="342"/>
      <c r="QAH90" s="342"/>
      <c r="QAI90" s="342"/>
      <c r="QAJ90" s="342"/>
      <c r="QAK90" s="342"/>
      <c r="QAL90" s="342"/>
      <c r="QAM90" s="342"/>
      <c r="QAN90" s="342"/>
      <c r="QAO90" s="342"/>
      <c r="QAP90" s="342"/>
      <c r="QAQ90" s="342"/>
      <c r="QAR90" s="342"/>
      <c r="QAS90" s="342"/>
      <c r="QAT90" s="342"/>
      <c r="QAU90" s="342"/>
      <c r="QAV90" s="342"/>
      <c r="QAW90" s="342"/>
      <c r="QAX90" s="342"/>
      <c r="QAY90" s="342"/>
      <c r="QAZ90" s="342"/>
      <c r="QBA90" s="342"/>
      <c r="QBB90" s="342"/>
      <c r="QBC90" s="342"/>
      <c r="QBD90" s="342"/>
      <c r="QBE90" s="342"/>
      <c r="QBF90" s="342"/>
      <c r="QBG90" s="342"/>
      <c r="QBH90" s="342"/>
      <c r="QBI90" s="342"/>
      <c r="QBJ90" s="342"/>
      <c r="QBK90" s="342"/>
      <c r="QBL90" s="342"/>
      <c r="QBM90" s="342"/>
      <c r="QBN90" s="342"/>
      <c r="QBO90" s="342"/>
      <c r="QBP90" s="342"/>
      <c r="QBQ90" s="342"/>
      <c r="QBR90" s="342"/>
      <c r="QBS90" s="342"/>
      <c r="QBT90" s="342"/>
      <c r="QBU90" s="342"/>
      <c r="QBV90" s="342"/>
      <c r="QBW90" s="342"/>
      <c r="QBX90" s="342"/>
      <c r="QBY90" s="342"/>
      <c r="QBZ90" s="342"/>
      <c r="QCA90" s="342"/>
      <c r="QCB90" s="342"/>
      <c r="QCC90" s="342"/>
      <c r="QCD90" s="342"/>
      <c r="QCE90" s="342"/>
      <c r="QCF90" s="342"/>
      <c r="QCG90" s="342"/>
      <c r="QCH90" s="342"/>
      <c r="QCI90" s="342"/>
      <c r="QCJ90" s="342"/>
      <c r="QCK90" s="342"/>
      <c r="QCL90" s="342"/>
      <c r="QCM90" s="342"/>
      <c r="QCN90" s="342"/>
      <c r="QCO90" s="342"/>
      <c r="QCP90" s="342"/>
      <c r="QCQ90" s="342"/>
      <c r="QCR90" s="342"/>
      <c r="QCS90" s="342"/>
      <c r="QCT90" s="342"/>
      <c r="QCU90" s="342"/>
      <c r="QCV90" s="342"/>
      <c r="QCW90" s="342"/>
      <c r="QCX90" s="342"/>
      <c r="QCY90" s="342"/>
      <c r="QCZ90" s="342"/>
      <c r="QDA90" s="342"/>
      <c r="QDB90" s="342"/>
      <c r="QDC90" s="342"/>
      <c r="QDD90" s="342"/>
      <c r="QDE90" s="342"/>
      <c r="QDF90" s="342"/>
      <c r="QDG90" s="342"/>
      <c r="QDH90" s="342"/>
      <c r="QDI90" s="342"/>
      <c r="QDJ90" s="342"/>
      <c r="QDK90" s="342"/>
      <c r="QDL90" s="342"/>
      <c r="QDM90" s="342"/>
      <c r="QDN90" s="342"/>
      <c r="QDO90" s="342"/>
      <c r="QDP90" s="342"/>
      <c r="QDQ90" s="342"/>
      <c r="QDR90" s="342"/>
      <c r="QDS90" s="342"/>
      <c r="QDT90" s="342"/>
      <c r="QDU90" s="342"/>
      <c r="QDV90" s="342"/>
      <c r="QDW90" s="342"/>
      <c r="QDX90" s="342"/>
      <c r="QDY90" s="342"/>
      <c r="QDZ90" s="342"/>
      <c r="QEA90" s="342"/>
      <c r="QEB90" s="342"/>
      <c r="QEC90" s="342"/>
      <c r="QED90" s="342"/>
      <c r="QEE90" s="342"/>
      <c r="QEF90" s="342"/>
      <c r="QEG90" s="342"/>
      <c r="QEH90" s="342"/>
      <c r="QEI90" s="342"/>
      <c r="QEJ90" s="342"/>
      <c r="QEK90" s="342"/>
      <c r="QEL90" s="342"/>
      <c r="QEM90" s="342"/>
      <c r="QEN90" s="342"/>
      <c r="QEO90" s="342"/>
      <c r="QEP90" s="342"/>
      <c r="QEQ90" s="342"/>
      <c r="QER90" s="342"/>
      <c r="QES90" s="342"/>
      <c r="QET90" s="342"/>
      <c r="QEU90" s="342"/>
      <c r="QEV90" s="342"/>
      <c r="QEW90" s="342"/>
      <c r="QEX90" s="342"/>
      <c r="QEY90" s="342"/>
      <c r="QEZ90" s="342"/>
      <c r="QFA90" s="342"/>
      <c r="QFB90" s="342"/>
      <c r="QFC90" s="342"/>
      <c r="QFD90" s="342"/>
      <c r="QFE90" s="342"/>
      <c r="QFF90" s="342"/>
      <c r="QFG90" s="342"/>
      <c r="QFH90" s="342"/>
      <c r="QFI90" s="342"/>
      <c r="QFJ90" s="342"/>
      <c r="QFK90" s="342"/>
      <c r="QFL90" s="342"/>
      <c r="QFM90" s="342"/>
      <c r="QFN90" s="342"/>
      <c r="QFO90" s="342"/>
      <c r="QFP90" s="342"/>
      <c r="QFQ90" s="342"/>
      <c r="QFR90" s="342"/>
      <c r="QFS90" s="342"/>
      <c r="QFT90" s="342"/>
      <c r="QFU90" s="342"/>
      <c r="QFV90" s="342"/>
      <c r="QFW90" s="342"/>
      <c r="QFX90" s="342"/>
      <c r="QFY90" s="342"/>
      <c r="QFZ90" s="342"/>
      <c r="QGA90" s="342"/>
      <c r="QGB90" s="342"/>
      <c r="QGC90" s="342"/>
      <c r="QGD90" s="342"/>
      <c r="QGE90" s="342"/>
      <c r="QGF90" s="342"/>
      <c r="QGG90" s="342"/>
      <c r="QGH90" s="342"/>
      <c r="QGI90" s="342"/>
      <c r="QGJ90" s="342"/>
      <c r="QGK90" s="342"/>
      <c r="QGL90" s="342"/>
      <c r="QGM90" s="342"/>
      <c r="QGN90" s="342"/>
      <c r="QGO90" s="342"/>
      <c r="QGP90" s="342"/>
      <c r="QGQ90" s="342"/>
      <c r="QGR90" s="342"/>
      <c r="QGS90" s="342"/>
      <c r="QGT90" s="342"/>
      <c r="QGU90" s="342"/>
      <c r="QGV90" s="342"/>
      <c r="QGW90" s="342"/>
      <c r="QGX90" s="342"/>
      <c r="QGY90" s="342"/>
      <c r="QGZ90" s="342"/>
      <c r="QHA90" s="342"/>
      <c r="QHB90" s="342"/>
      <c r="QHC90" s="342"/>
      <c r="QHD90" s="342"/>
      <c r="QHE90" s="342"/>
      <c r="QHF90" s="342"/>
      <c r="QHG90" s="342"/>
      <c r="QHH90" s="342"/>
      <c r="QHI90" s="342"/>
      <c r="QHJ90" s="342"/>
      <c r="QHK90" s="342"/>
      <c r="QHL90" s="342"/>
      <c r="QHM90" s="342"/>
      <c r="QHN90" s="342"/>
      <c r="QHO90" s="342"/>
      <c r="QHP90" s="342"/>
      <c r="QHQ90" s="342"/>
      <c r="QHR90" s="342"/>
      <c r="QHS90" s="342"/>
      <c r="QHT90" s="342"/>
      <c r="QHU90" s="342"/>
      <c r="QHV90" s="342"/>
      <c r="QHW90" s="342"/>
      <c r="QHX90" s="342"/>
      <c r="QHY90" s="342"/>
      <c r="QHZ90" s="342"/>
      <c r="QIA90" s="342"/>
      <c r="QIB90" s="342"/>
      <c r="QIC90" s="342"/>
      <c r="QID90" s="342"/>
      <c r="QIE90" s="342"/>
      <c r="QIF90" s="342"/>
      <c r="QIG90" s="342"/>
      <c r="QIH90" s="342"/>
      <c r="QII90" s="342"/>
      <c r="QIJ90" s="342"/>
      <c r="QIK90" s="342"/>
      <c r="QIL90" s="342"/>
      <c r="QIM90" s="342"/>
      <c r="QIN90" s="342"/>
      <c r="QIO90" s="342"/>
      <c r="QIP90" s="342"/>
      <c r="QIQ90" s="342"/>
      <c r="QIR90" s="342"/>
      <c r="QIS90" s="342"/>
      <c r="QIT90" s="342"/>
      <c r="QIU90" s="342"/>
      <c r="QIV90" s="342"/>
      <c r="QIW90" s="342"/>
      <c r="QIX90" s="342"/>
      <c r="QIY90" s="342"/>
      <c r="QIZ90" s="342"/>
      <c r="QJA90" s="342"/>
      <c r="QJB90" s="342"/>
      <c r="QJC90" s="342"/>
      <c r="QJD90" s="342"/>
      <c r="QJE90" s="342"/>
      <c r="QJF90" s="342"/>
      <c r="QJG90" s="342"/>
      <c r="QJH90" s="342"/>
      <c r="QJI90" s="342"/>
      <c r="QJJ90" s="342"/>
      <c r="QJK90" s="342"/>
      <c r="QJL90" s="342"/>
      <c r="QJM90" s="342"/>
      <c r="QJN90" s="342"/>
      <c r="QJO90" s="342"/>
      <c r="QJP90" s="342"/>
      <c r="QJQ90" s="342"/>
      <c r="QJR90" s="342"/>
      <c r="QJS90" s="342"/>
      <c r="QJT90" s="342"/>
      <c r="QJU90" s="342"/>
      <c r="QJV90" s="342"/>
      <c r="QJW90" s="342"/>
      <c r="QJX90" s="342"/>
      <c r="QJY90" s="342"/>
      <c r="QJZ90" s="342"/>
      <c r="QKA90" s="342"/>
      <c r="QKB90" s="342"/>
      <c r="QKC90" s="342"/>
      <c r="QKD90" s="342"/>
      <c r="QKE90" s="342"/>
      <c r="QKF90" s="342"/>
      <c r="QKG90" s="342"/>
      <c r="QKH90" s="342"/>
      <c r="QKI90" s="342"/>
      <c r="QKJ90" s="342"/>
      <c r="QKK90" s="342"/>
      <c r="QKL90" s="342"/>
      <c r="QKM90" s="342"/>
      <c r="QKN90" s="342"/>
      <c r="QKO90" s="342"/>
      <c r="QKP90" s="342"/>
      <c r="QKQ90" s="342"/>
      <c r="QKR90" s="342"/>
      <c r="QKS90" s="342"/>
      <c r="QKT90" s="342"/>
      <c r="QKU90" s="342"/>
      <c r="QKV90" s="342"/>
      <c r="QKW90" s="342"/>
      <c r="QKX90" s="342"/>
      <c r="QKY90" s="342"/>
      <c r="QKZ90" s="342"/>
      <c r="QLA90" s="342"/>
      <c r="QLB90" s="342"/>
      <c r="QLC90" s="342"/>
      <c r="QLD90" s="342"/>
      <c r="QLE90" s="342"/>
      <c r="QLF90" s="342"/>
      <c r="QLG90" s="342"/>
      <c r="QLH90" s="342"/>
      <c r="QLI90" s="342"/>
      <c r="QLJ90" s="342"/>
      <c r="QLK90" s="342"/>
      <c r="QLL90" s="342"/>
      <c r="QLM90" s="342"/>
      <c r="QLN90" s="342"/>
      <c r="QLO90" s="342"/>
      <c r="QLP90" s="342"/>
      <c r="QLQ90" s="342"/>
      <c r="QLR90" s="342"/>
      <c r="QLS90" s="342"/>
      <c r="QLT90" s="342"/>
      <c r="QLU90" s="342"/>
      <c r="QLV90" s="342"/>
      <c r="QLW90" s="342"/>
      <c r="QLX90" s="342"/>
      <c r="QLY90" s="342"/>
      <c r="QLZ90" s="342"/>
      <c r="QMA90" s="342"/>
      <c r="QMB90" s="342"/>
      <c r="QMC90" s="342"/>
      <c r="QMD90" s="342"/>
      <c r="QME90" s="342"/>
      <c r="QMF90" s="342"/>
      <c r="QMG90" s="342"/>
      <c r="QMH90" s="342"/>
      <c r="QMI90" s="342"/>
      <c r="QMJ90" s="342"/>
      <c r="QMK90" s="342"/>
      <c r="QML90" s="342"/>
      <c r="QMM90" s="342"/>
      <c r="QMN90" s="342"/>
      <c r="QMO90" s="342"/>
      <c r="QMP90" s="342"/>
      <c r="QMQ90" s="342"/>
      <c r="QMR90" s="342"/>
      <c r="QMS90" s="342"/>
      <c r="QMT90" s="342"/>
      <c r="QMU90" s="342"/>
      <c r="QMV90" s="342"/>
      <c r="QMW90" s="342"/>
      <c r="QMX90" s="342"/>
      <c r="QMY90" s="342"/>
      <c r="QMZ90" s="342"/>
      <c r="QNA90" s="342"/>
      <c r="QNB90" s="342"/>
      <c r="QNC90" s="342"/>
      <c r="QND90" s="342"/>
      <c r="QNE90" s="342"/>
      <c r="QNF90" s="342"/>
      <c r="QNG90" s="342"/>
      <c r="QNH90" s="342"/>
      <c r="QNI90" s="342"/>
      <c r="QNJ90" s="342"/>
      <c r="QNK90" s="342"/>
      <c r="QNL90" s="342"/>
      <c r="QNM90" s="342"/>
      <c r="QNN90" s="342"/>
      <c r="QNO90" s="342"/>
      <c r="QNP90" s="342"/>
      <c r="QNQ90" s="342"/>
      <c r="QNR90" s="342"/>
      <c r="QNS90" s="342"/>
      <c r="QNT90" s="342"/>
      <c r="QNU90" s="342"/>
      <c r="QNV90" s="342"/>
      <c r="QNW90" s="342"/>
      <c r="QNX90" s="342"/>
      <c r="QNY90" s="342"/>
      <c r="QNZ90" s="342"/>
      <c r="QOA90" s="342"/>
      <c r="QOB90" s="342"/>
      <c r="QOC90" s="342"/>
      <c r="QOD90" s="342"/>
      <c r="QOE90" s="342"/>
      <c r="QOF90" s="342"/>
      <c r="QOG90" s="342"/>
      <c r="QOH90" s="342"/>
      <c r="QOI90" s="342"/>
      <c r="QOJ90" s="342"/>
      <c r="QOK90" s="342"/>
      <c r="QOL90" s="342"/>
      <c r="QOM90" s="342"/>
      <c r="QON90" s="342"/>
      <c r="QOO90" s="342"/>
      <c r="QOP90" s="342"/>
      <c r="QOQ90" s="342"/>
      <c r="QOR90" s="342"/>
      <c r="QOS90" s="342"/>
      <c r="QOT90" s="342"/>
      <c r="QOU90" s="342"/>
      <c r="QOV90" s="342"/>
      <c r="QOW90" s="342"/>
      <c r="QOX90" s="342"/>
      <c r="QOY90" s="342"/>
      <c r="QOZ90" s="342"/>
      <c r="QPA90" s="342"/>
      <c r="QPB90" s="342"/>
      <c r="QPC90" s="342"/>
      <c r="QPD90" s="342"/>
      <c r="QPE90" s="342"/>
      <c r="QPF90" s="342"/>
      <c r="QPG90" s="342"/>
      <c r="QPH90" s="342"/>
      <c r="QPI90" s="342"/>
      <c r="QPJ90" s="342"/>
      <c r="QPK90" s="342"/>
      <c r="QPL90" s="342"/>
      <c r="QPM90" s="342"/>
      <c r="QPN90" s="342"/>
      <c r="QPO90" s="342"/>
      <c r="QPP90" s="342"/>
      <c r="QPQ90" s="342"/>
      <c r="QPR90" s="342"/>
      <c r="QPS90" s="342"/>
      <c r="QPT90" s="342"/>
      <c r="QPU90" s="342"/>
      <c r="QPV90" s="342"/>
      <c r="QPW90" s="342"/>
      <c r="QPX90" s="342"/>
      <c r="QPY90" s="342"/>
      <c r="QPZ90" s="342"/>
      <c r="QQA90" s="342"/>
      <c r="QQB90" s="342"/>
      <c r="QQC90" s="342"/>
      <c r="QQD90" s="342"/>
      <c r="QQE90" s="342"/>
      <c r="QQF90" s="342"/>
      <c r="QQG90" s="342"/>
      <c r="QQH90" s="342"/>
      <c r="QQI90" s="342"/>
      <c r="QQJ90" s="342"/>
      <c r="QQK90" s="342"/>
      <c r="QQL90" s="342"/>
      <c r="QQM90" s="342"/>
      <c r="QQN90" s="342"/>
      <c r="QQO90" s="342"/>
      <c r="QQP90" s="342"/>
      <c r="QQQ90" s="342"/>
      <c r="QQR90" s="342"/>
      <c r="QQS90" s="342"/>
      <c r="QQT90" s="342"/>
      <c r="QQU90" s="342"/>
      <c r="QQV90" s="342"/>
      <c r="QQW90" s="342"/>
      <c r="QQX90" s="342"/>
      <c r="QQY90" s="342"/>
      <c r="QQZ90" s="342"/>
      <c r="QRA90" s="342"/>
      <c r="QRB90" s="342"/>
      <c r="QRC90" s="342"/>
      <c r="QRD90" s="342"/>
      <c r="QRE90" s="342"/>
      <c r="QRF90" s="342"/>
      <c r="QRG90" s="342"/>
      <c r="QRH90" s="342"/>
      <c r="QRI90" s="342"/>
      <c r="QRJ90" s="342"/>
      <c r="QRK90" s="342"/>
      <c r="QRL90" s="342"/>
      <c r="QRM90" s="342"/>
      <c r="QRN90" s="342"/>
      <c r="QRO90" s="342"/>
      <c r="QRP90" s="342"/>
      <c r="QRQ90" s="342"/>
      <c r="QRR90" s="342"/>
      <c r="QRS90" s="342"/>
      <c r="QRT90" s="342"/>
      <c r="QRU90" s="342"/>
      <c r="QRV90" s="342"/>
      <c r="QRW90" s="342"/>
      <c r="QRX90" s="342"/>
      <c r="QRY90" s="342"/>
      <c r="QRZ90" s="342"/>
      <c r="QSA90" s="342"/>
      <c r="QSB90" s="342"/>
      <c r="QSC90" s="342"/>
      <c r="QSD90" s="342"/>
      <c r="QSE90" s="342"/>
      <c r="QSF90" s="342"/>
      <c r="QSG90" s="342"/>
      <c r="QSH90" s="342"/>
      <c r="QSI90" s="342"/>
      <c r="QSJ90" s="342"/>
      <c r="QSK90" s="342"/>
      <c r="QSL90" s="342"/>
      <c r="QSM90" s="342"/>
      <c r="QSN90" s="342"/>
      <c r="QSO90" s="342"/>
      <c r="QSP90" s="342"/>
      <c r="QSQ90" s="342"/>
      <c r="QSR90" s="342"/>
      <c r="QSS90" s="342"/>
      <c r="QST90" s="342"/>
      <c r="QSU90" s="342"/>
      <c r="QSV90" s="342"/>
      <c r="QSW90" s="342"/>
      <c r="QSX90" s="342"/>
      <c r="QSY90" s="342"/>
      <c r="QSZ90" s="342"/>
      <c r="QTA90" s="342"/>
      <c r="QTB90" s="342"/>
      <c r="QTC90" s="342"/>
      <c r="QTD90" s="342"/>
      <c r="QTE90" s="342"/>
      <c r="QTF90" s="342"/>
      <c r="QTG90" s="342"/>
      <c r="QTH90" s="342"/>
      <c r="QTI90" s="342"/>
      <c r="QTJ90" s="342"/>
      <c r="QTK90" s="342"/>
      <c r="QTL90" s="342"/>
      <c r="QTM90" s="342"/>
      <c r="QTN90" s="342"/>
      <c r="QTO90" s="342"/>
      <c r="QTP90" s="342"/>
      <c r="QTQ90" s="342"/>
      <c r="QTR90" s="342"/>
      <c r="QTS90" s="342"/>
      <c r="QTT90" s="342"/>
      <c r="QTU90" s="342"/>
      <c r="QTV90" s="342"/>
      <c r="QTW90" s="342"/>
      <c r="QTX90" s="342"/>
      <c r="QTY90" s="342"/>
      <c r="QTZ90" s="342"/>
      <c r="QUA90" s="342"/>
      <c r="QUB90" s="342"/>
      <c r="QUC90" s="342"/>
      <c r="QUD90" s="342"/>
      <c r="QUE90" s="342"/>
      <c r="QUF90" s="342"/>
      <c r="QUG90" s="342"/>
      <c r="QUH90" s="342"/>
      <c r="QUI90" s="342"/>
      <c r="QUJ90" s="342"/>
      <c r="QUK90" s="342"/>
      <c r="QUL90" s="342"/>
      <c r="QUM90" s="342"/>
      <c r="QUN90" s="342"/>
      <c r="QUO90" s="342"/>
      <c r="QUP90" s="342"/>
      <c r="QUQ90" s="342"/>
      <c r="QUR90" s="342"/>
      <c r="QUS90" s="342"/>
      <c r="QUT90" s="342"/>
      <c r="QUU90" s="342"/>
      <c r="QUV90" s="342"/>
      <c r="QUW90" s="342"/>
      <c r="QUX90" s="342"/>
      <c r="QUY90" s="342"/>
      <c r="QUZ90" s="342"/>
      <c r="QVA90" s="342"/>
      <c r="QVB90" s="342"/>
      <c r="QVC90" s="342"/>
      <c r="QVD90" s="342"/>
      <c r="QVE90" s="342"/>
      <c r="QVF90" s="342"/>
      <c r="QVG90" s="342"/>
      <c r="QVH90" s="342"/>
      <c r="QVI90" s="342"/>
      <c r="QVJ90" s="342"/>
      <c r="QVK90" s="342"/>
      <c r="QVL90" s="342"/>
      <c r="QVM90" s="342"/>
      <c r="QVN90" s="342"/>
      <c r="QVO90" s="342"/>
      <c r="QVP90" s="342"/>
      <c r="QVQ90" s="342"/>
      <c r="QVR90" s="342"/>
      <c r="QVS90" s="342"/>
      <c r="QVT90" s="342"/>
      <c r="QVU90" s="342"/>
      <c r="QVV90" s="342"/>
      <c r="QVW90" s="342"/>
      <c r="QVX90" s="342"/>
      <c r="QVY90" s="342"/>
      <c r="QVZ90" s="342"/>
      <c r="QWA90" s="342"/>
      <c r="QWB90" s="342"/>
      <c r="QWC90" s="342"/>
      <c r="QWD90" s="342"/>
      <c r="QWE90" s="342"/>
      <c r="QWF90" s="342"/>
      <c r="QWG90" s="342"/>
      <c r="QWH90" s="342"/>
      <c r="QWI90" s="342"/>
      <c r="QWJ90" s="342"/>
      <c r="QWK90" s="342"/>
      <c r="QWL90" s="342"/>
      <c r="QWM90" s="342"/>
      <c r="QWN90" s="342"/>
      <c r="QWO90" s="342"/>
      <c r="QWP90" s="342"/>
      <c r="QWQ90" s="342"/>
      <c r="QWR90" s="342"/>
      <c r="QWS90" s="342"/>
      <c r="QWT90" s="342"/>
      <c r="QWU90" s="342"/>
      <c r="QWV90" s="342"/>
      <c r="QWW90" s="342"/>
      <c r="QWX90" s="342"/>
      <c r="QWY90" s="342"/>
      <c r="QWZ90" s="342"/>
      <c r="QXA90" s="342"/>
      <c r="QXB90" s="342"/>
      <c r="QXC90" s="342"/>
      <c r="QXD90" s="342"/>
      <c r="QXE90" s="342"/>
      <c r="QXF90" s="342"/>
      <c r="QXG90" s="342"/>
      <c r="QXH90" s="342"/>
      <c r="QXI90" s="342"/>
      <c r="QXJ90" s="342"/>
      <c r="QXK90" s="342"/>
      <c r="QXL90" s="342"/>
      <c r="QXM90" s="342"/>
      <c r="QXN90" s="342"/>
      <c r="QXO90" s="342"/>
      <c r="QXP90" s="342"/>
      <c r="QXQ90" s="342"/>
      <c r="QXR90" s="342"/>
      <c r="QXS90" s="342"/>
      <c r="QXT90" s="342"/>
      <c r="QXU90" s="342"/>
      <c r="QXV90" s="342"/>
      <c r="QXW90" s="342"/>
      <c r="QXX90" s="342"/>
      <c r="QXY90" s="342"/>
      <c r="QXZ90" s="342"/>
      <c r="QYA90" s="342"/>
      <c r="QYB90" s="342"/>
      <c r="QYC90" s="342"/>
      <c r="QYD90" s="342"/>
      <c r="QYE90" s="342"/>
      <c r="QYF90" s="342"/>
      <c r="QYG90" s="342"/>
      <c r="QYH90" s="342"/>
      <c r="QYI90" s="342"/>
      <c r="QYJ90" s="342"/>
      <c r="QYK90" s="342"/>
      <c r="QYL90" s="342"/>
      <c r="QYM90" s="342"/>
      <c r="QYN90" s="342"/>
      <c r="QYO90" s="342"/>
      <c r="QYP90" s="342"/>
      <c r="QYQ90" s="342"/>
      <c r="QYR90" s="342"/>
      <c r="QYS90" s="342"/>
      <c r="QYT90" s="342"/>
      <c r="QYU90" s="342"/>
      <c r="QYV90" s="342"/>
      <c r="QYW90" s="342"/>
      <c r="QYX90" s="342"/>
      <c r="QYY90" s="342"/>
      <c r="QYZ90" s="342"/>
      <c r="QZA90" s="342"/>
      <c r="QZB90" s="342"/>
      <c r="QZC90" s="342"/>
      <c r="QZD90" s="342"/>
      <c r="QZE90" s="342"/>
      <c r="QZF90" s="342"/>
      <c r="QZG90" s="342"/>
      <c r="QZH90" s="342"/>
      <c r="QZI90" s="342"/>
      <c r="QZJ90" s="342"/>
      <c r="QZK90" s="342"/>
      <c r="QZL90" s="342"/>
      <c r="QZM90" s="342"/>
      <c r="QZN90" s="342"/>
      <c r="QZO90" s="342"/>
      <c r="QZP90" s="342"/>
      <c r="QZQ90" s="342"/>
      <c r="QZR90" s="342"/>
      <c r="QZS90" s="342"/>
      <c r="QZT90" s="342"/>
      <c r="QZU90" s="342"/>
      <c r="QZV90" s="342"/>
      <c r="QZW90" s="342"/>
      <c r="QZX90" s="342"/>
      <c r="QZY90" s="342"/>
      <c r="QZZ90" s="342"/>
      <c r="RAA90" s="342"/>
      <c r="RAB90" s="342"/>
      <c r="RAC90" s="342"/>
      <c r="RAD90" s="342"/>
      <c r="RAE90" s="342"/>
      <c r="RAF90" s="342"/>
      <c r="RAG90" s="342"/>
      <c r="RAH90" s="342"/>
      <c r="RAI90" s="342"/>
      <c r="RAJ90" s="342"/>
      <c r="RAK90" s="342"/>
      <c r="RAL90" s="342"/>
      <c r="RAM90" s="342"/>
      <c r="RAN90" s="342"/>
      <c r="RAO90" s="342"/>
      <c r="RAP90" s="342"/>
      <c r="RAQ90" s="342"/>
      <c r="RAR90" s="342"/>
      <c r="RAS90" s="342"/>
      <c r="RAT90" s="342"/>
      <c r="RAU90" s="342"/>
      <c r="RAV90" s="342"/>
      <c r="RAW90" s="342"/>
      <c r="RAX90" s="342"/>
      <c r="RAY90" s="342"/>
      <c r="RAZ90" s="342"/>
      <c r="RBA90" s="342"/>
      <c r="RBB90" s="342"/>
      <c r="RBC90" s="342"/>
      <c r="RBD90" s="342"/>
      <c r="RBE90" s="342"/>
      <c r="RBF90" s="342"/>
      <c r="RBG90" s="342"/>
      <c r="RBH90" s="342"/>
      <c r="RBI90" s="342"/>
      <c r="RBJ90" s="342"/>
      <c r="RBK90" s="342"/>
      <c r="RBL90" s="342"/>
      <c r="RBM90" s="342"/>
      <c r="RBN90" s="342"/>
      <c r="RBO90" s="342"/>
      <c r="RBP90" s="342"/>
      <c r="RBQ90" s="342"/>
      <c r="RBR90" s="342"/>
      <c r="RBS90" s="342"/>
      <c r="RBT90" s="342"/>
      <c r="RBU90" s="342"/>
      <c r="RBV90" s="342"/>
      <c r="RBW90" s="342"/>
      <c r="RBX90" s="342"/>
      <c r="RBY90" s="342"/>
      <c r="RBZ90" s="342"/>
      <c r="RCA90" s="342"/>
      <c r="RCB90" s="342"/>
      <c r="RCC90" s="342"/>
      <c r="RCD90" s="342"/>
      <c r="RCE90" s="342"/>
      <c r="RCF90" s="342"/>
      <c r="RCG90" s="342"/>
      <c r="RCH90" s="342"/>
      <c r="RCI90" s="342"/>
      <c r="RCJ90" s="342"/>
      <c r="RCK90" s="342"/>
      <c r="RCL90" s="342"/>
      <c r="RCM90" s="342"/>
      <c r="RCN90" s="342"/>
      <c r="RCO90" s="342"/>
      <c r="RCP90" s="342"/>
      <c r="RCQ90" s="342"/>
      <c r="RCR90" s="342"/>
      <c r="RCS90" s="342"/>
      <c r="RCT90" s="342"/>
      <c r="RCU90" s="342"/>
      <c r="RCV90" s="342"/>
      <c r="RCW90" s="342"/>
      <c r="RCX90" s="342"/>
      <c r="RCY90" s="342"/>
      <c r="RCZ90" s="342"/>
      <c r="RDA90" s="342"/>
      <c r="RDB90" s="342"/>
      <c r="RDC90" s="342"/>
      <c r="RDD90" s="342"/>
      <c r="RDE90" s="342"/>
      <c r="RDF90" s="342"/>
      <c r="RDG90" s="342"/>
      <c r="RDH90" s="342"/>
      <c r="RDI90" s="342"/>
      <c r="RDJ90" s="342"/>
      <c r="RDK90" s="342"/>
      <c r="RDL90" s="342"/>
      <c r="RDM90" s="342"/>
      <c r="RDN90" s="342"/>
      <c r="RDO90" s="342"/>
      <c r="RDP90" s="342"/>
      <c r="RDQ90" s="342"/>
      <c r="RDR90" s="342"/>
      <c r="RDS90" s="342"/>
      <c r="RDT90" s="342"/>
      <c r="RDU90" s="342"/>
      <c r="RDV90" s="342"/>
      <c r="RDW90" s="342"/>
      <c r="RDX90" s="342"/>
      <c r="RDY90" s="342"/>
      <c r="RDZ90" s="342"/>
      <c r="REA90" s="342"/>
      <c r="REB90" s="342"/>
      <c r="REC90" s="342"/>
      <c r="RED90" s="342"/>
      <c r="REE90" s="342"/>
      <c r="REF90" s="342"/>
      <c r="REG90" s="342"/>
      <c r="REH90" s="342"/>
      <c r="REI90" s="342"/>
      <c r="REJ90" s="342"/>
      <c r="REK90" s="342"/>
      <c r="REL90" s="342"/>
      <c r="REM90" s="342"/>
      <c r="REN90" s="342"/>
      <c r="REO90" s="342"/>
      <c r="REP90" s="342"/>
      <c r="REQ90" s="342"/>
      <c r="RER90" s="342"/>
      <c r="RES90" s="342"/>
      <c r="RET90" s="342"/>
      <c r="REU90" s="342"/>
      <c r="REV90" s="342"/>
      <c r="REW90" s="342"/>
      <c r="REX90" s="342"/>
      <c r="REY90" s="342"/>
      <c r="REZ90" s="342"/>
      <c r="RFA90" s="342"/>
      <c r="RFB90" s="342"/>
      <c r="RFC90" s="342"/>
      <c r="RFD90" s="342"/>
      <c r="RFE90" s="342"/>
      <c r="RFF90" s="342"/>
      <c r="RFG90" s="342"/>
      <c r="RFH90" s="342"/>
      <c r="RFI90" s="342"/>
      <c r="RFJ90" s="342"/>
      <c r="RFK90" s="342"/>
      <c r="RFL90" s="342"/>
      <c r="RFM90" s="342"/>
      <c r="RFN90" s="342"/>
      <c r="RFO90" s="342"/>
      <c r="RFP90" s="342"/>
      <c r="RFQ90" s="342"/>
      <c r="RFR90" s="342"/>
      <c r="RFS90" s="342"/>
      <c r="RFT90" s="342"/>
      <c r="RFU90" s="342"/>
      <c r="RFV90" s="342"/>
      <c r="RFW90" s="342"/>
      <c r="RFX90" s="342"/>
      <c r="RFY90" s="342"/>
      <c r="RFZ90" s="342"/>
      <c r="RGA90" s="342"/>
      <c r="RGB90" s="342"/>
      <c r="RGC90" s="342"/>
      <c r="RGD90" s="342"/>
      <c r="RGE90" s="342"/>
      <c r="RGF90" s="342"/>
      <c r="RGG90" s="342"/>
      <c r="RGH90" s="342"/>
      <c r="RGI90" s="342"/>
      <c r="RGJ90" s="342"/>
      <c r="RGK90" s="342"/>
      <c r="RGL90" s="342"/>
      <c r="RGM90" s="342"/>
      <c r="RGN90" s="342"/>
      <c r="RGO90" s="342"/>
      <c r="RGP90" s="342"/>
      <c r="RGQ90" s="342"/>
      <c r="RGR90" s="342"/>
      <c r="RGS90" s="342"/>
      <c r="RGT90" s="342"/>
      <c r="RGU90" s="342"/>
      <c r="RGV90" s="342"/>
      <c r="RGW90" s="342"/>
      <c r="RGX90" s="342"/>
      <c r="RGY90" s="342"/>
      <c r="RGZ90" s="342"/>
      <c r="RHA90" s="342"/>
      <c r="RHB90" s="342"/>
      <c r="RHC90" s="342"/>
      <c r="RHD90" s="342"/>
      <c r="RHE90" s="342"/>
      <c r="RHF90" s="342"/>
      <c r="RHG90" s="342"/>
      <c r="RHH90" s="342"/>
      <c r="RHI90" s="342"/>
      <c r="RHJ90" s="342"/>
      <c r="RHK90" s="342"/>
      <c r="RHL90" s="342"/>
      <c r="RHM90" s="342"/>
      <c r="RHN90" s="342"/>
      <c r="RHO90" s="342"/>
      <c r="RHP90" s="342"/>
      <c r="RHQ90" s="342"/>
      <c r="RHR90" s="342"/>
      <c r="RHS90" s="342"/>
      <c r="RHT90" s="342"/>
      <c r="RHU90" s="342"/>
      <c r="RHV90" s="342"/>
      <c r="RHW90" s="342"/>
      <c r="RHX90" s="342"/>
      <c r="RHY90" s="342"/>
      <c r="RHZ90" s="342"/>
      <c r="RIA90" s="342"/>
      <c r="RIB90" s="342"/>
      <c r="RIC90" s="342"/>
      <c r="RID90" s="342"/>
      <c r="RIE90" s="342"/>
      <c r="RIF90" s="342"/>
      <c r="RIG90" s="342"/>
      <c r="RIH90" s="342"/>
      <c r="RII90" s="342"/>
      <c r="RIJ90" s="342"/>
      <c r="RIK90" s="342"/>
      <c r="RIL90" s="342"/>
      <c r="RIM90" s="342"/>
      <c r="RIN90" s="342"/>
      <c r="RIO90" s="342"/>
      <c r="RIP90" s="342"/>
      <c r="RIQ90" s="342"/>
      <c r="RIR90" s="342"/>
      <c r="RIS90" s="342"/>
      <c r="RIT90" s="342"/>
      <c r="RIU90" s="342"/>
      <c r="RIV90" s="342"/>
      <c r="RIW90" s="342"/>
      <c r="RIX90" s="342"/>
      <c r="RIY90" s="342"/>
      <c r="RIZ90" s="342"/>
      <c r="RJA90" s="342"/>
      <c r="RJB90" s="342"/>
      <c r="RJC90" s="342"/>
      <c r="RJD90" s="342"/>
      <c r="RJE90" s="342"/>
      <c r="RJF90" s="342"/>
      <c r="RJG90" s="342"/>
      <c r="RJH90" s="342"/>
      <c r="RJI90" s="342"/>
      <c r="RJJ90" s="342"/>
      <c r="RJK90" s="342"/>
      <c r="RJL90" s="342"/>
      <c r="RJM90" s="342"/>
      <c r="RJN90" s="342"/>
      <c r="RJO90" s="342"/>
      <c r="RJP90" s="342"/>
      <c r="RJQ90" s="342"/>
      <c r="RJR90" s="342"/>
      <c r="RJS90" s="342"/>
      <c r="RJT90" s="342"/>
      <c r="RJU90" s="342"/>
      <c r="RJV90" s="342"/>
      <c r="RJW90" s="342"/>
      <c r="RJX90" s="342"/>
      <c r="RJY90" s="342"/>
      <c r="RJZ90" s="342"/>
      <c r="RKA90" s="342"/>
      <c r="RKB90" s="342"/>
      <c r="RKC90" s="342"/>
      <c r="RKD90" s="342"/>
      <c r="RKE90" s="342"/>
      <c r="RKF90" s="342"/>
      <c r="RKG90" s="342"/>
      <c r="RKH90" s="342"/>
      <c r="RKI90" s="342"/>
      <c r="RKJ90" s="342"/>
      <c r="RKK90" s="342"/>
      <c r="RKL90" s="342"/>
      <c r="RKM90" s="342"/>
      <c r="RKN90" s="342"/>
      <c r="RKO90" s="342"/>
      <c r="RKP90" s="342"/>
      <c r="RKQ90" s="342"/>
      <c r="RKR90" s="342"/>
      <c r="RKS90" s="342"/>
      <c r="RKT90" s="342"/>
      <c r="RKU90" s="342"/>
      <c r="RKV90" s="342"/>
      <c r="RKW90" s="342"/>
      <c r="RKX90" s="342"/>
      <c r="RKY90" s="342"/>
      <c r="RKZ90" s="342"/>
      <c r="RLA90" s="342"/>
      <c r="RLB90" s="342"/>
      <c r="RLC90" s="342"/>
      <c r="RLD90" s="342"/>
      <c r="RLE90" s="342"/>
      <c r="RLF90" s="342"/>
      <c r="RLG90" s="342"/>
      <c r="RLH90" s="342"/>
      <c r="RLI90" s="342"/>
      <c r="RLJ90" s="342"/>
      <c r="RLK90" s="342"/>
      <c r="RLL90" s="342"/>
      <c r="RLM90" s="342"/>
      <c r="RLN90" s="342"/>
      <c r="RLO90" s="342"/>
      <c r="RLP90" s="342"/>
      <c r="RLQ90" s="342"/>
      <c r="RLR90" s="342"/>
      <c r="RLS90" s="342"/>
      <c r="RLT90" s="342"/>
      <c r="RLU90" s="342"/>
      <c r="RLV90" s="342"/>
      <c r="RLW90" s="342"/>
      <c r="RLX90" s="342"/>
      <c r="RLY90" s="342"/>
      <c r="RLZ90" s="342"/>
      <c r="RMA90" s="342"/>
      <c r="RMB90" s="342"/>
      <c r="RMC90" s="342"/>
      <c r="RMD90" s="342"/>
      <c r="RME90" s="342"/>
      <c r="RMF90" s="342"/>
      <c r="RMG90" s="342"/>
      <c r="RMH90" s="342"/>
      <c r="RMI90" s="342"/>
      <c r="RMJ90" s="342"/>
      <c r="RMK90" s="342"/>
      <c r="RML90" s="342"/>
      <c r="RMM90" s="342"/>
      <c r="RMN90" s="342"/>
      <c r="RMO90" s="342"/>
      <c r="RMP90" s="342"/>
      <c r="RMQ90" s="342"/>
      <c r="RMR90" s="342"/>
      <c r="RMS90" s="342"/>
      <c r="RMT90" s="342"/>
      <c r="RMU90" s="342"/>
      <c r="RMV90" s="342"/>
      <c r="RMW90" s="342"/>
      <c r="RMX90" s="342"/>
      <c r="RMY90" s="342"/>
      <c r="RMZ90" s="342"/>
      <c r="RNA90" s="342"/>
      <c r="RNB90" s="342"/>
      <c r="RNC90" s="342"/>
      <c r="RND90" s="342"/>
      <c r="RNE90" s="342"/>
      <c r="RNF90" s="342"/>
      <c r="RNG90" s="342"/>
      <c r="RNH90" s="342"/>
      <c r="RNI90" s="342"/>
      <c r="RNJ90" s="342"/>
      <c r="RNK90" s="342"/>
      <c r="RNL90" s="342"/>
      <c r="RNM90" s="342"/>
      <c r="RNN90" s="342"/>
      <c r="RNO90" s="342"/>
      <c r="RNP90" s="342"/>
      <c r="RNQ90" s="342"/>
      <c r="RNR90" s="342"/>
      <c r="RNS90" s="342"/>
      <c r="RNT90" s="342"/>
      <c r="RNU90" s="342"/>
      <c r="RNV90" s="342"/>
      <c r="RNW90" s="342"/>
      <c r="RNX90" s="342"/>
      <c r="RNY90" s="342"/>
      <c r="RNZ90" s="342"/>
      <c r="ROA90" s="342"/>
      <c r="ROB90" s="342"/>
      <c r="ROC90" s="342"/>
      <c r="ROD90" s="342"/>
      <c r="ROE90" s="342"/>
      <c r="ROF90" s="342"/>
      <c r="ROG90" s="342"/>
      <c r="ROH90" s="342"/>
      <c r="ROI90" s="342"/>
      <c r="ROJ90" s="342"/>
      <c r="ROK90" s="342"/>
      <c r="ROL90" s="342"/>
      <c r="ROM90" s="342"/>
      <c r="RON90" s="342"/>
      <c r="ROO90" s="342"/>
      <c r="ROP90" s="342"/>
      <c r="ROQ90" s="342"/>
      <c r="ROR90" s="342"/>
      <c r="ROS90" s="342"/>
      <c r="ROT90" s="342"/>
      <c r="ROU90" s="342"/>
      <c r="ROV90" s="342"/>
      <c r="ROW90" s="342"/>
      <c r="ROX90" s="342"/>
      <c r="ROY90" s="342"/>
      <c r="ROZ90" s="342"/>
      <c r="RPA90" s="342"/>
      <c r="RPB90" s="342"/>
      <c r="RPC90" s="342"/>
      <c r="RPD90" s="342"/>
      <c r="RPE90" s="342"/>
      <c r="RPF90" s="342"/>
      <c r="RPG90" s="342"/>
      <c r="RPH90" s="342"/>
      <c r="RPI90" s="342"/>
      <c r="RPJ90" s="342"/>
      <c r="RPK90" s="342"/>
      <c r="RPL90" s="342"/>
      <c r="RPM90" s="342"/>
      <c r="RPN90" s="342"/>
      <c r="RPO90" s="342"/>
      <c r="RPP90" s="342"/>
      <c r="RPQ90" s="342"/>
      <c r="RPR90" s="342"/>
      <c r="RPS90" s="342"/>
      <c r="RPT90" s="342"/>
      <c r="RPU90" s="342"/>
      <c r="RPV90" s="342"/>
      <c r="RPW90" s="342"/>
      <c r="RPX90" s="342"/>
      <c r="RPY90" s="342"/>
      <c r="RPZ90" s="342"/>
      <c r="RQA90" s="342"/>
      <c r="RQB90" s="342"/>
      <c r="RQC90" s="342"/>
      <c r="RQD90" s="342"/>
      <c r="RQE90" s="342"/>
      <c r="RQF90" s="342"/>
      <c r="RQG90" s="342"/>
      <c r="RQH90" s="342"/>
      <c r="RQI90" s="342"/>
      <c r="RQJ90" s="342"/>
      <c r="RQK90" s="342"/>
      <c r="RQL90" s="342"/>
      <c r="RQM90" s="342"/>
      <c r="RQN90" s="342"/>
      <c r="RQO90" s="342"/>
      <c r="RQP90" s="342"/>
      <c r="RQQ90" s="342"/>
      <c r="RQR90" s="342"/>
      <c r="RQS90" s="342"/>
      <c r="RQT90" s="342"/>
      <c r="RQU90" s="342"/>
      <c r="RQV90" s="342"/>
      <c r="RQW90" s="342"/>
      <c r="RQX90" s="342"/>
      <c r="RQY90" s="342"/>
      <c r="RQZ90" s="342"/>
      <c r="RRA90" s="342"/>
      <c r="RRB90" s="342"/>
      <c r="RRC90" s="342"/>
      <c r="RRD90" s="342"/>
      <c r="RRE90" s="342"/>
      <c r="RRF90" s="342"/>
      <c r="RRG90" s="342"/>
      <c r="RRH90" s="342"/>
      <c r="RRI90" s="342"/>
      <c r="RRJ90" s="342"/>
      <c r="RRK90" s="342"/>
      <c r="RRL90" s="342"/>
      <c r="RRM90" s="342"/>
      <c r="RRN90" s="342"/>
      <c r="RRO90" s="342"/>
      <c r="RRP90" s="342"/>
      <c r="RRQ90" s="342"/>
      <c r="RRR90" s="342"/>
      <c r="RRS90" s="342"/>
      <c r="RRT90" s="342"/>
      <c r="RRU90" s="342"/>
      <c r="RRV90" s="342"/>
      <c r="RRW90" s="342"/>
      <c r="RRX90" s="342"/>
      <c r="RRY90" s="342"/>
      <c r="RRZ90" s="342"/>
      <c r="RSA90" s="342"/>
      <c r="RSB90" s="342"/>
      <c r="RSC90" s="342"/>
      <c r="RSD90" s="342"/>
      <c r="RSE90" s="342"/>
      <c r="RSF90" s="342"/>
      <c r="RSG90" s="342"/>
      <c r="RSH90" s="342"/>
      <c r="RSI90" s="342"/>
      <c r="RSJ90" s="342"/>
      <c r="RSK90" s="342"/>
      <c r="RSL90" s="342"/>
      <c r="RSM90" s="342"/>
      <c r="RSN90" s="342"/>
      <c r="RSO90" s="342"/>
      <c r="RSP90" s="342"/>
      <c r="RSQ90" s="342"/>
      <c r="RSR90" s="342"/>
      <c r="RSS90" s="342"/>
      <c r="RST90" s="342"/>
      <c r="RSU90" s="342"/>
      <c r="RSV90" s="342"/>
      <c r="RSW90" s="342"/>
      <c r="RSX90" s="342"/>
      <c r="RSY90" s="342"/>
      <c r="RSZ90" s="342"/>
      <c r="RTA90" s="342"/>
      <c r="RTB90" s="342"/>
      <c r="RTC90" s="342"/>
      <c r="RTD90" s="342"/>
      <c r="RTE90" s="342"/>
      <c r="RTF90" s="342"/>
      <c r="RTG90" s="342"/>
      <c r="RTH90" s="342"/>
      <c r="RTI90" s="342"/>
      <c r="RTJ90" s="342"/>
      <c r="RTK90" s="342"/>
      <c r="RTL90" s="342"/>
      <c r="RTM90" s="342"/>
      <c r="RTN90" s="342"/>
      <c r="RTO90" s="342"/>
      <c r="RTP90" s="342"/>
      <c r="RTQ90" s="342"/>
      <c r="RTR90" s="342"/>
      <c r="RTS90" s="342"/>
      <c r="RTT90" s="342"/>
      <c r="RTU90" s="342"/>
      <c r="RTV90" s="342"/>
      <c r="RTW90" s="342"/>
      <c r="RTX90" s="342"/>
      <c r="RTY90" s="342"/>
      <c r="RTZ90" s="342"/>
      <c r="RUA90" s="342"/>
      <c r="RUB90" s="342"/>
      <c r="RUC90" s="342"/>
      <c r="RUD90" s="342"/>
      <c r="RUE90" s="342"/>
      <c r="RUF90" s="342"/>
      <c r="RUG90" s="342"/>
      <c r="RUH90" s="342"/>
      <c r="RUI90" s="342"/>
      <c r="RUJ90" s="342"/>
      <c r="RUK90" s="342"/>
      <c r="RUL90" s="342"/>
      <c r="RUM90" s="342"/>
      <c r="RUN90" s="342"/>
      <c r="RUO90" s="342"/>
      <c r="RUP90" s="342"/>
      <c r="RUQ90" s="342"/>
      <c r="RUR90" s="342"/>
      <c r="RUS90" s="342"/>
      <c r="RUT90" s="342"/>
      <c r="RUU90" s="342"/>
      <c r="RUV90" s="342"/>
      <c r="RUW90" s="342"/>
      <c r="RUX90" s="342"/>
      <c r="RUY90" s="342"/>
      <c r="RUZ90" s="342"/>
      <c r="RVA90" s="342"/>
      <c r="RVB90" s="342"/>
      <c r="RVC90" s="342"/>
      <c r="RVD90" s="342"/>
      <c r="RVE90" s="342"/>
      <c r="RVF90" s="342"/>
      <c r="RVG90" s="342"/>
      <c r="RVH90" s="342"/>
      <c r="RVI90" s="342"/>
      <c r="RVJ90" s="342"/>
      <c r="RVK90" s="342"/>
      <c r="RVL90" s="342"/>
      <c r="RVM90" s="342"/>
      <c r="RVN90" s="342"/>
      <c r="RVO90" s="342"/>
      <c r="RVP90" s="342"/>
      <c r="RVQ90" s="342"/>
      <c r="RVR90" s="342"/>
      <c r="RVS90" s="342"/>
      <c r="RVT90" s="342"/>
      <c r="RVU90" s="342"/>
      <c r="RVV90" s="342"/>
      <c r="RVW90" s="342"/>
      <c r="RVX90" s="342"/>
      <c r="RVY90" s="342"/>
      <c r="RVZ90" s="342"/>
      <c r="RWA90" s="342"/>
      <c r="RWB90" s="342"/>
      <c r="RWC90" s="342"/>
      <c r="RWD90" s="342"/>
      <c r="RWE90" s="342"/>
      <c r="RWF90" s="342"/>
      <c r="RWG90" s="342"/>
      <c r="RWH90" s="342"/>
      <c r="RWI90" s="342"/>
      <c r="RWJ90" s="342"/>
      <c r="RWK90" s="342"/>
      <c r="RWL90" s="342"/>
      <c r="RWM90" s="342"/>
      <c r="RWN90" s="342"/>
      <c r="RWO90" s="342"/>
      <c r="RWP90" s="342"/>
      <c r="RWQ90" s="342"/>
      <c r="RWR90" s="342"/>
      <c r="RWS90" s="342"/>
      <c r="RWT90" s="342"/>
      <c r="RWU90" s="342"/>
      <c r="RWV90" s="342"/>
      <c r="RWW90" s="342"/>
      <c r="RWX90" s="342"/>
      <c r="RWY90" s="342"/>
      <c r="RWZ90" s="342"/>
      <c r="RXA90" s="342"/>
      <c r="RXB90" s="342"/>
      <c r="RXC90" s="342"/>
      <c r="RXD90" s="342"/>
      <c r="RXE90" s="342"/>
      <c r="RXF90" s="342"/>
      <c r="RXG90" s="342"/>
      <c r="RXH90" s="342"/>
      <c r="RXI90" s="342"/>
      <c r="RXJ90" s="342"/>
      <c r="RXK90" s="342"/>
      <c r="RXL90" s="342"/>
      <c r="RXM90" s="342"/>
      <c r="RXN90" s="342"/>
      <c r="RXO90" s="342"/>
      <c r="RXP90" s="342"/>
      <c r="RXQ90" s="342"/>
      <c r="RXR90" s="342"/>
      <c r="RXS90" s="342"/>
      <c r="RXT90" s="342"/>
      <c r="RXU90" s="342"/>
      <c r="RXV90" s="342"/>
      <c r="RXW90" s="342"/>
      <c r="RXX90" s="342"/>
      <c r="RXY90" s="342"/>
      <c r="RXZ90" s="342"/>
      <c r="RYA90" s="342"/>
      <c r="RYB90" s="342"/>
      <c r="RYC90" s="342"/>
      <c r="RYD90" s="342"/>
      <c r="RYE90" s="342"/>
      <c r="RYF90" s="342"/>
      <c r="RYG90" s="342"/>
      <c r="RYH90" s="342"/>
      <c r="RYI90" s="342"/>
      <c r="RYJ90" s="342"/>
      <c r="RYK90" s="342"/>
      <c r="RYL90" s="342"/>
      <c r="RYM90" s="342"/>
      <c r="RYN90" s="342"/>
      <c r="RYO90" s="342"/>
      <c r="RYP90" s="342"/>
      <c r="RYQ90" s="342"/>
      <c r="RYR90" s="342"/>
      <c r="RYS90" s="342"/>
      <c r="RYT90" s="342"/>
      <c r="RYU90" s="342"/>
      <c r="RYV90" s="342"/>
      <c r="RYW90" s="342"/>
      <c r="RYX90" s="342"/>
      <c r="RYY90" s="342"/>
      <c r="RYZ90" s="342"/>
      <c r="RZA90" s="342"/>
      <c r="RZB90" s="342"/>
      <c r="RZC90" s="342"/>
      <c r="RZD90" s="342"/>
      <c r="RZE90" s="342"/>
      <c r="RZF90" s="342"/>
      <c r="RZG90" s="342"/>
      <c r="RZH90" s="342"/>
      <c r="RZI90" s="342"/>
      <c r="RZJ90" s="342"/>
      <c r="RZK90" s="342"/>
      <c r="RZL90" s="342"/>
      <c r="RZM90" s="342"/>
      <c r="RZN90" s="342"/>
      <c r="RZO90" s="342"/>
      <c r="RZP90" s="342"/>
      <c r="RZQ90" s="342"/>
      <c r="RZR90" s="342"/>
      <c r="RZS90" s="342"/>
      <c r="RZT90" s="342"/>
      <c r="RZU90" s="342"/>
      <c r="RZV90" s="342"/>
      <c r="RZW90" s="342"/>
      <c r="RZX90" s="342"/>
      <c r="RZY90" s="342"/>
      <c r="RZZ90" s="342"/>
      <c r="SAA90" s="342"/>
      <c r="SAB90" s="342"/>
      <c r="SAC90" s="342"/>
      <c r="SAD90" s="342"/>
      <c r="SAE90" s="342"/>
      <c r="SAF90" s="342"/>
      <c r="SAG90" s="342"/>
      <c r="SAH90" s="342"/>
      <c r="SAI90" s="342"/>
      <c r="SAJ90" s="342"/>
      <c r="SAK90" s="342"/>
      <c r="SAL90" s="342"/>
      <c r="SAM90" s="342"/>
      <c r="SAN90" s="342"/>
      <c r="SAO90" s="342"/>
      <c r="SAP90" s="342"/>
      <c r="SAQ90" s="342"/>
      <c r="SAR90" s="342"/>
      <c r="SAS90" s="342"/>
      <c r="SAT90" s="342"/>
      <c r="SAU90" s="342"/>
      <c r="SAV90" s="342"/>
      <c r="SAW90" s="342"/>
      <c r="SAX90" s="342"/>
      <c r="SAY90" s="342"/>
      <c r="SAZ90" s="342"/>
      <c r="SBA90" s="342"/>
      <c r="SBB90" s="342"/>
      <c r="SBC90" s="342"/>
      <c r="SBD90" s="342"/>
      <c r="SBE90" s="342"/>
      <c r="SBF90" s="342"/>
      <c r="SBG90" s="342"/>
      <c r="SBH90" s="342"/>
      <c r="SBI90" s="342"/>
      <c r="SBJ90" s="342"/>
      <c r="SBK90" s="342"/>
      <c r="SBL90" s="342"/>
      <c r="SBM90" s="342"/>
      <c r="SBN90" s="342"/>
      <c r="SBO90" s="342"/>
      <c r="SBP90" s="342"/>
      <c r="SBQ90" s="342"/>
      <c r="SBR90" s="342"/>
      <c r="SBS90" s="342"/>
      <c r="SBT90" s="342"/>
      <c r="SBU90" s="342"/>
      <c r="SBV90" s="342"/>
      <c r="SBW90" s="342"/>
      <c r="SBX90" s="342"/>
      <c r="SBY90" s="342"/>
      <c r="SBZ90" s="342"/>
      <c r="SCA90" s="342"/>
      <c r="SCB90" s="342"/>
      <c r="SCC90" s="342"/>
      <c r="SCD90" s="342"/>
      <c r="SCE90" s="342"/>
      <c r="SCF90" s="342"/>
      <c r="SCG90" s="342"/>
      <c r="SCH90" s="342"/>
      <c r="SCI90" s="342"/>
      <c r="SCJ90" s="342"/>
      <c r="SCK90" s="342"/>
      <c r="SCL90" s="342"/>
      <c r="SCM90" s="342"/>
      <c r="SCN90" s="342"/>
      <c r="SCO90" s="342"/>
      <c r="SCP90" s="342"/>
      <c r="SCQ90" s="342"/>
      <c r="SCR90" s="342"/>
      <c r="SCS90" s="342"/>
      <c r="SCT90" s="342"/>
      <c r="SCU90" s="342"/>
      <c r="SCV90" s="342"/>
      <c r="SCW90" s="342"/>
      <c r="SCX90" s="342"/>
      <c r="SCY90" s="342"/>
      <c r="SCZ90" s="342"/>
      <c r="SDA90" s="342"/>
      <c r="SDB90" s="342"/>
      <c r="SDC90" s="342"/>
      <c r="SDD90" s="342"/>
      <c r="SDE90" s="342"/>
      <c r="SDF90" s="342"/>
      <c r="SDG90" s="342"/>
      <c r="SDH90" s="342"/>
      <c r="SDI90" s="342"/>
      <c r="SDJ90" s="342"/>
      <c r="SDK90" s="342"/>
      <c r="SDL90" s="342"/>
      <c r="SDM90" s="342"/>
      <c r="SDN90" s="342"/>
      <c r="SDO90" s="342"/>
      <c r="SDP90" s="342"/>
      <c r="SDQ90" s="342"/>
      <c r="SDR90" s="342"/>
      <c r="SDS90" s="342"/>
      <c r="SDT90" s="342"/>
      <c r="SDU90" s="342"/>
      <c r="SDV90" s="342"/>
      <c r="SDW90" s="342"/>
      <c r="SDX90" s="342"/>
      <c r="SDY90" s="342"/>
      <c r="SDZ90" s="342"/>
      <c r="SEA90" s="342"/>
      <c r="SEB90" s="342"/>
      <c r="SEC90" s="342"/>
      <c r="SED90" s="342"/>
      <c r="SEE90" s="342"/>
      <c r="SEF90" s="342"/>
      <c r="SEG90" s="342"/>
      <c r="SEH90" s="342"/>
      <c r="SEI90" s="342"/>
      <c r="SEJ90" s="342"/>
      <c r="SEK90" s="342"/>
      <c r="SEL90" s="342"/>
      <c r="SEM90" s="342"/>
      <c r="SEN90" s="342"/>
      <c r="SEO90" s="342"/>
      <c r="SEP90" s="342"/>
      <c r="SEQ90" s="342"/>
      <c r="SER90" s="342"/>
      <c r="SES90" s="342"/>
      <c r="SET90" s="342"/>
      <c r="SEU90" s="342"/>
      <c r="SEV90" s="342"/>
      <c r="SEW90" s="342"/>
      <c r="SEX90" s="342"/>
      <c r="SEY90" s="342"/>
      <c r="SEZ90" s="342"/>
      <c r="SFA90" s="342"/>
      <c r="SFB90" s="342"/>
      <c r="SFC90" s="342"/>
      <c r="SFD90" s="342"/>
      <c r="SFE90" s="342"/>
      <c r="SFF90" s="342"/>
      <c r="SFG90" s="342"/>
      <c r="SFH90" s="342"/>
      <c r="SFI90" s="342"/>
      <c r="SFJ90" s="342"/>
      <c r="SFK90" s="342"/>
      <c r="SFL90" s="342"/>
      <c r="SFM90" s="342"/>
      <c r="SFN90" s="342"/>
      <c r="SFO90" s="342"/>
      <c r="SFP90" s="342"/>
      <c r="SFQ90" s="342"/>
      <c r="SFR90" s="342"/>
      <c r="SFS90" s="342"/>
      <c r="SFT90" s="342"/>
      <c r="SFU90" s="342"/>
      <c r="SFV90" s="342"/>
      <c r="SFW90" s="342"/>
      <c r="SFX90" s="342"/>
      <c r="SFY90" s="342"/>
      <c r="SFZ90" s="342"/>
      <c r="SGA90" s="342"/>
      <c r="SGB90" s="342"/>
      <c r="SGC90" s="342"/>
      <c r="SGD90" s="342"/>
      <c r="SGE90" s="342"/>
      <c r="SGF90" s="342"/>
      <c r="SGG90" s="342"/>
      <c r="SGH90" s="342"/>
      <c r="SGI90" s="342"/>
      <c r="SGJ90" s="342"/>
      <c r="SGK90" s="342"/>
      <c r="SGL90" s="342"/>
      <c r="SGM90" s="342"/>
      <c r="SGN90" s="342"/>
      <c r="SGO90" s="342"/>
      <c r="SGP90" s="342"/>
      <c r="SGQ90" s="342"/>
      <c r="SGR90" s="342"/>
      <c r="SGS90" s="342"/>
      <c r="SGT90" s="342"/>
      <c r="SGU90" s="342"/>
      <c r="SGV90" s="342"/>
      <c r="SGW90" s="342"/>
      <c r="SGX90" s="342"/>
      <c r="SGY90" s="342"/>
      <c r="SGZ90" s="342"/>
      <c r="SHA90" s="342"/>
      <c r="SHB90" s="342"/>
      <c r="SHC90" s="342"/>
      <c r="SHD90" s="342"/>
      <c r="SHE90" s="342"/>
      <c r="SHF90" s="342"/>
      <c r="SHG90" s="342"/>
      <c r="SHH90" s="342"/>
      <c r="SHI90" s="342"/>
      <c r="SHJ90" s="342"/>
      <c r="SHK90" s="342"/>
      <c r="SHL90" s="342"/>
      <c r="SHM90" s="342"/>
      <c r="SHN90" s="342"/>
      <c r="SHO90" s="342"/>
      <c r="SHP90" s="342"/>
      <c r="SHQ90" s="342"/>
      <c r="SHR90" s="342"/>
      <c r="SHS90" s="342"/>
      <c r="SHT90" s="342"/>
      <c r="SHU90" s="342"/>
      <c r="SHV90" s="342"/>
      <c r="SHW90" s="342"/>
      <c r="SHX90" s="342"/>
      <c r="SHY90" s="342"/>
      <c r="SHZ90" s="342"/>
      <c r="SIA90" s="342"/>
      <c r="SIB90" s="342"/>
      <c r="SIC90" s="342"/>
      <c r="SID90" s="342"/>
      <c r="SIE90" s="342"/>
      <c r="SIF90" s="342"/>
      <c r="SIG90" s="342"/>
      <c r="SIH90" s="342"/>
      <c r="SII90" s="342"/>
      <c r="SIJ90" s="342"/>
      <c r="SIK90" s="342"/>
      <c r="SIL90" s="342"/>
      <c r="SIM90" s="342"/>
      <c r="SIN90" s="342"/>
      <c r="SIO90" s="342"/>
      <c r="SIP90" s="342"/>
      <c r="SIQ90" s="342"/>
      <c r="SIR90" s="342"/>
      <c r="SIS90" s="342"/>
      <c r="SIT90" s="342"/>
      <c r="SIU90" s="342"/>
      <c r="SIV90" s="342"/>
      <c r="SIW90" s="342"/>
      <c r="SIX90" s="342"/>
      <c r="SIY90" s="342"/>
      <c r="SIZ90" s="342"/>
      <c r="SJA90" s="342"/>
      <c r="SJB90" s="342"/>
      <c r="SJC90" s="342"/>
      <c r="SJD90" s="342"/>
      <c r="SJE90" s="342"/>
      <c r="SJF90" s="342"/>
      <c r="SJG90" s="342"/>
      <c r="SJH90" s="342"/>
      <c r="SJI90" s="342"/>
      <c r="SJJ90" s="342"/>
      <c r="SJK90" s="342"/>
      <c r="SJL90" s="342"/>
      <c r="SJM90" s="342"/>
      <c r="SJN90" s="342"/>
      <c r="SJO90" s="342"/>
      <c r="SJP90" s="342"/>
      <c r="SJQ90" s="342"/>
      <c r="SJR90" s="342"/>
      <c r="SJS90" s="342"/>
      <c r="SJT90" s="342"/>
      <c r="SJU90" s="342"/>
      <c r="SJV90" s="342"/>
      <c r="SJW90" s="342"/>
      <c r="SJX90" s="342"/>
      <c r="SJY90" s="342"/>
      <c r="SJZ90" s="342"/>
      <c r="SKA90" s="342"/>
      <c r="SKB90" s="342"/>
      <c r="SKC90" s="342"/>
      <c r="SKD90" s="342"/>
      <c r="SKE90" s="342"/>
      <c r="SKF90" s="342"/>
      <c r="SKG90" s="342"/>
      <c r="SKH90" s="342"/>
      <c r="SKI90" s="342"/>
      <c r="SKJ90" s="342"/>
      <c r="SKK90" s="342"/>
      <c r="SKL90" s="342"/>
      <c r="SKM90" s="342"/>
      <c r="SKN90" s="342"/>
      <c r="SKO90" s="342"/>
      <c r="SKP90" s="342"/>
      <c r="SKQ90" s="342"/>
      <c r="SKR90" s="342"/>
      <c r="SKS90" s="342"/>
      <c r="SKT90" s="342"/>
      <c r="SKU90" s="342"/>
      <c r="SKV90" s="342"/>
      <c r="SKW90" s="342"/>
      <c r="SKX90" s="342"/>
      <c r="SKY90" s="342"/>
      <c r="SKZ90" s="342"/>
      <c r="SLA90" s="342"/>
      <c r="SLB90" s="342"/>
      <c r="SLC90" s="342"/>
      <c r="SLD90" s="342"/>
      <c r="SLE90" s="342"/>
      <c r="SLF90" s="342"/>
      <c r="SLG90" s="342"/>
      <c r="SLH90" s="342"/>
      <c r="SLI90" s="342"/>
      <c r="SLJ90" s="342"/>
      <c r="SLK90" s="342"/>
      <c r="SLL90" s="342"/>
      <c r="SLM90" s="342"/>
      <c r="SLN90" s="342"/>
      <c r="SLO90" s="342"/>
      <c r="SLP90" s="342"/>
      <c r="SLQ90" s="342"/>
      <c r="SLR90" s="342"/>
      <c r="SLS90" s="342"/>
      <c r="SLT90" s="342"/>
      <c r="SLU90" s="342"/>
      <c r="SLV90" s="342"/>
      <c r="SLW90" s="342"/>
      <c r="SLX90" s="342"/>
      <c r="SLY90" s="342"/>
      <c r="SLZ90" s="342"/>
      <c r="SMA90" s="342"/>
      <c r="SMB90" s="342"/>
      <c r="SMC90" s="342"/>
      <c r="SMD90" s="342"/>
      <c r="SME90" s="342"/>
      <c r="SMF90" s="342"/>
      <c r="SMG90" s="342"/>
      <c r="SMH90" s="342"/>
      <c r="SMI90" s="342"/>
      <c r="SMJ90" s="342"/>
      <c r="SMK90" s="342"/>
      <c r="SML90" s="342"/>
      <c r="SMM90" s="342"/>
      <c r="SMN90" s="342"/>
      <c r="SMO90" s="342"/>
      <c r="SMP90" s="342"/>
      <c r="SMQ90" s="342"/>
      <c r="SMR90" s="342"/>
      <c r="SMS90" s="342"/>
      <c r="SMT90" s="342"/>
      <c r="SMU90" s="342"/>
      <c r="SMV90" s="342"/>
      <c r="SMW90" s="342"/>
      <c r="SMX90" s="342"/>
      <c r="SMY90" s="342"/>
      <c r="SMZ90" s="342"/>
      <c r="SNA90" s="342"/>
      <c r="SNB90" s="342"/>
      <c r="SNC90" s="342"/>
      <c r="SND90" s="342"/>
      <c r="SNE90" s="342"/>
      <c r="SNF90" s="342"/>
      <c r="SNG90" s="342"/>
      <c r="SNH90" s="342"/>
      <c r="SNI90" s="342"/>
      <c r="SNJ90" s="342"/>
      <c r="SNK90" s="342"/>
      <c r="SNL90" s="342"/>
      <c r="SNM90" s="342"/>
      <c r="SNN90" s="342"/>
      <c r="SNO90" s="342"/>
      <c r="SNP90" s="342"/>
      <c r="SNQ90" s="342"/>
      <c r="SNR90" s="342"/>
      <c r="SNS90" s="342"/>
      <c r="SNT90" s="342"/>
      <c r="SNU90" s="342"/>
      <c r="SNV90" s="342"/>
      <c r="SNW90" s="342"/>
      <c r="SNX90" s="342"/>
      <c r="SNY90" s="342"/>
      <c r="SNZ90" s="342"/>
      <c r="SOA90" s="342"/>
      <c r="SOB90" s="342"/>
      <c r="SOC90" s="342"/>
      <c r="SOD90" s="342"/>
      <c r="SOE90" s="342"/>
      <c r="SOF90" s="342"/>
      <c r="SOG90" s="342"/>
      <c r="SOH90" s="342"/>
      <c r="SOI90" s="342"/>
      <c r="SOJ90" s="342"/>
      <c r="SOK90" s="342"/>
      <c r="SOL90" s="342"/>
      <c r="SOM90" s="342"/>
      <c r="SON90" s="342"/>
      <c r="SOO90" s="342"/>
      <c r="SOP90" s="342"/>
      <c r="SOQ90" s="342"/>
      <c r="SOR90" s="342"/>
      <c r="SOS90" s="342"/>
      <c r="SOT90" s="342"/>
      <c r="SOU90" s="342"/>
      <c r="SOV90" s="342"/>
      <c r="SOW90" s="342"/>
      <c r="SOX90" s="342"/>
      <c r="SOY90" s="342"/>
      <c r="SOZ90" s="342"/>
      <c r="SPA90" s="342"/>
      <c r="SPB90" s="342"/>
      <c r="SPC90" s="342"/>
      <c r="SPD90" s="342"/>
      <c r="SPE90" s="342"/>
      <c r="SPF90" s="342"/>
      <c r="SPG90" s="342"/>
      <c r="SPH90" s="342"/>
      <c r="SPI90" s="342"/>
      <c r="SPJ90" s="342"/>
      <c r="SPK90" s="342"/>
      <c r="SPL90" s="342"/>
      <c r="SPM90" s="342"/>
      <c r="SPN90" s="342"/>
      <c r="SPO90" s="342"/>
      <c r="SPP90" s="342"/>
      <c r="SPQ90" s="342"/>
      <c r="SPR90" s="342"/>
      <c r="SPS90" s="342"/>
      <c r="SPT90" s="342"/>
      <c r="SPU90" s="342"/>
      <c r="SPV90" s="342"/>
      <c r="SPW90" s="342"/>
      <c r="SPX90" s="342"/>
      <c r="SPY90" s="342"/>
      <c r="SPZ90" s="342"/>
      <c r="SQA90" s="342"/>
      <c r="SQB90" s="342"/>
      <c r="SQC90" s="342"/>
      <c r="SQD90" s="342"/>
      <c r="SQE90" s="342"/>
      <c r="SQF90" s="342"/>
      <c r="SQG90" s="342"/>
      <c r="SQH90" s="342"/>
      <c r="SQI90" s="342"/>
      <c r="SQJ90" s="342"/>
      <c r="SQK90" s="342"/>
      <c r="SQL90" s="342"/>
      <c r="SQM90" s="342"/>
      <c r="SQN90" s="342"/>
      <c r="SQO90" s="342"/>
      <c r="SQP90" s="342"/>
      <c r="SQQ90" s="342"/>
      <c r="SQR90" s="342"/>
      <c r="SQS90" s="342"/>
      <c r="SQT90" s="342"/>
      <c r="SQU90" s="342"/>
      <c r="SQV90" s="342"/>
      <c r="SQW90" s="342"/>
      <c r="SQX90" s="342"/>
      <c r="SQY90" s="342"/>
      <c r="SQZ90" s="342"/>
      <c r="SRA90" s="342"/>
      <c r="SRB90" s="342"/>
      <c r="SRC90" s="342"/>
      <c r="SRD90" s="342"/>
      <c r="SRE90" s="342"/>
      <c r="SRF90" s="342"/>
      <c r="SRG90" s="342"/>
      <c r="SRH90" s="342"/>
      <c r="SRI90" s="342"/>
      <c r="SRJ90" s="342"/>
      <c r="SRK90" s="342"/>
      <c r="SRL90" s="342"/>
      <c r="SRM90" s="342"/>
      <c r="SRN90" s="342"/>
      <c r="SRO90" s="342"/>
      <c r="SRP90" s="342"/>
      <c r="SRQ90" s="342"/>
      <c r="SRR90" s="342"/>
      <c r="SRS90" s="342"/>
      <c r="SRT90" s="342"/>
      <c r="SRU90" s="342"/>
      <c r="SRV90" s="342"/>
      <c r="SRW90" s="342"/>
      <c r="SRX90" s="342"/>
      <c r="SRY90" s="342"/>
      <c r="SRZ90" s="342"/>
      <c r="SSA90" s="342"/>
      <c r="SSB90" s="342"/>
      <c r="SSC90" s="342"/>
      <c r="SSD90" s="342"/>
      <c r="SSE90" s="342"/>
      <c r="SSF90" s="342"/>
      <c r="SSG90" s="342"/>
      <c r="SSH90" s="342"/>
      <c r="SSI90" s="342"/>
      <c r="SSJ90" s="342"/>
      <c r="SSK90" s="342"/>
      <c r="SSL90" s="342"/>
      <c r="SSM90" s="342"/>
      <c r="SSN90" s="342"/>
      <c r="SSO90" s="342"/>
      <c r="SSP90" s="342"/>
      <c r="SSQ90" s="342"/>
      <c r="SSR90" s="342"/>
      <c r="SSS90" s="342"/>
      <c r="SST90" s="342"/>
      <c r="SSU90" s="342"/>
      <c r="SSV90" s="342"/>
      <c r="SSW90" s="342"/>
      <c r="SSX90" s="342"/>
      <c r="SSY90" s="342"/>
      <c r="SSZ90" s="342"/>
      <c r="STA90" s="342"/>
      <c r="STB90" s="342"/>
      <c r="STC90" s="342"/>
      <c r="STD90" s="342"/>
      <c r="STE90" s="342"/>
      <c r="STF90" s="342"/>
      <c r="STG90" s="342"/>
      <c r="STH90" s="342"/>
      <c r="STI90" s="342"/>
      <c r="STJ90" s="342"/>
      <c r="STK90" s="342"/>
      <c r="STL90" s="342"/>
      <c r="STM90" s="342"/>
      <c r="STN90" s="342"/>
      <c r="STO90" s="342"/>
      <c r="STP90" s="342"/>
      <c r="STQ90" s="342"/>
      <c r="STR90" s="342"/>
      <c r="STS90" s="342"/>
      <c r="STT90" s="342"/>
      <c r="STU90" s="342"/>
      <c r="STV90" s="342"/>
      <c r="STW90" s="342"/>
      <c r="STX90" s="342"/>
      <c r="STY90" s="342"/>
      <c r="STZ90" s="342"/>
      <c r="SUA90" s="342"/>
      <c r="SUB90" s="342"/>
      <c r="SUC90" s="342"/>
      <c r="SUD90" s="342"/>
      <c r="SUE90" s="342"/>
      <c r="SUF90" s="342"/>
      <c r="SUG90" s="342"/>
      <c r="SUH90" s="342"/>
      <c r="SUI90" s="342"/>
      <c r="SUJ90" s="342"/>
      <c r="SUK90" s="342"/>
      <c r="SUL90" s="342"/>
      <c r="SUM90" s="342"/>
      <c r="SUN90" s="342"/>
      <c r="SUO90" s="342"/>
      <c r="SUP90" s="342"/>
      <c r="SUQ90" s="342"/>
      <c r="SUR90" s="342"/>
      <c r="SUS90" s="342"/>
      <c r="SUT90" s="342"/>
      <c r="SUU90" s="342"/>
      <c r="SUV90" s="342"/>
      <c r="SUW90" s="342"/>
      <c r="SUX90" s="342"/>
      <c r="SUY90" s="342"/>
      <c r="SUZ90" s="342"/>
      <c r="SVA90" s="342"/>
      <c r="SVB90" s="342"/>
      <c r="SVC90" s="342"/>
      <c r="SVD90" s="342"/>
      <c r="SVE90" s="342"/>
      <c r="SVF90" s="342"/>
      <c r="SVG90" s="342"/>
      <c r="SVH90" s="342"/>
      <c r="SVI90" s="342"/>
      <c r="SVJ90" s="342"/>
      <c r="SVK90" s="342"/>
      <c r="SVL90" s="342"/>
      <c r="SVM90" s="342"/>
      <c r="SVN90" s="342"/>
      <c r="SVO90" s="342"/>
      <c r="SVP90" s="342"/>
      <c r="SVQ90" s="342"/>
      <c r="SVR90" s="342"/>
      <c r="SVS90" s="342"/>
      <c r="SVT90" s="342"/>
      <c r="SVU90" s="342"/>
      <c r="SVV90" s="342"/>
      <c r="SVW90" s="342"/>
      <c r="SVX90" s="342"/>
      <c r="SVY90" s="342"/>
      <c r="SVZ90" s="342"/>
      <c r="SWA90" s="342"/>
      <c r="SWB90" s="342"/>
      <c r="SWC90" s="342"/>
      <c r="SWD90" s="342"/>
      <c r="SWE90" s="342"/>
      <c r="SWF90" s="342"/>
      <c r="SWG90" s="342"/>
      <c r="SWH90" s="342"/>
      <c r="SWI90" s="342"/>
      <c r="SWJ90" s="342"/>
      <c r="SWK90" s="342"/>
      <c r="SWL90" s="342"/>
      <c r="SWM90" s="342"/>
      <c r="SWN90" s="342"/>
      <c r="SWO90" s="342"/>
      <c r="SWP90" s="342"/>
      <c r="SWQ90" s="342"/>
      <c r="SWR90" s="342"/>
      <c r="SWS90" s="342"/>
      <c r="SWT90" s="342"/>
      <c r="SWU90" s="342"/>
      <c r="SWV90" s="342"/>
      <c r="SWW90" s="342"/>
      <c r="SWX90" s="342"/>
      <c r="SWY90" s="342"/>
      <c r="SWZ90" s="342"/>
      <c r="SXA90" s="342"/>
      <c r="SXB90" s="342"/>
      <c r="SXC90" s="342"/>
      <c r="SXD90" s="342"/>
      <c r="SXE90" s="342"/>
      <c r="SXF90" s="342"/>
      <c r="SXG90" s="342"/>
      <c r="SXH90" s="342"/>
      <c r="SXI90" s="342"/>
      <c r="SXJ90" s="342"/>
      <c r="SXK90" s="342"/>
      <c r="SXL90" s="342"/>
      <c r="SXM90" s="342"/>
      <c r="SXN90" s="342"/>
      <c r="SXO90" s="342"/>
      <c r="SXP90" s="342"/>
      <c r="SXQ90" s="342"/>
      <c r="SXR90" s="342"/>
      <c r="SXS90" s="342"/>
      <c r="SXT90" s="342"/>
      <c r="SXU90" s="342"/>
      <c r="SXV90" s="342"/>
      <c r="SXW90" s="342"/>
      <c r="SXX90" s="342"/>
      <c r="SXY90" s="342"/>
      <c r="SXZ90" s="342"/>
      <c r="SYA90" s="342"/>
      <c r="SYB90" s="342"/>
      <c r="SYC90" s="342"/>
      <c r="SYD90" s="342"/>
      <c r="SYE90" s="342"/>
      <c r="SYF90" s="342"/>
      <c r="SYG90" s="342"/>
      <c r="SYH90" s="342"/>
      <c r="SYI90" s="342"/>
      <c r="SYJ90" s="342"/>
      <c r="SYK90" s="342"/>
      <c r="SYL90" s="342"/>
      <c r="SYM90" s="342"/>
      <c r="SYN90" s="342"/>
      <c r="SYO90" s="342"/>
      <c r="SYP90" s="342"/>
      <c r="SYQ90" s="342"/>
      <c r="SYR90" s="342"/>
      <c r="SYS90" s="342"/>
      <c r="SYT90" s="342"/>
      <c r="SYU90" s="342"/>
      <c r="SYV90" s="342"/>
      <c r="SYW90" s="342"/>
      <c r="SYX90" s="342"/>
      <c r="SYY90" s="342"/>
      <c r="SYZ90" s="342"/>
      <c r="SZA90" s="342"/>
      <c r="SZB90" s="342"/>
      <c r="SZC90" s="342"/>
      <c r="SZD90" s="342"/>
      <c r="SZE90" s="342"/>
      <c r="SZF90" s="342"/>
      <c r="SZG90" s="342"/>
      <c r="SZH90" s="342"/>
      <c r="SZI90" s="342"/>
      <c r="SZJ90" s="342"/>
      <c r="SZK90" s="342"/>
      <c r="SZL90" s="342"/>
      <c r="SZM90" s="342"/>
      <c r="SZN90" s="342"/>
      <c r="SZO90" s="342"/>
      <c r="SZP90" s="342"/>
      <c r="SZQ90" s="342"/>
      <c r="SZR90" s="342"/>
      <c r="SZS90" s="342"/>
      <c r="SZT90" s="342"/>
      <c r="SZU90" s="342"/>
      <c r="SZV90" s="342"/>
      <c r="SZW90" s="342"/>
      <c r="SZX90" s="342"/>
      <c r="SZY90" s="342"/>
      <c r="SZZ90" s="342"/>
      <c r="TAA90" s="342"/>
      <c r="TAB90" s="342"/>
      <c r="TAC90" s="342"/>
      <c r="TAD90" s="342"/>
      <c r="TAE90" s="342"/>
      <c r="TAF90" s="342"/>
      <c r="TAG90" s="342"/>
      <c r="TAH90" s="342"/>
      <c r="TAI90" s="342"/>
      <c r="TAJ90" s="342"/>
      <c r="TAK90" s="342"/>
      <c r="TAL90" s="342"/>
      <c r="TAM90" s="342"/>
      <c r="TAN90" s="342"/>
      <c r="TAO90" s="342"/>
      <c r="TAP90" s="342"/>
      <c r="TAQ90" s="342"/>
      <c r="TAR90" s="342"/>
      <c r="TAS90" s="342"/>
      <c r="TAT90" s="342"/>
      <c r="TAU90" s="342"/>
      <c r="TAV90" s="342"/>
      <c r="TAW90" s="342"/>
      <c r="TAX90" s="342"/>
      <c r="TAY90" s="342"/>
      <c r="TAZ90" s="342"/>
      <c r="TBA90" s="342"/>
      <c r="TBB90" s="342"/>
      <c r="TBC90" s="342"/>
      <c r="TBD90" s="342"/>
      <c r="TBE90" s="342"/>
      <c r="TBF90" s="342"/>
      <c r="TBG90" s="342"/>
      <c r="TBH90" s="342"/>
      <c r="TBI90" s="342"/>
      <c r="TBJ90" s="342"/>
      <c r="TBK90" s="342"/>
      <c r="TBL90" s="342"/>
      <c r="TBM90" s="342"/>
      <c r="TBN90" s="342"/>
      <c r="TBO90" s="342"/>
      <c r="TBP90" s="342"/>
      <c r="TBQ90" s="342"/>
      <c r="TBR90" s="342"/>
      <c r="TBS90" s="342"/>
      <c r="TBT90" s="342"/>
      <c r="TBU90" s="342"/>
      <c r="TBV90" s="342"/>
      <c r="TBW90" s="342"/>
      <c r="TBX90" s="342"/>
      <c r="TBY90" s="342"/>
      <c r="TBZ90" s="342"/>
      <c r="TCA90" s="342"/>
      <c r="TCB90" s="342"/>
      <c r="TCC90" s="342"/>
      <c r="TCD90" s="342"/>
      <c r="TCE90" s="342"/>
      <c r="TCF90" s="342"/>
      <c r="TCG90" s="342"/>
      <c r="TCH90" s="342"/>
      <c r="TCI90" s="342"/>
      <c r="TCJ90" s="342"/>
      <c r="TCK90" s="342"/>
      <c r="TCL90" s="342"/>
      <c r="TCM90" s="342"/>
      <c r="TCN90" s="342"/>
      <c r="TCO90" s="342"/>
      <c r="TCP90" s="342"/>
      <c r="TCQ90" s="342"/>
      <c r="TCR90" s="342"/>
      <c r="TCS90" s="342"/>
      <c r="TCT90" s="342"/>
      <c r="TCU90" s="342"/>
      <c r="TCV90" s="342"/>
      <c r="TCW90" s="342"/>
      <c r="TCX90" s="342"/>
      <c r="TCY90" s="342"/>
      <c r="TCZ90" s="342"/>
      <c r="TDA90" s="342"/>
      <c r="TDB90" s="342"/>
      <c r="TDC90" s="342"/>
      <c r="TDD90" s="342"/>
      <c r="TDE90" s="342"/>
      <c r="TDF90" s="342"/>
      <c r="TDG90" s="342"/>
      <c r="TDH90" s="342"/>
      <c r="TDI90" s="342"/>
      <c r="TDJ90" s="342"/>
      <c r="TDK90" s="342"/>
      <c r="TDL90" s="342"/>
      <c r="TDM90" s="342"/>
      <c r="TDN90" s="342"/>
      <c r="TDO90" s="342"/>
      <c r="TDP90" s="342"/>
      <c r="TDQ90" s="342"/>
      <c r="TDR90" s="342"/>
      <c r="TDS90" s="342"/>
      <c r="TDT90" s="342"/>
      <c r="TDU90" s="342"/>
      <c r="TDV90" s="342"/>
      <c r="TDW90" s="342"/>
      <c r="TDX90" s="342"/>
      <c r="TDY90" s="342"/>
      <c r="TDZ90" s="342"/>
      <c r="TEA90" s="342"/>
      <c r="TEB90" s="342"/>
      <c r="TEC90" s="342"/>
      <c r="TED90" s="342"/>
      <c r="TEE90" s="342"/>
      <c r="TEF90" s="342"/>
      <c r="TEG90" s="342"/>
      <c r="TEH90" s="342"/>
      <c r="TEI90" s="342"/>
      <c r="TEJ90" s="342"/>
      <c r="TEK90" s="342"/>
      <c r="TEL90" s="342"/>
      <c r="TEM90" s="342"/>
      <c r="TEN90" s="342"/>
      <c r="TEO90" s="342"/>
      <c r="TEP90" s="342"/>
      <c r="TEQ90" s="342"/>
      <c r="TER90" s="342"/>
      <c r="TES90" s="342"/>
      <c r="TET90" s="342"/>
      <c r="TEU90" s="342"/>
      <c r="TEV90" s="342"/>
      <c r="TEW90" s="342"/>
      <c r="TEX90" s="342"/>
      <c r="TEY90" s="342"/>
      <c r="TEZ90" s="342"/>
      <c r="TFA90" s="342"/>
      <c r="TFB90" s="342"/>
      <c r="TFC90" s="342"/>
      <c r="TFD90" s="342"/>
      <c r="TFE90" s="342"/>
      <c r="TFF90" s="342"/>
      <c r="TFG90" s="342"/>
      <c r="TFH90" s="342"/>
      <c r="TFI90" s="342"/>
      <c r="TFJ90" s="342"/>
      <c r="TFK90" s="342"/>
      <c r="TFL90" s="342"/>
      <c r="TFM90" s="342"/>
      <c r="TFN90" s="342"/>
      <c r="TFO90" s="342"/>
      <c r="TFP90" s="342"/>
      <c r="TFQ90" s="342"/>
      <c r="TFR90" s="342"/>
      <c r="TFS90" s="342"/>
      <c r="TFT90" s="342"/>
      <c r="TFU90" s="342"/>
      <c r="TFV90" s="342"/>
      <c r="TFW90" s="342"/>
      <c r="TFX90" s="342"/>
      <c r="TFY90" s="342"/>
      <c r="TFZ90" s="342"/>
      <c r="TGA90" s="342"/>
      <c r="TGB90" s="342"/>
      <c r="TGC90" s="342"/>
      <c r="TGD90" s="342"/>
      <c r="TGE90" s="342"/>
      <c r="TGF90" s="342"/>
      <c r="TGG90" s="342"/>
      <c r="TGH90" s="342"/>
      <c r="TGI90" s="342"/>
      <c r="TGJ90" s="342"/>
      <c r="TGK90" s="342"/>
      <c r="TGL90" s="342"/>
      <c r="TGM90" s="342"/>
      <c r="TGN90" s="342"/>
      <c r="TGO90" s="342"/>
      <c r="TGP90" s="342"/>
      <c r="TGQ90" s="342"/>
      <c r="TGR90" s="342"/>
      <c r="TGS90" s="342"/>
      <c r="TGT90" s="342"/>
      <c r="TGU90" s="342"/>
      <c r="TGV90" s="342"/>
      <c r="TGW90" s="342"/>
      <c r="TGX90" s="342"/>
      <c r="TGY90" s="342"/>
      <c r="TGZ90" s="342"/>
      <c r="THA90" s="342"/>
      <c r="THB90" s="342"/>
      <c r="THC90" s="342"/>
      <c r="THD90" s="342"/>
      <c r="THE90" s="342"/>
      <c r="THF90" s="342"/>
      <c r="THG90" s="342"/>
      <c r="THH90" s="342"/>
      <c r="THI90" s="342"/>
      <c r="THJ90" s="342"/>
      <c r="THK90" s="342"/>
      <c r="THL90" s="342"/>
      <c r="THM90" s="342"/>
      <c r="THN90" s="342"/>
      <c r="THO90" s="342"/>
      <c r="THP90" s="342"/>
      <c r="THQ90" s="342"/>
      <c r="THR90" s="342"/>
      <c r="THS90" s="342"/>
      <c r="THT90" s="342"/>
      <c r="THU90" s="342"/>
      <c r="THV90" s="342"/>
      <c r="THW90" s="342"/>
      <c r="THX90" s="342"/>
      <c r="THY90" s="342"/>
      <c r="THZ90" s="342"/>
      <c r="TIA90" s="342"/>
      <c r="TIB90" s="342"/>
      <c r="TIC90" s="342"/>
      <c r="TID90" s="342"/>
      <c r="TIE90" s="342"/>
      <c r="TIF90" s="342"/>
      <c r="TIG90" s="342"/>
      <c r="TIH90" s="342"/>
      <c r="TII90" s="342"/>
      <c r="TIJ90" s="342"/>
      <c r="TIK90" s="342"/>
      <c r="TIL90" s="342"/>
      <c r="TIM90" s="342"/>
      <c r="TIN90" s="342"/>
      <c r="TIO90" s="342"/>
      <c r="TIP90" s="342"/>
      <c r="TIQ90" s="342"/>
      <c r="TIR90" s="342"/>
      <c r="TIS90" s="342"/>
      <c r="TIT90" s="342"/>
      <c r="TIU90" s="342"/>
      <c r="TIV90" s="342"/>
      <c r="TIW90" s="342"/>
      <c r="TIX90" s="342"/>
      <c r="TIY90" s="342"/>
      <c r="TIZ90" s="342"/>
      <c r="TJA90" s="342"/>
      <c r="TJB90" s="342"/>
      <c r="TJC90" s="342"/>
      <c r="TJD90" s="342"/>
      <c r="TJE90" s="342"/>
      <c r="TJF90" s="342"/>
      <c r="TJG90" s="342"/>
      <c r="TJH90" s="342"/>
      <c r="TJI90" s="342"/>
      <c r="TJJ90" s="342"/>
      <c r="TJK90" s="342"/>
      <c r="TJL90" s="342"/>
      <c r="TJM90" s="342"/>
      <c r="TJN90" s="342"/>
      <c r="TJO90" s="342"/>
      <c r="TJP90" s="342"/>
      <c r="TJQ90" s="342"/>
      <c r="TJR90" s="342"/>
      <c r="TJS90" s="342"/>
      <c r="TJT90" s="342"/>
      <c r="TJU90" s="342"/>
      <c r="TJV90" s="342"/>
      <c r="TJW90" s="342"/>
      <c r="TJX90" s="342"/>
      <c r="TJY90" s="342"/>
      <c r="TJZ90" s="342"/>
      <c r="TKA90" s="342"/>
      <c r="TKB90" s="342"/>
      <c r="TKC90" s="342"/>
      <c r="TKD90" s="342"/>
      <c r="TKE90" s="342"/>
      <c r="TKF90" s="342"/>
      <c r="TKG90" s="342"/>
      <c r="TKH90" s="342"/>
      <c r="TKI90" s="342"/>
      <c r="TKJ90" s="342"/>
      <c r="TKK90" s="342"/>
      <c r="TKL90" s="342"/>
      <c r="TKM90" s="342"/>
      <c r="TKN90" s="342"/>
      <c r="TKO90" s="342"/>
      <c r="TKP90" s="342"/>
      <c r="TKQ90" s="342"/>
      <c r="TKR90" s="342"/>
      <c r="TKS90" s="342"/>
      <c r="TKT90" s="342"/>
      <c r="TKU90" s="342"/>
      <c r="TKV90" s="342"/>
      <c r="TKW90" s="342"/>
      <c r="TKX90" s="342"/>
      <c r="TKY90" s="342"/>
      <c r="TKZ90" s="342"/>
      <c r="TLA90" s="342"/>
      <c r="TLB90" s="342"/>
      <c r="TLC90" s="342"/>
      <c r="TLD90" s="342"/>
      <c r="TLE90" s="342"/>
      <c r="TLF90" s="342"/>
      <c r="TLG90" s="342"/>
      <c r="TLH90" s="342"/>
      <c r="TLI90" s="342"/>
      <c r="TLJ90" s="342"/>
      <c r="TLK90" s="342"/>
      <c r="TLL90" s="342"/>
      <c r="TLM90" s="342"/>
      <c r="TLN90" s="342"/>
      <c r="TLO90" s="342"/>
      <c r="TLP90" s="342"/>
      <c r="TLQ90" s="342"/>
      <c r="TLR90" s="342"/>
      <c r="TLS90" s="342"/>
      <c r="TLT90" s="342"/>
      <c r="TLU90" s="342"/>
      <c r="TLV90" s="342"/>
      <c r="TLW90" s="342"/>
      <c r="TLX90" s="342"/>
      <c r="TLY90" s="342"/>
      <c r="TLZ90" s="342"/>
      <c r="TMA90" s="342"/>
      <c r="TMB90" s="342"/>
      <c r="TMC90" s="342"/>
      <c r="TMD90" s="342"/>
      <c r="TME90" s="342"/>
      <c r="TMF90" s="342"/>
      <c r="TMG90" s="342"/>
      <c r="TMH90" s="342"/>
      <c r="TMI90" s="342"/>
      <c r="TMJ90" s="342"/>
      <c r="TMK90" s="342"/>
      <c r="TML90" s="342"/>
      <c r="TMM90" s="342"/>
      <c r="TMN90" s="342"/>
      <c r="TMO90" s="342"/>
      <c r="TMP90" s="342"/>
      <c r="TMQ90" s="342"/>
      <c r="TMR90" s="342"/>
      <c r="TMS90" s="342"/>
      <c r="TMT90" s="342"/>
      <c r="TMU90" s="342"/>
      <c r="TMV90" s="342"/>
      <c r="TMW90" s="342"/>
      <c r="TMX90" s="342"/>
      <c r="TMY90" s="342"/>
      <c r="TMZ90" s="342"/>
      <c r="TNA90" s="342"/>
      <c r="TNB90" s="342"/>
      <c r="TNC90" s="342"/>
      <c r="TND90" s="342"/>
      <c r="TNE90" s="342"/>
      <c r="TNF90" s="342"/>
      <c r="TNG90" s="342"/>
      <c r="TNH90" s="342"/>
      <c r="TNI90" s="342"/>
      <c r="TNJ90" s="342"/>
      <c r="TNK90" s="342"/>
      <c r="TNL90" s="342"/>
      <c r="TNM90" s="342"/>
      <c r="TNN90" s="342"/>
      <c r="TNO90" s="342"/>
      <c r="TNP90" s="342"/>
      <c r="TNQ90" s="342"/>
      <c r="TNR90" s="342"/>
      <c r="TNS90" s="342"/>
      <c r="TNT90" s="342"/>
      <c r="TNU90" s="342"/>
      <c r="TNV90" s="342"/>
      <c r="TNW90" s="342"/>
      <c r="TNX90" s="342"/>
      <c r="TNY90" s="342"/>
      <c r="TNZ90" s="342"/>
      <c r="TOA90" s="342"/>
      <c r="TOB90" s="342"/>
      <c r="TOC90" s="342"/>
      <c r="TOD90" s="342"/>
      <c r="TOE90" s="342"/>
      <c r="TOF90" s="342"/>
      <c r="TOG90" s="342"/>
      <c r="TOH90" s="342"/>
      <c r="TOI90" s="342"/>
      <c r="TOJ90" s="342"/>
      <c r="TOK90" s="342"/>
      <c r="TOL90" s="342"/>
      <c r="TOM90" s="342"/>
      <c r="TON90" s="342"/>
      <c r="TOO90" s="342"/>
      <c r="TOP90" s="342"/>
      <c r="TOQ90" s="342"/>
      <c r="TOR90" s="342"/>
      <c r="TOS90" s="342"/>
      <c r="TOT90" s="342"/>
      <c r="TOU90" s="342"/>
      <c r="TOV90" s="342"/>
      <c r="TOW90" s="342"/>
      <c r="TOX90" s="342"/>
      <c r="TOY90" s="342"/>
      <c r="TOZ90" s="342"/>
      <c r="TPA90" s="342"/>
      <c r="TPB90" s="342"/>
      <c r="TPC90" s="342"/>
      <c r="TPD90" s="342"/>
      <c r="TPE90" s="342"/>
      <c r="TPF90" s="342"/>
      <c r="TPG90" s="342"/>
      <c r="TPH90" s="342"/>
      <c r="TPI90" s="342"/>
      <c r="TPJ90" s="342"/>
      <c r="TPK90" s="342"/>
      <c r="TPL90" s="342"/>
      <c r="TPM90" s="342"/>
      <c r="TPN90" s="342"/>
      <c r="TPO90" s="342"/>
      <c r="TPP90" s="342"/>
      <c r="TPQ90" s="342"/>
      <c r="TPR90" s="342"/>
      <c r="TPS90" s="342"/>
      <c r="TPT90" s="342"/>
      <c r="TPU90" s="342"/>
      <c r="TPV90" s="342"/>
      <c r="TPW90" s="342"/>
      <c r="TPX90" s="342"/>
      <c r="TPY90" s="342"/>
      <c r="TPZ90" s="342"/>
      <c r="TQA90" s="342"/>
      <c r="TQB90" s="342"/>
      <c r="TQC90" s="342"/>
      <c r="TQD90" s="342"/>
      <c r="TQE90" s="342"/>
      <c r="TQF90" s="342"/>
      <c r="TQG90" s="342"/>
      <c r="TQH90" s="342"/>
      <c r="TQI90" s="342"/>
      <c r="TQJ90" s="342"/>
      <c r="TQK90" s="342"/>
      <c r="TQL90" s="342"/>
      <c r="TQM90" s="342"/>
      <c r="TQN90" s="342"/>
      <c r="TQO90" s="342"/>
      <c r="TQP90" s="342"/>
      <c r="TQQ90" s="342"/>
      <c r="TQR90" s="342"/>
      <c r="TQS90" s="342"/>
      <c r="TQT90" s="342"/>
      <c r="TQU90" s="342"/>
      <c r="TQV90" s="342"/>
      <c r="TQW90" s="342"/>
      <c r="TQX90" s="342"/>
      <c r="TQY90" s="342"/>
      <c r="TQZ90" s="342"/>
      <c r="TRA90" s="342"/>
      <c r="TRB90" s="342"/>
      <c r="TRC90" s="342"/>
      <c r="TRD90" s="342"/>
      <c r="TRE90" s="342"/>
      <c r="TRF90" s="342"/>
      <c r="TRG90" s="342"/>
      <c r="TRH90" s="342"/>
      <c r="TRI90" s="342"/>
      <c r="TRJ90" s="342"/>
      <c r="TRK90" s="342"/>
      <c r="TRL90" s="342"/>
      <c r="TRM90" s="342"/>
      <c r="TRN90" s="342"/>
      <c r="TRO90" s="342"/>
      <c r="TRP90" s="342"/>
      <c r="TRQ90" s="342"/>
      <c r="TRR90" s="342"/>
      <c r="TRS90" s="342"/>
      <c r="TRT90" s="342"/>
      <c r="TRU90" s="342"/>
      <c r="TRV90" s="342"/>
      <c r="TRW90" s="342"/>
      <c r="TRX90" s="342"/>
      <c r="TRY90" s="342"/>
      <c r="TRZ90" s="342"/>
      <c r="TSA90" s="342"/>
      <c r="TSB90" s="342"/>
      <c r="TSC90" s="342"/>
      <c r="TSD90" s="342"/>
      <c r="TSE90" s="342"/>
      <c r="TSF90" s="342"/>
      <c r="TSG90" s="342"/>
      <c r="TSH90" s="342"/>
      <c r="TSI90" s="342"/>
      <c r="TSJ90" s="342"/>
      <c r="TSK90" s="342"/>
      <c r="TSL90" s="342"/>
      <c r="TSM90" s="342"/>
      <c r="TSN90" s="342"/>
      <c r="TSO90" s="342"/>
      <c r="TSP90" s="342"/>
      <c r="TSQ90" s="342"/>
      <c r="TSR90" s="342"/>
      <c r="TSS90" s="342"/>
      <c r="TST90" s="342"/>
      <c r="TSU90" s="342"/>
      <c r="TSV90" s="342"/>
      <c r="TSW90" s="342"/>
      <c r="TSX90" s="342"/>
      <c r="TSY90" s="342"/>
      <c r="TSZ90" s="342"/>
      <c r="TTA90" s="342"/>
      <c r="TTB90" s="342"/>
      <c r="TTC90" s="342"/>
      <c r="TTD90" s="342"/>
      <c r="TTE90" s="342"/>
      <c r="TTF90" s="342"/>
      <c r="TTG90" s="342"/>
      <c r="TTH90" s="342"/>
      <c r="TTI90" s="342"/>
      <c r="TTJ90" s="342"/>
      <c r="TTK90" s="342"/>
      <c r="TTL90" s="342"/>
      <c r="TTM90" s="342"/>
      <c r="TTN90" s="342"/>
      <c r="TTO90" s="342"/>
      <c r="TTP90" s="342"/>
      <c r="TTQ90" s="342"/>
      <c r="TTR90" s="342"/>
      <c r="TTS90" s="342"/>
      <c r="TTT90" s="342"/>
      <c r="TTU90" s="342"/>
      <c r="TTV90" s="342"/>
      <c r="TTW90" s="342"/>
      <c r="TTX90" s="342"/>
      <c r="TTY90" s="342"/>
      <c r="TTZ90" s="342"/>
      <c r="TUA90" s="342"/>
      <c r="TUB90" s="342"/>
      <c r="TUC90" s="342"/>
      <c r="TUD90" s="342"/>
      <c r="TUE90" s="342"/>
      <c r="TUF90" s="342"/>
      <c r="TUG90" s="342"/>
      <c r="TUH90" s="342"/>
      <c r="TUI90" s="342"/>
      <c r="TUJ90" s="342"/>
      <c r="TUK90" s="342"/>
      <c r="TUL90" s="342"/>
      <c r="TUM90" s="342"/>
      <c r="TUN90" s="342"/>
      <c r="TUO90" s="342"/>
      <c r="TUP90" s="342"/>
      <c r="TUQ90" s="342"/>
      <c r="TUR90" s="342"/>
      <c r="TUS90" s="342"/>
      <c r="TUT90" s="342"/>
      <c r="TUU90" s="342"/>
      <c r="TUV90" s="342"/>
      <c r="TUW90" s="342"/>
      <c r="TUX90" s="342"/>
      <c r="TUY90" s="342"/>
      <c r="TUZ90" s="342"/>
      <c r="TVA90" s="342"/>
      <c r="TVB90" s="342"/>
      <c r="TVC90" s="342"/>
      <c r="TVD90" s="342"/>
      <c r="TVE90" s="342"/>
      <c r="TVF90" s="342"/>
      <c r="TVG90" s="342"/>
      <c r="TVH90" s="342"/>
      <c r="TVI90" s="342"/>
      <c r="TVJ90" s="342"/>
      <c r="TVK90" s="342"/>
      <c r="TVL90" s="342"/>
      <c r="TVM90" s="342"/>
      <c r="TVN90" s="342"/>
      <c r="TVO90" s="342"/>
      <c r="TVP90" s="342"/>
      <c r="TVQ90" s="342"/>
      <c r="TVR90" s="342"/>
      <c r="TVS90" s="342"/>
      <c r="TVT90" s="342"/>
      <c r="TVU90" s="342"/>
      <c r="TVV90" s="342"/>
      <c r="TVW90" s="342"/>
      <c r="TVX90" s="342"/>
      <c r="TVY90" s="342"/>
      <c r="TVZ90" s="342"/>
      <c r="TWA90" s="342"/>
      <c r="TWB90" s="342"/>
      <c r="TWC90" s="342"/>
      <c r="TWD90" s="342"/>
      <c r="TWE90" s="342"/>
      <c r="TWF90" s="342"/>
      <c r="TWG90" s="342"/>
      <c r="TWH90" s="342"/>
      <c r="TWI90" s="342"/>
      <c r="TWJ90" s="342"/>
      <c r="TWK90" s="342"/>
      <c r="TWL90" s="342"/>
      <c r="TWM90" s="342"/>
      <c r="TWN90" s="342"/>
      <c r="TWO90" s="342"/>
      <c r="TWP90" s="342"/>
      <c r="TWQ90" s="342"/>
      <c r="TWR90" s="342"/>
      <c r="TWS90" s="342"/>
      <c r="TWT90" s="342"/>
      <c r="TWU90" s="342"/>
      <c r="TWV90" s="342"/>
      <c r="TWW90" s="342"/>
      <c r="TWX90" s="342"/>
      <c r="TWY90" s="342"/>
      <c r="TWZ90" s="342"/>
      <c r="TXA90" s="342"/>
      <c r="TXB90" s="342"/>
      <c r="TXC90" s="342"/>
      <c r="TXD90" s="342"/>
      <c r="TXE90" s="342"/>
      <c r="TXF90" s="342"/>
      <c r="TXG90" s="342"/>
      <c r="TXH90" s="342"/>
      <c r="TXI90" s="342"/>
      <c r="TXJ90" s="342"/>
      <c r="TXK90" s="342"/>
      <c r="TXL90" s="342"/>
      <c r="TXM90" s="342"/>
      <c r="TXN90" s="342"/>
      <c r="TXO90" s="342"/>
      <c r="TXP90" s="342"/>
      <c r="TXQ90" s="342"/>
      <c r="TXR90" s="342"/>
      <c r="TXS90" s="342"/>
      <c r="TXT90" s="342"/>
      <c r="TXU90" s="342"/>
      <c r="TXV90" s="342"/>
      <c r="TXW90" s="342"/>
      <c r="TXX90" s="342"/>
      <c r="TXY90" s="342"/>
      <c r="TXZ90" s="342"/>
      <c r="TYA90" s="342"/>
      <c r="TYB90" s="342"/>
      <c r="TYC90" s="342"/>
      <c r="TYD90" s="342"/>
      <c r="TYE90" s="342"/>
      <c r="TYF90" s="342"/>
      <c r="TYG90" s="342"/>
      <c r="TYH90" s="342"/>
      <c r="TYI90" s="342"/>
      <c r="TYJ90" s="342"/>
      <c r="TYK90" s="342"/>
      <c r="TYL90" s="342"/>
      <c r="TYM90" s="342"/>
      <c r="TYN90" s="342"/>
      <c r="TYO90" s="342"/>
      <c r="TYP90" s="342"/>
      <c r="TYQ90" s="342"/>
      <c r="TYR90" s="342"/>
      <c r="TYS90" s="342"/>
      <c r="TYT90" s="342"/>
      <c r="TYU90" s="342"/>
      <c r="TYV90" s="342"/>
      <c r="TYW90" s="342"/>
      <c r="TYX90" s="342"/>
      <c r="TYY90" s="342"/>
      <c r="TYZ90" s="342"/>
      <c r="TZA90" s="342"/>
      <c r="TZB90" s="342"/>
      <c r="TZC90" s="342"/>
      <c r="TZD90" s="342"/>
      <c r="TZE90" s="342"/>
      <c r="TZF90" s="342"/>
      <c r="TZG90" s="342"/>
      <c r="TZH90" s="342"/>
      <c r="TZI90" s="342"/>
      <c r="TZJ90" s="342"/>
      <c r="TZK90" s="342"/>
      <c r="TZL90" s="342"/>
      <c r="TZM90" s="342"/>
      <c r="TZN90" s="342"/>
      <c r="TZO90" s="342"/>
      <c r="TZP90" s="342"/>
      <c r="TZQ90" s="342"/>
      <c r="TZR90" s="342"/>
      <c r="TZS90" s="342"/>
      <c r="TZT90" s="342"/>
      <c r="TZU90" s="342"/>
      <c r="TZV90" s="342"/>
      <c r="TZW90" s="342"/>
      <c r="TZX90" s="342"/>
      <c r="TZY90" s="342"/>
      <c r="TZZ90" s="342"/>
      <c r="UAA90" s="342"/>
      <c r="UAB90" s="342"/>
      <c r="UAC90" s="342"/>
      <c r="UAD90" s="342"/>
      <c r="UAE90" s="342"/>
      <c r="UAF90" s="342"/>
      <c r="UAG90" s="342"/>
      <c r="UAH90" s="342"/>
      <c r="UAI90" s="342"/>
      <c r="UAJ90" s="342"/>
      <c r="UAK90" s="342"/>
      <c r="UAL90" s="342"/>
      <c r="UAM90" s="342"/>
      <c r="UAN90" s="342"/>
      <c r="UAO90" s="342"/>
      <c r="UAP90" s="342"/>
      <c r="UAQ90" s="342"/>
      <c r="UAR90" s="342"/>
      <c r="UAS90" s="342"/>
      <c r="UAT90" s="342"/>
      <c r="UAU90" s="342"/>
      <c r="UAV90" s="342"/>
      <c r="UAW90" s="342"/>
      <c r="UAX90" s="342"/>
      <c r="UAY90" s="342"/>
      <c r="UAZ90" s="342"/>
      <c r="UBA90" s="342"/>
      <c r="UBB90" s="342"/>
      <c r="UBC90" s="342"/>
      <c r="UBD90" s="342"/>
      <c r="UBE90" s="342"/>
      <c r="UBF90" s="342"/>
      <c r="UBG90" s="342"/>
      <c r="UBH90" s="342"/>
      <c r="UBI90" s="342"/>
      <c r="UBJ90" s="342"/>
      <c r="UBK90" s="342"/>
      <c r="UBL90" s="342"/>
      <c r="UBM90" s="342"/>
      <c r="UBN90" s="342"/>
      <c r="UBO90" s="342"/>
      <c r="UBP90" s="342"/>
      <c r="UBQ90" s="342"/>
      <c r="UBR90" s="342"/>
      <c r="UBS90" s="342"/>
      <c r="UBT90" s="342"/>
      <c r="UBU90" s="342"/>
      <c r="UBV90" s="342"/>
      <c r="UBW90" s="342"/>
      <c r="UBX90" s="342"/>
      <c r="UBY90" s="342"/>
      <c r="UBZ90" s="342"/>
      <c r="UCA90" s="342"/>
      <c r="UCB90" s="342"/>
      <c r="UCC90" s="342"/>
      <c r="UCD90" s="342"/>
      <c r="UCE90" s="342"/>
      <c r="UCF90" s="342"/>
      <c r="UCG90" s="342"/>
      <c r="UCH90" s="342"/>
      <c r="UCI90" s="342"/>
      <c r="UCJ90" s="342"/>
      <c r="UCK90" s="342"/>
      <c r="UCL90" s="342"/>
      <c r="UCM90" s="342"/>
      <c r="UCN90" s="342"/>
      <c r="UCO90" s="342"/>
      <c r="UCP90" s="342"/>
      <c r="UCQ90" s="342"/>
      <c r="UCR90" s="342"/>
      <c r="UCS90" s="342"/>
      <c r="UCT90" s="342"/>
      <c r="UCU90" s="342"/>
      <c r="UCV90" s="342"/>
      <c r="UCW90" s="342"/>
      <c r="UCX90" s="342"/>
      <c r="UCY90" s="342"/>
      <c r="UCZ90" s="342"/>
      <c r="UDA90" s="342"/>
      <c r="UDB90" s="342"/>
      <c r="UDC90" s="342"/>
      <c r="UDD90" s="342"/>
      <c r="UDE90" s="342"/>
      <c r="UDF90" s="342"/>
      <c r="UDG90" s="342"/>
      <c r="UDH90" s="342"/>
      <c r="UDI90" s="342"/>
      <c r="UDJ90" s="342"/>
      <c r="UDK90" s="342"/>
      <c r="UDL90" s="342"/>
      <c r="UDM90" s="342"/>
      <c r="UDN90" s="342"/>
      <c r="UDO90" s="342"/>
      <c r="UDP90" s="342"/>
      <c r="UDQ90" s="342"/>
      <c r="UDR90" s="342"/>
      <c r="UDS90" s="342"/>
      <c r="UDT90" s="342"/>
      <c r="UDU90" s="342"/>
      <c r="UDV90" s="342"/>
      <c r="UDW90" s="342"/>
      <c r="UDX90" s="342"/>
      <c r="UDY90" s="342"/>
      <c r="UDZ90" s="342"/>
      <c r="UEA90" s="342"/>
      <c r="UEB90" s="342"/>
      <c r="UEC90" s="342"/>
      <c r="UED90" s="342"/>
      <c r="UEE90" s="342"/>
      <c r="UEF90" s="342"/>
      <c r="UEG90" s="342"/>
      <c r="UEH90" s="342"/>
      <c r="UEI90" s="342"/>
      <c r="UEJ90" s="342"/>
      <c r="UEK90" s="342"/>
      <c r="UEL90" s="342"/>
      <c r="UEM90" s="342"/>
      <c r="UEN90" s="342"/>
      <c r="UEO90" s="342"/>
      <c r="UEP90" s="342"/>
      <c r="UEQ90" s="342"/>
      <c r="UER90" s="342"/>
      <c r="UES90" s="342"/>
      <c r="UET90" s="342"/>
      <c r="UEU90" s="342"/>
      <c r="UEV90" s="342"/>
      <c r="UEW90" s="342"/>
      <c r="UEX90" s="342"/>
      <c r="UEY90" s="342"/>
      <c r="UEZ90" s="342"/>
      <c r="UFA90" s="342"/>
      <c r="UFB90" s="342"/>
      <c r="UFC90" s="342"/>
      <c r="UFD90" s="342"/>
      <c r="UFE90" s="342"/>
      <c r="UFF90" s="342"/>
      <c r="UFG90" s="342"/>
      <c r="UFH90" s="342"/>
      <c r="UFI90" s="342"/>
      <c r="UFJ90" s="342"/>
      <c r="UFK90" s="342"/>
      <c r="UFL90" s="342"/>
      <c r="UFM90" s="342"/>
      <c r="UFN90" s="342"/>
      <c r="UFO90" s="342"/>
      <c r="UFP90" s="342"/>
      <c r="UFQ90" s="342"/>
      <c r="UFR90" s="342"/>
      <c r="UFS90" s="342"/>
      <c r="UFT90" s="342"/>
      <c r="UFU90" s="342"/>
      <c r="UFV90" s="342"/>
      <c r="UFW90" s="342"/>
      <c r="UFX90" s="342"/>
      <c r="UFY90" s="342"/>
      <c r="UFZ90" s="342"/>
      <c r="UGA90" s="342"/>
      <c r="UGB90" s="342"/>
      <c r="UGC90" s="342"/>
      <c r="UGD90" s="342"/>
      <c r="UGE90" s="342"/>
      <c r="UGF90" s="342"/>
      <c r="UGG90" s="342"/>
      <c r="UGH90" s="342"/>
      <c r="UGI90" s="342"/>
      <c r="UGJ90" s="342"/>
      <c r="UGK90" s="342"/>
      <c r="UGL90" s="342"/>
      <c r="UGM90" s="342"/>
      <c r="UGN90" s="342"/>
      <c r="UGO90" s="342"/>
      <c r="UGP90" s="342"/>
      <c r="UGQ90" s="342"/>
      <c r="UGR90" s="342"/>
      <c r="UGS90" s="342"/>
      <c r="UGT90" s="342"/>
      <c r="UGU90" s="342"/>
      <c r="UGV90" s="342"/>
      <c r="UGW90" s="342"/>
      <c r="UGX90" s="342"/>
      <c r="UGY90" s="342"/>
      <c r="UGZ90" s="342"/>
      <c r="UHA90" s="342"/>
      <c r="UHB90" s="342"/>
      <c r="UHC90" s="342"/>
      <c r="UHD90" s="342"/>
      <c r="UHE90" s="342"/>
      <c r="UHF90" s="342"/>
      <c r="UHG90" s="342"/>
      <c r="UHH90" s="342"/>
      <c r="UHI90" s="342"/>
      <c r="UHJ90" s="342"/>
      <c r="UHK90" s="342"/>
      <c r="UHL90" s="342"/>
      <c r="UHM90" s="342"/>
      <c r="UHN90" s="342"/>
      <c r="UHO90" s="342"/>
      <c r="UHP90" s="342"/>
      <c r="UHQ90" s="342"/>
      <c r="UHR90" s="342"/>
      <c r="UHS90" s="342"/>
      <c r="UHT90" s="342"/>
      <c r="UHU90" s="342"/>
      <c r="UHV90" s="342"/>
      <c r="UHW90" s="342"/>
      <c r="UHX90" s="342"/>
      <c r="UHY90" s="342"/>
      <c r="UHZ90" s="342"/>
      <c r="UIA90" s="342"/>
      <c r="UIB90" s="342"/>
      <c r="UIC90" s="342"/>
      <c r="UID90" s="342"/>
      <c r="UIE90" s="342"/>
      <c r="UIF90" s="342"/>
      <c r="UIG90" s="342"/>
      <c r="UIH90" s="342"/>
      <c r="UII90" s="342"/>
      <c r="UIJ90" s="342"/>
      <c r="UIK90" s="342"/>
      <c r="UIL90" s="342"/>
      <c r="UIM90" s="342"/>
      <c r="UIN90" s="342"/>
      <c r="UIO90" s="342"/>
      <c r="UIP90" s="342"/>
      <c r="UIQ90" s="342"/>
      <c r="UIR90" s="342"/>
      <c r="UIS90" s="342"/>
      <c r="UIT90" s="342"/>
      <c r="UIU90" s="342"/>
      <c r="UIV90" s="342"/>
      <c r="UIW90" s="342"/>
      <c r="UIX90" s="342"/>
      <c r="UIY90" s="342"/>
      <c r="UIZ90" s="342"/>
      <c r="UJA90" s="342"/>
      <c r="UJB90" s="342"/>
      <c r="UJC90" s="342"/>
      <c r="UJD90" s="342"/>
      <c r="UJE90" s="342"/>
      <c r="UJF90" s="342"/>
      <c r="UJG90" s="342"/>
      <c r="UJH90" s="342"/>
      <c r="UJI90" s="342"/>
      <c r="UJJ90" s="342"/>
      <c r="UJK90" s="342"/>
      <c r="UJL90" s="342"/>
      <c r="UJM90" s="342"/>
      <c r="UJN90" s="342"/>
      <c r="UJO90" s="342"/>
      <c r="UJP90" s="342"/>
      <c r="UJQ90" s="342"/>
      <c r="UJR90" s="342"/>
      <c r="UJS90" s="342"/>
      <c r="UJT90" s="342"/>
      <c r="UJU90" s="342"/>
      <c r="UJV90" s="342"/>
      <c r="UJW90" s="342"/>
      <c r="UJX90" s="342"/>
      <c r="UJY90" s="342"/>
      <c r="UJZ90" s="342"/>
      <c r="UKA90" s="342"/>
      <c r="UKB90" s="342"/>
      <c r="UKC90" s="342"/>
      <c r="UKD90" s="342"/>
      <c r="UKE90" s="342"/>
      <c r="UKF90" s="342"/>
      <c r="UKG90" s="342"/>
      <c r="UKH90" s="342"/>
      <c r="UKI90" s="342"/>
      <c r="UKJ90" s="342"/>
      <c r="UKK90" s="342"/>
      <c r="UKL90" s="342"/>
      <c r="UKM90" s="342"/>
      <c r="UKN90" s="342"/>
      <c r="UKO90" s="342"/>
      <c r="UKP90" s="342"/>
      <c r="UKQ90" s="342"/>
      <c r="UKR90" s="342"/>
      <c r="UKS90" s="342"/>
      <c r="UKT90" s="342"/>
      <c r="UKU90" s="342"/>
      <c r="UKV90" s="342"/>
      <c r="UKW90" s="342"/>
      <c r="UKX90" s="342"/>
      <c r="UKY90" s="342"/>
      <c r="UKZ90" s="342"/>
      <c r="ULA90" s="342"/>
      <c r="ULB90" s="342"/>
      <c r="ULC90" s="342"/>
      <c r="ULD90" s="342"/>
      <c r="ULE90" s="342"/>
      <c r="ULF90" s="342"/>
      <c r="ULG90" s="342"/>
      <c r="ULH90" s="342"/>
      <c r="ULI90" s="342"/>
      <c r="ULJ90" s="342"/>
      <c r="ULK90" s="342"/>
      <c r="ULL90" s="342"/>
      <c r="ULM90" s="342"/>
      <c r="ULN90" s="342"/>
      <c r="ULO90" s="342"/>
      <c r="ULP90" s="342"/>
      <c r="ULQ90" s="342"/>
      <c r="ULR90" s="342"/>
      <c r="ULS90" s="342"/>
      <c r="ULT90" s="342"/>
      <c r="ULU90" s="342"/>
      <c r="ULV90" s="342"/>
      <c r="ULW90" s="342"/>
      <c r="ULX90" s="342"/>
      <c r="ULY90" s="342"/>
      <c r="ULZ90" s="342"/>
      <c r="UMA90" s="342"/>
      <c r="UMB90" s="342"/>
      <c r="UMC90" s="342"/>
      <c r="UMD90" s="342"/>
      <c r="UME90" s="342"/>
      <c r="UMF90" s="342"/>
      <c r="UMG90" s="342"/>
      <c r="UMH90" s="342"/>
      <c r="UMI90" s="342"/>
      <c r="UMJ90" s="342"/>
      <c r="UMK90" s="342"/>
      <c r="UML90" s="342"/>
      <c r="UMM90" s="342"/>
      <c r="UMN90" s="342"/>
      <c r="UMO90" s="342"/>
      <c r="UMP90" s="342"/>
      <c r="UMQ90" s="342"/>
      <c r="UMR90" s="342"/>
      <c r="UMS90" s="342"/>
      <c r="UMT90" s="342"/>
      <c r="UMU90" s="342"/>
      <c r="UMV90" s="342"/>
      <c r="UMW90" s="342"/>
      <c r="UMX90" s="342"/>
      <c r="UMY90" s="342"/>
      <c r="UMZ90" s="342"/>
      <c r="UNA90" s="342"/>
      <c r="UNB90" s="342"/>
      <c r="UNC90" s="342"/>
      <c r="UND90" s="342"/>
      <c r="UNE90" s="342"/>
      <c r="UNF90" s="342"/>
      <c r="UNG90" s="342"/>
      <c r="UNH90" s="342"/>
      <c r="UNI90" s="342"/>
      <c r="UNJ90" s="342"/>
      <c r="UNK90" s="342"/>
      <c r="UNL90" s="342"/>
      <c r="UNM90" s="342"/>
      <c r="UNN90" s="342"/>
      <c r="UNO90" s="342"/>
      <c r="UNP90" s="342"/>
      <c r="UNQ90" s="342"/>
      <c r="UNR90" s="342"/>
      <c r="UNS90" s="342"/>
      <c r="UNT90" s="342"/>
      <c r="UNU90" s="342"/>
      <c r="UNV90" s="342"/>
      <c r="UNW90" s="342"/>
      <c r="UNX90" s="342"/>
      <c r="UNY90" s="342"/>
      <c r="UNZ90" s="342"/>
      <c r="UOA90" s="342"/>
      <c r="UOB90" s="342"/>
      <c r="UOC90" s="342"/>
      <c r="UOD90" s="342"/>
      <c r="UOE90" s="342"/>
      <c r="UOF90" s="342"/>
      <c r="UOG90" s="342"/>
      <c r="UOH90" s="342"/>
      <c r="UOI90" s="342"/>
      <c r="UOJ90" s="342"/>
      <c r="UOK90" s="342"/>
      <c r="UOL90" s="342"/>
      <c r="UOM90" s="342"/>
      <c r="UON90" s="342"/>
      <c r="UOO90" s="342"/>
      <c r="UOP90" s="342"/>
      <c r="UOQ90" s="342"/>
      <c r="UOR90" s="342"/>
      <c r="UOS90" s="342"/>
      <c r="UOT90" s="342"/>
      <c r="UOU90" s="342"/>
      <c r="UOV90" s="342"/>
      <c r="UOW90" s="342"/>
      <c r="UOX90" s="342"/>
      <c r="UOY90" s="342"/>
      <c r="UOZ90" s="342"/>
      <c r="UPA90" s="342"/>
      <c r="UPB90" s="342"/>
      <c r="UPC90" s="342"/>
      <c r="UPD90" s="342"/>
      <c r="UPE90" s="342"/>
      <c r="UPF90" s="342"/>
      <c r="UPG90" s="342"/>
      <c r="UPH90" s="342"/>
      <c r="UPI90" s="342"/>
      <c r="UPJ90" s="342"/>
      <c r="UPK90" s="342"/>
      <c r="UPL90" s="342"/>
      <c r="UPM90" s="342"/>
      <c r="UPN90" s="342"/>
      <c r="UPO90" s="342"/>
      <c r="UPP90" s="342"/>
      <c r="UPQ90" s="342"/>
      <c r="UPR90" s="342"/>
      <c r="UPS90" s="342"/>
      <c r="UPT90" s="342"/>
      <c r="UPU90" s="342"/>
      <c r="UPV90" s="342"/>
      <c r="UPW90" s="342"/>
      <c r="UPX90" s="342"/>
      <c r="UPY90" s="342"/>
      <c r="UPZ90" s="342"/>
      <c r="UQA90" s="342"/>
      <c r="UQB90" s="342"/>
      <c r="UQC90" s="342"/>
      <c r="UQD90" s="342"/>
      <c r="UQE90" s="342"/>
      <c r="UQF90" s="342"/>
      <c r="UQG90" s="342"/>
      <c r="UQH90" s="342"/>
      <c r="UQI90" s="342"/>
      <c r="UQJ90" s="342"/>
      <c r="UQK90" s="342"/>
      <c r="UQL90" s="342"/>
      <c r="UQM90" s="342"/>
      <c r="UQN90" s="342"/>
      <c r="UQO90" s="342"/>
      <c r="UQP90" s="342"/>
      <c r="UQQ90" s="342"/>
      <c r="UQR90" s="342"/>
      <c r="UQS90" s="342"/>
      <c r="UQT90" s="342"/>
      <c r="UQU90" s="342"/>
      <c r="UQV90" s="342"/>
      <c r="UQW90" s="342"/>
      <c r="UQX90" s="342"/>
      <c r="UQY90" s="342"/>
      <c r="UQZ90" s="342"/>
      <c r="URA90" s="342"/>
      <c r="URB90" s="342"/>
      <c r="URC90" s="342"/>
      <c r="URD90" s="342"/>
      <c r="URE90" s="342"/>
      <c r="URF90" s="342"/>
      <c r="URG90" s="342"/>
      <c r="URH90" s="342"/>
      <c r="URI90" s="342"/>
      <c r="URJ90" s="342"/>
      <c r="URK90" s="342"/>
      <c r="URL90" s="342"/>
      <c r="URM90" s="342"/>
      <c r="URN90" s="342"/>
      <c r="URO90" s="342"/>
      <c r="URP90" s="342"/>
      <c r="URQ90" s="342"/>
      <c r="URR90" s="342"/>
      <c r="URS90" s="342"/>
      <c r="URT90" s="342"/>
      <c r="URU90" s="342"/>
      <c r="URV90" s="342"/>
      <c r="URW90" s="342"/>
      <c r="URX90" s="342"/>
      <c r="URY90" s="342"/>
      <c r="URZ90" s="342"/>
      <c r="USA90" s="342"/>
      <c r="USB90" s="342"/>
      <c r="USC90" s="342"/>
      <c r="USD90" s="342"/>
      <c r="USE90" s="342"/>
      <c r="USF90" s="342"/>
      <c r="USG90" s="342"/>
      <c r="USH90" s="342"/>
      <c r="USI90" s="342"/>
      <c r="USJ90" s="342"/>
      <c r="USK90" s="342"/>
      <c r="USL90" s="342"/>
      <c r="USM90" s="342"/>
      <c r="USN90" s="342"/>
      <c r="USO90" s="342"/>
      <c r="USP90" s="342"/>
      <c r="USQ90" s="342"/>
      <c r="USR90" s="342"/>
      <c r="USS90" s="342"/>
      <c r="UST90" s="342"/>
      <c r="USU90" s="342"/>
      <c r="USV90" s="342"/>
      <c r="USW90" s="342"/>
      <c r="USX90" s="342"/>
      <c r="USY90" s="342"/>
      <c r="USZ90" s="342"/>
      <c r="UTA90" s="342"/>
      <c r="UTB90" s="342"/>
      <c r="UTC90" s="342"/>
      <c r="UTD90" s="342"/>
      <c r="UTE90" s="342"/>
      <c r="UTF90" s="342"/>
      <c r="UTG90" s="342"/>
      <c r="UTH90" s="342"/>
      <c r="UTI90" s="342"/>
      <c r="UTJ90" s="342"/>
      <c r="UTK90" s="342"/>
      <c r="UTL90" s="342"/>
      <c r="UTM90" s="342"/>
      <c r="UTN90" s="342"/>
      <c r="UTO90" s="342"/>
      <c r="UTP90" s="342"/>
      <c r="UTQ90" s="342"/>
      <c r="UTR90" s="342"/>
      <c r="UTS90" s="342"/>
      <c r="UTT90" s="342"/>
      <c r="UTU90" s="342"/>
      <c r="UTV90" s="342"/>
      <c r="UTW90" s="342"/>
      <c r="UTX90" s="342"/>
      <c r="UTY90" s="342"/>
      <c r="UTZ90" s="342"/>
      <c r="UUA90" s="342"/>
      <c r="UUB90" s="342"/>
      <c r="UUC90" s="342"/>
      <c r="UUD90" s="342"/>
      <c r="UUE90" s="342"/>
      <c r="UUF90" s="342"/>
      <c r="UUG90" s="342"/>
      <c r="UUH90" s="342"/>
      <c r="UUI90" s="342"/>
      <c r="UUJ90" s="342"/>
      <c r="UUK90" s="342"/>
      <c r="UUL90" s="342"/>
      <c r="UUM90" s="342"/>
      <c r="UUN90" s="342"/>
      <c r="UUO90" s="342"/>
      <c r="UUP90" s="342"/>
      <c r="UUQ90" s="342"/>
      <c r="UUR90" s="342"/>
      <c r="UUS90" s="342"/>
      <c r="UUT90" s="342"/>
      <c r="UUU90" s="342"/>
      <c r="UUV90" s="342"/>
      <c r="UUW90" s="342"/>
      <c r="UUX90" s="342"/>
      <c r="UUY90" s="342"/>
      <c r="UUZ90" s="342"/>
      <c r="UVA90" s="342"/>
      <c r="UVB90" s="342"/>
      <c r="UVC90" s="342"/>
      <c r="UVD90" s="342"/>
      <c r="UVE90" s="342"/>
      <c r="UVF90" s="342"/>
      <c r="UVG90" s="342"/>
      <c r="UVH90" s="342"/>
      <c r="UVI90" s="342"/>
      <c r="UVJ90" s="342"/>
      <c r="UVK90" s="342"/>
      <c r="UVL90" s="342"/>
      <c r="UVM90" s="342"/>
      <c r="UVN90" s="342"/>
      <c r="UVO90" s="342"/>
      <c r="UVP90" s="342"/>
      <c r="UVQ90" s="342"/>
      <c r="UVR90" s="342"/>
      <c r="UVS90" s="342"/>
      <c r="UVT90" s="342"/>
      <c r="UVU90" s="342"/>
      <c r="UVV90" s="342"/>
      <c r="UVW90" s="342"/>
      <c r="UVX90" s="342"/>
      <c r="UVY90" s="342"/>
      <c r="UVZ90" s="342"/>
      <c r="UWA90" s="342"/>
      <c r="UWB90" s="342"/>
      <c r="UWC90" s="342"/>
      <c r="UWD90" s="342"/>
      <c r="UWE90" s="342"/>
      <c r="UWF90" s="342"/>
      <c r="UWG90" s="342"/>
      <c r="UWH90" s="342"/>
      <c r="UWI90" s="342"/>
      <c r="UWJ90" s="342"/>
      <c r="UWK90" s="342"/>
      <c r="UWL90" s="342"/>
      <c r="UWM90" s="342"/>
      <c r="UWN90" s="342"/>
      <c r="UWO90" s="342"/>
      <c r="UWP90" s="342"/>
      <c r="UWQ90" s="342"/>
      <c r="UWR90" s="342"/>
      <c r="UWS90" s="342"/>
      <c r="UWT90" s="342"/>
      <c r="UWU90" s="342"/>
      <c r="UWV90" s="342"/>
      <c r="UWW90" s="342"/>
      <c r="UWX90" s="342"/>
      <c r="UWY90" s="342"/>
      <c r="UWZ90" s="342"/>
      <c r="UXA90" s="342"/>
      <c r="UXB90" s="342"/>
      <c r="UXC90" s="342"/>
      <c r="UXD90" s="342"/>
      <c r="UXE90" s="342"/>
      <c r="UXF90" s="342"/>
      <c r="UXG90" s="342"/>
      <c r="UXH90" s="342"/>
      <c r="UXI90" s="342"/>
      <c r="UXJ90" s="342"/>
      <c r="UXK90" s="342"/>
      <c r="UXL90" s="342"/>
      <c r="UXM90" s="342"/>
      <c r="UXN90" s="342"/>
      <c r="UXO90" s="342"/>
      <c r="UXP90" s="342"/>
      <c r="UXQ90" s="342"/>
      <c r="UXR90" s="342"/>
      <c r="UXS90" s="342"/>
      <c r="UXT90" s="342"/>
      <c r="UXU90" s="342"/>
      <c r="UXV90" s="342"/>
      <c r="UXW90" s="342"/>
      <c r="UXX90" s="342"/>
      <c r="UXY90" s="342"/>
      <c r="UXZ90" s="342"/>
      <c r="UYA90" s="342"/>
      <c r="UYB90" s="342"/>
      <c r="UYC90" s="342"/>
      <c r="UYD90" s="342"/>
      <c r="UYE90" s="342"/>
      <c r="UYF90" s="342"/>
      <c r="UYG90" s="342"/>
      <c r="UYH90" s="342"/>
      <c r="UYI90" s="342"/>
      <c r="UYJ90" s="342"/>
      <c r="UYK90" s="342"/>
      <c r="UYL90" s="342"/>
      <c r="UYM90" s="342"/>
      <c r="UYN90" s="342"/>
      <c r="UYO90" s="342"/>
      <c r="UYP90" s="342"/>
      <c r="UYQ90" s="342"/>
      <c r="UYR90" s="342"/>
      <c r="UYS90" s="342"/>
      <c r="UYT90" s="342"/>
      <c r="UYU90" s="342"/>
      <c r="UYV90" s="342"/>
      <c r="UYW90" s="342"/>
      <c r="UYX90" s="342"/>
      <c r="UYY90" s="342"/>
      <c r="UYZ90" s="342"/>
      <c r="UZA90" s="342"/>
      <c r="UZB90" s="342"/>
      <c r="UZC90" s="342"/>
      <c r="UZD90" s="342"/>
      <c r="UZE90" s="342"/>
      <c r="UZF90" s="342"/>
      <c r="UZG90" s="342"/>
      <c r="UZH90" s="342"/>
      <c r="UZI90" s="342"/>
      <c r="UZJ90" s="342"/>
      <c r="UZK90" s="342"/>
      <c r="UZL90" s="342"/>
      <c r="UZM90" s="342"/>
      <c r="UZN90" s="342"/>
      <c r="UZO90" s="342"/>
      <c r="UZP90" s="342"/>
      <c r="UZQ90" s="342"/>
      <c r="UZR90" s="342"/>
      <c r="UZS90" s="342"/>
      <c r="UZT90" s="342"/>
      <c r="UZU90" s="342"/>
      <c r="UZV90" s="342"/>
      <c r="UZW90" s="342"/>
      <c r="UZX90" s="342"/>
      <c r="UZY90" s="342"/>
      <c r="UZZ90" s="342"/>
      <c r="VAA90" s="342"/>
      <c r="VAB90" s="342"/>
      <c r="VAC90" s="342"/>
      <c r="VAD90" s="342"/>
      <c r="VAE90" s="342"/>
      <c r="VAF90" s="342"/>
      <c r="VAG90" s="342"/>
      <c r="VAH90" s="342"/>
      <c r="VAI90" s="342"/>
      <c r="VAJ90" s="342"/>
      <c r="VAK90" s="342"/>
      <c r="VAL90" s="342"/>
      <c r="VAM90" s="342"/>
      <c r="VAN90" s="342"/>
      <c r="VAO90" s="342"/>
      <c r="VAP90" s="342"/>
      <c r="VAQ90" s="342"/>
      <c r="VAR90" s="342"/>
      <c r="VAS90" s="342"/>
      <c r="VAT90" s="342"/>
      <c r="VAU90" s="342"/>
      <c r="VAV90" s="342"/>
      <c r="VAW90" s="342"/>
      <c r="VAX90" s="342"/>
      <c r="VAY90" s="342"/>
      <c r="VAZ90" s="342"/>
      <c r="VBA90" s="342"/>
      <c r="VBB90" s="342"/>
      <c r="VBC90" s="342"/>
      <c r="VBD90" s="342"/>
      <c r="VBE90" s="342"/>
      <c r="VBF90" s="342"/>
      <c r="VBG90" s="342"/>
      <c r="VBH90" s="342"/>
      <c r="VBI90" s="342"/>
      <c r="VBJ90" s="342"/>
      <c r="VBK90" s="342"/>
      <c r="VBL90" s="342"/>
      <c r="VBM90" s="342"/>
      <c r="VBN90" s="342"/>
      <c r="VBO90" s="342"/>
      <c r="VBP90" s="342"/>
      <c r="VBQ90" s="342"/>
      <c r="VBR90" s="342"/>
      <c r="VBS90" s="342"/>
      <c r="VBT90" s="342"/>
      <c r="VBU90" s="342"/>
      <c r="VBV90" s="342"/>
      <c r="VBW90" s="342"/>
      <c r="VBX90" s="342"/>
      <c r="VBY90" s="342"/>
      <c r="VBZ90" s="342"/>
      <c r="VCA90" s="342"/>
      <c r="VCB90" s="342"/>
      <c r="VCC90" s="342"/>
      <c r="VCD90" s="342"/>
      <c r="VCE90" s="342"/>
      <c r="VCF90" s="342"/>
      <c r="VCG90" s="342"/>
      <c r="VCH90" s="342"/>
      <c r="VCI90" s="342"/>
      <c r="VCJ90" s="342"/>
      <c r="VCK90" s="342"/>
      <c r="VCL90" s="342"/>
      <c r="VCM90" s="342"/>
      <c r="VCN90" s="342"/>
      <c r="VCO90" s="342"/>
      <c r="VCP90" s="342"/>
      <c r="VCQ90" s="342"/>
      <c r="VCR90" s="342"/>
      <c r="VCS90" s="342"/>
      <c r="VCT90" s="342"/>
      <c r="VCU90" s="342"/>
      <c r="VCV90" s="342"/>
      <c r="VCW90" s="342"/>
      <c r="VCX90" s="342"/>
      <c r="VCY90" s="342"/>
      <c r="VCZ90" s="342"/>
      <c r="VDA90" s="342"/>
      <c r="VDB90" s="342"/>
      <c r="VDC90" s="342"/>
      <c r="VDD90" s="342"/>
      <c r="VDE90" s="342"/>
      <c r="VDF90" s="342"/>
      <c r="VDG90" s="342"/>
      <c r="VDH90" s="342"/>
      <c r="VDI90" s="342"/>
      <c r="VDJ90" s="342"/>
      <c r="VDK90" s="342"/>
      <c r="VDL90" s="342"/>
      <c r="VDM90" s="342"/>
      <c r="VDN90" s="342"/>
      <c r="VDO90" s="342"/>
      <c r="VDP90" s="342"/>
      <c r="VDQ90" s="342"/>
      <c r="VDR90" s="342"/>
      <c r="VDS90" s="342"/>
      <c r="VDT90" s="342"/>
      <c r="VDU90" s="342"/>
      <c r="VDV90" s="342"/>
      <c r="VDW90" s="342"/>
      <c r="VDX90" s="342"/>
      <c r="VDY90" s="342"/>
      <c r="VDZ90" s="342"/>
      <c r="VEA90" s="342"/>
      <c r="VEB90" s="342"/>
      <c r="VEC90" s="342"/>
      <c r="VED90" s="342"/>
      <c r="VEE90" s="342"/>
      <c r="VEF90" s="342"/>
      <c r="VEG90" s="342"/>
      <c r="VEH90" s="342"/>
      <c r="VEI90" s="342"/>
      <c r="VEJ90" s="342"/>
      <c r="VEK90" s="342"/>
      <c r="VEL90" s="342"/>
      <c r="VEM90" s="342"/>
      <c r="VEN90" s="342"/>
      <c r="VEO90" s="342"/>
      <c r="VEP90" s="342"/>
      <c r="VEQ90" s="342"/>
      <c r="VER90" s="342"/>
      <c r="VES90" s="342"/>
      <c r="VET90" s="342"/>
      <c r="VEU90" s="342"/>
      <c r="VEV90" s="342"/>
      <c r="VEW90" s="342"/>
      <c r="VEX90" s="342"/>
      <c r="VEY90" s="342"/>
      <c r="VEZ90" s="342"/>
      <c r="VFA90" s="342"/>
      <c r="VFB90" s="342"/>
      <c r="VFC90" s="342"/>
      <c r="VFD90" s="342"/>
      <c r="VFE90" s="342"/>
      <c r="VFF90" s="342"/>
      <c r="VFG90" s="342"/>
      <c r="VFH90" s="342"/>
      <c r="VFI90" s="342"/>
      <c r="VFJ90" s="342"/>
      <c r="VFK90" s="342"/>
      <c r="VFL90" s="342"/>
      <c r="VFM90" s="342"/>
      <c r="VFN90" s="342"/>
      <c r="VFO90" s="342"/>
      <c r="VFP90" s="342"/>
      <c r="VFQ90" s="342"/>
      <c r="VFR90" s="342"/>
      <c r="VFS90" s="342"/>
      <c r="VFT90" s="342"/>
      <c r="VFU90" s="342"/>
      <c r="VFV90" s="342"/>
      <c r="VFW90" s="342"/>
      <c r="VFX90" s="342"/>
      <c r="VFY90" s="342"/>
      <c r="VFZ90" s="342"/>
      <c r="VGA90" s="342"/>
      <c r="VGB90" s="342"/>
      <c r="VGC90" s="342"/>
      <c r="VGD90" s="342"/>
      <c r="VGE90" s="342"/>
      <c r="VGF90" s="342"/>
      <c r="VGG90" s="342"/>
      <c r="VGH90" s="342"/>
      <c r="VGI90" s="342"/>
      <c r="VGJ90" s="342"/>
      <c r="VGK90" s="342"/>
      <c r="VGL90" s="342"/>
      <c r="VGM90" s="342"/>
      <c r="VGN90" s="342"/>
      <c r="VGO90" s="342"/>
      <c r="VGP90" s="342"/>
      <c r="VGQ90" s="342"/>
      <c r="VGR90" s="342"/>
      <c r="VGS90" s="342"/>
      <c r="VGT90" s="342"/>
      <c r="VGU90" s="342"/>
      <c r="VGV90" s="342"/>
      <c r="VGW90" s="342"/>
      <c r="VGX90" s="342"/>
      <c r="VGY90" s="342"/>
      <c r="VGZ90" s="342"/>
      <c r="VHA90" s="342"/>
      <c r="VHB90" s="342"/>
      <c r="VHC90" s="342"/>
      <c r="VHD90" s="342"/>
      <c r="VHE90" s="342"/>
      <c r="VHF90" s="342"/>
      <c r="VHG90" s="342"/>
      <c r="VHH90" s="342"/>
      <c r="VHI90" s="342"/>
      <c r="VHJ90" s="342"/>
      <c r="VHK90" s="342"/>
      <c r="VHL90" s="342"/>
      <c r="VHM90" s="342"/>
      <c r="VHN90" s="342"/>
      <c r="VHO90" s="342"/>
      <c r="VHP90" s="342"/>
      <c r="VHQ90" s="342"/>
      <c r="VHR90" s="342"/>
      <c r="VHS90" s="342"/>
      <c r="VHT90" s="342"/>
      <c r="VHU90" s="342"/>
      <c r="VHV90" s="342"/>
      <c r="VHW90" s="342"/>
      <c r="VHX90" s="342"/>
      <c r="VHY90" s="342"/>
      <c r="VHZ90" s="342"/>
      <c r="VIA90" s="342"/>
      <c r="VIB90" s="342"/>
      <c r="VIC90" s="342"/>
      <c r="VID90" s="342"/>
      <c r="VIE90" s="342"/>
      <c r="VIF90" s="342"/>
      <c r="VIG90" s="342"/>
      <c r="VIH90" s="342"/>
      <c r="VII90" s="342"/>
      <c r="VIJ90" s="342"/>
      <c r="VIK90" s="342"/>
      <c r="VIL90" s="342"/>
      <c r="VIM90" s="342"/>
      <c r="VIN90" s="342"/>
      <c r="VIO90" s="342"/>
      <c r="VIP90" s="342"/>
      <c r="VIQ90" s="342"/>
      <c r="VIR90" s="342"/>
      <c r="VIS90" s="342"/>
      <c r="VIT90" s="342"/>
      <c r="VIU90" s="342"/>
      <c r="VIV90" s="342"/>
      <c r="VIW90" s="342"/>
      <c r="VIX90" s="342"/>
      <c r="VIY90" s="342"/>
      <c r="VIZ90" s="342"/>
      <c r="VJA90" s="342"/>
      <c r="VJB90" s="342"/>
      <c r="VJC90" s="342"/>
      <c r="VJD90" s="342"/>
      <c r="VJE90" s="342"/>
      <c r="VJF90" s="342"/>
      <c r="VJG90" s="342"/>
      <c r="VJH90" s="342"/>
      <c r="VJI90" s="342"/>
      <c r="VJJ90" s="342"/>
      <c r="VJK90" s="342"/>
      <c r="VJL90" s="342"/>
      <c r="VJM90" s="342"/>
      <c r="VJN90" s="342"/>
      <c r="VJO90" s="342"/>
      <c r="VJP90" s="342"/>
      <c r="VJQ90" s="342"/>
      <c r="VJR90" s="342"/>
      <c r="VJS90" s="342"/>
      <c r="VJT90" s="342"/>
      <c r="VJU90" s="342"/>
      <c r="VJV90" s="342"/>
      <c r="VJW90" s="342"/>
      <c r="VJX90" s="342"/>
      <c r="VJY90" s="342"/>
      <c r="VJZ90" s="342"/>
      <c r="VKA90" s="342"/>
      <c r="VKB90" s="342"/>
      <c r="VKC90" s="342"/>
      <c r="VKD90" s="342"/>
      <c r="VKE90" s="342"/>
      <c r="VKF90" s="342"/>
      <c r="VKG90" s="342"/>
      <c r="VKH90" s="342"/>
      <c r="VKI90" s="342"/>
      <c r="VKJ90" s="342"/>
      <c r="VKK90" s="342"/>
      <c r="VKL90" s="342"/>
      <c r="VKM90" s="342"/>
      <c r="VKN90" s="342"/>
      <c r="VKO90" s="342"/>
      <c r="VKP90" s="342"/>
      <c r="VKQ90" s="342"/>
      <c r="VKR90" s="342"/>
      <c r="VKS90" s="342"/>
      <c r="VKT90" s="342"/>
      <c r="VKU90" s="342"/>
      <c r="VKV90" s="342"/>
      <c r="VKW90" s="342"/>
      <c r="VKX90" s="342"/>
      <c r="VKY90" s="342"/>
      <c r="VKZ90" s="342"/>
      <c r="VLA90" s="342"/>
      <c r="VLB90" s="342"/>
      <c r="VLC90" s="342"/>
      <c r="VLD90" s="342"/>
      <c r="VLE90" s="342"/>
      <c r="VLF90" s="342"/>
      <c r="VLG90" s="342"/>
      <c r="VLH90" s="342"/>
      <c r="VLI90" s="342"/>
      <c r="VLJ90" s="342"/>
      <c r="VLK90" s="342"/>
      <c r="VLL90" s="342"/>
      <c r="VLM90" s="342"/>
      <c r="VLN90" s="342"/>
      <c r="VLO90" s="342"/>
      <c r="VLP90" s="342"/>
      <c r="VLQ90" s="342"/>
      <c r="VLR90" s="342"/>
      <c r="VLS90" s="342"/>
      <c r="VLT90" s="342"/>
      <c r="VLU90" s="342"/>
      <c r="VLV90" s="342"/>
      <c r="VLW90" s="342"/>
      <c r="VLX90" s="342"/>
      <c r="VLY90" s="342"/>
      <c r="VLZ90" s="342"/>
      <c r="VMA90" s="342"/>
      <c r="VMB90" s="342"/>
      <c r="VMC90" s="342"/>
      <c r="VMD90" s="342"/>
      <c r="VME90" s="342"/>
      <c r="VMF90" s="342"/>
      <c r="VMG90" s="342"/>
      <c r="VMH90" s="342"/>
      <c r="VMI90" s="342"/>
      <c r="VMJ90" s="342"/>
      <c r="VMK90" s="342"/>
      <c r="VML90" s="342"/>
      <c r="VMM90" s="342"/>
      <c r="VMN90" s="342"/>
      <c r="VMO90" s="342"/>
      <c r="VMP90" s="342"/>
      <c r="VMQ90" s="342"/>
      <c r="VMR90" s="342"/>
      <c r="VMS90" s="342"/>
      <c r="VMT90" s="342"/>
      <c r="VMU90" s="342"/>
      <c r="VMV90" s="342"/>
      <c r="VMW90" s="342"/>
      <c r="VMX90" s="342"/>
      <c r="VMY90" s="342"/>
      <c r="VMZ90" s="342"/>
      <c r="VNA90" s="342"/>
      <c r="VNB90" s="342"/>
      <c r="VNC90" s="342"/>
      <c r="VND90" s="342"/>
      <c r="VNE90" s="342"/>
      <c r="VNF90" s="342"/>
      <c r="VNG90" s="342"/>
      <c r="VNH90" s="342"/>
      <c r="VNI90" s="342"/>
      <c r="VNJ90" s="342"/>
      <c r="VNK90" s="342"/>
      <c r="VNL90" s="342"/>
      <c r="VNM90" s="342"/>
      <c r="VNN90" s="342"/>
      <c r="VNO90" s="342"/>
      <c r="VNP90" s="342"/>
      <c r="VNQ90" s="342"/>
      <c r="VNR90" s="342"/>
      <c r="VNS90" s="342"/>
      <c r="VNT90" s="342"/>
      <c r="VNU90" s="342"/>
      <c r="VNV90" s="342"/>
      <c r="VNW90" s="342"/>
      <c r="VNX90" s="342"/>
      <c r="VNY90" s="342"/>
      <c r="VNZ90" s="342"/>
      <c r="VOA90" s="342"/>
      <c r="VOB90" s="342"/>
      <c r="VOC90" s="342"/>
      <c r="VOD90" s="342"/>
      <c r="VOE90" s="342"/>
      <c r="VOF90" s="342"/>
      <c r="VOG90" s="342"/>
      <c r="VOH90" s="342"/>
      <c r="VOI90" s="342"/>
      <c r="VOJ90" s="342"/>
      <c r="VOK90" s="342"/>
      <c r="VOL90" s="342"/>
      <c r="VOM90" s="342"/>
      <c r="VON90" s="342"/>
      <c r="VOO90" s="342"/>
      <c r="VOP90" s="342"/>
      <c r="VOQ90" s="342"/>
      <c r="VOR90" s="342"/>
      <c r="VOS90" s="342"/>
      <c r="VOT90" s="342"/>
      <c r="VOU90" s="342"/>
      <c r="VOV90" s="342"/>
      <c r="VOW90" s="342"/>
      <c r="VOX90" s="342"/>
      <c r="VOY90" s="342"/>
      <c r="VOZ90" s="342"/>
      <c r="VPA90" s="342"/>
      <c r="VPB90" s="342"/>
      <c r="VPC90" s="342"/>
      <c r="VPD90" s="342"/>
      <c r="VPE90" s="342"/>
      <c r="VPF90" s="342"/>
      <c r="VPG90" s="342"/>
      <c r="VPH90" s="342"/>
      <c r="VPI90" s="342"/>
      <c r="VPJ90" s="342"/>
      <c r="VPK90" s="342"/>
      <c r="VPL90" s="342"/>
      <c r="VPM90" s="342"/>
      <c r="VPN90" s="342"/>
      <c r="VPO90" s="342"/>
      <c r="VPP90" s="342"/>
      <c r="VPQ90" s="342"/>
      <c r="VPR90" s="342"/>
      <c r="VPS90" s="342"/>
      <c r="VPT90" s="342"/>
      <c r="VPU90" s="342"/>
      <c r="VPV90" s="342"/>
      <c r="VPW90" s="342"/>
      <c r="VPX90" s="342"/>
      <c r="VPY90" s="342"/>
      <c r="VPZ90" s="342"/>
      <c r="VQA90" s="342"/>
      <c r="VQB90" s="342"/>
      <c r="VQC90" s="342"/>
      <c r="VQD90" s="342"/>
      <c r="VQE90" s="342"/>
      <c r="VQF90" s="342"/>
      <c r="VQG90" s="342"/>
      <c r="VQH90" s="342"/>
      <c r="VQI90" s="342"/>
      <c r="VQJ90" s="342"/>
      <c r="VQK90" s="342"/>
      <c r="VQL90" s="342"/>
      <c r="VQM90" s="342"/>
      <c r="VQN90" s="342"/>
      <c r="VQO90" s="342"/>
      <c r="VQP90" s="342"/>
      <c r="VQQ90" s="342"/>
      <c r="VQR90" s="342"/>
      <c r="VQS90" s="342"/>
      <c r="VQT90" s="342"/>
      <c r="VQU90" s="342"/>
      <c r="VQV90" s="342"/>
      <c r="VQW90" s="342"/>
      <c r="VQX90" s="342"/>
      <c r="VQY90" s="342"/>
      <c r="VQZ90" s="342"/>
      <c r="VRA90" s="342"/>
      <c r="VRB90" s="342"/>
      <c r="VRC90" s="342"/>
      <c r="VRD90" s="342"/>
      <c r="VRE90" s="342"/>
      <c r="VRF90" s="342"/>
      <c r="VRG90" s="342"/>
      <c r="VRH90" s="342"/>
      <c r="VRI90" s="342"/>
      <c r="VRJ90" s="342"/>
      <c r="VRK90" s="342"/>
      <c r="VRL90" s="342"/>
      <c r="VRM90" s="342"/>
      <c r="VRN90" s="342"/>
      <c r="VRO90" s="342"/>
      <c r="VRP90" s="342"/>
      <c r="VRQ90" s="342"/>
      <c r="VRR90" s="342"/>
      <c r="VRS90" s="342"/>
      <c r="VRT90" s="342"/>
      <c r="VRU90" s="342"/>
      <c r="VRV90" s="342"/>
      <c r="VRW90" s="342"/>
      <c r="VRX90" s="342"/>
      <c r="VRY90" s="342"/>
      <c r="VRZ90" s="342"/>
      <c r="VSA90" s="342"/>
      <c r="VSB90" s="342"/>
      <c r="VSC90" s="342"/>
      <c r="VSD90" s="342"/>
      <c r="VSE90" s="342"/>
      <c r="VSF90" s="342"/>
      <c r="VSG90" s="342"/>
      <c r="VSH90" s="342"/>
      <c r="VSI90" s="342"/>
      <c r="VSJ90" s="342"/>
      <c r="VSK90" s="342"/>
      <c r="VSL90" s="342"/>
      <c r="VSM90" s="342"/>
      <c r="VSN90" s="342"/>
      <c r="VSO90" s="342"/>
      <c r="VSP90" s="342"/>
      <c r="VSQ90" s="342"/>
      <c r="VSR90" s="342"/>
      <c r="VSS90" s="342"/>
      <c r="VST90" s="342"/>
      <c r="VSU90" s="342"/>
      <c r="VSV90" s="342"/>
      <c r="VSW90" s="342"/>
      <c r="VSX90" s="342"/>
      <c r="VSY90" s="342"/>
      <c r="VSZ90" s="342"/>
      <c r="VTA90" s="342"/>
      <c r="VTB90" s="342"/>
      <c r="VTC90" s="342"/>
      <c r="VTD90" s="342"/>
      <c r="VTE90" s="342"/>
      <c r="VTF90" s="342"/>
      <c r="VTG90" s="342"/>
      <c r="VTH90" s="342"/>
      <c r="VTI90" s="342"/>
      <c r="VTJ90" s="342"/>
      <c r="VTK90" s="342"/>
      <c r="VTL90" s="342"/>
      <c r="VTM90" s="342"/>
      <c r="VTN90" s="342"/>
      <c r="VTO90" s="342"/>
      <c r="VTP90" s="342"/>
      <c r="VTQ90" s="342"/>
      <c r="VTR90" s="342"/>
      <c r="VTS90" s="342"/>
      <c r="VTT90" s="342"/>
      <c r="VTU90" s="342"/>
      <c r="VTV90" s="342"/>
      <c r="VTW90" s="342"/>
      <c r="VTX90" s="342"/>
      <c r="VTY90" s="342"/>
      <c r="VTZ90" s="342"/>
      <c r="VUA90" s="342"/>
      <c r="VUB90" s="342"/>
      <c r="VUC90" s="342"/>
      <c r="VUD90" s="342"/>
      <c r="VUE90" s="342"/>
      <c r="VUF90" s="342"/>
      <c r="VUG90" s="342"/>
      <c r="VUH90" s="342"/>
      <c r="VUI90" s="342"/>
      <c r="VUJ90" s="342"/>
      <c r="VUK90" s="342"/>
      <c r="VUL90" s="342"/>
      <c r="VUM90" s="342"/>
      <c r="VUN90" s="342"/>
      <c r="VUO90" s="342"/>
      <c r="VUP90" s="342"/>
      <c r="VUQ90" s="342"/>
      <c r="VUR90" s="342"/>
      <c r="VUS90" s="342"/>
      <c r="VUT90" s="342"/>
      <c r="VUU90" s="342"/>
      <c r="VUV90" s="342"/>
      <c r="VUW90" s="342"/>
      <c r="VUX90" s="342"/>
      <c r="VUY90" s="342"/>
      <c r="VUZ90" s="342"/>
      <c r="VVA90" s="342"/>
      <c r="VVB90" s="342"/>
      <c r="VVC90" s="342"/>
      <c r="VVD90" s="342"/>
      <c r="VVE90" s="342"/>
      <c r="VVF90" s="342"/>
      <c r="VVG90" s="342"/>
      <c r="VVH90" s="342"/>
      <c r="VVI90" s="342"/>
      <c r="VVJ90" s="342"/>
      <c r="VVK90" s="342"/>
      <c r="VVL90" s="342"/>
      <c r="VVM90" s="342"/>
      <c r="VVN90" s="342"/>
      <c r="VVO90" s="342"/>
      <c r="VVP90" s="342"/>
      <c r="VVQ90" s="342"/>
      <c r="VVR90" s="342"/>
      <c r="VVS90" s="342"/>
      <c r="VVT90" s="342"/>
      <c r="VVU90" s="342"/>
      <c r="VVV90" s="342"/>
      <c r="VVW90" s="342"/>
      <c r="VVX90" s="342"/>
      <c r="VVY90" s="342"/>
      <c r="VVZ90" s="342"/>
      <c r="VWA90" s="342"/>
      <c r="VWB90" s="342"/>
      <c r="VWC90" s="342"/>
      <c r="VWD90" s="342"/>
      <c r="VWE90" s="342"/>
      <c r="VWF90" s="342"/>
      <c r="VWG90" s="342"/>
      <c r="VWH90" s="342"/>
      <c r="VWI90" s="342"/>
      <c r="VWJ90" s="342"/>
      <c r="VWK90" s="342"/>
      <c r="VWL90" s="342"/>
      <c r="VWM90" s="342"/>
      <c r="VWN90" s="342"/>
      <c r="VWO90" s="342"/>
      <c r="VWP90" s="342"/>
      <c r="VWQ90" s="342"/>
      <c r="VWR90" s="342"/>
      <c r="VWS90" s="342"/>
      <c r="VWT90" s="342"/>
      <c r="VWU90" s="342"/>
      <c r="VWV90" s="342"/>
      <c r="VWW90" s="342"/>
      <c r="VWX90" s="342"/>
      <c r="VWY90" s="342"/>
      <c r="VWZ90" s="342"/>
      <c r="VXA90" s="342"/>
      <c r="VXB90" s="342"/>
      <c r="VXC90" s="342"/>
      <c r="VXD90" s="342"/>
      <c r="VXE90" s="342"/>
      <c r="VXF90" s="342"/>
      <c r="VXG90" s="342"/>
      <c r="VXH90" s="342"/>
      <c r="VXI90" s="342"/>
      <c r="VXJ90" s="342"/>
      <c r="VXK90" s="342"/>
      <c r="VXL90" s="342"/>
      <c r="VXM90" s="342"/>
      <c r="VXN90" s="342"/>
      <c r="VXO90" s="342"/>
      <c r="VXP90" s="342"/>
      <c r="VXQ90" s="342"/>
      <c r="VXR90" s="342"/>
      <c r="VXS90" s="342"/>
      <c r="VXT90" s="342"/>
      <c r="VXU90" s="342"/>
      <c r="VXV90" s="342"/>
      <c r="VXW90" s="342"/>
      <c r="VXX90" s="342"/>
      <c r="VXY90" s="342"/>
      <c r="VXZ90" s="342"/>
      <c r="VYA90" s="342"/>
      <c r="VYB90" s="342"/>
      <c r="VYC90" s="342"/>
      <c r="VYD90" s="342"/>
      <c r="VYE90" s="342"/>
      <c r="VYF90" s="342"/>
      <c r="VYG90" s="342"/>
      <c r="VYH90" s="342"/>
      <c r="VYI90" s="342"/>
      <c r="VYJ90" s="342"/>
      <c r="VYK90" s="342"/>
      <c r="VYL90" s="342"/>
      <c r="VYM90" s="342"/>
      <c r="VYN90" s="342"/>
      <c r="VYO90" s="342"/>
      <c r="VYP90" s="342"/>
      <c r="VYQ90" s="342"/>
      <c r="VYR90" s="342"/>
      <c r="VYS90" s="342"/>
      <c r="VYT90" s="342"/>
      <c r="VYU90" s="342"/>
      <c r="VYV90" s="342"/>
      <c r="VYW90" s="342"/>
      <c r="VYX90" s="342"/>
      <c r="VYY90" s="342"/>
      <c r="VYZ90" s="342"/>
      <c r="VZA90" s="342"/>
      <c r="VZB90" s="342"/>
      <c r="VZC90" s="342"/>
      <c r="VZD90" s="342"/>
      <c r="VZE90" s="342"/>
      <c r="VZF90" s="342"/>
      <c r="VZG90" s="342"/>
      <c r="VZH90" s="342"/>
      <c r="VZI90" s="342"/>
      <c r="VZJ90" s="342"/>
      <c r="VZK90" s="342"/>
      <c r="VZL90" s="342"/>
      <c r="VZM90" s="342"/>
      <c r="VZN90" s="342"/>
      <c r="VZO90" s="342"/>
      <c r="VZP90" s="342"/>
      <c r="VZQ90" s="342"/>
      <c r="VZR90" s="342"/>
      <c r="VZS90" s="342"/>
      <c r="VZT90" s="342"/>
      <c r="VZU90" s="342"/>
      <c r="VZV90" s="342"/>
      <c r="VZW90" s="342"/>
      <c r="VZX90" s="342"/>
      <c r="VZY90" s="342"/>
      <c r="VZZ90" s="342"/>
      <c r="WAA90" s="342"/>
      <c r="WAB90" s="342"/>
      <c r="WAC90" s="342"/>
      <c r="WAD90" s="342"/>
      <c r="WAE90" s="342"/>
      <c r="WAF90" s="342"/>
      <c r="WAG90" s="342"/>
      <c r="WAH90" s="342"/>
      <c r="WAI90" s="342"/>
      <c r="WAJ90" s="342"/>
      <c r="WAK90" s="342"/>
      <c r="WAL90" s="342"/>
      <c r="WAM90" s="342"/>
      <c r="WAN90" s="342"/>
      <c r="WAO90" s="342"/>
      <c r="WAP90" s="342"/>
      <c r="WAQ90" s="342"/>
      <c r="WAR90" s="342"/>
      <c r="WAS90" s="342"/>
      <c r="WAT90" s="342"/>
      <c r="WAU90" s="342"/>
      <c r="WAV90" s="342"/>
      <c r="WAW90" s="342"/>
      <c r="WAX90" s="342"/>
      <c r="WAY90" s="342"/>
      <c r="WAZ90" s="342"/>
      <c r="WBA90" s="342"/>
      <c r="WBB90" s="342"/>
      <c r="WBC90" s="342"/>
      <c r="WBD90" s="342"/>
      <c r="WBE90" s="342"/>
      <c r="WBF90" s="342"/>
      <c r="WBG90" s="342"/>
      <c r="WBH90" s="342"/>
      <c r="WBI90" s="342"/>
      <c r="WBJ90" s="342"/>
      <c r="WBK90" s="342"/>
      <c r="WBL90" s="342"/>
      <c r="WBM90" s="342"/>
      <c r="WBN90" s="342"/>
      <c r="WBO90" s="342"/>
      <c r="WBP90" s="342"/>
      <c r="WBQ90" s="342"/>
      <c r="WBR90" s="342"/>
      <c r="WBS90" s="342"/>
      <c r="WBT90" s="342"/>
      <c r="WBU90" s="342"/>
      <c r="WBV90" s="342"/>
      <c r="WBW90" s="342"/>
      <c r="WBX90" s="342"/>
      <c r="WBY90" s="342"/>
      <c r="WBZ90" s="342"/>
      <c r="WCA90" s="342"/>
      <c r="WCB90" s="342"/>
      <c r="WCC90" s="342"/>
      <c r="WCD90" s="342"/>
      <c r="WCE90" s="342"/>
      <c r="WCF90" s="342"/>
      <c r="WCG90" s="342"/>
      <c r="WCH90" s="342"/>
      <c r="WCI90" s="342"/>
      <c r="WCJ90" s="342"/>
      <c r="WCK90" s="342"/>
      <c r="WCL90" s="342"/>
      <c r="WCM90" s="342"/>
      <c r="WCN90" s="342"/>
      <c r="WCO90" s="342"/>
      <c r="WCP90" s="342"/>
      <c r="WCQ90" s="342"/>
      <c r="WCR90" s="342"/>
      <c r="WCS90" s="342"/>
      <c r="WCT90" s="342"/>
      <c r="WCU90" s="342"/>
      <c r="WCV90" s="342"/>
      <c r="WCW90" s="342"/>
      <c r="WCX90" s="342"/>
      <c r="WCY90" s="342"/>
      <c r="WCZ90" s="342"/>
      <c r="WDA90" s="342"/>
      <c r="WDB90" s="342"/>
      <c r="WDC90" s="342"/>
      <c r="WDD90" s="342"/>
      <c r="WDE90" s="342"/>
      <c r="WDF90" s="342"/>
      <c r="WDG90" s="342"/>
      <c r="WDH90" s="342"/>
      <c r="WDI90" s="342"/>
      <c r="WDJ90" s="342"/>
      <c r="WDK90" s="342"/>
      <c r="WDL90" s="342"/>
      <c r="WDM90" s="342"/>
      <c r="WDN90" s="342"/>
      <c r="WDO90" s="342"/>
      <c r="WDP90" s="342"/>
      <c r="WDQ90" s="342"/>
      <c r="WDR90" s="342"/>
      <c r="WDS90" s="342"/>
      <c r="WDT90" s="342"/>
      <c r="WDU90" s="342"/>
      <c r="WDV90" s="342"/>
      <c r="WDW90" s="342"/>
      <c r="WDX90" s="342"/>
      <c r="WDY90" s="342"/>
      <c r="WDZ90" s="342"/>
      <c r="WEA90" s="342"/>
      <c r="WEB90" s="342"/>
      <c r="WEC90" s="342"/>
      <c r="WED90" s="342"/>
      <c r="WEE90" s="342"/>
      <c r="WEF90" s="342"/>
      <c r="WEG90" s="342"/>
      <c r="WEH90" s="342"/>
      <c r="WEI90" s="342"/>
      <c r="WEJ90" s="342"/>
      <c r="WEK90" s="342"/>
      <c r="WEL90" s="342"/>
      <c r="WEM90" s="342"/>
      <c r="WEN90" s="342"/>
      <c r="WEO90" s="342"/>
      <c r="WEP90" s="342"/>
      <c r="WEQ90" s="342"/>
      <c r="WER90" s="342"/>
      <c r="WES90" s="342"/>
      <c r="WET90" s="342"/>
      <c r="WEU90" s="342"/>
      <c r="WEV90" s="342"/>
      <c r="WEW90" s="342"/>
      <c r="WEX90" s="342"/>
      <c r="WEY90" s="342"/>
      <c r="WEZ90" s="342"/>
      <c r="WFA90" s="342"/>
      <c r="WFB90" s="342"/>
      <c r="WFC90" s="342"/>
      <c r="WFD90" s="342"/>
      <c r="WFE90" s="342"/>
      <c r="WFF90" s="342"/>
      <c r="WFG90" s="342"/>
      <c r="WFH90" s="342"/>
      <c r="WFI90" s="342"/>
      <c r="WFJ90" s="342"/>
      <c r="WFK90" s="342"/>
      <c r="WFL90" s="342"/>
      <c r="WFM90" s="342"/>
      <c r="WFN90" s="342"/>
      <c r="WFO90" s="342"/>
      <c r="WFP90" s="342"/>
      <c r="WFQ90" s="342"/>
      <c r="WFR90" s="342"/>
      <c r="WFS90" s="342"/>
      <c r="WFT90" s="342"/>
      <c r="WFU90" s="342"/>
      <c r="WFV90" s="342"/>
      <c r="WFW90" s="342"/>
      <c r="WFX90" s="342"/>
      <c r="WFY90" s="342"/>
      <c r="WFZ90" s="342"/>
      <c r="WGA90" s="342"/>
      <c r="WGB90" s="342"/>
      <c r="WGC90" s="342"/>
      <c r="WGD90" s="342"/>
      <c r="WGE90" s="342"/>
      <c r="WGF90" s="342"/>
      <c r="WGG90" s="342"/>
      <c r="WGH90" s="342"/>
      <c r="WGI90" s="342"/>
      <c r="WGJ90" s="342"/>
      <c r="WGK90" s="342"/>
      <c r="WGL90" s="342"/>
      <c r="WGM90" s="342"/>
      <c r="WGN90" s="342"/>
      <c r="WGO90" s="342"/>
      <c r="WGP90" s="342"/>
      <c r="WGQ90" s="342"/>
      <c r="WGR90" s="342"/>
      <c r="WGS90" s="342"/>
      <c r="WGT90" s="342"/>
      <c r="WGU90" s="342"/>
      <c r="WGV90" s="342"/>
      <c r="WGW90" s="342"/>
      <c r="WGX90" s="342"/>
      <c r="WGY90" s="342"/>
      <c r="WGZ90" s="342"/>
      <c r="WHA90" s="342"/>
      <c r="WHB90" s="342"/>
      <c r="WHC90" s="342"/>
      <c r="WHD90" s="342"/>
      <c r="WHE90" s="342"/>
      <c r="WHF90" s="342"/>
      <c r="WHG90" s="342"/>
      <c r="WHH90" s="342"/>
      <c r="WHI90" s="342"/>
      <c r="WHJ90" s="342"/>
      <c r="WHK90" s="342"/>
      <c r="WHL90" s="342"/>
      <c r="WHM90" s="342"/>
      <c r="WHN90" s="342"/>
      <c r="WHO90" s="342"/>
      <c r="WHP90" s="342"/>
      <c r="WHQ90" s="342"/>
      <c r="WHR90" s="342"/>
      <c r="WHS90" s="342"/>
      <c r="WHT90" s="342"/>
      <c r="WHU90" s="342"/>
      <c r="WHV90" s="342"/>
      <c r="WHW90" s="342"/>
      <c r="WHX90" s="342"/>
      <c r="WHY90" s="342"/>
      <c r="WHZ90" s="342"/>
      <c r="WIA90" s="342"/>
      <c r="WIB90" s="342"/>
      <c r="WIC90" s="342"/>
      <c r="WID90" s="342"/>
      <c r="WIE90" s="342"/>
      <c r="WIF90" s="342"/>
      <c r="WIG90" s="342"/>
      <c r="WIH90" s="342"/>
      <c r="WII90" s="342"/>
      <c r="WIJ90" s="342"/>
      <c r="WIK90" s="342"/>
      <c r="WIL90" s="342"/>
      <c r="WIM90" s="342"/>
      <c r="WIN90" s="342"/>
      <c r="WIO90" s="342"/>
      <c r="WIP90" s="342"/>
      <c r="WIQ90" s="342"/>
      <c r="WIR90" s="342"/>
      <c r="WIS90" s="342"/>
      <c r="WIT90" s="342"/>
      <c r="WIU90" s="342"/>
      <c r="WIV90" s="342"/>
      <c r="WIW90" s="342"/>
      <c r="WIX90" s="342"/>
      <c r="WIY90" s="342"/>
      <c r="WIZ90" s="342"/>
      <c r="WJA90" s="342"/>
      <c r="WJB90" s="342"/>
      <c r="WJC90" s="342"/>
      <c r="WJD90" s="342"/>
      <c r="WJE90" s="342"/>
      <c r="WJF90" s="342"/>
      <c r="WJG90" s="342"/>
      <c r="WJH90" s="342"/>
      <c r="WJI90" s="342"/>
      <c r="WJJ90" s="342"/>
      <c r="WJK90" s="342"/>
      <c r="WJL90" s="342"/>
      <c r="WJM90" s="342"/>
      <c r="WJN90" s="342"/>
      <c r="WJO90" s="342"/>
      <c r="WJP90" s="342"/>
      <c r="WJQ90" s="342"/>
      <c r="WJR90" s="342"/>
      <c r="WJS90" s="342"/>
      <c r="WJT90" s="342"/>
      <c r="WJU90" s="342"/>
      <c r="WJV90" s="342"/>
      <c r="WJW90" s="342"/>
      <c r="WJX90" s="342"/>
      <c r="WJY90" s="342"/>
      <c r="WJZ90" s="342"/>
      <c r="WKA90" s="342"/>
      <c r="WKB90" s="342"/>
      <c r="WKC90" s="342"/>
      <c r="WKD90" s="342"/>
      <c r="WKE90" s="342"/>
      <c r="WKF90" s="342"/>
      <c r="WKG90" s="342"/>
      <c r="WKH90" s="342"/>
      <c r="WKI90" s="342"/>
      <c r="WKJ90" s="342"/>
      <c r="WKK90" s="342"/>
      <c r="WKL90" s="342"/>
      <c r="WKM90" s="342"/>
      <c r="WKN90" s="342"/>
      <c r="WKO90" s="342"/>
      <c r="WKP90" s="342"/>
      <c r="WKQ90" s="342"/>
      <c r="WKR90" s="342"/>
      <c r="WKS90" s="342"/>
      <c r="WKT90" s="342"/>
      <c r="WKU90" s="342"/>
      <c r="WKV90" s="342"/>
      <c r="WKW90" s="342"/>
      <c r="WKX90" s="342"/>
      <c r="WKY90" s="342"/>
      <c r="WKZ90" s="342"/>
      <c r="WLA90" s="342"/>
      <c r="WLB90" s="342"/>
      <c r="WLC90" s="342"/>
      <c r="WLD90" s="342"/>
      <c r="WLE90" s="342"/>
      <c r="WLF90" s="342"/>
      <c r="WLG90" s="342"/>
      <c r="WLH90" s="342"/>
      <c r="WLI90" s="342"/>
      <c r="WLJ90" s="342"/>
      <c r="WLK90" s="342"/>
      <c r="WLL90" s="342"/>
      <c r="WLM90" s="342"/>
      <c r="WLN90" s="342"/>
      <c r="WLO90" s="342"/>
      <c r="WLP90" s="342"/>
      <c r="WLQ90" s="342"/>
      <c r="WLR90" s="342"/>
      <c r="WLS90" s="342"/>
      <c r="WLT90" s="342"/>
      <c r="WLU90" s="342"/>
      <c r="WLV90" s="342"/>
      <c r="WLW90" s="342"/>
      <c r="WLX90" s="342"/>
      <c r="WLY90" s="342"/>
      <c r="WLZ90" s="342"/>
      <c r="WMA90" s="342"/>
      <c r="WMB90" s="342"/>
      <c r="WMC90" s="342"/>
      <c r="WMD90" s="342"/>
      <c r="WME90" s="342"/>
      <c r="WMF90" s="342"/>
      <c r="WMG90" s="342"/>
      <c r="WMH90" s="342"/>
      <c r="WMI90" s="342"/>
      <c r="WMJ90" s="342"/>
      <c r="WMK90" s="342"/>
      <c r="WML90" s="342"/>
      <c r="WMM90" s="342"/>
      <c r="WMN90" s="342"/>
      <c r="WMO90" s="342"/>
      <c r="WMP90" s="342"/>
      <c r="WMQ90" s="342"/>
      <c r="WMR90" s="342"/>
      <c r="WMS90" s="342"/>
      <c r="WMT90" s="342"/>
      <c r="WMU90" s="342"/>
      <c r="WMV90" s="342"/>
      <c r="WMW90" s="342"/>
      <c r="WMX90" s="342"/>
      <c r="WMY90" s="342"/>
      <c r="WMZ90" s="342"/>
      <c r="WNA90" s="342"/>
      <c r="WNB90" s="342"/>
      <c r="WNC90" s="342"/>
      <c r="WND90" s="342"/>
      <c r="WNE90" s="342"/>
      <c r="WNF90" s="342"/>
      <c r="WNG90" s="342"/>
      <c r="WNH90" s="342"/>
      <c r="WNI90" s="342"/>
      <c r="WNJ90" s="342"/>
      <c r="WNK90" s="342"/>
      <c r="WNL90" s="342"/>
      <c r="WNM90" s="342"/>
      <c r="WNN90" s="342"/>
      <c r="WNO90" s="342"/>
      <c r="WNP90" s="342"/>
      <c r="WNQ90" s="342"/>
      <c r="WNR90" s="342"/>
      <c r="WNS90" s="342"/>
      <c r="WNT90" s="342"/>
      <c r="WNU90" s="342"/>
      <c r="WNV90" s="342"/>
      <c r="WNW90" s="342"/>
      <c r="WNX90" s="342"/>
      <c r="WNY90" s="342"/>
      <c r="WNZ90" s="342"/>
      <c r="WOA90" s="342"/>
      <c r="WOB90" s="342"/>
      <c r="WOC90" s="342"/>
      <c r="WOD90" s="342"/>
      <c r="WOE90" s="342"/>
      <c r="WOF90" s="342"/>
      <c r="WOG90" s="342"/>
      <c r="WOH90" s="342"/>
      <c r="WOI90" s="342"/>
      <c r="WOJ90" s="342"/>
      <c r="WOK90" s="342"/>
      <c r="WOL90" s="342"/>
      <c r="WOM90" s="342"/>
      <c r="WON90" s="342"/>
      <c r="WOO90" s="342"/>
      <c r="WOP90" s="342"/>
      <c r="WOQ90" s="342"/>
      <c r="WOR90" s="342"/>
      <c r="WOS90" s="342"/>
      <c r="WOT90" s="342"/>
      <c r="WOU90" s="342"/>
      <c r="WOV90" s="342"/>
      <c r="WOW90" s="342"/>
      <c r="WOX90" s="342"/>
      <c r="WOY90" s="342"/>
      <c r="WOZ90" s="342"/>
      <c r="WPA90" s="342"/>
      <c r="WPB90" s="342"/>
      <c r="WPC90" s="342"/>
      <c r="WPD90" s="342"/>
      <c r="WPE90" s="342"/>
      <c r="WPF90" s="342"/>
      <c r="WPG90" s="342"/>
      <c r="WPH90" s="342"/>
      <c r="WPI90" s="342"/>
      <c r="WPJ90" s="342"/>
      <c r="WPK90" s="342"/>
      <c r="WPL90" s="342"/>
      <c r="WPM90" s="342"/>
      <c r="WPN90" s="342"/>
      <c r="WPO90" s="342"/>
      <c r="WPP90" s="342"/>
      <c r="WPQ90" s="342"/>
      <c r="WPR90" s="342"/>
      <c r="WPS90" s="342"/>
      <c r="WPT90" s="342"/>
      <c r="WPU90" s="342"/>
      <c r="WPV90" s="342"/>
      <c r="WPW90" s="342"/>
      <c r="WPX90" s="342"/>
      <c r="WPY90" s="342"/>
      <c r="WPZ90" s="342"/>
      <c r="WQA90" s="342"/>
      <c r="WQB90" s="342"/>
      <c r="WQC90" s="342"/>
      <c r="WQD90" s="342"/>
      <c r="WQE90" s="342"/>
      <c r="WQF90" s="342"/>
      <c r="WQG90" s="342"/>
      <c r="WQH90" s="342"/>
      <c r="WQI90" s="342"/>
      <c r="WQJ90" s="342"/>
      <c r="WQK90" s="342"/>
      <c r="WQL90" s="342"/>
      <c r="WQM90" s="342"/>
      <c r="WQN90" s="342"/>
      <c r="WQO90" s="342"/>
      <c r="WQP90" s="342"/>
      <c r="WQQ90" s="342"/>
      <c r="WQR90" s="342"/>
      <c r="WQS90" s="342"/>
      <c r="WQT90" s="342"/>
      <c r="WQU90" s="342"/>
      <c r="WQV90" s="342"/>
      <c r="WQW90" s="342"/>
      <c r="WQX90" s="342"/>
      <c r="WQY90" s="342"/>
      <c r="WQZ90" s="342"/>
      <c r="WRA90" s="342"/>
      <c r="WRB90" s="342"/>
      <c r="WRC90" s="342"/>
      <c r="WRD90" s="342"/>
      <c r="WRE90" s="342"/>
      <c r="WRF90" s="342"/>
      <c r="WRG90" s="342"/>
      <c r="WRH90" s="342"/>
      <c r="WRI90" s="342"/>
      <c r="WRJ90" s="342"/>
      <c r="WRK90" s="342"/>
      <c r="WRL90" s="342"/>
      <c r="WRM90" s="342"/>
      <c r="WRN90" s="342"/>
      <c r="WRO90" s="342"/>
      <c r="WRP90" s="342"/>
      <c r="WRQ90" s="342"/>
      <c r="WRR90" s="342"/>
      <c r="WRS90" s="342"/>
      <c r="WRT90" s="342"/>
      <c r="WRU90" s="342"/>
      <c r="WRV90" s="342"/>
      <c r="WRW90" s="342"/>
      <c r="WRX90" s="342"/>
      <c r="WRY90" s="342"/>
      <c r="WRZ90" s="342"/>
      <c r="WSA90" s="342"/>
      <c r="WSB90" s="342"/>
      <c r="WSC90" s="342"/>
      <c r="WSD90" s="342"/>
      <c r="WSE90" s="342"/>
      <c r="WSF90" s="342"/>
      <c r="WSG90" s="342"/>
      <c r="WSH90" s="342"/>
      <c r="WSI90" s="342"/>
      <c r="WSJ90" s="342"/>
      <c r="WSK90" s="342"/>
      <c r="WSL90" s="342"/>
      <c r="WSM90" s="342"/>
      <c r="WSN90" s="342"/>
      <c r="WSO90" s="342"/>
      <c r="WSP90" s="342"/>
      <c r="WSQ90" s="342"/>
      <c r="WSR90" s="342"/>
      <c r="WSS90" s="342"/>
      <c r="WST90" s="342"/>
      <c r="WSU90" s="342"/>
      <c r="WSV90" s="342"/>
      <c r="WSW90" s="342"/>
      <c r="WSX90" s="342"/>
      <c r="WSY90" s="342"/>
      <c r="WSZ90" s="342"/>
      <c r="WTA90" s="342"/>
      <c r="WTB90" s="342"/>
      <c r="WTC90" s="342"/>
      <c r="WTD90" s="342"/>
      <c r="WTE90" s="342"/>
      <c r="WTF90" s="342"/>
      <c r="WTG90" s="342"/>
      <c r="WTH90" s="342"/>
      <c r="WTI90" s="342"/>
      <c r="WTJ90" s="342"/>
      <c r="WTK90" s="342"/>
      <c r="WTL90" s="342"/>
      <c r="WTM90" s="342"/>
      <c r="WTN90" s="342"/>
      <c r="WTO90" s="342"/>
      <c r="WTP90" s="342"/>
      <c r="WTQ90" s="342"/>
      <c r="WTR90" s="342"/>
      <c r="WTS90" s="342"/>
      <c r="WTT90" s="342"/>
      <c r="WTU90" s="342"/>
      <c r="WTV90" s="342"/>
      <c r="WTW90" s="342"/>
      <c r="WTX90" s="342"/>
      <c r="WTY90" s="342"/>
      <c r="WTZ90" s="342"/>
      <c r="WUA90" s="342"/>
      <c r="WUB90" s="342"/>
      <c r="WUC90" s="342"/>
      <c r="WUD90" s="342"/>
      <c r="WUE90" s="342"/>
      <c r="WUF90" s="342"/>
      <c r="WUG90" s="342"/>
      <c r="WUH90" s="342"/>
      <c r="WUI90" s="342"/>
      <c r="WUJ90" s="342"/>
      <c r="WUK90" s="342"/>
      <c r="WUL90" s="342"/>
      <c r="WUM90" s="342"/>
      <c r="WUN90" s="342"/>
      <c r="WUO90" s="342"/>
      <c r="WUP90" s="342"/>
      <c r="WUQ90" s="342"/>
      <c r="WUR90" s="342"/>
      <c r="WUS90" s="342"/>
      <c r="WUT90" s="342"/>
      <c r="WUU90" s="342"/>
      <c r="WUV90" s="342"/>
      <c r="WUW90" s="342"/>
      <c r="WUX90" s="342"/>
      <c r="WUY90" s="342"/>
      <c r="WUZ90" s="342"/>
      <c r="WVA90" s="342"/>
      <c r="WVB90" s="342"/>
      <c r="WVC90" s="342"/>
      <c r="WVD90" s="342"/>
      <c r="WVE90" s="342"/>
      <c r="WVF90" s="342"/>
      <c r="WVG90" s="342"/>
      <c r="WVH90" s="342"/>
      <c r="WVI90" s="342"/>
      <c r="WVJ90" s="342"/>
      <c r="WVK90" s="342"/>
      <c r="WVL90" s="342"/>
      <c r="WVM90" s="342"/>
      <c r="WVN90" s="342"/>
      <c r="WVO90" s="342"/>
      <c r="WVP90" s="342"/>
      <c r="WVQ90" s="342"/>
      <c r="WVR90" s="342"/>
      <c r="WVS90" s="342"/>
      <c r="WVT90" s="342"/>
      <c r="WVU90" s="342"/>
      <c r="WVV90" s="342"/>
      <c r="WVW90" s="342"/>
      <c r="WVX90" s="342"/>
      <c r="WVY90" s="342"/>
      <c r="WVZ90" s="342"/>
      <c r="WWA90" s="342"/>
      <c r="WWB90" s="342"/>
      <c r="WWC90" s="342"/>
      <c r="WWD90" s="342"/>
      <c r="WWE90" s="342"/>
      <c r="WWF90" s="342"/>
      <c r="WWG90" s="342"/>
      <c r="WWH90" s="342"/>
      <c r="WWI90" s="342"/>
      <c r="WWJ90" s="342"/>
      <c r="WWK90" s="342"/>
      <c r="WWL90" s="342"/>
      <c r="WWM90" s="342"/>
      <c r="WWN90" s="342"/>
      <c r="WWO90" s="342"/>
      <c r="WWP90" s="342"/>
      <c r="WWQ90" s="342"/>
      <c r="WWR90" s="342"/>
      <c r="WWS90" s="342"/>
      <c r="WWT90" s="342"/>
      <c r="WWU90" s="342"/>
      <c r="WWV90" s="342"/>
      <c r="WWW90" s="342"/>
      <c r="WWX90" s="342"/>
      <c r="WWY90" s="342"/>
      <c r="WWZ90" s="342"/>
      <c r="WXA90" s="342"/>
      <c r="WXB90" s="342"/>
      <c r="WXC90" s="342"/>
      <c r="WXD90" s="342"/>
      <c r="WXE90" s="342"/>
      <c r="WXF90" s="342"/>
      <c r="WXG90" s="342"/>
      <c r="WXH90" s="342"/>
      <c r="WXI90" s="342"/>
      <c r="WXJ90" s="342"/>
      <c r="WXK90" s="342"/>
      <c r="WXL90" s="342"/>
      <c r="WXM90" s="342"/>
      <c r="WXN90" s="342"/>
      <c r="WXO90" s="342"/>
      <c r="WXP90" s="342"/>
      <c r="WXQ90" s="342"/>
      <c r="WXR90" s="342"/>
      <c r="WXS90" s="342"/>
      <c r="WXT90" s="342"/>
      <c r="WXU90" s="342"/>
      <c r="WXV90" s="342"/>
      <c r="WXW90" s="342"/>
      <c r="WXX90" s="342"/>
      <c r="WXY90" s="342"/>
      <c r="WXZ90" s="342"/>
      <c r="WYA90" s="342"/>
      <c r="WYB90" s="342"/>
      <c r="WYC90" s="342"/>
      <c r="WYD90" s="342"/>
      <c r="WYE90" s="342"/>
      <c r="WYF90" s="342"/>
      <c r="WYG90" s="342"/>
      <c r="WYH90" s="342"/>
      <c r="WYI90" s="342"/>
      <c r="WYJ90" s="342"/>
      <c r="WYK90" s="342"/>
      <c r="WYL90" s="342"/>
      <c r="WYM90" s="342"/>
      <c r="WYN90" s="342"/>
      <c r="WYO90" s="342"/>
      <c r="WYP90" s="342"/>
      <c r="WYQ90" s="342"/>
      <c r="WYR90" s="342"/>
      <c r="WYS90" s="342"/>
      <c r="WYT90" s="342"/>
      <c r="WYU90" s="342"/>
      <c r="WYV90" s="342"/>
      <c r="WYW90" s="342"/>
      <c r="WYX90" s="342"/>
      <c r="WYY90" s="342"/>
      <c r="WYZ90" s="342"/>
      <c r="WZA90" s="342"/>
      <c r="WZB90" s="342"/>
      <c r="WZC90" s="342"/>
      <c r="WZD90" s="342"/>
      <c r="WZE90" s="342"/>
      <c r="WZF90" s="342"/>
      <c r="WZG90" s="342"/>
      <c r="WZH90" s="342"/>
      <c r="WZI90" s="342"/>
      <c r="WZJ90" s="342"/>
      <c r="WZK90" s="342"/>
      <c r="WZL90" s="342"/>
      <c r="WZM90" s="342"/>
      <c r="WZN90" s="342"/>
      <c r="WZO90" s="342"/>
      <c r="WZP90" s="342"/>
      <c r="WZQ90" s="342"/>
      <c r="WZR90" s="342"/>
      <c r="WZS90" s="342"/>
      <c r="WZT90" s="342"/>
      <c r="WZU90" s="342"/>
      <c r="WZV90" s="342"/>
      <c r="WZW90" s="342"/>
      <c r="WZX90" s="342"/>
      <c r="WZY90" s="342"/>
      <c r="WZZ90" s="342"/>
      <c r="XAA90" s="342"/>
      <c r="XAB90" s="342"/>
      <c r="XAC90" s="342"/>
      <c r="XAD90" s="342"/>
      <c r="XAE90" s="342"/>
      <c r="XAF90" s="342"/>
      <c r="XAG90" s="342"/>
      <c r="XAH90" s="342"/>
      <c r="XAI90" s="342"/>
      <c r="XAJ90" s="342"/>
      <c r="XAK90" s="342"/>
      <c r="XAL90" s="342"/>
      <c r="XAM90" s="342"/>
      <c r="XAN90" s="342"/>
      <c r="XAO90" s="342"/>
      <c r="XAP90" s="342"/>
      <c r="XAQ90" s="342"/>
      <c r="XAR90" s="342"/>
      <c r="XAS90" s="342"/>
      <c r="XAT90" s="342"/>
      <c r="XAU90" s="342"/>
      <c r="XAV90" s="342"/>
      <c r="XAW90" s="342"/>
      <c r="XAX90" s="342"/>
      <c r="XAY90" s="342"/>
      <c r="XAZ90" s="342"/>
      <c r="XBA90" s="342"/>
      <c r="XBB90" s="342"/>
      <c r="XBC90" s="342"/>
      <c r="XBD90" s="342"/>
      <c r="XBE90" s="342"/>
      <c r="XBF90" s="342"/>
      <c r="XBG90" s="342"/>
      <c r="XBH90" s="342"/>
      <c r="XBI90" s="342"/>
      <c r="XBJ90" s="342"/>
      <c r="XBK90" s="342"/>
      <c r="XBL90" s="342"/>
      <c r="XBM90" s="342"/>
      <c r="XBN90" s="342"/>
      <c r="XBO90" s="342"/>
      <c r="XBP90" s="342"/>
      <c r="XBQ90" s="342"/>
      <c r="XBR90" s="342"/>
      <c r="XBS90" s="342"/>
      <c r="XBT90" s="342"/>
      <c r="XBU90" s="342"/>
      <c r="XBV90" s="342"/>
      <c r="XBW90" s="342"/>
      <c r="XBX90" s="342"/>
      <c r="XBY90" s="342"/>
      <c r="XBZ90" s="342"/>
      <c r="XCA90" s="342"/>
      <c r="XCB90" s="342"/>
      <c r="XCC90" s="342"/>
      <c r="XCD90" s="342"/>
      <c r="XCE90" s="342"/>
      <c r="XCF90" s="342"/>
      <c r="XCG90" s="342"/>
      <c r="XCH90" s="342"/>
      <c r="XCI90" s="342"/>
      <c r="XCJ90" s="342"/>
      <c r="XCK90" s="342"/>
      <c r="XCL90" s="342"/>
      <c r="XCM90" s="342"/>
      <c r="XCN90" s="342"/>
      <c r="XCO90" s="342"/>
      <c r="XCP90" s="342"/>
      <c r="XCQ90" s="342"/>
      <c r="XCR90" s="342"/>
      <c r="XCS90" s="342"/>
      <c r="XCT90" s="342"/>
      <c r="XCU90" s="342"/>
      <c r="XCV90" s="342"/>
      <c r="XCW90" s="342"/>
      <c r="XCX90" s="342"/>
      <c r="XCY90" s="342"/>
      <c r="XCZ90" s="342"/>
      <c r="XDA90" s="342"/>
      <c r="XDB90" s="342"/>
      <c r="XDC90" s="342"/>
      <c r="XDD90" s="342"/>
      <c r="XDE90" s="342"/>
      <c r="XDF90" s="342"/>
      <c r="XDG90" s="342"/>
      <c r="XDH90" s="342"/>
      <c r="XDI90" s="342"/>
      <c r="XDJ90" s="342"/>
      <c r="XDK90" s="342"/>
      <c r="XDL90" s="342"/>
      <c r="XDM90" s="342"/>
      <c r="XDN90" s="342"/>
      <c r="XDO90" s="342"/>
      <c r="XDP90" s="342"/>
      <c r="XDQ90" s="342"/>
      <c r="XDR90" s="342"/>
      <c r="XDS90" s="342"/>
      <c r="XDT90" s="342"/>
      <c r="XDU90" s="342"/>
      <c r="XDV90" s="342"/>
      <c r="XDW90" s="342"/>
      <c r="XDX90" s="342"/>
      <c r="XDY90" s="342"/>
      <c r="XDZ90" s="342"/>
      <c r="XEA90" s="342"/>
      <c r="XEB90" s="342"/>
      <c r="XEC90" s="342"/>
      <c r="XED90" s="342"/>
      <c r="XEE90" s="342"/>
      <c r="XEF90" s="342"/>
      <c r="XEG90" s="342"/>
      <c r="XEH90" s="342"/>
      <c r="XEI90" s="342"/>
      <c r="XEJ90" s="342"/>
      <c r="XEK90" s="342"/>
      <c r="XEL90" s="342"/>
      <c r="XEM90" s="342"/>
      <c r="XEN90" s="342"/>
      <c r="XEO90" s="342"/>
      <c r="XEP90" s="342"/>
      <c r="XEQ90" s="342"/>
      <c r="XER90" s="342"/>
      <c r="XES90" s="342"/>
      <c r="XET90" s="342"/>
      <c r="XEU90" s="342"/>
      <c r="XEV90" s="342"/>
      <c r="XEW90" s="342"/>
      <c r="XEX90" s="342"/>
      <c r="XEY90" s="342"/>
      <c r="XEZ90" s="342"/>
      <c r="XFA90" s="342"/>
      <c r="XFB90" s="342"/>
      <c r="XFC90" s="342"/>
      <c r="XFD90" s="342"/>
    </row>
    <row r="91" spans="2:16384" x14ac:dyDescent="0.2">
      <c r="B91" s="342" t="s">
        <v>100</v>
      </c>
      <c r="D91" s="389"/>
      <c r="E91" s="389"/>
      <c r="F91" s="389"/>
      <c r="G91" s="389"/>
      <c r="H91" s="389"/>
      <c r="I91" s="389"/>
      <c r="J91" s="389"/>
      <c r="K91" s="389"/>
      <c r="L91" s="389"/>
      <c r="M91" s="389"/>
      <c r="N91" s="389"/>
      <c r="O91" s="389"/>
      <c r="P91" s="389"/>
      <c r="Q91" s="389"/>
      <c r="R91" s="389"/>
    </row>
    <row r="92" spans="2:16384" x14ac:dyDescent="0.2">
      <c r="B92" s="345"/>
      <c r="C92" s="122" t="s">
        <v>308</v>
      </c>
      <c r="D92" s="212">
        <v>120000000</v>
      </c>
      <c r="E92" s="81">
        <v>90000000</v>
      </c>
      <c r="F92" s="82">
        <v>140000000</v>
      </c>
      <c r="G92" s="212">
        <v>170000000</v>
      </c>
      <c r="H92" s="81">
        <v>140000000</v>
      </c>
      <c r="I92" s="82">
        <v>200000000</v>
      </c>
      <c r="J92" s="212">
        <v>230000000</v>
      </c>
      <c r="K92" s="81">
        <v>200000000</v>
      </c>
      <c r="L92" s="82">
        <v>270000000</v>
      </c>
      <c r="M92" s="212">
        <v>310000000</v>
      </c>
      <c r="N92" s="81">
        <v>280000000</v>
      </c>
      <c r="O92" s="82">
        <v>350000000</v>
      </c>
      <c r="P92" s="212">
        <v>350000000</v>
      </c>
      <c r="Q92" s="81">
        <v>310000000</v>
      </c>
      <c r="R92" s="82">
        <v>390000000</v>
      </c>
      <c r="S92" s="212">
        <v>460000000</v>
      </c>
      <c r="T92" s="81">
        <v>380000000</v>
      </c>
      <c r="U92" s="82">
        <v>530000000</v>
      </c>
    </row>
    <row r="93" spans="2:16384" x14ac:dyDescent="0.2">
      <c r="B93" s="345"/>
      <c r="C93" s="126" t="s">
        <v>309</v>
      </c>
      <c r="D93" s="212">
        <v>120000000</v>
      </c>
      <c r="E93" s="209" t="s">
        <v>119</v>
      </c>
      <c r="F93" s="210" t="s">
        <v>119</v>
      </c>
      <c r="G93" s="212">
        <v>120000000</v>
      </c>
      <c r="H93" s="209" t="s">
        <v>119</v>
      </c>
      <c r="I93" s="210" t="s">
        <v>119</v>
      </c>
      <c r="J93" s="212">
        <v>130000000</v>
      </c>
      <c r="K93" s="209" t="s">
        <v>119</v>
      </c>
      <c r="L93" s="210" t="s">
        <v>119</v>
      </c>
      <c r="M93" s="212">
        <v>130000000</v>
      </c>
      <c r="N93" s="209" t="s">
        <v>119</v>
      </c>
      <c r="O93" s="210" t="s">
        <v>119</v>
      </c>
      <c r="P93" s="212">
        <v>110000000</v>
      </c>
      <c r="Q93" s="209" t="s">
        <v>119</v>
      </c>
      <c r="R93" s="210" t="s">
        <v>119</v>
      </c>
      <c r="S93" s="212">
        <v>110000000</v>
      </c>
      <c r="T93" s="209" t="s">
        <v>119</v>
      </c>
      <c r="U93" s="210" t="s">
        <v>119</v>
      </c>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c r="AZ93" s="345"/>
      <c r="BA93" s="345"/>
      <c r="BB93" s="345"/>
      <c r="BC93" s="345"/>
      <c r="BD93" s="345"/>
      <c r="BE93" s="345"/>
      <c r="BF93" s="345"/>
      <c r="BG93" s="345"/>
      <c r="BH93" s="345"/>
      <c r="BI93" s="345"/>
      <c r="BJ93" s="345"/>
      <c r="BK93" s="345"/>
      <c r="BL93" s="345"/>
      <c r="BM93" s="345"/>
      <c r="BN93" s="345"/>
      <c r="BO93" s="345"/>
      <c r="BP93" s="345"/>
      <c r="BQ93" s="345"/>
      <c r="BR93" s="345"/>
      <c r="BS93" s="345"/>
      <c r="BT93" s="345"/>
      <c r="BU93" s="345"/>
      <c r="BV93" s="345"/>
      <c r="BW93" s="345"/>
      <c r="BX93" s="345"/>
      <c r="BY93" s="345"/>
      <c r="BZ93" s="345"/>
      <c r="CA93" s="345"/>
      <c r="CB93" s="345"/>
      <c r="CC93" s="345"/>
      <c r="CD93" s="345"/>
      <c r="CE93" s="345"/>
      <c r="CF93" s="345"/>
      <c r="CG93" s="345"/>
      <c r="CH93" s="345"/>
      <c r="CI93" s="345"/>
      <c r="CJ93" s="345"/>
      <c r="CK93" s="345"/>
      <c r="CL93" s="345"/>
      <c r="CM93" s="345"/>
      <c r="CN93" s="345"/>
      <c r="CO93" s="345"/>
      <c r="CP93" s="345"/>
      <c r="CQ93" s="345"/>
      <c r="CR93" s="345"/>
      <c r="CS93" s="345"/>
      <c r="CT93" s="345"/>
      <c r="CU93" s="345"/>
      <c r="CV93" s="345"/>
      <c r="CW93" s="345"/>
      <c r="CX93" s="345"/>
      <c r="CY93" s="345"/>
      <c r="CZ93" s="345"/>
      <c r="DA93" s="345"/>
      <c r="DB93" s="345"/>
      <c r="DC93" s="345"/>
      <c r="DD93" s="345"/>
      <c r="DE93" s="345"/>
      <c r="DF93" s="345"/>
      <c r="DG93" s="345"/>
      <c r="DH93" s="345"/>
      <c r="DI93" s="345"/>
      <c r="DJ93" s="345"/>
      <c r="DK93" s="345"/>
      <c r="DL93" s="345"/>
      <c r="DM93" s="345"/>
      <c r="DN93" s="345"/>
      <c r="DO93" s="345"/>
      <c r="DP93" s="345"/>
      <c r="DQ93" s="345"/>
      <c r="DR93" s="345"/>
      <c r="DS93" s="345"/>
      <c r="DT93" s="345"/>
      <c r="DU93" s="345"/>
      <c r="DV93" s="345"/>
      <c r="DW93" s="345"/>
      <c r="DX93" s="345"/>
      <c r="DY93" s="345"/>
      <c r="DZ93" s="345"/>
      <c r="EA93" s="345"/>
      <c r="EB93" s="345"/>
      <c r="EC93" s="345"/>
      <c r="ED93" s="345"/>
      <c r="EE93" s="345"/>
      <c r="EF93" s="345"/>
      <c r="EG93" s="345"/>
      <c r="EH93" s="345"/>
      <c r="EI93" s="345"/>
      <c r="EJ93" s="345"/>
      <c r="EK93" s="345"/>
      <c r="EL93" s="345"/>
      <c r="EM93" s="345"/>
      <c r="EN93" s="345"/>
      <c r="EO93" s="345"/>
      <c r="EP93" s="345"/>
      <c r="EQ93" s="345"/>
      <c r="ER93" s="345"/>
      <c r="ES93" s="345"/>
      <c r="ET93" s="345"/>
      <c r="EU93" s="345"/>
      <c r="EV93" s="345"/>
      <c r="EW93" s="345"/>
      <c r="EX93" s="345"/>
      <c r="EY93" s="345"/>
      <c r="EZ93" s="345"/>
      <c r="FA93" s="345"/>
      <c r="FB93" s="345"/>
      <c r="FC93" s="345"/>
      <c r="FD93" s="345"/>
      <c r="FE93" s="345"/>
      <c r="FF93" s="345"/>
      <c r="FG93" s="345"/>
      <c r="FH93" s="345"/>
      <c r="FI93" s="345"/>
      <c r="FJ93" s="345"/>
      <c r="FK93" s="345"/>
      <c r="FL93" s="345"/>
      <c r="FM93" s="345"/>
      <c r="FN93" s="345"/>
      <c r="FO93" s="345"/>
      <c r="FP93" s="345"/>
      <c r="FQ93" s="345"/>
      <c r="FR93" s="345"/>
      <c r="FS93" s="345"/>
      <c r="FT93" s="345"/>
      <c r="FU93" s="345"/>
      <c r="FV93" s="345"/>
      <c r="FW93" s="345"/>
      <c r="FX93" s="345"/>
      <c r="FY93" s="345"/>
      <c r="FZ93" s="345"/>
      <c r="GA93" s="345"/>
      <c r="GB93" s="345"/>
      <c r="GC93" s="345"/>
      <c r="GD93" s="345"/>
      <c r="GE93" s="345"/>
      <c r="GF93" s="345"/>
      <c r="GG93" s="345"/>
      <c r="GH93" s="345"/>
      <c r="GI93" s="345"/>
      <c r="GJ93" s="345"/>
      <c r="GK93" s="345"/>
      <c r="GL93" s="345"/>
      <c r="GM93" s="345"/>
      <c r="GN93" s="345"/>
      <c r="GO93" s="345"/>
      <c r="GP93" s="345"/>
      <c r="GQ93" s="345"/>
      <c r="GR93" s="345"/>
      <c r="GS93" s="345"/>
      <c r="GT93" s="345"/>
      <c r="GU93" s="345"/>
      <c r="GV93" s="345"/>
      <c r="GW93" s="345"/>
      <c r="GX93" s="345"/>
      <c r="GY93" s="345"/>
      <c r="GZ93" s="345"/>
      <c r="HA93" s="345"/>
      <c r="HB93" s="345"/>
      <c r="HC93" s="345"/>
      <c r="HD93" s="345"/>
      <c r="HE93" s="345"/>
      <c r="HF93" s="345"/>
      <c r="HG93" s="345"/>
      <c r="HH93" s="345"/>
      <c r="HI93" s="345"/>
      <c r="HJ93" s="345"/>
      <c r="HK93" s="345"/>
      <c r="HL93" s="345"/>
      <c r="HM93" s="345"/>
      <c r="HN93" s="345"/>
      <c r="HO93" s="345"/>
      <c r="HP93" s="345"/>
      <c r="HQ93" s="345"/>
      <c r="HR93" s="345"/>
      <c r="HS93" s="345"/>
      <c r="HT93" s="345"/>
      <c r="HU93" s="345"/>
      <c r="HV93" s="345"/>
      <c r="HW93" s="345"/>
      <c r="HX93" s="345"/>
      <c r="HY93" s="345"/>
      <c r="HZ93" s="345"/>
      <c r="IA93" s="345"/>
      <c r="IB93" s="345"/>
      <c r="IC93" s="345"/>
      <c r="ID93" s="345"/>
      <c r="IE93" s="345"/>
      <c r="IF93" s="345"/>
      <c r="IG93" s="345"/>
      <c r="IH93" s="345"/>
      <c r="II93" s="345"/>
      <c r="IJ93" s="345"/>
      <c r="IK93" s="345"/>
      <c r="IL93" s="345"/>
      <c r="IM93" s="345"/>
      <c r="IN93" s="345"/>
      <c r="IO93" s="345"/>
      <c r="IP93" s="345"/>
      <c r="IQ93" s="345"/>
      <c r="IR93" s="345"/>
      <c r="IS93" s="345"/>
      <c r="IT93" s="345"/>
      <c r="IU93" s="345"/>
      <c r="IV93" s="345"/>
      <c r="IW93" s="345"/>
      <c r="IX93" s="345"/>
      <c r="IY93" s="345"/>
      <c r="IZ93" s="345"/>
      <c r="JA93" s="345"/>
      <c r="JB93" s="345"/>
      <c r="JC93" s="345"/>
      <c r="JD93" s="345"/>
      <c r="JE93" s="345"/>
      <c r="JF93" s="345"/>
      <c r="JG93" s="345"/>
      <c r="JH93" s="345"/>
      <c r="JI93" s="345"/>
      <c r="JJ93" s="345"/>
      <c r="JK93" s="345"/>
      <c r="JL93" s="345"/>
      <c r="JM93" s="345"/>
      <c r="JN93" s="345"/>
      <c r="JO93" s="345"/>
      <c r="JP93" s="345"/>
      <c r="JQ93" s="345"/>
      <c r="JR93" s="345"/>
      <c r="JS93" s="345"/>
      <c r="JT93" s="345"/>
      <c r="JU93" s="345"/>
      <c r="JV93" s="345"/>
      <c r="JW93" s="345"/>
      <c r="JX93" s="345"/>
      <c r="JY93" s="345"/>
      <c r="JZ93" s="345"/>
      <c r="KA93" s="345"/>
      <c r="KB93" s="345"/>
      <c r="KC93" s="345"/>
      <c r="KD93" s="345"/>
      <c r="KE93" s="345"/>
      <c r="KF93" s="345"/>
      <c r="KG93" s="345"/>
      <c r="KH93" s="345"/>
      <c r="KI93" s="345"/>
      <c r="KJ93" s="345"/>
      <c r="KK93" s="345"/>
      <c r="KL93" s="345"/>
      <c r="KM93" s="345"/>
      <c r="KN93" s="345"/>
      <c r="KO93" s="345"/>
      <c r="KP93" s="345"/>
      <c r="KQ93" s="345"/>
      <c r="KR93" s="345"/>
      <c r="KS93" s="345"/>
      <c r="KT93" s="345"/>
      <c r="KU93" s="345"/>
      <c r="KV93" s="345"/>
      <c r="KW93" s="345"/>
      <c r="KX93" s="345"/>
      <c r="KY93" s="345"/>
      <c r="KZ93" s="345"/>
      <c r="LA93" s="345"/>
      <c r="LB93" s="345"/>
      <c r="LC93" s="345"/>
      <c r="LD93" s="345"/>
      <c r="LE93" s="345"/>
      <c r="LF93" s="345"/>
      <c r="LG93" s="345"/>
      <c r="LH93" s="345"/>
      <c r="LI93" s="345"/>
      <c r="LJ93" s="345"/>
      <c r="LK93" s="345"/>
      <c r="LL93" s="345"/>
      <c r="LM93" s="345"/>
      <c r="LN93" s="345"/>
      <c r="LO93" s="345"/>
      <c r="LP93" s="345"/>
      <c r="LQ93" s="345"/>
      <c r="LR93" s="345"/>
      <c r="LS93" s="345"/>
      <c r="LT93" s="345"/>
      <c r="LU93" s="345"/>
      <c r="LV93" s="345"/>
      <c r="LW93" s="345"/>
      <c r="LX93" s="345"/>
      <c r="LY93" s="345"/>
      <c r="LZ93" s="345"/>
      <c r="MA93" s="345"/>
      <c r="MB93" s="345"/>
      <c r="MC93" s="345"/>
      <c r="MD93" s="345"/>
      <c r="ME93" s="345"/>
      <c r="MF93" s="345"/>
      <c r="MG93" s="345"/>
      <c r="MH93" s="345"/>
      <c r="MI93" s="345"/>
      <c r="MJ93" s="345"/>
      <c r="MK93" s="345"/>
      <c r="ML93" s="345"/>
      <c r="MM93" s="345"/>
      <c r="MN93" s="345"/>
      <c r="MO93" s="345"/>
      <c r="MP93" s="345"/>
      <c r="MQ93" s="345"/>
      <c r="MR93" s="345"/>
      <c r="MS93" s="345"/>
      <c r="MT93" s="345"/>
      <c r="MU93" s="345"/>
      <c r="MV93" s="345"/>
      <c r="MW93" s="345"/>
      <c r="MX93" s="345"/>
      <c r="MY93" s="345"/>
      <c r="MZ93" s="345"/>
      <c r="NA93" s="345"/>
      <c r="NB93" s="345"/>
      <c r="NC93" s="345"/>
      <c r="ND93" s="345"/>
      <c r="NE93" s="345"/>
      <c r="NF93" s="345"/>
      <c r="NG93" s="345"/>
      <c r="NH93" s="345"/>
      <c r="NI93" s="345"/>
      <c r="NJ93" s="345"/>
      <c r="NK93" s="345"/>
      <c r="NL93" s="345"/>
      <c r="NM93" s="345"/>
      <c r="NN93" s="345"/>
      <c r="NO93" s="345"/>
      <c r="NP93" s="345"/>
      <c r="NQ93" s="345"/>
      <c r="NR93" s="345"/>
      <c r="NS93" s="345"/>
      <c r="NT93" s="345"/>
      <c r="NU93" s="345"/>
      <c r="NV93" s="345"/>
      <c r="NW93" s="345"/>
      <c r="NX93" s="345"/>
      <c r="NY93" s="345"/>
      <c r="NZ93" s="345"/>
      <c r="OA93" s="345"/>
      <c r="OB93" s="345"/>
      <c r="OC93" s="345"/>
      <c r="OD93" s="345"/>
      <c r="OE93" s="345"/>
      <c r="OF93" s="345"/>
      <c r="OG93" s="345"/>
      <c r="OH93" s="345"/>
      <c r="OI93" s="345"/>
      <c r="OJ93" s="345"/>
      <c r="OK93" s="345"/>
      <c r="OL93" s="345"/>
      <c r="OM93" s="345"/>
      <c r="ON93" s="345"/>
      <c r="OO93" s="345"/>
      <c r="OP93" s="345"/>
      <c r="OQ93" s="345"/>
      <c r="OR93" s="345"/>
      <c r="OS93" s="345"/>
      <c r="OT93" s="345"/>
      <c r="OU93" s="345"/>
      <c r="OV93" s="345"/>
      <c r="OW93" s="345"/>
      <c r="OX93" s="345"/>
      <c r="OY93" s="345"/>
      <c r="OZ93" s="345"/>
      <c r="PA93" s="345"/>
      <c r="PB93" s="345"/>
      <c r="PC93" s="345"/>
      <c r="PD93" s="345"/>
      <c r="PE93" s="345"/>
      <c r="PF93" s="345"/>
      <c r="PG93" s="345"/>
      <c r="PH93" s="345"/>
      <c r="PI93" s="345"/>
      <c r="PJ93" s="345"/>
      <c r="PK93" s="345"/>
      <c r="PL93" s="345"/>
      <c r="PM93" s="345"/>
      <c r="PN93" s="345"/>
      <c r="PO93" s="345"/>
      <c r="PP93" s="345"/>
      <c r="PQ93" s="345"/>
      <c r="PR93" s="345"/>
      <c r="PS93" s="345"/>
      <c r="PT93" s="345"/>
      <c r="PU93" s="345"/>
      <c r="PV93" s="345"/>
      <c r="PW93" s="345"/>
      <c r="PX93" s="345"/>
      <c r="PY93" s="345"/>
      <c r="PZ93" s="345"/>
      <c r="QA93" s="345"/>
      <c r="QB93" s="345"/>
      <c r="QC93" s="345"/>
      <c r="QD93" s="345"/>
      <c r="QE93" s="345"/>
      <c r="QF93" s="345"/>
      <c r="QG93" s="345"/>
      <c r="QH93" s="345"/>
      <c r="QI93" s="345"/>
      <c r="QJ93" s="345"/>
      <c r="QK93" s="345"/>
      <c r="QL93" s="345"/>
      <c r="QM93" s="345"/>
      <c r="QN93" s="345"/>
      <c r="QO93" s="345"/>
      <c r="QP93" s="345"/>
      <c r="QQ93" s="345"/>
      <c r="QR93" s="345"/>
      <c r="QS93" s="345"/>
      <c r="QT93" s="345"/>
      <c r="QU93" s="345"/>
      <c r="QV93" s="345"/>
      <c r="QW93" s="345"/>
      <c r="QX93" s="345"/>
      <c r="QY93" s="345"/>
      <c r="QZ93" s="345"/>
      <c r="RA93" s="345"/>
      <c r="RB93" s="345"/>
      <c r="RC93" s="345"/>
      <c r="RD93" s="345"/>
      <c r="RE93" s="345"/>
      <c r="RF93" s="345"/>
      <c r="RG93" s="345"/>
      <c r="RH93" s="345"/>
      <c r="RI93" s="345"/>
      <c r="RJ93" s="345"/>
      <c r="RK93" s="345"/>
      <c r="RL93" s="345"/>
      <c r="RM93" s="345"/>
      <c r="RN93" s="345"/>
      <c r="RO93" s="345"/>
      <c r="RP93" s="345"/>
      <c r="RQ93" s="345"/>
      <c r="RR93" s="345"/>
      <c r="RS93" s="345"/>
      <c r="RT93" s="345"/>
      <c r="RU93" s="345"/>
      <c r="RV93" s="345"/>
      <c r="RW93" s="345"/>
      <c r="RX93" s="345"/>
      <c r="RY93" s="345"/>
      <c r="RZ93" s="345"/>
      <c r="SA93" s="345"/>
      <c r="SB93" s="345"/>
      <c r="SC93" s="345"/>
      <c r="SD93" s="345"/>
      <c r="SE93" s="345"/>
      <c r="SF93" s="345"/>
      <c r="SG93" s="345"/>
      <c r="SH93" s="345"/>
      <c r="SI93" s="345"/>
      <c r="SJ93" s="345"/>
      <c r="SK93" s="345"/>
      <c r="SL93" s="345"/>
      <c r="SM93" s="345"/>
      <c r="SN93" s="345"/>
      <c r="SO93" s="345"/>
      <c r="SP93" s="345"/>
      <c r="SQ93" s="345"/>
      <c r="SR93" s="345"/>
      <c r="SS93" s="345"/>
      <c r="ST93" s="345"/>
      <c r="SU93" s="345"/>
      <c r="SV93" s="345"/>
      <c r="SW93" s="345"/>
      <c r="SX93" s="345"/>
      <c r="SY93" s="345"/>
      <c r="SZ93" s="345"/>
      <c r="TA93" s="345"/>
      <c r="TB93" s="345"/>
      <c r="TC93" s="345"/>
      <c r="TD93" s="345"/>
      <c r="TE93" s="345"/>
      <c r="TF93" s="345"/>
      <c r="TG93" s="345"/>
      <c r="TH93" s="345"/>
      <c r="TI93" s="345"/>
      <c r="TJ93" s="345"/>
      <c r="TK93" s="345"/>
      <c r="TL93" s="345"/>
      <c r="TM93" s="345"/>
      <c r="TN93" s="345"/>
      <c r="TO93" s="345"/>
      <c r="TP93" s="345"/>
      <c r="TQ93" s="345"/>
      <c r="TR93" s="345"/>
      <c r="TS93" s="345"/>
      <c r="TT93" s="345"/>
      <c r="TU93" s="345"/>
      <c r="TV93" s="345"/>
      <c r="TW93" s="345"/>
      <c r="TX93" s="345"/>
      <c r="TY93" s="345"/>
      <c r="TZ93" s="345"/>
      <c r="UA93" s="345"/>
      <c r="UB93" s="345"/>
      <c r="UC93" s="345"/>
      <c r="UD93" s="345"/>
      <c r="UE93" s="345"/>
      <c r="UF93" s="345"/>
      <c r="UG93" s="345"/>
      <c r="UH93" s="345"/>
      <c r="UI93" s="345"/>
      <c r="UJ93" s="345"/>
      <c r="UK93" s="345"/>
      <c r="UL93" s="345"/>
      <c r="UM93" s="345"/>
      <c r="UN93" s="345"/>
      <c r="UO93" s="345"/>
      <c r="UP93" s="345"/>
      <c r="UQ93" s="345"/>
      <c r="UR93" s="345"/>
      <c r="US93" s="345"/>
      <c r="UT93" s="345"/>
      <c r="UU93" s="345"/>
      <c r="UV93" s="345"/>
      <c r="UW93" s="345"/>
      <c r="UX93" s="345"/>
      <c r="UY93" s="345"/>
      <c r="UZ93" s="345"/>
      <c r="VA93" s="345"/>
      <c r="VB93" s="345"/>
      <c r="VC93" s="345"/>
      <c r="VD93" s="345"/>
      <c r="VE93" s="345"/>
      <c r="VF93" s="345"/>
      <c r="VG93" s="345"/>
      <c r="VH93" s="345"/>
      <c r="VI93" s="345"/>
      <c r="VJ93" s="345"/>
      <c r="VK93" s="345"/>
      <c r="VL93" s="345"/>
      <c r="VM93" s="345"/>
      <c r="VN93" s="345"/>
      <c r="VO93" s="345"/>
      <c r="VP93" s="345"/>
      <c r="VQ93" s="345"/>
      <c r="VR93" s="345"/>
      <c r="VS93" s="345"/>
      <c r="VT93" s="345"/>
      <c r="VU93" s="345"/>
      <c r="VV93" s="345"/>
      <c r="VW93" s="345"/>
      <c r="VX93" s="345"/>
      <c r="VY93" s="345"/>
      <c r="VZ93" s="345"/>
      <c r="WA93" s="345"/>
      <c r="WB93" s="345"/>
      <c r="WC93" s="345"/>
      <c r="WD93" s="345"/>
      <c r="WE93" s="345"/>
      <c r="WF93" s="345"/>
      <c r="WG93" s="345"/>
      <c r="WH93" s="345"/>
      <c r="WI93" s="345"/>
      <c r="WJ93" s="345"/>
      <c r="WK93" s="345"/>
      <c r="WL93" s="345"/>
      <c r="WM93" s="345"/>
      <c r="WN93" s="345"/>
      <c r="WO93" s="345"/>
      <c r="WP93" s="345"/>
      <c r="WQ93" s="345"/>
      <c r="WR93" s="345"/>
      <c r="WS93" s="345"/>
      <c r="WT93" s="345"/>
      <c r="WU93" s="345"/>
      <c r="WV93" s="345"/>
      <c r="WW93" s="345"/>
      <c r="WX93" s="345"/>
      <c r="WY93" s="345"/>
      <c r="WZ93" s="345"/>
      <c r="XA93" s="345"/>
      <c r="XB93" s="345"/>
      <c r="XC93" s="345"/>
      <c r="XD93" s="345"/>
      <c r="XE93" s="345"/>
      <c r="XF93" s="345"/>
      <c r="XG93" s="345"/>
      <c r="XH93" s="345"/>
      <c r="XI93" s="345"/>
      <c r="XJ93" s="345"/>
      <c r="XK93" s="345"/>
      <c r="XL93" s="345"/>
      <c r="XM93" s="345"/>
      <c r="XN93" s="345"/>
      <c r="XO93" s="345"/>
      <c r="XP93" s="345"/>
      <c r="XQ93" s="345"/>
      <c r="XR93" s="345"/>
      <c r="XS93" s="345"/>
      <c r="XT93" s="345"/>
      <c r="XU93" s="345"/>
      <c r="XV93" s="345"/>
      <c r="XW93" s="345"/>
      <c r="XX93" s="345"/>
      <c r="XY93" s="345"/>
      <c r="XZ93" s="345"/>
      <c r="YA93" s="345"/>
      <c r="YB93" s="345"/>
      <c r="YC93" s="345"/>
      <c r="YD93" s="345"/>
      <c r="YE93" s="345"/>
      <c r="YF93" s="345"/>
      <c r="YG93" s="345"/>
      <c r="YH93" s="345"/>
      <c r="YI93" s="345"/>
      <c r="YJ93" s="345"/>
      <c r="YK93" s="345"/>
      <c r="YL93" s="345"/>
      <c r="YM93" s="345"/>
      <c r="YN93" s="345"/>
      <c r="YO93" s="345"/>
      <c r="YP93" s="345"/>
      <c r="YQ93" s="345"/>
      <c r="YR93" s="345"/>
      <c r="YS93" s="345"/>
      <c r="YT93" s="345"/>
      <c r="YU93" s="345"/>
      <c r="YV93" s="345"/>
      <c r="YW93" s="345"/>
      <c r="YX93" s="345"/>
      <c r="YY93" s="345"/>
      <c r="YZ93" s="345"/>
      <c r="ZA93" s="345"/>
      <c r="ZB93" s="345"/>
      <c r="ZC93" s="345"/>
      <c r="ZD93" s="345"/>
      <c r="ZE93" s="345"/>
      <c r="ZF93" s="345"/>
      <c r="ZG93" s="345"/>
      <c r="ZH93" s="345"/>
      <c r="ZI93" s="345"/>
      <c r="ZJ93" s="345"/>
      <c r="ZK93" s="345"/>
      <c r="ZL93" s="345"/>
      <c r="ZM93" s="345"/>
      <c r="ZN93" s="345"/>
      <c r="ZO93" s="345"/>
      <c r="ZP93" s="345"/>
      <c r="ZQ93" s="345"/>
      <c r="ZR93" s="345"/>
      <c r="ZS93" s="345"/>
      <c r="ZT93" s="345"/>
      <c r="ZU93" s="345"/>
      <c r="ZV93" s="345"/>
      <c r="ZW93" s="345"/>
      <c r="ZX93" s="345"/>
      <c r="ZY93" s="345"/>
      <c r="ZZ93" s="345"/>
      <c r="AAA93" s="345"/>
      <c r="AAB93" s="345"/>
      <c r="AAC93" s="345"/>
      <c r="AAD93" s="345"/>
      <c r="AAE93" s="345"/>
      <c r="AAF93" s="345"/>
      <c r="AAG93" s="345"/>
      <c r="AAH93" s="345"/>
      <c r="AAI93" s="345"/>
      <c r="AAJ93" s="345"/>
      <c r="AAK93" s="345"/>
      <c r="AAL93" s="345"/>
      <c r="AAM93" s="345"/>
      <c r="AAN93" s="345"/>
      <c r="AAO93" s="345"/>
      <c r="AAP93" s="345"/>
      <c r="AAQ93" s="345"/>
      <c r="AAR93" s="345"/>
      <c r="AAS93" s="345"/>
      <c r="AAT93" s="345"/>
      <c r="AAU93" s="345"/>
      <c r="AAV93" s="345"/>
      <c r="AAW93" s="345"/>
      <c r="AAX93" s="345"/>
      <c r="AAY93" s="345"/>
      <c r="AAZ93" s="345"/>
      <c r="ABA93" s="345"/>
      <c r="ABB93" s="345"/>
      <c r="ABC93" s="345"/>
      <c r="ABD93" s="345"/>
      <c r="ABE93" s="345"/>
      <c r="ABF93" s="345"/>
      <c r="ABG93" s="345"/>
      <c r="ABH93" s="345"/>
      <c r="ABI93" s="345"/>
      <c r="ABJ93" s="345"/>
      <c r="ABK93" s="345"/>
      <c r="ABL93" s="345"/>
      <c r="ABM93" s="345"/>
      <c r="ABN93" s="345"/>
      <c r="ABO93" s="345"/>
      <c r="ABP93" s="345"/>
      <c r="ABQ93" s="345"/>
      <c r="ABR93" s="345"/>
      <c r="ABS93" s="345"/>
      <c r="ABT93" s="345"/>
      <c r="ABU93" s="345"/>
      <c r="ABV93" s="345"/>
      <c r="ABW93" s="345"/>
      <c r="ABX93" s="345"/>
      <c r="ABY93" s="345"/>
      <c r="ABZ93" s="345"/>
      <c r="ACA93" s="345"/>
      <c r="ACB93" s="345"/>
      <c r="ACC93" s="345"/>
      <c r="ACD93" s="345"/>
      <c r="ACE93" s="345"/>
      <c r="ACF93" s="345"/>
      <c r="ACG93" s="345"/>
      <c r="ACH93" s="345"/>
      <c r="ACI93" s="345"/>
      <c r="ACJ93" s="345"/>
      <c r="ACK93" s="345"/>
      <c r="ACL93" s="345"/>
      <c r="ACM93" s="345"/>
      <c r="ACN93" s="345"/>
      <c r="ACO93" s="345"/>
      <c r="ACP93" s="345"/>
      <c r="ACQ93" s="345"/>
      <c r="ACR93" s="345"/>
      <c r="ACS93" s="345"/>
      <c r="ACT93" s="345"/>
      <c r="ACU93" s="345"/>
      <c r="ACV93" s="345"/>
      <c r="ACW93" s="345"/>
      <c r="ACX93" s="345"/>
      <c r="ACY93" s="345"/>
      <c r="ACZ93" s="345"/>
      <c r="ADA93" s="345"/>
      <c r="ADB93" s="345"/>
      <c r="ADC93" s="345"/>
      <c r="ADD93" s="345"/>
      <c r="ADE93" s="345"/>
      <c r="ADF93" s="345"/>
      <c r="ADG93" s="345"/>
      <c r="ADH93" s="345"/>
      <c r="ADI93" s="345"/>
      <c r="ADJ93" s="345"/>
      <c r="ADK93" s="345"/>
      <c r="ADL93" s="345"/>
      <c r="ADM93" s="345"/>
      <c r="ADN93" s="345"/>
      <c r="ADO93" s="345"/>
      <c r="ADP93" s="345"/>
      <c r="ADQ93" s="345"/>
      <c r="ADR93" s="345"/>
      <c r="ADS93" s="345"/>
      <c r="ADT93" s="345"/>
      <c r="ADU93" s="345"/>
      <c r="ADV93" s="345"/>
      <c r="ADW93" s="345"/>
      <c r="ADX93" s="345"/>
      <c r="ADY93" s="345"/>
      <c r="ADZ93" s="345"/>
      <c r="AEA93" s="345"/>
      <c r="AEB93" s="345"/>
      <c r="AEC93" s="345"/>
      <c r="AED93" s="345"/>
      <c r="AEE93" s="345"/>
      <c r="AEF93" s="345"/>
      <c r="AEG93" s="345"/>
      <c r="AEH93" s="345"/>
      <c r="AEI93" s="345"/>
      <c r="AEJ93" s="345"/>
      <c r="AEK93" s="345"/>
      <c r="AEL93" s="345"/>
      <c r="AEM93" s="345"/>
      <c r="AEN93" s="345"/>
      <c r="AEO93" s="345"/>
      <c r="AEP93" s="345"/>
      <c r="AEQ93" s="345"/>
      <c r="AER93" s="345"/>
      <c r="AES93" s="345"/>
      <c r="AET93" s="345"/>
      <c r="AEU93" s="345"/>
      <c r="AEV93" s="345"/>
      <c r="AEW93" s="345"/>
      <c r="AEX93" s="345"/>
      <c r="AEY93" s="345"/>
      <c r="AEZ93" s="345"/>
      <c r="AFA93" s="345"/>
      <c r="AFB93" s="345"/>
      <c r="AFC93" s="345"/>
      <c r="AFD93" s="345"/>
      <c r="AFE93" s="345"/>
      <c r="AFF93" s="345"/>
      <c r="AFG93" s="345"/>
      <c r="AFH93" s="345"/>
      <c r="AFI93" s="345"/>
      <c r="AFJ93" s="345"/>
      <c r="AFK93" s="345"/>
      <c r="AFL93" s="345"/>
      <c r="AFM93" s="345"/>
      <c r="AFN93" s="345"/>
      <c r="AFO93" s="345"/>
      <c r="AFP93" s="345"/>
      <c r="AFQ93" s="345"/>
      <c r="AFR93" s="345"/>
      <c r="AFS93" s="345"/>
      <c r="AFT93" s="345"/>
      <c r="AFU93" s="345"/>
      <c r="AFV93" s="345"/>
      <c r="AFW93" s="345"/>
      <c r="AFX93" s="345"/>
      <c r="AFY93" s="345"/>
      <c r="AFZ93" s="345"/>
      <c r="AGA93" s="345"/>
      <c r="AGB93" s="345"/>
      <c r="AGC93" s="345"/>
      <c r="AGD93" s="345"/>
      <c r="AGE93" s="345"/>
      <c r="AGF93" s="345"/>
      <c r="AGG93" s="345"/>
      <c r="AGH93" s="345"/>
      <c r="AGI93" s="345"/>
      <c r="AGJ93" s="345"/>
      <c r="AGK93" s="345"/>
      <c r="AGL93" s="345"/>
      <c r="AGM93" s="345"/>
      <c r="AGN93" s="345"/>
      <c r="AGO93" s="345"/>
      <c r="AGP93" s="345"/>
      <c r="AGQ93" s="345"/>
      <c r="AGR93" s="345"/>
      <c r="AGS93" s="345"/>
      <c r="AGT93" s="345"/>
      <c r="AGU93" s="345"/>
      <c r="AGV93" s="345"/>
      <c r="AGW93" s="345"/>
      <c r="AGX93" s="345"/>
      <c r="AGY93" s="345"/>
      <c r="AGZ93" s="345"/>
      <c r="AHA93" s="345"/>
      <c r="AHB93" s="345"/>
      <c r="AHC93" s="345"/>
      <c r="AHD93" s="345"/>
      <c r="AHE93" s="345"/>
      <c r="AHF93" s="345"/>
      <c r="AHG93" s="345"/>
      <c r="AHH93" s="345"/>
      <c r="AHI93" s="345"/>
      <c r="AHJ93" s="345"/>
      <c r="AHK93" s="345"/>
      <c r="AHL93" s="345"/>
      <c r="AHM93" s="345"/>
      <c r="AHN93" s="345"/>
      <c r="AHO93" s="345"/>
      <c r="AHP93" s="345"/>
      <c r="AHQ93" s="345"/>
      <c r="AHR93" s="345"/>
      <c r="AHS93" s="345"/>
      <c r="AHT93" s="345"/>
      <c r="AHU93" s="345"/>
      <c r="AHV93" s="345"/>
      <c r="AHW93" s="345"/>
      <c r="AHX93" s="345"/>
      <c r="AHY93" s="345"/>
      <c r="AHZ93" s="345"/>
      <c r="AIA93" s="345"/>
      <c r="AIB93" s="345"/>
      <c r="AIC93" s="345"/>
      <c r="AID93" s="345"/>
      <c r="AIE93" s="345"/>
      <c r="AIF93" s="345"/>
      <c r="AIG93" s="345"/>
      <c r="AIH93" s="345"/>
      <c r="AII93" s="345"/>
      <c r="AIJ93" s="345"/>
      <c r="AIK93" s="345"/>
      <c r="AIL93" s="345"/>
      <c r="AIM93" s="345"/>
      <c r="AIN93" s="345"/>
      <c r="AIO93" s="345"/>
      <c r="AIP93" s="345"/>
      <c r="AIQ93" s="345"/>
      <c r="AIR93" s="345"/>
      <c r="AIS93" s="345"/>
      <c r="AIT93" s="345"/>
      <c r="AIU93" s="345"/>
      <c r="AIV93" s="345"/>
      <c r="AIW93" s="345"/>
      <c r="AIX93" s="345"/>
      <c r="AIY93" s="345"/>
      <c r="AIZ93" s="345"/>
      <c r="AJA93" s="345"/>
      <c r="AJB93" s="345"/>
      <c r="AJC93" s="345"/>
      <c r="AJD93" s="345"/>
      <c r="AJE93" s="345"/>
      <c r="AJF93" s="345"/>
      <c r="AJG93" s="345"/>
      <c r="AJH93" s="345"/>
      <c r="AJI93" s="345"/>
      <c r="AJJ93" s="345"/>
      <c r="AJK93" s="345"/>
      <c r="AJL93" s="345"/>
      <c r="AJM93" s="345"/>
      <c r="AJN93" s="345"/>
      <c r="AJO93" s="345"/>
      <c r="AJP93" s="345"/>
      <c r="AJQ93" s="345"/>
      <c r="AJR93" s="345"/>
      <c r="AJS93" s="345"/>
      <c r="AJT93" s="345"/>
      <c r="AJU93" s="345"/>
      <c r="AJV93" s="345"/>
      <c r="AJW93" s="345"/>
      <c r="AJX93" s="345"/>
      <c r="AJY93" s="345"/>
      <c r="AJZ93" s="345"/>
      <c r="AKA93" s="345"/>
      <c r="AKB93" s="345"/>
      <c r="AKC93" s="345"/>
      <c r="AKD93" s="345"/>
      <c r="AKE93" s="345"/>
      <c r="AKF93" s="345"/>
      <c r="AKG93" s="345"/>
      <c r="AKH93" s="345"/>
      <c r="AKI93" s="345"/>
      <c r="AKJ93" s="345"/>
      <c r="AKK93" s="345"/>
      <c r="AKL93" s="345"/>
      <c r="AKM93" s="345"/>
      <c r="AKN93" s="345"/>
      <c r="AKO93" s="345"/>
      <c r="AKP93" s="345"/>
      <c r="AKQ93" s="345"/>
      <c r="AKR93" s="345"/>
      <c r="AKS93" s="345"/>
      <c r="AKT93" s="345"/>
      <c r="AKU93" s="345"/>
      <c r="AKV93" s="345"/>
      <c r="AKW93" s="345"/>
      <c r="AKX93" s="345"/>
      <c r="AKY93" s="345"/>
      <c r="AKZ93" s="345"/>
      <c r="ALA93" s="345"/>
      <c r="ALB93" s="345"/>
      <c r="ALC93" s="345"/>
      <c r="ALD93" s="345"/>
      <c r="ALE93" s="345"/>
      <c r="ALF93" s="345"/>
      <c r="ALG93" s="345"/>
      <c r="ALH93" s="345"/>
      <c r="ALI93" s="345"/>
      <c r="ALJ93" s="345"/>
      <c r="ALK93" s="345"/>
      <c r="ALL93" s="345"/>
      <c r="ALM93" s="345"/>
      <c r="ALN93" s="345"/>
      <c r="ALO93" s="345"/>
      <c r="ALP93" s="345"/>
      <c r="ALQ93" s="345"/>
      <c r="ALR93" s="345"/>
      <c r="ALS93" s="345"/>
      <c r="ALT93" s="345"/>
      <c r="ALU93" s="345"/>
      <c r="ALV93" s="345"/>
      <c r="ALW93" s="345"/>
      <c r="ALX93" s="345"/>
      <c r="ALY93" s="345"/>
      <c r="ALZ93" s="345"/>
      <c r="AMA93" s="345"/>
      <c r="AMB93" s="345"/>
      <c r="AMC93" s="345"/>
      <c r="AMD93" s="345"/>
      <c r="AME93" s="345"/>
      <c r="AMF93" s="345"/>
      <c r="AMG93" s="345"/>
      <c r="AMH93" s="345"/>
      <c r="AMI93" s="345"/>
      <c r="AMJ93" s="345"/>
      <c r="AMK93" s="345"/>
      <c r="AML93" s="345"/>
      <c r="AMM93" s="345"/>
      <c r="AMN93" s="345"/>
      <c r="AMO93" s="345"/>
      <c r="AMP93" s="345"/>
      <c r="AMQ93" s="345"/>
      <c r="AMR93" s="345"/>
      <c r="AMS93" s="345"/>
      <c r="AMT93" s="345"/>
      <c r="AMU93" s="345"/>
      <c r="AMV93" s="345"/>
      <c r="AMW93" s="345"/>
      <c r="AMX93" s="345"/>
      <c r="AMY93" s="345"/>
      <c r="AMZ93" s="345"/>
      <c r="ANA93" s="345"/>
      <c r="ANB93" s="345"/>
      <c r="ANC93" s="345"/>
      <c r="AND93" s="345"/>
      <c r="ANE93" s="345"/>
      <c r="ANF93" s="345"/>
      <c r="ANG93" s="345"/>
      <c r="ANH93" s="345"/>
      <c r="ANI93" s="345"/>
      <c r="ANJ93" s="345"/>
      <c r="ANK93" s="345"/>
      <c r="ANL93" s="345"/>
      <c r="ANM93" s="345"/>
      <c r="ANN93" s="345"/>
      <c r="ANO93" s="345"/>
      <c r="ANP93" s="345"/>
      <c r="ANQ93" s="345"/>
      <c r="ANR93" s="345"/>
      <c r="ANS93" s="345"/>
      <c r="ANT93" s="345"/>
      <c r="ANU93" s="345"/>
      <c r="ANV93" s="345"/>
      <c r="ANW93" s="345"/>
      <c r="ANX93" s="345"/>
      <c r="ANY93" s="345"/>
      <c r="ANZ93" s="345"/>
      <c r="AOA93" s="345"/>
      <c r="AOB93" s="345"/>
      <c r="AOC93" s="345"/>
      <c r="AOD93" s="345"/>
      <c r="AOE93" s="345"/>
      <c r="AOF93" s="345"/>
      <c r="AOG93" s="345"/>
      <c r="AOH93" s="345"/>
      <c r="AOI93" s="345"/>
      <c r="AOJ93" s="345"/>
      <c r="AOK93" s="345"/>
      <c r="AOL93" s="345"/>
      <c r="AOM93" s="345"/>
      <c r="AON93" s="345"/>
      <c r="AOO93" s="345"/>
      <c r="AOP93" s="345"/>
      <c r="AOQ93" s="345"/>
      <c r="AOR93" s="345"/>
      <c r="AOS93" s="345"/>
      <c r="AOT93" s="345"/>
      <c r="AOU93" s="345"/>
      <c r="AOV93" s="345"/>
      <c r="AOW93" s="345"/>
      <c r="AOX93" s="345"/>
      <c r="AOY93" s="345"/>
      <c r="AOZ93" s="345"/>
      <c r="APA93" s="345"/>
      <c r="APB93" s="345"/>
      <c r="APC93" s="345"/>
      <c r="APD93" s="345"/>
      <c r="APE93" s="345"/>
      <c r="APF93" s="345"/>
      <c r="APG93" s="345"/>
      <c r="APH93" s="345"/>
      <c r="API93" s="345"/>
      <c r="APJ93" s="345"/>
      <c r="APK93" s="345"/>
      <c r="APL93" s="345"/>
      <c r="APM93" s="345"/>
      <c r="APN93" s="345"/>
      <c r="APO93" s="345"/>
      <c r="APP93" s="345"/>
      <c r="APQ93" s="345"/>
      <c r="APR93" s="345"/>
      <c r="APS93" s="345"/>
      <c r="APT93" s="345"/>
      <c r="APU93" s="345"/>
      <c r="APV93" s="345"/>
      <c r="APW93" s="345"/>
      <c r="APX93" s="345"/>
      <c r="APY93" s="345"/>
      <c r="APZ93" s="345"/>
      <c r="AQA93" s="345"/>
      <c r="AQB93" s="345"/>
      <c r="AQC93" s="345"/>
      <c r="AQD93" s="345"/>
      <c r="AQE93" s="345"/>
      <c r="AQF93" s="345"/>
      <c r="AQG93" s="345"/>
      <c r="AQH93" s="345"/>
      <c r="AQI93" s="345"/>
      <c r="AQJ93" s="345"/>
      <c r="AQK93" s="345"/>
      <c r="AQL93" s="345"/>
      <c r="AQM93" s="345"/>
      <c r="AQN93" s="345"/>
      <c r="AQO93" s="345"/>
      <c r="AQP93" s="345"/>
      <c r="AQQ93" s="345"/>
      <c r="AQR93" s="345"/>
      <c r="AQS93" s="345"/>
      <c r="AQT93" s="345"/>
      <c r="AQU93" s="345"/>
      <c r="AQV93" s="345"/>
      <c r="AQW93" s="345"/>
      <c r="AQX93" s="345"/>
      <c r="AQY93" s="345"/>
      <c r="AQZ93" s="345"/>
      <c r="ARA93" s="345"/>
      <c r="ARB93" s="345"/>
      <c r="ARC93" s="345"/>
      <c r="ARD93" s="345"/>
      <c r="ARE93" s="345"/>
      <c r="ARF93" s="345"/>
      <c r="ARG93" s="345"/>
      <c r="ARH93" s="345"/>
      <c r="ARI93" s="345"/>
      <c r="ARJ93" s="345"/>
      <c r="ARK93" s="345"/>
      <c r="ARL93" s="345"/>
      <c r="ARM93" s="345"/>
      <c r="ARN93" s="345"/>
      <c r="ARO93" s="345"/>
      <c r="ARP93" s="345"/>
      <c r="ARQ93" s="345"/>
      <c r="ARR93" s="345"/>
      <c r="ARS93" s="345"/>
      <c r="ART93" s="345"/>
      <c r="ARU93" s="345"/>
      <c r="ARV93" s="345"/>
      <c r="ARW93" s="345"/>
      <c r="ARX93" s="345"/>
      <c r="ARY93" s="345"/>
      <c r="ARZ93" s="345"/>
      <c r="ASA93" s="345"/>
      <c r="ASB93" s="345"/>
      <c r="ASC93" s="345"/>
      <c r="ASD93" s="345"/>
      <c r="ASE93" s="345"/>
      <c r="ASF93" s="345"/>
      <c r="ASG93" s="345"/>
      <c r="ASH93" s="345"/>
      <c r="ASI93" s="345"/>
      <c r="ASJ93" s="345"/>
      <c r="ASK93" s="345"/>
      <c r="ASL93" s="345"/>
      <c r="ASM93" s="345"/>
      <c r="ASN93" s="345"/>
      <c r="ASO93" s="345"/>
      <c r="ASP93" s="345"/>
      <c r="ASQ93" s="345"/>
      <c r="ASR93" s="345"/>
      <c r="ASS93" s="345"/>
      <c r="AST93" s="345"/>
      <c r="ASU93" s="345"/>
      <c r="ASV93" s="345"/>
      <c r="ASW93" s="345"/>
      <c r="ASX93" s="345"/>
      <c r="ASY93" s="345"/>
      <c r="ASZ93" s="345"/>
      <c r="ATA93" s="345"/>
      <c r="ATB93" s="345"/>
      <c r="ATC93" s="345"/>
      <c r="ATD93" s="345"/>
      <c r="ATE93" s="345"/>
      <c r="ATF93" s="345"/>
      <c r="ATG93" s="345"/>
      <c r="ATH93" s="345"/>
      <c r="ATI93" s="345"/>
      <c r="ATJ93" s="345"/>
      <c r="ATK93" s="345"/>
      <c r="ATL93" s="345"/>
      <c r="ATM93" s="345"/>
      <c r="ATN93" s="345"/>
      <c r="ATO93" s="345"/>
      <c r="ATP93" s="345"/>
      <c r="ATQ93" s="345"/>
      <c r="ATR93" s="345"/>
      <c r="ATS93" s="345"/>
      <c r="ATT93" s="345"/>
      <c r="ATU93" s="345"/>
      <c r="ATV93" s="345"/>
      <c r="ATW93" s="345"/>
      <c r="ATX93" s="345"/>
      <c r="ATY93" s="345"/>
      <c r="ATZ93" s="345"/>
      <c r="AUA93" s="345"/>
      <c r="AUB93" s="345"/>
      <c r="AUC93" s="345"/>
      <c r="AUD93" s="345"/>
      <c r="AUE93" s="345"/>
      <c r="AUF93" s="345"/>
      <c r="AUG93" s="345"/>
      <c r="AUH93" s="345"/>
      <c r="AUI93" s="345"/>
      <c r="AUJ93" s="345"/>
      <c r="AUK93" s="345"/>
      <c r="AUL93" s="345"/>
      <c r="AUM93" s="345"/>
      <c r="AUN93" s="345"/>
      <c r="AUO93" s="345"/>
      <c r="AUP93" s="345"/>
      <c r="AUQ93" s="345"/>
      <c r="AUR93" s="345"/>
      <c r="AUS93" s="345"/>
      <c r="AUT93" s="345"/>
      <c r="AUU93" s="345"/>
      <c r="AUV93" s="345"/>
      <c r="AUW93" s="345"/>
      <c r="AUX93" s="345"/>
      <c r="AUY93" s="345"/>
      <c r="AUZ93" s="345"/>
      <c r="AVA93" s="345"/>
      <c r="AVB93" s="345"/>
      <c r="AVC93" s="345"/>
      <c r="AVD93" s="345"/>
      <c r="AVE93" s="345"/>
      <c r="AVF93" s="345"/>
      <c r="AVG93" s="345"/>
      <c r="AVH93" s="345"/>
      <c r="AVI93" s="345"/>
      <c r="AVJ93" s="345"/>
      <c r="AVK93" s="345"/>
      <c r="AVL93" s="345"/>
      <c r="AVM93" s="345"/>
      <c r="AVN93" s="345"/>
      <c r="AVO93" s="345"/>
      <c r="AVP93" s="345"/>
      <c r="AVQ93" s="345"/>
      <c r="AVR93" s="345"/>
      <c r="AVS93" s="345"/>
      <c r="AVT93" s="345"/>
      <c r="AVU93" s="345"/>
      <c r="AVV93" s="345"/>
      <c r="AVW93" s="345"/>
      <c r="AVX93" s="345"/>
      <c r="AVY93" s="345"/>
      <c r="AVZ93" s="345"/>
      <c r="AWA93" s="345"/>
      <c r="AWB93" s="345"/>
      <c r="AWC93" s="345"/>
      <c r="AWD93" s="345"/>
      <c r="AWE93" s="345"/>
      <c r="AWF93" s="345"/>
      <c r="AWG93" s="345"/>
      <c r="AWH93" s="345"/>
      <c r="AWI93" s="345"/>
      <c r="AWJ93" s="345"/>
      <c r="AWK93" s="345"/>
      <c r="AWL93" s="345"/>
      <c r="AWM93" s="345"/>
      <c r="AWN93" s="345"/>
      <c r="AWO93" s="345"/>
      <c r="AWP93" s="345"/>
      <c r="AWQ93" s="345"/>
      <c r="AWR93" s="345"/>
      <c r="AWS93" s="345"/>
      <c r="AWT93" s="345"/>
      <c r="AWU93" s="345"/>
      <c r="AWV93" s="345"/>
      <c r="AWW93" s="345"/>
      <c r="AWX93" s="345"/>
      <c r="AWY93" s="345"/>
      <c r="AWZ93" s="345"/>
      <c r="AXA93" s="345"/>
      <c r="AXB93" s="345"/>
      <c r="AXC93" s="345"/>
      <c r="AXD93" s="345"/>
      <c r="AXE93" s="345"/>
      <c r="AXF93" s="345"/>
      <c r="AXG93" s="345"/>
      <c r="AXH93" s="345"/>
      <c r="AXI93" s="345"/>
      <c r="AXJ93" s="345"/>
      <c r="AXK93" s="345"/>
      <c r="AXL93" s="345"/>
      <c r="AXM93" s="345"/>
      <c r="AXN93" s="345"/>
      <c r="AXO93" s="345"/>
      <c r="AXP93" s="345"/>
      <c r="AXQ93" s="345"/>
      <c r="AXR93" s="345"/>
      <c r="AXS93" s="345"/>
      <c r="AXT93" s="345"/>
      <c r="AXU93" s="345"/>
      <c r="AXV93" s="345"/>
      <c r="AXW93" s="345"/>
      <c r="AXX93" s="345"/>
      <c r="AXY93" s="345"/>
      <c r="AXZ93" s="345"/>
      <c r="AYA93" s="345"/>
      <c r="AYB93" s="345"/>
      <c r="AYC93" s="345"/>
      <c r="AYD93" s="345"/>
      <c r="AYE93" s="345"/>
      <c r="AYF93" s="345"/>
      <c r="AYG93" s="345"/>
      <c r="AYH93" s="345"/>
      <c r="AYI93" s="345"/>
      <c r="AYJ93" s="345"/>
      <c r="AYK93" s="345"/>
      <c r="AYL93" s="345"/>
      <c r="AYM93" s="345"/>
      <c r="AYN93" s="345"/>
      <c r="AYO93" s="345"/>
      <c r="AYP93" s="345"/>
      <c r="AYQ93" s="345"/>
      <c r="AYR93" s="345"/>
      <c r="AYS93" s="345"/>
      <c r="AYT93" s="345"/>
      <c r="AYU93" s="345"/>
      <c r="AYV93" s="345"/>
      <c r="AYW93" s="345"/>
      <c r="AYX93" s="345"/>
      <c r="AYY93" s="345"/>
      <c r="AYZ93" s="345"/>
      <c r="AZA93" s="345"/>
      <c r="AZB93" s="345"/>
      <c r="AZC93" s="345"/>
      <c r="AZD93" s="345"/>
      <c r="AZE93" s="345"/>
      <c r="AZF93" s="345"/>
      <c r="AZG93" s="345"/>
      <c r="AZH93" s="345"/>
      <c r="AZI93" s="345"/>
      <c r="AZJ93" s="345"/>
      <c r="AZK93" s="345"/>
      <c r="AZL93" s="345"/>
      <c r="AZM93" s="345"/>
      <c r="AZN93" s="345"/>
      <c r="AZO93" s="345"/>
      <c r="AZP93" s="345"/>
      <c r="AZQ93" s="345"/>
      <c r="AZR93" s="345"/>
      <c r="AZS93" s="345"/>
      <c r="AZT93" s="345"/>
      <c r="AZU93" s="345"/>
      <c r="AZV93" s="345"/>
      <c r="AZW93" s="345"/>
      <c r="AZX93" s="345"/>
      <c r="AZY93" s="345"/>
      <c r="AZZ93" s="345"/>
      <c r="BAA93" s="345"/>
      <c r="BAB93" s="345"/>
      <c r="BAC93" s="345"/>
      <c r="BAD93" s="345"/>
      <c r="BAE93" s="345"/>
      <c r="BAF93" s="345"/>
      <c r="BAG93" s="345"/>
      <c r="BAH93" s="345"/>
      <c r="BAI93" s="345"/>
      <c r="BAJ93" s="345"/>
      <c r="BAK93" s="345"/>
      <c r="BAL93" s="345"/>
      <c r="BAM93" s="345"/>
      <c r="BAN93" s="345"/>
      <c r="BAO93" s="345"/>
      <c r="BAP93" s="345"/>
      <c r="BAQ93" s="345"/>
      <c r="BAR93" s="345"/>
      <c r="BAS93" s="345"/>
      <c r="BAT93" s="345"/>
      <c r="BAU93" s="345"/>
      <c r="BAV93" s="345"/>
      <c r="BAW93" s="345"/>
      <c r="BAX93" s="345"/>
      <c r="BAY93" s="345"/>
      <c r="BAZ93" s="345"/>
      <c r="BBA93" s="345"/>
      <c r="BBB93" s="345"/>
      <c r="BBC93" s="345"/>
      <c r="BBD93" s="345"/>
      <c r="BBE93" s="345"/>
      <c r="BBF93" s="345"/>
      <c r="BBG93" s="345"/>
      <c r="BBH93" s="345"/>
      <c r="BBI93" s="345"/>
      <c r="BBJ93" s="345"/>
      <c r="BBK93" s="345"/>
      <c r="BBL93" s="345"/>
      <c r="BBM93" s="345"/>
      <c r="BBN93" s="345"/>
      <c r="BBO93" s="345"/>
      <c r="BBP93" s="345"/>
      <c r="BBQ93" s="345"/>
      <c r="BBR93" s="345"/>
      <c r="BBS93" s="345"/>
      <c r="BBT93" s="345"/>
      <c r="BBU93" s="345"/>
      <c r="BBV93" s="345"/>
      <c r="BBW93" s="345"/>
      <c r="BBX93" s="345"/>
      <c r="BBY93" s="345"/>
      <c r="BBZ93" s="345"/>
      <c r="BCA93" s="345"/>
      <c r="BCB93" s="345"/>
      <c r="BCC93" s="345"/>
      <c r="BCD93" s="345"/>
      <c r="BCE93" s="345"/>
      <c r="BCF93" s="345"/>
      <c r="BCG93" s="345"/>
      <c r="BCH93" s="345"/>
      <c r="BCI93" s="345"/>
      <c r="BCJ93" s="345"/>
      <c r="BCK93" s="345"/>
      <c r="BCL93" s="345"/>
      <c r="BCM93" s="345"/>
      <c r="BCN93" s="345"/>
      <c r="BCO93" s="345"/>
      <c r="BCP93" s="345"/>
      <c r="BCQ93" s="345"/>
      <c r="BCR93" s="345"/>
      <c r="BCS93" s="345"/>
      <c r="BCT93" s="345"/>
      <c r="BCU93" s="345"/>
      <c r="BCV93" s="345"/>
      <c r="BCW93" s="345"/>
      <c r="BCX93" s="345"/>
      <c r="BCY93" s="345"/>
      <c r="BCZ93" s="345"/>
      <c r="BDA93" s="345"/>
      <c r="BDB93" s="345"/>
      <c r="BDC93" s="345"/>
      <c r="BDD93" s="345"/>
      <c r="BDE93" s="345"/>
      <c r="BDF93" s="345"/>
      <c r="BDG93" s="345"/>
      <c r="BDH93" s="345"/>
      <c r="BDI93" s="345"/>
      <c r="BDJ93" s="345"/>
      <c r="BDK93" s="345"/>
      <c r="BDL93" s="345"/>
      <c r="BDM93" s="345"/>
      <c r="BDN93" s="345"/>
      <c r="BDO93" s="345"/>
      <c r="BDP93" s="345"/>
      <c r="BDQ93" s="345"/>
      <c r="BDR93" s="345"/>
      <c r="BDS93" s="345"/>
      <c r="BDT93" s="345"/>
      <c r="BDU93" s="345"/>
      <c r="BDV93" s="345"/>
      <c r="BDW93" s="345"/>
      <c r="BDX93" s="345"/>
      <c r="BDY93" s="345"/>
      <c r="BDZ93" s="345"/>
      <c r="BEA93" s="345"/>
      <c r="BEB93" s="345"/>
      <c r="BEC93" s="345"/>
      <c r="BED93" s="345"/>
      <c r="BEE93" s="345"/>
      <c r="BEF93" s="345"/>
      <c r="BEG93" s="345"/>
      <c r="BEH93" s="345"/>
      <c r="BEI93" s="345"/>
      <c r="BEJ93" s="345"/>
      <c r="BEK93" s="345"/>
      <c r="BEL93" s="345"/>
      <c r="BEM93" s="345"/>
      <c r="BEN93" s="345"/>
      <c r="BEO93" s="345"/>
      <c r="BEP93" s="345"/>
      <c r="BEQ93" s="345"/>
      <c r="BER93" s="345"/>
      <c r="BES93" s="345"/>
      <c r="BET93" s="345"/>
      <c r="BEU93" s="345"/>
      <c r="BEV93" s="345"/>
      <c r="BEW93" s="345"/>
      <c r="BEX93" s="345"/>
      <c r="BEY93" s="345"/>
      <c r="BEZ93" s="345"/>
      <c r="BFA93" s="345"/>
      <c r="BFB93" s="345"/>
      <c r="BFC93" s="345"/>
      <c r="BFD93" s="345"/>
      <c r="BFE93" s="345"/>
      <c r="BFF93" s="345"/>
      <c r="BFG93" s="345"/>
      <c r="BFH93" s="345"/>
      <c r="BFI93" s="345"/>
      <c r="BFJ93" s="345"/>
      <c r="BFK93" s="345"/>
      <c r="BFL93" s="345"/>
      <c r="BFM93" s="345"/>
      <c r="BFN93" s="345"/>
      <c r="BFO93" s="345"/>
      <c r="BFP93" s="345"/>
      <c r="BFQ93" s="345"/>
      <c r="BFR93" s="345"/>
      <c r="BFS93" s="345"/>
      <c r="BFT93" s="345"/>
      <c r="BFU93" s="345"/>
      <c r="BFV93" s="345"/>
      <c r="BFW93" s="345"/>
      <c r="BFX93" s="345"/>
      <c r="BFY93" s="345"/>
      <c r="BFZ93" s="345"/>
      <c r="BGA93" s="345"/>
      <c r="BGB93" s="345"/>
      <c r="BGC93" s="345"/>
      <c r="BGD93" s="345"/>
      <c r="BGE93" s="345"/>
      <c r="BGF93" s="345"/>
      <c r="BGG93" s="345"/>
      <c r="BGH93" s="345"/>
      <c r="BGI93" s="345"/>
      <c r="BGJ93" s="345"/>
      <c r="BGK93" s="345"/>
      <c r="BGL93" s="345"/>
      <c r="BGM93" s="345"/>
      <c r="BGN93" s="345"/>
      <c r="BGO93" s="345"/>
      <c r="BGP93" s="345"/>
      <c r="BGQ93" s="345"/>
      <c r="BGR93" s="345"/>
      <c r="BGS93" s="345"/>
      <c r="BGT93" s="345"/>
      <c r="BGU93" s="345"/>
      <c r="BGV93" s="345"/>
      <c r="BGW93" s="345"/>
      <c r="BGX93" s="345"/>
      <c r="BGY93" s="345"/>
      <c r="BGZ93" s="345"/>
      <c r="BHA93" s="345"/>
      <c r="BHB93" s="345"/>
      <c r="BHC93" s="345"/>
      <c r="BHD93" s="345"/>
      <c r="BHE93" s="345"/>
      <c r="BHF93" s="345"/>
      <c r="BHG93" s="345"/>
      <c r="BHH93" s="345"/>
      <c r="BHI93" s="345"/>
      <c r="BHJ93" s="345"/>
      <c r="BHK93" s="345"/>
      <c r="BHL93" s="345"/>
      <c r="BHM93" s="345"/>
      <c r="BHN93" s="345"/>
      <c r="BHO93" s="345"/>
      <c r="BHP93" s="345"/>
      <c r="BHQ93" s="345"/>
      <c r="BHR93" s="345"/>
      <c r="BHS93" s="345"/>
      <c r="BHT93" s="345"/>
      <c r="BHU93" s="345"/>
      <c r="BHV93" s="345"/>
      <c r="BHW93" s="345"/>
      <c r="BHX93" s="345"/>
      <c r="BHY93" s="345"/>
      <c r="BHZ93" s="345"/>
      <c r="BIA93" s="345"/>
      <c r="BIB93" s="345"/>
      <c r="BIC93" s="345"/>
      <c r="BID93" s="345"/>
      <c r="BIE93" s="345"/>
      <c r="BIF93" s="345"/>
      <c r="BIG93" s="345"/>
      <c r="BIH93" s="345"/>
      <c r="BII93" s="345"/>
      <c r="BIJ93" s="345"/>
      <c r="BIK93" s="345"/>
      <c r="BIL93" s="345"/>
      <c r="BIM93" s="345"/>
      <c r="BIN93" s="345"/>
      <c r="BIO93" s="345"/>
      <c r="BIP93" s="345"/>
      <c r="BIQ93" s="345"/>
      <c r="BIR93" s="345"/>
      <c r="BIS93" s="345"/>
      <c r="BIT93" s="345"/>
      <c r="BIU93" s="345"/>
      <c r="BIV93" s="345"/>
      <c r="BIW93" s="345"/>
      <c r="BIX93" s="345"/>
      <c r="BIY93" s="345"/>
      <c r="BIZ93" s="345"/>
      <c r="BJA93" s="345"/>
      <c r="BJB93" s="345"/>
      <c r="BJC93" s="345"/>
      <c r="BJD93" s="345"/>
      <c r="BJE93" s="345"/>
      <c r="BJF93" s="345"/>
      <c r="BJG93" s="345"/>
      <c r="BJH93" s="345"/>
      <c r="BJI93" s="345"/>
      <c r="BJJ93" s="345"/>
      <c r="BJK93" s="345"/>
      <c r="BJL93" s="345"/>
      <c r="BJM93" s="345"/>
      <c r="BJN93" s="345"/>
      <c r="BJO93" s="345"/>
      <c r="BJP93" s="345"/>
      <c r="BJQ93" s="345"/>
      <c r="BJR93" s="345"/>
      <c r="BJS93" s="345"/>
      <c r="BJT93" s="345"/>
      <c r="BJU93" s="345"/>
      <c r="BJV93" s="345"/>
      <c r="BJW93" s="345"/>
      <c r="BJX93" s="345"/>
      <c r="BJY93" s="345"/>
      <c r="BJZ93" s="345"/>
      <c r="BKA93" s="345"/>
      <c r="BKB93" s="345"/>
      <c r="BKC93" s="345"/>
      <c r="BKD93" s="345"/>
      <c r="BKE93" s="345"/>
      <c r="BKF93" s="345"/>
      <c r="BKG93" s="345"/>
      <c r="BKH93" s="345"/>
      <c r="BKI93" s="345"/>
      <c r="BKJ93" s="345"/>
      <c r="BKK93" s="345"/>
      <c r="BKL93" s="345"/>
      <c r="BKM93" s="345"/>
      <c r="BKN93" s="345"/>
      <c r="BKO93" s="345"/>
      <c r="BKP93" s="345"/>
      <c r="BKQ93" s="345"/>
      <c r="BKR93" s="345"/>
      <c r="BKS93" s="345"/>
      <c r="BKT93" s="345"/>
      <c r="BKU93" s="345"/>
      <c r="BKV93" s="345"/>
      <c r="BKW93" s="345"/>
      <c r="BKX93" s="345"/>
      <c r="BKY93" s="345"/>
      <c r="BKZ93" s="345"/>
      <c r="BLA93" s="345"/>
      <c r="BLB93" s="345"/>
      <c r="BLC93" s="345"/>
      <c r="BLD93" s="345"/>
      <c r="BLE93" s="345"/>
      <c r="BLF93" s="345"/>
      <c r="BLG93" s="345"/>
      <c r="BLH93" s="345"/>
      <c r="BLI93" s="345"/>
      <c r="BLJ93" s="345"/>
      <c r="BLK93" s="345"/>
      <c r="BLL93" s="345"/>
      <c r="BLM93" s="345"/>
      <c r="BLN93" s="345"/>
      <c r="BLO93" s="345"/>
      <c r="BLP93" s="345"/>
      <c r="BLQ93" s="345"/>
      <c r="BLR93" s="345"/>
      <c r="BLS93" s="345"/>
      <c r="BLT93" s="345"/>
      <c r="BLU93" s="345"/>
      <c r="BLV93" s="345"/>
      <c r="BLW93" s="345"/>
      <c r="BLX93" s="345"/>
      <c r="BLY93" s="345"/>
      <c r="BLZ93" s="345"/>
      <c r="BMA93" s="345"/>
      <c r="BMB93" s="345"/>
      <c r="BMC93" s="345"/>
      <c r="BMD93" s="345"/>
      <c r="BME93" s="345"/>
      <c r="BMF93" s="345"/>
      <c r="BMG93" s="345"/>
      <c r="BMH93" s="345"/>
      <c r="BMI93" s="345"/>
      <c r="BMJ93" s="345"/>
      <c r="BMK93" s="345"/>
      <c r="BML93" s="345"/>
      <c r="BMM93" s="345"/>
      <c r="BMN93" s="345"/>
      <c r="BMO93" s="345"/>
      <c r="BMP93" s="345"/>
      <c r="BMQ93" s="345"/>
      <c r="BMR93" s="345"/>
      <c r="BMS93" s="345"/>
      <c r="BMT93" s="345"/>
      <c r="BMU93" s="345"/>
      <c r="BMV93" s="345"/>
      <c r="BMW93" s="345"/>
      <c r="BMX93" s="345"/>
      <c r="BMY93" s="345"/>
      <c r="BMZ93" s="345"/>
      <c r="BNA93" s="345"/>
      <c r="BNB93" s="345"/>
      <c r="BNC93" s="345"/>
      <c r="BND93" s="345"/>
      <c r="BNE93" s="345"/>
      <c r="BNF93" s="345"/>
      <c r="BNG93" s="345"/>
      <c r="BNH93" s="345"/>
      <c r="BNI93" s="345"/>
      <c r="BNJ93" s="345"/>
      <c r="BNK93" s="345"/>
      <c r="BNL93" s="345"/>
      <c r="BNM93" s="345"/>
      <c r="BNN93" s="345"/>
      <c r="BNO93" s="345"/>
      <c r="BNP93" s="345"/>
      <c r="BNQ93" s="345"/>
      <c r="BNR93" s="345"/>
      <c r="BNS93" s="345"/>
      <c r="BNT93" s="345"/>
      <c r="BNU93" s="345"/>
      <c r="BNV93" s="345"/>
      <c r="BNW93" s="345"/>
      <c r="BNX93" s="345"/>
      <c r="BNY93" s="345"/>
      <c r="BNZ93" s="345"/>
      <c r="BOA93" s="345"/>
      <c r="BOB93" s="345"/>
      <c r="BOC93" s="345"/>
      <c r="BOD93" s="345"/>
      <c r="BOE93" s="345"/>
      <c r="BOF93" s="345"/>
      <c r="BOG93" s="345"/>
      <c r="BOH93" s="345"/>
      <c r="BOI93" s="345"/>
      <c r="BOJ93" s="345"/>
      <c r="BOK93" s="345"/>
      <c r="BOL93" s="345"/>
      <c r="BOM93" s="345"/>
      <c r="BON93" s="345"/>
      <c r="BOO93" s="345"/>
      <c r="BOP93" s="345"/>
      <c r="BOQ93" s="345"/>
      <c r="BOR93" s="345"/>
      <c r="BOS93" s="345"/>
      <c r="BOT93" s="345"/>
      <c r="BOU93" s="345"/>
      <c r="BOV93" s="345"/>
      <c r="BOW93" s="345"/>
      <c r="BOX93" s="345"/>
      <c r="BOY93" s="345"/>
      <c r="BOZ93" s="345"/>
      <c r="BPA93" s="345"/>
      <c r="BPB93" s="345"/>
      <c r="BPC93" s="345"/>
      <c r="BPD93" s="345"/>
      <c r="BPE93" s="345"/>
      <c r="BPF93" s="345"/>
      <c r="BPG93" s="345"/>
      <c r="BPH93" s="345"/>
      <c r="BPI93" s="345"/>
      <c r="BPJ93" s="345"/>
      <c r="BPK93" s="345"/>
      <c r="BPL93" s="345"/>
      <c r="BPM93" s="345"/>
      <c r="BPN93" s="345"/>
      <c r="BPO93" s="345"/>
      <c r="BPP93" s="345"/>
      <c r="BPQ93" s="345"/>
      <c r="BPR93" s="345"/>
      <c r="BPS93" s="345"/>
      <c r="BPT93" s="345"/>
      <c r="BPU93" s="345"/>
      <c r="BPV93" s="345"/>
      <c r="BPW93" s="345"/>
      <c r="BPX93" s="345"/>
      <c r="BPY93" s="345"/>
      <c r="BPZ93" s="345"/>
      <c r="BQA93" s="345"/>
      <c r="BQB93" s="345"/>
      <c r="BQC93" s="345"/>
      <c r="BQD93" s="345"/>
      <c r="BQE93" s="345"/>
      <c r="BQF93" s="345"/>
      <c r="BQG93" s="345"/>
      <c r="BQH93" s="345"/>
      <c r="BQI93" s="345"/>
      <c r="BQJ93" s="345"/>
      <c r="BQK93" s="345"/>
      <c r="BQL93" s="345"/>
      <c r="BQM93" s="345"/>
      <c r="BQN93" s="345"/>
      <c r="BQO93" s="345"/>
      <c r="BQP93" s="345"/>
      <c r="BQQ93" s="345"/>
      <c r="BQR93" s="345"/>
      <c r="BQS93" s="345"/>
      <c r="BQT93" s="345"/>
      <c r="BQU93" s="345"/>
      <c r="BQV93" s="345"/>
      <c r="BQW93" s="345"/>
      <c r="BQX93" s="345"/>
      <c r="BQY93" s="345"/>
      <c r="BQZ93" s="345"/>
      <c r="BRA93" s="345"/>
      <c r="BRB93" s="345"/>
      <c r="BRC93" s="345"/>
      <c r="BRD93" s="345"/>
      <c r="BRE93" s="345"/>
      <c r="BRF93" s="345"/>
      <c r="BRG93" s="345"/>
      <c r="BRH93" s="345"/>
      <c r="BRI93" s="345"/>
      <c r="BRJ93" s="345"/>
      <c r="BRK93" s="345"/>
      <c r="BRL93" s="345"/>
      <c r="BRM93" s="345"/>
      <c r="BRN93" s="345"/>
      <c r="BRO93" s="345"/>
      <c r="BRP93" s="345"/>
      <c r="BRQ93" s="345"/>
      <c r="BRR93" s="345"/>
      <c r="BRS93" s="345"/>
      <c r="BRT93" s="345"/>
      <c r="BRU93" s="345"/>
      <c r="BRV93" s="345"/>
      <c r="BRW93" s="345"/>
      <c r="BRX93" s="345"/>
      <c r="BRY93" s="345"/>
      <c r="BRZ93" s="345"/>
      <c r="BSA93" s="345"/>
      <c r="BSB93" s="345"/>
      <c r="BSC93" s="345"/>
      <c r="BSD93" s="345"/>
      <c r="BSE93" s="345"/>
      <c r="BSF93" s="345"/>
      <c r="BSG93" s="345"/>
      <c r="BSH93" s="345"/>
      <c r="BSI93" s="345"/>
      <c r="BSJ93" s="345"/>
      <c r="BSK93" s="345"/>
      <c r="BSL93" s="345"/>
      <c r="BSM93" s="345"/>
      <c r="BSN93" s="345"/>
      <c r="BSO93" s="345"/>
      <c r="BSP93" s="345"/>
      <c r="BSQ93" s="345"/>
      <c r="BSR93" s="345"/>
      <c r="BSS93" s="345"/>
      <c r="BST93" s="345"/>
      <c r="BSU93" s="345"/>
      <c r="BSV93" s="345"/>
      <c r="BSW93" s="345"/>
      <c r="BSX93" s="345"/>
      <c r="BSY93" s="345"/>
      <c r="BSZ93" s="345"/>
      <c r="BTA93" s="345"/>
      <c r="BTB93" s="345"/>
      <c r="BTC93" s="345"/>
      <c r="BTD93" s="345"/>
      <c r="BTE93" s="345"/>
      <c r="BTF93" s="345"/>
      <c r="BTG93" s="345"/>
      <c r="BTH93" s="345"/>
      <c r="BTI93" s="345"/>
      <c r="BTJ93" s="345"/>
      <c r="BTK93" s="345"/>
      <c r="BTL93" s="345"/>
      <c r="BTM93" s="345"/>
      <c r="BTN93" s="345"/>
      <c r="BTO93" s="345"/>
      <c r="BTP93" s="345"/>
      <c r="BTQ93" s="345"/>
      <c r="BTR93" s="345"/>
      <c r="BTS93" s="345"/>
      <c r="BTT93" s="345"/>
      <c r="BTU93" s="345"/>
      <c r="BTV93" s="345"/>
      <c r="BTW93" s="345"/>
      <c r="BTX93" s="345"/>
      <c r="BTY93" s="345"/>
      <c r="BTZ93" s="345"/>
      <c r="BUA93" s="345"/>
      <c r="BUB93" s="345"/>
      <c r="BUC93" s="345"/>
      <c r="BUD93" s="345"/>
      <c r="BUE93" s="345"/>
      <c r="BUF93" s="345"/>
      <c r="BUG93" s="345"/>
      <c r="BUH93" s="345"/>
      <c r="BUI93" s="345"/>
      <c r="BUJ93" s="345"/>
      <c r="BUK93" s="345"/>
      <c r="BUL93" s="345"/>
      <c r="BUM93" s="345"/>
      <c r="BUN93" s="345"/>
      <c r="BUO93" s="345"/>
      <c r="BUP93" s="345"/>
      <c r="BUQ93" s="345"/>
      <c r="BUR93" s="345"/>
      <c r="BUS93" s="345"/>
      <c r="BUT93" s="345"/>
      <c r="BUU93" s="345"/>
      <c r="BUV93" s="345"/>
      <c r="BUW93" s="345"/>
      <c r="BUX93" s="345"/>
      <c r="BUY93" s="345"/>
      <c r="BUZ93" s="345"/>
      <c r="BVA93" s="345"/>
      <c r="BVB93" s="345"/>
      <c r="BVC93" s="345"/>
      <c r="BVD93" s="345"/>
      <c r="BVE93" s="345"/>
      <c r="BVF93" s="345"/>
      <c r="BVG93" s="345"/>
      <c r="BVH93" s="345"/>
      <c r="BVI93" s="345"/>
      <c r="BVJ93" s="345"/>
      <c r="BVK93" s="345"/>
      <c r="BVL93" s="345"/>
      <c r="BVM93" s="345"/>
      <c r="BVN93" s="345"/>
      <c r="BVO93" s="345"/>
      <c r="BVP93" s="345"/>
      <c r="BVQ93" s="345"/>
      <c r="BVR93" s="345"/>
      <c r="BVS93" s="345"/>
      <c r="BVT93" s="345"/>
      <c r="BVU93" s="345"/>
      <c r="BVV93" s="345"/>
      <c r="BVW93" s="345"/>
      <c r="BVX93" s="345"/>
      <c r="BVY93" s="345"/>
      <c r="BVZ93" s="345"/>
      <c r="BWA93" s="345"/>
      <c r="BWB93" s="345"/>
      <c r="BWC93" s="345"/>
      <c r="BWD93" s="345"/>
      <c r="BWE93" s="345"/>
      <c r="BWF93" s="345"/>
      <c r="BWG93" s="345"/>
      <c r="BWH93" s="345"/>
      <c r="BWI93" s="345"/>
      <c r="BWJ93" s="345"/>
      <c r="BWK93" s="345"/>
      <c r="BWL93" s="345"/>
      <c r="BWM93" s="345"/>
      <c r="BWN93" s="345"/>
      <c r="BWO93" s="345"/>
      <c r="BWP93" s="345"/>
      <c r="BWQ93" s="345"/>
      <c r="BWR93" s="345"/>
      <c r="BWS93" s="345"/>
      <c r="BWT93" s="345"/>
      <c r="BWU93" s="345"/>
      <c r="BWV93" s="345"/>
      <c r="BWW93" s="345"/>
      <c r="BWX93" s="345"/>
      <c r="BWY93" s="345"/>
      <c r="BWZ93" s="345"/>
      <c r="BXA93" s="345"/>
      <c r="BXB93" s="345"/>
      <c r="BXC93" s="345"/>
      <c r="BXD93" s="345"/>
      <c r="BXE93" s="345"/>
      <c r="BXF93" s="345"/>
      <c r="BXG93" s="345"/>
      <c r="BXH93" s="345"/>
      <c r="BXI93" s="345"/>
      <c r="BXJ93" s="345"/>
      <c r="BXK93" s="345"/>
      <c r="BXL93" s="345"/>
      <c r="BXM93" s="345"/>
      <c r="BXN93" s="345"/>
      <c r="BXO93" s="345"/>
      <c r="BXP93" s="345"/>
      <c r="BXQ93" s="345"/>
      <c r="BXR93" s="345"/>
      <c r="BXS93" s="345"/>
      <c r="BXT93" s="345"/>
      <c r="BXU93" s="345"/>
      <c r="BXV93" s="345"/>
      <c r="BXW93" s="345"/>
      <c r="BXX93" s="345"/>
      <c r="BXY93" s="345"/>
      <c r="BXZ93" s="345"/>
      <c r="BYA93" s="345"/>
      <c r="BYB93" s="345"/>
      <c r="BYC93" s="345"/>
      <c r="BYD93" s="345"/>
      <c r="BYE93" s="345"/>
      <c r="BYF93" s="345"/>
      <c r="BYG93" s="345"/>
      <c r="BYH93" s="345"/>
      <c r="BYI93" s="345"/>
      <c r="BYJ93" s="345"/>
      <c r="BYK93" s="345"/>
      <c r="BYL93" s="345"/>
      <c r="BYM93" s="345"/>
      <c r="BYN93" s="345"/>
      <c r="BYO93" s="345"/>
      <c r="BYP93" s="345"/>
      <c r="BYQ93" s="345"/>
      <c r="BYR93" s="345"/>
      <c r="BYS93" s="345"/>
      <c r="BYT93" s="345"/>
      <c r="BYU93" s="345"/>
      <c r="BYV93" s="345"/>
      <c r="BYW93" s="345"/>
      <c r="BYX93" s="345"/>
      <c r="BYY93" s="345"/>
      <c r="BYZ93" s="345"/>
      <c r="BZA93" s="345"/>
      <c r="BZB93" s="345"/>
      <c r="BZC93" s="345"/>
      <c r="BZD93" s="345"/>
      <c r="BZE93" s="345"/>
      <c r="BZF93" s="345"/>
      <c r="BZG93" s="345"/>
      <c r="BZH93" s="345"/>
      <c r="BZI93" s="345"/>
      <c r="BZJ93" s="345"/>
      <c r="BZK93" s="345"/>
      <c r="BZL93" s="345"/>
      <c r="BZM93" s="345"/>
      <c r="BZN93" s="345"/>
      <c r="BZO93" s="345"/>
      <c r="BZP93" s="345"/>
      <c r="BZQ93" s="345"/>
      <c r="BZR93" s="345"/>
      <c r="BZS93" s="345"/>
      <c r="BZT93" s="345"/>
      <c r="BZU93" s="345"/>
      <c r="BZV93" s="345"/>
      <c r="BZW93" s="345"/>
      <c r="BZX93" s="345"/>
      <c r="BZY93" s="345"/>
      <c r="BZZ93" s="345"/>
      <c r="CAA93" s="345"/>
      <c r="CAB93" s="345"/>
      <c r="CAC93" s="345"/>
      <c r="CAD93" s="345"/>
      <c r="CAE93" s="345"/>
      <c r="CAF93" s="345"/>
      <c r="CAG93" s="345"/>
      <c r="CAH93" s="345"/>
      <c r="CAI93" s="345"/>
      <c r="CAJ93" s="345"/>
      <c r="CAK93" s="345"/>
      <c r="CAL93" s="345"/>
      <c r="CAM93" s="345"/>
      <c r="CAN93" s="345"/>
      <c r="CAO93" s="345"/>
      <c r="CAP93" s="345"/>
      <c r="CAQ93" s="345"/>
      <c r="CAR93" s="345"/>
      <c r="CAS93" s="345"/>
      <c r="CAT93" s="345"/>
      <c r="CAU93" s="345"/>
      <c r="CAV93" s="345"/>
      <c r="CAW93" s="345"/>
      <c r="CAX93" s="345"/>
      <c r="CAY93" s="345"/>
      <c r="CAZ93" s="345"/>
      <c r="CBA93" s="345"/>
      <c r="CBB93" s="345"/>
      <c r="CBC93" s="345"/>
      <c r="CBD93" s="345"/>
      <c r="CBE93" s="345"/>
      <c r="CBF93" s="345"/>
      <c r="CBG93" s="345"/>
      <c r="CBH93" s="345"/>
      <c r="CBI93" s="345"/>
      <c r="CBJ93" s="345"/>
      <c r="CBK93" s="345"/>
      <c r="CBL93" s="345"/>
      <c r="CBM93" s="345"/>
      <c r="CBN93" s="345"/>
      <c r="CBO93" s="345"/>
      <c r="CBP93" s="345"/>
      <c r="CBQ93" s="345"/>
      <c r="CBR93" s="345"/>
      <c r="CBS93" s="345"/>
      <c r="CBT93" s="345"/>
      <c r="CBU93" s="345"/>
      <c r="CBV93" s="345"/>
      <c r="CBW93" s="345"/>
      <c r="CBX93" s="345"/>
      <c r="CBY93" s="345"/>
      <c r="CBZ93" s="345"/>
      <c r="CCA93" s="345"/>
      <c r="CCB93" s="345"/>
      <c r="CCC93" s="345"/>
      <c r="CCD93" s="345"/>
      <c r="CCE93" s="345"/>
      <c r="CCF93" s="345"/>
      <c r="CCG93" s="345"/>
      <c r="CCH93" s="345"/>
      <c r="CCI93" s="345"/>
      <c r="CCJ93" s="345"/>
      <c r="CCK93" s="345"/>
      <c r="CCL93" s="345"/>
      <c r="CCM93" s="345"/>
      <c r="CCN93" s="345"/>
      <c r="CCO93" s="345"/>
      <c r="CCP93" s="345"/>
      <c r="CCQ93" s="345"/>
      <c r="CCR93" s="345"/>
      <c r="CCS93" s="345"/>
      <c r="CCT93" s="345"/>
      <c r="CCU93" s="345"/>
      <c r="CCV93" s="345"/>
      <c r="CCW93" s="345"/>
      <c r="CCX93" s="345"/>
      <c r="CCY93" s="345"/>
      <c r="CCZ93" s="345"/>
      <c r="CDA93" s="345"/>
      <c r="CDB93" s="345"/>
      <c r="CDC93" s="345"/>
      <c r="CDD93" s="345"/>
      <c r="CDE93" s="345"/>
      <c r="CDF93" s="345"/>
      <c r="CDG93" s="345"/>
      <c r="CDH93" s="345"/>
      <c r="CDI93" s="345"/>
      <c r="CDJ93" s="345"/>
      <c r="CDK93" s="345"/>
      <c r="CDL93" s="345"/>
      <c r="CDM93" s="345"/>
      <c r="CDN93" s="345"/>
      <c r="CDO93" s="345"/>
      <c r="CDP93" s="345"/>
      <c r="CDQ93" s="345"/>
      <c r="CDR93" s="345"/>
      <c r="CDS93" s="345"/>
      <c r="CDT93" s="345"/>
      <c r="CDU93" s="345"/>
      <c r="CDV93" s="345"/>
      <c r="CDW93" s="345"/>
      <c r="CDX93" s="345"/>
      <c r="CDY93" s="345"/>
      <c r="CDZ93" s="345"/>
      <c r="CEA93" s="345"/>
      <c r="CEB93" s="345"/>
      <c r="CEC93" s="345"/>
      <c r="CED93" s="345"/>
      <c r="CEE93" s="345"/>
      <c r="CEF93" s="345"/>
      <c r="CEG93" s="345"/>
      <c r="CEH93" s="345"/>
      <c r="CEI93" s="345"/>
      <c r="CEJ93" s="345"/>
      <c r="CEK93" s="345"/>
      <c r="CEL93" s="345"/>
      <c r="CEM93" s="345"/>
      <c r="CEN93" s="345"/>
      <c r="CEO93" s="345"/>
      <c r="CEP93" s="345"/>
      <c r="CEQ93" s="345"/>
      <c r="CER93" s="345"/>
      <c r="CES93" s="345"/>
      <c r="CET93" s="345"/>
      <c r="CEU93" s="345"/>
      <c r="CEV93" s="345"/>
      <c r="CEW93" s="345"/>
      <c r="CEX93" s="345"/>
      <c r="CEY93" s="345"/>
      <c r="CEZ93" s="345"/>
      <c r="CFA93" s="345"/>
      <c r="CFB93" s="345"/>
      <c r="CFC93" s="345"/>
      <c r="CFD93" s="345"/>
      <c r="CFE93" s="345"/>
      <c r="CFF93" s="345"/>
      <c r="CFG93" s="345"/>
      <c r="CFH93" s="345"/>
      <c r="CFI93" s="345"/>
      <c r="CFJ93" s="345"/>
      <c r="CFK93" s="345"/>
      <c r="CFL93" s="345"/>
      <c r="CFM93" s="345"/>
      <c r="CFN93" s="345"/>
      <c r="CFO93" s="345"/>
      <c r="CFP93" s="345"/>
      <c r="CFQ93" s="345"/>
      <c r="CFR93" s="345"/>
      <c r="CFS93" s="345"/>
      <c r="CFT93" s="345"/>
      <c r="CFU93" s="345"/>
      <c r="CFV93" s="345"/>
      <c r="CFW93" s="345"/>
      <c r="CFX93" s="345"/>
      <c r="CFY93" s="345"/>
      <c r="CFZ93" s="345"/>
      <c r="CGA93" s="345"/>
      <c r="CGB93" s="345"/>
      <c r="CGC93" s="345"/>
      <c r="CGD93" s="345"/>
      <c r="CGE93" s="345"/>
      <c r="CGF93" s="345"/>
      <c r="CGG93" s="345"/>
      <c r="CGH93" s="345"/>
      <c r="CGI93" s="345"/>
      <c r="CGJ93" s="345"/>
      <c r="CGK93" s="345"/>
      <c r="CGL93" s="345"/>
      <c r="CGM93" s="345"/>
      <c r="CGN93" s="345"/>
      <c r="CGO93" s="345"/>
      <c r="CGP93" s="345"/>
      <c r="CGQ93" s="345"/>
      <c r="CGR93" s="345"/>
      <c r="CGS93" s="345"/>
      <c r="CGT93" s="345"/>
      <c r="CGU93" s="345"/>
      <c r="CGV93" s="345"/>
      <c r="CGW93" s="345"/>
      <c r="CGX93" s="345"/>
      <c r="CGY93" s="345"/>
      <c r="CGZ93" s="345"/>
      <c r="CHA93" s="345"/>
      <c r="CHB93" s="345"/>
      <c r="CHC93" s="345"/>
      <c r="CHD93" s="345"/>
      <c r="CHE93" s="345"/>
      <c r="CHF93" s="345"/>
      <c r="CHG93" s="345"/>
      <c r="CHH93" s="345"/>
      <c r="CHI93" s="345"/>
      <c r="CHJ93" s="345"/>
      <c r="CHK93" s="345"/>
      <c r="CHL93" s="345"/>
      <c r="CHM93" s="345"/>
      <c r="CHN93" s="345"/>
      <c r="CHO93" s="345"/>
      <c r="CHP93" s="345"/>
      <c r="CHQ93" s="345"/>
      <c r="CHR93" s="345"/>
      <c r="CHS93" s="345"/>
      <c r="CHT93" s="345"/>
      <c r="CHU93" s="345"/>
      <c r="CHV93" s="345"/>
      <c r="CHW93" s="345"/>
      <c r="CHX93" s="345"/>
      <c r="CHY93" s="345"/>
      <c r="CHZ93" s="345"/>
      <c r="CIA93" s="345"/>
      <c r="CIB93" s="345"/>
      <c r="CIC93" s="345"/>
      <c r="CID93" s="345"/>
      <c r="CIE93" s="345"/>
      <c r="CIF93" s="345"/>
      <c r="CIG93" s="345"/>
      <c r="CIH93" s="345"/>
      <c r="CII93" s="345"/>
      <c r="CIJ93" s="345"/>
      <c r="CIK93" s="345"/>
      <c r="CIL93" s="345"/>
      <c r="CIM93" s="345"/>
      <c r="CIN93" s="345"/>
      <c r="CIO93" s="345"/>
      <c r="CIP93" s="345"/>
      <c r="CIQ93" s="345"/>
      <c r="CIR93" s="345"/>
      <c r="CIS93" s="345"/>
      <c r="CIT93" s="345"/>
      <c r="CIU93" s="345"/>
      <c r="CIV93" s="345"/>
      <c r="CIW93" s="345"/>
      <c r="CIX93" s="345"/>
      <c r="CIY93" s="345"/>
      <c r="CIZ93" s="345"/>
      <c r="CJA93" s="345"/>
      <c r="CJB93" s="345"/>
      <c r="CJC93" s="345"/>
      <c r="CJD93" s="345"/>
      <c r="CJE93" s="345"/>
      <c r="CJF93" s="345"/>
      <c r="CJG93" s="345"/>
      <c r="CJH93" s="345"/>
      <c r="CJI93" s="345"/>
      <c r="CJJ93" s="345"/>
      <c r="CJK93" s="345"/>
      <c r="CJL93" s="345"/>
      <c r="CJM93" s="345"/>
      <c r="CJN93" s="345"/>
      <c r="CJO93" s="345"/>
      <c r="CJP93" s="345"/>
      <c r="CJQ93" s="345"/>
      <c r="CJR93" s="345"/>
      <c r="CJS93" s="345"/>
      <c r="CJT93" s="345"/>
      <c r="CJU93" s="345"/>
      <c r="CJV93" s="345"/>
      <c r="CJW93" s="345"/>
      <c r="CJX93" s="345"/>
      <c r="CJY93" s="345"/>
      <c r="CJZ93" s="345"/>
      <c r="CKA93" s="345"/>
      <c r="CKB93" s="345"/>
      <c r="CKC93" s="345"/>
      <c r="CKD93" s="345"/>
      <c r="CKE93" s="345"/>
      <c r="CKF93" s="345"/>
      <c r="CKG93" s="345"/>
      <c r="CKH93" s="345"/>
      <c r="CKI93" s="345"/>
      <c r="CKJ93" s="345"/>
      <c r="CKK93" s="345"/>
      <c r="CKL93" s="345"/>
      <c r="CKM93" s="345"/>
      <c r="CKN93" s="345"/>
      <c r="CKO93" s="345"/>
      <c r="CKP93" s="345"/>
      <c r="CKQ93" s="345"/>
      <c r="CKR93" s="345"/>
      <c r="CKS93" s="345"/>
      <c r="CKT93" s="345"/>
      <c r="CKU93" s="345"/>
      <c r="CKV93" s="345"/>
      <c r="CKW93" s="345"/>
      <c r="CKX93" s="345"/>
      <c r="CKY93" s="345"/>
      <c r="CKZ93" s="345"/>
      <c r="CLA93" s="345"/>
      <c r="CLB93" s="345"/>
      <c r="CLC93" s="345"/>
      <c r="CLD93" s="345"/>
      <c r="CLE93" s="345"/>
      <c r="CLF93" s="345"/>
      <c r="CLG93" s="345"/>
      <c r="CLH93" s="345"/>
      <c r="CLI93" s="345"/>
      <c r="CLJ93" s="345"/>
      <c r="CLK93" s="345"/>
      <c r="CLL93" s="345"/>
      <c r="CLM93" s="345"/>
      <c r="CLN93" s="345"/>
      <c r="CLO93" s="345"/>
      <c r="CLP93" s="345"/>
      <c r="CLQ93" s="345"/>
      <c r="CLR93" s="345"/>
      <c r="CLS93" s="345"/>
      <c r="CLT93" s="345"/>
      <c r="CLU93" s="345"/>
      <c r="CLV93" s="345"/>
      <c r="CLW93" s="345"/>
      <c r="CLX93" s="345"/>
      <c r="CLY93" s="345"/>
      <c r="CLZ93" s="345"/>
      <c r="CMA93" s="345"/>
      <c r="CMB93" s="345"/>
      <c r="CMC93" s="345"/>
      <c r="CMD93" s="345"/>
      <c r="CME93" s="345"/>
      <c r="CMF93" s="345"/>
      <c r="CMG93" s="345"/>
      <c r="CMH93" s="345"/>
      <c r="CMI93" s="345"/>
      <c r="CMJ93" s="345"/>
      <c r="CMK93" s="345"/>
      <c r="CML93" s="345"/>
      <c r="CMM93" s="345"/>
      <c r="CMN93" s="345"/>
      <c r="CMO93" s="345"/>
      <c r="CMP93" s="345"/>
      <c r="CMQ93" s="345"/>
      <c r="CMR93" s="345"/>
      <c r="CMS93" s="345"/>
      <c r="CMT93" s="345"/>
      <c r="CMU93" s="345"/>
      <c r="CMV93" s="345"/>
      <c r="CMW93" s="345"/>
      <c r="CMX93" s="345"/>
      <c r="CMY93" s="345"/>
      <c r="CMZ93" s="345"/>
      <c r="CNA93" s="345"/>
      <c r="CNB93" s="345"/>
      <c r="CNC93" s="345"/>
      <c r="CND93" s="345"/>
      <c r="CNE93" s="345"/>
      <c r="CNF93" s="345"/>
      <c r="CNG93" s="345"/>
      <c r="CNH93" s="345"/>
      <c r="CNI93" s="345"/>
      <c r="CNJ93" s="345"/>
      <c r="CNK93" s="345"/>
      <c r="CNL93" s="345"/>
      <c r="CNM93" s="345"/>
      <c r="CNN93" s="345"/>
      <c r="CNO93" s="345"/>
      <c r="CNP93" s="345"/>
      <c r="CNQ93" s="345"/>
      <c r="CNR93" s="345"/>
      <c r="CNS93" s="345"/>
      <c r="CNT93" s="345"/>
      <c r="CNU93" s="345"/>
      <c r="CNV93" s="345"/>
      <c r="CNW93" s="345"/>
      <c r="CNX93" s="345"/>
      <c r="CNY93" s="345"/>
      <c r="CNZ93" s="345"/>
      <c r="COA93" s="345"/>
      <c r="COB93" s="345"/>
      <c r="COC93" s="345"/>
      <c r="COD93" s="345"/>
      <c r="COE93" s="345"/>
      <c r="COF93" s="345"/>
      <c r="COG93" s="345"/>
      <c r="COH93" s="345"/>
      <c r="COI93" s="345"/>
      <c r="COJ93" s="345"/>
      <c r="COK93" s="345"/>
      <c r="COL93" s="345"/>
      <c r="COM93" s="345"/>
      <c r="CON93" s="345"/>
      <c r="COO93" s="345"/>
      <c r="COP93" s="345"/>
      <c r="COQ93" s="345"/>
      <c r="COR93" s="345"/>
      <c r="COS93" s="345"/>
      <c r="COT93" s="345"/>
      <c r="COU93" s="345"/>
      <c r="COV93" s="345"/>
      <c r="COW93" s="345"/>
      <c r="COX93" s="345"/>
      <c r="COY93" s="345"/>
      <c r="COZ93" s="345"/>
      <c r="CPA93" s="345"/>
      <c r="CPB93" s="345"/>
      <c r="CPC93" s="345"/>
      <c r="CPD93" s="345"/>
      <c r="CPE93" s="345"/>
      <c r="CPF93" s="345"/>
      <c r="CPG93" s="345"/>
      <c r="CPH93" s="345"/>
      <c r="CPI93" s="345"/>
      <c r="CPJ93" s="345"/>
      <c r="CPK93" s="345"/>
      <c r="CPL93" s="345"/>
      <c r="CPM93" s="345"/>
      <c r="CPN93" s="345"/>
      <c r="CPO93" s="345"/>
      <c r="CPP93" s="345"/>
      <c r="CPQ93" s="345"/>
      <c r="CPR93" s="345"/>
      <c r="CPS93" s="345"/>
      <c r="CPT93" s="345"/>
      <c r="CPU93" s="345"/>
      <c r="CPV93" s="345"/>
      <c r="CPW93" s="345"/>
      <c r="CPX93" s="345"/>
      <c r="CPY93" s="345"/>
      <c r="CPZ93" s="345"/>
      <c r="CQA93" s="345"/>
      <c r="CQB93" s="345"/>
      <c r="CQC93" s="345"/>
      <c r="CQD93" s="345"/>
      <c r="CQE93" s="345"/>
      <c r="CQF93" s="345"/>
      <c r="CQG93" s="345"/>
      <c r="CQH93" s="345"/>
      <c r="CQI93" s="345"/>
      <c r="CQJ93" s="345"/>
      <c r="CQK93" s="345"/>
      <c r="CQL93" s="345"/>
      <c r="CQM93" s="345"/>
      <c r="CQN93" s="345"/>
      <c r="CQO93" s="345"/>
      <c r="CQP93" s="345"/>
      <c r="CQQ93" s="345"/>
      <c r="CQR93" s="345"/>
      <c r="CQS93" s="345"/>
      <c r="CQT93" s="345"/>
      <c r="CQU93" s="345"/>
      <c r="CQV93" s="345"/>
      <c r="CQW93" s="345"/>
      <c r="CQX93" s="345"/>
      <c r="CQY93" s="345"/>
      <c r="CQZ93" s="345"/>
      <c r="CRA93" s="345"/>
      <c r="CRB93" s="345"/>
      <c r="CRC93" s="345"/>
      <c r="CRD93" s="345"/>
      <c r="CRE93" s="345"/>
      <c r="CRF93" s="345"/>
      <c r="CRG93" s="345"/>
      <c r="CRH93" s="345"/>
      <c r="CRI93" s="345"/>
      <c r="CRJ93" s="345"/>
      <c r="CRK93" s="345"/>
      <c r="CRL93" s="345"/>
      <c r="CRM93" s="345"/>
      <c r="CRN93" s="345"/>
      <c r="CRO93" s="345"/>
      <c r="CRP93" s="345"/>
      <c r="CRQ93" s="345"/>
      <c r="CRR93" s="345"/>
      <c r="CRS93" s="345"/>
      <c r="CRT93" s="345"/>
      <c r="CRU93" s="345"/>
      <c r="CRV93" s="345"/>
      <c r="CRW93" s="345"/>
      <c r="CRX93" s="345"/>
      <c r="CRY93" s="345"/>
      <c r="CRZ93" s="345"/>
      <c r="CSA93" s="345"/>
      <c r="CSB93" s="345"/>
      <c r="CSC93" s="345"/>
      <c r="CSD93" s="345"/>
      <c r="CSE93" s="345"/>
      <c r="CSF93" s="345"/>
      <c r="CSG93" s="345"/>
      <c r="CSH93" s="345"/>
      <c r="CSI93" s="345"/>
      <c r="CSJ93" s="345"/>
      <c r="CSK93" s="345"/>
      <c r="CSL93" s="345"/>
      <c r="CSM93" s="345"/>
      <c r="CSN93" s="345"/>
      <c r="CSO93" s="345"/>
      <c r="CSP93" s="345"/>
      <c r="CSQ93" s="345"/>
      <c r="CSR93" s="345"/>
      <c r="CSS93" s="345"/>
      <c r="CST93" s="345"/>
      <c r="CSU93" s="345"/>
      <c r="CSV93" s="345"/>
      <c r="CSW93" s="345"/>
      <c r="CSX93" s="345"/>
      <c r="CSY93" s="345"/>
      <c r="CSZ93" s="345"/>
      <c r="CTA93" s="345"/>
      <c r="CTB93" s="345"/>
      <c r="CTC93" s="345"/>
      <c r="CTD93" s="345"/>
      <c r="CTE93" s="345"/>
      <c r="CTF93" s="345"/>
      <c r="CTG93" s="345"/>
      <c r="CTH93" s="345"/>
      <c r="CTI93" s="345"/>
      <c r="CTJ93" s="345"/>
      <c r="CTK93" s="345"/>
      <c r="CTL93" s="345"/>
      <c r="CTM93" s="345"/>
      <c r="CTN93" s="345"/>
      <c r="CTO93" s="345"/>
      <c r="CTP93" s="345"/>
      <c r="CTQ93" s="345"/>
      <c r="CTR93" s="345"/>
      <c r="CTS93" s="345"/>
      <c r="CTT93" s="345"/>
      <c r="CTU93" s="345"/>
      <c r="CTV93" s="345"/>
      <c r="CTW93" s="345"/>
      <c r="CTX93" s="345"/>
      <c r="CTY93" s="345"/>
      <c r="CTZ93" s="345"/>
      <c r="CUA93" s="345"/>
      <c r="CUB93" s="345"/>
      <c r="CUC93" s="345"/>
      <c r="CUD93" s="345"/>
      <c r="CUE93" s="345"/>
      <c r="CUF93" s="345"/>
      <c r="CUG93" s="345"/>
      <c r="CUH93" s="345"/>
      <c r="CUI93" s="345"/>
      <c r="CUJ93" s="345"/>
      <c r="CUK93" s="345"/>
      <c r="CUL93" s="345"/>
      <c r="CUM93" s="345"/>
      <c r="CUN93" s="345"/>
      <c r="CUO93" s="345"/>
      <c r="CUP93" s="345"/>
      <c r="CUQ93" s="345"/>
      <c r="CUR93" s="345"/>
      <c r="CUS93" s="345"/>
      <c r="CUT93" s="345"/>
      <c r="CUU93" s="345"/>
      <c r="CUV93" s="345"/>
      <c r="CUW93" s="345"/>
      <c r="CUX93" s="345"/>
      <c r="CUY93" s="345"/>
      <c r="CUZ93" s="345"/>
      <c r="CVA93" s="345"/>
      <c r="CVB93" s="345"/>
      <c r="CVC93" s="345"/>
      <c r="CVD93" s="345"/>
      <c r="CVE93" s="345"/>
      <c r="CVF93" s="345"/>
      <c r="CVG93" s="345"/>
      <c r="CVH93" s="345"/>
      <c r="CVI93" s="345"/>
      <c r="CVJ93" s="345"/>
      <c r="CVK93" s="345"/>
      <c r="CVL93" s="345"/>
      <c r="CVM93" s="345"/>
      <c r="CVN93" s="345"/>
      <c r="CVO93" s="345"/>
      <c r="CVP93" s="345"/>
      <c r="CVQ93" s="345"/>
      <c r="CVR93" s="345"/>
      <c r="CVS93" s="345"/>
      <c r="CVT93" s="345"/>
      <c r="CVU93" s="345"/>
      <c r="CVV93" s="345"/>
      <c r="CVW93" s="345"/>
      <c r="CVX93" s="345"/>
      <c r="CVY93" s="345"/>
      <c r="CVZ93" s="345"/>
      <c r="CWA93" s="345"/>
      <c r="CWB93" s="345"/>
      <c r="CWC93" s="345"/>
      <c r="CWD93" s="345"/>
      <c r="CWE93" s="345"/>
      <c r="CWF93" s="345"/>
      <c r="CWG93" s="345"/>
      <c r="CWH93" s="345"/>
      <c r="CWI93" s="345"/>
      <c r="CWJ93" s="345"/>
      <c r="CWK93" s="345"/>
      <c r="CWL93" s="345"/>
      <c r="CWM93" s="345"/>
      <c r="CWN93" s="345"/>
      <c r="CWO93" s="345"/>
      <c r="CWP93" s="345"/>
      <c r="CWQ93" s="345"/>
      <c r="CWR93" s="345"/>
      <c r="CWS93" s="345"/>
      <c r="CWT93" s="345"/>
      <c r="CWU93" s="345"/>
      <c r="CWV93" s="345"/>
      <c r="CWW93" s="345"/>
      <c r="CWX93" s="345"/>
      <c r="CWY93" s="345"/>
      <c r="CWZ93" s="345"/>
      <c r="CXA93" s="345"/>
      <c r="CXB93" s="345"/>
      <c r="CXC93" s="345"/>
      <c r="CXD93" s="345"/>
      <c r="CXE93" s="345"/>
      <c r="CXF93" s="345"/>
      <c r="CXG93" s="345"/>
      <c r="CXH93" s="345"/>
      <c r="CXI93" s="345"/>
      <c r="CXJ93" s="345"/>
      <c r="CXK93" s="345"/>
      <c r="CXL93" s="345"/>
      <c r="CXM93" s="345"/>
      <c r="CXN93" s="345"/>
      <c r="CXO93" s="345"/>
      <c r="CXP93" s="345"/>
      <c r="CXQ93" s="345"/>
      <c r="CXR93" s="345"/>
      <c r="CXS93" s="345"/>
      <c r="CXT93" s="345"/>
      <c r="CXU93" s="345"/>
      <c r="CXV93" s="345"/>
      <c r="CXW93" s="345"/>
      <c r="CXX93" s="345"/>
      <c r="CXY93" s="345"/>
      <c r="CXZ93" s="345"/>
      <c r="CYA93" s="345"/>
      <c r="CYB93" s="345"/>
      <c r="CYC93" s="345"/>
      <c r="CYD93" s="345"/>
      <c r="CYE93" s="345"/>
      <c r="CYF93" s="345"/>
      <c r="CYG93" s="345"/>
      <c r="CYH93" s="345"/>
      <c r="CYI93" s="345"/>
      <c r="CYJ93" s="345"/>
      <c r="CYK93" s="345"/>
      <c r="CYL93" s="345"/>
      <c r="CYM93" s="345"/>
      <c r="CYN93" s="345"/>
      <c r="CYO93" s="345"/>
      <c r="CYP93" s="345"/>
      <c r="CYQ93" s="345"/>
      <c r="CYR93" s="345"/>
      <c r="CYS93" s="345"/>
      <c r="CYT93" s="345"/>
      <c r="CYU93" s="345"/>
      <c r="CYV93" s="345"/>
      <c r="CYW93" s="345"/>
      <c r="CYX93" s="345"/>
      <c r="CYY93" s="345"/>
      <c r="CYZ93" s="345"/>
      <c r="CZA93" s="345"/>
      <c r="CZB93" s="345"/>
      <c r="CZC93" s="345"/>
      <c r="CZD93" s="345"/>
      <c r="CZE93" s="345"/>
      <c r="CZF93" s="345"/>
      <c r="CZG93" s="345"/>
      <c r="CZH93" s="345"/>
      <c r="CZI93" s="345"/>
      <c r="CZJ93" s="345"/>
      <c r="CZK93" s="345"/>
      <c r="CZL93" s="345"/>
      <c r="CZM93" s="345"/>
      <c r="CZN93" s="345"/>
      <c r="CZO93" s="345"/>
      <c r="CZP93" s="345"/>
      <c r="CZQ93" s="345"/>
      <c r="CZR93" s="345"/>
      <c r="CZS93" s="345"/>
      <c r="CZT93" s="345"/>
      <c r="CZU93" s="345"/>
      <c r="CZV93" s="345"/>
      <c r="CZW93" s="345"/>
      <c r="CZX93" s="345"/>
      <c r="CZY93" s="345"/>
      <c r="CZZ93" s="345"/>
      <c r="DAA93" s="345"/>
      <c r="DAB93" s="345"/>
      <c r="DAC93" s="345"/>
      <c r="DAD93" s="345"/>
      <c r="DAE93" s="345"/>
      <c r="DAF93" s="345"/>
      <c r="DAG93" s="345"/>
      <c r="DAH93" s="345"/>
      <c r="DAI93" s="345"/>
      <c r="DAJ93" s="345"/>
      <c r="DAK93" s="345"/>
      <c r="DAL93" s="345"/>
      <c r="DAM93" s="345"/>
      <c r="DAN93" s="345"/>
      <c r="DAO93" s="345"/>
      <c r="DAP93" s="345"/>
      <c r="DAQ93" s="345"/>
      <c r="DAR93" s="345"/>
      <c r="DAS93" s="345"/>
      <c r="DAT93" s="345"/>
      <c r="DAU93" s="345"/>
      <c r="DAV93" s="345"/>
      <c r="DAW93" s="345"/>
      <c r="DAX93" s="345"/>
      <c r="DAY93" s="345"/>
      <c r="DAZ93" s="345"/>
      <c r="DBA93" s="345"/>
      <c r="DBB93" s="345"/>
      <c r="DBC93" s="345"/>
      <c r="DBD93" s="345"/>
      <c r="DBE93" s="345"/>
      <c r="DBF93" s="345"/>
      <c r="DBG93" s="345"/>
      <c r="DBH93" s="345"/>
      <c r="DBI93" s="345"/>
      <c r="DBJ93" s="345"/>
      <c r="DBK93" s="345"/>
      <c r="DBL93" s="345"/>
      <c r="DBM93" s="345"/>
      <c r="DBN93" s="345"/>
      <c r="DBO93" s="345"/>
      <c r="DBP93" s="345"/>
      <c r="DBQ93" s="345"/>
      <c r="DBR93" s="345"/>
      <c r="DBS93" s="345"/>
      <c r="DBT93" s="345"/>
      <c r="DBU93" s="345"/>
      <c r="DBV93" s="345"/>
      <c r="DBW93" s="345"/>
      <c r="DBX93" s="345"/>
      <c r="DBY93" s="345"/>
      <c r="DBZ93" s="345"/>
      <c r="DCA93" s="345"/>
      <c r="DCB93" s="345"/>
      <c r="DCC93" s="345"/>
      <c r="DCD93" s="345"/>
      <c r="DCE93" s="345"/>
      <c r="DCF93" s="345"/>
      <c r="DCG93" s="345"/>
      <c r="DCH93" s="345"/>
      <c r="DCI93" s="345"/>
      <c r="DCJ93" s="345"/>
      <c r="DCK93" s="345"/>
      <c r="DCL93" s="345"/>
      <c r="DCM93" s="345"/>
      <c r="DCN93" s="345"/>
      <c r="DCO93" s="345"/>
      <c r="DCP93" s="345"/>
      <c r="DCQ93" s="345"/>
      <c r="DCR93" s="345"/>
      <c r="DCS93" s="345"/>
      <c r="DCT93" s="345"/>
      <c r="DCU93" s="345"/>
      <c r="DCV93" s="345"/>
      <c r="DCW93" s="345"/>
      <c r="DCX93" s="345"/>
      <c r="DCY93" s="345"/>
      <c r="DCZ93" s="345"/>
      <c r="DDA93" s="345"/>
      <c r="DDB93" s="345"/>
      <c r="DDC93" s="345"/>
      <c r="DDD93" s="345"/>
      <c r="DDE93" s="345"/>
      <c r="DDF93" s="345"/>
      <c r="DDG93" s="345"/>
      <c r="DDH93" s="345"/>
      <c r="DDI93" s="345"/>
      <c r="DDJ93" s="345"/>
      <c r="DDK93" s="345"/>
      <c r="DDL93" s="345"/>
      <c r="DDM93" s="345"/>
      <c r="DDN93" s="345"/>
      <c r="DDO93" s="345"/>
      <c r="DDP93" s="345"/>
      <c r="DDQ93" s="345"/>
      <c r="DDR93" s="345"/>
      <c r="DDS93" s="345"/>
      <c r="DDT93" s="345"/>
      <c r="DDU93" s="345"/>
      <c r="DDV93" s="345"/>
      <c r="DDW93" s="345"/>
      <c r="DDX93" s="345"/>
      <c r="DDY93" s="345"/>
      <c r="DDZ93" s="345"/>
      <c r="DEA93" s="345"/>
      <c r="DEB93" s="345"/>
      <c r="DEC93" s="345"/>
      <c r="DED93" s="345"/>
      <c r="DEE93" s="345"/>
      <c r="DEF93" s="345"/>
      <c r="DEG93" s="345"/>
      <c r="DEH93" s="345"/>
      <c r="DEI93" s="345"/>
      <c r="DEJ93" s="345"/>
      <c r="DEK93" s="345"/>
      <c r="DEL93" s="345"/>
      <c r="DEM93" s="345"/>
      <c r="DEN93" s="345"/>
      <c r="DEO93" s="345"/>
      <c r="DEP93" s="345"/>
      <c r="DEQ93" s="345"/>
      <c r="DER93" s="345"/>
      <c r="DES93" s="345"/>
      <c r="DET93" s="345"/>
      <c r="DEU93" s="345"/>
      <c r="DEV93" s="345"/>
      <c r="DEW93" s="345"/>
      <c r="DEX93" s="345"/>
      <c r="DEY93" s="345"/>
      <c r="DEZ93" s="345"/>
      <c r="DFA93" s="345"/>
      <c r="DFB93" s="345"/>
      <c r="DFC93" s="345"/>
      <c r="DFD93" s="345"/>
      <c r="DFE93" s="345"/>
      <c r="DFF93" s="345"/>
      <c r="DFG93" s="345"/>
      <c r="DFH93" s="345"/>
      <c r="DFI93" s="345"/>
      <c r="DFJ93" s="345"/>
      <c r="DFK93" s="345"/>
      <c r="DFL93" s="345"/>
      <c r="DFM93" s="345"/>
      <c r="DFN93" s="345"/>
      <c r="DFO93" s="345"/>
      <c r="DFP93" s="345"/>
      <c r="DFQ93" s="345"/>
      <c r="DFR93" s="345"/>
      <c r="DFS93" s="345"/>
      <c r="DFT93" s="345"/>
      <c r="DFU93" s="345"/>
      <c r="DFV93" s="345"/>
      <c r="DFW93" s="345"/>
      <c r="DFX93" s="345"/>
      <c r="DFY93" s="345"/>
      <c r="DFZ93" s="345"/>
      <c r="DGA93" s="345"/>
      <c r="DGB93" s="345"/>
      <c r="DGC93" s="345"/>
      <c r="DGD93" s="345"/>
      <c r="DGE93" s="345"/>
      <c r="DGF93" s="345"/>
      <c r="DGG93" s="345"/>
      <c r="DGH93" s="345"/>
      <c r="DGI93" s="345"/>
      <c r="DGJ93" s="345"/>
      <c r="DGK93" s="345"/>
      <c r="DGL93" s="345"/>
      <c r="DGM93" s="345"/>
      <c r="DGN93" s="345"/>
      <c r="DGO93" s="345"/>
      <c r="DGP93" s="345"/>
      <c r="DGQ93" s="345"/>
      <c r="DGR93" s="345"/>
      <c r="DGS93" s="345"/>
      <c r="DGT93" s="345"/>
      <c r="DGU93" s="345"/>
      <c r="DGV93" s="345"/>
      <c r="DGW93" s="345"/>
      <c r="DGX93" s="345"/>
      <c r="DGY93" s="345"/>
      <c r="DGZ93" s="345"/>
      <c r="DHA93" s="345"/>
      <c r="DHB93" s="345"/>
      <c r="DHC93" s="345"/>
      <c r="DHD93" s="345"/>
      <c r="DHE93" s="345"/>
      <c r="DHF93" s="345"/>
      <c r="DHG93" s="345"/>
      <c r="DHH93" s="345"/>
      <c r="DHI93" s="345"/>
      <c r="DHJ93" s="345"/>
      <c r="DHK93" s="345"/>
      <c r="DHL93" s="345"/>
      <c r="DHM93" s="345"/>
      <c r="DHN93" s="345"/>
      <c r="DHO93" s="345"/>
      <c r="DHP93" s="345"/>
      <c r="DHQ93" s="345"/>
      <c r="DHR93" s="345"/>
      <c r="DHS93" s="345"/>
      <c r="DHT93" s="345"/>
      <c r="DHU93" s="345"/>
      <c r="DHV93" s="345"/>
      <c r="DHW93" s="345"/>
      <c r="DHX93" s="345"/>
      <c r="DHY93" s="345"/>
      <c r="DHZ93" s="345"/>
      <c r="DIA93" s="345"/>
      <c r="DIB93" s="345"/>
      <c r="DIC93" s="345"/>
      <c r="DID93" s="345"/>
      <c r="DIE93" s="345"/>
      <c r="DIF93" s="345"/>
      <c r="DIG93" s="345"/>
      <c r="DIH93" s="345"/>
      <c r="DII93" s="345"/>
      <c r="DIJ93" s="345"/>
      <c r="DIK93" s="345"/>
      <c r="DIL93" s="345"/>
      <c r="DIM93" s="345"/>
      <c r="DIN93" s="345"/>
      <c r="DIO93" s="345"/>
      <c r="DIP93" s="345"/>
      <c r="DIQ93" s="345"/>
      <c r="DIR93" s="345"/>
      <c r="DIS93" s="345"/>
      <c r="DIT93" s="345"/>
      <c r="DIU93" s="345"/>
      <c r="DIV93" s="345"/>
      <c r="DIW93" s="345"/>
      <c r="DIX93" s="345"/>
      <c r="DIY93" s="345"/>
      <c r="DIZ93" s="345"/>
      <c r="DJA93" s="345"/>
      <c r="DJB93" s="345"/>
      <c r="DJC93" s="345"/>
      <c r="DJD93" s="345"/>
      <c r="DJE93" s="345"/>
      <c r="DJF93" s="345"/>
      <c r="DJG93" s="345"/>
      <c r="DJH93" s="345"/>
      <c r="DJI93" s="345"/>
      <c r="DJJ93" s="345"/>
      <c r="DJK93" s="345"/>
      <c r="DJL93" s="345"/>
      <c r="DJM93" s="345"/>
      <c r="DJN93" s="345"/>
      <c r="DJO93" s="345"/>
      <c r="DJP93" s="345"/>
      <c r="DJQ93" s="345"/>
      <c r="DJR93" s="345"/>
      <c r="DJS93" s="345"/>
      <c r="DJT93" s="345"/>
      <c r="DJU93" s="345"/>
      <c r="DJV93" s="345"/>
      <c r="DJW93" s="345"/>
      <c r="DJX93" s="345"/>
      <c r="DJY93" s="345"/>
      <c r="DJZ93" s="345"/>
      <c r="DKA93" s="345"/>
      <c r="DKB93" s="345"/>
      <c r="DKC93" s="345"/>
      <c r="DKD93" s="345"/>
      <c r="DKE93" s="345"/>
      <c r="DKF93" s="345"/>
      <c r="DKG93" s="345"/>
      <c r="DKH93" s="345"/>
      <c r="DKI93" s="345"/>
      <c r="DKJ93" s="345"/>
      <c r="DKK93" s="345"/>
      <c r="DKL93" s="345"/>
      <c r="DKM93" s="345"/>
      <c r="DKN93" s="345"/>
      <c r="DKO93" s="345"/>
      <c r="DKP93" s="345"/>
      <c r="DKQ93" s="345"/>
      <c r="DKR93" s="345"/>
      <c r="DKS93" s="345"/>
      <c r="DKT93" s="345"/>
      <c r="DKU93" s="345"/>
      <c r="DKV93" s="345"/>
      <c r="DKW93" s="345"/>
      <c r="DKX93" s="345"/>
      <c r="DKY93" s="345"/>
      <c r="DKZ93" s="345"/>
      <c r="DLA93" s="345"/>
      <c r="DLB93" s="345"/>
      <c r="DLC93" s="345"/>
      <c r="DLD93" s="345"/>
      <c r="DLE93" s="345"/>
      <c r="DLF93" s="345"/>
      <c r="DLG93" s="345"/>
      <c r="DLH93" s="345"/>
      <c r="DLI93" s="345"/>
      <c r="DLJ93" s="345"/>
      <c r="DLK93" s="345"/>
      <c r="DLL93" s="345"/>
      <c r="DLM93" s="345"/>
      <c r="DLN93" s="345"/>
      <c r="DLO93" s="345"/>
      <c r="DLP93" s="345"/>
      <c r="DLQ93" s="345"/>
      <c r="DLR93" s="345"/>
      <c r="DLS93" s="345"/>
      <c r="DLT93" s="345"/>
      <c r="DLU93" s="345"/>
      <c r="DLV93" s="345"/>
      <c r="DLW93" s="345"/>
      <c r="DLX93" s="345"/>
      <c r="DLY93" s="345"/>
      <c r="DLZ93" s="345"/>
      <c r="DMA93" s="345"/>
      <c r="DMB93" s="345"/>
      <c r="DMC93" s="345"/>
      <c r="DMD93" s="345"/>
      <c r="DME93" s="345"/>
      <c r="DMF93" s="345"/>
      <c r="DMG93" s="345"/>
      <c r="DMH93" s="345"/>
      <c r="DMI93" s="345"/>
      <c r="DMJ93" s="345"/>
      <c r="DMK93" s="345"/>
      <c r="DML93" s="345"/>
      <c r="DMM93" s="345"/>
      <c r="DMN93" s="345"/>
      <c r="DMO93" s="345"/>
      <c r="DMP93" s="345"/>
      <c r="DMQ93" s="345"/>
      <c r="DMR93" s="345"/>
      <c r="DMS93" s="345"/>
      <c r="DMT93" s="345"/>
      <c r="DMU93" s="345"/>
      <c r="DMV93" s="345"/>
      <c r="DMW93" s="345"/>
      <c r="DMX93" s="345"/>
      <c r="DMY93" s="345"/>
      <c r="DMZ93" s="345"/>
      <c r="DNA93" s="345"/>
      <c r="DNB93" s="345"/>
      <c r="DNC93" s="345"/>
      <c r="DND93" s="345"/>
      <c r="DNE93" s="345"/>
      <c r="DNF93" s="345"/>
      <c r="DNG93" s="345"/>
      <c r="DNH93" s="345"/>
      <c r="DNI93" s="345"/>
      <c r="DNJ93" s="345"/>
      <c r="DNK93" s="345"/>
      <c r="DNL93" s="345"/>
      <c r="DNM93" s="345"/>
      <c r="DNN93" s="345"/>
      <c r="DNO93" s="345"/>
      <c r="DNP93" s="345"/>
      <c r="DNQ93" s="345"/>
      <c r="DNR93" s="345"/>
      <c r="DNS93" s="345"/>
      <c r="DNT93" s="345"/>
      <c r="DNU93" s="345"/>
      <c r="DNV93" s="345"/>
      <c r="DNW93" s="345"/>
      <c r="DNX93" s="345"/>
      <c r="DNY93" s="345"/>
      <c r="DNZ93" s="345"/>
      <c r="DOA93" s="345"/>
      <c r="DOB93" s="345"/>
      <c r="DOC93" s="345"/>
      <c r="DOD93" s="345"/>
      <c r="DOE93" s="345"/>
      <c r="DOF93" s="345"/>
      <c r="DOG93" s="345"/>
      <c r="DOH93" s="345"/>
      <c r="DOI93" s="345"/>
      <c r="DOJ93" s="345"/>
      <c r="DOK93" s="345"/>
      <c r="DOL93" s="345"/>
      <c r="DOM93" s="345"/>
      <c r="DON93" s="345"/>
      <c r="DOO93" s="345"/>
      <c r="DOP93" s="345"/>
      <c r="DOQ93" s="345"/>
      <c r="DOR93" s="345"/>
      <c r="DOS93" s="345"/>
      <c r="DOT93" s="345"/>
      <c r="DOU93" s="345"/>
      <c r="DOV93" s="345"/>
      <c r="DOW93" s="345"/>
      <c r="DOX93" s="345"/>
      <c r="DOY93" s="345"/>
      <c r="DOZ93" s="345"/>
      <c r="DPA93" s="345"/>
      <c r="DPB93" s="345"/>
      <c r="DPC93" s="345"/>
      <c r="DPD93" s="345"/>
      <c r="DPE93" s="345"/>
      <c r="DPF93" s="345"/>
      <c r="DPG93" s="345"/>
      <c r="DPH93" s="345"/>
      <c r="DPI93" s="345"/>
      <c r="DPJ93" s="345"/>
      <c r="DPK93" s="345"/>
      <c r="DPL93" s="345"/>
      <c r="DPM93" s="345"/>
      <c r="DPN93" s="345"/>
      <c r="DPO93" s="345"/>
      <c r="DPP93" s="345"/>
      <c r="DPQ93" s="345"/>
      <c r="DPR93" s="345"/>
      <c r="DPS93" s="345"/>
      <c r="DPT93" s="345"/>
      <c r="DPU93" s="345"/>
      <c r="DPV93" s="345"/>
      <c r="DPW93" s="345"/>
      <c r="DPX93" s="345"/>
      <c r="DPY93" s="345"/>
      <c r="DPZ93" s="345"/>
      <c r="DQA93" s="345"/>
      <c r="DQB93" s="345"/>
      <c r="DQC93" s="345"/>
      <c r="DQD93" s="345"/>
      <c r="DQE93" s="345"/>
      <c r="DQF93" s="345"/>
      <c r="DQG93" s="345"/>
      <c r="DQH93" s="345"/>
      <c r="DQI93" s="345"/>
      <c r="DQJ93" s="345"/>
      <c r="DQK93" s="345"/>
      <c r="DQL93" s="345"/>
      <c r="DQM93" s="345"/>
      <c r="DQN93" s="345"/>
      <c r="DQO93" s="345"/>
      <c r="DQP93" s="345"/>
      <c r="DQQ93" s="345"/>
      <c r="DQR93" s="345"/>
      <c r="DQS93" s="345"/>
      <c r="DQT93" s="345"/>
      <c r="DQU93" s="345"/>
      <c r="DQV93" s="345"/>
      <c r="DQW93" s="345"/>
      <c r="DQX93" s="345"/>
      <c r="DQY93" s="345"/>
      <c r="DQZ93" s="345"/>
      <c r="DRA93" s="345"/>
      <c r="DRB93" s="345"/>
      <c r="DRC93" s="345"/>
      <c r="DRD93" s="345"/>
      <c r="DRE93" s="345"/>
      <c r="DRF93" s="345"/>
      <c r="DRG93" s="345"/>
      <c r="DRH93" s="345"/>
      <c r="DRI93" s="345"/>
      <c r="DRJ93" s="345"/>
      <c r="DRK93" s="345"/>
      <c r="DRL93" s="345"/>
      <c r="DRM93" s="345"/>
      <c r="DRN93" s="345"/>
      <c r="DRO93" s="345"/>
      <c r="DRP93" s="345"/>
      <c r="DRQ93" s="345"/>
      <c r="DRR93" s="345"/>
      <c r="DRS93" s="345"/>
      <c r="DRT93" s="345"/>
      <c r="DRU93" s="345"/>
      <c r="DRV93" s="345"/>
      <c r="DRW93" s="345"/>
      <c r="DRX93" s="345"/>
      <c r="DRY93" s="345"/>
      <c r="DRZ93" s="345"/>
      <c r="DSA93" s="345"/>
      <c r="DSB93" s="345"/>
      <c r="DSC93" s="345"/>
      <c r="DSD93" s="345"/>
      <c r="DSE93" s="345"/>
      <c r="DSF93" s="345"/>
      <c r="DSG93" s="345"/>
      <c r="DSH93" s="345"/>
      <c r="DSI93" s="345"/>
      <c r="DSJ93" s="345"/>
      <c r="DSK93" s="345"/>
      <c r="DSL93" s="345"/>
      <c r="DSM93" s="345"/>
      <c r="DSN93" s="345"/>
      <c r="DSO93" s="345"/>
      <c r="DSP93" s="345"/>
      <c r="DSQ93" s="345"/>
      <c r="DSR93" s="345"/>
      <c r="DSS93" s="345"/>
      <c r="DST93" s="345"/>
      <c r="DSU93" s="345"/>
      <c r="DSV93" s="345"/>
      <c r="DSW93" s="345"/>
      <c r="DSX93" s="345"/>
      <c r="DSY93" s="345"/>
      <c r="DSZ93" s="345"/>
      <c r="DTA93" s="345"/>
      <c r="DTB93" s="345"/>
      <c r="DTC93" s="345"/>
      <c r="DTD93" s="345"/>
      <c r="DTE93" s="345"/>
      <c r="DTF93" s="345"/>
      <c r="DTG93" s="345"/>
      <c r="DTH93" s="345"/>
      <c r="DTI93" s="345"/>
      <c r="DTJ93" s="345"/>
      <c r="DTK93" s="345"/>
      <c r="DTL93" s="345"/>
      <c r="DTM93" s="345"/>
      <c r="DTN93" s="345"/>
      <c r="DTO93" s="345"/>
      <c r="DTP93" s="345"/>
      <c r="DTQ93" s="345"/>
      <c r="DTR93" s="345"/>
      <c r="DTS93" s="345"/>
      <c r="DTT93" s="345"/>
      <c r="DTU93" s="345"/>
      <c r="DTV93" s="345"/>
      <c r="DTW93" s="345"/>
      <c r="DTX93" s="345"/>
      <c r="DTY93" s="345"/>
      <c r="DTZ93" s="345"/>
      <c r="DUA93" s="345"/>
      <c r="DUB93" s="345"/>
      <c r="DUC93" s="345"/>
      <c r="DUD93" s="345"/>
      <c r="DUE93" s="345"/>
      <c r="DUF93" s="345"/>
      <c r="DUG93" s="345"/>
      <c r="DUH93" s="345"/>
      <c r="DUI93" s="345"/>
      <c r="DUJ93" s="345"/>
      <c r="DUK93" s="345"/>
      <c r="DUL93" s="345"/>
      <c r="DUM93" s="345"/>
      <c r="DUN93" s="345"/>
      <c r="DUO93" s="345"/>
      <c r="DUP93" s="345"/>
      <c r="DUQ93" s="345"/>
      <c r="DUR93" s="345"/>
      <c r="DUS93" s="345"/>
      <c r="DUT93" s="345"/>
      <c r="DUU93" s="345"/>
      <c r="DUV93" s="345"/>
      <c r="DUW93" s="345"/>
      <c r="DUX93" s="345"/>
      <c r="DUY93" s="345"/>
      <c r="DUZ93" s="345"/>
      <c r="DVA93" s="345"/>
      <c r="DVB93" s="345"/>
      <c r="DVC93" s="345"/>
      <c r="DVD93" s="345"/>
      <c r="DVE93" s="345"/>
      <c r="DVF93" s="345"/>
      <c r="DVG93" s="345"/>
      <c r="DVH93" s="345"/>
      <c r="DVI93" s="345"/>
      <c r="DVJ93" s="345"/>
      <c r="DVK93" s="345"/>
      <c r="DVL93" s="345"/>
      <c r="DVM93" s="345"/>
      <c r="DVN93" s="345"/>
      <c r="DVO93" s="345"/>
      <c r="DVP93" s="345"/>
      <c r="DVQ93" s="345"/>
      <c r="DVR93" s="345"/>
      <c r="DVS93" s="345"/>
      <c r="DVT93" s="345"/>
      <c r="DVU93" s="345"/>
      <c r="DVV93" s="345"/>
      <c r="DVW93" s="345"/>
      <c r="DVX93" s="345"/>
      <c r="DVY93" s="345"/>
      <c r="DVZ93" s="345"/>
      <c r="DWA93" s="345"/>
      <c r="DWB93" s="345"/>
      <c r="DWC93" s="345"/>
      <c r="DWD93" s="345"/>
      <c r="DWE93" s="345"/>
      <c r="DWF93" s="345"/>
      <c r="DWG93" s="345"/>
      <c r="DWH93" s="345"/>
      <c r="DWI93" s="345"/>
      <c r="DWJ93" s="345"/>
      <c r="DWK93" s="345"/>
      <c r="DWL93" s="345"/>
      <c r="DWM93" s="345"/>
      <c r="DWN93" s="345"/>
      <c r="DWO93" s="345"/>
      <c r="DWP93" s="345"/>
      <c r="DWQ93" s="345"/>
      <c r="DWR93" s="345"/>
      <c r="DWS93" s="345"/>
      <c r="DWT93" s="345"/>
      <c r="DWU93" s="345"/>
      <c r="DWV93" s="345"/>
      <c r="DWW93" s="345"/>
      <c r="DWX93" s="345"/>
      <c r="DWY93" s="345"/>
      <c r="DWZ93" s="345"/>
      <c r="DXA93" s="345"/>
      <c r="DXB93" s="345"/>
      <c r="DXC93" s="345"/>
      <c r="DXD93" s="345"/>
      <c r="DXE93" s="345"/>
      <c r="DXF93" s="345"/>
      <c r="DXG93" s="345"/>
      <c r="DXH93" s="345"/>
      <c r="DXI93" s="345"/>
      <c r="DXJ93" s="345"/>
      <c r="DXK93" s="345"/>
      <c r="DXL93" s="345"/>
      <c r="DXM93" s="345"/>
      <c r="DXN93" s="345"/>
      <c r="DXO93" s="345"/>
      <c r="DXP93" s="345"/>
      <c r="DXQ93" s="345"/>
      <c r="DXR93" s="345"/>
      <c r="DXS93" s="345"/>
      <c r="DXT93" s="345"/>
      <c r="DXU93" s="345"/>
      <c r="DXV93" s="345"/>
      <c r="DXW93" s="345"/>
      <c r="DXX93" s="345"/>
      <c r="DXY93" s="345"/>
      <c r="DXZ93" s="345"/>
      <c r="DYA93" s="345"/>
      <c r="DYB93" s="345"/>
      <c r="DYC93" s="345"/>
      <c r="DYD93" s="345"/>
      <c r="DYE93" s="345"/>
      <c r="DYF93" s="345"/>
      <c r="DYG93" s="345"/>
      <c r="DYH93" s="345"/>
      <c r="DYI93" s="345"/>
      <c r="DYJ93" s="345"/>
      <c r="DYK93" s="345"/>
      <c r="DYL93" s="345"/>
      <c r="DYM93" s="345"/>
      <c r="DYN93" s="345"/>
      <c r="DYO93" s="345"/>
      <c r="DYP93" s="345"/>
      <c r="DYQ93" s="345"/>
      <c r="DYR93" s="345"/>
      <c r="DYS93" s="345"/>
      <c r="DYT93" s="345"/>
      <c r="DYU93" s="345"/>
      <c r="DYV93" s="345"/>
      <c r="DYW93" s="345"/>
      <c r="DYX93" s="345"/>
      <c r="DYY93" s="345"/>
      <c r="DYZ93" s="345"/>
      <c r="DZA93" s="345"/>
      <c r="DZB93" s="345"/>
      <c r="DZC93" s="345"/>
      <c r="DZD93" s="345"/>
      <c r="DZE93" s="345"/>
      <c r="DZF93" s="345"/>
      <c r="DZG93" s="345"/>
      <c r="DZH93" s="345"/>
      <c r="DZI93" s="345"/>
      <c r="DZJ93" s="345"/>
      <c r="DZK93" s="345"/>
      <c r="DZL93" s="345"/>
      <c r="DZM93" s="345"/>
      <c r="DZN93" s="345"/>
      <c r="DZO93" s="345"/>
      <c r="DZP93" s="345"/>
      <c r="DZQ93" s="345"/>
      <c r="DZR93" s="345"/>
      <c r="DZS93" s="345"/>
      <c r="DZT93" s="345"/>
      <c r="DZU93" s="345"/>
      <c r="DZV93" s="345"/>
      <c r="DZW93" s="345"/>
      <c r="DZX93" s="345"/>
      <c r="DZY93" s="345"/>
      <c r="DZZ93" s="345"/>
      <c r="EAA93" s="345"/>
      <c r="EAB93" s="345"/>
      <c r="EAC93" s="345"/>
      <c r="EAD93" s="345"/>
      <c r="EAE93" s="345"/>
      <c r="EAF93" s="345"/>
      <c r="EAG93" s="345"/>
      <c r="EAH93" s="345"/>
      <c r="EAI93" s="345"/>
      <c r="EAJ93" s="345"/>
      <c r="EAK93" s="345"/>
      <c r="EAL93" s="345"/>
      <c r="EAM93" s="345"/>
      <c r="EAN93" s="345"/>
      <c r="EAO93" s="345"/>
      <c r="EAP93" s="345"/>
      <c r="EAQ93" s="345"/>
      <c r="EAR93" s="345"/>
      <c r="EAS93" s="345"/>
      <c r="EAT93" s="345"/>
      <c r="EAU93" s="345"/>
      <c r="EAV93" s="345"/>
      <c r="EAW93" s="345"/>
      <c r="EAX93" s="345"/>
      <c r="EAY93" s="345"/>
      <c r="EAZ93" s="345"/>
      <c r="EBA93" s="345"/>
      <c r="EBB93" s="345"/>
      <c r="EBC93" s="345"/>
      <c r="EBD93" s="345"/>
      <c r="EBE93" s="345"/>
      <c r="EBF93" s="345"/>
      <c r="EBG93" s="345"/>
      <c r="EBH93" s="345"/>
      <c r="EBI93" s="345"/>
      <c r="EBJ93" s="345"/>
      <c r="EBK93" s="345"/>
      <c r="EBL93" s="345"/>
      <c r="EBM93" s="345"/>
      <c r="EBN93" s="345"/>
      <c r="EBO93" s="345"/>
      <c r="EBP93" s="345"/>
      <c r="EBQ93" s="345"/>
      <c r="EBR93" s="345"/>
      <c r="EBS93" s="345"/>
      <c r="EBT93" s="345"/>
      <c r="EBU93" s="345"/>
      <c r="EBV93" s="345"/>
      <c r="EBW93" s="345"/>
      <c r="EBX93" s="345"/>
      <c r="EBY93" s="345"/>
      <c r="EBZ93" s="345"/>
      <c r="ECA93" s="345"/>
      <c r="ECB93" s="345"/>
      <c r="ECC93" s="345"/>
      <c r="ECD93" s="345"/>
      <c r="ECE93" s="345"/>
      <c r="ECF93" s="345"/>
      <c r="ECG93" s="345"/>
      <c r="ECH93" s="345"/>
      <c r="ECI93" s="345"/>
      <c r="ECJ93" s="345"/>
      <c r="ECK93" s="345"/>
      <c r="ECL93" s="345"/>
      <c r="ECM93" s="345"/>
      <c r="ECN93" s="345"/>
      <c r="ECO93" s="345"/>
      <c r="ECP93" s="345"/>
      <c r="ECQ93" s="345"/>
      <c r="ECR93" s="345"/>
      <c r="ECS93" s="345"/>
      <c r="ECT93" s="345"/>
      <c r="ECU93" s="345"/>
      <c r="ECV93" s="345"/>
      <c r="ECW93" s="345"/>
      <c r="ECX93" s="345"/>
      <c r="ECY93" s="345"/>
      <c r="ECZ93" s="345"/>
      <c r="EDA93" s="345"/>
      <c r="EDB93" s="345"/>
      <c r="EDC93" s="345"/>
      <c r="EDD93" s="345"/>
      <c r="EDE93" s="345"/>
      <c r="EDF93" s="345"/>
      <c r="EDG93" s="345"/>
      <c r="EDH93" s="345"/>
      <c r="EDI93" s="345"/>
      <c r="EDJ93" s="345"/>
      <c r="EDK93" s="345"/>
      <c r="EDL93" s="345"/>
      <c r="EDM93" s="345"/>
      <c r="EDN93" s="345"/>
      <c r="EDO93" s="345"/>
      <c r="EDP93" s="345"/>
      <c r="EDQ93" s="345"/>
      <c r="EDR93" s="345"/>
      <c r="EDS93" s="345"/>
      <c r="EDT93" s="345"/>
      <c r="EDU93" s="345"/>
      <c r="EDV93" s="345"/>
      <c r="EDW93" s="345"/>
      <c r="EDX93" s="345"/>
      <c r="EDY93" s="345"/>
      <c r="EDZ93" s="345"/>
      <c r="EEA93" s="345"/>
      <c r="EEB93" s="345"/>
      <c r="EEC93" s="345"/>
      <c r="EED93" s="345"/>
      <c r="EEE93" s="345"/>
      <c r="EEF93" s="345"/>
      <c r="EEG93" s="345"/>
      <c r="EEH93" s="345"/>
      <c r="EEI93" s="345"/>
      <c r="EEJ93" s="345"/>
      <c r="EEK93" s="345"/>
      <c r="EEL93" s="345"/>
      <c r="EEM93" s="345"/>
      <c r="EEN93" s="345"/>
      <c r="EEO93" s="345"/>
      <c r="EEP93" s="345"/>
      <c r="EEQ93" s="345"/>
      <c r="EER93" s="345"/>
      <c r="EES93" s="345"/>
      <c r="EET93" s="345"/>
      <c r="EEU93" s="345"/>
      <c r="EEV93" s="345"/>
      <c r="EEW93" s="345"/>
      <c r="EEX93" s="345"/>
      <c r="EEY93" s="345"/>
      <c r="EEZ93" s="345"/>
      <c r="EFA93" s="345"/>
      <c r="EFB93" s="345"/>
      <c r="EFC93" s="345"/>
      <c r="EFD93" s="345"/>
      <c r="EFE93" s="345"/>
      <c r="EFF93" s="345"/>
      <c r="EFG93" s="345"/>
      <c r="EFH93" s="345"/>
      <c r="EFI93" s="345"/>
      <c r="EFJ93" s="345"/>
      <c r="EFK93" s="345"/>
      <c r="EFL93" s="345"/>
      <c r="EFM93" s="345"/>
      <c r="EFN93" s="345"/>
      <c r="EFO93" s="345"/>
      <c r="EFP93" s="345"/>
      <c r="EFQ93" s="345"/>
      <c r="EFR93" s="345"/>
      <c r="EFS93" s="345"/>
      <c r="EFT93" s="345"/>
      <c r="EFU93" s="345"/>
      <c r="EFV93" s="345"/>
      <c r="EFW93" s="345"/>
      <c r="EFX93" s="345"/>
      <c r="EFY93" s="345"/>
      <c r="EFZ93" s="345"/>
      <c r="EGA93" s="345"/>
      <c r="EGB93" s="345"/>
      <c r="EGC93" s="345"/>
      <c r="EGD93" s="345"/>
      <c r="EGE93" s="345"/>
      <c r="EGF93" s="345"/>
      <c r="EGG93" s="345"/>
      <c r="EGH93" s="345"/>
      <c r="EGI93" s="345"/>
      <c r="EGJ93" s="345"/>
      <c r="EGK93" s="345"/>
      <c r="EGL93" s="345"/>
      <c r="EGM93" s="345"/>
      <c r="EGN93" s="345"/>
      <c r="EGO93" s="345"/>
      <c r="EGP93" s="345"/>
      <c r="EGQ93" s="345"/>
      <c r="EGR93" s="345"/>
      <c r="EGS93" s="345"/>
      <c r="EGT93" s="345"/>
      <c r="EGU93" s="345"/>
      <c r="EGV93" s="345"/>
      <c r="EGW93" s="345"/>
      <c r="EGX93" s="345"/>
      <c r="EGY93" s="345"/>
      <c r="EGZ93" s="345"/>
      <c r="EHA93" s="345"/>
      <c r="EHB93" s="345"/>
      <c r="EHC93" s="345"/>
      <c r="EHD93" s="345"/>
      <c r="EHE93" s="345"/>
      <c r="EHF93" s="345"/>
      <c r="EHG93" s="345"/>
      <c r="EHH93" s="345"/>
      <c r="EHI93" s="345"/>
      <c r="EHJ93" s="345"/>
      <c r="EHK93" s="345"/>
      <c r="EHL93" s="345"/>
      <c r="EHM93" s="345"/>
      <c r="EHN93" s="345"/>
      <c r="EHO93" s="345"/>
      <c r="EHP93" s="345"/>
      <c r="EHQ93" s="345"/>
      <c r="EHR93" s="345"/>
      <c r="EHS93" s="345"/>
      <c r="EHT93" s="345"/>
      <c r="EHU93" s="345"/>
      <c r="EHV93" s="345"/>
      <c r="EHW93" s="345"/>
      <c r="EHX93" s="345"/>
      <c r="EHY93" s="345"/>
      <c r="EHZ93" s="345"/>
      <c r="EIA93" s="345"/>
      <c r="EIB93" s="345"/>
      <c r="EIC93" s="345"/>
      <c r="EID93" s="345"/>
      <c r="EIE93" s="345"/>
      <c r="EIF93" s="345"/>
      <c r="EIG93" s="345"/>
      <c r="EIH93" s="345"/>
      <c r="EII93" s="345"/>
      <c r="EIJ93" s="345"/>
      <c r="EIK93" s="345"/>
      <c r="EIL93" s="345"/>
      <c r="EIM93" s="345"/>
      <c r="EIN93" s="345"/>
      <c r="EIO93" s="345"/>
      <c r="EIP93" s="345"/>
      <c r="EIQ93" s="345"/>
      <c r="EIR93" s="345"/>
      <c r="EIS93" s="345"/>
      <c r="EIT93" s="345"/>
      <c r="EIU93" s="345"/>
      <c r="EIV93" s="345"/>
      <c r="EIW93" s="345"/>
      <c r="EIX93" s="345"/>
      <c r="EIY93" s="345"/>
      <c r="EIZ93" s="345"/>
      <c r="EJA93" s="345"/>
      <c r="EJB93" s="345"/>
      <c r="EJC93" s="345"/>
      <c r="EJD93" s="345"/>
      <c r="EJE93" s="345"/>
      <c r="EJF93" s="345"/>
      <c r="EJG93" s="345"/>
      <c r="EJH93" s="345"/>
      <c r="EJI93" s="345"/>
      <c r="EJJ93" s="345"/>
      <c r="EJK93" s="345"/>
      <c r="EJL93" s="345"/>
      <c r="EJM93" s="345"/>
      <c r="EJN93" s="345"/>
      <c r="EJO93" s="345"/>
      <c r="EJP93" s="345"/>
      <c r="EJQ93" s="345"/>
      <c r="EJR93" s="345"/>
      <c r="EJS93" s="345"/>
      <c r="EJT93" s="345"/>
      <c r="EJU93" s="345"/>
      <c r="EJV93" s="345"/>
      <c r="EJW93" s="345"/>
      <c r="EJX93" s="345"/>
      <c r="EJY93" s="345"/>
      <c r="EJZ93" s="345"/>
      <c r="EKA93" s="345"/>
      <c r="EKB93" s="345"/>
      <c r="EKC93" s="345"/>
      <c r="EKD93" s="345"/>
      <c r="EKE93" s="345"/>
      <c r="EKF93" s="345"/>
      <c r="EKG93" s="345"/>
      <c r="EKH93" s="345"/>
      <c r="EKI93" s="345"/>
      <c r="EKJ93" s="345"/>
      <c r="EKK93" s="345"/>
      <c r="EKL93" s="345"/>
      <c r="EKM93" s="345"/>
      <c r="EKN93" s="345"/>
      <c r="EKO93" s="345"/>
      <c r="EKP93" s="345"/>
      <c r="EKQ93" s="345"/>
      <c r="EKR93" s="345"/>
      <c r="EKS93" s="345"/>
      <c r="EKT93" s="345"/>
      <c r="EKU93" s="345"/>
      <c r="EKV93" s="345"/>
      <c r="EKW93" s="345"/>
      <c r="EKX93" s="345"/>
      <c r="EKY93" s="345"/>
      <c r="EKZ93" s="345"/>
      <c r="ELA93" s="345"/>
      <c r="ELB93" s="345"/>
      <c r="ELC93" s="345"/>
      <c r="ELD93" s="345"/>
      <c r="ELE93" s="345"/>
      <c r="ELF93" s="345"/>
      <c r="ELG93" s="345"/>
      <c r="ELH93" s="345"/>
      <c r="ELI93" s="345"/>
      <c r="ELJ93" s="345"/>
      <c r="ELK93" s="345"/>
      <c r="ELL93" s="345"/>
      <c r="ELM93" s="345"/>
      <c r="ELN93" s="345"/>
      <c r="ELO93" s="345"/>
      <c r="ELP93" s="345"/>
      <c r="ELQ93" s="345"/>
      <c r="ELR93" s="345"/>
      <c r="ELS93" s="345"/>
      <c r="ELT93" s="345"/>
      <c r="ELU93" s="345"/>
      <c r="ELV93" s="345"/>
      <c r="ELW93" s="345"/>
      <c r="ELX93" s="345"/>
      <c r="ELY93" s="345"/>
      <c r="ELZ93" s="345"/>
      <c r="EMA93" s="345"/>
      <c r="EMB93" s="345"/>
      <c r="EMC93" s="345"/>
      <c r="EMD93" s="345"/>
      <c r="EME93" s="345"/>
      <c r="EMF93" s="345"/>
      <c r="EMG93" s="345"/>
      <c r="EMH93" s="345"/>
      <c r="EMI93" s="345"/>
      <c r="EMJ93" s="345"/>
      <c r="EMK93" s="345"/>
      <c r="EML93" s="345"/>
      <c r="EMM93" s="345"/>
      <c r="EMN93" s="345"/>
      <c r="EMO93" s="345"/>
      <c r="EMP93" s="345"/>
      <c r="EMQ93" s="345"/>
      <c r="EMR93" s="345"/>
      <c r="EMS93" s="345"/>
      <c r="EMT93" s="345"/>
      <c r="EMU93" s="345"/>
      <c r="EMV93" s="345"/>
      <c r="EMW93" s="345"/>
      <c r="EMX93" s="345"/>
      <c r="EMY93" s="345"/>
      <c r="EMZ93" s="345"/>
      <c r="ENA93" s="345"/>
      <c r="ENB93" s="345"/>
      <c r="ENC93" s="345"/>
      <c r="END93" s="345"/>
      <c r="ENE93" s="345"/>
      <c r="ENF93" s="345"/>
      <c r="ENG93" s="345"/>
      <c r="ENH93" s="345"/>
      <c r="ENI93" s="345"/>
      <c r="ENJ93" s="345"/>
      <c r="ENK93" s="345"/>
      <c r="ENL93" s="345"/>
      <c r="ENM93" s="345"/>
      <c r="ENN93" s="345"/>
      <c r="ENO93" s="345"/>
      <c r="ENP93" s="345"/>
      <c r="ENQ93" s="345"/>
      <c r="ENR93" s="345"/>
      <c r="ENS93" s="345"/>
      <c r="ENT93" s="345"/>
      <c r="ENU93" s="345"/>
      <c r="ENV93" s="345"/>
      <c r="ENW93" s="345"/>
      <c r="ENX93" s="345"/>
      <c r="ENY93" s="345"/>
      <c r="ENZ93" s="345"/>
      <c r="EOA93" s="345"/>
      <c r="EOB93" s="345"/>
      <c r="EOC93" s="345"/>
      <c r="EOD93" s="345"/>
      <c r="EOE93" s="345"/>
      <c r="EOF93" s="345"/>
      <c r="EOG93" s="345"/>
      <c r="EOH93" s="345"/>
      <c r="EOI93" s="345"/>
      <c r="EOJ93" s="345"/>
      <c r="EOK93" s="345"/>
      <c r="EOL93" s="345"/>
      <c r="EOM93" s="345"/>
      <c r="EON93" s="345"/>
      <c r="EOO93" s="345"/>
      <c r="EOP93" s="345"/>
      <c r="EOQ93" s="345"/>
      <c r="EOR93" s="345"/>
      <c r="EOS93" s="345"/>
      <c r="EOT93" s="345"/>
      <c r="EOU93" s="345"/>
      <c r="EOV93" s="345"/>
      <c r="EOW93" s="345"/>
      <c r="EOX93" s="345"/>
      <c r="EOY93" s="345"/>
      <c r="EOZ93" s="345"/>
      <c r="EPA93" s="345"/>
      <c r="EPB93" s="345"/>
      <c r="EPC93" s="345"/>
      <c r="EPD93" s="345"/>
      <c r="EPE93" s="345"/>
      <c r="EPF93" s="345"/>
      <c r="EPG93" s="345"/>
      <c r="EPH93" s="345"/>
      <c r="EPI93" s="345"/>
      <c r="EPJ93" s="345"/>
      <c r="EPK93" s="345"/>
      <c r="EPL93" s="345"/>
      <c r="EPM93" s="345"/>
      <c r="EPN93" s="345"/>
      <c r="EPO93" s="345"/>
      <c r="EPP93" s="345"/>
      <c r="EPQ93" s="345"/>
      <c r="EPR93" s="345"/>
      <c r="EPS93" s="345"/>
      <c r="EPT93" s="345"/>
      <c r="EPU93" s="345"/>
      <c r="EPV93" s="345"/>
      <c r="EPW93" s="345"/>
      <c r="EPX93" s="345"/>
      <c r="EPY93" s="345"/>
      <c r="EPZ93" s="345"/>
      <c r="EQA93" s="345"/>
      <c r="EQB93" s="345"/>
      <c r="EQC93" s="345"/>
      <c r="EQD93" s="345"/>
      <c r="EQE93" s="345"/>
      <c r="EQF93" s="345"/>
      <c r="EQG93" s="345"/>
      <c r="EQH93" s="345"/>
      <c r="EQI93" s="345"/>
      <c r="EQJ93" s="345"/>
      <c r="EQK93" s="345"/>
      <c r="EQL93" s="345"/>
      <c r="EQM93" s="345"/>
      <c r="EQN93" s="345"/>
      <c r="EQO93" s="345"/>
      <c r="EQP93" s="345"/>
      <c r="EQQ93" s="345"/>
      <c r="EQR93" s="345"/>
      <c r="EQS93" s="345"/>
      <c r="EQT93" s="345"/>
      <c r="EQU93" s="345"/>
      <c r="EQV93" s="345"/>
      <c r="EQW93" s="345"/>
      <c r="EQX93" s="345"/>
      <c r="EQY93" s="345"/>
      <c r="EQZ93" s="345"/>
      <c r="ERA93" s="345"/>
      <c r="ERB93" s="345"/>
      <c r="ERC93" s="345"/>
      <c r="ERD93" s="345"/>
      <c r="ERE93" s="345"/>
      <c r="ERF93" s="345"/>
      <c r="ERG93" s="345"/>
      <c r="ERH93" s="345"/>
      <c r="ERI93" s="345"/>
      <c r="ERJ93" s="345"/>
      <c r="ERK93" s="345"/>
      <c r="ERL93" s="345"/>
      <c r="ERM93" s="345"/>
      <c r="ERN93" s="345"/>
      <c r="ERO93" s="345"/>
      <c r="ERP93" s="345"/>
      <c r="ERQ93" s="345"/>
      <c r="ERR93" s="345"/>
      <c r="ERS93" s="345"/>
      <c r="ERT93" s="345"/>
      <c r="ERU93" s="345"/>
      <c r="ERV93" s="345"/>
      <c r="ERW93" s="345"/>
      <c r="ERX93" s="345"/>
      <c r="ERY93" s="345"/>
      <c r="ERZ93" s="345"/>
      <c r="ESA93" s="345"/>
      <c r="ESB93" s="345"/>
      <c r="ESC93" s="345"/>
      <c r="ESD93" s="345"/>
      <c r="ESE93" s="345"/>
      <c r="ESF93" s="345"/>
      <c r="ESG93" s="345"/>
      <c r="ESH93" s="345"/>
      <c r="ESI93" s="345"/>
      <c r="ESJ93" s="345"/>
      <c r="ESK93" s="345"/>
      <c r="ESL93" s="345"/>
      <c r="ESM93" s="345"/>
      <c r="ESN93" s="345"/>
      <c r="ESO93" s="345"/>
      <c r="ESP93" s="345"/>
      <c r="ESQ93" s="345"/>
      <c r="ESR93" s="345"/>
      <c r="ESS93" s="345"/>
      <c r="EST93" s="345"/>
      <c r="ESU93" s="345"/>
      <c r="ESV93" s="345"/>
      <c r="ESW93" s="345"/>
      <c r="ESX93" s="345"/>
      <c r="ESY93" s="345"/>
      <c r="ESZ93" s="345"/>
      <c r="ETA93" s="345"/>
      <c r="ETB93" s="345"/>
      <c r="ETC93" s="345"/>
      <c r="ETD93" s="345"/>
      <c r="ETE93" s="345"/>
      <c r="ETF93" s="345"/>
      <c r="ETG93" s="345"/>
      <c r="ETH93" s="345"/>
      <c r="ETI93" s="345"/>
      <c r="ETJ93" s="345"/>
      <c r="ETK93" s="345"/>
      <c r="ETL93" s="345"/>
      <c r="ETM93" s="345"/>
      <c r="ETN93" s="345"/>
      <c r="ETO93" s="345"/>
      <c r="ETP93" s="345"/>
      <c r="ETQ93" s="345"/>
      <c r="ETR93" s="345"/>
      <c r="ETS93" s="345"/>
      <c r="ETT93" s="345"/>
      <c r="ETU93" s="345"/>
      <c r="ETV93" s="345"/>
      <c r="ETW93" s="345"/>
      <c r="ETX93" s="345"/>
      <c r="ETY93" s="345"/>
      <c r="ETZ93" s="345"/>
      <c r="EUA93" s="345"/>
      <c r="EUB93" s="345"/>
      <c r="EUC93" s="345"/>
      <c r="EUD93" s="345"/>
      <c r="EUE93" s="345"/>
      <c r="EUF93" s="345"/>
      <c r="EUG93" s="345"/>
      <c r="EUH93" s="345"/>
      <c r="EUI93" s="345"/>
      <c r="EUJ93" s="345"/>
      <c r="EUK93" s="345"/>
      <c r="EUL93" s="345"/>
      <c r="EUM93" s="345"/>
      <c r="EUN93" s="345"/>
      <c r="EUO93" s="345"/>
      <c r="EUP93" s="345"/>
      <c r="EUQ93" s="345"/>
      <c r="EUR93" s="345"/>
      <c r="EUS93" s="345"/>
      <c r="EUT93" s="345"/>
      <c r="EUU93" s="345"/>
      <c r="EUV93" s="345"/>
      <c r="EUW93" s="345"/>
      <c r="EUX93" s="345"/>
      <c r="EUY93" s="345"/>
      <c r="EUZ93" s="345"/>
      <c r="EVA93" s="345"/>
      <c r="EVB93" s="345"/>
      <c r="EVC93" s="345"/>
      <c r="EVD93" s="345"/>
      <c r="EVE93" s="345"/>
      <c r="EVF93" s="345"/>
      <c r="EVG93" s="345"/>
      <c r="EVH93" s="345"/>
      <c r="EVI93" s="345"/>
      <c r="EVJ93" s="345"/>
      <c r="EVK93" s="345"/>
      <c r="EVL93" s="345"/>
      <c r="EVM93" s="345"/>
      <c r="EVN93" s="345"/>
      <c r="EVO93" s="345"/>
      <c r="EVP93" s="345"/>
      <c r="EVQ93" s="345"/>
      <c r="EVR93" s="345"/>
      <c r="EVS93" s="345"/>
      <c r="EVT93" s="345"/>
      <c r="EVU93" s="345"/>
      <c r="EVV93" s="345"/>
      <c r="EVW93" s="345"/>
      <c r="EVX93" s="345"/>
      <c r="EVY93" s="345"/>
      <c r="EVZ93" s="345"/>
      <c r="EWA93" s="345"/>
      <c r="EWB93" s="345"/>
      <c r="EWC93" s="345"/>
      <c r="EWD93" s="345"/>
      <c r="EWE93" s="345"/>
      <c r="EWF93" s="345"/>
      <c r="EWG93" s="345"/>
      <c r="EWH93" s="345"/>
      <c r="EWI93" s="345"/>
      <c r="EWJ93" s="345"/>
      <c r="EWK93" s="345"/>
      <c r="EWL93" s="345"/>
      <c r="EWM93" s="345"/>
      <c r="EWN93" s="345"/>
      <c r="EWO93" s="345"/>
      <c r="EWP93" s="345"/>
      <c r="EWQ93" s="345"/>
      <c r="EWR93" s="345"/>
      <c r="EWS93" s="345"/>
      <c r="EWT93" s="345"/>
      <c r="EWU93" s="345"/>
      <c r="EWV93" s="345"/>
      <c r="EWW93" s="345"/>
      <c r="EWX93" s="345"/>
      <c r="EWY93" s="345"/>
      <c r="EWZ93" s="345"/>
      <c r="EXA93" s="345"/>
      <c r="EXB93" s="345"/>
      <c r="EXC93" s="345"/>
      <c r="EXD93" s="345"/>
      <c r="EXE93" s="345"/>
      <c r="EXF93" s="345"/>
      <c r="EXG93" s="345"/>
      <c r="EXH93" s="345"/>
      <c r="EXI93" s="345"/>
      <c r="EXJ93" s="345"/>
      <c r="EXK93" s="345"/>
      <c r="EXL93" s="345"/>
      <c r="EXM93" s="345"/>
      <c r="EXN93" s="345"/>
      <c r="EXO93" s="345"/>
      <c r="EXP93" s="345"/>
      <c r="EXQ93" s="345"/>
      <c r="EXR93" s="345"/>
      <c r="EXS93" s="345"/>
      <c r="EXT93" s="345"/>
      <c r="EXU93" s="345"/>
      <c r="EXV93" s="345"/>
      <c r="EXW93" s="345"/>
      <c r="EXX93" s="345"/>
      <c r="EXY93" s="345"/>
      <c r="EXZ93" s="345"/>
      <c r="EYA93" s="345"/>
      <c r="EYB93" s="345"/>
      <c r="EYC93" s="345"/>
      <c r="EYD93" s="345"/>
      <c r="EYE93" s="345"/>
      <c r="EYF93" s="345"/>
      <c r="EYG93" s="345"/>
      <c r="EYH93" s="345"/>
      <c r="EYI93" s="345"/>
      <c r="EYJ93" s="345"/>
      <c r="EYK93" s="345"/>
      <c r="EYL93" s="345"/>
      <c r="EYM93" s="345"/>
      <c r="EYN93" s="345"/>
      <c r="EYO93" s="345"/>
      <c r="EYP93" s="345"/>
      <c r="EYQ93" s="345"/>
      <c r="EYR93" s="345"/>
      <c r="EYS93" s="345"/>
      <c r="EYT93" s="345"/>
      <c r="EYU93" s="345"/>
      <c r="EYV93" s="345"/>
      <c r="EYW93" s="345"/>
      <c r="EYX93" s="345"/>
      <c r="EYY93" s="345"/>
      <c r="EYZ93" s="345"/>
      <c r="EZA93" s="345"/>
      <c r="EZB93" s="345"/>
      <c r="EZC93" s="345"/>
      <c r="EZD93" s="345"/>
      <c r="EZE93" s="345"/>
      <c r="EZF93" s="345"/>
      <c r="EZG93" s="345"/>
      <c r="EZH93" s="345"/>
      <c r="EZI93" s="345"/>
      <c r="EZJ93" s="345"/>
      <c r="EZK93" s="345"/>
      <c r="EZL93" s="345"/>
      <c r="EZM93" s="345"/>
      <c r="EZN93" s="345"/>
      <c r="EZO93" s="345"/>
      <c r="EZP93" s="345"/>
      <c r="EZQ93" s="345"/>
      <c r="EZR93" s="345"/>
      <c r="EZS93" s="345"/>
      <c r="EZT93" s="345"/>
      <c r="EZU93" s="345"/>
      <c r="EZV93" s="345"/>
      <c r="EZW93" s="345"/>
      <c r="EZX93" s="345"/>
      <c r="EZY93" s="345"/>
      <c r="EZZ93" s="345"/>
      <c r="FAA93" s="345"/>
      <c r="FAB93" s="345"/>
      <c r="FAC93" s="345"/>
      <c r="FAD93" s="345"/>
      <c r="FAE93" s="345"/>
      <c r="FAF93" s="345"/>
      <c r="FAG93" s="345"/>
      <c r="FAH93" s="345"/>
      <c r="FAI93" s="345"/>
      <c r="FAJ93" s="345"/>
      <c r="FAK93" s="345"/>
      <c r="FAL93" s="345"/>
      <c r="FAM93" s="345"/>
      <c r="FAN93" s="345"/>
      <c r="FAO93" s="345"/>
      <c r="FAP93" s="345"/>
      <c r="FAQ93" s="345"/>
      <c r="FAR93" s="345"/>
      <c r="FAS93" s="345"/>
      <c r="FAT93" s="345"/>
      <c r="FAU93" s="345"/>
      <c r="FAV93" s="345"/>
      <c r="FAW93" s="345"/>
      <c r="FAX93" s="345"/>
      <c r="FAY93" s="345"/>
      <c r="FAZ93" s="345"/>
      <c r="FBA93" s="345"/>
      <c r="FBB93" s="345"/>
      <c r="FBC93" s="345"/>
      <c r="FBD93" s="345"/>
      <c r="FBE93" s="345"/>
      <c r="FBF93" s="345"/>
      <c r="FBG93" s="345"/>
      <c r="FBH93" s="345"/>
      <c r="FBI93" s="345"/>
      <c r="FBJ93" s="345"/>
      <c r="FBK93" s="345"/>
      <c r="FBL93" s="345"/>
      <c r="FBM93" s="345"/>
      <c r="FBN93" s="345"/>
      <c r="FBO93" s="345"/>
      <c r="FBP93" s="345"/>
      <c r="FBQ93" s="345"/>
      <c r="FBR93" s="345"/>
      <c r="FBS93" s="345"/>
      <c r="FBT93" s="345"/>
      <c r="FBU93" s="345"/>
      <c r="FBV93" s="345"/>
      <c r="FBW93" s="345"/>
      <c r="FBX93" s="345"/>
      <c r="FBY93" s="345"/>
      <c r="FBZ93" s="345"/>
      <c r="FCA93" s="345"/>
      <c r="FCB93" s="345"/>
      <c r="FCC93" s="345"/>
      <c r="FCD93" s="345"/>
      <c r="FCE93" s="345"/>
      <c r="FCF93" s="345"/>
      <c r="FCG93" s="345"/>
      <c r="FCH93" s="345"/>
      <c r="FCI93" s="345"/>
      <c r="FCJ93" s="345"/>
      <c r="FCK93" s="345"/>
      <c r="FCL93" s="345"/>
      <c r="FCM93" s="345"/>
      <c r="FCN93" s="345"/>
      <c r="FCO93" s="345"/>
      <c r="FCP93" s="345"/>
      <c r="FCQ93" s="345"/>
      <c r="FCR93" s="345"/>
      <c r="FCS93" s="345"/>
      <c r="FCT93" s="345"/>
      <c r="FCU93" s="345"/>
      <c r="FCV93" s="345"/>
      <c r="FCW93" s="345"/>
      <c r="FCX93" s="345"/>
      <c r="FCY93" s="345"/>
      <c r="FCZ93" s="345"/>
      <c r="FDA93" s="345"/>
      <c r="FDB93" s="345"/>
      <c r="FDC93" s="345"/>
      <c r="FDD93" s="345"/>
      <c r="FDE93" s="345"/>
      <c r="FDF93" s="345"/>
      <c r="FDG93" s="345"/>
      <c r="FDH93" s="345"/>
      <c r="FDI93" s="345"/>
      <c r="FDJ93" s="345"/>
      <c r="FDK93" s="345"/>
      <c r="FDL93" s="345"/>
      <c r="FDM93" s="345"/>
      <c r="FDN93" s="345"/>
      <c r="FDO93" s="345"/>
      <c r="FDP93" s="345"/>
      <c r="FDQ93" s="345"/>
      <c r="FDR93" s="345"/>
      <c r="FDS93" s="345"/>
      <c r="FDT93" s="345"/>
      <c r="FDU93" s="345"/>
      <c r="FDV93" s="345"/>
      <c r="FDW93" s="345"/>
      <c r="FDX93" s="345"/>
      <c r="FDY93" s="345"/>
      <c r="FDZ93" s="345"/>
      <c r="FEA93" s="345"/>
      <c r="FEB93" s="345"/>
      <c r="FEC93" s="345"/>
      <c r="FED93" s="345"/>
      <c r="FEE93" s="345"/>
      <c r="FEF93" s="345"/>
      <c r="FEG93" s="345"/>
      <c r="FEH93" s="345"/>
      <c r="FEI93" s="345"/>
      <c r="FEJ93" s="345"/>
      <c r="FEK93" s="345"/>
      <c r="FEL93" s="345"/>
      <c r="FEM93" s="345"/>
      <c r="FEN93" s="345"/>
      <c r="FEO93" s="345"/>
      <c r="FEP93" s="345"/>
      <c r="FEQ93" s="345"/>
      <c r="FER93" s="345"/>
      <c r="FES93" s="345"/>
      <c r="FET93" s="345"/>
      <c r="FEU93" s="345"/>
      <c r="FEV93" s="345"/>
      <c r="FEW93" s="345"/>
      <c r="FEX93" s="345"/>
      <c r="FEY93" s="345"/>
      <c r="FEZ93" s="345"/>
      <c r="FFA93" s="345"/>
      <c r="FFB93" s="345"/>
      <c r="FFC93" s="345"/>
      <c r="FFD93" s="345"/>
      <c r="FFE93" s="345"/>
      <c r="FFF93" s="345"/>
      <c r="FFG93" s="345"/>
      <c r="FFH93" s="345"/>
      <c r="FFI93" s="345"/>
      <c r="FFJ93" s="345"/>
      <c r="FFK93" s="345"/>
      <c r="FFL93" s="345"/>
      <c r="FFM93" s="345"/>
      <c r="FFN93" s="345"/>
      <c r="FFO93" s="345"/>
      <c r="FFP93" s="345"/>
      <c r="FFQ93" s="345"/>
      <c r="FFR93" s="345"/>
      <c r="FFS93" s="345"/>
      <c r="FFT93" s="345"/>
      <c r="FFU93" s="345"/>
      <c r="FFV93" s="345"/>
      <c r="FFW93" s="345"/>
      <c r="FFX93" s="345"/>
      <c r="FFY93" s="345"/>
      <c r="FFZ93" s="345"/>
      <c r="FGA93" s="345"/>
      <c r="FGB93" s="345"/>
      <c r="FGC93" s="345"/>
      <c r="FGD93" s="345"/>
      <c r="FGE93" s="345"/>
      <c r="FGF93" s="345"/>
      <c r="FGG93" s="345"/>
      <c r="FGH93" s="345"/>
      <c r="FGI93" s="345"/>
      <c r="FGJ93" s="345"/>
      <c r="FGK93" s="345"/>
      <c r="FGL93" s="345"/>
      <c r="FGM93" s="345"/>
      <c r="FGN93" s="345"/>
      <c r="FGO93" s="345"/>
      <c r="FGP93" s="345"/>
      <c r="FGQ93" s="345"/>
      <c r="FGR93" s="345"/>
      <c r="FGS93" s="345"/>
      <c r="FGT93" s="345"/>
      <c r="FGU93" s="345"/>
      <c r="FGV93" s="345"/>
      <c r="FGW93" s="345"/>
      <c r="FGX93" s="345"/>
      <c r="FGY93" s="345"/>
      <c r="FGZ93" s="345"/>
      <c r="FHA93" s="345"/>
      <c r="FHB93" s="345"/>
      <c r="FHC93" s="345"/>
      <c r="FHD93" s="345"/>
      <c r="FHE93" s="345"/>
      <c r="FHF93" s="345"/>
      <c r="FHG93" s="345"/>
      <c r="FHH93" s="345"/>
      <c r="FHI93" s="345"/>
      <c r="FHJ93" s="345"/>
      <c r="FHK93" s="345"/>
      <c r="FHL93" s="345"/>
      <c r="FHM93" s="345"/>
      <c r="FHN93" s="345"/>
      <c r="FHO93" s="345"/>
      <c r="FHP93" s="345"/>
      <c r="FHQ93" s="345"/>
      <c r="FHR93" s="345"/>
      <c r="FHS93" s="345"/>
      <c r="FHT93" s="345"/>
      <c r="FHU93" s="345"/>
      <c r="FHV93" s="345"/>
      <c r="FHW93" s="345"/>
      <c r="FHX93" s="345"/>
      <c r="FHY93" s="345"/>
      <c r="FHZ93" s="345"/>
      <c r="FIA93" s="345"/>
      <c r="FIB93" s="345"/>
      <c r="FIC93" s="345"/>
      <c r="FID93" s="345"/>
      <c r="FIE93" s="345"/>
      <c r="FIF93" s="345"/>
      <c r="FIG93" s="345"/>
      <c r="FIH93" s="345"/>
      <c r="FII93" s="345"/>
      <c r="FIJ93" s="345"/>
      <c r="FIK93" s="345"/>
      <c r="FIL93" s="345"/>
      <c r="FIM93" s="345"/>
      <c r="FIN93" s="345"/>
      <c r="FIO93" s="345"/>
      <c r="FIP93" s="345"/>
      <c r="FIQ93" s="345"/>
      <c r="FIR93" s="345"/>
      <c r="FIS93" s="345"/>
      <c r="FIT93" s="345"/>
      <c r="FIU93" s="345"/>
      <c r="FIV93" s="345"/>
      <c r="FIW93" s="345"/>
      <c r="FIX93" s="345"/>
      <c r="FIY93" s="345"/>
      <c r="FIZ93" s="345"/>
      <c r="FJA93" s="345"/>
      <c r="FJB93" s="345"/>
      <c r="FJC93" s="345"/>
      <c r="FJD93" s="345"/>
      <c r="FJE93" s="345"/>
      <c r="FJF93" s="345"/>
      <c r="FJG93" s="345"/>
      <c r="FJH93" s="345"/>
      <c r="FJI93" s="345"/>
      <c r="FJJ93" s="345"/>
      <c r="FJK93" s="345"/>
      <c r="FJL93" s="345"/>
      <c r="FJM93" s="345"/>
      <c r="FJN93" s="345"/>
      <c r="FJO93" s="345"/>
      <c r="FJP93" s="345"/>
      <c r="FJQ93" s="345"/>
      <c r="FJR93" s="345"/>
      <c r="FJS93" s="345"/>
      <c r="FJT93" s="345"/>
      <c r="FJU93" s="345"/>
      <c r="FJV93" s="345"/>
      <c r="FJW93" s="345"/>
      <c r="FJX93" s="345"/>
      <c r="FJY93" s="345"/>
      <c r="FJZ93" s="345"/>
      <c r="FKA93" s="345"/>
      <c r="FKB93" s="345"/>
      <c r="FKC93" s="345"/>
      <c r="FKD93" s="345"/>
      <c r="FKE93" s="345"/>
      <c r="FKF93" s="345"/>
      <c r="FKG93" s="345"/>
      <c r="FKH93" s="345"/>
      <c r="FKI93" s="345"/>
      <c r="FKJ93" s="345"/>
      <c r="FKK93" s="345"/>
      <c r="FKL93" s="345"/>
      <c r="FKM93" s="345"/>
      <c r="FKN93" s="345"/>
      <c r="FKO93" s="345"/>
      <c r="FKP93" s="345"/>
      <c r="FKQ93" s="345"/>
      <c r="FKR93" s="345"/>
      <c r="FKS93" s="345"/>
      <c r="FKT93" s="345"/>
      <c r="FKU93" s="345"/>
      <c r="FKV93" s="345"/>
      <c r="FKW93" s="345"/>
      <c r="FKX93" s="345"/>
      <c r="FKY93" s="345"/>
      <c r="FKZ93" s="345"/>
      <c r="FLA93" s="345"/>
      <c r="FLB93" s="345"/>
      <c r="FLC93" s="345"/>
      <c r="FLD93" s="345"/>
      <c r="FLE93" s="345"/>
      <c r="FLF93" s="345"/>
      <c r="FLG93" s="345"/>
      <c r="FLH93" s="345"/>
      <c r="FLI93" s="345"/>
      <c r="FLJ93" s="345"/>
      <c r="FLK93" s="345"/>
      <c r="FLL93" s="345"/>
      <c r="FLM93" s="345"/>
      <c r="FLN93" s="345"/>
      <c r="FLO93" s="345"/>
      <c r="FLP93" s="345"/>
      <c r="FLQ93" s="345"/>
      <c r="FLR93" s="345"/>
      <c r="FLS93" s="345"/>
      <c r="FLT93" s="345"/>
      <c r="FLU93" s="345"/>
      <c r="FLV93" s="345"/>
      <c r="FLW93" s="345"/>
      <c r="FLX93" s="345"/>
      <c r="FLY93" s="345"/>
      <c r="FLZ93" s="345"/>
      <c r="FMA93" s="345"/>
      <c r="FMB93" s="345"/>
      <c r="FMC93" s="345"/>
      <c r="FMD93" s="345"/>
      <c r="FME93" s="345"/>
      <c r="FMF93" s="345"/>
      <c r="FMG93" s="345"/>
      <c r="FMH93" s="345"/>
      <c r="FMI93" s="345"/>
      <c r="FMJ93" s="345"/>
      <c r="FMK93" s="345"/>
      <c r="FML93" s="345"/>
      <c r="FMM93" s="345"/>
      <c r="FMN93" s="345"/>
      <c r="FMO93" s="345"/>
      <c r="FMP93" s="345"/>
      <c r="FMQ93" s="345"/>
      <c r="FMR93" s="345"/>
      <c r="FMS93" s="345"/>
      <c r="FMT93" s="345"/>
      <c r="FMU93" s="345"/>
      <c r="FMV93" s="345"/>
      <c r="FMW93" s="345"/>
      <c r="FMX93" s="345"/>
      <c r="FMY93" s="345"/>
      <c r="FMZ93" s="345"/>
      <c r="FNA93" s="345"/>
      <c r="FNB93" s="345"/>
      <c r="FNC93" s="345"/>
      <c r="FND93" s="345"/>
      <c r="FNE93" s="345"/>
      <c r="FNF93" s="345"/>
      <c r="FNG93" s="345"/>
      <c r="FNH93" s="345"/>
      <c r="FNI93" s="345"/>
      <c r="FNJ93" s="345"/>
      <c r="FNK93" s="345"/>
      <c r="FNL93" s="345"/>
      <c r="FNM93" s="345"/>
      <c r="FNN93" s="345"/>
      <c r="FNO93" s="345"/>
      <c r="FNP93" s="345"/>
      <c r="FNQ93" s="345"/>
      <c r="FNR93" s="345"/>
      <c r="FNS93" s="345"/>
      <c r="FNT93" s="345"/>
      <c r="FNU93" s="345"/>
      <c r="FNV93" s="345"/>
      <c r="FNW93" s="345"/>
      <c r="FNX93" s="345"/>
      <c r="FNY93" s="345"/>
      <c r="FNZ93" s="345"/>
      <c r="FOA93" s="345"/>
      <c r="FOB93" s="345"/>
      <c r="FOC93" s="345"/>
      <c r="FOD93" s="345"/>
      <c r="FOE93" s="345"/>
      <c r="FOF93" s="345"/>
      <c r="FOG93" s="345"/>
      <c r="FOH93" s="345"/>
      <c r="FOI93" s="345"/>
      <c r="FOJ93" s="345"/>
      <c r="FOK93" s="345"/>
      <c r="FOL93" s="345"/>
      <c r="FOM93" s="345"/>
      <c r="FON93" s="345"/>
      <c r="FOO93" s="345"/>
      <c r="FOP93" s="345"/>
      <c r="FOQ93" s="345"/>
      <c r="FOR93" s="345"/>
      <c r="FOS93" s="345"/>
      <c r="FOT93" s="345"/>
      <c r="FOU93" s="345"/>
      <c r="FOV93" s="345"/>
      <c r="FOW93" s="345"/>
      <c r="FOX93" s="345"/>
      <c r="FOY93" s="345"/>
      <c r="FOZ93" s="345"/>
      <c r="FPA93" s="345"/>
      <c r="FPB93" s="345"/>
      <c r="FPC93" s="345"/>
      <c r="FPD93" s="345"/>
      <c r="FPE93" s="345"/>
      <c r="FPF93" s="345"/>
      <c r="FPG93" s="345"/>
      <c r="FPH93" s="345"/>
      <c r="FPI93" s="345"/>
      <c r="FPJ93" s="345"/>
      <c r="FPK93" s="345"/>
      <c r="FPL93" s="345"/>
      <c r="FPM93" s="345"/>
      <c r="FPN93" s="345"/>
      <c r="FPO93" s="345"/>
      <c r="FPP93" s="345"/>
      <c r="FPQ93" s="345"/>
      <c r="FPR93" s="345"/>
      <c r="FPS93" s="345"/>
      <c r="FPT93" s="345"/>
      <c r="FPU93" s="345"/>
      <c r="FPV93" s="345"/>
      <c r="FPW93" s="345"/>
      <c r="FPX93" s="345"/>
      <c r="FPY93" s="345"/>
      <c r="FPZ93" s="345"/>
      <c r="FQA93" s="345"/>
      <c r="FQB93" s="345"/>
      <c r="FQC93" s="345"/>
      <c r="FQD93" s="345"/>
      <c r="FQE93" s="345"/>
      <c r="FQF93" s="345"/>
      <c r="FQG93" s="345"/>
      <c r="FQH93" s="345"/>
      <c r="FQI93" s="345"/>
      <c r="FQJ93" s="345"/>
      <c r="FQK93" s="345"/>
      <c r="FQL93" s="345"/>
      <c r="FQM93" s="345"/>
      <c r="FQN93" s="345"/>
      <c r="FQO93" s="345"/>
      <c r="FQP93" s="345"/>
      <c r="FQQ93" s="345"/>
      <c r="FQR93" s="345"/>
      <c r="FQS93" s="345"/>
      <c r="FQT93" s="345"/>
      <c r="FQU93" s="345"/>
      <c r="FQV93" s="345"/>
      <c r="FQW93" s="345"/>
      <c r="FQX93" s="345"/>
      <c r="FQY93" s="345"/>
      <c r="FQZ93" s="345"/>
      <c r="FRA93" s="345"/>
      <c r="FRB93" s="345"/>
      <c r="FRC93" s="345"/>
      <c r="FRD93" s="345"/>
      <c r="FRE93" s="345"/>
      <c r="FRF93" s="345"/>
      <c r="FRG93" s="345"/>
      <c r="FRH93" s="345"/>
      <c r="FRI93" s="345"/>
      <c r="FRJ93" s="345"/>
      <c r="FRK93" s="345"/>
      <c r="FRL93" s="345"/>
      <c r="FRM93" s="345"/>
      <c r="FRN93" s="345"/>
      <c r="FRO93" s="345"/>
      <c r="FRP93" s="345"/>
      <c r="FRQ93" s="345"/>
      <c r="FRR93" s="345"/>
      <c r="FRS93" s="345"/>
      <c r="FRT93" s="345"/>
      <c r="FRU93" s="345"/>
      <c r="FRV93" s="345"/>
      <c r="FRW93" s="345"/>
      <c r="FRX93" s="345"/>
      <c r="FRY93" s="345"/>
      <c r="FRZ93" s="345"/>
      <c r="FSA93" s="345"/>
      <c r="FSB93" s="345"/>
      <c r="FSC93" s="345"/>
      <c r="FSD93" s="345"/>
      <c r="FSE93" s="345"/>
      <c r="FSF93" s="345"/>
      <c r="FSG93" s="345"/>
      <c r="FSH93" s="345"/>
      <c r="FSI93" s="345"/>
      <c r="FSJ93" s="345"/>
      <c r="FSK93" s="345"/>
      <c r="FSL93" s="345"/>
      <c r="FSM93" s="345"/>
      <c r="FSN93" s="345"/>
      <c r="FSO93" s="345"/>
      <c r="FSP93" s="345"/>
      <c r="FSQ93" s="345"/>
      <c r="FSR93" s="345"/>
      <c r="FSS93" s="345"/>
      <c r="FST93" s="345"/>
      <c r="FSU93" s="345"/>
      <c r="FSV93" s="345"/>
      <c r="FSW93" s="345"/>
      <c r="FSX93" s="345"/>
      <c r="FSY93" s="345"/>
      <c r="FSZ93" s="345"/>
      <c r="FTA93" s="345"/>
      <c r="FTB93" s="345"/>
      <c r="FTC93" s="345"/>
      <c r="FTD93" s="345"/>
      <c r="FTE93" s="345"/>
      <c r="FTF93" s="345"/>
      <c r="FTG93" s="345"/>
      <c r="FTH93" s="345"/>
      <c r="FTI93" s="345"/>
      <c r="FTJ93" s="345"/>
      <c r="FTK93" s="345"/>
      <c r="FTL93" s="345"/>
      <c r="FTM93" s="345"/>
      <c r="FTN93" s="345"/>
      <c r="FTO93" s="345"/>
      <c r="FTP93" s="345"/>
      <c r="FTQ93" s="345"/>
      <c r="FTR93" s="345"/>
      <c r="FTS93" s="345"/>
      <c r="FTT93" s="345"/>
      <c r="FTU93" s="345"/>
      <c r="FTV93" s="345"/>
      <c r="FTW93" s="345"/>
      <c r="FTX93" s="345"/>
      <c r="FTY93" s="345"/>
      <c r="FTZ93" s="345"/>
      <c r="FUA93" s="345"/>
      <c r="FUB93" s="345"/>
      <c r="FUC93" s="345"/>
      <c r="FUD93" s="345"/>
      <c r="FUE93" s="345"/>
      <c r="FUF93" s="345"/>
      <c r="FUG93" s="345"/>
      <c r="FUH93" s="345"/>
      <c r="FUI93" s="345"/>
      <c r="FUJ93" s="345"/>
      <c r="FUK93" s="345"/>
      <c r="FUL93" s="345"/>
      <c r="FUM93" s="345"/>
      <c r="FUN93" s="345"/>
      <c r="FUO93" s="345"/>
      <c r="FUP93" s="345"/>
      <c r="FUQ93" s="345"/>
      <c r="FUR93" s="345"/>
      <c r="FUS93" s="345"/>
      <c r="FUT93" s="345"/>
      <c r="FUU93" s="345"/>
      <c r="FUV93" s="345"/>
      <c r="FUW93" s="345"/>
      <c r="FUX93" s="345"/>
      <c r="FUY93" s="345"/>
      <c r="FUZ93" s="345"/>
      <c r="FVA93" s="345"/>
      <c r="FVB93" s="345"/>
      <c r="FVC93" s="345"/>
      <c r="FVD93" s="345"/>
      <c r="FVE93" s="345"/>
      <c r="FVF93" s="345"/>
      <c r="FVG93" s="345"/>
      <c r="FVH93" s="345"/>
      <c r="FVI93" s="345"/>
      <c r="FVJ93" s="345"/>
      <c r="FVK93" s="345"/>
      <c r="FVL93" s="345"/>
      <c r="FVM93" s="345"/>
      <c r="FVN93" s="345"/>
      <c r="FVO93" s="345"/>
      <c r="FVP93" s="345"/>
      <c r="FVQ93" s="345"/>
      <c r="FVR93" s="345"/>
      <c r="FVS93" s="345"/>
      <c r="FVT93" s="345"/>
      <c r="FVU93" s="345"/>
      <c r="FVV93" s="345"/>
      <c r="FVW93" s="345"/>
      <c r="FVX93" s="345"/>
      <c r="FVY93" s="345"/>
      <c r="FVZ93" s="345"/>
      <c r="FWA93" s="345"/>
      <c r="FWB93" s="345"/>
      <c r="FWC93" s="345"/>
      <c r="FWD93" s="345"/>
      <c r="FWE93" s="345"/>
      <c r="FWF93" s="345"/>
      <c r="FWG93" s="345"/>
      <c r="FWH93" s="345"/>
      <c r="FWI93" s="345"/>
      <c r="FWJ93" s="345"/>
      <c r="FWK93" s="345"/>
      <c r="FWL93" s="345"/>
      <c r="FWM93" s="345"/>
      <c r="FWN93" s="345"/>
      <c r="FWO93" s="345"/>
      <c r="FWP93" s="345"/>
      <c r="FWQ93" s="345"/>
      <c r="FWR93" s="345"/>
      <c r="FWS93" s="345"/>
      <c r="FWT93" s="345"/>
      <c r="FWU93" s="345"/>
      <c r="FWV93" s="345"/>
      <c r="FWW93" s="345"/>
      <c r="FWX93" s="345"/>
      <c r="FWY93" s="345"/>
      <c r="FWZ93" s="345"/>
      <c r="FXA93" s="345"/>
      <c r="FXB93" s="345"/>
      <c r="FXC93" s="345"/>
      <c r="FXD93" s="345"/>
      <c r="FXE93" s="345"/>
      <c r="FXF93" s="345"/>
      <c r="FXG93" s="345"/>
      <c r="FXH93" s="345"/>
      <c r="FXI93" s="345"/>
      <c r="FXJ93" s="345"/>
      <c r="FXK93" s="345"/>
      <c r="FXL93" s="345"/>
      <c r="FXM93" s="345"/>
      <c r="FXN93" s="345"/>
      <c r="FXO93" s="345"/>
      <c r="FXP93" s="345"/>
      <c r="FXQ93" s="345"/>
      <c r="FXR93" s="345"/>
      <c r="FXS93" s="345"/>
      <c r="FXT93" s="345"/>
      <c r="FXU93" s="345"/>
      <c r="FXV93" s="345"/>
      <c r="FXW93" s="345"/>
      <c r="FXX93" s="345"/>
      <c r="FXY93" s="345"/>
      <c r="FXZ93" s="345"/>
      <c r="FYA93" s="345"/>
      <c r="FYB93" s="345"/>
      <c r="FYC93" s="345"/>
      <c r="FYD93" s="345"/>
      <c r="FYE93" s="345"/>
      <c r="FYF93" s="345"/>
      <c r="FYG93" s="345"/>
      <c r="FYH93" s="345"/>
      <c r="FYI93" s="345"/>
      <c r="FYJ93" s="345"/>
      <c r="FYK93" s="345"/>
      <c r="FYL93" s="345"/>
      <c r="FYM93" s="345"/>
      <c r="FYN93" s="345"/>
      <c r="FYO93" s="345"/>
      <c r="FYP93" s="345"/>
      <c r="FYQ93" s="345"/>
      <c r="FYR93" s="345"/>
      <c r="FYS93" s="345"/>
      <c r="FYT93" s="345"/>
      <c r="FYU93" s="345"/>
      <c r="FYV93" s="345"/>
      <c r="FYW93" s="345"/>
      <c r="FYX93" s="345"/>
      <c r="FYY93" s="345"/>
      <c r="FYZ93" s="345"/>
      <c r="FZA93" s="345"/>
      <c r="FZB93" s="345"/>
      <c r="FZC93" s="345"/>
      <c r="FZD93" s="345"/>
      <c r="FZE93" s="345"/>
      <c r="FZF93" s="345"/>
      <c r="FZG93" s="345"/>
      <c r="FZH93" s="345"/>
      <c r="FZI93" s="345"/>
      <c r="FZJ93" s="345"/>
      <c r="FZK93" s="345"/>
      <c r="FZL93" s="345"/>
      <c r="FZM93" s="345"/>
      <c r="FZN93" s="345"/>
      <c r="FZO93" s="345"/>
      <c r="FZP93" s="345"/>
      <c r="FZQ93" s="345"/>
      <c r="FZR93" s="345"/>
      <c r="FZS93" s="345"/>
      <c r="FZT93" s="345"/>
      <c r="FZU93" s="345"/>
      <c r="FZV93" s="345"/>
      <c r="FZW93" s="345"/>
      <c r="FZX93" s="345"/>
      <c r="FZY93" s="345"/>
      <c r="FZZ93" s="345"/>
      <c r="GAA93" s="345"/>
      <c r="GAB93" s="345"/>
      <c r="GAC93" s="345"/>
      <c r="GAD93" s="345"/>
      <c r="GAE93" s="345"/>
      <c r="GAF93" s="345"/>
      <c r="GAG93" s="345"/>
      <c r="GAH93" s="345"/>
      <c r="GAI93" s="345"/>
      <c r="GAJ93" s="345"/>
      <c r="GAK93" s="345"/>
      <c r="GAL93" s="345"/>
      <c r="GAM93" s="345"/>
      <c r="GAN93" s="345"/>
      <c r="GAO93" s="345"/>
      <c r="GAP93" s="345"/>
      <c r="GAQ93" s="345"/>
      <c r="GAR93" s="345"/>
      <c r="GAS93" s="345"/>
      <c r="GAT93" s="345"/>
      <c r="GAU93" s="345"/>
      <c r="GAV93" s="345"/>
      <c r="GAW93" s="345"/>
      <c r="GAX93" s="345"/>
      <c r="GAY93" s="345"/>
      <c r="GAZ93" s="345"/>
      <c r="GBA93" s="345"/>
      <c r="GBB93" s="345"/>
      <c r="GBC93" s="345"/>
      <c r="GBD93" s="345"/>
      <c r="GBE93" s="345"/>
      <c r="GBF93" s="345"/>
      <c r="GBG93" s="345"/>
      <c r="GBH93" s="345"/>
      <c r="GBI93" s="345"/>
      <c r="GBJ93" s="345"/>
      <c r="GBK93" s="345"/>
      <c r="GBL93" s="345"/>
      <c r="GBM93" s="345"/>
      <c r="GBN93" s="345"/>
      <c r="GBO93" s="345"/>
      <c r="GBP93" s="345"/>
      <c r="GBQ93" s="345"/>
      <c r="GBR93" s="345"/>
      <c r="GBS93" s="345"/>
      <c r="GBT93" s="345"/>
      <c r="GBU93" s="345"/>
      <c r="GBV93" s="345"/>
      <c r="GBW93" s="345"/>
      <c r="GBX93" s="345"/>
      <c r="GBY93" s="345"/>
      <c r="GBZ93" s="345"/>
      <c r="GCA93" s="345"/>
      <c r="GCB93" s="345"/>
      <c r="GCC93" s="345"/>
      <c r="GCD93" s="345"/>
      <c r="GCE93" s="345"/>
      <c r="GCF93" s="345"/>
      <c r="GCG93" s="345"/>
      <c r="GCH93" s="345"/>
      <c r="GCI93" s="345"/>
      <c r="GCJ93" s="345"/>
      <c r="GCK93" s="345"/>
      <c r="GCL93" s="345"/>
      <c r="GCM93" s="345"/>
      <c r="GCN93" s="345"/>
      <c r="GCO93" s="345"/>
      <c r="GCP93" s="345"/>
      <c r="GCQ93" s="345"/>
      <c r="GCR93" s="345"/>
      <c r="GCS93" s="345"/>
      <c r="GCT93" s="345"/>
      <c r="GCU93" s="345"/>
      <c r="GCV93" s="345"/>
      <c r="GCW93" s="345"/>
      <c r="GCX93" s="345"/>
      <c r="GCY93" s="345"/>
      <c r="GCZ93" s="345"/>
      <c r="GDA93" s="345"/>
      <c r="GDB93" s="345"/>
      <c r="GDC93" s="345"/>
      <c r="GDD93" s="345"/>
      <c r="GDE93" s="345"/>
      <c r="GDF93" s="345"/>
      <c r="GDG93" s="345"/>
      <c r="GDH93" s="345"/>
      <c r="GDI93" s="345"/>
      <c r="GDJ93" s="345"/>
      <c r="GDK93" s="345"/>
      <c r="GDL93" s="345"/>
      <c r="GDM93" s="345"/>
      <c r="GDN93" s="345"/>
      <c r="GDO93" s="345"/>
      <c r="GDP93" s="345"/>
      <c r="GDQ93" s="345"/>
      <c r="GDR93" s="345"/>
      <c r="GDS93" s="345"/>
      <c r="GDT93" s="345"/>
      <c r="GDU93" s="345"/>
      <c r="GDV93" s="345"/>
      <c r="GDW93" s="345"/>
      <c r="GDX93" s="345"/>
      <c r="GDY93" s="345"/>
      <c r="GDZ93" s="345"/>
      <c r="GEA93" s="345"/>
      <c r="GEB93" s="345"/>
      <c r="GEC93" s="345"/>
      <c r="GED93" s="345"/>
      <c r="GEE93" s="345"/>
      <c r="GEF93" s="345"/>
      <c r="GEG93" s="345"/>
      <c r="GEH93" s="345"/>
      <c r="GEI93" s="345"/>
      <c r="GEJ93" s="345"/>
      <c r="GEK93" s="345"/>
      <c r="GEL93" s="345"/>
      <c r="GEM93" s="345"/>
      <c r="GEN93" s="345"/>
      <c r="GEO93" s="345"/>
      <c r="GEP93" s="345"/>
      <c r="GEQ93" s="345"/>
      <c r="GER93" s="345"/>
      <c r="GES93" s="345"/>
      <c r="GET93" s="345"/>
      <c r="GEU93" s="345"/>
      <c r="GEV93" s="345"/>
      <c r="GEW93" s="345"/>
      <c r="GEX93" s="345"/>
      <c r="GEY93" s="345"/>
      <c r="GEZ93" s="345"/>
      <c r="GFA93" s="345"/>
      <c r="GFB93" s="345"/>
      <c r="GFC93" s="345"/>
      <c r="GFD93" s="345"/>
      <c r="GFE93" s="345"/>
      <c r="GFF93" s="345"/>
      <c r="GFG93" s="345"/>
      <c r="GFH93" s="345"/>
      <c r="GFI93" s="345"/>
      <c r="GFJ93" s="345"/>
      <c r="GFK93" s="345"/>
      <c r="GFL93" s="345"/>
      <c r="GFM93" s="345"/>
      <c r="GFN93" s="345"/>
      <c r="GFO93" s="345"/>
      <c r="GFP93" s="345"/>
      <c r="GFQ93" s="345"/>
      <c r="GFR93" s="345"/>
      <c r="GFS93" s="345"/>
      <c r="GFT93" s="345"/>
      <c r="GFU93" s="345"/>
      <c r="GFV93" s="345"/>
      <c r="GFW93" s="345"/>
      <c r="GFX93" s="345"/>
      <c r="GFY93" s="345"/>
      <c r="GFZ93" s="345"/>
      <c r="GGA93" s="345"/>
      <c r="GGB93" s="345"/>
      <c r="GGC93" s="345"/>
      <c r="GGD93" s="345"/>
      <c r="GGE93" s="345"/>
      <c r="GGF93" s="345"/>
      <c r="GGG93" s="345"/>
      <c r="GGH93" s="345"/>
      <c r="GGI93" s="345"/>
      <c r="GGJ93" s="345"/>
      <c r="GGK93" s="345"/>
      <c r="GGL93" s="345"/>
      <c r="GGM93" s="345"/>
      <c r="GGN93" s="345"/>
      <c r="GGO93" s="345"/>
      <c r="GGP93" s="345"/>
      <c r="GGQ93" s="345"/>
      <c r="GGR93" s="345"/>
      <c r="GGS93" s="345"/>
      <c r="GGT93" s="345"/>
      <c r="GGU93" s="345"/>
      <c r="GGV93" s="345"/>
      <c r="GGW93" s="345"/>
      <c r="GGX93" s="345"/>
      <c r="GGY93" s="345"/>
      <c r="GGZ93" s="345"/>
      <c r="GHA93" s="345"/>
      <c r="GHB93" s="345"/>
      <c r="GHC93" s="345"/>
      <c r="GHD93" s="345"/>
      <c r="GHE93" s="345"/>
      <c r="GHF93" s="345"/>
      <c r="GHG93" s="345"/>
      <c r="GHH93" s="345"/>
      <c r="GHI93" s="345"/>
      <c r="GHJ93" s="345"/>
      <c r="GHK93" s="345"/>
      <c r="GHL93" s="345"/>
      <c r="GHM93" s="345"/>
      <c r="GHN93" s="345"/>
      <c r="GHO93" s="345"/>
      <c r="GHP93" s="345"/>
      <c r="GHQ93" s="345"/>
      <c r="GHR93" s="345"/>
      <c r="GHS93" s="345"/>
      <c r="GHT93" s="345"/>
      <c r="GHU93" s="345"/>
      <c r="GHV93" s="345"/>
      <c r="GHW93" s="345"/>
      <c r="GHX93" s="345"/>
      <c r="GHY93" s="345"/>
      <c r="GHZ93" s="345"/>
      <c r="GIA93" s="345"/>
      <c r="GIB93" s="345"/>
      <c r="GIC93" s="345"/>
      <c r="GID93" s="345"/>
      <c r="GIE93" s="345"/>
      <c r="GIF93" s="345"/>
      <c r="GIG93" s="345"/>
      <c r="GIH93" s="345"/>
      <c r="GII93" s="345"/>
      <c r="GIJ93" s="345"/>
      <c r="GIK93" s="345"/>
      <c r="GIL93" s="345"/>
      <c r="GIM93" s="345"/>
      <c r="GIN93" s="345"/>
      <c r="GIO93" s="345"/>
      <c r="GIP93" s="345"/>
      <c r="GIQ93" s="345"/>
      <c r="GIR93" s="345"/>
      <c r="GIS93" s="345"/>
      <c r="GIT93" s="345"/>
      <c r="GIU93" s="345"/>
      <c r="GIV93" s="345"/>
      <c r="GIW93" s="345"/>
      <c r="GIX93" s="345"/>
      <c r="GIY93" s="345"/>
      <c r="GIZ93" s="345"/>
      <c r="GJA93" s="345"/>
      <c r="GJB93" s="345"/>
      <c r="GJC93" s="345"/>
      <c r="GJD93" s="345"/>
      <c r="GJE93" s="345"/>
      <c r="GJF93" s="345"/>
      <c r="GJG93" s="345"/>
      <c r="GJH93" s="345"/>
      <c r="GJI93" s="345"/>
      <c r="GJJ93" s="345"/>
      <c r="GJK93" s="345"/>
      <c r="GJL93" s="345"/>
      <c r="GJM93" s="345"/>
      <c r="GJN93" s="345"/>
      <c r="GJO93" s="345"/>
      <c r="GJP93" s="345"/>
      <c r="GJQ93" s="345"/>
      <c r="GJR93" s="345"/>
      <c r="GJS93" s="345"/>
      <c r="GJT93" s="345"/>
      <c r="GJU93" s="345"/>
      <c r="GJV93" s="345"/>
      <c r="GJW93" s="345"/>
      <c r="GJX93" s="345"/>
      <c r="GJY93" s="345"/>
      <c r="GJZ93" s="345"/>
      <c r="GKA93" s="345"/>
      <c r="GKB93" s="345"/>
      <c r="GKC93" s="345"/>
      <c r="GKD93" s="345"/>
      <c r="GKE93" s="345"/>
      <c r="GKF93" s="345"/>
      <c r="GKG93" s="345"/>
      <c r="GKH93" s="345"/>
      <c r="GKI93" s="345"/>
      <c r="GKJ93" s="345"/>
      <c r="GKK93" s="345"/>
      <c r="GKL93" s="345"/>
      <c r="GKM93" s="345"/>
      <c r="GKN93" s="345"/>
      <c r="GKO93" s="345"/>
      <c r="GKP93" s="345"/>
      <c r="GKQ93" s="345"/>
      <c r="GKR93" s="345"/>
      <c r="GKS93" s="345"/>
      <c r="GKT93" s="345"/>
      <c r="GKU93" s="345"/>
      <c r="GKV93" s="345"/>
      <c r="GKW93" s="345"/>
      <c r="GKX93" s="345"/>
      <c r="GKY93" s="345"/>
      <c r="GKZ93" s="345"/>
      <c r="GLA93" s="345"/>
      <c r="GLB93" s="345"/>
      <c r="GLC93" s="345"/>
      <c r="GLD93" s="345"/>
      <c r="GLE93" s="345"/>
      <c r="GLF93" s="345"/>
      <c r="GLG93" s="345"/>
      <c r="GLH93" s="345"/>
      <c r="GLI93" s="345"/>
      <c r="GLJ93" s="345"/>
      <c r="GLK93" s="345"/>
      <c r="GLL93" s="345"/>
      <c r="GLM93" s="345"/>
      <c r="GLN93" s="345"/>
      <c r="GLO93" s="345"/>
      <c r="GLP93" s="345"/>
      <c r="GLQ93" s="345"/>
      <c r="GLR93" s="345"/>
      <c r="GLS93" s="345"/>
      <c r="GLT93" s="345"/>
      <c r="GLU93" s="345"/>
      <c r="GLV93" s="345"/>
      <c r="GLW93" s="345"/>
      <c r="GLX93" s="345"/>
      <c r="GLY93" s="345"/>
      <c r="GLZ93" s="345"/>
      <c r="GMA93" s="345"/>
      <c r="GMB93" s="345"/>
      <c r="GMC93" s="345"/>
      <c r="GMD93" s="345"/>
      <c r="GME93" s="345"/>
      <c r="GMF93" s="345"/>
      <c r="GMG93" s="345"/>
      <c r="GMH93" s="345"/>
      <c r="GMI93" s="345"/>
      <c r="GMJ93" s="345"/>
      <c r="GMK93" s="345"/>
      <c r="GML93" s="345"/>
      <c r="GMM93" s="345"/>
      <c r="GMN93" s="345"/>
      <c r="GMO93" s="345"/>
      <c r="GMP93" s="345"/>
      <c r="GMQ93" s="345"/>
      <c r="GMR93" s="345"/>
      <c r="GMS93" s="345"/>
      <c r="GMT93" s="345"/>
      <c r="GMU93" s="345"/>
      <c r="GMV93" s="345"/>
      <c r="GMW93" s="345"/>
      <c r="GMX93" s="345"/>
      <c r="GMY93" s="345"/>
      <c r="GMZ93" s="345"/>
      <c r="GNA93" s="345"/>
      <c r="GNB93" s="345"/>
      <c r="GNC93" s="345"/>
      <c r="GND93" s="345"/>
      <c r="GNE93" s="345"/>
      <c r="GNF93" s="345"/>
      <c r="GNG93" s="345"/>
      <c r="GNH93" s="345"/>
      <c r="GNI93" s="345"/>
      <c r="GNJ93" s="345"/>
      <c r="GNK93" s="345"/>
      <c r="GNL93" s="345"/>
      <c r="GNM93" s="345"/>
      <c r="GNN93" s="345"/>
      <c r="GNO93" s="345"/>
      <c r="GNP93" s="345"/>
      <c r="GNQ93" s="345"/>
      <c r="GNR93" s="345"/>
      <c r="GNS93" s="345"/>
      <c r="GNT93" s="345"/>
      <c r="GNU93" s="345"/>
      <c r="GNV93" s="345"/>
      <c r="GNW93" s="345"/>
      <c r="GNX93" s="345"/>
      <c r="GNY93" s="345"/>
      <c r="GNZ93" s="345"/>
      <c r="GOA93" s="345"/>
      <c r="GOB93" s="345"/>
      <c r="GOC93" s="345"/>
      <c r="GOD93" s="345"/>
      <c r="GOE93" s="345"/>
      <c r="GOF93" s="345"/>
      <c r="GOG93" s="345"/>
      <c r="GOH93" s="345"/>
      <c r="GOI93" s="345"/>
      <c r="GOJ93" s="345"/>
      <c r="GOK93" s="345"/>
      <c r="GOL93" s="345"/>
      <c r="GOM93" s="345"/>
      <c r="GON93" s="345"/>
      <c r="GOO93" s="345"/>
      <c r="GOP93" s="345"/>
      <c r="GOQ93" s="345"/>
      <c r="GOR93" s="345"/>
      <c r="GOS93" s="345"/>
      <c r="GOT93" s="345"/>
      <c r="GOU93" s="345"/>
      <c r="GOV93" s="345"/>
      <c r="GOW93" s="345"/>
      <c r="GOX93" s="345"/>
      <c r="GOY93" s="345"/>
      <c r="GOZ93" s="345"/>
      <c r="GPA93" s="345"/>
      <c r="GPB93" s="345"/>
      <c r="GPC93" s="345"/>
      <c r="GPD93" s="345"/>
      <c r="GPE93" s="345"/>
      <c r="GPF93" s="345"/>
      <c r="GPG93" s="345"/>
      <c r="GPH93" s="345"/>
      <c r="GPI93" s="345"/>
      <c r="GPJ93" s="345"/>
      <c r="GPK93" s="345"/>
      <c r="GPL93" s="345"/>
      <c r="GPM93" s="345"/>
      <c r="GPN93" s="345"/>
      <c r="GPO93" s="345"/>
      <c r="GPP93" s="345"/>
      <c r="GPQ93" s="345"/>
      <c r="GPR93" s="345"/>
      <c r="GPS93" s="345"/>
      <c r="GPT93" s="345"/>
      <c r="GPU93" s="345"/>
      <c r="GPV93" s="345"/>
      <c r="GPW93" s="345"/>
      <c r="GPX93" s="345"/>
      <c r="GPY93" s="345"/>
      <c r="GPZ93" s="345"/>
      <c r="GQA93" s="345"/>
      <c r="GQB93" s="345"/>
      <c r="GQC93" s="345"/>
      <c r="GQD93" s="345"/>
      <c r="GQE93" s="345"/>
      <c r="GQF93" s="345"/>
      <c r="GQG93" s="345"/>
      <c r="GQH93" s="345"/>
      <c r="GQI93" s="345"/>
      <c r="GQJ93" s="345"/>
      <c r="GQK93" s="345"/>
      <c r="GQL93" s="345"/>
      <c r="GQM93" s="345"/>
      <c r="GQN93" s="345"/>
      <c r="GQO93" s="345"/>
      <c r="GQP93" s="345"/>
      <c r="GQQ93" s="345"/>
      <c r="GQR93" s="345"/>
      <c r="GQS93" s="345"/>
      <c r="GQT93" s="345"/>
      <c r="GQU93" s="345"/>
      <c r="GQV93" s="345"/>
      <c r="GQW93" s="345"/>
      <c r="GQX93" s="345"/>
      <c r="GQY93" s="345"/>
      <c r="GQZ93" s="345"/>
      <c r="GRA93" s="345"/>
      <c r="GRB93" s="345"/>
      <c r="GRC93" s="345"/>
      <c r="GRD93" s="345"/>
      <c r="GRE93" s="345"/>
      <c r="GRF93" s="345"/>
      <c r="GRG93" s="345"/>
      <c r="GRH93" s="345"/>
      <c r="GRI93" s="345"/>
      <c r="GRJ93" s="345"/>
      <c r="GRK93" s="345"/>
      <c r="GRL93" s="345"/>
      <c r="GRM93" s="345"/>
      <c r="GRN93" s="345"/>
      <c r="GRO93" s="345"/>
      <c r="GRP93" s="345"/>
      <c r="GRQ93" s="345"/>
      <c r="GRR93" s="345"/>
      <c r="GRS93" s="345"/>
      <c r="GRT93" s="345"/>
      <c r="GRU93" s="345"/>
      <c r="GRV93" s="345"/>
      <c r="GRW93" s="345"/>
      <c r="GRX93" s="345"/>
      <c r="GRY93" s="345"/>
      <c r="GRZ93" s="345"/>
      <c r="GSA93" s="345"/>
      <c r="GSB93" s="345"/>
      <c r="GSC93" s="345"/>
      <c r="GSD93" s="345"/>
      <c r="GSE93" s="345"/>
      <c r="GSF93" s="345"/>
      <c r="GSG93" s="345"/>
      <c r="GSH93" s="345"/>
      <c r="GSI93" s="345"/>
      <c r="GSJ93" s="345"/>
      <c r="GSK93" s="345"/>
      <c r="GSL93" s="345"/>
      <c r="GSM93" s="345"/>
      <c r="GSN93" s="345"/>
      <c r="GSO93" s="345"/>
      <c r="GSP93" s="345"/>
      <c r="GSQ93" s="345"/>
      <c r="GSR93" s="345"/>
      <c r="GSS93" s="345"/>
      <c r="GST93" s="345"/>
      <c r="GSU93" s="345"/>
      <c r="GSV93" s="345"/>
      <c r="GSW93" s="345"/>
      <c r="GSX93" s="345"/>
      <c r="GSY93" s="345"/>
      <c r="GSZ93" s="345"/>
      <c r="GTA93" s="345"/>
      <c r="GTB93" s="345"/>
      <c r="GTC93" s="345"/>
      <c r="GTD93" s="345"/>
      <c r="GTE93" s="345"/>
      <c r="GTF93" s="345"/>
      <c r="GTG93" s="345"/>
      <c r="GTH93" s="345"/>
      <c r="GTI93" s="345"/>
      <c r="GTJ93" s="345"/>
      <c r="GTK93" s="345"/>
      <c r="GTL93" s="345"/>
      <c r="GTM93" s="345"/>
      <c r="GTN93" s="345"/>
      <c r="GTO93" s="345"/>
      <c r="GTP93" s="345"/>
      <c r="GTQ93" s="345"/>
      <c r="GTR93" s="345"/>
      <c r="GTS93" s="345"/>
      <c r="GTT93" s="345"/>
      <c r="GTU93" s="345"/>
      <c r="GTV93" s="345"/>
      <c r="GTW93" s="345"/>
      <c r="GTX93" s="345"/>
      <c r="GTY93" s="345"/>
      <c r="GTZ93" s="345"/>
      <c r="GUA93" s="345"/>
      <c r="GUB93" s="345"/>
      <c r="GUC93" s="345"/>
      <c r="GUD93" s="345"/>
      <c r="GUE93" s="345"/>
      <c r="GUF93" s="345"/>
      <c r="GUG93" s="345"/>
      <c r="GUH93" s="345"/>
      <c r="GUI93" s="345"/>
      <c r="GUJ93" s="345"/>
      <c r="GUK93" s="345"/>
      <c r="GUL93" s="345"/>
      <c r="GUM93" s="345"/>
      <c r="GUN93" s="345"/>
      <c r="GUO93" s="345"/>
      <c r="GUP93" s="345"/>
      <c r="GUQ93" s="345"/>
      <c r="GUR93" s="345"/>
      <c r="GUS93" s="345"/>
      <c r="GUT93" s="345"/>
      <c r="GUU93" s="345"/>
      <c r="GUV93" s="345"/>
      <c r="GUW93" s="345"/>
      <c r="GUX93" s="345"/>
      <c r="GUY93" s="345"/>
      <c r="GUZ93" s="345"/>
      <c r="GVA93" s="345"/>
      <c r="GVB93" s="345"/>
      <c r="GVC93" s="345"/>
      <c r="GVD93" s="345"/>
      <c r="GVE93" s="345"/>
      <c r="GVF93" s="345"/>
      <c r="GVG93" s="345"/>
      <c r="GVH93" s="345"/>
      <c r="GVI93" s="345"/>
      <c r="GVJ93" s="345"/>
      <c r="GVK93" s="345"/>
      <c r="GVL93" s="345"/>
      <c r="GVM93" s="345"/>
      <c r="GVN93" s="345"/>
      <c r="GVO93" s="345"/>
      <c r="GVP93" s="345"/>
      <c r="GVQ93" s="345"/>
      <c r="GVR93" s="345"/>
      <c r="GVS93" s="345"/>
      <c r="GVT93" s="345"/>
      <c r="GVU93" s="345"/>
      <c r="GVV93" s="345"/>
      <c r="GVW93" s="345"/>
      <c r="GVX93" s="345"/>
      <c r="GVY93" s="345"/>
      <c r="GVZ93" s="345"/>
      <c r="GWA93" s="345"/>
      <c r="GWB93" s="345"/>
      <c r="GWC93" s="345"/>
      <c r="GWD93" s="345"/>
      <c r="GWE93" s="345"/>
      <c r="GWF93" s="345"/>
      <c r="GWG93" s="345"/>
      <c r="GWH93" s="345"/>
      <c r="GWI93" s="345"/>
      <c r="GWJ93" s="345"/>
      <c r="GWK93" s="345"/>
      <c r="GWL93" s="345"/>
      <c r="GWM93" s="345"/>
      <c r="GWN93" s="345"/>
      <c r="GWO93" s="345"/>
      <c r="GWP93" s="345"/>
      <c r="GWQ93" s="345"/>
      <c r="GWR93" s="345"/>
      <c r="GWS93" s="345"/>
      <c r="GWT93" s="345"/>
      <c r="GWU93" s="345"/>
      <c r="GWV93" s="345"/>
      <c r="GWW93" s="345"/>
      <c r="GWX93" s="345"/>
      <c r="GWY93" s="345"/>
      <c r="GWZ93" s="345"/>
      <c r="GXA93" s="345"/>
      <c r="GXB93" s="345"/>
      <c r="GXC93" s="345"/>
      <c r="GXD93" s="345"/>
      <c r="GXE93" s="345"/>
      <c r="GXF93" s="345"/>
      <c r="GXG93" s="345"/>
      <c r="GXH93" s="345"/>
      <c r="GXI93" s="345"/>
      <c r="GXJ93" s="345"/>
      <c r="GXK93" s="345"/>
      <c r="GXL93" s="345"/>
      <c r="GXM93" s="345"/>
      <c r="GXN93" s="345"/>
      <c r="GXO93" s="345"/>
      <c r="GXP93" s="345"/>
      <c r="GXQ93" s="345"/>
      <c r="GXR93" s="345"/>
      <c r="GXS93" s="345"/>
      <c r="GXT93" s="345"/>
      <c r="GXU93" s="345"/>
      <c r="GXV93" s="345"/>
      <c r="GXW93" s="345"/>
      <c r="GXX93" s="345"/>
      <c r="GXY93" s="345"/>
      <c r="GXZ93" s="345"/>
      <c r="GYA93" s="345"/>
      <c r="GYB93" s="345"/>
      <c r="GYC93" s="345"/>
      <c r="GYD93" s="345"/>
      <c r="GYE93" s="345"/>
      <c r="GYF93" s="345"/>
      <c r="GYG93" s="345"/>
      <c r="GYH93" s="345"/>
      <c r="GYI93" s="345"/>
      <c r="GYJ93" s="345"/>
      <c r="GYK93" s="345"/>
      <c r="GYL93" s="345"/>
      <c r="GYM93" s="345"/>
      <c r="GYN93" s="345"/>
      <c r="GYO93" s="345"/>
      <c r="GYP93" s="345"/>
      <c r="GYQ93" s="345"/>
      <c r="GYR93" s="345"/>
      <c r="GYS93" s="345"/>
      <c r="GYT93" s="345"/>
      <c r="GYU93" s="345"/>
      <c r="GYV93" s="345"/>
      <c r="GYW93" s="345"/>
      <c r="GYX93" s="345"/>
      <c r="GYY93" s="345"/>
      <c r="GYZ93" s="345"/>
      <c r="GZA93" s="345"/>
      <c r="GZB93" s="345"/>
      <c r="GZC93" s="345"/>
      <c r="GZD93" s="345"/>
      <c r="GZE93" s="345"/>
      <c r="GZF93" s="345"/>
      <c r="GZG93" s="345"/>
      <c r="GZH93" s="345"/>
      <c r="GZI93" s="345"/>
      <c r="GZJ93" s="345"/>
      <c r="GZK93" s="345"/>
      <c r="GZL93" s="345"/>
      <c r="GZM93" s="345"/>
      <c r="GZN93" s="345"/>
      <c r="GZO93" s="345"/>
      <c r="GZP93" s="345"/>
      <c r="GZQ93" s="345"/>
      <c r="GZR93" s="345"/>
      <c r="GZS93" s="345"/>
      <c r="GZT93" s="345"/>
      <c r="GZU93" s="345"/>
      <c r="GZV93" s="345"/>
      <c r="GZW93" s="345"/>
      <c r="GZX93" s="345"/>
      <c r="GZY93" s="345"/>
      <c r="GZZ93" s="345"/>
      <c r="HAA93" s="345"/>
      <c r="HAB93" s="345"/>
      <c r="HAC93" s="345"/>
      <c r="HAD93" s="345"/>
      <c r="HAE93" s="345"/>
      <c r="HAF93" s="345"/>
      <c r="HAG93" s="345"/>
      <c r="HAH93" s="345"/>
      <c r="HAI93" s="345"/>
      <c r="HAJ93" s="345"/>
      <c r="HAK93" s="345"/>
      <c r="HAL93" s="345"/>
      <c r="HAM93" s="345"/>
      <c r="HAN93" s="345"/>
      <c r="HAO93" s="345"/>
      <c r="HAP93" s="345"/>
      <c r="HAQ93" s="345"/>
      <c r="HAR93" s="345"/>
      <c r="HAS93" s="345"/>
      <c r="HAT93" s="345"/>
      <c r="HAU93" s="345"/>
      <c r="HAV93" s="345"/>
      <c r="HAW93" s="345"/>
      <c r="HAX93" s="345"/>
      <c r="HAY93" s="345"/>
      <c r="HAZ93" s="345"/>
      <c r="HBA93" s="345"/>
      <c r="HBB93" s="345"/>
      <c r="HBC93" s="345"/>
      <c r="HBD93" s="345"/>
      <c r="HBE93" s="345"/>
      <c r="HBF93" s="345"/>
      <c r="HBG93" s="345"/>
      <c r="HBH93" s="345"/>
      <c r="HBI93" s="345"/>
      <c r="HBJ93" s="345"/>
      <c r="HBK93" s="345"/>
      <c r="HBL93" s="345"/>
      <c r="HBM93" s="345"/>
      <c r="HBN93" s="345"/>
      <c r="HBO93" s="345"/>
      <c r="HBP93" s="345"/>
      <c r="HBQ93" s="345"/>
      <c r="HBR93" s="345"/>
      <c r="HBS93" s="345"/>
      <c r="HBT93" s="345"/>
      <c r="HBU93" s="345"/>
      <c r="HBV93" s="345"/>
      <c r="HBW93" s="345"/>
      <c r="HBX93" s="345"/>
      <c r="HBY93" s="345"/>
      <c r="HBZ93" s="345"/>
      <c r="HCA93" s="345"/>
      <c r="HCB93" s="345"/>
      <c r="HCC93" s="345"/>
      <c r="HCD93" s="345"/>
      <c r="HCE93" s="345"/>
      <c r="HCF93" s="345"/>
      <c r="HCG93" s="345"/>
      <c r="HCH93" s="345"/>
      <c r="HCI93" s="345"/>
      <c r="HCJ93" s="345"/>
      <c r="HCK93" s="345"/>
      <c r="HCL93" s="345"/>
      <c r="HCM93" s="345"/>
      <c r="HCN93" s="345"/>
      <c r="HCO93" s="345"/>
      <c r="HCP93" s="345"/>
      <c r="HCQ93" s="345"/>
      <c r="HCR93" s="345"/>
      <c r="HCS93" s="345"/>
      <c r="HCT93" s="345"/>
      <c r="HCU93" s="345"/>
      <c r="HCV93" s="345"/>
      <c r="HCW93" s="345"/>
      <c r="HCX93" s="345"/>
      <c r="HCY93" s="345"/>
      <c r="HCZ93" s="345"/>
      <c r="HDA93" s="345"/>
      <c r="HDB93" s="345"/>
      <c r="HDC93" s="345"/>
      <c r="HDD93" s="345"/>
      <c r="HDE93" s="345"/>
      <c r="HDF93" s="345"/>
      <c r="HDG93" s="345"/>
      <c r="HDH93" s="345"/>
      <c r="HDI93" s="345"/>
      <c r="HDJ93" s="345"/>
      <c r="HDK93" s="345"/>
      <c r="HDL93" s="345"/>
      <c r="HDM93" s="345"/>
      <c r="HDN93" s="345"/>
      <c r="HDO93" s="345"/>
      <c r="HDP93" s="345"/>
      <c r="HDQ93" s="345"/>
      <c r="HDR93" s="345"/>
      <c r="HDS93" s="345"/>
      <c r="HDT93" s="345"/>
      <c r="HDU93" s="345"/>
      <c r="HDV93" s="345"/>
      <c r="HDW93" s="345"/>
      <c r="HDX93" s="345"/>
      <c r="HDY93" s="345"/>
      <c r="HDZ93" s="345"/>
      <c r="HEA93" s="345"/>
      <c r="HEB93" s="345"/>
      <c r="HEC93" s="345"/>
      <c r="HED93" s="345"/>
      <c r="HEE93" s="345"/>
      <c r="HEF93" s="345"/>
      <c r="HEG93" s="345"/>
      <c r="HEH93" s="345"/>
      <c r="HEI93" s="345"/>
      <c r="HEJ93" s="345"/>
      <c r="HEK93" s="345"/>
      <c r="HEL93" s="345"/>
      <c r="HEM93" s="345"/>
      <c r="HEN93" s="345"/>
      <c r="HEO93" s="345"/>
      <c r="HEP93" s="345"/>
      <c r="HEQ93" s="345"/>
      <c r="HER93" s="345"/>
      <c r="HES93" s="345"/>
      <c r="HET93" s="345"/>
      <c r="HEU93" s="345"/>
      <c r="HEV93" s="345"/>
      <c r="HEW93" s="345"/>
      <c r="HEX93" s="345"/>
      <c r="HEY93" s="345"/>
      <c r="HEZ93" s="345"/>
      <c r="HFA93" s="345"/>
      <c r="HFB93" s="345"/>
      <c r="HFC93" s="345"/>
      <c r="HFD93" s="345"/>
      <c r="HFE93" s="345"/>
      <c r="HFF93" s="345"/>
      <c r="HFG93" s="345"/>
      <c r="HFH93" s="345"/>
      <c r="HFI93" s="345"/>
      <c r="HFJ93" s="345"/>
      <c r="HFK93" s="345"/>
      <c r="HFL93" s="345"/>
      <c r="HFM93" s="345"/>
      <c r="HFN93" s="345"/>
      <c r="HFO93" s="345"/>
      <c r="HFP93" s="345"/>
      <c r="HFQ93" s="345"/>
      <c r="HFR93" s="345"/>
      <c r="HFS93" s="345"/>
      <c r="HFT93" s="345"/>
      <c r="HFU93" s="345"/>
      <c r="HFV93" s="345"/>
      <c r="HFW93" s="345"/>
      <c r="HFX93" s="345"/>
      <c r="HFY93" s="345"/>
      <c r="HFZ93" s="345"/>
      <c r="HGA93" s="345"/>
      <c r="HGB93" s="345"/>
      <c r="HGC93" s="345"/>
      <c r="HGD93" s="345"/>
      <c r="HGE93" s="345"/>
      <c r="HGF93" s="345"/>
      <c r="HGG93" s="345"/>
      <c r="HGH93" s="345"/>
      <c r="HGI93" s="345"/>
      <c r="HGJ93" s="345"/>
      <c r="HGK93" s="345"/>
      <c r="HGL93" s="345"/>
      <c r="HGM93" s="345"/>
      <c r="HGN93" s="345"/>
      <c r="HGO93" s="345"/>
      <c r="HGP93" s="345"/>
      <c r="HGQ93" s="345"/>
      <c r="HGR93" s="345"/>
      <c r="HGS93" s="345"/>
      <c r="HGT93" s="345"/>
      <c r="HGU93" s="345"/>
      <c r="HGV93" s="345"/>
      <c r="HGW93" s="345"/>
      <c r="HGX93" s="345"/>
      <c r="HGY93" s="345"/>
      <c r="HGZ93" s="345"/>
      <c r="HHA93" s="345"/>
      <c r="HHB93" s="345"/>
      <c r="HHC93" s="345"/>
      <c r="HHD93" s="345"/>
      <c r="HHE93" s="345"/>
      <c r="HHF93" s="345"/>
      <c r="HHG93" s="345"/>
      <c r="HHH93" s="345"/>
      <c r="HHI93" s="345"/>
      <c r="HHJ93" s="345"/>
      <c r="HHK93" s="345"/>
      <c r="HHL93" s="345"/>
      <c r="HHM93" s="345"/>
      <c r="HHN93" s="345"/>
      <c r="HHO93" s="345"/>
      <c r="HHP93" s="345"/>
      <c r="HHQ93" s="345"/>
      <c r="HHR93" s="345"/>
      <c r="HHS93" s="345"/>
      <c r="HHT93" s="345"/>
      <c r="HHU93" s="345"/>
      <c r="HHV93" s="345"/>
      <c r="HHW93" s="345"/>
      <c r="HHX93" s="345"/>
      <c r="HHY93" s="345"/>
      <c r="HHZ93" s="345"/>
      <c r="HIA93" s="345"/>
      <c r="HIB93" s="345"/>
      <c r="HIC93" s="345"/>
      <c r="HID93" s="345"/>
      <c r="HIE93" s="345"/>
      <c r="HIF93" s="345"/>
      <c r="HIG93" s="345"/>
      <c r="HIH93" s="345"/>
      <c r="HII93" s="345"/>
      <c r="HIJ93" s="345"/>
      <c r="HIK93" s="345"/>
      <c r="HIL93" s="345"/>
      <c r="HIM93" s="345"/>
      <c r="HIN93" s="345"/>
      <c r="HIO93" s="345"/>
      <c r="HIP93" s="345"/>
      <c r="HIQ93" s="345"/>
      <c r="HIR93" s="345"/>
      <c r="HIS93" s="345"/>
      <c r="HIT93" s="345"/>
      <c r="HIU93" s="345"/>
      <c r="HIV93" s="345"/>
      <c r="HIW93" s="345"/>
      <c r="HIX93" s="345"/>
      <c r="HIY93" s="345"/>
      <c r="HIZ93" s="345"/>
      <c r="HJA93" s="345"/>
      <c r="HJB93" s="345"/>
      <c r="HJC93" s="345"/>
      <c r="HJD93" s="345"/>
      <c r="HJE93" s="345"/>
      <c r="HJF93" s="345"/>
      <c r="HJG93" s="345"/>
      <c r="HJH93" s="345"/>
      <c r="HJI93" s="345"/>
      <c r="HJJ93" s="345"/>
      <c r="HJK93" s="345"/>
      <c r="HJL93" s="345"/>
      <c r="HJM93" s="345"/>
      <c r="HJN93" s="345"/>
      <c r="HJO93" s="345"/>
      <c r="HJP93" s="345"/>
      <c r="HJQ93" s="345"/>
      <c r="HJR93" s="345"/>
      <c r="HJS93" s="345"/>
      <c r="HJT93" s="345"/>
      <c r="HJU93" s="345"/>
      <c r="HJV93" s="345"/>
      <c r="HJW93" s="345"/>
      <c r="HJX93" s="345"/>
      <c r="HJY93" s="345"/>
      <c r="HJZ93" s="345"/>
      <c r="HKA93" s="345"/>
      <c r="HKB93" s="345"/>
      <c r="HKC93" s="345"/>
      <c r="HKD93" s="345"/>
      <c r="HKE93" s="345"/>
      <c r="HKF93" s="345"/>
      <c r="HKG93" s="345"/>
      <c r="HKH93" s="345"/>
      <c r="HKI93" s="345"/>
      <c r="HKJ93" s="345"/>
      <c r="HKK93" s="345"/>
      <c r="HKL93" s="345"/>
      <c r="HKM93" s="345"/>
      <c r="HKN93" s="345"/>
      <c r="HKO93" s="345"/>
      <c r="HKP93" s="345"/>
      <c r="HKQ93" s="345"/>
      <c r="HKR93" s="345"/>
      <c r="HKS93" s="345"/>
      <c r="HKT93" s="345"/>
      <c r="HKU93" s="345"/>
      <c r="HKV93" s="345"/>
      <c r="HKW93" s="345"/>
      <c r="HKX93" s="345"/>
      <c r="HKY93" s="345"/>
      <c r="HKZ93" s="345"/>
      <c r="HLA93" s="345"/>
      <c r="HLB93" s="345"/>
      <c r="HLC93" s="345"/>
      <c r="HLD93" s="345"/>
      <c r="HLE93" s="345"/>
      <c r="HLF93" s="345"/>
      <c r="HLG93" s="345"/>
      <c r="HLH93" s="345"/>
      <c r="HLI93" s="345"/>
      <c r="HLJ93" s="345"/>
      <c r="HLK93" s="345"/>
      <c r="HLL93" s="345"/>
      <c r="HLM93" s="345"/>
      <c r="HLN93" s="345"/>
      <c r="HLO93" s="345"/>
      <c r="HLP93" s="345"/>
      <c r="HLQ93" s="345"/>
      <c r="HLR93" s="345"/>
      <c r="HLS93" s="345"/>
      <c r="HLT93" s="345"/>
      <c r="HLU93" s="345"/>
      <c r="HLV93" s="345"/>
      <c r="HLW93" s="345"/>
      <c r="HLX93" s="345"/>
      <c r="HLY93" s="345"/>
      <c r="HLZ93" s="345"/>
      <c r="HMA93" s="345"/>
      <c r="HMB93" s="345"/>
      <c r="HMC93" s="345"/>
      <c r="HMD93" s="345"/>
      <c r="HME93" s="345"/>
      <c r="HMF93" s="345"/>
      <c r="HMG93" s="345"/>
      <c r="HMH93" s="345"/>
      <c r="HMI93" s="345"/>
      <c r="HMJ93" s="345"/>
      <c r="HMK93" s="345"/>
      <c r="HML93" s="345"/>
      <c r="HMM93" s="345"/>
      <c r="HMN93" s="345"/>
      <c r="HMO93" s="345"/>
      <c r="HMP93" s="345"/>
      <c r="HMQ93" s="345"/>
      <c r="HMR93" s="345"/>
      <c r="HMS93" s="345"/>
      <c r="HMT93" s="345"/>
      <c r="HMU93" s="345"/>
      <c r="HMV93" s="345"/>
      <c r="HMW93" s="345"/>
      <c r="HMX93" s="345"/>
      <c r="HMY93" s="345"/>
      <c r="HMZ93" s="345"/>
      <c r="HNA93" s="345"/>
      <c r="HNB93" s="345"/>
      <c r="HNC93" s="345"/>
      <c r="HND93" s="345"/>
      <c r="HNE93" s="345"/>
      <c r="HNF93" s="345"/>
      <c r="HNG93" s="345"/>
      <c r="HNH93" s="345"/>
      <c r="HNI93" s="345"/>
      <c r="HNJ93" s="345"/>
      <c r="HNK93" s="345"/>
      <c r="HNL93" s="345"/>
      <c r="HNM93" s="345"/>
      <c r="HNN93" s="345"/>
      <c r="HNO93" s="345"/>
      <c r="HNP93" s="345"/>
      <c r="HNQ93" s="345"/>
      <c r="HNR93" s="345"/>
      <c r="HNS93" s="345"/>
      <c r="HNT93" s="345"/>
      <c r="HNU93" s="345"/>
      <c r="HNV93" s="345"/>
      <c r="HNW93" s="345"/>
      <c r="HNX93" s="345"/>
      <c r="HNY93" s="345"/>
      <c r="HNZ93" s="345"/>
      <c r="HOA93" s="345"/>
      <c r="HOB93" s="345"/>
      <c r="HOC93" s="345"/>
      <c r="HOD93" s="345"/>
      <c r="HOE93" s="345"/>
      <c r="HOF93" s="345"/>
      <c r="HOG93" s="345"/>
      <c r="HOH93" s="345"/>
      <c r="HOI93" s="345"/>
      <c r="HOJ93" s="345"/>
      <c r="HOK93" s="345"/>
      <c r="HOL93" s="345"/>
      <c r="HOM93" s="345"/>
      <c r="HON93" s="345"/>
      <c r="HOO93" s="345"/>
      <c r="HOP93" s="345"/>
      <c r="HOQ93" s="345"/>
      <c r="HOR93" s="345"/>
      <c r="HOS93" s="345"/>
      <c r="HOT93" s="345"/>
      <c r="HOU93" s="345"/>
      <c r="HOV93" s="345"/>
      <c r="HOW93" s="345"/>
      <c r="HOX93" s="345"/>
      <c r="HOY93" s="345"/>
      <c r="HOZ93" s="345"/>
      <c r="HPA93" s="345"/>
      <c r="HPB93" s="345"/>
      <c r="HPC93" s="345"/>
      <c r="HPD93" s="345"/>
      <c r="HPE93" s="345"/>
      <c r="HPF93" s="345"/>
      <c r="HPG93" s="345"/>
      <c r="HPH93" s="345"/>
      <c r="HPI93" s="345"/>
      <c r="HPJ93" s="345"/>
      <c r="HPK93" s="345"/>
      <c r="HPL93" s="345"/>
      <c r="HPM93" s="345"/>
      <c r="HPN93" s="345"/>
      <c r="HPO93" s="345"/>
      <c r="HPP93" s="345"/>
      <c r="HPQ93" s="345"/>
      <c r="HPR93" s="345"/>
      <c r="HPS93" s="345"/>
      <c r="HPT93" s="345"/>
      <c r="HPU93" s="345"/>
      <c r="HPV93" s="345"/>
      <c r="HPW93" s="345"/>
      <c r="HPX93" s="345"/>
      <c r="HPY93" s="345"/>
      <c r="HPZ93" s="345"/>
      <c r="HQA93" s="345"/>
      <c r="HQB93" s="345"/>
      <c r="HQC93" s="345"/>
      <c r="HQD93" s="345"/>
      <c r="HQE93" s="345"/>
      <c r="HQF93" s="345"/>
      <c r="HQG93" s="345"/>
      <c r="HQH93" s="345"/>
      <c r="HQI93" s="345"/>
      <c r="HQJ93" s="345"/>
      <c r="HQK93" s="345"/>
      <c r="HQL93" s="345"/>
      <c r="HQM93" s="345"/>
      <c r="HQN93" s="345"/>
      <c r="HQO93" s="345"/>
      <c r="HQP93" s="345"/>
      <c r="HQQ93" s="345"/>
      <c r="HQR93" s="345"/>
      <c r="HQS93" s="345"/>
      <c r="HQT93" s="345"/>
      <c r="HQU93" s="345"/>
      <c r="HQV93" s="345"/>
      <c r="HQW93" s="345"/>
      <c r="HQX93" s="345"/>
      <c r="HQY93" s="345"/>
      <c r="HQZ93" s="345"/>
      <c r="HRA93" s="345"/>
      <c r="HRB93" s="345"/>
      <c r="HRC93" s="345"/>
      <c r="HRD93" s="345"/>
      <c r="HRE93" s="345"/>
      <c r="HRF93" s="345"/>
      <c r="HRG93" s="345"/>
      <c r="HRH93" s="345"/>
      <c r="HRI93" s="345"/>
      <c r="HRJ93" s="345"/>
      <c r="HRK93" s="345"/>
      <c r="HRL93" s="345"/>
      <c r="HRM93" s="345"/>
      <c r="HRN93" s="345"/>
      <c r="HRO93" s="345"/>
      <c r="HRP93" s="345"/>
      <c r="HRQ93" s="345"/>
      <c r="HRR93" s="345"/>
      <c r="HRS93" s="345"/>
      <c r="HRT93" s="345"/>
      <c r="HRU93" s="345"/>
      <c r="HRV93" s="345"/>
      <c r="HRW93" s="345"/>
      <c r="HRX93" s="345"/>
      <c r="HRY93" s="345"/>
      <c r="HRZ93" s="345"/>
      <c r="HSA93" s="345"/>
      <c r="HSB93" s="345"/>
      <c r="HSC93" s="345"/>
      <c r="HSD93" s="345"/>
      <c r="HSE93" s="345"/>
      <c r="HSF93" s="345"/>
      <c r="HSG93" s="345"/>
      <c r="HSH93" s="345"/>
      <c r="HSI93" s="345"/>
      <c r="HSJ93" s="345"/>
      <c r="HSK93" s="345"/>
      <c r="HSL93" s="345"/>
      <c r="HSM93" s="345"/>
      <c r="HSN93" s="345"/>
      <c r="HSO93" s="345"/>
      <c r="HSP93" s="345"/>
      <c r="HSQ93" s="345"/>
      <c r="HSR93" s="345"/>
      <c r="HSS93" s="345"/>
      <c r="HST93" s="345"/>
      <c r="HSU93" s="345"/>
      <c r="HSV93" s="345"/>
      <c r="HSW93" s="345"/>
      <c r="HSX93" s="345"/>
      <c r="HSY93" s="345"/>
      <c r="HSZ93" s="345"/>
      <c r="HTA93" s="345"/>
      <c r="HTB93" s="345"/>
      <c r="HTC93" s="345"/>
      <c r="HTD93" s="345"/>
      <c r="HTE93" s="345"/>
      <c r="HTF93" s="345"/>
      <c r="HTG93" s="345"/>
      <c r="HTH93" s="345"/>
      <c r="HTI93" s="345"/>
      <c r="HTJ93" s="345"/>
      <c r="HTK93" s="345"/>
      <c r="HTL93" s="345"/>
      <c r="HTM93" s="345"/>
      <c r="HTN93" s="345"/>
      <c r="HTO93" s="345"/>
      <c r="HTP93" s="345"/>
      <c r="HTQ93" s="345"/>
      <c r="HTR93" s="345"/>
      <c r="HTS93" s="345"/>
      <c r="HTT93" s="345"/>
      <c r="HTU93" s="345"/>
      <c r="HTV93" s="345"/>
      <c r="HTW93" s="345"/>
      <c r="HTX93" s="345"/>
      <c r="HTY93" s="345"/>
      <c r="HTZ93" s="345"/>
      <c r="HUA93" s="345"/>
      <c r="HUB93" s="345"/>
      <c r="HUC93" s="345"/>
      <c r="HUD93" s="345"/>
      <c r="HUE93" s="345"/>
      <c r="HUF93" s="345"/>
      <c r="HUG93" s="345"/>
      <c r="HUH93" s="345"/>
      <c r="HUI93" s="345"/>
      <c r="HUJ93" s="345"/>
      <c r="HUK93" s="345"/>
      <c r="HUL93" s="345"/>
      <c r="HUM93" s="345"/>
      <c r="HUN93" s="345"/>
      <c r="HUO93" s="345"/>
      <c r="HUP93" s="345"/>
      <c r="HUQ93" s="345"/>
      <c r="HUR93" s="345"/>
      <c r="HUS93" s="345"/>
      <c r="HUT93" s="345"/>
      <c r="HUU93" s="345"/>
      <c r="HUV93" s="345"/>
      <c r="HUW93" s="345"/>
      <c r="HUX93" s="345"/>
      <c r="HUY93" s="345"/>
      <c r="HUZ93" s="345"/>
      <c r="HVA93" s="345"/>
      <c r="HVB93" s="345"/>
      <c r="HVC93" s="345"/>
      <c r="HVD93" s="345"/>
      <c r="HVE93" s="345"/>
      <c r="HVF93" s="345"/>
      <c r="HVG93" s="345"/>
      <c r="HVH93" s="345"/>
      <c r="HVI93" s="345"/>
      <c r="HVJ93" s="345"/>
      <c r="HVK93" s="345"/>
      <c r="HVL93" s="345"/>
      <c r="HVM93" s="345"/>
      <c r="HVN93" s="345"/>
      <c r="HVO93" s="345"/>
      <c r="HVP93" s="345"/>
      <c r="HVQ93" s="345"/>
      <c r="HVR93" s="345"/>
      <c r="HVS93" s="345"/>
      <c r="HVT93" s="345"/>
      <c r="HVU93" s="345"/>
      <c r="HVV93" s="345"/>
      <c r="HVW93" s="345"/>
      <c r="HVX93" s="345"/>
      <c r="HVY93" s="345"/>
      <c r="HVZ93" s="345"/>
      <c r="HWA93" s="345"/>
      <c r="HWB93" s="345"/>
      <c r="HWC93" s="345"/>
      <c r="HWD93" s="345"/>
      <c r="HWE93" s="345"/>
      <c r="HWF93" s="345"/>
      <c r="HWG93" s="345"/>
      <c r="HWH93" s="345"/>
      <c r="HWI93" s="345"/>
      <c r="HWJ93" s="345"/>
      <c r="HWK93" s="345"/>
      <c r="HWL93" s="345"/>
      <c r="HWM93" s="345"/>
      <c r="HWN93" s="345"/>
      <c r="HWO93" s="345"/>
      <c r="HWP93" s="345"/>
      <c r="HWQ93" s="345"/>
      <c r="HWR93" s="345"/>
      <c r="HWS93" s="345"/>
      <c r="HWT93" s="345"/>
      <c r="HWU93" s="345"/>
      <c r="HWV93" s="345"/>
      <c r="HWW93" s="345"/>
      <c r="HWX93" s="345"/>
      <c r="HWY93" s="345"/>
      <c r="HWZ93" s="345"/>
      <c r="HXA93" s="345"/>
      <c r="HXB93" s="345"/>
      <c r="HXC93" s="345"/>
      <c r="HXD93" s="345"/>
      <c r="HXE93" s="345"/>
      <c r="HXF93" s="345"/>
      <c r="HXG93" s="345"/>
      <c r="HXH93" s="345"/>
      <c r="HXI93" s="345"/>
      <c r="HXJ93" s="345"/>
      <c r="HXK93" s="345"/>
      <c r="HXL93" s="345"/>
      <c r="HXM93" s="345"/>
      <c r="HXN93" s="345"/>
      <c r="HXO93" s="345"/>
      <c r="HXP93" s="345"/>
      <c r="HXQ93" s="345"/>
      <c r="HXR93" s="345"/>
      <c r="HXS93" s="345"/>
      <c r="HXT93" s="345"/>
      <c r="HXU93" s="345"/>
      <c r="HXV93" s="345"/>
      <c r="HXW93" s="345"/>
      <c r="HXX93" s="345"/>
      <c r="HXY93" s="345"/>
      <c r="HXZ93" s="345"/>
      <c r="HYA93" s="345"/>
      <c r="HYB93" s="345"/>
      <c r="HYC93" s="345"/>
      <c r="HYD93" s="345"/>
      <c r="HYE93" s="345"/>
      <c r="HYF93" s="345"/>
      <c r="HYG93" s="345"/>
      <c r="HYH93" s="345"/>
      <c r="HYI93" s="345"/>
      <c r="HYJ93" s="345"/>
      <c r="HYK93" s="345"/>
      <c r="HYL93" s="345"/>
      <c r="HYM93" s="345"/>
      <c r="HYN93" s="345"/>
      <c r="HYO93" s="345"/>
      <c r="HYP93" s="345"/>
      <c r="HYQ93" s="345"/>
      <c r="HYR93" s="345"/>
      <c r="HYS93" s="345"/>
      <c r="HYT93" s="345"/>
      <c r="HYU93" s="345"/>
      <c r="HYV93" s="345"/>
      <c r="HYW93" s="345"/>
      <c r="HYX93" s="345"/>
      <c r="HYY93" s="345"/>
      <c r="HYZ93" s="345"/>
      <c r="HZA93" s="345"/>
      <c r="HZB93" s="345"/>
      <c r="HZC93" s="345"/>
      <c r="HZD93" s="345"/>
      <c r="HZE93" s="345"/>
      <c r="HZF93" s="345"/>
      <c r="HZG93" s="345"/>
      <c r="HZH93" s="345"/>
      <c r="HZI93" s="345"/>
      <c r="HZJ93" s="345"/>
      <c r="HZK93" s="345"/>
      <c r="HZL93" s="345"/>
      <c r="HZM93" s="345"/>
      <c r="HZN93" s="345"/>
      <c r="HZO93" s="345"/>
      <c r="HZP93" s="345"/>
      <c r="HZQ93" s="345"/>
      <c r="HZR93" s="345"/>
      <c r="HZS93" s="345"/>
      <c r="HZT93" s="345"/>
      <c r="HZU93" s="345"/>
      <c r="HZV93" s="345"/>
      <c r="HZW93" s="345"/>
      <c r="HZX93" s="345"/>
      <c r="HZY93" s="345"/>
      <c r="HZZ93" s="345"/>
      <c r="IAA93" s="345"/>
      <c r="IAB93" s="345"/>
      <c r="IAC93" s="345"/>
      <c r="IAD93" s="345"/>
      <c r="IAE93" s="345"/>
      <c r="IAF93" s="345"/>
      <c r="IAG93" s="345"/>
      <c r="IAH93" s="345"/>
      <c r="IAI93" s="345"/>
      <c r="IAJ93" s="345"/>
      <c r="IAK93" s="345"/>
      <c r="IAL93" s="345"/>
      <c r="IAM93" s="345"/>
      <c r="IAN93" s="345"/>
      <c r="IAO93" s="345"/>
      <c r="IAP93" s="345"/>
      <c r="IAQ93" s="345"/>
      <c r="IAR93" s="345"/>
      <c r="IAS93" s="345"/>
      <c r="IAT93" s="345"/>
      <c r="IAU93" s="345"/>
      <c r="IAV93" s="345"/>
      <c r="IAW93" s="345"/>
      <c r="IAX93" s="345"/>
      <c r="IAY93" s="345"/>
      <c r="IAZ93" s="345"/>
      <c r="IBA93" s="345"/>
      <c r="IBB93" s="345"/>
      <c r="IBC93" s="345"/>
      <c r="IBD93" s="345"/>
      <c r="IBE93" s="345"/>
      <c r="IBF93" s="345"/>
      <c r="IBG93" s="345"/>
      <c r="IBH93" s="345"/>
      <c r="IBI93" s="345"/>
      <c r="IBJ93" s="345"/>
      <c r="IBK93" s="345"/>
      <c r="IBL93" s="345"/>
      <c r="IBM93" s="345"/>
      <c r="IBN93" s="345"/>
      <c r="IBO93" s="345"/>
      <c r="IBP93" s="345"/>
      <c r="IBQ93" s="345"/>
      <c r="IBR93" s="345"/>
      <c r="IBS93" s="345"/>
      <c r="IBT93" s="345"/>
      <c r="IBU93" s="345"/>
      <c r="IBV93" s="345"/>
      <c r="IBW93" s="345"/>
      <c r="IBX93" s="345"/>
      <c r="IBY93" s="345"/>
      <c r="IBZ93" s="345"/>
      <c r="ICA93" s="345"/>
      <c r="ICB93" s="345"/>
      <c r="ICC93" s="345"/>
      <c r="ICD93" s="345"/>
      <c r="ICE93" s="345"/>
      <c r="ICF93" s="345"/>
      <c r="ICG93" s="345"/>
      <c r="ICH93" s="345"/>
      <c r="ICI93" s="345"/>
      <c r="ICJ93" s="345"/>
      <c r="ICK93" s="345"/>
      <c r="ICL93" s="345"/>
      <c r="ICM93" s="345"/>
      <c r="ICN93" s="345"/>
      <c r="ICO93" s="345"/>
      <c r="ICP93" s="345"/>
      <c r="ICQ93" s="345"/>
      <c r="ICR93" s="345"/>
      <c r="ICS93" s="345"/>
      <c r="ICT93" s="345"/>
      <c r="ICU93" s="345"/>
      <c r="ICV93" s="345"/>
      <c r="ICW93" s="345"/>
      <c r="ICX93" s="345"/>
      <c r="ICY93" s="345"/>
      <c r="ICZ93" s="345"/>
      <c r="IDA93" s="345"/>
      <c r="IDB93" s="345"/>
      <c r="IDC93" s="345"/>
      <c r="IDD93" s="345"/>
      <c r="IDE93" s="345"/>
      <c r="IDF93" s="345"/>
      <c r="IDG93" s="345"/>
      <c r="IDH93" s="345"/>
      <c r="IDI93" s="345"/>
      <c r="IDJ93" s="345"/>
      <c r="IDK93" s="345"/>
      <c r="IDL93" s="345"/>
      <c r="IDM93" s="345"/>
      <c r="IDN93" s="345"/>
      <c r="IDO93" s="345"/>
      <c r="IDP93" s="345"/>
      <c r="IDQ93" s="345"/>
      <c r="IDR93" s="345"/>
      <c r="IDS93" s="345"/>
      <c r="IDT93" s="345"/>
      <c r="IDU93" s="345"/>
      <c r="IDV93" s="345"/>
      <c r="IDW93" s="345"/>
      <c r="IDX93" s="345"/>
      <c r="IDY93" s="345"/>
      <c r="IDZ93" s="345"/>
      <c r="IEA93" s="345"/>
      <c r="IEB93" s="345"/>
      <c r="IEC93" s="345"/>
      <c r="IED93" s="345"/>
      <c r="IEE93" s="345"/>
      <c r="IEF93" s="345"/>
      <c r="IEG93" s="345"/>
      <c r="IEH93" s="345"/>
      <c r="IEI93" s="345"/>
      <c r="IEJ93" s="345"/>
      <c r="IEK93" s="345"/>
      <c r="IEL93" s="345"/>
      <c r="IEM93" s="345"/>
      <c r="IEN93" s="345"/>
      <c r="IEO93" s="345"/>
      <c r="IEP93" s="345"/>
      <c r="IEQ93" s="345"/>
      <c r="IER93" s="345"/>
      <c r="IES93" s="345"/>
      <c r="IET93" s="345"/>
      <c r="IEU93" s="345"/>
      <c r="IEV93" s="345"/>
      <c r="IEW93" s="345"/>
      <c r="IEX93" s="345"/>
      <c r="IEY93" s="345"/>
      <c r="IEZ93" s="345"/>
      <c r="IFA93" s="345"/>
      <c r="IFB93" s="345"/>
      <c r="IFC93" s="345"/>
      <c r="IFD93" s="345"/>
      <c r="IFE93" s="345"/>
      <c r="IFF93" s="345"/>
      <c r="IFG93" s="345"/>
      <c r="IFH93" s="345"/>
      <c r="IFI93" s="345"/>
      <c r="IFJ93" s="345"/>
      <c r="IFK93" s="345"/>
      <c r="IFL93" s="345"/>
      <c r="IFM93" s="345"/>
      <c r="IFN93" s="345"/>
      <c r="IFO93" s="345"/>
      <c r="IFP93" s="345"/>
      <c r="IFQ93" s="345"/>
      <c r="IFR93" s="345"/>
      <c r="IFS93" s="345"/>
      <c r="IFT93" s="345"/>
      <c r="IFU93" s="345"/>
      <c r="IFV93" s="345"/>
      <c r="IFW93" s="345"/>
      <c r="IFX93" s="345"/>
      <c r="IFY93" s="345"/>
      <c r="IFZ93" s="345"/>
      <c r="IGA93" s="345"/>
      <c r="IGB93" s="345"/>
      <c r="IGC93" s="345"/>
      <c r="IGD93" s="345"/>
      <c r="IGE93" s="345"/>
      <c r="IGF93" s="345"/>
      <c r="IGG93" s="345"/>
      <c r="IGH93" s="345"/>
      <c r="IGI93" s="345"/>
      <c r="IGJ93" s="345"/>
      <c r="IGK93" s="345"/>
      <c r="IGL93" s="345"/>
      <c r="IGM93" s="345"/>
      <c r="IGN93" s="345"/>
      <c r="IGO93" s="345"/>
      <c r="IGP93" s="345"/>
      <c r="IGQ93" s="345"/>
      <c r="IGR93" s="345"/>
      <c r="IGS93" s="345"/>
      <c r="IGT93" s="345"/>
      <c r="IGU93" s="345"/>
      <c r="IGV93" s="345"/>
      <c r="IGW93" s="345"/>
      <c r="IGX93" s="345"/>
      <c r="IGY93" s="345"/>
      <c r="IGZ93" s="345"/>
      <c r="IHA93" s="345"/>
      <c r="IHB93" s="345"/>
      <c r="IHC93" s="345"/>
      <c r="IHD93" s="345"/>
      <c r="IHE93" s="345"/>
      <c r="IHF93" s="345"/>
      <c r="IHG93" s="345"/>
      <c r="IHH93" s="345"/>
      <c r="IHI93" s="345"/>
      <c r="IHJ93" s="345"/>
      <c r="IHK93" s="345"/>
      <c r="IHL93" s="345"/>
      <c r="IHM93" s="345"/>
      <c r="IHN93" s="345"/>
      <c r="IHO93" s="345"/>
      <c r="IHP93" s="345"/>
      <c r="IHQ93" s="345"/>
      <c r="IHR93" s="345"/>
      <c r="IHS93" s="345"/>
      <c r="IHT93" s="345"/>
      <c r="IHU93" s="345"/>
      <c r="IHV93" s="345"/>
      <c r="IHW93" s="345"/>
      <c r="IHX93" s="345"/>
      <c r="IHY93" s="345"/>
      <c r="IHZ93" s="345"/>
      <c r="IIA93" s="345"/>
      <c r="IIB93" s="345"/>
      <c r="IIC93" s="345"/>
      <c r="IID93" s="345"/>
      <c r="IIE93" s="345"/>
      <c r="IIF93" s="345"/>
      <c r="IIG93" s="345"/>
      <c r="IIH93" s="345"/>
      <c r="III93" s="345"/>
      <c r="IIJ93" s="345"/>
      <c r="IIK93" s="345"/>
      <c r="IIL93" s="345"/>
      <c r="IIM93" s="345"/>
      <c r="IIN93" s="345"/>
      <c r="IIO93" s="345"/>
      <c r="IIP93" s="345"/>
      <c r="IIQ93" s="345"/>
      <c r="IIR93" s="345"/>
      <c r="IIS93" s="345"/>
      <c r="IIT93" s="345"/>
      <c r="IIU93" s="345"/>
      <c r="IIV93" s="345"/>
      <c r="IIW93" s="345"/>
      <c r="IIX93" s="345"/>
      <c r="IIY93" s="345"/>
      <c r="IIZ93" s="345"/>
      <c r="IJA93" s="345"/>
      <c r="IJB93" s="345"/>
      <c r="IJC93" s="345"/>
      <c r="IJD93" s="345"/>
      <c r="IJE93" s="345"/>
      <c r="IJF93" s="345"/>
      <c r="IJG93" s="345"/>
      <c r="IJH93" s="345"/>
      <c r="IJI93" s="345"/>
      <c r="IJJ93" s="345"/>
      <c r="IJK93" s="345"/>
      <c r="IJL93" s="345"/>
      <c r="IJM93" s="345"/>
      <c r="IJN93" s="345"/>
      <c r="IJO93" s="345"/>
      <c r="IJP93" s="345"/>
      <c r="IJQ93" s="345"/>
      <c r="IJR93" s="345"/>
      <c r="IJS93" s="345"/>
      <c r="IJT93" s="345"/>
      <c r="IJU93" s="345"/>
      <c r="IJV93" s="345"/>
      <c r="IJW93" s="345"/>
      <c r="IJX93" s="345"/>
      <c r="IJY93" s="345"/>
      <c r="IJZ93" s="345"/>
      <c r="IKA93" s="345"/>
      <c r="IKB93" s="345"/>
      <c r="IKC93" s="345"/>
      <c r="IKD93" s="345"/>
      <c r="IKE93" s="345"/>
      <c r="IKF93" s="345"/>
      <c r="IKG93" s="345"/>
      <c r="IKH93" s="345"/>
      <c r="IKI93" s="345"/>
      <c r="IKJ93" s="345"/>
      <c r="IKK93" s="345"/>
      <c r="IKL93" s="345"/>
      <c r="IKM93" s="345"/>
      <c r="IKN93" s="345"/>
      <c r="IKO93" s="345"/>
      <c r="IKP93" s="345"/>
      <c r="IKQ93" s="345"/>
      <c r="IKR93" s="345"/>
      <c r="IKS93" s="345"/>
      <c r="IKT93" s="345"/>
      <c r="IKU93" s="345"/>
      <c r="IKV93" s="345"/>
      <c r="IKW93" s="345"/>
      <c r="IKX93" s="345"/>
      <c r="IKY93" s="345"/>
      <c r="IKZ93" s="345"/>
      <c r="ILA93" s="345"/>
      <c r="ILB93" s="345"/>
      <c r="ILC93" s="345"/>
      <c r="ILD93" s="345"/>
      <c r="ILE93" s="345"/>
      <c r="ILF93" s="345"/>
      <c r="ILG93" s="345"/>
      <c r="ILH93" s="345"/>
      <c r="ILI93" s="345"/>
      <c r="ILJ93" s="345"/>
      <c r="ILK93" s="345"/>
      <c r="ILL93" s="345"/>
      <c r="ILM93" s="345"/>
      <c r="ILN93" s="345"/>
      <c r="ILO93" s="345"/>
      <c r="ILP93" s="345"/>
      <c r="ILQ93" s="345"/>
      <c r="ILR93" s="345"/>
      <c r="ILS93" s="345"/>
      <c r="ILT93" s="345"/>
      <c r="ILU93" s="345"/>
      <c r="ILV93" s="345"/>
      <c r="ILW93" s="345"/>
      <c r="ILX93" s="345"/>
      <c r="ILY93" s="345"/>
      <c r="ILZ93" s="345"/>
      <c r="IMA93" s="345"/>
      <c r="IMB93" s="345"/>
      <c r="IMC93" s="345"/>
      <c r="IMD93" s="345"/>
      <c r="IME93" s="345"/>
      <c r="IMF93" s="345"/>
      <c r="IMG93" s="345"/>
      <c r="IMH93" s="345"/>
      <c r="IMI93" s="345"/>
      <c r="IMJ93" s="345"/>
      <c r="IMK93" s="345"/>
      <c r="IML93" s="345"/>
      <c r="IMM93" s="345"/>
      <c r="IMN93" s="345"/>
      <c r="IMO93" s="345"/>
      <c r="IMP93" s="345"/>
      <c r="IMQ93" s="345"/>
      <c r="IMR93" s="345"/>
      <c r="IMS93" s="345"/>
      <c r="IMT93" s="345"/>
      <c r="IMU93" s="345"/>
      <c r="IMV93" s="345"/>
      <c r="IMW93" s="345"/>
      <c r="IMX93" s="345"/>
      <c r="IMY93" s="345"/>
      <c r="IMZ93" s="345"/>
      <c r="INA93" s="345"/>
      <c r="INB93" s="345"/>
      <c r="INC93" s="345"/>
      <c r="IND93" s="345"/>
      <c r="INE93" s="345"/>
      <c r="INF93" s="345"/>
      <c r="ING93" s="345"/>
      <c r="INH93" s="345"/>
      <c r="INI93" s="345"/>
      <c r="INJ93" s="345"/>
      <c r="INK93" s="345"/>
      <c r="INL93" s="345"/>
      <c r="INM93" s="345"/>
      <c r="INN93" s="345"/>
      <c r="INO93" s="345"/>
      <c r="INP93" s="345"/>
      <c r="INQ93" s="345"/>
      <c r="INR93" s="345"/>
      <c r="INS93" s="345"/>
      <c r="INT93" s="345"/>
      <c r="INU93" s="345"/>
      <c r="INV93" s="345"/>
      <c r="INW93" s="345"/>
      <c r="INX93" s="345"/>
      <c r="INY93" s="345"/>
      <c r="INZ93" s="345"/>
      <c r="IOA93" s="345"/>
      <c r="IOB93" s="345"/>
      <c r="IOC93" s="345"/>
      <c r="IOD93" s="345"/>
      <c r="IOE93" s="345"/>
      <c r="IOF93" s="345"/>
      <c r="IOG93" s="345"/>
      <c r="IOH93" s="345"/>
      <c r="IOI93" s="345"/>
      <c r="IOJ93" s="345"/>
      <c r="IOK93" s="345"/>
      <c r="IOL93" s="345"/>
      <c r="IOM93" s="345"/>
      <c r="ION93" s="345"/>
      <c r="IOO93" s="345"/>
      <c r="IOP93" s="345"/>
      <c r="IOQ93" s="345"/>
      <c r="IOR93" s="345"/>
      <c r="IOS93" s="345"/>
      <c r="IOT93" s="345"/>
      <c r="IOU93" s="345"/>
      <c r="IOV93" s="345"/>
      <c r="IOW93" s="345"/>
      <c r="IOX93" s="345"/>
      <c r="IOY93" s="345"/>
      <c r="IOZ93" s="345"/>
      <c r="IPA93" s="345"/>
      <c r="IPB93" s="345"/>
      <c r="IPC93" s="345"/>
      <c r="IPD93" s="345"/>
      <c r="IPE93" s="345"/>
      <c r="IPF93" s="345"/>
      <c r="IPG93" s="345"/>
      <c r="IPH93" s="345"/>
      <c r="IPI93" s="345"/>
      <c r="IPJ93" s="345"/>
      <c r="IPK93" s="345"/>
      <c r="IPL93" s="345"/>
      <c r="IPM93" s="345"/>
      <c r="IPN93" s="345"/>
      <c r="IPO93" s="345"/>
      <c r="IPP93" s="345"/>
      <c r="IPQ93" s="345"/>
      <c r="IPR93" s="345"/>
      <c r="IPS93" s="345"/>
      <c r="IPT93" s="345"/>
      <c r="IPU93" s="345"/>
      <c r="IPV93" s="345"/>
      <c r="IPW93" s="345"/>
      <c r="IPX93" s="345"/>
      <c r="IPY93" s="345"/>
      <c r="IPZ93" s="345"/>
      <c r="IQA93" s="345"/>
      <c r="IQB93" s="345"/>
      <c r="IQC93" s="345"/>
      <c r="IQD93" s="345"/>
      <c r="IQE93" s="345"/>
      <c r="IQF93" s="345"/>
      <c r="IQG93" s="345"/>
      <c r="IQH93" s="345"/>
      <c r="IQI93" s="345"/>
      <c r="IQJ93" s="345"/>
      <c r="IQK93" s="345"/>
      <c r="IQL93" s="345"/>
      <c r="IQM93" s="345"/>
      <c r="IQN93" s="345"/>
      <c r="IQO93" s="345"/>
      <c r="IQP93" s="345"/>
      <c r="IQQ93" s="345"/>
      <c r="IQR93" s="345"/>
      <c r="IQS93" s="345"/>
      <c r="IQT93" s="345"/>
      <c r="IQU93" s="345"/>
      <c r="IQV93" s="345"/>
      <c r="IQW93" s="345"/>
      <c r="IQX93" s="345"/>
      <c r="IQY93" s="345"/>
      <c r="IQZ93" s="345"/>
      <c r="IRA93" s="345"/>
      <c r="IRB93" s="345"/>
      <c r="IRC93" s="345"/>
      <c r="IRD93" s="345"/>
      <c r="IRE93" s="345"/>
      <c r="IRF93" s="345"/>
      <c r="IRG93" s="345"/>
      <c r="IRH93" s="345"/>
      <c r="IRI93" s="345"/>
      <c r="IRJ93" s="345"/>
      <c r="IRK93" s="345"/>
      <c r="IRL93" s="345"/>
      <c r="IRM93" s="345"/>
      <c r="IRN93" s="345"/>
      <c r="IRO93" s="345"/>
      <c r="IRP93" s="345"/>
      <c r="IRQ93" s="345"/>
      <c r="IRR93" s="345"/>
      <c r="IRS93" s="345"/>
      <c r="IRT93" s="345"/>
      <c r="IRU93" s="345"/>
      <c r="IRV93" s="345"/>
      <c r="IRW93" s="345"/>
      <c r="IRX93" s="345"/>
      <c r="IRY93" s="345"/>
      <c r="IRZ93" s="345"/>
      <c r="ISA93" s="345"/>
      <c r="ISB93" s="345"/>
      <c r="ISC93" s="345"/>
      <c r="ISD93" s="345"/>
      <c r="ISE93" s="345"/>
      <c r="ISF93" s="345"/>
      <c r="ISG93" s="345"/>
      <c r="ISH93" s="345"/>
      <c r="ISI93" s="345"/>
      <c r="ISJ93" s="345"/>
      <c r="ISK93" s="345"/>
      <c r="ISL93" s="345"/>
      <c r="ISM93" s="345"/>
      <c r="ISN93" s="345"/>
      <c r="ISO93" s="345"/>
      <c r="ISP93" s="345"/>
      <c r="ISQ93" s="345"/>
      <c r="ISR93" s="345"/>
      <c r="ISS93" s="345"/>
      <c r="IST93" s="345"/>
      <c r="ISU93" s="345"/>
      <c r="ISV93" s="345"/>
      <c r="ISW93" s="345"/>
      <c r="ISX93" s="345"/>
      <c r="ISY93" s="345"/>
      <c r="ISZ93" s="345"/>
      <c r="ITA93" s="345"/>
      <c r="ITB93" s="345"/>
      <c r="ITC93" s="345"/>
      <c r="ITD93" s="345"/>
      <c r="ITE93" s="345"/>
      <c r="ITF93" s="345"/>
      <c r="ITG93" s="345"/>
      <c r="ITH93" s="345"/>
      <c r="ITI93" s="345"/>
      <c r="ITJ93" s="345"/>
      <c r="ITK93" s="345"/>
      <c r="ITL93" s="345"/>
      <c r="ITM93" s="345"/>
      <c r="ITN93" s="345"/>
      <c r="ITO93" s="345"/>
      <c r="ITP93" s="345"/>
      <c r="ITQ93" s="345"/>
      <c r="ITR93" s="345"/>
      <c r="ITS93" s="345"/>
      <c r="ITT93" s="345"/>
      <c r="ITU93" s="345"/>
      <c r="ITV93" s="345"/>
      <c r="ITW93" s="345"/>
      <c r="ITX93" s="345"/>
      <c r="ITY93" s="345"/>
      <c r="ITZ93" s="345"/>
      <c r="IUA93" s="345"/>
      <c r="IUB93" s="345"/>
      <c r="IUC93" s="345"/>
      <c r="IUD93" s="345"/>
      <c r="IUE93" s="345"/>
      <c r="IUF93" s="345"/>
      <c r="IUG93" s="345"/>
      <c r="IUH93" s="345"/>
      <c r="IUI93" s="345"/>
      <c r="IUJ93" s="345"/>
      <c r="IUK93" s="345"/>
      <c r="IUL93" s="345"/>
      <c r="IUM93" s="345"/>
      <c r="IUN93" s="345"/>
      <c r="IUO93" s="345"/>
      <c r="IUP93" s="345"/>
      <c r="IUQ93" s="345"/>
      <c r="IUR93" s="345"/>
      <c r="IUS93" s="345"/>
      <c r="IUT93" s="345"/>
      <c r="IUU93" s="345"/>
      <c r="IUV93" s="345"/>
      <c r="IUW93" s="345"/>
      <c r="IUX93" s="345"/>
      <c r="IUY93" s="345"/>
      <c r="IUZ93" s="345"/>
      <c r="IVA93" s="345"/>
      <c r="IVB93" s="345"/>
      <c r="IVC93" s="345"/>
      <c r="IVD93" s="345"/>
      <c r="IVE93" s="345"/>
      <c r="IVF93" s="345"/>
      <c r="IVG93" s="345"/>
      <c r="IVH93" s="345"/>
      <c r="IVI93" s="345"/>
      <c r="IVJ93" s="345"/>
      <c r="IVK93" s="345"/>
      <c r="IVL93" s="345"/>
      <c r="IVM93" s="345"/>
      <c r="IVN93" s="345"/>
      <c r="IVO93" s="345"/>
      <c r="IVP93" s="345"/>
      <c r="IVQ93" s="345"/>
      <c r="IVR93" s="345"/>
      <c r="IVS93" s="345"/>
      <c r="IVT93" s="345"/>
      <c r="IVU93" s="345"/>
      <c r="IVV93" s="345"/>
      <c r="IVW93" s="345"/>
      <c r="IVX93" s="345"/>
      <c r="IVY93" s="345"/>
      <c r="IVZ93" s="345"/>
      <c r="IWA93" s="345"/>
      <c r="IWB93" s="345"/>
      <c r="IWC93" s="345"/>
      <c r="IWD93" s="345"/>
      <c r="IWE93" s="345"/>
      <c r="IWF93" s="345"/>
      <c r="IWG93" s="345"/>
      <c r="IWH93" s="345"/>
      <c r="IWI93" s="345"/>
      <c r="IWJ93" s="345"/>
      <c r="IWK93" s="345"/>
      <c r="IWL93" s="345"/>
      <c r="IWM93" s="345"/>
      <c r="IWN93" s="345"/>
      <c r="IWO93" s="345"/>
      <c r="IWP93" s="345"/>
      <c r="IWQ93" s="345"/>
      <c r="IWR93" s="345"/>
      <c r="IWS93" s="345"/>
      <c r="IWT93" s="345"/>
      <c r="IWU93" s="345"/>
      <c r="IWV93" s="345"/>
      <c r="IWW93" s="345"/>
      <c r="IWX93" s="345"/>
      <c r="IWY93" s="345"/>
      <c r="IWZ93" s="345"/>
      <c r="IXA93" s="345"/>
      <c r="IXB93" s="345"/>
      <c r="IXC93" s="345"/>
      <c r="IXD93" s="345"/>
      <c r="IXE93" s="345"/>
      <c r="IXF93" s="345"/>
      <c r="IXG93" s="345"/>
      <c r="IXH93" s="345"/>
      <c r="IXI93" s="345"/>
      <c r="IXJ93" s="345"/>
      <c r="IXK93" s="345"/>
      <c r="IXL93" s="345"/>
      <c r="IXM93" s="345"/>
      <c r="IXN93" s="345"/>
      <c r="IXO93" s="345"/>
      <c r="IXP93" s="345"/>
      <c r="IXQ93" s="345"/>
      <c r="IXR93" s="345"/>
      <c r="IXS93" s="345"/>
      <c r="IXT93" s="345"/>
      <c r="IXU93" s="345"/>
      <c r="IXV93" s="345"/>
      <c r="IXW93" s="345"/>
      <c r="IXX93" s="345"/>
      <c r="IXY93" s="345"/>
      <c r="IXZ93" s="345"/>
      <c r="IYA93" s="345"/>
      <c r="IYB93" s="345"/>
      <c r="IYC93" s="345"/>
      <c r="IYD93" s="345"/>
      <c r="IYE93" s="345"/>
      <c r="IYF93" s="345"/>
      <c r="IYG93" s="345"/>
      <c r="IYH93" s="345"/>
      <c r="IYI93" s="345"/>
      <c r="IYJ93" s="345"/>
      <c r="IYK93" s="345"/>
      <c r="IYL93" s="345"/>
      <c r="IYM93" s="345"/>
      <c r="IYN93" s="345"/>
      <c r="IYO93" s="345"/>
      <c r="IYP93" s="345"/>
      <c r="IYQ93" s="345"/>
      <c r="IYR93" s="345"/>
      <c r="IYS93" s="345"/>
      <c r="IYT93" s="345"/>
      <c r="IYU93" s="345"/>
      <c r="IYV93" s="345"/>
      <c r="IYW93" s="345"/>
      <c r="IYX93" s="345"/>
      <c r="IYY93" s="345"/>
      <c r="IYZ93" s="345"/>
      <c r="IZA93" s="345"/>
      <c r="IZB93" s="345"/>
      <c r="IZC93" s="345"/>
      <c r="IZD93" s="345"/>
      <c r="IZE93" s="345"/>
      <c r="IZF93" s="345"/>
      <c r="IZG93" s="345"/>
      <c r="IZH93" s="345"/>
      <c r="IZI93" s="345"/>
      <c r="IZJ93" s="345"/>
      <c r="IZK93" s="345"/>
      <c r="IZL93" s="345"/>
      <c r="IZM93" s="345"/>
      <c r="IZN93" s="345"/>
      <c r="IZO93" s="345"/>
      <c r="IZP93" s="345"/>
      <c r="IZQ93" s="345"/>
      <c r="IZR93" s="345"/>
      <c r="IZS93" s="345"/>
      <c r="IZT93" s="345"/>
      <c r="IZU93" s="345"/>
      <c r="IZV93" s="345"/>
      <c r="IZW93" s="345"/>
      <c r="IZX93" s="345"/>
      <c r="IZY93" s="345"/>
      <c r="IZZ93" s="345"/>
      <c r="JAA93" s="345"/>
      <c r="JAB93" s="345"/>
      <c r="JAC93" s="345"/>
      <c r="JAD93" s="345"/>
      <c r="JAE93" s="345"/>
      <c r="JAF93" s="345"/>
      <c r="JAG93" s="345"/>
      <c r="JAH93" s="345"/>
      <c r="JAI93" s="345"/>
      <c r="JAJ93" s="345"/>
      <c r="JAK93" s="345"/>
      <c r="JAL93" s="345"/>
      <c r="JAM93" s="345"/>
      <c r="JAN93" s="345"/>
      <c r="JAO93" s="345"/>
      <c r="JAP93" s="345"/>
      <c r="JAQ93" s="345"/>
      <c r="JAR93" s="345"/>
      <c r="JAS93" s="345"/>
      <c r="JAT93" s="345"/>
      <c r="JAU93" s="345"/>
      <c r="JAV93" s="345"/>
      <c r="JAW93" s="345"/>
      <c r="JAX93" s="345"/>
      <c r="JAY93" s="345"/>
      <c r="JAZ93" s="345"/>
      <c r="JBA93" s="345"/>
      <c r="JBB93" s="345"/>
      <c r="JBC93" s="345"/>
      <c r="JBD93" s="345"/>
      <c r="JBE93" s="345"/>
      <c r="JBF93" s="345"/>
      <c r="JBG93" s="345"/>
      <c r="JBH93" s="345"/>
      <c r="JBI93" s="345"/>
      <c r="JBJ93" s="345"/>
      <c r="JBK93" s="345"/>
      <c r="JBL93" s="345"/>
      <c r="JBM93" s="345"/>
      <c r="JBN93" s="345"/>
      <c r="JBO93" s="345"/>
      <c r="JBP93" s="345"/>
      <c r="JBQ93" s="345"/>
      <c r="JBR93" s="345"/>
      <c r="JBS93" s="345"/>
      <c r="JBT93" s="345"/>
      <c r="JBU93" s="345"/>
      <c r="JBV93" s="345"/>
      <c r="JBW93" s="345"/>
      <c r="JBX93" s="345"/>
      <c r="JBY93" s="345"/>
      <c r="JBZ93" s="345"/>
      <c r="JCA93" s="345"/>
      <c r="JCB93" s="345"/>
      <c r="JCC93" s="345"/>
      <c r="JCD93" s="345"/>
      <c r="JCE93" s="345"/>
      <c r="JCF93" s="345"/>
      <c r="JCG93" s="345"/>
      <c r="JCH93" s="345"/>
      <c r="JCI93" s="345"/>
      <c r="JCJ93" s="345"/>
      <c r="JCK93" s="345"/>
      <c r="JCL93" s="345"/>
      <c r="JCM93" s="345"/>
      <c r="JCN93" s="345"/>
      <c r="JCO93" s="345"/>
      <c r="JCP93" s="345"/>
      <c r="JCQ93" s="345"/>
      <c r="JCR93" s="345"/>
      <c r="JCS93" s="345"/>
      <c r="JCT93" s="345"/>
      <c r="JCU93" s="345"/>
      <c r="JCV93" s="345"/>
      <c r="JCW93" s="345"/>
      <c r="JCX93" s="345"/>
      <c r="JCY93" s="345"/>
      <c r="JCZ93" s="345"/>
      <c r="JDA93" s="345"/>
      <c r="JDB93" s="345"/>
      <c r="JDC93" s="345"/>
      <c r="JDD93" s="345"/>
      <c r="JDE93" s="345"/>
      <c r="JDF93" s="345"/>
      <c r="JDG93" s="345"/>
      <c r="JDH93" s="345"/>
      <c r="JDI93" s="345"/>
      <c r="JDJ93" s="345"/>
      <c r="JDK93" s="345"/>
      <c r="JDL93" s="345"/>
      <c r="JDM93" s="345"/>
      <c r="JDN93" s="345"/>
      <c r="JDO93" s="345"/>
      <c r="JDP93" s="345"/>
      <c r="JDQ93" s="345"/>
      <c r="JDR93" s="345"/>
      <c r="JDS93" s="345"/>
      <c r="JDT93" s="345"/>
      <c r="JDU93" s="345"/>
      <c r="JDV93" s="345"/>
      <c r="JDW93" s="345"/>
      <c r="JDX93" s="345"/>
      <c r="JDY93" s="345"/>
      <c r="JDZ93" s="345"/>
      <c r="JEA93" s="345"/>
      <c r="JEB93" s="345"/>
      <c r="JEC93" s="345"/>
      <c r="JED93" s="345"/>
      <c r="JEE93" s="345"/>
      <c r="JEF93" s="345"/>
      <c r="JEG93" s="345"/>
      <c r="JEH93" s="345"/>
      <c r="JEI93" s="345"/>
      <c r="JEJ93" s="345"/>
      <c r="JEK93" s="345"/>
      <c r="JEL93" s="345"/>
      <c r="JEM93" s="345"/>
      <c r="JEN93" s="345"/>
      <c r="JEO93" s="345"/>
      <c r="JEP93" s="345"/>
      <c r="JEQ93" s="345"/>
      <c r="JER93" s="345"/>
      <c r="JES93" s="345"/>
      <c r="JET93" s="345"/>
      <c r="JEU93" s="345"/>
      <c r="JEV93" s="345"/>
      <c r="JEW93" s="345"/>
      <c r="JEX93" s="345"/>
      <c r="JEY93" s="345"/>
      <c r="JEZ93" s="345"/>
      <c r="JFA93" s="345"/>
      <c r="JFB93" s="345"/>
      <c r="JFC93" s="345"/>
      <c r="JFD93" s="345"/>
      <c r="JFE93" s="345"/>
      <c r="JFF93" s="345"/>
      <c r="JFG93" s="345"/>
      <c r="JFH93" s="345"/>
      <c r="JFI93" s="345"/>
      <c r="JFJ93" s="345"/>
      <c r="JFK93" s="345"/>
      <c r="JFL93" s="345"/>
      <c r="JFM93" s="345"/>
      <c r="JFN93" s="345"/>
      <c r="JFO93" s="345"/>
      <c r="JFP93" s="345"/>
      <c r="JFQ93" s="345"/>
      <c r="JFR93" s="345"/>
      <c r="JFS93" s="345"/>
      <c r="JFT93" s="345"/>
      <c r="JFU93" s="345"/>
      <c r="JFV93" s="345"/>
      <c r="JFW93" s="345"/>
      <c r="JFX93" s="345"/>
      <c r="JFY93" s="345"/>
      <c r="JFZ93" s="345"/>
      <c r="JGA93" s="345"/>
      <c r="JGB93" s="345"/>
      <c r="JGC93" s="345"/>
      <c r="JGD93" s="345"/>
      <c r="JGE93" s="345"/>
      <c r="JGF93" s="345"/>
      <c r="JGG93" s="345"/>
      <c r="JGH93" s="345"/>
      <c r="JGI93" s="345"/>
      <c r="JGJ93" s="345"/>
      <c r="JGK93" s="345"/>
      <c r="JGL93" s="345"/>
      <c r="JGM93" s="345"/>
      <c r="JGN93" s="345"/>
      <c r="JGO93" s="345"/>
      <c r="JGP93" s="345"/>
      <c r="JGQ93" s="345"/>
      <c r="JGR93" s="345"/>
      <c r="JGS93" s="345"/>
      <c r="JGT93" s="345"/>
      <c r="JGU93" s="345"/>
      <c r="JGV93" s="345"/>
      <c r="JGW93" s="345"/>
      <c r="JGX93" s="345"/>
      <c r="JGY93" s="345"/>
      <c r="JGZ93" s="345"/>
      <c r="JHA93" s="345"/>
      <c r="JHB93" s="345"/>
      <c r="JHC93" s="345"/>
      <c r="JHD93" s="345"/>
      <c r="JHE93" s="345"/>
      <c r="JHF93" s="345"/>
      <c r="JHG93" s="345"/>
      <c r="JHH93" s="345"/>
      <c r="JHI93" s="345"/>
      <c r="JHJ93" s="345"/>
      <c r="JHK93" s="345"/>
      <c r="JHL93" s="345"/>
      <c r="JHM93" s="345"/>
      <c r="JHN93" s="345"/>
      <c r="JHO93" s="345"/>
      <c r="JHP93" s="345"/>
      <c r="JHQ93" s="345"/>
      <c r="JHR93" s="345"/>
      <c r="JHS93" s="345"/>
      <c r="JHT93" s="345"/>
      <c r="JHU93" s="345"/>
      <c r="JHV93" s="345"/>
      <c r="JHW93" s="345"/>
      <c r="JHX93" s="345"/>
      <c r="JHY93" s="345"/>
      <c r="JHZ93" s="345"/>
      <c r="JIA93" s="345"/>
      <c r="JIB93" s="345"/>
      <c r="JIC93" s="345"/>
      <c r="JID93" s="345"/>
      <c r="JIE93" s="345"/>
      <c r="JIF93" s="345"/>
      <c r="JIG93" s="345"/>
      <c r="JIH93" s="345"/>
      <c r="JII93" s="345"/>
      <c r="JIJ93" s="345"/>
      <c r="JIK93" s="345"/>
      <c r="JIL93" s="345"/>
      <c r="JIM93" s="345"/>
      <c r="JIN93" s="345"/>
      <c r="JIO93" s="345"/>
      <c r="JIP93" s="345"/>
      <c r="JIQ93" s="345"/>
      <c r="JIR93" s="345"/>
      <c r="JIS93" s="345"/>
      <c r="JIT93" s="345"/>
      <c r="JIU93" s="345"/>
      <c r="JIV93" s="345"/>
      <c r="JIW93" s="345"/>
      <c r="JIX93" s="345"/>
      <c r="JIY93" s="345"/>
      <c r="JIZ93" s="345"/>
      <c r="JJA93" s="345"/>
      <c r="JJB93" s="345"/>
      <c r="JJC93" s="345"/>
      <c r="JJD93" s="345"/>
      <c r="JJE93" s="345"/>
      <c r="JJF93" s="345"/>
      <c r="JJG93" s="345"/>
      <c r="JJH93" s="345"/>
      <c r="JJI93" s="345"/>
      <c r="JJJ93" s="345"/>
      <c r="JJK93" s="345"/>
      <c r="JJL93" s="345"/>
      <c r="JJM93" s="345"/>
      <c r="JJN93" s="345"/>
      <c r="JJO93" s="345"/>
      <c r="JJP93" s="345"/>
      <c r="JJQ93" s="345"/>
      <c r="JJR93" s="345"/>
      <c r="JJS93" s="345"/>
      <c r="JJT93" s="345"/>
      <c r="JJU93" s="345"/>
      <c r="JJV93" s="345"/>
      <c r="JJW93" s="345"/>
      <c r="JJX93" s="345"/>
      <c r="JJY93" s="345"/>
      <c r="JJZ93" s="345"/>
      <c r="JKA93" s="345"/>
      <c r="JKB93" s="345"/>
      <c r="JKC93" s="345"/>
      <c r="JKD93" s="345"/>
      <c r="JKE93" s="345"/>
      <c r="JKF93" s="345"/>
      <c r="JKG93" s="345"/>
      <c r="JKH93" s="345"/>
      <c r="JKI93" s="345"/>
      <c r="JKJ93" s="345"/>
      <c r="JKK93" s="345"/>
      <c r="JKL93" s="345"/>
      <c r="JKM93" s="345"/>
      <c r="JKN93" s="345"/>
      <c r="JKO93" s="345"/>
      <c r="JKP93" s="345"/>
      <c r="JKQ93" s="345"/>
      <c r="JKR93" s="345"/>
      <c r="JKS93" s="345"/>
      <c r="JKT93" s="345"/>
      <c r="JKU93" s="345"/>
      <c r="JKV93" s="345"/>
      <c r="JKW93" s="345"/>
      <c r="JKX93" s="345"/>
      <c r="JKY93" s="345"/>
      <c r="JKZ93" s="345"/>
      <c r="JLA93" s="345"/>
      <c r="JLB93" s="345"/>
      <c r="JLC93" s="345"/>
      <c r="JLD93" s="345"/>
      <c r="JLE93" s="345"/>
      <c r="JLF93" s="345"/>
      <c r="JLG93" s="345"/>
      <c r="JLH93" s="345"/>
      <c r="JLI93" s="345"/>
      <c r="JLJ93" s="345"/>
      <c r="JLK93" s="345"/>
      <c r="JLL93" s="345"/>
      <c r="JLM93" s="345"/>
      <c r="JLN93" s="345"/>
      <c r="JLO93" s="345"/>
      <c r="JLP93" s="345"/>
      <c r="JLQ93" s="345"/>
      <c r="JLR93" s="345"/>
      <c r="JLS93" s="345"/>
      <c r="JLT93" s="345"/>
      <c r="JLU93" s="345"/>
      <c r="JLV93" s="345"/>
      <c r="JLW93" s="345"/>
      <c r="JLX93" s="345"/>
      <c r="JLY93" s="345"/>
      <c r="JLZ93" s="345"/>
      <c r="JMA93" s="345"/>
      <c r="JMB93" s="345"/>
      <c r="JMC93" s="345"/>
      <c r="JMD93" s="345"/>
      <c r="JME93" s="345"/>
      <c r="JMF93" s="345"/>
      <c r="JMG93" s="345"/>
      <c r="JMH93" s="345"/>
      <c r="JMI93" s="345"/>
      <c r="JMJ93" s="345"/>
      <c r="JMK93" s="345"/>
      <c r="JML93" s="345"/>
      <c r="JMM93" s="345"/>
      <c r="JMN93" s="345"/>
      <c r="JMO93" s="345"/>
      <c r="JMP93" s="345"/>
      <c r="JMQ93" s="345"/>
      <c r="JMR93" s="345"/>
      <c r="JMS93" s="345"/>
      <c r="JMT93" s="345"/>
      <c r="JMU93" s="345"/>
      <c r="JMV93" s="345"/>
      <c r="JMW93" s="345"/>
      <c r="JMX93" s="345"/>
      <c r="JMY93" s="345"/>
      <c r="JMZ93" s="345"/>
      <c r="JNA93" s="345"/>
      <c r="JNB93" s="345"/>
      <c r="JNC93" s="345"/>
      <c r="JND93" s="345"/>
      <c r="JNE93" s="345"/>
      <c r="JNF93" s="345"/>
      <c r="JNG93" s="345"/>
      <c r="JNH93" s="345"/>
      <c r="JNI93" s="345"/>
      <c r="JNJ93" s="345"/>
      <c r="JNK93" s="345"/>
      <c r="JNL93" s="345"/>
      <c r="JNM93" s="345"/>
      <c r="JNN93" s="345"/>
      <c r="JNO93" s="345"/>
      <c r="JNP93" s="345"/>
      <c r="JNQ93" s="345"/>
      <c r="JNR93" s="345"/>
      <c r="JNS93" s="345"/>
      <c r="JNT93" s="345"/>
      <c r="JNU93" s="345"/>
      <c r="JNV93" s="345"/>
      <c r="JNW93" s="345"/>
      <c r="JNX93" s="345"/>
      <c r="JNY93" s="345"/>
      <c r="JNZ93" s="345"/>
      <c r="JOA93" s="345"/>
      <c r="JOB93" s="345"/>
      <c r="JOC93" s="345"/>
      <c r="JOD93" s="345"/>
      <c r="JOE93" s="345"/>
      <c r="JOF93" s="345"/>
      <c r="JOG93" s="345"/>
      <c r="JOH93" s="345"/>
      <c r="JOI93" s="345"/>
      <c r="JOJ93" s="345"/>
      <c r="JOK93" s="345"/>
      <c r="JOL93" s="345"/>
      <c r="JOM93" s="345"/>
      <c r="JON93" s="345"/>
      <c r="JOO93" s="345"/>
      <c r="JOP93" s="345"/>
      <c r="JOQ93" s="345"/>
      <c r="JOR93" s="345"/>
      <c r="JOS93" s="345"/>
      <c r="JOT93" s="345"/>
      <c r="JOU93" s="345"/>
      <c r="JOV93" s="345"/>
      <c r="JOW93" s="345"/>
      <c r="JOX93" s="345"/>
      <c r="JOY93" s="345"/>
      <c r="JOZ93" s="345"/>
      <c r="JPA93" s="345"/>
      <c r="JPB93" s="345"/>
      <c r="JPC93" s="345"/>
      <c r="JPD93" s="345"/>
      <c r="JPE93" s="345"/>
      <c r="JPF93" s="345"/>
      <c r="JPG93" s="345"/>
      <c r="JPH93" s="345"/>
      <c r="JPI93" s="345"/>
      <c r="JPJ93" s="345"/>
      <c r="JPK93" s="345"/>
      <c r="JPL93" s="345"/>
      <c r="JPM93" s="345"/>
      <c r="JPN93" s="345"/>
      <c r="JPO93" s="345"/>
      <c r="JPP93" s="345"/>
      <c r="JPQ93" s="345"/>
      <c r="JPR93" s="345"/>
      <c r="JPS93" s="345"/>
      <c r="JPT93" s="345"/>
      <c r="JPU93" s="345"/>
      <c r="JPV93" s="345"/>
      <c r="JPW93" s="345"/>
      <c r="JPX93" s="345"/>
      <c r="JPY93" s="345"/>
      <c r="JPZ93" s="345"/>
      <c r="JQA93" s="345"/>
      <c r="JQB93" s="345"/>
      <c r="JQC93" s="345"/>
      <c r="JQD93" s="345"/>
      <c r="JQE93" s="345"/>
      <c r="JQF93" s="345"/>
      <c r="JQG93" s="345"/>
      <c r="JQH93" s="345"/>
      <c r="JQI93" s="345"/>
      <c r="JQJ93" s="345"/>
      <c r="JQK93" s="345"/>
      <c r="JQL93" s="345"/>
      <c r="JQM93" s="345"/>
      <c r="JQN93" s="345"/>
      <c r="JQO93" s="345"/>
      <c r="JQP93" s="345"/>
      <c r="JQQ93" s="345"/>
      <c r="JQR93" s="345"/>
      <c r="JQS93" s="345"/>
      <c r="JQT93" s="345"/>
      <c r="JQU93" s="345"/>
      <c r="JQV93" s="345"/>
      <c r="JQW93" s="345"/>
      <c r="JQX93" s="345"/>
      <c r="JQY93" s="345"/>
      <c r="JQZ93" s="345"/>
      <c r="JRA93" s="345"/>
      <c r="JRB93" s="345"/>
      <c r="JRC93" s="345"/>
      <c r="JRD93" s="345"/>
      <c r="JRE93" s="345"/>
      <c r="JRF93" s="345"/>
      <c r="JRG93" s="345"/>
      <c r="JRH93" s="345"/>
      <c r="JRI93" s="345"/>
      <c r="JRJ93" s="345"/>
      <c r="JRK93" s="345"/>
      <c r="JRL93" s="345"/>
      <c r="JRM93" s="345"/>
      <c r="JRN93" s="345"/>
      <c r="JRO93" s="345"/>
      <c r="JRP93" s="345"/>
      <c r="JRQ93" s="345"/>
      <c r="JRR93" s="345"/>
      <c r="JRS93" s="345"/>
      <c r="JRT93" s="345"/>
      <c r="JRU93" s="345"/>
      <c r="JRV93" s="345"/>
      <c r="JRW93" s="345"/>
      <c r="JRX93" s="345"/>
      <c r="JRY93" s="345"/>
      <c r="JRZ93" s="345"/>
      <c r="JSA93" s="345"/>
      <c r="JSB93" s="345"/>
      <c r="JSC93" s="345"/>
      <c r="JSD93" s="345"/>
      <c r="JSE93" s="345"/>
      <c r="JSF93" s="345"/>
      <c r="JSG93" s="345"/>
      <c r="JSH93" s="345"/>
      <c r="JSI93" s="345"/>
      <c r="JSJ93" s="345"/>
      <c r="JSK93" s="345"/>
      <c r="JSL93" s="345"/>
      <c r="JSM93" s="345"/>
      <c r="JSN93" s="345"/>
      <c r="JSO93" s="345"/>
      <c r="JSP93" s="345"/>
      <c r="JSQ93" s="345"/>
      <c r="JSR93" s="345"/>
      <c r="JSS93" s="345"/>
      <c r="JST93" s="345"/>
      <c r="JSU93" s="345"/>
      <c r="JSV93" s="345"/>
      <c r="JSW93" s="345"/>
      <c r="JSX93" s="345"/>
      <c r="JSY93" s="345"/>
      <c r="JSZ93" s="345"/>
      <c r="JTA93" s="345"/>
      <c r="JTB93" s="345"/>
      <c r="JTC93" s="345"/>
      <c r="JTD93" s="345"/>
      <c r="JTE93" s="345"/>
      <c r="JTF93" s="345"/>
      <c r="JTG93" s="345"/>
      <c r="JTH93" s="345"/>
      <c r="JTI93" s="345"/>
      <c r="JTJ93" s="345"/>
      <c r="JTK93" s="345"/>
      <c r="JTL93" s="345"/>
      <c r="JTM93" s="345"/>
      <c r="JTN93" s="345"/>
      <c r="JTO93" s="345"/>
      <c r="JTP93" s="345"/>
      <c r="JTQ93" s="345"/>
      <c r="JTR93" s="345"/>
      <c r="JTS93" s="345"/>
      <c r="JTT93" s="345"/>
      <c r="JTU93" s="345"/>
      <c r="JTV93" s="345"/>
      <c r="JTW93" s="345"/>
      <c r="JTX93" s="345"/>
      <c r="JTY93" s="345"/>
      <c r="JTZ93" s="345"/>
      <c r="JUA93" s="345"/>
      <c r="JUB93" s="345"/>
      <c r="JUC93" s="345"/>
      <c r="JUD93" s="345"/>
      <c r="JUE93" s="345"/>
      <c r="JUF93" s="345"/>
      <c r="JUG93" s="345"/>
      <c r="JUH93" s="345"/>
      <c r="JUI93" s="345"/>
      <c r="JUJ93" s="345"/>
      <c r="JUK93" s="345"/>
      <c r="JUL93" s="345"/>
      <c r="JUM93" s="345"/>
      <c r="JUN93" s="345"/>
      <c r="JUO93" s="345"/>
      <c r="JUP93" s="345"/>
      <c r="JUQ93" s="345"/>
      <c r="JUR93" s="345"/>
      <c r="JUS93" s="345"/>
      <c r="JUT93" s="345"/>
      <c r="JUU93" s="345"/>
      <c r="JUV93" s="345"/>
      <c r="JUW93" s="345"/>
      <c r="JUX93" s="345"/>
      <c r="JUY93" s="345"/>
      <c r="JUZ93" s="345"/>
      <c r="JVA93" s="345"/>
      <c r="JVB93" s="345"/>
      <c r="JVC93" s="345"/>
      <c r="JVD93" s="345"/>
      <c r="JVE93" s="345"/>
      <c r="JVF93" s="345"/>
      <c r="JVG93" s="345"/>
      <c r="JVH93" s="345"/>
      <c r="JVI93" s="345"/>
      <c r="JVJ93" s="345"/>
      <c r="JVK93" s="345"/>
      <c r="JVL93" s="345"/>
      <c r="JVM93" s="345"/>
      <c r="JVN93" s="345"/>
      <c r="JVO93" s="345"/>
      <c r="JVP93" s="345"/>
      <c r="JVQ93" s="345"/>
      <c r="JVR93" s="345"/>
      <c r="JVS93" s="345"/>
      <c r="JVT93" s="345"/>
      <c r="JVU93" s="345"/>
      <c r="JVV93" s="345"/>
      <c r="JVW93" s="345"/>
      <c r="JVX93" s="345"/>
      <c r="JVY93" s="345"/>
      <c r="JVZ93" s="345"/>
      <c r="JWA93" s="345"/>
      <c r="JWB93" s="345"/>
      <c r="JWC93" s="345"/>
      <c r="JWD93" s="345"/>
      <c r="JWE93" s="345"/>
      <c r="JWF93" s="345"/>
      <c r="JWG93" s="345"/>
      <c r="JWH93" s="345"/>
      <c r="JWI93" s="345"/>
      <c r="JWJ93" s="345"/>
      <c r="JWK93" s="345"/>
      <c r="JWL93" s="345"/>
      <c r="JWM93" s="345"/>
      <c r="JWN93" s="345"/>
      <c r="JWO93" s="345"/>
      <c r="JWP93" s="345"/>
      <c r="JWQ93" s="345"/>
      <c r="JWR93" s="345"/>
      <c r="JWS93" s="345"/>
      <c r="JWT93" s="345"/>
      <c r="JWU93" s="345"/>
      <c r="JWV93" s="345"/>
      <c r="JWW93" s="345"/>
      <c r="JWX93" s="345"/>
      <c r="JWY93" s="345"/>
      <c r="JWZ93" s="345"/>
      <c r="JXA93" s="345"/>
      <c r="JXB93" s="345"/>
      <c r="JXC93" s="345"/>
      <c r="JXD93" s="345"/>
      <c r="JXE93" s="345"/>
      <c r="JXF93" s="345"/>
      <c r="JXG93" s="345"/>
      <c r="JXH93" s="345"/>
      <c r="JXI93" s="345"/>
      <c r="JXJ93" s="345"/>
      <c r="JXK93" s="345"/>
      <c r="JXL93" s="345"/>
      <c r="JXM93" s="345"/>
      <c r="JXN93" s="345"/>
      <c r="JXO93" s="345"/>
      <c r="JXP93" s="345"/>
      <c r="JXQ93" s="345"/>
      <c r="JXR93" s="345"/>
      <c r="JXS93" s="345"/>
      <c r="JXT93" s="345"/>
      <c r="JXU93" s="345"/>
      <c r="JXV93" s="345"/>
      <c r="JXW93" s="345"/>
      <c r="JXX93" s="345"/>
      <c r="JXY93" s="345"/>
      <c r="JXZ93" s="345"/>
      <c r="JYA93" s="345"/>
      <c r="JYB93" s="345"/>
      <c r="JYC93" s="345"/>
      <c r="JYD93" s="345"/>
      <c r="JYE93" s="345"/>
      <c r="JYF93" s="345"/>
      <c r="JYG93" s="345"/>
      <c r="JYH93" s="345"/>
      <c r="JYI93" s="345"/>
      <c r="JYJ93" s="345"/>
      <c r="JYK93" s="345"/>
      <c r="JYL93" s="345"/>
      <c r="JYM93" s="345"/>
      <c r="JYN93" s="345"/>
      <c r="JYO93" s="345"/>
      <c r="JYP93" s="345"/>
      <c r="JYQ93" s="345"/>
      <c r="JYR93" s="345"/>
      <c r="JYS93" s="345"/>
      <c r="JYT93" s="345"/>
      <c r="JYU93" s="345"/>
      <c r="JYV93" s="345"/>
      <c r="JYW93" s="345"/>
      <c r="JYX93" s="345"/>
      <c r="JYY93" s="345"/>
      <c r="JYZ93" s="345"/>
      <c r="JZA93" s="345"/>
      <c r="JZB93" s="345"/>
      <c r="JZC93" s="345"/>
      <c r="JZD93" s="345"/>
      <c r="JZE93" s="345"/>
      <c r="JZF93" s="345"/>
      <c r="JZG93" s="345"/>
      <c r="JZH93" s="345"/>
      <c r="JZI93" s="345"/>
      <c r="JZJ93" s="345"/>
      <c r="JZK93" s="345"/>
      <c r="JZL93" s="345"/>
      <c r="JZM93" s="345"/>
      <c r="JZN93" s="345"/>
      <c r="JZO93" s="345"/>
      <c r="JZP93" s="345"/>
      <c r="JZQ93" s="345"/>
      <c r="JZR93" s="345"/>
      <c r="JZS93" s="345"/>
      <c r="JZT93" s="345"/>
      <c r="JZU93" s="345"/>
      <c r="JZV93" s="345"/>
      <c r="JZW93" s="345"/>
      <c r="JZX93" s="345"/>
      <c r="JZY93" s="345"/>
      <c r="JZZ93" s="345"/>
      <c r="KAA93" s="345"/>
      <c r="KAB93" s="345"/>
      <c r="KAC93" s="345"/>
      <c r="KAD93" s="345"/>
      <c r="KAE93" s="345"/>
      <c r="KAF93" s="345"/>
      <c r="KAG93" s="345"/>
      <c r="KAH93" s="345"/>
      <c r="KAI93" s="345"/>
      <c r="KAJ93" s="345"/>
      <c r="KAK93" s="345"/>
      <c r="KAL93" s="345"/>
      <c r="KAM93" s="345"/>
      <c r="KAN93" s="345"/>
      <c r="KAO93" s="345"/>
      <c r="KAP93" s="345"/>
      <c r="KAQ93" s="345"/>
      <c r="KAR93" s="345"/>
      <c r="KAS93" s="345"/>
      <c r="KAT93" s="345"/>
      <c r="KAU93" s="345"/>
      <c r="KAV93" s="345"/>
      <c r="KAW93" s="345"/>
      <c r="KAX93" s="345"/>
      <c r="KAY93" s="345"/>
      <c r="KAZ93" s="345"/>
      <c r="KBA93" s="345"/>
      <c r="KBB93" s="345"/>
      <c r="KBC93" s="345"/>
      <c r="KBD93" s="345"/>
      <c r="KBE93" s="345"/>
      <c r="KBF93" s="345"/>
      <c r="KBG93" s="345"/>
      <c r="KBH93" s="345"/>
      <c r="KBI93" s="345"/>
      <c r="KBJ93" s="345"/>
      <c r="KBK93" s="345"/>
      <c r="KBL93" s="345"/>
      <c r="KBM93" s="345"/>
      <c r="KBN93" s="345"/>
      <c r="KBO93" s="345"/>
      <c r="KBP93" s="345"/>
      <c r="KBQ93" s="345"/>
      <c r="KBR93" s="345"/>
      <c r="KBS93" s="345"/>
      <c r="KBT93" s="345"/>
      <c r="KBU93" s="345"/>
      <c r="KBV93" s="345"/>
      <c r="KBW93" s="345"/>
      <c r="KBX93" s="345"/>
      <c r="KBY93" s="345"/>
      <c r="KBZ93" s="345"/>
      <c r="KCA93" s="345"/>
      <c r="KCB93" s="345"/>
      <c r="KCC93" s="345"/>
      <c r="KCD93" s="345"/>
      <c r="KCE93" s="345"/>
      <c r="KCF93" s="345"/>
      <c r="KCG93" s="345"/>
      <c r="KCH93" s="345"/>
      <c r="KCI93" s="345"/>
      <c r="KCJ93" s="345"/>
      <c r="KCK93" s="345"/>
      <c r="KCL93" s="345"/>
      <c r="KCM93" s="345"/>
      <c r="KCN93" s="345"/>
      <c r="KCO93" s="345"/>
      <c r="KCP93" s="345"/>
      <c r="KCQ93" s="345"/>
      <c r="KCR93" s="345"/>
      <c r="KCS93" s="345"/>
      <c r="KCT93" s="345"/>
      <c r="KCU93" s="345"/>
      <c r="KCV93" s="345"/>
      <c r="KCW93" s="345"/>
      <c r="KCX93" s="345"/>
      <c r="KCY93" s="345"/>
      <c r="KCZ93" s="345"/>
      <c r="KDA93" s="345"/>
      <c r="KDB93" s="345"/>
      <c r="KDC93" s="345"/>
      <c r="KDD93" s="345"/>
      <c r="KDE93" s="345"/>
      <c r="KDF93" s="345"/>
      <c r="KDG93" s="345"/>
      <c r="KDH93" s="345"/>
      <c r="KDI93" s="345"/>
      <c r="KDJ93" s="345"/>
      <c r="KDK93" s="345"/>
      <c r="KDL93" s="345"/>
      <c r="KDM93" s="345"/>
      <c r="KDN93" s="345"/>
      <c r="KDO93" s="345"/>
      <c r="KDP93" s="345"/>
      <c r="KDQ93" s="345"/>
      <c r="KDR93" s="345"/>
      <c r="KDS93" s="345"/>
      <c r="KDT93" s="345"/>
      <c r="KDU93" s="345"/>
      <c r="KDV93" s="345"/>
      <c r="KDW93" s="345"/>
      <c r="KDX93" s="345"/>
      <c r="KDY93" s="345"/>
      <c r="KDZ93" s="345"/>
      <c r="KEA93" s="345"/>
      <c r="KEB93" s="345"/>
      <c r="KEC93" s="345"/>
      <c r="KED93" s="345"/>
      <c r="KEE93" s="345"/>
      <c r="KEF93" s="345"/>
      <c r="KEG93" s="345"/>
      <c r="KEH93" s="345"/>
      <c r="KEI93" s="345"/>
      <c r="KEJ93" s="345"/>
      <c r="KEK93" s="345"/>
      <c r="KEL93" s="345"/>
      <c r="KEM93" s="345"/>
      <c r="KEN93" s="345"/>
      <c r="KEO93" s="345"/>
      <c r="KEP93" s="345"/>
      <c r="KEQ93" s="345"/>
      <c r="KER93" s="345"/>
      <c r="KES93" s="345"/>
      <c r="KET93" s="345"/>
      <c r="KEU93" s="345"/>
      <c r="KEV93" s="345"/>
      <c r="KEW93" s="345"/>
      <c r="KEX93" s="345"/>
      <c r="KEY93" s="345"/>
      <c r="KEZ93" s="345"/>
      <c r="KFA93" s="345"/>
      <c r="KFB93" s="345"/>
      <c r="KFC93" s="345"/>
      <c r="KFD93" s="345"/>
      <c r="KFE93" s="345"/>
      <c r="KFF93" s="345"/>
      <c r="KFG93" s="345"/>
      <c r="KFH93" s="345"/>
      <c r="KFI93" s="345"/>
      <c r="KFJ93" s="345"/>
      <c r="KFK93" s="345"/>
      <c r="KFL93" s="345"/>
      <c r="KFM93" s="345"/>
      <c r="KFN93" s="345"/>
      <c r="KFO93" s="345"/>
      <c r="KFP93" s="345"/>
      <c r="KFQ93" s="345"/>
      <c r="KFR93" s="345"/>
      <c r="KFS93" s="345"/>
      <c r="KFT93" s="345"/>
      <c r="KFU93" s="345"/>
      <c r="KFV93" s="345"/>
      <c r="KFW93" s="345"/>
      <c r="KFX93" s="345"/>
      <c r="KFY93" s="345"/>
      <c r="KFZ93" s="345"/>
      <c r="KGA93" s="345"/>
      <c r="KGB93" s="345"/>
      <c r="KGC93" s="345"/>
      <c r="KGD93" s="345"/>
      <c r="KGE93" s="345"/>
      <c r="KGF93" s="345"/>
      <c r="KGG93" s="345"/>
      <c r="KGH93" s="345"/>
      <c r="KGI93" s="345"/>
      <c r="KGJ93" s="345"/>
      <c r="KGK93" s="345"/>
      <c r="KGL93" s="345"/>
      <c r="KGM93" s="345"/>
      <c r="KGN93" s="345"/>
      <c r="KGO93" s="345"/>
      <c r="KGP93" s="345"/>
      <c r="KGQ93" s="345"/>
      <c r="KGR93" s="345"/>
      <c r="KGS93" s="345"/>
      <c r="KGT93" s="345"/>
      <c r="KGU93" s="345"/>
      <c r="KGV93" s="345"/>
      <c r="KGW93" s="345"/>
      <c r="KGX93" s="345"/>
      <c r="KGY93" s="345"/>
      <c r="KGZ93" s="345"/>
      <c r="KHA93" s="345"/>
      <c r="KHB93" s="345"/>
      <c r="KHC93" s="345"/>
      <c r="KHD93" s="345"/>
      <c r="KHE93" s="345"/>
      <c r="KHF93" s="345"/>
      <c r="KHG93" s="345"/>
      <c r="KHH93" s="345"/>
      <c r="KHI93" s="345"/>
      <c r="KHJ93" s="345"/>
      <c r="KHK93" s="345"/>
      <c r="KHL93" s="345"/>
      <c r="KHM93" s="345"/>
      <c r="KHN93" s="345"/>
      <c r="KHO93" s="345"/>
      <c r="KHP93" s="345"/>
      <c r="KHQ93" s="345"/>
      <c r="KHR93" s="345"/>
      <c r="KHS93" s="345"/>
      <c r="KHT93" s="345"/>
      <c r="KHU93" s="345"/>
      <c r="KHV93" s="345"/>
      <c r="KHW93" s="345"/>
      <c r="KHX93" s="345"/>
      <c r="KHY93" s="345"/>
      <c r="KHZ93" s="345"/>
      <c r="KIA93" s="345"/>
      <c r="KIB93" s="345"/>
      <c r="KIC93" s="345"/>
      <c r="KID93" s="345"/>
      <c r="KIE93" s="345"/>
      <c r="KIF93" s="345"/>
      <c r="KIG93" s="345"/>
      <c r="KIH93" s="345"/>
      <c r="KII93" s="345"/>
      <c r="KIJ93" s="345"/>
      <c r="KIK93" s="345"/>
      <c r="KIL93" s="345"/>
      <c r="KIM93" s="345"/>
      <c r="KIN93" s="345"/>
      <c r="KIO93" s="345"/>
      <c r="KIP93" s="345"/>
      <c r="KIQ93" s="345"/>
      <c r="KIR93" s="345"/>
      <c r="KIS93" s="345"/>
      <c r="KIT93" s="345"/>
      <c r="KIU93" s="345"/>
      <c r="KIV93" s="345"/>
      <c r="KIW93" s="345"/>
      <c r="KIX93" s="345"/>
      <c r="KIY93" s="345"/>
      <c r="KIZ93" s="345"/>
      <c r="KJA93" s="345"/>
      <c r="KJB93" s="345"/>
      <c r="KJC93" s="345"/>
      <c r="KJD93" s="345"/>
      <c r="KJE93" s="345"/>
      <c r="KJF93" s="345"/>
      <c r="KJG93" s="345"/>
      <c r="KJH93" s="345"/>
      <c r="KJI93" s="345"/>
      <c r="KJJ93" s="345"/>
      <c r="KJK93" s="345"/>
      <c r="KJL93" s="345"/>
      <c r="KJM93" s="345"/>
      <c r="KJN93" s="345"/>
      <c r="KJO93" s="345"/>
      <c r="KJP93" s="345"/>
      <c r="KJQ93" s="345"/>
      <c r="KJR93" s="345"/>
      <c r="KJS93" s="345"/>
      <c r="KJT93" s="345"/>
      <c r="KJU93" s="345"/>
      <c r="KJV93" s="345"/>
      <c r="KJW93" s="345"/>
      <c r="KJX93" s="345"/>
      <c r="KJY93" s="345"/>
      <c r="KJZ93" s="345"/>
      <c r="KKA93" s="345"/>
      <c r="KKB93" s="345"/>
      <c r="KKC93" s="345"/>
      <c r="KKD93" s="345"/>
      <c r="KKE93" s="345"/>
      <c r="KKF93" s="345"/>
      <c r="KKG93" s="345"/>
      <c r="KKH93" s="345"/>
      <c r="KKI93" s="345"/>
      <c r="KKJ93" s="345"/>
      <c r="KKK93" s="345"/>
      <c r="KKL93" s="345"/>
      <c r="KKM93" s="345"/>
      <c r="KKN93" s="345"/>
      <c r="KKO93" s="345"/>
      <c r="KKP93" s="345"/>
      <c r="KKQ93" s="345"/>
      <c r="KKR93" s="345"/>
      <c r="KKS93" s="345"/>
      <c r="KKT93" s="345"/>
      <c r="KKU93" s="345"/>
      <c r="KKV93" s="345"/>
      <c r="KKW93" s="345"/>
      <c r="KKX93" s="345"/>
      <c r="KKY93" s="345"/>
      <c r="KKZ93" s="345"/>
      <c r="KLA93" s="345"/>
      <c r="KLB93" s="345"/>
      <c r="KLC93" s="345"/>
      <c r="KLD93" s="345"/>
      <c r="KLE93" s="345"/>
      <c r="KLF93" s="345"/>
      <c r="KLG93" s="345"/>
      <c r="KLH93" s="345"/>
      <c r="KLI93" s="345"/>
      <c r="KLJ93" s="345"/>
      <c r="KLK93" s="345"/>
      <c r="KLL93" s="345"/>
      <c r="KLM93" s="345"/>
      <c r="KLN93" s="345"/>
      <c r="KLO93" s="345"/>
      <c r="KLP93" s="345"/>
      <c r="KLQ93" s="345"/>
      <c r="KLR93" s="345"/>
      <c r="KLS93" s="345"/>
      <c r="KLT93" s="345"/>
      <c r="KLU93" s="345"/>
      <c r="KLV93" s="345"/>
      <c r="KLW93" s="345"/>
      <c r="KLX93" s="345"/>
      <c r="KLY93" s="345"/>
      <c r="KLZ93" s="345"/>
      <c r="KMA93" s="345"/>
      <c r="KMB93" s="345"/>
      <c r="KMC93" s="345"/>
      <c r="KMD93" s="345"/>
      <c r="KME93" s="345"/>
      <c r="KMF93" s="345"/>
      <c r="KMG93" s="345"/>
      <c r="KMH93" s="345"/>
      <c r="KMI93" s="345"/>
      <c r="KMJ93" s="345"/>
      <c r="KMK93" s="345"/>
      <c r="KML93" s="345"/>
      <c r="KMM93" s="345"/>
      <c r="KMN93" s="345"/>
      <c r="KMO93" s="345"/>
      <c r="KMP93" s="345"/>
      <c r="KMQ93" s="345"/>
      <c r="KMR93" s="345"/>
      <c r="KMS93" s="345"/>
      <c r="KMT93" s="345"/>
      <c r="KMU93" s="345"/>
      <c r="KMV93" s="345"/>
      <c r="KMW93" s="345"/>
      <c r="KMX93" s="345"/>
      <c r="KMY93" s="345"/>
      <c r="KMZ93" s="345"/>
      <c r="KNA93" s="345"/>
      <c r="KNB93" s="345"/>
      <c r="KNC93" s="345"/>
      <c r="KND93" s="345"/>
      <c r="KNE93" s="345"/>
      <c r="KNF93" s="345"/>
      <c r="KNG93" s="345"/>
      <c r="KNH93" s="345"/>
      <c r="KNI93" s="345"/>
      <c r="KNJ93" s="345"/>
      <c r="KNK93" s="345"/>
      <c r="KNL93" s="345"/>
      <c r="KNM93" s="345"/>
      <c r="KNN93" s="345"/>
      <c r="KNO93" s="345"/>
      <c r="KNP93" s="345"/>
      <c r="KNQ93" s="345"/>
      <c r="KNR93" s="345"/>
      <c r="KNS93" s="345"/>
      <c r="KNT93" s="345"/>
      <c r="KNU93" s="345"/>
      <c r="KNV93" s="345"/>
      <c r="KNW93" s="345"/>
      <c r="KNX93" s="345"/>
      <c r="KNY93" s="345"/>
      <c r="KNZ93" s="345"/>
      <c r="KOA93" s="345"/>
      <c r="KOB93" s="345"/>
      <c r="KOC93" s="345"/>
      <c r="KOD93" s="345"/>
      <c r="KOE93" s="345"/>
      <c r="KOF93" s="345"/>
      <c r="KOG93" s="345"/>
      <c r="KOH93" s="345"/>
      <c r="KOI93" s="345"/>
      <c r="KOJ93" s="345"/>
      <c r="KOK93" s="345"/>
      <c r="KOL93" s="345"/>
      <c r="KOM93" s="345"/>
      <c r="KON93" s="345"/>
      <c r="KOO93" s="345"/>
      <c r="KOP93" s="345"/>
      <c r="KOQ93" s="345"/>
      <c r="KOR93" s="345"/>
      <c r="KOS93" s="345"/>
      <c r="KOT93" s="345"/>
      <c r="KOU93" s="345"/>
      <c r="KOV93" s="345"/>
      <c r="KOW93" s="345"/>
      <c r="KOX93" s="345"/>
      <c r="KOY93" s="345"/>
      <c r="KOZ93" s="345"/>
      <c r="KPA93" s="345"/>
      <c r="KPB93" s="345"/>
      <c r="KPC93" s="345"/>
      <c r="KPD93" s="345"/>
      <c r="KPE93" s="345"/>
      <c r="KPF93" s="345"/>
      <c r="KPG93" s="345"/>
      <c r="KPH93" s="345"/>
      <c r="KPI93" s="345"/>
      <c r="KPJ93" s="345"/>
      <c r="KPK93" s="345"/>
      <c r="KPL93" s="345"/>
      <c r="KPM93" s="345"/>
      <c r="KPN93" s="345"/>
      <c r="KPO93" s="345"/>
      <c r="KPP93" s="345"/>
      <c r="KPQ93" s="345"/>
      <c r="KPR93" s="345"/>
      <c r="KPS93" s="345"/>
      <c r="KPT93" s="345"/>
      <c r="KPU93" s="345"/>
      <c r="KPV93" s="345"/>
      <c r="KPW93" s="345"/>
      <c r="KPX93" s="345"/>
      <c r="KPY93" s="345"/>
      <c r="KPZ93" s="345"/>
      <c r="KQA93" s="345"/>
      <c r="KQB93" s="345"/>
      <c r="KQC93" s="345"/>
      <c r="KQD93" s="345"/>
      <c r="KQE93" s="345"/>
      <c r="KQF93" s="345"/>
      <c r="KQG93" s="345"/>
      <c r="KQH93" s="345"/>
      <c r="KQI93" s="345"/>
      <c r="KQJ93" s="345"/>
      <c r="KQK93" s="345"/>
      <c r="KQL93" s="345"/>
      <c r="KQM93" s="345"/>
      <c r="KQN93" s="345"/>
      <c r="KQO93" s="345"/>
      <c r="KQP93" s="345"/>
      <c r="KQQ93" s="345"/>
      <c r="KQR93" s="345"/>
      <c r="KQS93" s="345"/>
      <c r="KQT93" s="345"/>
      <c r="KQU93" s="345"/>
      <c r="KQV93" s="345"/>
      <c r="KQW93" s="345"/>
      <c r="KQX93" s="345"/>
      <c r="KQY93" s="345"/>
      <c r="KQZ93" s="345"/>
      <c r="KRA93" s="345"/>
      <c r="KRB93" s="345"/>
      <c r="KRC93" s="345"/>
      <c r="KRD93" s="345"/>
      <c r="KRE93" s="345"/>
      <c r="KRF93" s="345"/>
      <c r="KRG93" s="345"/>
      <c r="KRH93" s="345"/>
      <c r="KRI93" s="345"/>
      <c r="KRJ93" s="345"/>
      <c r="KRK93" s="345"/>
      <c r="KRL93" s="345"/>
      <c r="KRM93" s="345"/>
      <c r="KRN93" s="345"/>
      <c r="KRO93" s="345"/>
      <c r="KRP93" s="345"/>
      <c r="KRQ93" s="345"/>
      <c r="KRR93" s="345"/>
      <c r="KRS93" s="345"/>
      <c r="KRT93" s="345"/>
      <c r="KRU93" s="345"/>
      <c r="KRV93" s="345"/>
      <c r="KRW93" s="345"/>
      <c r="KRX93" s="345"/>
      <c r="KRY93" s="345"/>
      <c r="KRZ93" s="345"/>
      <c r="KSA93" s="345"/>
      <c r="KSB93" s="345"/>
      <c r="KSC93" s="345"/>
      <c r="KSD93" s="345"/>
      <c r="KSE93" s="345"/>
      <c r="KSF93" s="345"/>
      <c r="KSG93" s="345"/>
      <c r="KSH93" s="345"/>
      <c r="KSI93" s="345"/>
      <c r="KSJ93" s="345"/>
      <c r="KSK93" s="345"/>
      <c r="KSL93" s="345"/>
      <c r="KSM93" s="345"/>
      <c r="KSN93" s="345"/>
      <c r="KSO93" s="345"/>
      <c r="KSP93" s="345"/>
      <c r="KSQ93" s="345"/>
      <c r="KSR93" s="345"/>
      <c r="KSS93" s="345"/>
      <c r="KST93" s="345"/>
      <c r="KSU93" s="345"/>
      <c r="KSV93" s="345"/>
      <c r="KSW93" s="345"/>
      <c r="KSX93" s="345"/>
      <c r="KSY93" s="345"/>
      <c r="KSZ93" s="345"/>
      <c r="KTA93" s="345"/>
      <c r="KTB93" s="345"/>
      <c r="KTC93" s="345"/>
      <c r="KTD93" s="345"/>
      <c r="KTE93" s="345"/>
      <c r="KTF93" s="345"/>
      <c r="KTG93" s="345"/>
      <c r="KTH93" s="345"/>
      <c r="KTI93" s="345"/>
      <c r="KTJ93" s="345"/>
      <c r="KTK93" s="345"/>
      <c r="KTL93" s="345"/>
      <c r="KTM93" s="345"/>
      <c r="KTN93" s="345"/>
      <c r="KTO93" s="345"/>
      <c r="KTP93" s="345"/>
      <c r="KTQ93" s="345"/>
      <c r="KTR93" s="345"/>
      <c r="KTS93" s="345"/>
      <c r="KTT93" s="345"/>
      <c r="KTU93" s="345"/>
      <c r="KTV93" s="345"/>
      <c r="KTW93" s="345"/>
      <c r="KTX93" s="345"/>
      <c r="KTY93" s="345"/>
      <c r="KTZ93" s="345"/>
      <c r="KUA93" s="345"/>
      <c r="KUB93" s="345"/>
      <c r="KUC93" s="345"/>
      <c r="KUD93" s="345"/>
      <c r="KUE93" s="345"/>
      <c r="KUF93" s="345"/>
      <c r="KUG93" s="345"/>
      <c r="KUH93" s="345"/>
      <c r="KUI93" s="345"/>
      <c r="KUJ93" s="345"/>
      <c r="KUK93" s="345"/>
      <c r="KUL93" s="345"/>
      <c r="KUM93" s="345"/>
      <c r="KUN93" s="345"/>
      <c r="KUO93" s="345"/>
      <c r="KUP93" s="345"/>
      <c r="KUQ93" s="345"/>
      <c r="KUR93" s="345"/>
      <c r="KUS93" s="345"/>
      <c r="KUT93" s="345"/>
      <c r="KUU93" s="345"/>
      <c r="KUV93" s="345"/>
      <c r="KUW93" s="345"/>
      <c r="KUX93" s="345"/>
      <c r="KUY93" s="345"/>
      <c r="KUZ93" s="345"/>
      <c r="KVA93" s="345"/>
      <c r="KVB93" s="345"/>
      <c r="KVC93" s="345"/>
      <c r="KVD93" s="345"/>
      <c r="KVE93" s="345"/>
      <c r="KVF93" s="345"/>
      <c r="KVG93" s="345"/>
      <c r="KVH93" s="345"/>
      <c r="KVI93" s="345"/>
      <c r="KVJ93" s="345"/>
      <c r="KVK93" s="345"/>
      <c r="KVL93" s="345"/>
      <c r="KVM93" s="345"/>
      <c r="KVN93" s="345"/>
      <c r="KVO93" s="345"/>
      <c r="KVP93" s="345"/>
      <c r="KVQ93" s="345"/>
      <c r="KVR93" s="345"/>
      <c r="KVS93" s="345"/>
      <c r="KVT93" s="345"/>
      <c r="KVU93" s="345"/>
      <c r="KVV93" s="345"/>
      <c r="KVW93" s="345"/>
      <c r="KVX93" s="345"/>
      <c r="KVY93" s="345"/>
      <c r="KVZ93" s="345"/>
      <c r="KWA93" s="345"/>
      <c r="KWB93" s="345"/>
      <c r="KWC93" s="345"/>
      <c r="KWD93" s="345"/>
      <c r="KWE93" s="345"/>
      <c r="KWF93" s="345"/>
      <c r="KWG93" s="345"/>
      <c r="KWH93" s="345"/>
      <c r="KWI93" s="345"/>
      <c r="KWJ93" s="345"/>
      <c r="KWK93" s="345"/>
      <c r="KWL93" s="345"/>
      <c r="KWM93" s="345"/>
      <c r="KWN93" s="345"/>
      <c r="KWO93" s="345"/>
      <c r="KWP93" s="345"/>
      <c r="KWQ93" s="345"/>
      <c r="KWR93" s="345"/>
      <c r="KWS93" s="345"/>
      <c r="KWT93" s="345"/>
      <c r="KWU93" s="345"/>
      <c r="KWV93" s="345"/>
      <c r="KWW93" s="345"/>
      <c r="KWX93" s="345"/>
      <c r="KWY93" s="345"/>
      <c r="KWZ93" s="345"/>
      <c r="KXA93" s="345"/>
      <c r="KXB93" s="345"/>
      <c r="KXC93" s="345"/>
      <c r="KXD93" s="345"/>
      <c r="KXE93" s="345"/>
      <c r="KXF93" s="345"/>
      <c r="KXG93" s="345"/>
      <c r="KXH93" s="345"/>
      <c r="KXI93" s="345"/>
      <c r="KXJ93" s="345"/>
      <c r="KXK93" s="345"/>
      <c r="KXL93" s="345"/>
      <c r="KXM93" s="345"/>
      <c r="KXN93" s="345"/>
      <c r="KXO93" s="345"/>
      <c r="KXP93" s="345"/>
      <c r="KXQ93" s="345"/>
      <c r="KXR93" s="345"/>
      <c r="KXS93" s="345"/>
      <c r="KXT93" s="345"/>
      <c r="KXU93" s="345"/>
      <c r="KXV93" s="345"/>
      <c r="KXW93" s="345"/>
      <c r="KXX93" s="345"/>
      <c r="KXY93" s="345"/>
      <c r="KXZ93" s="345"/>
      <c r="KYA93" s="345"/>
      <c r="KYB93" s="345"/>
      <c r="KYC93" s="345"/>
      <c r="KYD93" s="345"/>
      <c r="KYE93" s="345"/>
      <c r="KYF93" s="345"/>
      <c r="KYG93" s="345"/>
      <c r="KYH93" s="345"/>
      <c r="KYI93" s="345"/>
      <c r="KYJ93" s="345"/>
      <c r="KYK93" s="345"/>
      <c r="KYL93" s="345"/>
      <c r="KYM93" s="345"/>
      <c r="KYN93" s="345"/>
      <c r="KYO93" s="345"/>
      <c r="KYP93" s="345"/>
      <c r="KYQ93" s="345"/>
      <c r="KYR93" s="345"/>
      <c r="KYS93" s="345"/>
      <c r="KYT93" s="345"/>
      <c r="KYU93" s="345"/>
      <c r="KYV93" s="345"/>
      <c r="KYW93" s="345"/>
      <c r="KYX93" s="345"/>
      <c r="KYY93" s="345"/>
      <c r="KYZ93" s="345"/>
      <c r="KZA93" s="345"/>
      <c r="KZB93" s="345"/>
      <c r="KZC93" s="345"/>
      <c r="KZD93" s="345"/>
      <c r="KZE93" s="345"/>
      <c r="KZF93" s="345"/>
      <c r="KZG93" s="345"/>
      <c r="KZH93" s="345"/>
      <c r="KZI93" s="345"/>
      <c r="KZJ93" s="345"/>
      <c r="KZK93" s="345"/>
      <c r="KZL93" s="345"/>
      <c r="KZM93" s="345"/>
      <c r="KZN93" s="345"/>
      <c r="KZO93" s="345"/>
      <c r="KZP93" s="345"/>
      <c r="KZQ93" s="345"/>
      <c r="KZR93" s="345"/>
      <c r="KZS93" s="345"/>
      <c r="KZT93" s="345"/>
      <c r="KZU93" s="345"/>
      <c r="KZV93" s="345"/>
      <c r="KZW93" s="345"/>
      <c r="KZX93" s="345"/>
      <c r="KZY93" s="345"/>
      <c r="KZZ93" s="345"/>
      <c r="LAA93" s="345"/>
      <c r="LAB93" s="345"/>
      <c r="LAC93" s="345"/>
      <c r="LAD93" s="345"/>
      <c r="LAE93" s="345"/>
      <c r="LAF93" s="345"/>
      <c r="LAG93" s="345"/>
      <c r="LAH93" s="345"/>
      <c r="LAI93" s="345"/>
      <c r="LAJ93" s="345"/>
      <c r="LAK93" s="345"/>
      <c r="LAL93" s="345"/>
      <c r="LAM93" s="345"/>
      <c r="LAN93" s="345"/>
      <c r="LAO93" s="345"/>
      <c r="LAP93" s="345"/>
      <c r="LAQ93" s="345"/>
      <c r="LAR93" s="345"/>
      <c r="LAS93" s="345"/>
      <c r="LAT93" s="345"/>
      <c r="LAU93" s="345"/>
      <c r="LAV93" s="345"/>
      <c r="LAW93" s="345"/>
      <c r="LAX93" s="345"/>
      <c r="LAY93" s="345"/>
      <c r="LAZ93" s="345"/>
      <c r="LBA93" s="345"/>
      <c r="LBB93" s="345"/>
      <c r="LBC93" s="345"/>
      <c r="LBD93" s="345"/>
      <c r="LBE93" s="345"/>
      <c r="LBF93" s="345"/>
      <c r="LBG93" s="345"/>
      <c r="LBH93" s="345"/>
      <c r="LBI93" s="345"/>
      <c r="LBJ93" s="345"/>
      <c r="LBK93" s="345"/>
      <c r="LBL93" s="345"/>
      <c r="LBM93" s="345"/>
      <c r="LBN93" s="345"/>
      <c r="LBO93" s="345"/>
      <c r="LBP93" s="345"/>
      <c r="LBQ93" s="345"/>
      <c r="LBR93" s="345"/>
      <c r="LBS93" s="345"/>
      <c r="LBT93" s="345"/>
      <c r="LBU93" s="345"/>
      <c r="LBV93" s="345"/>
      <c r="LBW93" s="345"/>
      <c r="LBX93" s="345"/>
      <c r="LBY93" s="345"/>
      <c r="LBZ93" s="345"/>
      <c r="LCA93" s="345"/>
      <c r="LCB93" s="345"/>
      <c r="LCC93" s="345"/>
      <c r="LCD93" s="345"/>
      <c r="LCE93" s="345"/>
      <c r="LCF93" s="345"/>
      <c r="LCG93" s="345"/>
      <c r="LCH93" s="345"/>
      <c r="LCI93" s="345"/>
      <c r="LCJ93" s="345"/>
      <c r="LCK93" s="345"/>
      <c r="LCL93" s="345"/>
      <c r="LCM93" s="345"/>
      <c r="LCN93" s="345"/>
      <c r="LCO93" s="345"/>
      <c r="LCP93" s="345"/>
      <c r="LCQ93" s="345"/>
      <c r="LCR93" s="345"/>
      <c r="LCS93" s="345"/>
      <c r="LCT93" s="345"/>
      <c r="LCU93" s="345"/>
      <c r="LCV93" s="345"/>
      <c r="LCW93" s="345"/>
      <c r="LCX93" s="345"/>
      <c r="LCY93" s="345"/>
      <c r="LCZ93" s="345"/>
      <c r="LDA93" s="345"/>
      <c r="LDB93" s="345"/>
      <c r="LDC93" s="345"/>
      <c r="LDD93" s="345"/>
      <c r="LDE93" s="345"/>
      <c r="LDF93" s="345"/>
      <c r="LDG93" s="345"/>
      <c r="LDH93" s="345"/>
      <c r="LDI93" s="345"/>
      <c r="LDJ93" s="345"/>
      <c r="LDK93" s="345"/>
      <c r="LDL93" s="345"/>
      <c r="LDM93" s="345"/>
      <c r="LDN93" s="345"/>
      <c r="LDO93" s="345"/>
      <c r="LDP93" s="345"/>
      <c r="LDQ93" s="345"/>
      <c r="LDR93" s="345"/>
      <c r="LDS93" s="345"/>
      <c r="LDT93" s="345"/>
      <c r="LDU93" s="345"/>
      <c r="LDV93" s="345"/>
      <c r="LDW93" s="345"/>
      <c r="LDX93" s="345"/>
      <c r="LDY93" s="345"/>
      <c r="LDZ93" s="345"/>
      <c r="LEA93" s="345"/>
      <c r="LEB93" s="345"/>
      <c r="LEC93" s="345"/>
      <c r="LED93" s="345"/>
      <c r="LEE93" s="345"/>
      <c r="LEF93" s="345"/>
      <c r="LEG93" s="345"/>
      <c r="LEH93" s="345"/>
      <c r="LEI93" s="345"/>
      <c r="LEJ93" s="345"/>
      <c r="LEK93" s="345"/>
      <c r="LEL93" s="345"/>
      <c r="LEM93" s="345"/>
      <c r="LEN93" s="345"/>
      <c r="LEO93" s="345"/>
      <c r="LEP93" s="345"/>
      <c r="LEQ93" s="345"/>
      <c r="LER93" s="345"/>
      <c r="LES93" s="345"/>
      <c r="LET93" s="345"/>
      <c r="LEU93" s="345"/>
      <c r="LEV93" s="345"/>
      <c r="LEW93" s="345"/>
      <c r="LEX93" s="345"/>
      <c r="LEY93" s="345"/>
      <c r="LEZ93" s="345"/>
      <c r="LFA93" s="345"/>
      <c r="LFB93" s="345"/>
      <c r="LFC93" s="345"/>
      <c r="LFD93" s="345"/>
      <c r="LFE93" s="345"/>
      <c r="LFF93" s="345"/>
      <c r="LFG93" s="345"/>
      <c r="LFH93" s="345"/>
      <c r="LFI93" s="345"/>
      <c r="LFJ93" s="345"/>
      <c r="LFK93" s="345"/>
      <c r="LFL93" s="345"/>
      <c r="LFM93" s="345"/>
      <c r="LFN93" s="345"/>
      <c r="LFO93" s="345"/>
      <c r="LFP93" s="345"/>
      <c r="LFQ93" s="345"/>
      <c r="LFR93" s="345"/>
      <c r="LFS93" s="345"/>
      <c r="LFT93" s="345"/>
      <c r="LFU93" s="345"/>
      <c r="LFV93" s="345"/>
      <c r="LFW93" s="345"/>
      <c r="LFX93" s="345"/>
      <c r="LFY93" s="345"/>
      <c r="LFZ93" s="345"/>
      <c r="LGA93" s="345"/>
      <c r="LGB93" s="345"/>
      <c r="LGC93" s="345"/>
      <c r="LGD93" s="345"/>
      <c r="LGE93" s="345"/>
      <c r="LGF93" s="345"/>
      <c r="LGG93" s="345"/>
      <c r="LGH93" s="345"/>
      <c r="LGI93" s="345"/>
      <c r="LGJ93" s="345"/>
      <c r="LGK93" s="345"/>
      <c r="LGL93" s="345"/>
      <c r="LGM93" s="345"/>
      <c r="LGN93" s="345"/>
      <c r="LGO93" s="345"/>
      <c r="LGP93" s="345"/>
      <c r="LGQ93" s="345"/>
      <c r="LGR93" s="345"/>
      <c r="LGS93" s="345"/>
      <c r="LGT93" s="345"/>
      <c r="LGU93" s="345"/>
      <c r="LGV93" s="345"/>
      <c r="LGW93" s="345"/>
      <c r="LGX93" s="345"/>
      <c r="LGY93" s="345"/>
      <c r="LGZ93" s="345"/>
      <c r="LHA93" s="345"/>
      <c r="LHB93" s="345"/>
      <c r="LHC93" s="345"/>
      <c r="LHD93" s="345"/>
      <c r="LHE93" s="345"/>
      <c r="LHF93" s="345"/>
      <c r="LHG93" s="345"/>
      <c r="LHH93" s="345"/>
      <c r="LHI93" s="345"/>
      <c r="LHJ93" s="345"/>
      <c r="LHK93" s="345"/>
      <c r="LHL93" s="345"/>
      <c r="LHM93" s="345"/>
      <c r="LHN93" s="345"/>
      <c r="LHO93" s="345"/>
      <c r="LHP93" s="345"/>
      <c r="LHQ93" s="345"/>
      <c r="LHR93" s="345"/>
      <c r="LHS93" s="345"/>
      <c r="LHT93" s="345"/>
      <c r="LHU93" s="345"/>
      <c r="LHV93" s="345"/>
      <c r="LHW93" s="345"/>
      <c r="LHX93" s="345"/>
      <c r="LHY93" s="345"/>
      <c r="LHZ93" s="345"/>
      <c r="LIA93" s="345"/>
      <c r="LIB93" s="345"/>
      <c r="LIC93" s="345"/>
      <c r="LID93" s="345"/>
      <c r="LIE93" s="345"/>
      <c r="LIF93" s="345"/>
      <c r="LIG93" s="345"/>
      <c r="LIH93" s="345"/>
      <c r="LII93" s="345"/>
      <c r="LIJ93" s="345"/>
      <c r="LIK93" s="345"/>
      <c r="LIL93" s="345"/>
      <c r="LIM93" s="345"/>
      <c r="LIN93" s="345"/>
      <c r="LIO93" s="345"/>
      <c r="LIP93" s="345"/>
      <c r="LIQ93" s="345"/>
      <c r="LIR93" s="345"/>
      <c r="LIS93" s="345"/>
      <c r="LIT93" s="345"/>
      <c r="LIU93" s="345"/>
      <c r="LIV93" s="345"/>
      <c r="LIW93" s="345"/>
      <c r="LIX93" s="345"/>
      <c r="LIY93" s="345"/>
      <c r="LIZ93" s="345"/>
      <c r="LJA93" s="345"/>
      <c r="LJB93" s="345"/>
      <c r="LJC93" s="345"/>
      <c r="LJD93" s="345"/>
      <c r="LJE93" s="345"/>
      <c r="LJF93" s="345"/>
      <c r="LJG93" s="345"/>
      <c r="LJH93" s="345"/>
      <c r="LJI93" s="345"/>
      <c r="LJJ93" s="345"/>
      <c r="LJK93" s="345"/>
      <c r="LJL93" s="345"/>
      <c r="LJM93" s="345"/>
      <c r="LJN93" s="345"/>
      <c r="LJO93" s="345"/>
      <c r="LJP93" s="345"/>
      <c r="LJQ93" s="345"/>
      <c r="LJR93" s="345"/>
      <c r="LJS93" s="345"/>
      <c r="LJT93" s="345"/>
      <c r="LJU93" s="345"/>
      <c r="LJV93" s="345"/>
      <c r="LJW93" s="345"/>
      <c r="LJX93" s="345"/>
      <c r="LJY93" s="345"/>
      <c r="LJZ93" s="345"/>
      <c r="LKA93" s="345"/>
      <c r="LKB93" s="345"/>
      <c r="LKC93" s="345"/>
      <c r="LKD93" s="345"/>
      <c r="LKE93" s="345"/>
      <c r="LKF93" s="345"/>
      <c r="LKG93" s="345"/>
      <c r="LKH93" s="345"/>
      <c r="LKI93" s="345"/>
      <c r="LKJ93" s="345"/>
      <c r="LKK93" s="345"/>
      <c r="LKL93" s="345"/>
      <c r="LKM93" s="345"/>
      <c r="LKN93" s="345"/>
      <c r="LKO93" s="345"/>
      <c r="LKP93" s="345"/>
      <c r="LKQ93" s="345"/>
      <c r="LKR93" s="345"/>
      <c r="LKS93" s="345"/>
      <c r="LKT93" s="345"/>
      <c r="LKU93" s="345"/>
      <c r="LKV93" s="345"/>
      <c r="LKW93" s="345"/>
      <c r="LKX93" s="345"/>
      <c r="LKY93" s="345"/>
      <c r="LKZ93" s="345"/>
      <c r="LLA93" s="345"/>
      <c r="LLB93" s="345"/>
      <c r="LLC93" s="345"/>
      <c r="LLD93" s="345"/>
      <c r="LLE93" s="345"/>
      <c r="LLF93" s="345"/>
      <c r="LLG93" s="345"/>
      <c r="LLH93" s="345"/>
      <c r="LLI93" s="345"/>
      <c r="LLJ93" s="345"/>
      <c r="LLK93" s="345"/>
      <c r="LLL93" s="345"/>
      <c r="LLM93" s="345"/>
      <c r="LLN93" s="345"/>
      <c r="LLO93" s="345"/>
      <c r="LLP93" s="345"/>
      <c r="LLQ93" s="345"/>
      <c r="LLR93" s="345"/>
      <c r="LLS93" s="345"/>
      <c r="LLT93" s="345"/>
      <c r="LLU93" s="345"/>
      <c r="LLV93" s="345"/>
      <c r="LLW93" s="345"/>
      <c r="LLX93" s="345"/>
      <c r="LLY93" s="345"/>
      <c r="LLZ93" s="345"/>
      <c r="LMA93" s="345"/>
      <c r="LMB93" s="345"/>
      <c r="LMC93" s="345"/>
      <c r="LMD93" s="345"/>
      <c r="LME93" s="345"/>
      <c r="LMF93" s="345"/>
      <c r="LMG93" s="345"/>
      <c r="LMH93" s="345"/>
      <c r="LMI93" s="345"/>
      <c r="LMJ93" s="345"/>
      <c r="LMK93" s="345"/>
      <c r="LML93" s="345"/>
      <c r="LMM93" s="345"/>
      <c r="LMN93" s="345"/>
      <c r="LMO93" s="345"/>
      <c r="LMP93" s="345"/>
      <c r="LMQ93" s="345"/>
      <c r="LMR93" s="345"/>
      <c r="LMS93" s="345"/>
      <c r="LMT93" s="345"/>
      <c r="LMU93" s="345"/>
      <c r="LMV93" s="345"/>
      <c r="LMW93" s="345"/>
      <c r="LMX93" s="345"/>
      <c r="LMY93" s="345"/>
      <c r="LMZ93" s="345"/>
      <c r="LNA93" s="345"/>
      <c r="LNB93" s="345"/>
      <c r="LNC93" s="345"/>
      <c r="LND93" s="345"/>
      <c r="LNE93" s="345"/>
      <c r="LNF93" s="345"/>
      <c r="LNG93" s="345"/>
      <c r="LNH93" s="345"/>
      <c r="LNI93" s="345"/>
      <c r="LNJ93" s="345"/>
      <c r="LNK93" s="345"/>
      <c r="LNL93" s="345"/>
      <c r="LNM93" s="345"/>
      <c r="LNN93" s="345"/>
      <c r="LNO93" s="345"/>
      <c r="LNP93" s="345"/>
      <c r="LNQ93" s="345"/>
      <c r="LNR93" s="345"/>
      <c r="LNS93" s="345"/>
      <c r="LNT93" s="345"/>
      <c r="LNU93" s="345"/>
      <c r="LNV93" s="345"/>
      <c r="LNW93" s="345"/>
      <c r="LNX93" s="345"/>
      <c r="LNY93" s="345"/>
      <c r="LNZ93" s="345"/>
      <c r="LOA93" s="345"/>
      <c r="LOB93" s="345"/>
      <c r="LOC93" s="345"/>
      <c r="LOD93" s="345"/>
      <c r="LOE93" s="345"/>
      <c r="LOF93" s="345"/>
      <c r="LOG93" s="345"/>
      <c r="LOH93" s="345"/>
      <c r="LOI93" s="345"/>
      <c r="LOJ93" s="345"/>
      <c r="LOK93" s="345"/>
      <c r="LOL93" s="345"/>
      <c r="LOM93" s="345"/>
      <c r="LON93" s="345"/>
      <c r="LOO93" s="345"/>
      <c r="LOP93" s="345"/>
      <c r="LOQ93" s="345"/>
      <c r="LOR93" s="345"/>
      <c r="LOS93" s="345"/>
      <c r="LOT93" s="345"/>
      <c r="LOU93" s="345"/>
      <c r="LOV93" s="345"/>
      <c r="LOW93" s="345"/>
      <c r="LOX93" s="345"/>
      <c r="LOY93" s="345"/>
      <c r="LOZ93" s="345"/>
      <c r="LPA93" s="345"/>
      <c r="LPB93" s="345"/>
      <c r="LPC93" s="345"/>
      <c r="LPD93" s="345"/>
      <c r="LPE93" s="345"/>
      <c r="LPF93" s="345"/>
      <c r="LPG93" s="345"/>
      <c r="LPH93" s="345"/>
      <c r="LPI93" s="345"/>
      <c r="LPJ93" s="345"/>
      <c r="LPK93" s="345"/>
      <c r="LPL93" s="345"/>
      <c r="LPM93" s="345"/>
      <c r="LPN93" s="345"/>
      <c r="LPO93" s="345"/>
      <c r="LPP93" s="345"/>
      <c r="LPQ93" s="345"/>
      <c r="LPR93" s="345"/>
      <c r="LPS93" s="345"/>
      <c r="LPT93" s="345"/>
      <c r="LPU93" s="345"/>
      <c r="LPV93" s="345"/>
      <c r="LPW93" s="345"/>
      <c r="LPX93" s="345"/>
      <c r="LPY93" s="345"/>
      <c r="LPZ93" s="345"/>
      <c r="LQA93" s="345"/>
      <c r="LQB93" s="345"/>
      <c r="LQC93" s="345"/>
      <c r="LQD93" s="345"/>
      <c r="LQE93" s="345"/>
      <c r="LQF93" s="345"/>
      <c r="LQG93" s="345"/>
      <c r="LQH93" s="345"/>
      <c r="LQI93" s="345"/>
      <c r="LQJ93" s="345"/>
      <c r="LQK93" s="345"/>
      <c r="LQL93" s="345"/>
      <c r="LQM93" s="345"/>
      <c r="LQN93" s="345"/>
      <c r="LQO93" s="345"/>
      <c r="LQP93" s="345"/>
      <c r="LQQ93" s="345"/>
      <c r="LQR93" s="345"/>
      <c r="LQS93" s="345"/>
      <c r="LQT93" s="345"/>
      <c r="LQU93" s="345"/>
      <c r="LQV93" s="345"/>
      <c r="LQW93" s="345"/>
      <c r="LQX93" s="345"/>
      <c r="LQY93" s="345"/>
      <c r="LQZ93" s="345"/>
      <c r="LRA93" s="345"/>
      <c r="LRB93" s="345"/>
      <c r="LRC93" s="345"/>
      <c r="LRD93" s="345"/>
      <c r="LRE93" s="345"/>
      <c r="LRF93" s="345"/>
      <c r="LRG93" s="345"/>
      <c r="LRH93" s="345"/>
      <c r="LRI93" s="345"/>
      <c r="LRJ93" s="345"/>
      <c r="LRK93" s="345"/>
      <c r="LRL93" s="345"/>
      <c r="LRM93" s="345"/>
      <c r="LRN93" s="345"/>
      <c r="LRO93" s="345"/>
      <c r="LRP93" s="345"/>
      <c r="LRQ93" s="345"/>
      <c r="LRR93" s="345"/>
      <c r="LRS93" s="345"/>
      <c r="LRT93" s="345"/>
      <c r="LRU93" s="345"/>
      <c r="LRV93" s="345"/>
      <c r="LRW93" s="345"/>
      <c r="LRX93" s="345"/>
      <c r="LRY93" s="345"/>
      <c r="LRZ93" s="345"/>
      <c r="LSA93" s="345"/>
      <c r="LSB93" s="345"/>
      <c r="LSC93" s="345"/>
      <c r="LSD93" s="345"/>
      <c r="LSE93" s="345"/>
      <c r="LSF93" s="345"/>
      <c r="LSG93" s="345"/>
      <c r="LSH93" s="345"/>
      <c r="LSI93" s="345"/>
      <c r="LSJ93" s="345"/>
      <c r="LSK93" s="345"/>
      <c r="LSL93" s="345"/>
      <c r="LSM93" s="345"/>
      <c r="LSN93" s="345"/>
      <c r="LSO93" s="345"/>
      <c r="LSP93" s="345"/>
      <c r="LSQ93" s="345"/>
      <c r="LSR93" s="345"/>
      <c r="LSS93" s="345"/>
      <c r="LST93" s="345"/>
      <c r="LSU93" s="345"/>
      <c r="LSV93" s="345"/>
      <c r="LSW93" s="345"/>
      <c r="LSX93" s="345"/>
      <c r="LSY93" s="345"/>
      <c r="LSZ93" s="345"/>
      <c r="LTA93" s="345"/>
      <c r="LTB93" s="345"/>
      <c r="LTC93" s="345"/>
      <c r="LTD93" s="345"/>
      <c r="LTE93" s="345"/>
      <c r="LTF93" s="345"/>
      <c r="LTG93" s="345"/>
      <c r="LTH93" s="345"/>
      <c r="LTI93" s="345"/>
      <c r="LTJ93" s="345"/>
      <c r="LTK93" s="345"/>
      <c r="LTL93" s="345"/>
      <c r="LTM93" s="345"/>
      <c r="LTN93" s="345"/>
      <c r="LTO93" s="345"/>
      <c r="LTP93" s="345"/>
      <c r="LTQ93" s="345"/>
      <c r="LTR93" s="345"/>
      <c r="LTS93" s="345"/>
      <c r="LTT93" s="345"/>
      <c r="LTU93" s="345"/>
      <c r="LTV93" s="345"/>
      <c r="LTW93" s="345"/>
      <c r="LTX93" s="345"/>
      <c r="LTY93" s="345"/>
      <c r="LTZ93" s="345"/>
      <c r="LUA93" s="345"/>
      <c r="LUB93" s="345"/>
      <c r="LUC93" s="345"/>
      <c r="LUD93" s="345"/>
      <c r="LUE93" s="345"/>
      <c r="LUF93" s="345"/>
      <c r="LUG93" s="345"/>
      <c r="LUH93" s="345"/>
      <c r="LUI93" s="345"/>
      <c r="LUJ93" s="345"/>
      <c r="LUK93" s="345"/>
      <c r="LUL93" s="345"/>
      <c r="LUM93" s="345"/>
      <c r="LUN93" s="345"/>
      <c r="LUO93" s="345"/>
      <c r="LUP93" s="345"/>
      <c r="LUQ93" s="345"/>
      <c r="LUR93" s="345"/>
      <c r="LUS93" s="345"/>
      <c r="LUT93" s="345"/>
      <c r="LUU93" s="345"/>
      <c r="LUV93" s="345"/>
      <c r="LUW93" s="345"/>
      <c r="LUX93" s="345"/>
      <c r="LUY93" s="345"/>
      <c r="LUZ93" s="345"/>
      <c r="LVA93" s="345"/>
      <c r="LVB93" s="345"/>
      <c r="LVC93" s="345"/>
      <c r="LVD93" s="345"/>
      <c r="LVE93" s="345"/>
      <c r="LVF93" s="345"/>
      <c r="LVG93" s="345"/>
      <c r="LVH93" s="345"/>
      <c r="LVI93" s="345"/>
      <c r="LVJ93" s="345"/>
      <c r="LVK93" s="345"/>
      <c r="LVL93" s="345"/>
      <c r="LVM93" s="345"/>
      <c r="LVN93" s="345"/>
      <c r="LVO93" s="345"/>
      <c r="LVP93" s="345"/>
      <c r="LVQ93" s="345"/>
      <c r="LVR93" s="345"/>
      <c r="LVS93" s="345"/>
      <c r="LVT93" s="345"/>
      <c r="LVU93" s="345"/>
      <c r="LVV93" s="345"/>
      <c r="LVW93" s="345"/>
      <c r="LVX93" s="345"/>
      <c r="LVY93" s="345"/>
      <c r="LVZ93" s="345"/>
      <c r="LWA93" s="345"/>
      <c r="LWB93" s="345"/>
      <c r="LWC93" s="345"/>
      <c r="LWD93" s="345"/>
      <c r="LWE93" s="345"/>
      <c r="LWF93" s="345"/>
      <c r="LWG93" s="345"/>
      <c r="LWH93" s="345"/>
      <c r="LWI93" s="345"/>
      <c r="LWJ93" s="345"/>
      <c r="LWK93" s="345"/>
      <c r="LWL93" s="345"/>
      <c r="LWM93" s="345"/>
      <c r="LWN93" s="345"/>
      <c r="LWO93" s="345"/>
      <c r="LWP93" s="345"/>
      <c r="LWQ93" s="345"/>
      <c r="LWR93" s="345"/>
      <c r="LWS93" s="345"/>
      <c r="LWT93" s="345"/>
      <c r="LWU93" s="345"/>
      <c r="LWV93" s="345"/>
      <c r="LWW93" s="345"/>
      <c r="LWX93" s="345"/>
      <c r="LWY93" s="345"/>
      <c r="LWZ93" s="345"/>
      <c r="LXA93" s="345"/>
      <c r="LXB93" s="345"/>
      <c r="LXC93" s="345"/>
      <c r="LXD93" s="345"/>
      <c r="LXE93" s="345"/>
      <c r="LXF93" s="345"/>
      <c r="LXG93" s="345"/>
      <c r="LXH93" s="345"/>
      <c r="LXI93" s="345"/>
      <c r="LXJ93" s="345"/>
      <c r="LXK93" s="345"/>
      <c r="LXL93" s="345"/>
      <c r="LXM93" s="345"/>
      <c r="LXN93" s="345"/>
      <c r="LXO93" s="345"/>
      <c r="LXP93" s="345"/>
      <c r="LXQ93" s="345"/>
      <c r="LXR93" s="345"/>
      <c r="LXS93" s="345"/>
      <c r="LXT93" s="345"/>
      <c r="LXU93" s="345"/>
      <c r="LXV93" s="345"/>
      <c r="LXW93" s="345"/>
      <c r="LXX93" s="345"/>
      <c r="LXY93" s="345"/>
      <c r="LXZ93" s="345"/>
      <c r="LYA93" s="345"/>
      <c r="LYB93" s="345"/>
      <c r="LYC93" s="345"/>
      <c r="LYD93" s="345"/>
      <c r="LYE93" s="345"/>
      <c r="LYF93" s="345"/>
      <c r="LYG93" s="345"/>
      <c r="LYH93" s="345"/>
      <c r="LYI93" s="345"/>
      <c r="LYJ93" s="345"/>
      <c r="LYK93" s="345"/>
      <c r="LYL93" s="345"/>
      <c r="LYM93" s="345"/>
      <c r="LYN93" s="345"/>
      <c r="LYO93" s="345"/>
      <c r="LYP93" s="345"/>
      <c r="LYQ93" s="345"/>
      <c r="LYR93" s="345"/>
      <c r="LYS93" s="345"/>
      <c r="LYT93" s="345"/>
      <c r="LYU93" s="345"/>
      <c r="LYV93" s="345"/>
      <c r="LYW93" s="345"/>
      <c r="LYX93" s="345"/>
      <c r="LYY93" s="345"/>
      <c r="LYZ93" s="345"/>
      <c r="LZA93" s="345"/>
      <c r="LZB93" s="345"/>
      <c r="LZC93" s="345"/>
      <c r="LZD93" s="345"/>
      <c r="LZE93" s="345"/>
      <c r="LZF93" s="345"/>
      <c r="LZG93" s="345"/>
      <c r="LZH93" s="345"/>
      <c r="LZI93" s="345"/>
      <c r="LZJ93" s="345"/>
      <c r="LZK93" s="345"/>
      <c r="LZL93" s="345"/>
      <c r="LZM93" s="345"/>
      <c r="LZN93" s="345"/>
      <c r="LZO93" s="345"/>
      <c r="LZP93" s="345"/>
      <c r="LZQ93" s="345"/>
      <c r="LZR93" s="345"/>
      <c r="LZS93" s="345"/>
      <c r="LZT93" s="345"/>
      <c r="LZU93" s="345"/>
      <c r="LZV93" s="345"/>
      <c r="LZW93" s="345"/>
      <c r="LZX93" s="345"/>
      <c r="LZY93" s="345"/>
      <c r="LZZ93" s="345"/>
      <c r="MAA93" s="345"/>
      <c r="MAB93" s="345"/>
      <c r="MAC93" s="345"/>
      <c r="MAD93" s="345"/>
      <c r="MAE93" s="345"/>
      <c r="MAF93" s="345"/>
      <c r="MAG93" s="345"/>
      <c r="MAH93" s="345"/>
      <c r="MAI93" s="345"/>
      <c r="MAJ93" s="345"/>
      <c r="MAK93" s="345"/>
      <c r="MAL93" s="345"/>
      <c r="MAM93" s="345"/>
      <c r="MAN93" s="345"/>
      <c r="MAO93" s="345"/>
      <c r="MAP93" s="345"/>
      <c r="MAQ93" s="345"/>
      <c r="MAR93" s="345"/>
      <c r="MAS93" s="345"/>
      <c r="MAT93" s="345"/>
      <c r="MAU93" s="345"/>
      <c r="MAV93" s="345"/>
      <c r="MAW93" s="345"/>
      <c r="MAX93" s="345"/>
      <c r="MAY93" s="345"/>
      <c r="MAZ93" s="345"/>
      <c r="MBA93" s="345"/>
      <c r="MBB93" s="345"/>
      <c r="MBC93" s="345"/>
      <c r="MBD93" s="345"/>
      <c r="MBE93" s="345"/>
      <c r="MBF93" s="345"/>
      <c r="MBG93" s="345"/>
      <c r="MBH93" s="345"/>
      <c r="MBI93" s="345"/>
      <c r="MBJ93" s="345"/>
      <c r="MBK93" s="345"/>
      <c r="MBL93" s="345"/>
      <c r="MBM93" s="345"/>
      <c r="MBN93" s="345"/>
      <c r="MBO93" s="345"/>
      <c r="MBP93" s="345"/>
      <c r="MBQ93" s="345"/>
      <c r="MBR93" s="345"/>
      <c r="MBS93" s="345"/>
      <c r="MBT93" s="345"/>
      <c r="MBU93" s="345"/>
      <c r="MBV93" s="345"/>
      <c r="MBW93" s="345"/>
      <c r="MBX93" s="345"/>
      <c r="MBY93" s="345"/>
      <c r="MBZ93" s="345"/>
      <c r="MCA93" s="345"/>
      <c r="MCB93" s="345"/>
      <c r="MCC93" s="345"/>
      <c r="MCD93" s="345"/>
      <c r="MCE93" s="345"/>
      <c r="MCF93" s="345"/>
      <c r="MCG93" s="345"/>
      <c r="MCH93" s="345"/>
      <c r="MCI93" s="345"/>
      <c r="MCJ93" s="345"/>
      <c r="MCK93" s="345"/>
      <c r="MCL93" s="345"/>
      <c r="MCM93" s="345"/>
      <c r="MCN93" s="345"/>
      <c r="MCO93" s="345"/>
      <c r="MCP93" s="345"/>
      <c r="MCQ93" s="345"/>
      <c r="MCR93" s="345"/>
      <c r="MCS93" s="345"/>
      <c r="MCT93" s="345"/>
      <c r="MCU93" s="345"/>
      <c r="MCV93" s="345"/>
      <c r="MCW93" s="345"/>
      <c r="MCX93" s="345"/>
      <c r="MCY93" s="345"/>
      <c r="MCZ93" s="345"/>
      <c r="MDA93" s="345"/>
      <c r="MDB93" s="345"/>
      <c r="MDC93" s="345"/>
      <c r="MDD93" s="345"/>
      <c r="MDE93" s="345"/>
      <c r="MDF93" s="345"/>
      <c r="MDG93" s="345"/>
      <c r="MDH93" s="345"/>
      <c r="MDI93" s="345"/>
      <c r="MDJ93" s="345"/>
      <c r="MDK93" s="345"/>
      <c r="MDL93" s="345"/>
      <c r="MDM93" s="345"/>
      <c r="MDN93" s="345"/>
      <c r="MDO93" s="345"/>
      <c r="MDP93" s="345"/>
      <c r="MDQ93" s="345"/>
      <c r="MDR93" s="345"/>
      <c r="MDS93" s="345"/>
      <c r="MDT93" s="345"/>
      <c r="MDU93" s="345"/>
      <c r="MDV93" s="345"/>
      <c r="MDW93" s="345"/>
      <c r="MDX93" s="345"/>
      <c r="MDY93" s="345"/>
      <c r="MDZ93" s="345"/>
      <c r="MEA93" s="345"/>
      <c r="MEB93" s="345"/>
      <c r="MEC93" s="345"/>
      <c r="MED93" s="345"/>
      <c r="MEE93" s="345"/>
      <c r="MEF93" s="345"/>
      <c r="MEG93" s="345"/>
      <c r="MEH93" s="345"/>
      <c r="MEI93" s="345"/>
      <c r="MEJ93" s="345"/>
      <c r="MEK93" s="345"/>
      <c r="MEL93" s="345"/>
      <c r="MEM93" s="345"/>
      <c r="MEN93" s="345"/>
      <c r="MEO93" s="345"/>
      <c r="MEP93" s="345"/>
      <c r="MEQ93" s="345"/>
      <c r="MER93" s="345"/>
      <c r="MES93" s="345"/>
      <c r="MET93" s="345"/>
      <c r="MEU93" s="345"/>
      <c r="MEV93" s="345"/>
      <c r="MEW93" s="345"/>
      <c r="MEX93" s="345"/>
      <c r="MEY93" s="345"/>
      <c r="MEZ93" s="345"/>
      <c r="MFA93" s="345"/>
      <c r="MFB93" s="345"/>
      <c r="MFC93" s="345"/>
      <c r="MFD93" s="345"/>
      <c r="MFE93" s="345"/>
      <c r="MFF93" s="345"/>
      <c r="MFG93" s="345"/>
      <c r="MFH93" s="345"/>
      <c r="MFI93" s="345"/>
      <c r="MFJ93" s="345"/>
      <c r="MFK93" s="345"/>
      <c r="MFL93" s="345"/>
      <c r="MFM93" s="345"/>
      <c r="MFN93" s="345"/>
      <c r="MFO93" s="345"/>
      <c r="MFP93" s="345"/>
      <c r="MFQ93" s="345"/>
      <c r="MFR93" s="345"/>
      <c r="MFS93" s="345"/>
      <c r="MFT93" s="345"/>
      <c r="MFU93" s="345"/>
      <c r="MFV93" s="345"/>
      <c r="MFW93" s="345"/>
      <c r="MFX93" s="345"/>
      <c r="MFY93" s="345"/>
      <c r="MFZ93" s="345"/>
      <c r="MGA93" s="345"/>
      <c r="MGB93" s="345"/>
      <c r="MGC93" s="345"/>
      <c r="MGD93" s="345"/>
      <c r="MGE93" s="345"/>
      <c r="MGF93" s="345"/>
      <c r="MGG93" s="345"/>
      <c r="MGH93" s="345"/>
      <c r="MGI93" s="345"/>
      <c r="MGJ93" s="345"/>
      <c r="MGK93" s="345"/>
      <c r="MGL93" s="345"/>
      <c r="MGM93" s="345"/>
      <c r="MGN93" s="345"/>
      <c r="MGO93" s="345"/>
      <c r="MGP93" s="345"/>
      <c r="MGQ93" s="345"/>
      <c r="MGR93" s="345"/>
      <c r="MGS93" s="345"/>
      <c r="MGT93" s="345"/>
      <c r="MGU93" s="345"/>
      <c r="MGV93" s="345"/>
      <c r="MGW93" s="345"/>
      <c r="MGX93" s="345"/>
      <c r="MGY93" s="345"/>
      <c r="MGZ93" s="345"/>
      <c r="MHA93" s="345"/>
      <c r="MHB93" s="345"/>
      <c r="MHC93" s="345"/>
      <c r="MHD93" s="345"/>
      <c r="MHE93" s="345"/>
      <c r="MHF93" s="345"/>
      <c r="MHG93" s="345"/>
      <c r="MHH93" s="345"/>
      <c r="MHI93" s="345"/>
      <c r="MHJ93" s="345"/>
      <c r="MHK93" s="345"/>
      <c r="MHL93" s="345"/>
      <c r="MHM93" s="345"/>
      <c r="MHN93" s="345"/>
      <c r="MHO93" s="345"/>
      <c r="MHP93" s="345"/>
      <c r="MHQ93" s="345"/>
      <c r="MHR93" s="345"/>
      <c r="MHS93" s="345"/>
      <c r="MHT93" s="345"/>
      <c r="MHU93" s="345"/>
      <c r="MHV93" s="345"/>
      <c r="MHW93" s="345"/>
      <c r="MHX93" s="345"/>
      <c r="MHY93" s="345"/>
      <c r="MHZ93" s="345"/>
      <c r="MIA93" s="345"/>
      <c r="MIB93" s="345"/>
      <c r="MIC93" s="345"/>
      <c r="MID93" s="345"/>
      <c r="MIE93" s="345"/>
      <c r="MIF93" s="345"/>
      <c r="MIG93" s="345"/>
      <c r="MIH93" s="345"/>
      <c r="MII93" s="345"/>
      <c r="MIJ93" s="345"/>
      <c r="MIK93" s="345"/>
      <c r="MIL93" s="345"/>
      <c r="MIM93" s="345"/>
      <c r="MIN93" s="345"/>
      <c r="MIO93" s="345"/>
      <c r="MIP93" s="345"/>
      <c r="MIQ93" s="345"/>
      <c r="MIR93" s="345"/>
      <c r="MIS93" s="345"/>
      <c r="MIT93" s="345"/>
      <c r="MIU93" s="345"/>
      <c r="MIV93" s="345"/>
      <c r="MIW93" s="345"/>
      <c r="MIX93" s="345"/>
      <c r="MIY93" s="345"/>
      <c r="MIZ93" s="345"/>
      <c r="MJA93" s="345"/>
      <c r="MJB93" s="345"/>
      <c r="MJC93" s="345"/>
      <c r="MJD93" s="345"/>
      <c r="MJE93" s="345"/>
      <c r="MJF93" s="345"/>
      <c r="MJG93" s="345"/>
      <c r="MJH93" s="345"/>
      <c r="MJI93" s="345"/>
      <c r="MJJ93" s="345"/>
      <c r="MJK93" s="345"/>
      <c r="MJL93" s="345"/>
      <c r="MJM93" s="345"/>
      <c r="MJN93" s="345"/>
      <c r="MJO93" s="345"/>
      <c r="MJP93" s="345"/>
      <c r="MJQ93" s="345"/>
      <c r="MJR93" s="345"/>
      <c r="MJS93" s="345"/>
      <c r="MJT93" s="345"/>
      <c r="MJU93" s="345"/>
      <c r="MJV93" s="345"/>
      <c r="MJW93" s="345"/>
      <c r="MJX93" s="345"/>
      <c r="MJY93" s="345"/>
      <c r="MJZ93" s="345"/>
      <c r="MKA93" s="345"/>
      <c r="MKB93" s="345"/>
      <c r="MKC93" s="345"/>
      <c r="MKD93" s="345"/>
      <c r="MKE93" s="345"/>
      <c r="MKF93" s="345"/>
      <c r="MKG93" s="345"/>
      <c r="MKH93" s="345"/>
      <c r="MKI93" s="345"/>
      <c r="MKJ93" s="345"/>
      <c r="MKK93" s="345"/>
      <c r="MKL93" s="345"/>
      <c r="MKM93" s="345"/>
      <c r="MKN93" s="345"/>
      <c r="MKO93" s="345"/>
      <c r="MKP93" s="345"/>
      <c r="MKQ93" s="345"/>
      <c r="MKR93" s="345"/>
      <c r="MKS93" s="345"/>
      <c r="MKT93" s="345"/>
      <c r="MKU93" s="345"/>
      <c r="MKV93" s="345"/>
      <c r="MKW93" s="345"/>
      <c r="MKX93" s="345"/>
      <c r="MKY93" s="345"/>
      <c r="MKZ93" s="345"/>
      <c r="MLA93" s="345"/>
      <c r="MLB93" s="345"/>
      <c r="MLC93" s="345"/>
      <c r="MLD93" s="345"/>
      <c r="MLE93" s="345"/>
      <c r="MLF93" s="345"/>
      <c r="MLG93" s="345"/>
      <c r="MLH93" s="345"/>
      <c r="MLI93" s="345"/>
      <c r="MLJ93" s="345"/>
      <c r="MLK93" s="345"/>
      <c r="MLL93" s="345"/>
      <c r="MLM93" s="345"/>
      <c r="MLN93" s="345"/>
      <c r="MLO93" s="345"/>
      <c r="MLP93" s="345"/>
      <c r="MLQ93" s="345"/>
      <c r="MLR93" s="345"/>
      <c r="MLS93" s="345"/>
      <c r="MLT93" s="345"/>
      <c r="MLU93" s="345"/>
      <c r="MLV93" s="345"/>
      <c r="MLW93" s="345"/>
      <c r="MLX93" s="345"/>
      <c r="MLY93" s="345"/>
      <c r="MLZ93" s="345"/>
      <c r="MMA93" s="345"/>
      <c r="MMB93" s="345"/>
      <c r="MMC93" s="345"/>
      <c r="MMD93" s="345"/>
      <c r="MME93" s="345"/>
      <c r="MMF93" s="345"/>
      <c r="MMG93" s="345"/>
      <c r="MMH93" s="345"/>
      <c r="MMI93" s="345"/>
      <c r="MMJ93" s="345"/>
      <c r="MMK93" s="345"/>
      <c r="MML93" s="345"/>
      <c r="MMM93" s="345"/>
      <c r="MMN93" s="345"/>
      <c r="MMO93" s="345"/>
      <c r="MMP93" s="345"/>
      <c r="MMQ93" s="345"/>
      <c r="MMR93" s="345"/>
      <c r="MMS93" s="345"/>
      <c r="MMT93" s="345"/>
      <c r="MMU93" s="345"/>
      <c r="MMV93" s="345"/>
      <c r="MMW93" s="345"/>
      <c r="MMX93" s="345"/>
      <c r="MMY93" s="345"/>
      <c r="MMZ93" s="345"/>
      <c r="MNA93" s="345"/>
      <c r="MNB93" s="345"/>
      <c r="MNC93" s="345"/>
      <c r="MND93" s="345"/>
      <c r="MNE93" s="345"/>
      <c r="MNF93" s="345"/>
      <c r="MNG93" s="345"/>
      <c r="MNH93" s="345"/>
      <c r="MNI93" s="345"/>
      <c r="MNJ93" s="345"/>
      <c r="MNK93" s="345"/>
      <c r="MNL93" s="345"/>
      <c r="MNM93" s="345"/>
      <c r="MNN93" s="345"/>
      <c r="MNO93" s="345"/>
      <c r="MNP93" s="345"/>
      <c r="MNQ93" s="345"/>
      <c r="MNR93" s="345"/>
      <c r="MNS93" s="345"/>
      <c r="MNT93" s="345"/>
      <c r="MNU93" s="345"/>
      <c r="MNV93" s="345"/>
      <c r="MNW93" s="345"/>
      <c r="MNX93" s="345"/>
      <c r="MNY93" s="345"/>
      <c r="MNZ93" s="345"/>
      <c r="MOA93" s="345"/>
      <c r="MOB93" s="345"/>
      <c r="MOC93" s="345"/>
      <c r="MOD93" s="345"/>
      <c r="MOE93" s="345"/>
      <c r="MOF93" s="345"/>
      <c r="MOG93" s="345"/>
      <c r="MOH93" s="345"/>
      <c r="MOI93" s="345"/>
      <c r="MOJ93" s="345"/>
      <c r="MOK93" s="345"/>
      <c r="MOL93" s="345"/>
      <c r="MOM93" s="345"/>
      <c r="MON93" s="345"/>
      <c r="MOO93" s="345"/>
      <c r="MOP93" s="345"/>
      <c r="MOQ93" s="345"/>
      <c r="MOR93" s="345"/>
      <c r="MOS93" s="345"/>
      <c r="MOT93" s="345"/>
      <c r="MOU93" s="345"/>
      <c r="MOV93" s="345"/>
      <c r="MOW93" s="345"/>
      <c r="MOX93" s="345"/>
      <c r="MOY93" s="345"/>
      <c r="MOZ93" s="345"/>
      <c r="MPA93" s="345"/>
      <c r="MPB93" s="345"/>
      <c r="MPC93" s="345"/>
      <c r="MPD93" s="345"/>
      <c r="MPE93" s="345"/>
      <c r="MPF93" s="345"/>
      <c r="MPG93" s="345"/>
      <c r="MPH93" s="345"/>
      <c r="MPI93" s="345"/>
      <c r="MPJ93" s="345"/>
      <c r="MPK93" s="345"/>
      <c r="MPL93" s="345"/>
      <c r="MPM93" s="345"/>
      <c r="MPN93" s="345"/>
      <c r="MPO93" s="345"/>
      <c r="MPP93" s="345"/>
      <c r="MPQ93" s="345"/>
      <c r="MPR93" s="345"/>
      <c r="MPS93" s="345"/>
      <c r="MPT93" s="345"/>
      <c r="MPU93" s="345"/>
      <c r="MPV93" s="345"/>
      <c r="MPW93" s="345"/>
      <c r="MPX93" s="345"/>
      <c r="MPY93" s="345"/>
      <c r="MPZ93" s="345"/>
      <c r="MQA93" s="345"/>
      <c r="MQB93" s="345"/>
      <c r="MQC93" s="345"/>
      <c r="MQD93" s="345"/>
      <c r="MQE93" s="345"/>
      <c r="MQF93" s="345"/>
      <c r="MQG93" s="345"/>
      <c r="MQH93" s="345"/>
      <c r="MQI93" s="345"/>
      <c r="MQJ93" s="345"/>
      <c r="MQK93" s="345"/>
      <c r="MQL93" s="345"/>
      <c r="MQM93" s="345"/>
      <c r="MQN93" s="345"/>
      <c r="MQO93" s="345"/>
      <c r="MQP93" s="345"/>
      <c r="MQQ93" s="345"/>
      <c r="MQR93" s="345"/>
      <c r="MQS93" s="345"/>
      <c r="MQT93" s="345"/>
      <c r="MQU93" s="345"/>
      <c r="MQV93" s="345"/>
      <c r="MQW93" s="345"/>
      <c r="MQX93" s="345"/>
      <c r="MQY93" s="345"/>
      <c r="MQZ93" s="345"/>
      <c r="MRA93" s="345"/>
      <c r="MRB93" s="345"/>
      <c r="MRC93" s="345"/>
      <c r="MRD93" s="345"/>
      <c r="MRE93" s="345"/>
      <c r="MRF93" s="345"/>
      <c r="MRG93" s="345"/>
      <c r="MRH93" s="345"/>
      <c r="MRI93" s="345"/>
      <c r="MRJ93" s="345"/>
      <c r="MRK93" s="345"/>
      <c r="MRL93" s="345"/>
      <c r="MRM93" s="345"/>
      <c r="MRN93" s="345"/>
      <c r="MRO93" s="345"/>
      <c r="MRP93" s="345"/>
      <c r="MRQ93" s="345"/>
      <c r="MRR93" s="345"/>
      <c r="MRS93" s="345"/>
      <c r="MRT93" s="345"/>
      <c r="MRU93" s="345"/>
      <c r="MRV93" s="345"/>
      <c r="MRW93" s="345"/>
      <c r="MRX93" s="345"/>
      <c r="MRY93" s="345"/>
      <c r="MRZ93" s="345"/>
      <c r="MSA93" s="345"/>
      <c r="MSB93" s="345"/>
      <c r="MSC93" s="345"/>
      <c r="MSD93" s="345"/>
      <c r="MSE93" s="345"/>
      <c r="MSF93" s="345"/>
      <c r="MSG93" s="345"/>
      <c r="MSH93" s="345"/>
      <c r="MSI93" s="345"/>
      <c r="MSJ93" s="345"/>
      <c r="MSK93" s="345"/>
      <c r="MSL93" s="345"/>
      <c r="MSM93" s="345"/>
      <c r="MSN93" s="345"/>
      <c r="MSO93" s="345"/>
      <c r="MSP93" s="345"/>
      <c r="MSQ93" s="345"/>
      <c r="MSR93" s="345"/>
      <c r="MSS93" s="345"/>
      <c r="MST93" s="345"/>
      <c r="MSU93" s="345"/>
      <c r="MSV93" s="345"/>
      <c r="MSW93" s="345"/>
      <c r="MSX93" s="345"/>
      <c r="MSY93" s="345"/>
      <c r="MSZ93" s="345"/>
      <c r="MTA93" s="345"/>
      <c r="MTB93" s="345"/>
      <c r="MTC93" s="345"/>
      <c r="MTD93" s="345"/>
      <c r="MTE93" s="345"/>
      <c r="MTF93" s="345"/>
      <c r="MTG93" s="345"/>
      <c r="MTH93" s="345"/>
      <c r="MTI93" s="345"/>
      <c r="MTJ93" s="345"/>
      <c r="MTK93" s="345"/>
      <c r="MTL93" s="345"/>
      <c r="MTM93" s="345"/>
      <c r="MTN93" s="345"/>
      <c r="MTO93" s="345"/>
      <c r="MTP93" s="345"/>
      <c r="MTQ93" s="345"/>
      <c r="MTR93" s="345"/>
      <c r="MTS93" s="345"/>
      <c r="MTT93" s="345"/>
      <c r="MTU93" s="345"/>
      <c r="MTV93" s="345"/>
      <c r="MTW93" s="345"/>
      <c r="MTX93" s="345"/>
      <c r="MTY93" s="345"/>
      <c r="MTZ93" s="345"/>
      <c r="MUA93" s="345"/>
      <c r="MUB93" s="345"/>
      <c r="MUC93" s="345"/>
      <c r="MUD93" s="345"/>
      <c r="MUE93" s="345"/>
      <c r="MUF93" s="345"/>
      <c r="MUG93" s="345"/>
      <c r="MUH93" s="345"/>
      <c r="MUI93" s="345"/>
      <c r="MUJ93" s="345"/>
      <c r="MUK93" s="345"/>
      <c r="MUL93" s="345"/>
      <c r="MUM93" s="345"/>
      <c r="MUN93" s="345"/>
      <c r="MUO93" s="345"/>
      <c r="MUP93" s="345"/>
      <c r="MUQ93" s="345"/>
      <c r="MUR93" s="345"/>
      <c r="MUS93" s="345"/>
      <c r="MUT93" s="345"/>
      <c r="MUU93" s="345"/>
      <c r="MUV93" s="345"/>
      <c r="MUW93" s="345"/>
      <c r="MUX93" s="345"/>
      <c r="MUY93" s="345"/>
      <c r="MUZ93" s="345"/>
      <c r="MVA93" s="345"/>
      <c r="MVB93" s="345"/>
      <c r="MVC93" s="345"/>
      <c r="MVD93" s="345"/>
      <c r="MVE93" s="345"/>
      <c r="MVF93" s="345"/>
      <c r="MVG93" s="345"/>
      <c r="MVH93" s="345"/>
      <c r="MVI93" s="345"/>
      <c r="MVJ93" s="345"/>
      <c r="MVK93" s="345"/>
      <c r="MVL93" s="345"/>
      <c r="MVM93" s="345"/>
      <c r="MVN93" s="345"/>
      <c r="MVO93" s="345"/>
      <c r="MVP93" s="345"/>
      <c r="MVQ93" s="345"/>
      <c r="MVR93" s="345"/>
      <c r="MVS93" s="345"/>
      <c r="MVT93" s="345"/>
      <c r="MVU93" s="345"/>
      <c r="MVV93" s="345"/>
      <c r="MVW93" s="345"/>
      <c r="MVX93" s="345"/>
      <c r="MVY93" s="345"/>
      <c r="MVZ93" s="345"/>
      <c r="MWA93" s="345"/>
      <c r="MWB93" s="345"/>
      <c r="MWC93" s="345"/>
      <c r="MWD93" s="345"/>
      <c r="MWE93" s="345"/>
      <c r="MWF93" s="345"/>
      <c r="MWG93" s="345"/>
      <c r="MWH93" s="345"/>
      <c r="MWI93" s="345"/>
      <c r="MWJ93" s="345"/>
      <c r="MWK93" s="345"/>
      <c r="MWL93" s="345"/>
      <c r="MWM93" s="345"/>
      <c r="MWN93" s="345"/>
      <c r="MWO93" s="345"/>
      <c r="MWP93" s="345"/>
      <c r="MWQ93" s="345"/>
      <c r="MWR93" s="345"/>
      <c r="MWS93" s="345"/>
      <c r="MWT93" s="345"/>
      <c r="MWU93" s="345"/>
      <c r="MWV93" s="345"/>
      <c r="MWW93" s="345"/>
      <c r="MWX93" s="345"/>
      <c r="MWY93" s="345"/>
      <c r="MWZ93" s="345"/>
      <c r="MXA93" s="345"/>
      <c r="MXB93" s="345"/>
      <c r="MXC93" s="345"/>
      <c r="MXD93" s="345"/>
      <c r="MXE93" s="345"/>
      <c r="MXF93" s="345"/>
      <c r="MXG93" s="345"/>
      <c r="MXH93" s="345"/>
      <c r="MXI93" s="345"/>
      <c r="MXJ93" s="345"/>
      <c r="MXK93" s="345"/>
      <c r="MXL93" s="345"/>
      <c r="MXM93" s="345"/>
      <c r="MXN93" s="345"/>
      <c r="MXO93" s="345"/>
      <c r="MXP93" s="345"/>
      <c r="MXQ93" s="345"/>
      <c r="MXR93" s="345"/>
      <c r="MXS93" s="345"/>
      <c r="MXT93" s="345"/>
      <c r="MXU93" s="345"/>
      <c r="MXV93" s="345"/>
      <c r="MXW93" s="345"/>
      <c r="MXX93" s="345"/>
      <c r="MXY93" s="345"/>
      <c r="MXZ93" s="345"/>
      <c r="MYA93" s="345"/>
      <c r="MYB93" s="345"/>
      <c r="MYC93" s="345"/>
      <c r="MYD93" s="345"/>
      <c r="MYE93" s="345"/>
      <c r="MYF93" s="345"/>
      <c r="MYG93" s="345"/>
      <c r="MYH93" s="345"/>
      <c r="MYI93" s="345"/>
      <c r="MYJ93" s="345"/>
      <c r="MYK93" s="345"/>
      <c r="MYL93" s="345"/>
      <c r="MYM93" s="345"/>
      <c r="MYN93" s="345"/>
      <c r="MYO93" s="345"/>
      <c r="MYP93" s="345"/>
      <c r="MYQ93" s="345"/>
      <c r="MYR93" s="345"/>
      <c r="MYS93" s="345"/>
      <c r="MYT93" s="345"/>
      <c r="MYU93" s="345"/>
      <c r="MYV93" s="345"/>
      <c r="MYW93" s="345"/>
      <c r="MYX93" s="345"/>
      <c r="MYY93" s="345"/>
      <c r="MYZ93" s="345"/>
      <c r="MZA93" s="345"/>
      <c r="MZB93" s="345"/>
      <c r="MZC93" s="345"/>
      <c r="MZD93" s="345"/>
      <c r="MZE93" s="345"/>
      <c r="MZF93" s="345"/>
      <c r="MZG93" s="345"/>
      <c r="MZH93" s="345"/>
      <c r="MZI93" s="345"/>
      <c r="MZJ93" s="345"/>
      <c r="MZK93" s="345"/>
      <c r="MZL93" s="345"/>
      <c r="MZM93" s="345"/>
      <c r="MZN93" s="345"/>
      <c r="MZO93" s="345"/>
      <c r="MZP93" s="345"/>
      <c r="MZQ93" s="345"/>
      <c r="MZR93" s="345"/>
      <c r="MZS93" s="345"/>
      <c r="MZT93" s="345"/>
      <c r="MZU93" s="345"/>
      <c r="MZV93" s="345"/>
      <c r="MZW93" s="345"/>
      <c r="MZX93" s="345"/>
      <c r="MZY93" s="345"/>
      <c r="MZZ93" s="345"/>
      <c r="NAA93" s="345"/>
      <c r="NAB93" s="345"/>
      <c r="NAC93" s="345"/>
      <c r="NAD93" s="345"/>
      <c r="NAE93" s="345"/>
      <c r="NAF93" s="345"/>
      <c r="NAG93" s="345"/>
      <c r="NAH93" s="345"/>
      <c r="NAI93" s="345"/>
      <c r="NAJ93" s="345"/>
      <c r="NAK93" s="345"/>
      <c r="NAL93" s="345"/>
      <c r="NAM93" s="345"/>
      <c r="NAN93" s="345"/>
      <c r="NAO93" s="345"/>
      <c r="NAP93" s="345"/>
      <c r="NAQ93" s="345"/>
      <c r="NAR93" s="345"/>
      <c r="NAS93" s="345"/>
      <c r="NAT93" s="345"/>
      <c r="NAU93" s="345"/>
      <c r="NAV93" s="345"/>
      <c r="NAW93" s="345"/>
      <c r="NAX93" s="345"/>
      <c r="NAY93" s="345"/>
      <c r="NAZ93" s="345"/>
      <c r="NBA93" s="345"/>
      <c r="NBB93" s="345"/>
      <c r="NBC93" s="345"/>
      <c r="NBD93" s="345"/>
      <c r="NBE93" s="345"/>
      <c r="NBF93" s="345"/>
      <c r="NBG93" s="345"/>
      <c r="NBH93" s="345"/>
      <c r="NBI93" s="345"/>
      <c r="NBJ93" s="345"/>
      <c r="NBK93" s="345"/>
      <c r="NBL93" s="345"/>
      <c r="NBM93" s="345"/>
      <c r="NBN93" s="345"/>
      <c r="NBO93" s="345"/>
      <c r="NBP93" s="345"/>
      <c r="NBQ93" s="345"/>
      <c r="NBR93" s="345"/>
      <c r="NBS93" s="345"/>
      <c r="NBT93" s="345"/>
      <c r="NBU93" s="345"/>
      <c r="NBV93" s="345"/>
      <c r="NBW93" s="345"/>
      <c r="NBX93" s="345"/>
      <c r="NBY93" s="345"/>
      <c r="NBZ93" s="345"/>
      <c r="NCA93" s="345"/>
      <c r="NCB93" s="345"/>
      <c r="NCC93" s="345"/>
      <c r="NCD93" s="345"/>
      <c r="NCE93" s="345"/>
      <c r="NCF93" s="345"/>
      <c r="NCG93" s="345"/>
      <c r="NCH93" s="345"/>
      <c r="NCI93" s="345"/>
      <c r="NCJ93" s="345"/>
      <c r="NCK93" s="345"/>
      <c r="NCL93" s="345"/>
      <c r="NCM93" s="345"/>
      <c r="NCN93" s="345"/>
      <c r="NCO93" s="345"/>
      <c r="NCP93" s="345"/>
      <c r="NCQ93" s="345"/>
      <c r="NCR93" s="345"/>
      <c r="NCS93" s="345"/>
      <c r="NCT93" s="345"/>
      <c r="NCU93" s="345"/>
      <c r="NCV93" s="345"/>
      <c r="NCW93" s="345"/>
      <c r="NCX93" s="345"/>
      <c r="NCY93" s="345"/>
      <c r="NCZ93" s="345"/>
      <c r="NDA93" s="345"/>
      <c r="NDB93" s="345"/>
      <c r="NDC93" s="345"/>
      <c r="NDD93" s="345"/>
      <c r="NDE93" s="345"/>
      <c r="NDF93" s="345"/>
      <c r="NDG93" s="345"/>
      <c r="NDH93" s="345"/>
      <c r="NDI93" s="345"/>
      <c r="NDJ93" s="345"/>
      <c r="NDK93" s="345"/>
      <c r="NDL93" s="345"/>
      <c r="NDM93" s="345"/>
      <c r="NDN93" s="345"/>
      <c r="NDO93" s="345"/>
      <c r="NDP93" s="345"/>
      <c r="NDQ93" s="345"/>
      <c r="NDR93" s="345"/>
      <c r="NDS93" s="345"/>
      <c r="NDT93" s="345"/>
      <c r="NDU93" s="345"/>
      <c r="NDV93" s="345"/>
      <c r="NDW93" s="345"/>
      <c r="NDX93" s="345"/>
      <c r="NDY93" s="345"/>
      <c r="NDZ93" s="345"/>
      <c r="NEA93" s="345"/>
      <c r="NEB93" s="345"/>
      <c r="NEC93" s="345"/>
      <c r="NED93" s="345"/>
      <c r="NEE93" s="345"/>
      <c r="NEF93" s="345"/>
      <c r="NEG93" s="345"/>
      <c r="NEH93" s="345"/>
      <c r="NEI93" s="345"/>
      <c r="NEJ93" s="345"/>
      <c r="NEK93" s="345"/>
      <c r="NEL93" s="345"/>
      <c r="NEM93" s="345"/>
      <c r="NEN93" s="345"/>
      <c r="NEO93" s="345"/>
      <c r="NEP93" s="345"/>
      <c r="NEQ93" s="345"/>
      <c r="NER93" s="345"/>
      <c r="NES93" s="345"/>
      <c r="NET93" s="345"/>
      <c r="NEU93" s="345"/>
      <c r="NEV93" s="345"/>
      <c r="NEW93" s="345"/>
      <c r="NEX93" s="345"/>
      <c r="NEY93" s="345"/>
      <c r="NEZ93" s="345"/>
      <c r="NFA93" s="345"/>
      <c r="NFB93" s="345"/>
      <c r="NFC93" s="345"/>
      <c r="NFD93" s="345"/>
      <c r="NFE93" s="345"/>
      <c r="NFF93" s="345"/>
      <c r="NFG93" s="345"/>
      <c r="NFH93" s="345"/>
      <c r="NFI93" s="345"/>
      <c r="NFJ93" s="345"/>
      <c r="NFK93" s="345"/>
      <c r="NFL93" s="345"/>
      <c r="NFM93" s="345"/>
      <c r="NFN93" s="345"/>
      <c r="NFO93" s="345"/>
      <c r="NFP93" s="345"/>
      <c r="NFQ93" s="345"/>
      <c r="NFR93" s="345"/>
      <c r="NFS93" s="345"/>
      <c r="NFT93" s="345"/>
      <c r="NFU93" s="345"/>
      <c r="NFV93" s="345"/>
      <c r="NFW93" s="345"/>
      <c r="NFX93" s="345"/>
      <c r="NFY93" s="345"/>
      <c r="NFZ93" s="345"/>
      <c r="NGA93" s="345"/>
      <c r="NGB93" s="345"/>
      <c r="NGC93" s="345"/>
      <c r="NGD93" s="345"/>
      <c r="NGE93" s="345"/>
      <c r="NGF93" s="345"/>
      <c r="NGG93" s="345"/>
      <c r="NGH93" s="345"/>
      <c r="NGI93" s="345"/>
      <c r="NGJ93" s="345"/>
      <c r="NGK93" s="345"/>
      <c r="NGL93" s="345"/>
      <c r="NGM93" s="345"/>
      <c r="NGN93" s="345"/>
      <c r="NGO93" s="345"/>
      <c r="NGP93" s="345"/>
      <c r="NGQ93" s="345"/>
      <c r="NGR93" s="345"/>
      <c r="NGS93" s="345"/>
      <c r="NGT93" s="345"/>
      <c r="NGU93" s="345"/>
      <c r="NGV93" s="345"/>
      <c r="NGW93" s="345"/>
      <c r="NGX93" s="345"/>
      <c r="NGY93" s="345"/>
      <c r="NGZ93" s="345"/>
      <c r="NHA93" s="345"/>
      <c r="NHB93" s="345"/>
      <c r="NHC93" s="345"/>
      <c r="NHD93" s="345"/>
      <c r="NHE93" s="345"/>
      <c r="NHF93" s="345"/>
      <c r="NHG93" s="345"/>
      <c r="NHH93" s="345"/>
      <c r="NHI93" s="345"/>
      <c r="NHJ93" s="345"/>
      <c r="NHK93" s="345"/>
      <c r="NHL93" s="345"/>
      <c r="NHM93" s="345"/>
      <c r="NHN93" s="345"/>
      <c r="NHO93" s="345"/>
      <c r="NHP93" s="345"/>
      <c r="NHQ93" s="345"/>
      <c r="NHR93" s="345"/>
      <c r="NHS93" s="345"/>
      <c r="NHT93" s="345"/>
      <c r="NHU93" s="345"/>
      <c r="NHV93" s="345"/>
      <c r="NHW93" s="345"/>
      <c r="NHX93" s="345"/>
      <c r="NHY93" s="345"/>
      <c r="NHZ93" s="345"/>
      <c r="NIA93" s="345"/>
      <c r="NIB93" s="345"/>
      <c r="NIC93" s="345"/>
      <c r="NID93" s="345"/>
      <c r="NIE93" s="345"/>
      <c r="NIF93" s="345"/>
      <c r="NIG93" s="345"/>
      <c r="NIH93" s="345"/>
      <c r="NII93" s="345"/>
      <c r="NIJ93" s="345"/>
      <c r="NIK93" s="345"/>
      <c r="NIL93" s="345"/>
      <c r="NIM93" s="345"/>
      <c r="NIN93" s="345"/>
      <c r="NIO93" s="345"/>
      <c r="NIP93" s="345"/>
      <c r="NIQ93" s="345"/>
      <c r="NIR93" s="345"/>
      <c r="NIS93" s="345"/>
      <c r="NIT93" s="345"/>
      <c r="NIU93" s="345"/>
      <c r="NIV93" s="345"/>
      <c r="NIW93" s="345"/>
      <c r="NIX93" s="345"/>
      <c r="NIY93" s="345"/>
      <c r="NIZ93" s="345"/>
      <c r="NJA93" s="345"/>
      <c r="NJB93" s="345"/>
      <c r="NJC93" s="345"/>
      <c r="NJD93" s="345"/>
      <c r="NJE93" s="345"/>
      <c r="NJF93" s="345"/>
      <c r="NJG93" s="345"/>
      <c r="NJH93" s="345"/>
      <c r="NJI93" s="345"/>
      <c r="NJJ93" s="345"/>
      <c r="NJK93" s="345"/>
      <c r="NJL93" s="345"/>
      <c r="NJM93" s="345"/>
      <c r="NJN93" s="345"/>
      <c r="NJO93" s="345"/>
      <c r="NJP93" s="345"/>
      <c r="NJQ93" s="345"/>
      <c r="NJR93" s="345"/>
      <c r="NJS93" s="345"/>
      <c r="NJT93" s="345"/>
      <c r="NJU93" s="345"/>
      <c r="NJV93" s="345"/>
      <c r="NJW93" s="345"/>
      <c r="NJX93" s="345"/>
      <c r="NJY93" s="345"/>
      <c r="NJZ93" s="345"/>
      <c r="NKA93" s="345"/>
      <c r="NKB93" s="345"/>
      <c r="NKC93" s="345"/>
      <c r="NKD93" s="345"/>
      <c r="NKE93" s="345"/>
      <c r="NKF93" s="345"/>
      <c r="NKG93" s="345"/>
      <c r="NKH93" s="345"/>
      <c r="NKI93" s="345"/>
      <c r="NKJ93" s="345"/>
      <c r="NKK93" s="345"/>
      <c r="NKL93" s="345"/>
      <c r="NKM93" s="345"/>
      <c r="NKN93" s="345"/>
      <c r="NKO93" s="345"/>
      <c r="NKP93" s="345"/>
      <c r="NKQ93" s="345"/>
      <c r="NKR93" s="345"/>
      <c r="NKS93" s="345"/>
      <c r="NKT93" s="345"/>
      <c r="NKU93" s="345"/>
      <c r="NKV93" s="345"/>
      <c r="NKW93" s="345"/>
      <c r="NKX93" s="345"/>
      <c r="NKY93" s="345"/>
      <c r="NKZ93" s="345"/>
      <c r="NLA93" s="345"/>
      <c r="NLB93" s="345"/>
      <c r="NLC93" s="345"/>
      <c r="NLD93" s="345"/>
      <c r="NLE93" s="345"/>
      <c r="NLF93" s="345"/>
      <c r="NLG93" s="345"/>
      <c r="NLH93" s="345"/>
      <c r="NLI93" s="345"/>
      <c r="NLJ93" s="345"/>
      <c r="NLK93" s="345"/>
      <c r="NLL93" s="345"/>
      <c r="NLM93" s="345"/>
      <c r="NLN93" s="345"/>
      <c r="NLO93" s="345"/>
      <c r="NLP93" s="345"/>
      <c r="NLQ93" s="345"/>
      <c r="NLR93" s="345"/>
      <c r="NLS93" s="345"/>
      <c r="NLT93" s="345"/>
      <c r="NLU93" s="345"/>
      <c r="NLV93" s="345"/>
      <c r="NLW93" s="345"/>
      <c r="NLX93" s="345"/>
      <c r="NLY93" s="345"/>
      <c r="NLZ93" s="345"/>
      <c r="NMA93" s="345"/>
      <c r="NMB93" s="345"/>
      <c r="NMC93" s="345"/>
      <c r="NMD93" s="345"/>
      <c r="NME93" s="345"/>
      <c r="NMF93" s="345"/>
      <c r="NMG93" s="345"/>
      <c r="NMH93" s="345"/>
      <c r="NMI93" s="345"/>
      <c r="NMJ93" s="345"/>
      <c r="NMK93" s="345"/>
      <c r="NML93" s="345"/>
      <c r="NMM93" s="345"/>
      <c r="NMN93" s="345"/>
      <c r="NMO93" s="345"/>
      <c r="NMP93" s="345"/>
      <c r="NMQ93" s="345"/>
      <c r="NMR93" s="345"/>
      <c r="NMS93" s="345"/>
      <c r="NMT93" s="345"/>
      <c r="NMU93" s="345"/>
      <c r="NMV93" s="345"/>
      <c r="NMW93" s="345"/>
      <c r="NMX93" s="345"/>
      <c r="NMY93" s="345"/>
      <c r="NMZ93" s="345"/>
      <c r="NNA93" s="345"/>
      <c r="NNB93" s="345"/>
      <c r="NNC93" s="345"/>
      <c r="NND93" s="345"/>
      <c r="NNE93" s="345"/>
      <c r="NNF93" s="345"/>
      <c r="NNG93" s="345"/>
      <c r="NNH93" s="345"/>
      <c r="NNI93" s="345"/>
      <c r="NNJ93" s="345"/>
      <c r="NNK93" s="345"/>
      <c r="NNL93" s="345"/>
      <c r="NNM93" s="345"/>
      <c r="NNN93" s="345"/>
      <c r="NNO93" s="345"/>
      <c r="NNP93" s="345"/>
      <c r="NNQ93" s="345"/>
      <c r="NNR93" s="345"/>
      <c r="NNS93" s="345"/>
      <c r="NNT93" s="345"/>
      <c r="NNU93" s="345"/>
      <c r="NNV93" s="345"/>
      <c r="NNW93" s="345"/>
      <c r="NNX93" s="345"/>
      <c r="NNY93" s="345"/>
      <c r="NNZ93" s="345"/>
      <c r="NOA93" s="345"/>
      <c r="NOB93" s="345"/>
      <c r="NOC93" s="345"/>
      <c r="NOD93" s="345"/>
      <c r="NOE93" s="345"/>
      <c r="NOF93" s="345"/>
      <c r="NOG93" s="345"/>
      <c r="NOH93" s="345"/>
      <c r="NOI93" s="345"/>
      <c r="NOJ93" s="345"/>
      <c r="NOK93" s="345"/>
      <c r="NOL93" s="345"/>
      <c r="NOM93" s="345"/>
      <c r="NON93" s="345"/>
      <c r="NOO93" s="345"/>
      <c r="NOP93" s="345"/>
      <c r="NOQ93" s="345"/>
      <c r="NOR93" s="345"/>
      <c r="NOS93" s="345"/>
      <c r="NOT93" s="345"/>
      <c r="NOU93" s="345"/>
      <c r="NOV93" s="345"/>
      <c r="NOW93" s="345"/>
      <c r="NOX93" s="345"/>
      <c r="NOY93" s="345"/>
      <c r="NOZ93" s="345"/>
      <c r="NPA93" s="345"/>
      <c r="NPB93" s="345"/>
      <c r="NPC93" s="345"/>
      <c r="NPD93" s="345"/>
      <c r="NPE93" s="345"/>
      <c r="NPF93" s="345"/>
      <c r="NPG93" s="345"/>
      <c r="NPH93" s="345"/>
      <c r="NPI93" s="345"/>
      <c r="NPJ93" s="345"/>
      <c r="NPK93" s="345"/>
      <c r="NPL93" s="345"/>
      <c r="NPM93" s="345"/>
      <c r="NPN93" s="345"/>
      <c r="NPO93" s="345"/>
      <c r="NPP93" s="345"/>
      <c r="NPQ93" s="345"/>
      <c r="NPR93" s="345"/>
      <c r="NPS93" s="345"/>
      <c r="NPT93" s="345"/>
      <c r="NPU93" s="345"/>
      <c r="NPV93" s="345"/>
      <c r="NPW93" s="345"/>
      <c r="NPX93" s="345"/>
      <c r="NPY93" s="345"/>
      <c r="NPZ93" s="345"/>
      <c r="NQA93" s="345"/>
      <c r="NQB93" s="345"/>
      <c r="NQC93" s="345"/>
      <c r="NQD93" s="345"/>
      <c r="NQE93" s="345"/>
      <c r="NQF93" s="345"/>
      <c r="NQG93" s="345"/>
      <c r="NQH93" s="345"/>
      <c r="NQI93" s="345"/>
      <c r="NQJ93" s="345"/>
      <c r="NQK93" s="345"/>
      <c r="NQL93" s="345"/>
      <c r="NQM93" s="345"/>
      <c r="NQN93" s="345"/>
      <c r="NQO93" s="345"/>
      <c r="NQP93" s="345"/>
      <c r="NQQ93" s="345"/>
      <c r="NQR93" s="345"/>
      <c r="NQS93" s="345"/>
      <c r="NQT93" s="345"/>
      <c r="NQU93" s="345"/>
      <c r="NQV93" s="345"/>
      <c r="NQW93" s="345"/>
      <c r="NQX93" s="345"/>
      <c r="NQY93" s="345"/>
      <c r="NQZ93" s="345"/>
      <c r="NRA93" s="345"/>
      <c r="NRB93" s="345"/>
      <c r="NRC93" s="345"/>
      <c r="NRD93" s="345"/>
      <c r="NRE93" s="345"/>
      <c r="NRF93" s="345"/>
      <c r="NRG93" s="345"/>
      <c r="NRH93" s="345"/>
      <c r="NRI93" s="345"/>
      <c r="NRJ93" s="345"/>
      <c r="NRK93" s="345"/>
      <c r="NRL93" s="345"/>
      <c r="NRM93" s="345"/>
      <c r="NRN93" s="345"/>
      <c r="NRO93" s="345"/>
      <c r="NRP93" s="345"/>
      <c r="NRQ93" s="345"/>
      <c r="NRR93" s="345"/>
      <c r="NRS93" s="345"/>
      <c r="NRT93" s="345"/>
      <c r="NRU93" s="345"/>
      <c r="NRV93" s="345"/>
      <c r="NRW93" s="345"/>
      <c r="NRX93" s="345"/>
      <c r="NRY93" s="345"/>
      <c r="NRZ93" s="345"/>
      <c r="NSA93" s="345"/>
      <c r="NSB93" s="345"/>
      <c r="NSC93" s="345"/>
      <c r="NSD93" s="345"/>
      <c r="NSE93" s="345"/>
      <c r="NSF93" s="345"/>
      <c r="NSG93" s="345"/>
      <c r="NSH93" s="345"/>
      <c r="NSI93" s="345"/>
      <c r="NSJ93" s="345"/>
      <c r="NSK93" s="345"/>
      <c r="NSL93" s="345"/>
      <c r="NSM93" s="345"/>
      <c r="NSN93" s="345"/>
      <c r="NSO93" s="345"/>
      <c r="NSP93" s="345"/>
      <c r="NSQ93" s="345"/>
      <c r="NSR93" s="345"/>
      <c r="NSS93" s="345"/>
      <c r="NST93" s="345"/>
      <c r="NSU93" s="345"/>
      <c r="NSV93" s="345"/>
      <c r="NSW93" s="345"/>
      <c r="NSX93" s="345"/>
      <c r="NSY93" s="345"/>
      <c r="NSZ93" s="345"/>
      <c r="NTA93" s="345"/>
      <c r="NTB93" s="345"/>
      <c r="NTC93" s="345"/>
      <c r="NTD93" s="345"/>
      <c r="NTE93" s="345"/>
      <c r="NTF93" s="345"/>
      <c r="NTG93" s="345"/>
      <c r="NTH93" s="345"/>
      <c r="NTI93" s="345"/>
      <c r="NTJ93" s="345"/>
      <c r="NTK93" s="345"/>
      <c r="NTL93" s="345"/>
      <c r="NTM93" s="345"/>
      <c r="NTN93" s="345"/>
      <c r="NTO93" s="345"/>
      <c r="NTP93" s="345"/>
      <c r="NTQ93" s="345"/>
      <c r="NTR93" s="345"/>
      <c r="NTS93" s="345"/>
      <c r="NTT93" s="345"/>
      <c r="NTU93" s="345"/>
      <c r="NTV93" s="345"/>
      <c r="NTW93" s="345"/>
      <c r="NTX93" s="345"/>
      <c r="NTY93" s="345"/>
      <c r="NTZ93" s="345"/>
      <c r="NUA93" s="345"/>
      <c r="NUB93" s="345"/>
      <c r="NUC93" s="345"/>
      <c r="NUD93" s="345"/>
      <c r="NUE93" s="345"/>
      <c r="NUF93" s="345"/>
      <c r="NUG93" s="345"/>
      <c r="NUH93" s="345"/>
      <c r="NUI93" s="345"/>
      <c r="NUJ93" s="345"/>
      <c r="NUK93" s="345"/>
      <c r="NUL93" s="345"/>
      <c r="NUM93" s="345"/>
      <c r="NUN93" s="345"/>
      <c r="NUO93" s="345"/>
      <c r="NUP93" s="345"/>
      <c r="NUQ93" s="345"/>
      <c r="NUR93" s="345"/>
      <c r="NUS93" s="345"/>
      <c r="NUT93" s="345"/>
      <c r="NUU93" s="345"/>
      <c r="NUV93" s="345"/>
      <c r="NUW93" s="345"/>
      <c r="NUX93" s="345"/>
      <c r="NUY93" s="345"/>
      <c r="NUZ93" s="345"/>
      <c r="NVA93" s="345"/>
      <c r="NVB93" s="345"/>
      <c r="NVC93" s="345"/>
      <c r="NVD93" s="345"/>
      <c r="NVE93" s="345"/>
      <c r="NVF93" s="345"/>
      <c r="NVG93" s="345"/>
      <c r="NVH93" s="345"/>
      <c r="NVI93" s="345"/>
      <c r="NVJ93" s="345"/>
      <c r="NVK93" s="345"/>
      <c r="NVL93" s="345"/>
      <c r="NVM93" s="345"/>
      <c r="NVN93" s="345"/>
      <c r="NVO93" s="345"/>
      <c r="NVP93" s="345"/>
      <c r="NVQ93" s="345"/>
      <c r="NVR93" s="345"/>
      <c r="NVS93" s="345"/>
      <c r="NVT93" s="345"/>
      <c r="NVU93" s="345"/>
      <c r="NVV93" s="345"/>
      <c r="NVW93" s="345"/>
      <c r="NVX93" s="345"/>
      <c r="NVY93" s="345"/>
      <c r="NVZ93" s="345"/>
      <c r="NWA93" s="345"/>
      <c r="NWB93" s="345"/>
      <c r="NWC93" s="345"/>
      <c r="NWD93" s="345"/>
      <c r="NWE93" s="345"/>
      <c r="NWF93" s="345"/>
      <c r="NWG93" s="345"/>
      <c r="NWH93" s="345"/>
      <c r="NWI93" s="345"/>
      <c r="NWJ93" s="345"/>
      <c r="NWK93" s="345"/>
      <c r="NWL93" s="345"/>
      <c r="NWM93" s="345"/>
      <c r="NWN93" s="345"/>
      <c r="NWO93" s="345"/>
      <c r="NWP93" s="345"/>
      <c r="NWQ93" s="345"/>
      <c r="NWR93" s="345"/>
      <c r="NWS93" s="345"/>
      <c r="NWT93" s="345"/>
      <c r="NWU93" s="345"/>
      <c r="NWV93" s="345"/>
      <c r="NWW93" s="345"/>
      <c r="NWX93" s="345"/>
      <c r="NWY93" s="345"/>
      <c r="NWZ93" s="345"/>
      <c r="NXA93" s="345"/>
      <c r="NXB93" s="345"/>
      <c r="NXC93" s="345"/>
      <c r="NXD93" s="345"/>
      <c r="NXE93" s="345"/>
      <c r="NXF93" s="345"/>
      <c r="NXG93" s="345"/>
      <c r="NXH93" s="345"/>
      <c r="NXI93" s="345"/>
      <c r="NXJ93" s="345"/>
      <c r="NXK93" s="345"/>
      <c r="NXL93" s="345"/>
      <c r="NXM93" s="345"/>
      <c r="NXN93" s="345"/>
      <c r="NXO93" s="345"/>
      <c r="NXP93" s="345"/>
      <c r="NXQ93" s="345"/>
      <c r="NXR93" s="345"/>
      <c r="NXS93" s="345"/>
      <c r="NXT93" s="345"/>
      <c r="NXU93" s="345"/>
      <c r="NXV93" s="345"/>
      <c r="NXW93" s="345"/>
      <c r="NXX93" s="345"/>
      <c r="NXY93" s="345"/>
      <c r="NXZ93" s="345"/>
      <c r="NYA93" s="345"/>
      <c r="NYB93" s="345"/>
      <c r="NYC93" s="345"/>
      <c r="NYD93" s="345"/>
      <c r="NYE93" s="345"/>
      <c r="NYF93" s="345"/>
      <c r="NYG93" s="345"/>
      <c r="NYH93" s="345"/>
      <c r="NYI93" s="345"/>
      <c r="NYJ93" s="345"/>
      <c r="NYK93" s="345"/>
      <c r="NYL93" s="345"/>
      <c r="NYM93" s="345"/>
      <c r="NYN93" s="345"/>
      <c r="NYO93" s="345"/>
      <c r="NYP93" s="345"/>
      <c r="NYQ93" s="345"/>
      <c r="NYR93" s="345"/>
      <c r="NYS93" s="345"/>
      <c r="NYT93" s="345"/>
      <c r="NYU93" s="345"/>
      <c r="NYV93" s="345"/>
      <c r="NYW93" s="345"/>
      <c r="NYX93" s="345"/>
      <c r="NYY93" s="345"/>
      <c r="NYZ93" s="345"/>
      <c r="NZA93" s="345"/>
      <c r="NZB93" s="345"/>
      <c r="NZC93" s="345"/>
      <c r="NZD93" s="345"/>
      <c r="NZE93" s="345"/>
      <c r="NZF93" s="345"/>
      <c r="NZG93" s="345"/>
      <c r="NZH93" s="345"/>
      <c r="NZI93" s="345"/>
      <c r="NZJ93" s="345"/>
      <c r="NZK93" s="345"/>
      <c r="NZL93" s="345"/>
      <c r="NZM93" s="345"/>
      <c r="NZN93" s="345"/>
      <c r="NZO93" s="345"/>
      <c r="NZP93" s="345"/>
      <c r="NZQ93" s="345"/>
      <c r="NZR93" s="345"/>
      <c r="NZS93" s="345"/>
      <c r="NZT93" s="345"/>
      <c r="NZU93" s="345"/>
      <c r="NZV93" s="345"/>
      <c r="NZW93" s="345"/>
      <c r="NZX93" s="345"/>
      <c r="NZY93" s="345"/>
      <c r="NZZ93" s="345"/>
      <c r="OAA93" s="345"/>
      <c r="OAB93" s="345"/>
      <c r="OAC93" s="345"/>
      <c r="OAD93" s="345"/>
      <c r="OAE93" s="345"/>
      <c r="OAF93" s="345"/>
      <c r="OAG93" s="345"/>
      <c r="OAH93" s="345"/>
      <c r="OAI93" s="345"/>
      <c r="OAJ93" s="345"/>
      <c r="OAK93" s="345"/>
      <c r="OAL93" s="345"/>
      <c r="OAM93" s="345"/>
      <c r="OAN93" s="345"/>
      <c r="OAO93" s="345"/>
      <c r="OAP93" s="345"/>
      <c r="OAQ93" s="345"/>
      <c r="OAR93" s="345"/>
      <c r="OAS93" s="345"/>
      <c r="OAT93" s="345"/>
      <c r="OAU93" s="345"/>
      <c r="OAV93" s="345"/>
      <c r="OAW93" s="345"/>
      <c r="OAX93" s="345"/>
      <c r="OAY93" s="345"/>
      <c r="OAZ93" s="345"/>
      <c r="OBA93" s="345"/>
      <c r="OBB93" s="345"/>
      <c r="OBC93" s="345"/>
      <c r="OBD93" s="345"/>
      <c r="OBE93" s="345"/>
      <c r="OBF93" s="345"/>
      <c r="OBG93" s="345"/>
      <c r="OBH93" s="345"/>
      <c r="OBI93" s="345"/>
      <c r="OBJ93" s="345"/>
      <c r="OBK93" s="345"/>
      <c r="OBL93" s="345"/>
      <c r="OBM93" s="345"/>
      <c r="OBN93" s="345"/>
      <c r="OBO93" s="345"/>
      <c r="OBP93" s="345"/>
      <c r="OBQ93" s="345"/>
      <c r="OBR93" s="345"/>
      <c r="OBS93" s="345"/>
      <c r="OBT93" s="345"/>
      <c r="OBU93" s="345"/>
      <c r="OBV93" s="345"/>
      <c r="OBW93" s="345"/>
      <c r="OBX93" s="345"/>
      <c r="OBY93" s="345"/>
      <c r="OBZ93" s="345"/>
      <c r="OCA93" s="345"/>
      <c r="OCB93" s="345"/>
      <c r="OCC93" s="345"/>
      <c r="OCD93" s="345"/>
      <c r="OCE93" s="345"/>
      <c r="OCF93" s="345"/>
      <c r="OCG93" s="345"/>
      <c r="OCH93" s="345"/>
      <c r="OCI93" s="345"/>
      <c r="OCJ93" s="345"/>
      <c r="OCK93" s="345"/>
      <c r="OCL93" s="345"/>
      <c r="OCM93" s="345"/>
      <c r="OCN93" s="345"/>
      <c r="OCO93" s="345"/>
      <c r="OCP93" s="345"/>
      <c r="OCQ93" s="345"/>
      <c r="OCR93" s="345"/>
      <c r="OCS93" s="345"/>
      <c r="OCT93" s="345"/>
      <c r="OCU93" s="345"/>
      <c r="OCV93" s="345"/>
      <c r="OCW93" s="345"/>
      <c r="OCX93" s="345"/>
      <c r="OCY93" s="345"/>
      <c r="OCZ93" s="345"/>
      <c r="ODA93" s="345"/>
      <c r="ODB93" s="345"/>
      <c r="ODC93" s="345"/>
      <c r="ODD93" s="345"/>
      <c r="ODE93" s="345"/>
      <c r="ODF93" s="345"/>
      <c r="ODG93" s="345"/>
      <c r="ODH93" s="345"/>
      <c r="ODI93" s="345"/>
      <c r="ODJ93" s="345"/>
      <c r="ODK93" s="345"/>
      <c r="ODL93" s="345"/>
      <c r="ODM93" s="345"/>
      <c r="ODN93" s="345"/>
      <c r="ODO93" s="345"/>
      <c r="ODP93" s="345"/>
      <c r="ODQ93" s="345"/>
      <c r="ODR93" s="345"/>
      <c r="ODS93" s="345"/>
      <c r="ODT93" s="345"/>
      <c r="ODU93" s="345"/>
      <c r="ODV93" s="345"/>
      <c r="ODW93" s="345"/>
      <c r="ODX93" s="345"/>
      <c r="ODY93" s="345"/>
      <c r="ODZ93" s="345"/>
      <c r="OEA93" s="345"/>
      <c r="OEB93" s="345"/>
      <c r="OEC93" s="345"/>
      <c r="OED93" s="345"/>
      <c r="OEE93" s="345"/>
      <c r="OEF93" s="345"/>
      <c r="OEG93" s="345"/>
      <c r="OEH93" s="345"/>
      <c r="OEI93" s="345"/>
      <c r="OEJ93" s="345"/>
      <c r="OEK93" s="345"/>
      <c r="OEL93" s="345"/>
      <c r="OEM93" s="345"/>
      <c r="OEN93" s="345"/>
      <c r="OEO93" s="345"/>
      <c r="OEP93" s="345"/>
      <c r="OEQ93" s="345"/>
      <c r="OER93" s="345"/>
      <c r="OES93" s="345"/>
      <c r="OET93" s="345"/>
      <c r="OEU93" s="345"/>
      <c r="OEV93" s="345"/>
      <c r="OEW93" s="345"/>
      <c r="OEX93" s="345"/>
      <c r="OEY93" s="345"/>
      <c r="OEZ93" s="345"/>
      <c r="OFA93" s="345"/>
      <c r="OFB93" s="345"/>
      <c r="OFC93" s="345"/>
      <c r="OFD93" s="345"/>
      <c r="OFE93" s="345"/>
      <c r="OFF93" s="345"/>
      <c r="OFG93" s="345"/>
      <c r="OFH93" s="345"/>
      <c r="OFI93" s="345"/>
      <c r="OFJ93" s="345"/>
      <c r="OFK93" s="345"/>
      <c r="OFL93" s="345"/>
      <c r="OFM93" s="345"/>
      <c r="OFN93" s="345"/>
      <c r="OFO93" s="345"/>
      <c r="OFP93" s="345"/>
      <c r="OFQ93" s="345"/>
      <c r="OFR93" s="345"/>
      <c r="OFS93" s="345"/>
      <c r="OFT93" s="345"/>
      <c r="OFU93" s="345"/>
      <c r="OFV93" s="345"/>
      <c r="OFW93" s="345"/>
      <c r="OFX93" s="345"/>
      <c r="OFY93" s="345"/>
      <c r="OFZ93" s="345"/>
      <c r="OGA93" s="345"/>
      <c r="OGB93" s="345"/>
      <c r="OGC93" s="345"/>
      <c r="OGD93" s="345"/>
      <c r="OGE93" s="345"/>
      <c r="OGF93" s="345"/>
      <c r="OGG93" s="345"/>
      <c r="OGH93" s="345"/>
      <c r="OGI93" s="345"/>
      <c r="OGJ93" s="345"/>
      <c r="OGK93" s="345"/>
      <c r="OGL93" s="345"/>
      <c r="OGM93" s="345"/>
      <c r="OGN93" s="345"/>
      <c r="OGO93" s="345"/>
      <c r="OGP93" s="345"/>
      <c r="OGQ93" s="345"/>
      <c r="OGR93" s="345"/>
      <c r="OGS93" s="345"/>
      <c r="OGT93" s="345"/>
      <c r="OGU93" s="345"/>
      <c r="OGV93" s="345"/>
      <c r="OGW93" s="345"/>
      <c r="OGX93" s="345"/>
      <c r="OGY93" s="345"/>
      <c r="OGZ93" s="345"/>
      <c r="OHA93" s="345"/>
      <c r="OHB93" s="345"/>
      <c r="OHC93" s="345"/>
      <c r="OHD93" s="345"/>
      <c r="OHE93" s="345"/>
      <c r="OHF93" s="345"/>
      <c r="OHG93" s="345"/>
      <c r="OHH93" s="345"/>
      <c r="OHI93" s="345"/>
      <c r="OHJ93" s="345"/>
      <c r="OHK93" s="345"/>
      <c r="OHL93" s="345"/>
      <c r="OHM93" s="345"/>
      <c r="OHN93" s="345"/>
      <c r="OHO93" s="345"/>
      <c r="OHP93" s="345"/>
      <c r="OHQ93" s="345"/>
      <c r="OHR93" s="345"/>
      <c r="OHS93" s="345"/>
      <c r="OHT93" s="345"/>
      <c r="OHU93" s="345"/>
      <c r="OHV93" s="345"/>
      <c r="OHW93" s="345"/>
      <c r="OHX93" s="345"/>
      <c r="OHY93" s="345"/>
      <c r="OHZ93" s="345"/>
      <c r="OIA93" s="345"/>
      <c r="OIB93" s="345"/>
      <c r="OIC93" s="345"/>
      <c r="OID93" s="345"/>
      <c r="OIE93" s="345"/>
      <c r="OIF93" s="345"/>
      <c r="OIG93" s="345"/>
      <c r="OIH93" s="345"/>
      <c r="OII93" s="345"/>
      <c r="OIJ93" s="345"/>
      <c r="OIK93" s="345"/>
      <c r="OIL93" s="345"/>
      <c r="OIM93" s="345"/>
      <c r="OIN93" s="345"/>
      <c r="OIO93" s="345"/>
      <c r="OIP93" s="345"/>
      <c r="OIQ93" s="345"/>
      <c r="OIR93" s="345"/>
      <c r="OIS93" s="345"/>
      <c r="OIT93" s="345"/>
      <c r="OIU93" s="345"/>
      <c r="OIV93" s="345"/>
      <c r="OIW93" s="345"/>
      <c r="OIX93" s="345"/>
      <c r="OIY93" s="345"/>
      <c r="OIZ93" s="345"/>
      <c r="OJA93" s="345"/>
      <c r="OJB93" s="345"/>
      <c r="OJC93" s="345"/>
      <c r="OJD93" s="345"/>
      <c r="OJE93" s="345"/>
      <c r="OJF93" s="345"/>
      <c r="OJG93" s="345"/>
      <c r="OJH93" s="345"/>
      <c r="OJI93" s="345"/>
      <c r="OJJ93" s="345"/>
      <c r="OJK93" s="345"/>
      <c r="OJL93" s="345"/>
      <c r="OJM93" s="345"/>
      <c r="OJN93" s="345"/>
      <c r="OJO93" s="345"/>
      <c r="OJP93" s="345"/>
      <c r="OJQ93" s="345"/>
      <c r="OJR93" s="345"/>
      <c r="OJS93" s="345"/>
      <c r="OJT93" s="345"/>
      <c r="OJU93" s="345"/>
      <c r="OJV93" s="345"/>
      <c r="OJW93" s="345"/>
      <c r="OJX93" s="345"/>
      <c r="OJY93" s="345"/>
      <c r="OJZ93" s="345"/>
      <c r="OKA93" s="345"/>
      <c r="OKB93" s="345"/>
      <c r="OKC93" s="345"/>
      <c r="OKD93" s="345"/>
      <c r="OKE93" s="345"/>
      <c r="OKF93" s="345"/>
      <c r="OKG93" s="345"/>
      <c r="OKH93" s="345"/>
      <c r="OKI93" s="345"/>
      <c r="OKJ93" s="345"/>
      <c r="OKK93" s="345"/>
      <c r="OKL93" s="345"/>
      <c r="OKM93" s="345"/>
      <c r="OKN93" s="345"/>
      <c r="OKO93" s="345"/>
      <c r="OKP93" s="345"/>
      <c r="OKQ93" s="345"/>
      <c r="OKR93" s="345"/>
      <c r="OKS93" s="345"/>
      <c r="OKT93" s="345"/>
      <c r="OKU93" s="345"/>
      <c r="OKV93" s="345"/>
      <c r="OKW93" s="345"/>
      <c r="OKX93" s="345"/>
      <c r="OKY93" s="345"/>
      <c r="OKZ93" s="345"/>
      <c r="OLA93" s="345"/>
      <c r="OLB93" s="345"/>
      <c r="OLC93" s="345"/>
      <c r="OLD93" s="345"/>
      <c r="OLE93" s="345"/>
      <c r="OLF93" s="345"/>
      <c r="OLG93" s="345"/>
      <c r="OLH93" s="345"/>
      <c r="OLI93" s="345"/>
      <c r="OLJ93" s="345"/>
      <c r="OLK93" s="345"/>
      <c r="OLL93" s="345"/>
      <c r="OLM93" s="345"/>
      <c r="OLN93" s="345"/>
      <c r="OLO93" s="345"/>
      <c r="OLP93" s="345"/>
      <c r="OLQ93" s="345"/>
      <c r="OLR93" s="345"/>
      <c r="OLS93" s="345"/>
      <c r="OLT93" s="345"/>
      <c r="OLU93" s="345"/>
      <c r="OLV93" s="345"/>
      <c r="OLW93" s="345"/>
      <c r="OLX93" s="345"/>
      <c r="OLY93" s="345"/>
      <c r="OLZ93" s="345"/>
      <c r="OMA93" s="345"/>
      <c r="OMB93" s="345"/>
      <c r="OMC93" s="345"/>
      <c r="OMD93" s="345"/>
      <c r="OME93" s="345"/>
      <c r="OMF93" s="345"/>
      <c r="OMG93" s="345"/>
      <c r="OMH93" s="345"/>
      <c r="OMI93" s="345"/>
      <c r="OMJ93" s="345"/>
      <c r="OMK93" s="345"/>
      <c r="OML93" s="345"/>
      <c r="OMM93" s="345"/>
      <c r="OMN93" s="345"/>
      <c r="OMO93" s="345"/>
      <c r="OMP93" s="345"/>
      <c r="OMQ93" s="345"/>
      <c r="OMR93" s="345"/>
      <c r="OMS93" s="345"/>
      <c r="OMT93" s="345"/>
      <c r="OMU93" s="345"/>
      <c r="OMV93" s="345"/>
      <c r="OMW93" s="345"/>
      <c r="OMX93" s="345"/>
      <c r="OMY93" s="345"/>
      <c r="OMZ93" s="345"/>
      <c r="ONA93" s="345"/>
      <c r="ONB93" s="345"/>
      <c r="ONC93" s="345"/>
      <c r="OND93" s="345"/>
      <c r="ONE93" s="345"/>
      <c r="ONF93" s="345"/>
      <c r="ONG93" s="345"/>
      <c r="ONH93" s="345"/>
      <c r="ONI93" s="345"/>
      <c r="ONJ93" s="345"/>
      <c r="ONK93" s="345"/>
      <c r="ONL93" s="345"/>
      <c r="ONM93" s="345"/>
      <c r="ONN93" s="345"/>
      <c r="ONO93" s="345"/>
      <c r="ONP93" s="345"/>
      <c r="ONQ93" s="345"/>
      <c r="ONR93" s="345"/>
      <c r="ONS93" s="345"/>
      <c r="ONT93" s="345"/>
      <c r="ONU93" s="345"/>
      <c r="ONV93" s="345"/>
      <c r="ONW93" s="345"/>
      <c r="ONX93" s="345"/>
      <c r="ONY93" s="345"/>
      <c r="ONZ93" s="345"/>
      <c r="OOA93" s="345"/>
      <c r="OOB93" s="345"/>
      <c r="OOC93" s="345"/>
      <c r="OOD93" s="345"/>
      <c r="OOE93" s="345"/>
      <c r="OOF93" s="345"/>
      <c r="OOG93" s="345"/>
      <c r="OOH93" s="345"/>
      <c r="OOI93" s="345"/>
      <c r="OOJ93" s="345"/>
      <c r="OOK93" s="345"/>
      <c r="OOL93" s="345"/>
      <c r="OOM93" s="345"/>
      <c r="OON93" s="345"/>
      <c r="OOO93" s="345"/>
      <c r="OOP93" s="345"/>
      <c r="OOQ93" s="345"/>
      <c r="OOR93" s="345"/>
      <c r="OOS93" s="345"/>
      <c r="OOT93" s="345"/>
      <c r="OOU93" s="345"/>
      <c r="OOV93" s="345"/>
      <c r="OOW93" s="345"/>
      <c r="OOX93" s="345"/>
      <c r="OOY93" s="345"/>
      <c r="OOZ93" s="345"/>
      <c r="OPA93" s="345"/>
      <c r="OPB93" s="345"/>
      <c r="OPC93" s="345"/>
      <c r="OPD93" s="345"/>
      <c r="OPE93" s="345"/>
      <c r="OPF93" s="345"/>
      <c r="OPG93" s="345"/>
      <c r="OPH93" s="345"/>
      <c r="OPI93" s="345"/>
      <c r="OPJ93" s="345"/>
      <c r="OPK93" s="345"/>
      <c r="OPL93" s="345"/>
      <c r="OPM93" s="345"/>
      <c r="OPN93" s="345"/>
      <c r="OPO93" s="345"/>
      <c r="OPP93" s="345"/>
      <c r="OPQ93" s="345"/>
      <c r="OPR93" s="345"/>
      <c r="OPS93" s="345"/>
      <c r="OPT93" s="345"/>
      <c r="OPU93" s="345"/>
      <c r="OPV93" s="345"/>
      <c r="OPW93" s="345"/>
      <c r="OPX93" s="345"/>
      <c r="OPY93" s="345"/>
      <c r="OPZ93" s="345"/>
      <c r="OQA93" s="345"/>
      <c r="OQB93" s="345"/>
      <c r="OQC93" s="345"/>
      <c r="OQD93" s="345"/>
      <c r="OQE93" s="345"/>
      <c r="OQF93" s="345"/>
      <c r="OQG93" s="345"/>
      <c r="OQH93" s="345"/>
      <c r="OQI93" s="345"/>
      <c r="OQJ93" s="345"/>
      <c r="OQK93" s="345"/>
      <c r="OQL93" s="345"/>
      <c r="OQM93" s="345"/>
      <c r="OQN93" s="345"/>
      <c r="OQO93" s="345"/>
      <c r="OQP93" s="345"/>
      <c r="OQQ93" s="345"/>
      <c r="OQR93" s="345"/>
      <c r="OQS93" s="345"/>
      <c r="OQT93" s="345"/>
      <c r="OQU93" s="345"/>
      <c r="OQV93" s="345"/>
      <c r="OQW93" s="345"/>
      <c r="OQX93" s="345"/>
      <c r="OQY93" s="345"/>
      <c r="OQZ93" s="345"/>
      <c r="ORA93" s="345"/>
      <c r="ORB93" s="345"/>
      <c r="ORC93" s="345"/>
      <c r="ORD93" s="345"/>
      <c r="ORE93" s="345"/>
      <c r="ORF93" s="345"/>
      <c r="ORG93" s="345"/>
      <c r="ORH93" s="345"/>
      <c r="ORI93" s="345"/>
      <c r="ORJ93" s="345"/>
      <c r="ORK93" s="345"/>
      <c r="ORL93" s="345"/>
      <c r="ORM93" s="345"/>
      <c r="ORN93" s="345"/>
      <c r="ORO93" s="345"/>
      <c r="ORP93" s="345"/>
      <c r="ORQ93" s="345"/>
      <c r="ORR93" s="345"/>
      <c r="ORS93" s="345"/>
      <c r="ORT93" s="345"/>
      <c r="ORU93" s="345"/>
      <c r="ORV93" s="345"/>
      <c r="ORW93" s="345"/>
      <c r="ORX93" s="345"/>
      <c r="ORY93" s="345"/>
      <c r="ORZ93" s="345"/>
      <c r="OSA93" s="345"/>
      <c r="OSB93" s="345"/>
      <c r="OSC93" s="345"/>
      <c r="OSD93" s="345"/>
      <c r="OSE93" s="345"/>
      <c r="OSF93" s="345"/>
      <c r="OSG93" s="345"/>
      <c r="OSH93" s="345"/>
      <c r="OSI93" s="345"/>
      <c r="OSJ93" s="345"/>
      <c r="OSK93" s="345"/>
      <c r="OSL93" s="345"/>
      <c r="OSM93" s="345"/>
      <c r="OSN93" s="345"/>
      <c r="OSO93" s="345"/>
      <c r="OSP93" s="345"/>
      <c r="OSQ93" s="345"/>
      <c r="OSR93" s="345"/>
      <c r="OSS93" s="345"/>
      <c r="OST93" s="345"/>
      <c r="OSU93" s="345"/>
      <c r="OSV93" s="345"/>
      <c r="OSW93" s="345"/>
      <c r="OSX93" s="345"/>
      <c r="OSY93" s="345"/>
      <c r="OSZ93" s="345"/>
      <c r="OTA93" s="345"/>
      <c r="OTB93" s="345"/>
      <c r="OTC93" s="345"/>
      <c r="OTD93" s="345"/>
      <c r="OTE93" s="345"/>
      <c r="OTF93" s="345"/>
      <c r="OTG93" s="345"/>
      <c r="OTH93" s="345"/>
      <c r="OTI93" s="345"/>
      <c r="OTJ93" s="345"/>
      <c r="OTK93" s="345"/>
      <c r="OTL93" s="345"/>
      <c r="OTM93" s="345"/>
      <c r="OTN93" s="345"/>
      <c r="OTO93" s="345"/>
      <c r="OTP93" s="345"/>
      <c r="OTQ93" s="345"/>
      <c r="OTR93" s="345"/>
      <c r="OTS93" s="345"/>
      <c r="OTT93" s="345"/>
      <c r="OTU93" s="345"/>
      <c r="OTV93" s="345"/>
      <c r="OTW93" s="345"/>
      <c r="OTX93" s="345"/>
      <c r="OTY93" s="345"/>
      <c r="OTZ93" s="345"/>
      <c r="OUA93" s="345"/>
      <c r="OUB93" s="345"/>
      <c r="OUC93" s="345"/>
      <c r="OUD93" s="345"/>
      <c r="OUE93" s="345"/>
      <c r="OUF93" s="345"/>
      <c r="OUG93" s="345"/>
      <c r="OUH93" s="345"/>
      <c r="OUI93" s="345"/>
      <c r="OUJ93" s="345"/>
      <c r="OUK93" s="345"/>
      <c r="OUL93" s="345"/>
      <c r="OUM93" s="345"/>
      <c r="OUN93" s="345"/>
      <c r="OUO93" s="345"/>
      <c r="OUP93" s="345"/>
      <c r="OUQ93" s="345"/>
      <c r="OUR93" s="345"/>
      <c r="OUS93" s="345"/>
      <c r="OUT93" s="345"/>
      <c r="OUU93" s="345"/>
      <c r="OUV93" s="345"/>
      <c r="OUW93" s="345"/>
      <c r="OUX93" s="345"/>
      <c r="OUY93" s="345"/>
      <c r="OUZ93" s="345"/>
      <c r="OVA93" s="345"/>
      <c r="OVB93" s="345"/>
      <c r="OVC93" s="345"/>
      <c r="OVD93" s="345"/>
      <c r="OVE93" s="345"/>
      <c r="OVF93" s="345"/>
      <c r="OVG93" s="345"/>
      <c r="OVH93" s="345"/>
      <c r="OVI93" s="345"/>
      <c r="OVJ93" s="345"/>
      <c r="OVK93" s="345"/>
      <c r="OVL93" s="345"/>
      <c r="OVM93" s="345"/>
      <c r="OVN93" s="345"/>
      <c r="OVO93" s="345"/>
      <c r="OVP93" s="345"/>
      <c r="OVQ93" s="345"/>
      <c r="OVR93" s="345"/>
      <c r="OVS93" s="345"/>
      <c r="OVT93" s="345"/>
      <c r="OVU93" s="345"/>
      <c r="OVV93" s="345"/>
      <c r="OVW93" s="345"/>
      <c r="OVX93" s="345"/>
      <c r="OVY93" s="345"/>
      <c r="OVZ93" s="345"/>
      <c r="OWA93" s="345"/>
      <c r="OWB93" s="345"/>
      <c r="OWC93" s="345"/>
      <c r="OWD93" s="345"/>
      <c r="OWE93" s="345"/>
      <c r="OWF93" s="345"/>
      <c r="OWG93" s="345"/>
      <c r="OWH93" s="345"/>
      <c r="OWI93" s="345"/>
      <c r="OWJ93" s="345"/>
      <c r="OWK93" s="345"/>
      <c r="OWL93" s="345"/>
      <c r="OWM93" s="345"/>
      <c r="OWN93" s="345"/>
      <c r="OWO93" s="345"/>
      <c r="OWP93" s="345"/>
      <c r="OWQ93" s="345"/>
      <c r="OWR93" s="345"/>
      <c r="OWS93" s="345"/>
      <c r="OWT93" s="345"/>
      <c r="OWU93" s="345"/>
      <c r="OWV93" s="345"/>
      <c r="OWW93" s="345"/>
      <c r="OWX93" s="345"/>
      <c r="OWY93" s="345"/>
      <c r="OWZ93" s="345"/>
      <c r="OXA93" s="345"/>
      <c r="OXB93" s="345"/>
      <c r="OXC93" s="345"/>
      <c r="OXD93" s="345"/>
      <c r="OXE93" s="345"/>
      <c r="OXF93" s="345"/>
      <c r="OXG93" s="345"/>
      <c r="OXH93" s="345"/>
      <c r="OXI93" s="345"/>
      <c r="OXJ93" s="345"/>
      <c r="OXK93" s="345"/>
      <c r="OXL93" s="345"/>
      <c r="OXM93" s="345"/>
      <c r="OXN93" s="345"/>
      <c r="OXO93" s="345"/>
      <c r="OXP93" s="345"/>
      <c r="OXQ93" s="345"/>
      <c r="OXR93" s="345"/>
      <c r="OXS93" s="345"/>
      <c r="OXT93" s="345"/>
      <c r="OXU93" s="345"/>
      <c r="OXV93" s="345"/>
      <c r="OXW93" s="345"/>
      <c r="OXX93" s="345"/>
      <c r="OXY93" s="345"/>
      <c r="OXZ93" s="345"/>
      <c r="OYA93" s="345"/>
      <c r="OYB93" s="345"/>
      <c r="OYC93" s="345"/>
      <c r="OYD93" s="345"/>
      <c r="OYE93" s="345"/>
      <c r="OYF93" s="345"/>
      <c r="OYG93" s="345"/>
      <c r="OYH93" s="345"/>
      <c r="OYI93" s="345"/>
      <c r="OYJ93" s="345"/>
      <c r="OYK93" s="345"/>
      <c r="OYL93" s="345"/>
      <c r="OYM93" s="345"/>
      <c r="OYN93" s="345"/>
      <c r="OYO93" s="345"/>
      <c r="OYP93" s="345"/>
      <c r="OYQ93" s="345"/>
      <c r="OYR93" s="345"/>
      <c r="OYS93" s="345"/>
      <c r="OYT93" s="345"/>
      <c r="OYU93" s="345"/>
      <c r="OYV93" s="345"/>
      <c r="OYW93" s="345"/>
      <c r="OYX93" s="345"/>
      <c r="OYY93" s="345"/>
      <c r="OYZ93" s="345"/>
      <c r="OZA93" s="345"/>
      <c r="OZB93" s="345"/>
      <c r="OZC93" s="345"/>
      <c r="OZD93" s="345"/>
      <c r="OZE93" s="345"/>
      <c r="OZF93" s="345"/>
      <c r="OZG93" s="345"/>
      <c r="OZH93" s="345"/>
      <c r="OZI93" s="345"/>
      <c r="OZJ93" s="345"/>
      <c r="OZK93" s="345"/>
      <c r="OZL93" s="345"/>
      <c r="OZM93" s="345"/>
      <c r="OZN93" s="345"/>
      <c r="OZO93" s="345"/>
      <c r="OZP93" s="345"/>
      <c r="OZQ93" s="345"/>
      <c r="OZR93" s="345"/>
      <c r="OZS93" s="345"/>
      <c r="OZT93" s="345"/>
      <c r="OZU93" s="345"/>
      <c r="OZV93" s="345"/>
      <c r="OZW93" s="345"/>
      <c r="OZX93" s="345"/>
      <c r="OZY93" s="345"/>
      <c r="OZZ93" s="345"/>
      <c r="PAA93" s="345"/>
      <c r="PAB93" s="345"/>
      <c r="PAC93" s="345"/>
      <c r="PAD93" s="345"/>
      <c r="PAE93" s="345"/>
      <c r="PAF93" s="345"/>
      <c r="PAG93" s="345"/>
      <c r="PAH93" s="345"/>
      <c r="PAI93" s="345"/>
      <c r="PAJ93" s="345"/>
      <c r="PAK93" s="345"/>
      <c r="PAL93" s="345"/>
      <c r="PAM93" s="345"/>
      <c r="PAN93" s="345"/>
      <c r="PAO93" s="345"/>
      <c r="PAP93" s="345"/>
      <c r="PAQ93" s="345"/>
      <c r="PAR93" s="345"/>
      <c r="PAS93" s="345"/>
      <c r="PAT93" s="345"/>
      <c r="PAU93" s="345"/>
      <c r="PAV93" s="345"/>
      <c r="PAW93" s="345"/>
      <c r="PAX93" s="345"/>
      <c r="PAY93" s="345"/>
      <c r="PAZ93" s="345"/>
      <c r="PBA93" s="345"/>
      <c r="PBB93" s="345"/>
      <c r="PBC93" s="345"/>
      <c r="PBD93" s="345"/>
      <c r="PBE93" s="345"/>
      <c r="PBF93" s="345"/>
      <c r="PBG93" s="345"/>
      <c r="PBH93" s="345"/>
      <c r="PBI93" s="345"/>
      <c r="PBJ93" s="345"/>
      <c r="PBK93" s="345"/>
      <c r="PBL93" s="345"/>
      <c r="PBM93" s="345"/>
      <c r="PBN93" s="345"/>
      <c r="PBO93" s="345"/>
      <c r="PBP93" s="345"/>
      <c r="PBQ93" s="345"/>
      <c r="PBR93" s="345"/>
      <c r="PBS93" s="345"/>
      <c r="PBT93" s="345"/>
      <c r="PBU93" s="345"/>
      <c r="PBV93" s="345"/>
      <c r="PBW93" s="345"/>
      <c r="PBX93" s="345"/>
      <c r="PBY93" s="345"/>
      <c r="PBZ93" s="345"/>
      <c r="PCA93" s="345"/>
      <c r="PCB93" s="345"/>
      <c r="PCC93" s="345"/>
      <c r="PCD93" s="345"/>
      <c r="PCE93" s="345"/>
      <c r="PCF93" s="345"/>
      <c r="PCG93" s="345"/>
      <c r="PCH93" s="345"/>
      <c r="PCI93" s="345"/>
      <c r="PCJ93" s="345"/>
      <c r="PCK93" s="345"/>
      <c r="PCL93" s="345"/>
      <c r="PCM93" s="345"/>
      <c r="PCN93" s="345"/>
      <c r="PCO93" s="345"/>
      <c r="PCP93" s="345"/>
      <c r="PCQ93" s="345"/>
      <c r="PCR93" s="345"/>
      <c r="PCS93" s="345"/>
      <c r="PCT93" s="345"/>
      <c r="PCU93" s="345"/>
      <c r="PCV93" s="345"/>
      <c r="PCW93" s="345"/>
      <c r="PCX93" s="345"/>
      <c r="PCY93" s="345"/>
      <c r="PCZ93" s="345"/>
      <c r="PDA93" s="345"/>
      <c r="PDB93" s="345"/>
      <c r="PDC93" s="345"/>
      <c r="PDD93" s="345"/>
      <c r="PDE93" s="345"/>
      <c r="PDF93" s="345"/>
      <c r="PDG93" s="345"/>
      <c r="PDH93" s="345"/>
      <c r="PDI93" s="345"/>
      <c r="PDJ93" s="345"/>
      <c r="PDK93" s="345"/>
      <c r="PDL93" s="345"/>
      <c r="PDM93" s="345"/>
      <c r="PDN93" s="345"/>
      <c r="PDO93" s="345"/>
      <c r="PDP93" s="345"/>
      <c r="PDQ93" s="345"/>
      <c r="PDR93" s="345"/>
      <c r="PDS93" s="345"/>
      <c r="PDT93" s="345"/>
      <c r="PDU93" s="345"/>
      <c r="PDV93" s="345"/>
      <c r="PDW93" s="345"/>
      <c r="PDX93" s="345"/>
      <c r="PDY93" s="345"/>
      <c r="PDZ93" s="345"/>
      <c r="PEA93" s="345"/>
      <c r="PEB93" s="345"/>
      <c r="PEC93" s="345"/>
      <c r="PED93" s="345"/>
      <c r="PEE93" s="345"/>
      <c r="PEF93" s="345"/>
      <c r="PEG93" s="345"/>
      <c r="PEH93" s="345"/>
      <c r="PEI93" s="345"/>
      <c r="PEJ93" s="345"/>
      <c r="PEK93" s="345"/>
      <c r="PEL93" s="345"/>
      <c r="PEM93" s="345"/>
      <c r="PEN93" s="345"/>
      <c r="PEO93" s="345"/>
      <c r="PEP93" s="345"/>
      <c r="PEQ93" s="345"/>
      <c r="PER93" s="345"/>
      <c r="PES93" s="345"/>
      <c r="PET93" s="345"/>
      <c r="PEU93" s="345"/>
      <c r="PEV93" s="345"/>
      <c r="PEW93" s="345"/>
      <c r="PEX93" s="345"/>
      <c r="PEY93" s="345"/>
      <c r="PEZ93" s="345"/>
      <c r="PFA93" s="345"/>
      <c r="PFB93" s="345"/>
      <c r="PFC93" s="345"/>
      <c r="PFD93" s="345"/>
      <c r="PFE93" s="345"/>
      <c r="PFF93" s="345"/>
      <c r="PFG93" s="345"/>
      <c r="PFH93" s="345"/>
      <c r="PFI93" s="345"/>
      <c r="PFJ93" s="345"/>
      <c r="PFK93" s="345"/>
      <c r="PFL93" s="345"/>
      <c r="PFM93" s="345"/>
      <c r="PFN93" s="345"/>
      <c r="PFO93" s="345"/>
      <c r="PFP93" s="345"/>
      <c r="PFQ93" s="345"/>
      <c r="PFR93" s="345"/>
      <c r="PFS93" s="345"/>
      <c r="PFT93" s="345"/>
      <c r="PFU93" s="345"/>
      <c r="PFV93" s="345"/>
      <c r="PFW93" s="345"/>
      <c r="PFX93" s="345"/>
      <c r="PFY93" s="345"/>
      <c r="PFZ93" s="345"/>
      <c r="PGA93" s="345"/>
      <c r="PGB93" s="345"/>
      <c r="PGC93" s="345"/>
      <c r="PGD93" s="345"/>
      <c r="PGE93" s="345"/>
      <c r="PGF93" s="345"/>
      <c r="PGG93" s="345"/>
      <c r="PGH93" s="345"/>
      <c r="PGI93" s="345"/>
      <c r="PGJ93" s="345"/>
      <c r="PGK93" s="345"/>
      <c r="PGL93" s="345"/>
      <c r="PGM93" s="345"/>
      <c r="PGN93" s="345"/>
      <c r="PGO93" s="345"/>
      <c r="PGP93" s="345"/>
      <c r="PGQ93" s="345"/>
      <c r="PGR93" s="345"/>
      <c r="PGS93" s="345"/>
      <c r="PGT93" s="345"/>
      <c r="PGU93" s="345"/>
      <c r="PGV93" s="345"/>
      <c r="PGW93" s="345"/>
      <c r="PGX93" s="345"/>
      <c r="PGY93" s="345"/>
      <c r="PGZ93" s="345"/>
      <c r="PHA93" s="345"/>
      <c r="PHB93" s="345"/>
      <c r="PHC93" s="345"/>
      <c r="PHD93" s="345"/>
      <c r="PHE93" s="345"/>
      <c r="PHF93" s="345"/>
      <c r="PHG93" s="345"/>
      <c r="PHH93" s="345"/>
      <c r="PHI93" s="345"/>
      <c r="PHJ93" s="345"/>
      <c r="PHK93" s="345"/>
      <c r="PHL93" s="345"/>
      <c r="PHM93" s="345"/>
      <c r="PHN93" s="345"/>
      <c r="PHO93" s="345"/>
      <c r="PHP93" s="345"/>
      <c r="PHQ93" s="345"/>
      <c r="PHR93" s="345"/>
      <c r="PHS93" s="345"/>
      <c r="PHT93" s="345"/>
      <c r="PHU93" s="345"/>
      <c r="PHV93" s="345"/>
      <c r="PHW93" s="345"/>
      <c r="PHX93" s="345"/>
      <c r="PHY93" s="345"/>
      <c r="PHZ93" s="345"/>
      <c r="PIA93" s="345"/>
      <c r="PIB93" s="345"/>
      <c r="PIC93" s="345"/>
      <c r="PID93" s="345"/>
      <c r="PIE93" s="345"/>
      <c r="PIF93" s="345"/>
      <c r="PIG93" s="345"/>
      <c r="PIH93" s="345"/>
      <c r="PII93" s="345"/>
      <c r="PIJ93" s="345"/>
      <c r="PIK93" s="345"/>
      <c r="PIL93" s="345"/>
      <c r="PIM93" s="345"/>
      <c r="PIN93" s="345"/>
      <c r="PIO93" s="345"/>
      <c r="PIP93" s="345"/>
      <c r="PIQ93" s="345"/>
      <c r="PIR93" s="345"/>
      <c r="PIS93" s="345"/>
      <c r="PIT93" s="345"/>
      <c r="PIU93" s="345"/>
      <c r="PIV93" s="345"/>
      <c r="PIW93" s="345"/>
      <c r="PIX93" s="345"/>
      <c r="PIY93" s="345"/>
      <c r="PIZ93" s="345"/>
      <c r="PJA93" s="345"/>
      <c r="PJB93" s="345"/>
      <c r="PJC93" s="345"/>
      <c r="PJD93" s="345"/>
      <c r="PJE93" s="345"/>
      <c r="PJF93" s="345"/>
      <c r="PJG93" s="345"/>
      <c r="PJH93" s="345"/>
      <c r="PJI93" s="345"/>
      <c r="PJJ93" s="345"/>
      <c r="PJK93" s="345"/>
      <c r="PJL93" s="345"/>
      <c r="PJM93" s="345"/>
      <c r="PJN93" s="345"/>
      <c r="PJO93" s="345"/>
      <c r="PJP93" s="345"/>
      <c r="PJQ93" s="345"/>
      <c r="PJR93" s="345"/>
      <c r="PJS93" s="345"/>
      <c r="PJT93" s="345"/>
      <c r="PJU93" s="345"/>
      <c r="PJV93" s="345"/>
      <c r="PJW93" s="345"/>
      <c r="PJX93" s="345"/>
      <c r="PJY93" s="345"/>
      <c r="PJZ93" s="345"/>
      <c r="PKA93" s="345"/>
      <c r="PKB93" s="345"/>
      <c r="PKC93" s="345"/>
      <c r="PKD93" s="345"/>
      <c r="PKE93" s="345"/>
      <c r="PKF93" s="345"/>
      <c r="PKG93" s="345"/>
      <c r="PKH93" s="345"/>
      <c r="PKI93" s="345"/>
      <c r="PKJ93" s="345"/>
      <c r="PKK93" s="345"/>
      <c r="PKL93" s="345"/>
      <c r="PKM93" s="345"/>
      <c r="PKN93" s="345"/>
      <c r="PKO93" s="345"/>
      <c r="PKP93" s="345"/>
      <c r="PKQ93" s="345"/>
      <c r="PKR93" s="345"/>
      <c r="PKS93" s="345"/>
      <c r="PKT93" s="345"/>
      <c r="PKU93" s="345"/>
      <c r="PKV93" s="345"/>
      <c r="PKW93" s="345"/>
      <c r="PKX93" s="345"/>
      <c r="PKY93" s="345"/>
      <c r="PKZ93" s="345"/>
      <c r="PLA93" s="345"/>
      <c r="PLB93" s="345"/>
      <c r="PLC93" s="345"/>
      <c r="PLD93" s="345"/>
      <c r="PLE93" s="345"/>
      <c r="PLF93" s="345"/>
      <c r="PLG93" s="345"/>
      <c r="PLH93" s="345"/>
      <c r="PLI93" s="345"/>
      <c r="PLJ93" s="345"/>
      <c r="PLK93" s="345"/>
      <c r="PLL93" s="345"/>
      <c r="PLM93" s="345"/>
      <c r="PLN93" s="345"/>
      <c r="PLO93" s="345"/>
      <c r="PLP93" s="345"/>
      <c r="PLQ93" s="345"/>
      <c r="PLR93" s="345"/>
      <c r="PLS93" s="345"/>
      <c r="PLT93" s="345"/>
      <c r="PLU93" s="345"/>
      <c r="PLV93" s="345"/>
      <c r="PLW93" s="345"/>
      <c r="PLX93" s="345"/>
      <c r="PLY93" s="345"/>
      <c r="PLZ93" s="345"/>
      <c r="PMA93" s="345"/>
      <c r="PMB93" s="345"/>
      <c r="PMC93" s="345"/>
      <c r="PMD93" s="345"/>
      <c r="PME93" s="345"/>
      <c r="PMF93" s="345"/>
      <c r="PMG93" s="345"/>
      <c r="PMH93" s="345"/>
      <c r="PMI93" s="345"/>
      <c r="PMJ93" s="345"/>
      <c r="PMK93" s="345"/>
      <c r="PML93" s="345"/>
      <c r="PMM93" s="345"/>
      <c r="PMN93" s="345"/>
      <c r="PMO93" s="345"/>
      <c r="PMP93" s="345"/>
      <c r="PMQ93" s="345"/>
      <c r="PMR93" s="345"/>
      <c r="PMS93" s="345"/>
      <c r="PMT93" s="345"/>
      <c r="PMU93" s="345"/>
      <c r="PMV93" s="345"/>
      <c r="PMW93" s="345"/>
      <c r="PMX93" s="345"/>
      <c r="PMY93" s="345"/>
      <c r="PMZ93" s="345"/>
      <c r="PNA93" s="345"/>
      <c r="PNB93" s="345"/>
      <c r="PNC93" s="345"/>
      <c r="PND93" s="345"/>
      <c r="PNE93" s="345"/>
      <c r="PNF93" s="345"/>
      <c r="PNG93" s="345"/>
      <c r="PNH93" s="345"/>
      <c r="PNI93" s="345"/>
      <c r="PNJ93" s="345"/>
      <c r="PNK93" s="345"/>
      <c r="PNL93" s="345"/>
      <c r="PNM93" s="345"/>
      <c r="PNN93" s="345"/>
      <c r="PNO93" s="345"/>
      <c r="PNP93" s="345"/>
      <c r="PNQ93" s="345"/>
      <c r="PNR93" s="345"/>
      <c r="PNS93" s="345"/>
      <c r="PNT93" s="345"/>
      <c r="PNU93" s="345"/>
      <c r="PNV93" s="345"/>
      <c r="PNW93" s="345"/>
      <c r="PNX93" s="345"/>
      <c r="PNY93" s="345"/>
      <c r="PNZ93" s="345"/>
      <c r="POA93" s="345"/>
      <c r="POB93" s="345"/>
      <c r="POC93" s="345"/>
      <c r="POD93" s="345"/>
      <c r="POE93" s="345"/>
      <c r="POF93" s="345"/>
      <c r="POG93" s="345"/>
      <c r="POH93" s="345"/>
      <c r="POI93" s="345"/>
      <c r="POJ93" s="345"/>
      <c r="POK93" s="345"/>
      <c r="POL93" s="345"/>
      <c r="POM93" s="345"/>
      <c r="PON93" s="345"/>
      <c r="POO93" s="345"/>
      <c r="POP93" s="345"/>
      <c r="POQ93" s="345"/>
      <c r="POR93" s="345"/>
      <c r="POS93" s="345"/>
      <c r="POT93" s="345"/>
      <c r="POU93" s="345"/>
      <c r="POV93" s="345"/>
      <c r="POW93" s="345"/>
      <c r="POX93" s="345"/>
      <c r="POY93" s="345"/>
      <c r="POZ93" s="345"/>
      <c r="PPA93" s="345"/>
      <c r="PPB93" s="345"/>
      <c r="PPC93" s="345"/>
      <c r="PPD93" s="345"/>
      <c r="PPE93" s="345"/>
      <c r="PPF93" s="345"/>
      <c r="PPG93" s="345"/>
      <c r="PPH93" s="345"/>
      <c r="PPI93" s="345"/>
      <c r="PPJ93" s="345"/>
      <c r="PPK93" s="345"/>
      <c r="PPL93" s="345"/>
      <c r="PPM93" s="345"/>
      <c r="PPN93" s="345"/>
      <c r="PPO93" s="345"/>
      <c r="PPP93" s="345"/>
      <c r="PPQ93" s="345"/>
      <c r="PPR93" s="345"/>
      <c r="PPS93" s="345"/>
      <c r="PPT93" s="345"/>
      <c r="PPU93" s="345"/>
      <c r="PPV93" s="345"/>
      <c r="PPW93" s="345"/>
      <c r="PPX93" s="345"/>
      <c r="PPY93" s="345"/>
      <c r="PPZ93" s="345"/>
      <c r="PQA93" s="345"/>
      <c r="PQB93" s="345"/>
      <c r="PQC93" s="345"/>
      <c r="PQD93" s="345"/>
      <c r="PQE93" s="345"/>
      <c r="PQF93" s="345"/>
      <c r="PQG93" s="345"/>
      <c r="PQH93" s="345"/>
      <c r="PQI93" s="345"/>
      <c r="PQJ93" s="345"/>
      <c r="PQK93" s="345"/>
      <c r="PQL93" s="345"/>
      <c r="PQM93" s="345"/>
      <c r="PQN93" s="345"/>
      <c r="PQO93" s="345"/>
      <c r="PQP93" s="345"/>
      <c r="PQQ93" s="345"/>
      <c r="PQR93" s="345"/>
      <c r="PQS93" s="345"/>
      <c r="PQT93" s="345"/>
      <c r="PQU93" s="345"/>
      <c r="PQV93" s="345"/>
      <c r="PQW93" s="345"/>
      <c r="PQX93" s="345"/>
      <c r="PQY93" s="345"/>
      <c r="PQZ93" s="345"/>
      <c r="PRA93" s="345"/>
      <c r="PRB93" s="345"/>
      <c r="PRC93" s="345"/>
      <c r="PRD93" s="345"/>
      <c r="PRE93" s="345"/>
      <c r="PRF93" s="345"/>
      <c r="PRG93" s="345"/>
      <c r="PRH93" s="345"/>
      <c r="PRI93" s="345"/>
      <c r="PRJ93" s="345"/>
      <c r="PRK93" s="345"/>
      <c r="PRL93" s="345"/>
      <c r="PRM93" s="345"/>
      <c r="PRN93" s="345"/>
      <c r="PRO93" s="345"/>
      <c r="PRP93" s="345"/>
      <c r="PRQ93" s="345"/>
      <c r="PRR93" s="345"/>
      <c r="PRS93" s="345"/>
      <c r="PRT93" s="345"/>
      <c r="PRU93" s="345"/>
      <c r="PRV93" s="345"/>
      <c r="PRW93" s="345"/>
      <c r="PRX93" s="345"/>
      <c r="PRY93" s="345"/>
      <c r="PRZ93" s="345"/>
      <c r="PSA93" s="345"/>
      <c r="PSB93" s="345"/>
      <c r="PSC93" s="345"/>
      <c r="PSD93" s="345"/>
      <c r="PSE93" s="345"/>
      <c r="PSF93" s="345"/>
      <c r="PSG93" s="345"/>
      <c r="PSH93" s="345"/>
      <c r="PSI93" s="345"/>
      <c r="PSJ93" s="345"/>
      <c r="PSK93" s="345"/>
      <c r="PSL93" s="345"/>
      <c r="PSM93" s="345"/>
      <c r="PSN93" s="345"/>
      <c r="PSO93" s="345"/>
      <c r="PSP93" s="345"/>
      <c r="PSQ93" s="345"/>
      <c r="PSR93" s="345"/>
      <c r="PSS93" s="345"/>
      <c r="PST93" s="345"/>
      <c r="PSU93" s="345"/>
      <c r="PSV93" s="345"/>
      <c r="PSW93" s="345"/>
      <c r="PSX93" s="345"/>
      <c r="PSY93" s="345"/>
      <c r="PSZ93" s="345"/>
      <c r="PTA93" s="345"/>
      <c r="PTB93" s="345"/>
      <c r="PTC93" s="345"/>
      <c r="PTD93" s="345"/>
      <c r="PTE93" s="345"/>
      <c r="PTF93" s="345"/>
      <c r="PTG93" s="345"/>
      <c r="PTH93" s="345"/>
      <c r="PTI93" s="345"/>
      <c r="PTJ93" s="345"/>
      <c r="PTK93" s="345"/>
      <c r="PTL93" s="345"/>
      <c r="PTM93" s="345"/>
      <c r="PTN93" s="345"/>
      <c r="PTO93" s="345"/>
      <c r="PTP93" s="345"/>
      <c r="PTQ93" s="345"/>
      <c r="PTR93" s="345"/>
      <c r="PTS93" s="345"/>
      <c r="PTT93" s="345"/>
      <c r="PTU93" s="345"/>
      <c r="PTV93" s="345"/>
      <c r="PTW93" s="345"/>
      <c r="PTX93" s="345"/>
      <c r="PTY93" s="345"/>
      <c r="PTZ93" s="345"/>
      <c r="PUA93" s="345"/>
      <c r="PUB93" s="345"/>
      <c r="PUC93" s="345"/>
      <c r="PUD93" s="345"/>
      <c r="PUE93" s="345"/>
      <c r="PUF93" s="345"/>
      <c r="PUG93" s="345"/>
      <c r="PUH93" s="345"/>
      <c r="PUI93" s="345"/>
      <c r="PUJ93" s="345"/>
      <c r="PUK93" s="345"/>
      <c r="PUL93" s="345"/>
      <c r="PUM93" s="345"/>
      <c r="PUN93" s="345"/>
      <c r="PUO93" s="345"/>
      <c r="PUP93" s="345"/>
      <c r="PUQ93" s="345"/>
      <c r="PUR93" s="345"/>
      <c r="PUS93" s="345"/>
      <c r="PUT93" s="345"/>
      <c r="PUU93" s="345"/>
      <c r="PUV93" s="345"/>
      <c r="PUW93" s="345"/>
      <c r="PUX93" s="345"/>
      <c r="PUY93" s="345"/>
      <c r="PUZ93" s="345"/>
      <c r="PVA93" s="345"/>
      <c r="PVB93" s="345"/>
      <c r="PVC93" s="345"/>
      <c r="PVD93" s="345"/>
      <c r="PVE93" s="345"/>
      <c r="PVF93" s="345"/>
      <c r="PVG93" s="345"/>
      <c r="PVH93" s="345"/>
      <c r="PVI93" s="345"/>
      <c r="PVJ93" s="345"/>
      <c r="PVK93" s="345"/>
      <c r="PVL93" s="345"/>
      <c r="PVM93" s="345"/>
      <c r="PVN93" s="345"/>
      <c r="PVO93" s="345"/>
      <c r="PVP93" s="345"/>
      <c r="PVQ93" s="345"/>
      <c r="PVR93" s="345"/>
      <c r="PVS93" s="345"/>
      <c r="PVT93" s="345"/>
      <c r="PVU93" s="345"/>
      <c r="PVV93" s="345"/>
      <c r="PVW93" s="345"/>
      <c r="PVX93" s="345"/>
      <c r="PVY93" s="345"/>
      <c r="PVZ93" s="345"/>
      <c r="PWA93" s="345"/>
      <c r="PWB93" s="345"/>
      <c r="PWC93" s="345"/>
      <c r="PWD93" s="345"/>
      <c r="PWE93" s="345"/>
      <c r="PWF93" s="345"/>
      <c r="PWG93" s="345"/>
      <c r="PWH93" s="345"/>
      <c r="PWI93" s="345"/>
      <c r="PWJ93" s="345"/>
      <c r="PWK93" s="345"/>
      <c r="PWL93" s="345"/>
      <c r="PWM93" s="345"/>
      <c r="PWN93" s="345"/>
      <c r="PWO93" s="345"/>
      <c r="PWP93" s="345"/>
      <c r="PWQ93" s="345"/>
      <c r="PWR93" s="345"/>
      <c r="PWS93" s="345"/>
      <c r="PWT93" s="345"/>
      <c r="PWU93" s="345"/>
      <c r="PWV93" s="345"/>
      <c r="PWW93" s="345"/>
      <c r="PWX93" s="345"/>
      <c r="PWY93" s="345"/>
      <c r="PWZ93" s="345"/>
      <c r="PXA93" s="345"/>
      <c r="PXB93" s="345"/>
      <c r="PXC93" s="345"/>
      <c r="PXD93" s="345"/>
      <c r="PXE93" s="345"/>
      <c r="PXF93" s="345"/>
      <c r="PXG93" s="345"/>
      <c r="PXH93" s="345"/>
      <c r="PXI93" s="345"/>
      <c r="PXJ93" s="345"/>
      <c r="PXK93" s="345"/>
      <c r="PXL93" s="345"/>
      <c r="PXM93" s="345"/>
      <c r="PXN93" s="345"/>
      <c r="PXO93" s="345"/>
      <c r="PXP93" s="345"/>
      <c r="PXQ93" s="345"/>
      <c r="PXR93" s="345"/>
      <c r="PXS93" s="345"/>
      <c r="PXT93" s="345"/>
      <c r="PXU93" s="345"/>
      <c r="PXV93" s="345"/>
      <c r="PXW93" s="345"/>
      <c r="PXX93" s="345"/>
      <c r="PXY93" s="345"/>
      <c r="PXZ93" s="345"/>
      <c r="PYA93" s="345"/>
      <c r="PYB93" s="345"/>
      <c r="PYC93" s="345"/>
      <c r="PYD93" s="345"/>
      <c r="PYE93" s="345"/>
      <c r="PYF93" s="345"/>
      <c r="PYG93" s="345"/>
      <c r="PYH93" s="345"/>
      <c r="PYI93" s="345"/>
      <c r="PYJ93" s="345"/>
      <c r="PYK93" s="345"/>
      <c r="PYL93" s="345"/>
      <c r="PYM93" s="345"/>
      <c r="PYN93" s="345"/>
      <c r="PYO93" s="345"/>
      <c r="PYP93" s="345"/>
      <c r="PYQ93" s="345"/>
      <c r="PYR93" s="345"/>
      <c r="PYS93" s="345"/>
      <c r="PYT93" s="345"/>
      <c r="PYU93" s="345"/>
      <c r="PYV93" s="345"/>
      <c r="PYW93" s="345"/>
      <c r="PYX93" s="345"/>
      <c r="PYY93" s="345"/>
      <c r="PYZ93" s="345"/>
      <c r="PZA93" s="345"/>
      <c r="PZB93" s="345"/>
      <c r="PZC93" s="345"/>
      <c r="PZD93" s="345"/>
      <c r="PZE93" s="345"/>
      <c r="PZF93" s="345"/>
      <c r="PZG93" s="345"/>
      <c r="PZH93" s="345"/>
      <c r="PZI93" s="345"/>
      <c r="PZJ93" s="345"/>
      <c r="PZK93" s="345"/>
      <c r="PZL93" s="345"/>
      <c r="PZM93" s="345"/>
      <c r="PZN93" s="345"/>
      <c r="PZO93" s="345"/>
      <c r="PZP93" s="345"/>
      <c r="PZQ93" s="345"/>
      <c r="PZR93" s="345"/>
      <c r="PZS93" s="345"/>
      <c r="PZT93" s="345"/>
      <c r="PZU93" s="345"/>
      <c r="PZV93" s="345"/>
      <c r="PZW93" s="345"/>
      <c r="PZX93" s="345"/>
      <c r="PZY93" s="345"/>
      <c r="PZZ93" s="345"/>
      <c r="QAA93" s="345"/>
      <c r="QAB93" s="345"/>
      <c r="QAC93" s="345"/>
      <c r="QAD93" s="345"/>
      <c r="QAE93" s="345"/>
      <c r="QAF93" s="345"/>
      <c r="QAG93" s="345"/>
      <c r="QAH93" s="345"/>
      <c r="QAI93" s="345"/>
      <c r="QAJ93" s="345"/>
      <c r="QAK93" s="345"/>
      <c r="QAL93" s="345"/>
      <c r="QAM93" s="345"/>
      <c r="QAN93" s="345"/>
      <c r="QAO93" s="345"/>
      <c r="QAP93" s="345"/>
      <c r="QAQ93" s="345"/>
      <c r="QAR93" s="345"/>
      <c r="QAS93" s="345"/>
      <c r="QAT93" s="345"/>
      <c r="QAU93" s="345"/>
      <c r="QAV93" s="345"/>
      <c r="QAW93" s="345"/>
      <c r="QAX93" s="345"/>
      <c r="QAY93" s="345"/>
      <c r="QAZ93" s="345"/>
      <c r="QBA93" s="345"/>
      <c r="QBB93" s="345"/>
      <c r="QBC93" s="345"/>
      <c r="QBD93" s="345"/>
      <c r="QBE93" s="345"/>
      <c r="QBF93" s="345"/>
      <c r="QBG93" s="345"/>
      <c r="QBH93" s="345"/>
      <c r="QBI93" s="345"/>
      <c r="QBJ93" s="345"/>
      <c r="QBK93" s="345"/>
      <c r="QBL93" s="345"/>
      <c r="QBM93" s="345"/>
      <c r="QBN93" s="345"/>
      <c r="QBO93" s="345"/>
      <c r="QBP93" s="345"/>
      <c r="QBQ93" s="345"/>
      <c r="QBR93" s="345"/>
      <c r="QBS93" s="345"/>
      <c r="QBT93" s="345"/>
      <c r="QBU93" s="345"/>
      <c r="QBV93" s="345"/>
      <c r="QBW93" s="345"/>
      <c r="QBX93" s="345"/>
      <c r="QBY93" s="345"/>
      <c r="QBZ93" s="345"/>
      <c r="QCA93" s="345"/>
      <c r="QCB93" s="345"/>
      <c r="QCC93" s="345"/>
      <c r="QCD93" s="345"/>
      <c r="QCE93" s="345"/>
      <c r="QCF93" s="345"/>
      <c r="QCG93" s="345"/>
      <c r="QCH93" s="345"/>
      <c r="QCI93" s="345"/>
      <c r="QCJ93" s="345"/>
      <c r="QCK93" s="345"/>
      <c r="QCL93" s="345"/>
      <c r="QCM93" s="345"/>
      <c r="QCN93" s="345"/>
      <c r="QCO93" s="345"/>
      <c r="QCP93" s="345"/>
      <c r="QCQ93" s="345"/>
      <c r="QCR93" s="345"/>
      <c r="QCS93" s="345"/>
      <c r="QCT93" s="345"/>
      <c r="QCU93" s="345"/>
      <c r="QCV93" s="345"/>
      <c r="QCW93" s="345"/>
      <c r="QCX93" s="345"/>
      <c r="QCY93" s="345"/>
      <c r="QCZ93" s="345"/>
      <c r="QDA93" s="345"/>
      <c r="QDB93" s="345"/>
      <c r="QDC93" s="345"/>
      <c r="QDD93" s="345"/>
      <c r="QDE93" s="345"/>
      <c r="QDF93" s="345"/>
      <c r="QDG93" s="345"/>
      <c r="QDH93" s="345"/>
      <c r="QDI93" s="345"/>
      <c r="QDJ93" s="345"/>
      <c r="QDK93" s="345"/>
      <c r="QDL93" s="345"/>
      <c r="QDM93" s="345"/>
      <c r="QDN93" s="345"/>
      <c r="QDO93" s="345"/>
      <c r="QDP93" s="345"/>
      <c r="QDQ93" s="345"/>
      <c r="QDR93" s="345"/>
      <c r="QDS93" s="345"/>
      <c r="QDT93" s="345"/>
      <c r="QDU93" s="345"/>
      <c r="QDV93" s="345"/>
      <c r="QDW93" s="345"/>
      <c r="QDX93" s="345"/>
      <c r="QDY93" s="345"/>
      <c r="QDZ93" s="345"/>
      <c r="QEA93" s="345"/>
      <c r="QEB93" s="345"/>
      <c r="QEC93" s="345"/>
      <c r="QED93" s="345"/>
      <c r="QEE93" s="345"/>
      <c r="QEF93" s="345"/>
      <c r="QEG93" s="345"/>
      <c r="QEH93" s="345"/>
      <c r="QEI93" s="345"/>
      <c r="QEJ93" s="345"/>
      <c r="QEK93" s="345"/>
      <c r="QEL93" s="345"/>
      <c r="QEM93" s="345"/>
      <c r="QEN93" s="345"/>
      <c r="QEO93" s="345"/>
      <c r="QEP93" s="345"/>
      <c r="QEQ93" s="345"/>
      <c r="QER93" s="345"/>
      <c r="QES93" s="345"/>
      <c r="QET93" s="345"/>
      <c r="QEU93" s="345"/>
      <c r="QEV93" s="345"/>
      <c r="QEW93" s="345"/>
      <c r="QEX93" s="345"/>
      <c r="QEY93" s="345"/>
      <c r="QEZ93" s="345"/>
      <c r="QFA93" s="345"/>
      <c r="QFB93" s="345"/>
      <c r="QFC93" s="345"/>
      <c r="QFD93" s="345"/>
      <c r="QFE93" s="345"/>
      <c r="QFF93" s="345"/>
      <c r="QFG93" s="345"/>
      <c r="QFH93" s="345"/>
      <c r="QFI93" s="345"/>
      <c r="QFJ93" s="345"/>
      <c r="QFK93" s="345"/>
      <c r="QFL93" s="345"/>
      <c r="QFM93" s="345"/>
      <c r="QFN93" s="345"/>
      <c r="QFO93" s="345"/>
      <c r="QFP93" s="345"/>
      <c r="QFQ93" s="345"/>
      <c r="QFR93" s="345"/>
      <c r="QFS93" s="345"/>
      <c r="QFT93" s="345"/>
      <c r="QFU93" s="345"/>
      <c r="QFV93" s="345"/>
      <c r="QFW93" s="345"/>
      <c r="QFX93" s="345"/>
      <c r="QFY93" s="345"/>
      <c r="QFZ93" s="345"/>
      <c r="QGA93" s="345"/>
      <c r="QGB93" s="345"/>
      <c r="QGC93" s="345"/>
      <c r="QGD93" s="345"/>
      <c r="QGE93" s="345"/>
      <c r="QGF93" s="345"/>
      <c r="QGG93" s="345"/>
      <c r="QGH93" s="345"/>
      <c r="QGI93" s="345"/>
      <c r="QGJ93" s="345"/>
      <c r="QGK93" s="345"/>
      <c r="QGL93" s="345"/>
      <c r="QGM93" s="345"/>
      <c r="QGN93" s="345"/>
      <c r="QGO93" s="345"/>
      <c r="QGP93" s="345"/>
      <c r="QGQ93" s="345"/>
      <c r="QGR93" s="345"/>
      <c r="QGS93" s="345"/>
      <c r="QGT93" s="345"/>
      <c r="QGU93" s="345"/>
      <c r="QGV93" s="345"/>
      <c r="QGW93" s="345"/>
      <c r="QGX93" s="345"/>
      <c r="QGY93" s="345"/>
      <c r="QGZ93" s="345"/>
      <c r="QHA93" s="345"/>
      <c r="QHB93" s="345"/>
      <c r="QHC93" s="345"/>
      <c r="QHD93" s="345"/>
      <c r="QHE93" s="345"/>
      <c r="QHF93" s="345"/>
      <c r="QHG93" s="345"/>
      <c r="QHH93" s="345"/>
      <c r="QHI93" s="345"/>
      <c r="QHJ93" s="345"/>
      <c r="QHK93" s="345"/>
      <c r="QHL93" s="345"/>
      <c r="QHM93" s="345"/>
      <c r="QHN93" s="345"/>
      <c r="QHO93" s="345"/>
      <c r="QHP93" s="345"/>
      <c r="QHQ93" s="345"/>
      <c r="QHR93" s="345"/>
      <c r="QHS93" s="345"/>
      <c r="QHT93" s="345"/>
      <c r="QHU93" s="345"/>
      <c r="QHV93" s="345"/>
      <c r="QHW93" s="345"/>
      <c r="QHX93" s="345"/>
      <c r="QHY93" s="345"/>
      <c r="QHZ93" s="345"/>
      <c r="QIA93" s="345"/>
      <c r="QIB93" s="345"/>
      <c r="QIC93" s="345"/>
      <c r="QID93" s="345"/>
      <c r="QIE93" s="345"/>
      <c r="QIF93" s="345"/>
      <c r="QIG93" s="345"/>
      <c r="QIH93" s="345"/>
      <c r="QII93" s="345"/>
      <c r="QIJ93" s="345"/>
      <c r="QIK93" s="345"/>
      <c r="QIL93" s="345"/>
      <c r="QIM93" s="345"/>
      <c r="QIN93" s="345"/>
      <c r="QIO93" s="345"/>
      <c r="QIP93" s="345"/>
      <c r="QIQ93" s="345"/>
      <c r="QIR93" s="345"/>
      <c r="QIS93" s="345"/>
      <c r="QIT93" s="345"/>
      <c r="QIU93" s="345"/>
      <c r="QIV93" s="345"/>
      <c r="QIW93" s="345"/>
      <c r="QIX93" s="345"/>
      <c r="QIY93" s="345"/>
      <c r="QIZ93" s="345"/>
      <c r="QJA93" s="345"/>
      <c r="QJB93" s="345"/>
      <c r="QJC93" s="345"/>
      <c r="QJD93" s="345"/>
      <c r="QJE93" s="345"/>
      <c r="QJF93" s="345"/>
      <c r="QJG93" s="345"/>
      <c r="QJH93" s="345"/>
      <c r="QJI93" s="345"/>
      <c r="QJJ93" s="345"/>
      <c r="QJK93" s="345"/>
      <c r="QJL93" s="345"/>
      <c r="QJM93" s="345"/>
      <c r="QJN93" s="345"/>
      <c r="QJO93" s="345"/>
      <c r="QJP93" s="345"/>
      <c r="QJQ93" s="345"/>
      <c r="QJR93" s="345"/>
      <c r="QJS93" s="345"/>
      <c r="QJT93" s="345"/>
      <c r="QJU93" s="345"/>
      <c r="QJV93" s="345"/>
      <c r="QJW93" s="345"/>
      <c r="QJX93" s="345"/>
      <c r="QJY93" s="345"/>
      <c r="QJZ93" s="345"/>
      <c r="QKA93" s="345"/>
      <c r="QKB93" s="345"/>
      <c r="QKC93" s="345"/>
      <c r="QKD93" s="345"/>
      <c r="QKE93" s="345"/>
      <c r="QKF93" s="345"/>
      <c r="QKG93" s="345"/>
      <c r="QKH93" s="345"/>
      <c r="QKI93" s="345"/>
      <c r="QKJ93" s="345"/>
      <c r="QKK93" s="345"/>
      <c r="QKL93" s="345"/>
      <c r="QKM93" s="345"/>
      <c r="QKN93" s="345"/>
      <c r="QKO93" s="345"/>
      <c r="QKP93" s="345"/>
      <c r="QKQ93" s="345"/>
      <c r="QKR93" s="345"/>
      <c r="QKS93" s="345"/>
      <c r="QKT93" s="345"/>
      <c r="QKU93" s="345"/>
      <c r="QKV93" s="345"/>
      <c r="QKW93" s="345"/>
      <c r="QKX93" s="345"/>
      <c r="QKY93" s="345"/>
      <c r="QKZ93" s="345"/>
      <c r="QLA93" s="345"/>
      <c r="QLB93" s="345"/>
      <c r="QLC93" s="345"/>
      <c r="QLD93" s="345"/>
      <c r="QLE93" s="345"/>
      <c r="QLF93" s="345"/>
      <c r="QLG93" s="345"/>
      <c r="QLH93" s="345"/>
      <c r="QLI93" s="345"/>
      <c r="QLJ93" s="345"/>
      <c r="QLK93" s="345"/>
      <c r="QLL93" s="345"/>
      <c r="QLM93" s="345"/>
      <c r="QLN93" s="345"/>
      <c r="QLO93" s="345"/>
      <c r="QLP93" s="345"/>
      <c r="QLQ93" s="345"/>
      <c r="QLR93" s="345"/>
      <c r="QLS93" s="345"/>
      <c r="QLT93" s="345"/>
      <c r="QLU93" s="345"/>
      <c r="QLV93" s="345"/>
      <c r="QLW93" s="345"/>
      <c r="QLX93" s="345"/>
      <c r="QLY93" s="345"/>
      <c r="QLZ93" s="345"/>
      <c r="QMA93" s="345"/>
      <c r="QMB93" s="345"/>
      <c r="QMC93" s="345"/>
      <c r="QMD93" s="345"/>
      <c r="QME93" s="345"/>
      <c r="QMF93" s="345"/>
      <c r="QMG93" s="345"/>
      <c r="QMH93" s="345"/>
      <c r="QMI93" s="345"/>
      <c r="QMJ93" s="345"/>
      <c r="QMK93" s="345"/>
      <c r="QML93" s="345"/>
      <c r="QMM93" s="345"/>
      <c r="QMN93" s="345"/>
      <c r="QMO93" s="345"/>
      <c r="QMP93" s="345"/>
      <c r="QMQ93" s="345"/>
      <c r="QMR93" s="345"/>
      <c r="QMS93" s="345"/>
      <c r="QMT93" s="345"/>
      <c r="QMU93" s="345"/>
      <c r="QMV93" s="345"/>
      <c r="QMW93" s="345"/>
      <c r="QMX93" s="345"/>
      <c r="QMY93" s="345"/>
      <c r="QMZ93" s="345"/>
      <c r="QNA93" s="345"/>
      <c r="QNB93" s="345"/>
      <c r="QNC93" s="345"/>
      <c r="QND93" s="345"/>
      <c r="QNE93" s="345"/>
      <c r="QNF93" s="345"/>
      <c r="QNG93" s="345"/>
      <c r="QNH93" s="345"/>
      <c r="QNI93" s="345"/>
      <c r="QNJ93" s="345"/>
      <c r="QNK93" s="345"/>
      <c r="QNL93" s="345"/>
      <c r="QNM93" s="345"/>
      <c r="QNN93" s="345"/>
      <c r="QNO93" s="345"/>
      <c r="QNP93" s="345"/>
      <c r="QNQ93" s="345"/>
      <c r="QNR93" s="345"/>
      <c r="QNS93" s="345"/>
      <c r="QNT93" s="345"/>
      <c r="QNU93" s="345"/>
      <c r="QNV93" s="345"/>
      <c r="QNW93" s="345"/>
      <c r="QNX93" s="345"/>
      <c r="QNY93" s="345"/>
      <c r="QNZ93" s="345"/>
      <c r="QOA93" s="345"/>
      <c r="QOB93" s="345"/>
      <c r="QOC93" s="345"/>
      <c r="QOD93" s="345"/>
      <c r="QOE93" s="345"/>
      <c r="QOF93" s="345"/>
      <c r="QOG93" s="345"/>
      <c r="QOH93" s="345"/>
      <c r="QOI93" s="345"/>
      <c r="QOJ93" s="345"/>
      <c r="QOK93" s="345"/>
      <c r="QOL93" s="345"/>
      <c r="QOM93" s="345"/>
      <c r="QON93" s="345"/>
      <c r="QOO93" s="345"/>
      <c r="QOP93" s="345"/>
      <c r="QOQ93" s="345"/>
      <c r="QOR93" s="345"/>
      <c r="QOS93" s="345"/>
      <c r="QOT93" s="345"/>
      <c r="QOU93" s="345"/>
      <c r="QOV93" s="345"/>
      <c r="QOW93" s="345"/>
      <c r="QOX93" s="345"/>
      <c r="QOY93" s="345"/>
      <c r="QOZ93" s="345"/>
      <c r="QPA93" s="345"/>
      <c r="QPB93" s="345"/>
      <c r="QPC93" s="345"/>
      <c r="QPD93" s="345"/>
      <c r="QPE93" s="345"/>
      <c r="QPF93" s="345"/>
      <c r="QPG93" s="345"/>
      <c r="QPH93" s="345"/>
      <c r="QPI93" s="345"/>
      <c r="QPJ93" s="345"/>
      <c r="QPK93" s="345"/>
      <c r="QPL93" s="345"/>
      <c r="QPM93" s="345"/>
      <c r="QPN93" s="345"/>
      <c r="QPO93" s="345"/>
      <c r="QPP93" s="345"/>
      <c r="QPQ93" s="345"/>
      <c r="QPR93" s="345"/>
      <c r="QPS93" s="345"/>
      <c r="QPT93" s="345"/>
      <c r="QPU93" s="345"/>
      <c r="QPV93" s="345"/>
      <c r="QPW93" s="345"/>
      <c r="QPX93" s="345"/>
      <c r="QPY93" s="345"/>
      <c r="QPZ93" s="345"/>
      <c r="QQA93" s="345"/>
      <c r="QQB93" s="345"/>
      <c r="QQC93" s="345"/>
      <c r="QQD93" s="345"/>
      <c r="QQE93" s="345"/>
      <c r="QQF93" s="345"/>
      <c r="QQG93" s="345"/>
      <c r="QQH93" s="345"/>
      <c r="QQI93" s="345"/>
      <c r="QQJ93" s="345"/>
      <c r="QQK93" s="345"/>
      <c r="QQL93" s="345"/>
      <c r="QQM93" s="345"/>
      <c r="QQN93" s="345"/>
      <c r="QQO93" s="345"/>
      <c r="QQP93" s="345"/>
      <c r="QQQ93" s="345"/>
      <c r="QQR93" s="345"/>
      <c r="QQS93" s="345"/>
      <c r="QQT93" s="345"/>
      <c r="QQU93" s="345"/>
      <c r="QQV93" s="345"/>
      <c r="QQW93" s="345"/>
      <c r="QQX93" s="345"/>
      <c r="QQY93" s="345"/>
      <c r="QQZ93" s="345"/>
      <c r="QRA93" s="345"/>
      <c r="QRB93" s="345"/>
      <c r="QRC93" s="345"/>
      <c r="QRD93" s="345"/>
      <c r="QRE93" s="345"/>
      <c r="QRF93" s="345"/>
      <c r="QRG93" s="345"/>
      <c r="QRH93" s="345"/>
      <c r="QRI93" s="345"/>
      <c r="QRJ93" s="345"/>
      <c r="QRK93" s="345"/>
      <c r="QRL93" s="345"/>
      <c r="QRM93" s="345"/>
      <c r="QRN93" s="345"/>
      <c r="QRO93" s="345"/>
      <c r="QRP93" s="345"/>
      <c r="QRQ93" s="345"/>
      <c r="QRR93" s="345"/>
      <c r="QRS93" s="345"/>
      <c r="QRT93" s="345"/>
      <c r="QRU93" s="345"/>
      <c r="QRV93" s="345"/>
      <c r="QRW93" s="345"/>
      <c r="QRX93" s="345"/>
      <c r="QRY93" s="345"/>
      <c r="QRZ93" s="345"/>
      <c r="QSA93" s="345"/>
      <c r="QSB93" s="345"/>
      <c r="QSC93" s="345"/>
      <c r="QSD93" s="345"/>
      <c r="QSE93" s="345"/>
      <c r="QSF93" s="345"/>
      <c r="QSG93" s="345"/>
      <c r="QSH93" s="345"/>
      <c r="QSI93" s="345"/>
      <c r="QSJ93" s="345"/>
      <c r="QSK93" s="345"/>
      <c r="QSL93" s="345"/>
      <c r="QSM93" s="345"/>
      <c r="QSN93" s="345"/>
      <c r="QSO93" s="345"/>
      <c r="QSP93" s="345"/>
      <c r="QSQ93" s="345"/>
      <c r="QSR93" s="345"/>
      <c r="QSS93" s="345"/>
      <c r="QST93" s="345"/>
      <c r="QSU93" s="345"/>
      <c r="QSV93" s="345"/>
      <c r="QSW93" s="345"/>
      <c r="QSX93" s="345"/>
      <c r="QSY93" s="345"/>
      <c r="QSZ93" s="345"/>
      <c r="QTA93" s="345"/>
      <c r="QTB93" s="345"/>
      <c r="QTC93" s="345"/>
      <c r="QTD93" s="345"/>
      <c r="QTE93" s="345"/>
      <c r="QTF93" s="345"/>
      <c r="QTG93" s="345"/>
      <c r="QTH93" s="345"/>
      <c r="QTI93" s="345"/>
      <c r="QTJ93" s="345"/>
      <c r="QTK93" s="345"/>
      <c r="QTL93" s="345"/>
      <c r="QTM93" s="345"/>
      <c r="QTN93" s="345"/>
      <c r="QTO93" s="345"/>
      <c r="QTP93" s="345"/>
      <c r="QTQ93" s="345"/>
      <c r="QTR93" s="345"/>
      <c r="QTS93" s="345"/>
      <c r="QTT93" s="345"/>
      <c r="QTU93" s="345"/>
      <c r="QTV93" s="345"/>
      <c r="QTW93" s="345"/>
      <c r="QTX93" s="345"/>
      <c r="QTY93" s="345"/>
      <c r="QTZ93" s="345"/>
      <c r="QUA93" s="345"/>
      <c r="QUB93" s="345"/>
      <c r="QUC93" s="345"/>
      <c r="QUD93" s="345"/>
      <c r="QUE93" s="345"/>
      <c r="QUF93" s="345"/>
      <c r="QUG93" s="345"/>
      <c r="QUH93" s="345"/>
      <c r="QUI93" s="345"/>
      <c r="QUJ93" s="345"/>
      <c r="QUK93" s="345"/>
      <c r="QUL93" s="345"/>
      <c r="QUM93" s="345"/>
      <c r="QUN93" s="345"/>
      <c r="QUO93" s="345"/>
      <c r="QUP93" s="345"/>
      <c r="QUQ93" s="345"/>
      <c r="QUR93" s="345"/>
      <c r="QUS93" s="345"/>
      <c r="QUT93" s="345"/>
      <c r="QUU93" s="345"/>
      <c r="QUV93" s="345"/>
      <c r="QUW93" s="345"/>
      <c r="QUX93" s="345"/>
      <c r="QUY93" s="345"/>
      <c r="QUZ93" s="345"/>
      <c r="QVA93" s="345"/>
      <c r="QVB93" s="345"/>
      <c r="QVC93" s="345"/>
      <c r="QVD93" s="345"/>
      <c r="QVE93" s="345"/>
      <c r="QVF93" s="345"/>
      <c r="QVG93" s="345"/>
      <c r="QVH93" s="345"/>
      <c r="QVI93" s="345"/>
      <c r="QVJ93" s="345"/>
      <c r="QVK93" s="345"/>
      <c r="QVL93" s="345"/>
      <c r="QVM93" s="345"/>
      <c r="QVN93" s="345"/>
      <c r="QVO93" s="345"/>
      <c r="QVP93" s="345"/>
      <c r="QVQ93" s="345"/>
      <c r="QVR93" s="345"/>
      <c r="QVS93" s="345"/>
      <c r="QVT93" s="345"/>
      <c r="QVU93" s="345"/>
      <c r="QVV93" s="345"/>
      <c r="QVW93" s="345"/>
      <c r="QVX93" s="345"/>
      <c r="QVY93" s="345"/>
      <c r="QVZ93" s="345"/>
      <c r="QWA93" s="345"/>
      <c r="QWB93" s="345"/>
      <c r="QWC93" s="345"/>
      <c r="QWD93" s="345"/>
      <c r="QWE93" s="345"/>
      <c r="QWF93" s="345"/>
      <c r="QWG93" s="345"/>
      <c r="QWH93" s="345"/>
      <c r="QWI93" s="345"/>
      <c r="QWJ93" s="345"/>
      <c r="QWK93" s="345"/>
      <c r="QWL93" s="345"/>
      <c r="QWM93" s="345"/>
      <c r="QWN93" s="345"/>
      <c r="QWO93" s="345"/>
      <c r="QWP93" s="345"/>
      <c r="QWQ93" s="345"/>
      <c r="QWR93" s="345"/>
      <c r="QWS93" s="345"/>
      <c r="QWT93" s="345"/>
      <c r="QWU93" s="345"/>
      <c r="QWV93" s="345"/>
      <c r="QWW93" s="345"/>
      <c r="QWX93" s="345"/>
      <c r="QWY93" s="345"/>
      <c r="QWZ93" s="345"/>
      <c r="QXA93" s="345"/>
      <c r="QXB93" s="345"/>
      <c r="QXC93" s="345"/>
      <c r="QXD93" s="345"/>
      <c r="QXE93" s="345"/>
      <c r="QXF93" s="345"/>
      <c r="QXG93" s="345"/>
      <c r="QXH93" s="345"/>
      <c r="QXI93" s="345"/>
      <c r="QXJ93" s="345"/>
      <c r="QXK93" s="345"/>
      <c r="QXL93" s="345"/>
      <c r="QXM93" s="345"/>
      <c r="QXN93" s="345"/>
      <c r="QXO93" s="345"/>
      <c r="QXP93" s="345"/>
      <c r="QXQ93" s="345"/>
      <c r="QXR93" s="345"/>
      <c r="QXS93" s="345"/>
      <c r="QXT93" s="345"/>
      <c r="QXU93" s="345"/>
      <c r="QXV93" s="345"/>
      <c r="QXW93" s="345"/>
      <c r="QXX93" s="345"/>
      <c r="QXY93" s="345"/>
      <c r="QXZ93" s="345"/>
      <c r="QYA93" s="345"/>
      <c r="QYB93" s="345"/>
      <c r="QYC93" s="345"/>
      <c r="QYD93" s="345"/>
      <c r="QYE93" s="345"/>
      <c r="QYF93" s="345"/>
      <c r="QYG93" s="345"/>
      <c r="QYH93" s="345"/>
      <c r="QYI93" s="345"/>
      <c r="QYJ93" s="345"/>
      <c r="QYK93" s="345"/>
      <c r="QYL93" s="345"/>
      <c r="QYM93" s="345"/>
      <c r="QYN93" s="345"/>
      <c r="QYO93" s="345"/>
      <c r="QYP93" s="345"/>
      <c r="QYQ93" s="345"/>
      <c r="QYR93" s="345"/>
      <c r="QYS93" s="345"/>
      <c r="QYT93" s="345"/>
      <c r="QYU93" s="345"/>
      <c r="QYV93" s="345"/>
      <c r="QYW93" s="345"/>
      <c r="QYX93" s="345"/>
      <c r="QYY93" s="345"/>
      <c r="QYZ93" s="345"/>
      <c r="QZA93" s="345"/>
      <c r="QZB93" s="345"/>
      <c r="QZC93" s="345"/>
      <c r="QZD93" s="345"/>
      <c r="QZE93" s="345"/>
      <c r="QZF93" s="345"/>
      <c r="QZG93" s="345"/>
      <c r="QZH93" s="345"/>
      <c r="QZI93" s="345"/>
      <c r="QZJ93" s="345"/>
      <c r="QZK93" s="345"/>
      <c r="QZL93" s="345"/>
      <c r="QZM93" s="345"/>
      <c r="QZN93" s="345"/>
      <c r="QZO93" s="345"/>
      <c r="QZP93" s="345"/>
      <c r="QZQ93" s="345"/>
      <c r="QZR93" s="345"/>
      <c r="QZS93" s="345"/>
      <c r="QZT93" s="345"/>
      <c r="QZU93" s="345"/>
      <c r="QZV93" s="345"/>
      <c r="QZW93" s="345"/>
      <c r="QZX93" s="345"/>
      <c r="QZY93" s="345"/>
      <c r="QZZ93" s="345"/>
      <c r="RAA93" s="345"/>
      <c r="RAB93" s="345"/>
      <c r="RAC93" s="345"/>
      <c r="RAD93" s="345"/>
      <c r="RAE93" s="345"/>
      <c r="RAF93" s="345"/>
      <c r="RAG93" s="345"/>
      <c r="RAH93" s="345"/>
      <c r="RAI93" s="345"/>
      <c r="RAJ93" s="345"/>
      <c r="RAK93" s="345"/>
      <c r="RAL93" s="345"/>
      <c r="RAM93" s="345"/>
      <c r="RAN93" s="345"/>
      <c r="RAO93" s="345"/>
      <c r="RAP93" s="345"/>
      <c r="RAQ93" s="345"/>
      <c r="RAR93" s="345"/>
      <c r="RAS93" s="345"/>
      <c r="RAT93" s="345"/>
      <c r="RAU93" s="345"/>
      <c r="RAV93" s="345"/>
      <c r="RAW93" s="345"/>
      <c r="RAX93" s="345"/>
      <c r="RAY93" s="345"/>
      <c r="RAZ93" s="345"/>
      <c r="RBA93" s="345"/>
      <c r="RBB93" s="345"/>
      <c r="RBC93" s="345"/>
      <c r="RBD93" s="345"/>
      <c r="RBE93" s="345"/>
      <c r="RBF93" s="345"/>
      <c r="RBG93" s="345"/>
      <c r="RBH93" s="345"/>
      <c r="RBI93" s="345"/>
      <c r="RBJ93" s="345"/>
      <c r="RBK93" s="345"/>
      <c r="RBL93" s="345"/>
      <c r="RBM93" s="345"/>
      <c r="RBN93" s="345"/>
      <c r="RBO93" s="345"/>
      <c r="RBP93" s="345"/>
      <c r="RBQ93" s="345"/>
      <c r="RBR93" s="345"/>
      <c r="RBS93" s="345"/>
      <c r="RBT93" s="345"/>
      <c r="RBU93" s="345"/>
      <c r="RBV93" s="345"/>
      <c r="RBW93" s="345"/>
      <c r="RBX93" s="345"/>
      <c r="RBY93" s="345"/>
      <c r="RBZ93" s="345"/>
      <c r="RCA93" s="345"/>
      <c r="RCB93" s="345"/>
      <c r="RCC93" s="345"/>
      <c r="RCD93" s="345"/>
      <c r="RCE93" s="345"/>
      <c r="RCF93" s="345"/>
      <c r="RCG93" s="345"/>
      <c r="RCH93" s="345"/>
      <c r="RCI93" s="345"/>
      <c r="RCJ93" s="345"/>
      <c r="RCK93" s="345"/>
      <c r="RCL93" s="345"/>
      <c r="RCM93" s="345"/>
      <c r="RCN93" s="345"/>
      <c r="RCO93" s="345"/>
      <c r="RCP93" s="345"/>
      <c r="RCQ93" s="345"/>
      <c r="RCR93" s="345"/>
      <c r="RCS93" s="345"/>
      <c r="RCT93" s="345"/>
      <c r="RCU93" s="345"/>
      <c r="RCV93" s="345"/>
      <c r="RCW93" s="345"/>
      <c r="RCX93" s="345"/>
      <c r="RCY93" s="345"/>
      <c r="RCZ93" s="345"/>
      <c r="RDA93" s="345"/>
      <c r="RDB93" s="345"/>
      <c r="RDC93" s="345"/>
      <c r="RDD93" s="345"/>
      <c r="RDE93" s="345"/>
      <c r="RDF93" s="345"/>
      <c r="RDG93" s="345"/>
      <c r="RDH93" s="345"/>
      <c r="RDI93" s="345"/>
      <c r="RDJ93" s="345"/>
      <c r="RDK93" s="345"/>
      <c r="RDL93" s="345"/>
      <c r="RDM93" s="345"/>
      <c r="RDN93" s="345"/>
      <c r="RDO93" s="345"/>
      <c r="RDP93" s="345"/>
      <c r="RDQ93" s="345"/>
      <c r="RDR93" s="345"/>
      <c r="RDS93" s="345"/>
      <c r="RDT93" s="345"/>
      <c r="RDU93" s="345"/>
      <c r="RDV93" s="345"/>
      <c r="RDW93" s="345"/>
      <c r="RDX93" s="345"/>
      <c r="RDY93" s="345"/>
      <c r="RDZ93" s="345"/>
      <c r="REA93" s="345"/>
      <c r="REB93" s="345"/>
      <c r="REC93" s="345"/>
      <c r="RED93" s="345"/>
      <c r="REE93" s="345"/>
      <c r="REF93" s="345"/>
      <c r="REG93" s="345"/>
      <c r="REH93" s="345"/>
      <c r="REI93" s="345"/>
      <c r="REJ93" s="345"/>
      <c r="REK93" s="345"/>
      <c r="REL93" s="345"/>
      <c r="REM93" s="345"/>
      <c r="REN93" s="345"/>
      <c r="REO93" s="345"/>
      <c r="REP93" s="345"/>
      <c r="REQ93" s="345"/>
      <c r="RER93" s="345"/>
      <c r="RES93" s="345"/>
      <c r="RET93" s="345"/>
      <c r="REU93" s="345"/>
      <c r="REV93" s="345"/>
      <c r="REW93" s="345"/>
      <c r="REX93" s="345"/>
      <c r="REY93" s="345"/>
      <c r="REZ93" s="345"/>
      <c r="RFA93" s="345"/>
      <c r="RFB93" s="345"/>
      <c r="RFC93" s="345"/>
      <c r="RFD93" s="345"/>
      <c r="RFE93" s="345"/>
      <c r="RFF93" s="345"/>
      <c r="RFG93" s="345"/>
      <c r="RFH93" s="345"/>
      <c r="RFI93" s="345"/>
      <c r="RFJ93" s="345"/>
      <c r="RFK93" s="345"/>
      <c r="RFL93" s="345"/>
      <c r="RFM93" s="345"/>
      <c r="RFN93" s="345"/>
      <c r="RFO93" s="345"/>
      <c r="RFP93" s="345"/>
      <c r="RFQ93" s="345"/>
      <c r="RFR93" s="345"/>
      <c r="RFS93" s="345"/>
      <c r="RFT93" s="345"/>
      <c r="RFU93" s="345"/>
      <c r="RFV93" s="345"/>
      <c r="RFW93" s="345"/>
      <c r="RFX93" s="345"/>
      <c r="RFY93" s="345"/>
      <c r="RFZ93" s="345"/>
      <c r="RGA93" s="345"/>
      <c r="RGB93" s="345"/>
      <c r="RGC93" s="345"/>
      <c r="RGD93" s="345"/>
      <c r="RGE93" s="345"/>
      <c r="RGF93" s="345"/>
      <c r="RGG93" s="345"/>
      <c r="RGH93" s="345"/>
      <c r="RGI93" s="345"/>
      <c r="RGJ93" s="345"/>
      <c r="RGK93" s="345"/>
      <c r="RGL93" s="345"/>
      <c r="RGM93" s="345"/>
      <c r="RGN93" s="345"/>
      <c r="RGO93" s="345"/>
      <c r="RGP93" s="345"/>
      <c r="RGQ93" s="345"/>
      <c r="RGR93" s="345"/>
      <c r="RGS93" s="345"/>
      <c r="RGT93" s="345"/>
      <c r="RGU93" s="345"/>
      <c r="RGV93" s="345"/>
      <c r="RGW93" s="345"/>
      <c r="RGX93" s="345"/>
      <c r="RGY93" s="345"/>
      <c r="RGZ93" s="345"/>
      <c r="RHA93" s="345"/>
      <c r="RHB93" s="345"/>
      <c r="RHC93" s="345"/>
      <c r="RHD93" s="345"/>
      <c r="RHE93" s="345"/>
      <c r="RHF93" s="345"/>
      <c r="RHG93" s="345"/>
      <c r="RHH93" s="345"/>
      <c r="RHI93" s="345"/>
      <c r="RHJ93" s="345"/>
      <c r="RHK93" s="345"/>
      <c r="RHL93" s="345"/>
      <c r="RHM93" s="345"/>
      <c r="RHN93" s="345"/>
      <c r="RHO93" s="345"/>
      <c r="RHP93" s="345"/>
      <c r="RHQ93" s="345"/>
      <c r="RHR93" s="345"/>
      <c r="RHS93" s="345"/>
      <c r="RHT93" s="345"/>
      <c r="RHU93" s="345"/>
      <c r="RHV93" s="345"/>
      <c r="RHW93" s="345"/>
      <c r="RHX93" s="345"/>
      <c r="RHY93" s="345"/>
      <c r="RHZ93" s="345"/>
      <c r="RIA93" s="345"/>
      <c r="RIB93" s="345"/>
      <c r="RIC93" s="345"/>
      <c r="RID93" s="345"/>
      <c r="RIE93" s="345"/>
      <c r="RIF93" s="345"/>
      <c r="RIG93" s="345"/>
      <c r="RIH93" s="345"/>
      <c r="RII93" s="345"/>
      <c r="RIJ93" s="345"/>
      <c r="RIK93" s="345"/>
      <c r="RIL93" s="345"/>
      <c r="RIM93" s="345"/>
      <c r="RIN93" s="345"/>
      <c r="RIO93" s="345"/>
      <c r="RIP93" s="345"/>
      <c r="RIQ93" s="345"/>
      <c r="RIR93" s="345"/>
      <c r="RIS93" s="345"/>
      <c r="RIT93" s="345"/>
      <c r="RIU93" s="345"/>
      <c r="RIV93" s="345"/>
      <c r="RIW93" s="345"/>
      <c r="RIX93" s="345"/>
      <c r="RIY93" s="345"/>
      <c r="RIZ93" s="345"/>
      <c r="RJA93" s="345"/>
      <c r="RJB93" s="345"/>
      <c r="RJC93" s="345"/>
      <c r="RJD93" s="345"/>
      <c r="RJE93" s="345"/>
      <c r="RJF93" s="345"/>
      <c r="RJG93" s="345"/>
      <c r="RJH93" s="345"/>
      <c r="RJI93" s="345"/>
      <c r="RJJ93" s="345"/>
      <c r="RJK93" s="345"/>
      <c r="RJL93" s="345"/>
      <c r="RJM93" s="345"/>
      <c r="RJN93" s="345"/>
      <c r="RJO93" s="345"/>
      <c r="RJP93" s="345"/>
      <c r="RJQ93" s="345"/>
      <c r="RJR93" s="345"/>
      <c r="RJS93" s="345"/>
      <c r="RJT93" s="345"/>
      <c r="RJU93" s="345"/>
      <c r="RJV93" s="345"/>
      <c r="RJW93" s="345"/>
      <c r="RJX93" s="345"/>
      <c r="RJY93" s="345"/>
      <c r="RJZ93" s="345"/>
      <c r="RKA93" s="345"/>
      <c r="RKB93" s="345"/>
      <c r="RKC93" s="345"/>
      <c r="RKD93" s="345"/>
      <c r="RKE93" s="345"/>
      <c r="RKF93" s="345"/>
      <c r="RKG93" s="345"/>
      <c r="RKH93" s="345"/>
      <c r="RKI93" s="345"/>
      <c r="RKJ93" s="345"/>
      <c r="RKK93" s="345"/>
      <c r="RKL93" s="345"/>
      <c r="RKM93" s="345"/>
      <c r="RKN93" s="345"/>
      <c r="RKO93" s="345"/>
      <c r="RKP93" s="345"/>
      <c r="RKQ93" s="345"/>
      <c r="RKR93" s="345"/>
      <c r="RKS93" s="345"/>
      <c r="RKT93" s="345"/>
      <c r="RKU93" s="345"/>
      <c r="RKV93" s="345"/>
      <c r="RKW93" s="345"/>
      <c r="RKX93" s="345"/>
      <c r="RKY93" s="345"/>
      <c r="RKZ93" s="345"/>
      <c r="RLA93" s="345"/>
      <c r="RLB93" s="345"/>
      <c r="RLC93" s="345"/>
      <c r="RLD93" s="345"/>
      <c r="RLE93" s="345"/>
      <c r="RLF93" s="345"/>
      <c r="RLG93" s="345"/>
      <c r="RLH93" s="345"/>
      <c r="RLI93" s="345"/>
      <c r="RLJ93" s="345"/>
      <c r="RLK93" s="345"/>
      <c r="RLL93" s="345"/>
      <c r="RLM93" s="345"/>
      <c r="RLN93" s="345"/>
      <c r="RLO93" s="345"/>
      <c r="RLP93" s="345"/>
      <c r="RLQ93" s="345"/>
      <c r="RLR93" s="345"/>
      <c r="RLS93" s="345"/>
      <c r="RLT93" s="345"/>
      <c r="RLU93" s="345"/>
      <c r="RLV93" s="345"/>
      <c r="RLW93" s="345"/>
      <c r="RLX93" s="345"/>
      <c r="RLY93" s="345"/>
      <c r="RLZ93" s="345"/>
      <c r="RMA93" s="345"/>
      <c r="RMB93" s="345"/>
      <c r="RMC93" s="345"/>
      <c r="RMD93" s="345"/>
      <c r="RME93" s="345"/>
      <c r="RMF93" s="345"/>
      <c r="RMG93" s="345"/>
      <c r="RMH93" s="345"/>
      <c r="RMI93" s="345"/>
      <c r="RMJ93" s="345"/>
      <c r="RMK93" s="345"/>
      <c r="RML93" s="345"/>
      <c r="RMM93" s="345"/>
      <c r="RMN93" s="345"/>
      <c r="RMO93" s="345"/>
      <c r="RMP93" s="345"/>
      <c r="RMQ93" s="345"/>
      <c r="RMR93" s="345"/>
      <c r="RMS93" s="345"/>
      <c r="RMT93" s="345"/>
      <c r="RMU93" s="345"/>
      <c r="RMV93" s="345"/>
      <c r="RMW93" s="345"/>
      <c r="RMX93" s="345"/>
      <c r="RMY93" s="345"/>
      <c r="RMZ93" s="345"/>
      <c r="RNA93" s="345"/>
      <c r="RNB93" s="345"/>
      <c r="RNC93" s="345"/>
      <c r="RND93" s="345"/>
      <c r="RNE93" s="345"/>
      <c r="RNF93" s="345"/>
      <c r="RNG93" s="345"/>
      <c r="RNH93" s="345"/>
      <c r="RNI93" s="345"/>
      <c r="RNJ93" s="345"/>
      <c r="RNK93" s="345"/>
      <c r="RNL93" s="345"/>
      <c r="RNM93" s="345"/>
      <c r="RNN93" s="345"/>
      <c r="RNO93" s="345"/>
      <c r="RNP93" s="345"/>
      <c r="RNQ93" s="345"/>
      <c r="RNR93" s="345"/>
      <c r="RNS93" s="345"/>
      <c r="RNT93" s="345"/>
      <c r="RNU93" s="345"/>
      <c r="RNV93" s="345"/>
      <c r="RNW93" s="345"/>
      <c r="RNX93" s="345"/>
      <c r="RNY93" s="345"/>
      <c r="RNZ93" s="345"/>
      <c r="ROA93" s="345"/>
      <c r="ROB93" s="345"/>
      <c r="ROC93" s="345"/>
      <c r="ROD93" s="345"/>
      <c r="ROE93" s="345"/>
      <c r="ROF93" s="345"/>
      <c r="ROG93" s="345"/>
      <c r="ROH93" s="345"/>
      <c r="ROI93" s="345"/>
      <c r="ROJ93" s="345"/>
      <c r="ROK93" s="345"/>
      <c r="ROL93" s="345"/>
      <c r="ROM93" s="345"/>
      <c r="RON93" s="345"/>
      <c r="ROO93" s="345"/>
      <c r="ROP93" s="345"/>
      <c r="ROQ93" s="345"/>
      <c r="ROR93" s="345"/>
      <c r="ROS93" s="345"/>
      <c r="ROT93" s="345"/>
      <c r="ROU93" s="345"/>
      <c r="ROV93" s="345"/>
      <c r="ROW93" s="345"/>
      <c r="ROX93" s="345"/>
      <c r="ROY93" s="345"/>
      <c r="ROZ93" s="345"/>
      <c r="RPA93" s="345"/>
      <c r="RPB93" s="345"/>
      <c r="RPC93" s="345"/>
      <c r="RPD93" s="345"/>
      <c r="RPE93" s="345"/>
      <c r="RPF93" s="345"/>
      <c r="RPG93" s="345"/>
      <c r="RPH93" s="345"/>
      <c r="RPI93" s="345"/>
      <c r="RPJ93" s="345"/>
      <c r="RPK93" s="345"/>
      <c r="RPL93" s="345"/>
      <c r="RPM93" s="345"/>
      <c r="RPN93" s="345"/>
      <c r="RPO93" s="345"/>
      <c r="RPP93" s="345"/>
      <c r="RPQ93" s="345"/>
      <c r="RPR93" s="345"/>
      <c r="RPS93" s="345"/>
      <c r="RPT93" s="345"/>
      <c r="RPU93" s="345"/>
      <c r="RPV93" s="345"/>
      <c r="RPW93" s="345"/>
      <c r="RPX93" s="345"/>
      <c r="RPY93" s="345"/>
      <c r="RPZ93" s="345"/>
      <c r="RQA93" s="345"/>
      <c r="RQB93" s="345"/>
      <c r="RQC93" s="345"/>
      <c r="RQD93" s="345"/>
      <c r="RQE93" s="345"/>
      <c r="RQF93" s="345"/>
      <c r="RQG93" s="345"/>
      <c r="RQH93" s="345"/>
      <c r="RQI93" s="345"/>
      <c r="RQJ93" s="345"/>
      <c r="RQK93" s="345"/>
      <c r="RQL93" s="345"/>
      <c r="RQM93" s="345"/>
      <c r="RQN93" s="345"/>
      <c r="RQO93" s="345"/>
      <c r="RQP93" s="345"/>
      <c r="RQQ93" s="345"/>
      <c r="RQR93" s="345"/>
      <c r="RQS93" s="345"/>
      <c r="RQT93" s="345"/>
      <c r="RQU93" s="345"/>
      <c r="RQV93" s="345"/>
      <c r="RQW93" s="345"/>
      <c r="RQX93" s="345"/>
      <c r="RQY93" s="345"/>
      <c r="RQZ93" s="345"/>
      <c r="RRA93" s="345"/>
      <c r="RRB93" s="345"/>
      <c r="RRC93" s="345"/>
      <c r="RRD93" s="345"/>
      <c r="RRE93" s="345"/>
      <c r="RRF93" s="345"/>
      <c r="RRG93" s="345"/>
      <c r="RRH93" s="345"/>
      <c r="RRI93" s="345"/>
      <c r="RRJ93" s="345"/>
      <c r="RRK93" s="345"/>
      <c r="RRL93" s="345"/>
      <c r="RRM93" s="345"/>
      <c r="RRN93" s="345"/>
      <c r="RRO93" s="345"/>
      <c r="RRP93" s="345"/>
      <c r="RRQ93" s="345"/>
      <c r="RRR93" s="345"/>
      <c r="RRS93" s="345"/>
      <c r="RRT93" s="345"/>
      <c r="RRU93" s="345"/>
      <c r="RRV93" s="345"/>
      <c r="RRW93" s="345"/>
      <c r="RRX93" s="345"/>
      <c r="RRY93" s="345"/>
      <c r="RRZ93" s="345"/>
      <c r="RSA93" s="345"/>
      <c r="RSB93" s="345"/>
      <c r="RSC93" s="345"/>
      <c r="RSD93" s="345"/>
      <c r="RSE93" s="345"/>
      <c r="RSF93" s="345"/>
      <c r="RSG93" s="345"/>
      <c r="RSH93" s="345"/>
      <c r="RSI93" s="345"/>
      <c r="RSJ93" s="345"/>
      <c r="RSK93" s="345"/>
      <c r="RSL93" s="345"/>
      <c r="RSM93" s="345"/>
      <c r="RSN93" s="345"/>
      <c r="RSO93" s="345"/>
      <c r="RSP93" s="345"/>
      <c r="RSQ93" s="345"/>
      <c r="RSR93" s="345"/>
      <c r="RSS93" s="345"/>
      <c r="RST93" s="345"/>
      <c r="RSU93" s="345"/>
      <c r="RSV93" s="345"/>
      <c r="RSW93" s="345"/>
      <c r="RSX93" s="345"/>
      <c r="RSY93" s="345"/>
      <c r="RSZ93" s="345"/>
      <c r="RTA93" s="345"/>
      <c r="RTB93" s="345"/>
      <c r="RTC93" s="345"/>
      <c r="RTD93" s="345"/>
      <c r="RTE93" s="345"/>
      <c r="RTF93" s="345"/>
      <c r="RTG93" s="345"/>
      <c r="RTH93" s="345"/>
      <c r="RTI93" s="345"/>
      <c r="RTJ93" s="345"/>
      <c r="RTK93" s="345"/>
      <c r="RTL93" s="345"/>
      <c r="RTM93" s="345"/>
      <c r="RTN93" s="345"/>
      <c r="RTO93" s="345"/>
      <c r="RTP93" s="345"/>
      <c r="RTQ93" s="345"/>
      <c r="RTR93" s="345"/>
      <c r="RTS93" s="345"/>
      <c r="RTT93" s="345"/>
      <c r="RTU93" s="345"/>
      <c r="RTV93" s="345"/>
      <c r="RTW93" s="345"/>
      <c r="RTX93" s="345"/>
      <c r="RTY93" s="345"/>
      <c r="RTZ93" s="345"/>
      <c r="RUA93" s="345"/>
      <c r="RUB93" s="345"/>
      <c r="RUC93" s="345"/>
      <c r="RUD93" s="345"/>
      <c r="RUE93" s="345"/>
      <c r="RUF93" s="345"/>
      <c r="RUG93" s="345"/>
      <c r="RUH93" s="345"/>
      <c r="RUI93" s="345"/>
      <c r="RUJ93" s="345"/>
      <c r="RUK93" s="345"/>
      <c r="RUL93" s="345"/>
      <c r="RUM93" s="345"/>
      <c r="RUN93" s="345"/>
      <c r="RUO93" s="345"/>
      <c r="RUP93" s="345"/>
      <c r="RUQ93" s="345"/>
      <c r="RUR93" s="345"/>
      <c r="RUS93" s="345"/>
      <c r="RUT93" s="345"/>
      <c r="RUU93" s="345"/>
      <c r="RUV93" s="345"/>
      <c r="RUW93" s="345"/>
      <c r="RUX93" s="345"/>
      <c r="RUY93" s="345"/>
      <c r="RUZ93" s="345"/>
      <c r="RVA93" s="345"/>
      <c r="RVB93" s="345"/>
      <c r="RVC93" s="345"/>
      <c r="RVD93" s="345"/>
      <c r="RVE93" s="345"/>
      <c r="RVF93" s="345"/>
      <c r="RVG93" s="345"/>
      <c r="RVH93" s="345"/>
      <c r="RVI93" s="345"/>
      <c r="RVJ93" s="345"/>
      <c r="RVK93" s="345"/>
      <c r="RVL93" s="345"/>
      <c r="RVM93" s="345"/>
      <c r="RVN93" s="345"/>
      <c r="RVO93" s="345"/>
      <c r="RVP93" s="345"/>
      <c r="RVQ93" s="345"/>
      <c r="RVR93" s="345"/>
      <c r="RVS93" s="345"/>
      <c r="RVT93" s="345"/>
      <c r="RVU93" s="345"/>
      <c r="RVV93" s="345"/>
      <c r="RVW93" s="345"/>
      <c r="RVX93" s="345"/>
      <c r="RVY93" s="345"/>
      <c r="RVZ93" s="345"/>
      <c r="RWA93" s="345"/>
      <c r="RWB93" s="345"/>
      <c r="RWC93" s="345"/>
      <c r="RWD93" s="345"/>
      <c r="RWE93" s="345"/>
      <c r="RWF93" s="345"/>
      <c r="RWG93" s="345"/>
      <c r="RWH93" s="345"/>
      <c r="RWI93" s="345"/>
      <c r="RWJ93" s="345"/>
      <c r="RWK93" s="345"/>
      <c r="RWL93" s="345"/>
      <c r="RWM93" s="345"/>
      <c r="RWN93" s="345"/>
      <c r="RWO93" s="345"/>
      <c r="RWP93" s="345"/>
      <c r="RWQ93" s="345"/>
      <c r="RWR93" s="345"/>
      <c r="RWS93" s="345"/>
      <c r="RWT93" s="345"/>
      <c r="RWU93" s="345"/>
      <c r="RWV93" s="345"/>
      <c r="RWW93" s="345"/>
      <c r="RWX93" s="345"/>
      <c r="RWY93" s="345"/>
      <c r="RWZ93" s="345"/>
      <c r="RXA93" s="345"/>
      <c r="RXB93" s="345"/>
      <c r="RXC93" s="345"/>
      <c r="RXD93" s="345"/>
      <c r="RXE93" s="345"/>
      <c r="RXF93" s="345"/>
      <c r="RXG93" s="345"/>
      <c r="RXH93" s="345"/>
      <c r="RXI93" s="345"/>
      <c r="RXJ93" s="345"/>
      <c r="RXK93" s="345"/>
      <c r="RXL93" s="345"/>
      <c r="RXM93" s="345"/>
      <c r="RXN93" s="345"/>
      <c r="RXO93" s="345"/>
      <c r="RXP93" s="345"/>
      <c r="RXQ93" s="345"/>
      <c r="RXR93" s="345"/>
      <c r="RXS93" s="345"/>
      <c r="RXT93" s="345"/>
      <c r="RXU93" s="345"/>
      <c r="RXV93" s="345"/>
      <c r="RXW93" s="345"/>
      <c r="RXX93" s="345"/>
      <c r="RXY93" s="345"/>
      <c r="RXZ93" s="345"/>
      <c r="RYA93" s="345"/>
      <c r="RYB93" s="345"/>
      <c r="RYC93" s="345"/>
      <c r="RYD93" s="345"/>
      <c r="RYE93" s="345"/>
      <c r="RYF93" s="345"/>
      <c r="RYG93" s="345"/>
      <c r="RYH93" s="345"/>
      <c r="RYI93" s="345"/>
      <c r="RYJ93" s="345"/>
      <c r="RYK93" s="345"/>
      <c r="RYL93" s="345"/>
      <c r="RYM93" s="345"/>
      <c r="RYN93" s="345"/>
      <c r="RYO93" s="345"/>
      <c r="RYP93" s="345"/>
      <c r="RYQ93" s="345"/>
      <c r="RYR93" s="345"/>
      <c r="RYS93" s="345"/>
      <c r="RYT93" s="345"/>
      <c r="RYU93" s="345"/>
      <c r="RYV93" s="345"/>
      <c r="RYW93" s="345"/>
      <c r="RYX93" s="345"/>
      <c r="RYY93" s="345"/>
      <c r="RYZ93" s="345"/>
      <c r="RZA93" s="345"/>
      <c r="RZB93" s="345"/>
      <c r="RZC93" s="345"/>
      <c r="RZD93" s="345"/>
      <c r="RZE93" s="345"/>
      <c r="RZF93" s="345"/>
      <c r="RZG93" s="345"/>
      <c r="RZH93" s="345"/>
      <c r="RZI93" s="345"/>
      <c r="RZJ93" s="345"/>
      <c r="RZK93" s="345"/>
      <c r="RZL93" s="345"/>
      <c r="RZM93" s="345"/>
      <c r="RZN93" s="345"/>
      <c r="RZO93" s="345"/>
      <c r="RZP93" s="345"/>
      <c r="RZQ93" s="345"/>
      <c r="RZR93" s="345"/>
      <c r="RZS93" s="345"/>
      <c r="RZT93" s="345"/>
      <c r="RZU93" s="345"/>
      <c r="RZV93" s="345"/>
      <c r="RZW93" s="345"/>
      <c r="RZX93" s="345"/>
      <c r="RZY93" s="345"/>
      <c r="RZZ93" s="345"/>
      <c r="SAA93" s="345"/>
      <c r="SAB93" s="345"/>
      <c r="SAC93" s="345"/>
      <c r="SAD93" s="345"/>
      <c r="SAE93" s="345"/>
      <c r="SAF93" s="345"/>
      <c r="SAG93" s="345"/>
      <c r="SAH93" s="345"/>
      <c r="SAI93" s="345"/>
      <c r="SAJ93" s="345"/>
      <c r="SAK93" s="345"/>
      <c r="SAL93" s="345"/>
      <c r="SAM93" s="345"/>
      <c r="SAN93" s="345"/>
      <c r="SAO93" s="345"/>
      <c r="SAP93" s="345"/>
      <c r="SAQ93" s="345"/>
      <c r="SAR93" s="345"/>
      <c r="SAS93" s="345"/>
      <c r="SAT93" s="345"/>
      <c r="SAU93" s="345"/>
      <c r="SAV93" s="345"/>
      <c r="SAW93" s="345"/>
      <c r="SAX93" s="345"/>
      <c r="SAY93" s="345"/>
      <c r="SAZ93" s="345"/>
      <c r="SBA93" s="345"/>
      <c r="SBB93" s="345"/>
      <c r="SBC93" s="345"/>
      <c r="SBD93" s="345"/>
      <c r="SBE93" s="345"/>
      <c r="SBF93" s="345"/>
      <c r="SBG93" s="345"/>
      <c r="SBH93" s="345"/>
      <c r="SBI93" s="345"/>
      <c r="SBJ93" s="345"/>
      <c r="SBK93" s="345"/>
      <c r="SBL93" s="345"/>
      <c r="SBM93" s="345"/>
      <c r="SBN93" s="345"/>
      <c r="SBO93" s="345"/>
      <c r="SBP93" s="345"/>
      <c r="SBQ93" s="345"/>
      <c r="SBR93" s="345"/>
      <c r="SBS93" s="345"/>
      <c r="SBT93" s="345"/>
      <c r="SBU93" s="345"/>
      <c r="SBV93" s="345"/>
      <c r="SBW93" s="345"/>
      <c r="SBX93" s="345"/>
      <c r="SBY93" s="345"/>
      <c r="SBZ93" s="345"/>
      <c r="SCA93" s="345"/>
      <c r="SCB93" s="345"/>
      <c r="SCC93" s="345"/>
      <c r="SCD93" s="345"/>
      <c r="SCE93" s="345"/>
      <c r="SCF93" s="345"/>
      <c r="SCG93" s="345"/>
      <c r="SCH93" s="345"/>
      <c r="SCI93" s="345"/>
      <c r="SCJ93" s="345"/>
      <c r="SCK93" s="345"/>
      <c r="SCL93" s="345"/>
      <c r="SCM93" s="345"/>
      <c r="SCN93" s="345"/>
      <c r="SCO93" s="345"/>
      <c r="SCP93" s="345"/>
      <c r="SCQ93" s="345"/>
      <c r="SCR93" s="345"/>
      <c r="SCS93" s="345"/>
      <c r="SCT93" s="345"/>
      <c r="SCU93" s="345"/>
      <c r="SCV93" s="345"/>
      <c r="SCW93" s="345"/>
      <c r="SCX93" s="345"/>
      <c r="SCY93" s="345"/>
      <c r="SCZ93" s="345"/>
      <c r="SDA93" s="345"/>
      <c r="SDB93" s="345"/>
      <c r="SDC93" s="345"/>
      <c r="SDD93" s="345"/>
      <c r="SDE93" s="345"/>
      <c r="SDF93" s="345"/>
      <c r="SDG93" s="345"/>
      <c r="SDH93" s="345"/>
      <c r="SDI93" s="345"/>
      <c r="SDJ93" s="345"/>
      <c r="SDK93" s="345"/>
      <c r="SDL93" s="345"/>
      <c r="SDM93" s="345"/>
      <c r="SDN93" s="345"/>
      <c r="SDO93" s="345"/>
      <c r="SDP93" s="345"/>
      <c r="SDQ93" s="345"/>
      <c r="SDR93" s="345"/>
      <c r="SDS93" s="345"/>
      <c r="SDT93" s="345"/>
      <c r="SDU93" s="345"/>
      <c r="SDV93" s="345"/>
      <c r="SDW93" s="345"/>
      <c r="SDX93" s="345"/>
      <c r="SDY93" s="345"/>
      <c r="SDZ93" s="345"/>
      <c r="SEA93" s="345"/>
      <c r="SEB93" s="345"/>
      <c r="SEC93" s="345"/>
      <c r="SED93" s="345"/>
      <c r="SEE93" s="345"/>
      <c r="SEF93" s="345"/>
      <c r="SEG93" s="345"/>
      <c r="SEH93" s="345"/>
      <c r="SEI93" s="345"/>
      <c r="SEJ93" s="345"/>
      <c r="SEK93" s="345"/>
      <c r="SEL93" s="345"/>
      <c r="SEM93" s="345"/>
      <c r="SEN93" s="345"/>
      <c r="SEO93" s="345"/>
      <c r="SEP93" s="345"/>
      <c r="SEQ93" s="345"/>
      <c r="SER93" s="345"/>
      <c r="SES93" s="345"/>
      <c r="SET93" s="345"/>
      <c r="SEU93" s="345"/>
      <c r="SEV93" s="345"/>
      <c r="SEW93" s="345"/>
      <c r="SEX93" s="345"/>
      <c r="SEY93" s="345"/>
      <c r="SEZ93" s="345"/>
      <c r="SFA93" s="345"/>
      <c r="SFB93" s="345"/>
      <c r="SFC93" s="345"/>
      <c r="SFD93" s="345"/>
      <c r="SFE93" s="345"/>
      <c r="SFF93" s="345"/>
      <c r="SFG93" s="345"/>
      <c r="SFH93" s="345"/>
      <c r="SFI93" s="345"/>
      <c r="SFJ93" s="345"/>
      <c r="SFK93" s="345"/>
      <c r="SFL93" s="345"/>
      <c r="SFM93" s="345"/>
      <c r="SFN93" s="345"/>
      <c r="SFO93" s="345"/>
      <c r="SFP93" s="345"/>
      <c r="SFQ93" s="345"/>
      <c r="SFR93" s="345"/>
      <c r="SFS93" s="345"/>
      <c r="SFT93" s="345"/>
      <c r="SFU93" s="345"/>
      <c r="SFV93" s="345"/>
      <c r="SFW93" s="345"/>
      <c r="SFX93" s="345"/>
      <c r="SFY93" s="345"/>
      <c r="SFZ93" s="345"/>
      <c r="SGA93" s="345"/>
      <c r="SGB93" s="345"/>
      <c r="SGC93" s="345"/>
      <c r="SGD93" s="345"/>
      <c r="SGE93" s="345"/>
      <c r="SGF93" s="345"/>
      <c r="SGG93" s="345"/>
      <c r="SGH93" s="345"/>
      <c r="SGI93" s="345"/>
      <c r="SGJ93" s="345"/>
      <c r="SGK93" s="345"/>
      <c r="SGL93" s="345"/>
      <c r="SGM93" s="345"/>
      <c r="SGN93" s="345"/>
      <c r="SGO93" s="345"/>
      <c r="SGP93" s="345"/>
      <c r="SGQ93" s="345"/>
      <c r="SGR93" s="345"/>
      <c r="SGS93" s="345"/>
      <c r="SGT93" s="345"/>
      <c r="SGU93" s="345"/>
      <c r="SGV93" s="345"/>
      <c r="SGW93" s="345"/>
      <c r="SGX93" s="345"/>
      <c r="SGY93" s="345"/>
      <c r="SGZ93" s="345"/>
      <c r="SHA93" s="345"/>
      <c r="SHB93" s="345"/>
      <c r="SHC93" s="345"/>
      <c r="SHD93" s="345"/>
      <c r="SHE93" s="345"/>
      <c r="SHF93" s="345"/>
      <c r="SHG93" s="345"/>
      <c r="SHH93" s="345"/>
      <c r="SHI93" s="345"/>
      <c r="SHJ93" s="345"/>
      <c r="SHK93" s="345"/>
      <c r="SHL93" s="345"/>
      <c r="SHM93" s="345"/>
      <c r="SHN93" s="345"/>
      <c r="SHO93" s="345"/>
      <c r="SHP93" s="345"/>
      <c r="SHQ93" s="345"/>
      <c r="SHR93" s="345"/>
      <c r="SHS93" s="345"/>
      <c r="SHT93" s="345"/>
      <c r="SHU93" s="345"/>
      <c r="SHV93" s="345"/>
      <c r="SHW93" s="345"/>
      <c r="SHX93" s="345"/>
      <c r="SHY93" s="345"/>
      <c r="SHZ93" s="345"/>
      <c r="SIA93" s="345"/>
      <c r="SIB93" s="345"/>
      <c r="SIC93" s="345"/>
      <c r="SID93" s="345"/>
      <c r="SIE93" s="345"/>
      <c r="SIF93" s="345"/>
      <c r="SIG93" s="345"/>
      <c r="SIH93" s="345"/>
      <c r="SII93" s="345"/>
      <c r="SIJ93" s="345"/>
      <c r="SIK93" s="345"/>
      <c r="SIL93" s="345"/>
      <c r="SIM93" s="345"/>
      <c r="SIN93" s="345"/>
      <c r="SIO93" s="345"/>
      <c r="SIP93" s="345"/>
      <c r="SIQ93" s="345"/>
      <c r="SIR93" s="345"/>
      <c r="SIS93" s="345"/>
      <c r="SIT93" s="345"/>
      <c r="SIU93" s="345"/>
      <c r="SIV93" s="345"/>
      <c r="SIW93" s="345"/>
      <c r="SIX93" s="345"/>
      <c r="SIY93" s="345"/>
      <c r="SIZ93" s="345"/>
      <c r="SJA93" s="345"/>
      <c r="SJB93" s="345"/>
      <c r="SJC93" s="345"/>
      <c r="SJD93" s="345"/>
      <c r="SJE93" s="345"/>
      <c r="SJF93" s="345"/>
      <c r="SJG93" s="345"/>
      <c r="SJH93" s="345"/>
      <c r="SJI93" s="345"/>
      <c r="SJJ93" s="345"/>
      <c r="SJK93" s="345"/>
      <c r="SJL93" s="345"/>
      <c r="SJM93" s="345"/>
      <c r="SJN93" s="345"/>
      <c r="SJO93" s="345"/>
      <c r="SJP93" s="345"/>
      <c r="SJQ93" s="345"/>
      <c r="SJR93" s="345"/>
      <c r="SJS93" s="345"/>
      <c r="SJT93" s="345"/>
      <c r="SJU93" s="345"/>
      <c r="SJV93" s="345"/>
      <c r="SJW93" s="345"/>
      <c r="SJX93" s="345"/>
      <c r="SJY93" s="345"/>
      <c r="SJZ93" s="345"/>
      <c r="SKA93" s="345"/>
      <c r="SKB93" s="345"/>
      <c r="SKC93" s="345"/>
      <c r="SKD93" s="345"/>
      <c r="SKE93" s="345"/>
      <c r="SKF93" s="345"/>
      <c r="SKG93" s="345"/>
      <c r="SKH93" s="345"/>
      <c r="SKI93" s="345"/>
      <c r="SKJ93" s="345"/>
      <c r="SKK93" s="345"/>
      <c r="SKL93" s="345"/>
      <c r="SKM93" s="345"/>
      <c r="SKN93" s="345"/>
      <c r="SKO93" s="345"/>
      <c r="SKP93" s="345"/>
      <c r="SKQ93" s="345"/>
      <c r="SKR93" s="345"/>
      <c r="SKS93" s="345"/>
      <c r="SKT93" s="345"/>
      <c r="SKU93" s="345"/>
      <c r="SKV93" s="345"/>
      <c r="SKW93" s="345"/>
      <c r="SKX93" s="345"/>
      <c r="SKY93" s="345"/>
      <c r="SKZ93" s="345"/>
      <c r="SLA93" s="345"/>
      <c r="SLB93" s="345"/>
      <c r="SLC93" s="345"/>
      <c r="SLD93" s="345"/>
      <c r="SLE93" s="345"/>
      <c r="SLF93" s="345"/>
      <c r="SLG93" s="345"/>
      <c r="SLH93" s="345"/>
      <c r="SLI93" s="345"/>
      <c r="SLJ93" s="345"/>
      <c r="SLK93" s="345"/>
      <c r="SLL93" s="345"/>
      <c r="SLM93" s="345"/>
      <c r="SLN93" s="345"/>
      <c r="SLO93" s="345"/>
      <c r="SLP93" s="345"/>
      <c r="SLQ93" s="345"/>
      <c r="SLR93" s="345"/>
      <c r="SLS93" s="345"/>
      <c r="SLT93" s="345"/>
      <c r="SLU93" s="345"/>
      <c r="SLV93" s="345"/>
      <c r="SLW93" s="345"/>
      <c r="SLX93" s="345"/>
      <c r="SLY93" s="345"/>
      <c r="SLZ93" s="345"/>
      <c r="SMA93" s="345"/>
      <c r="SMB93" s="345"/>
      <c r="SMC93" s="345"/>
      <c r="SMD93" s="345"/>
      <c r="SME93" s="345"/>
      <c r="SMF93" s="345"/>
      <c r="SMG93" s="345"/>
      <c r="SMH93" s="345"/>
      <c r="SMI93" s="345"/>
      <c r="SMJ93" s="345"/>
      <c r="SMK93" s="345"/>
      <c r="SML93" s="345"/>
      <c r="SMM93" s="345"/>
      <c r="SMN93" s="345"/>
      <c r="SMO93" s="345"/>
      <c r="SMP93" s="345"/>
      <c r="SMQ93" s="345"/>
      <c r="SMR93" s="345"/>
      <c r="SMS93" s="345"/>
      <c r="SMT93" s="345"/>
      <c r="SMU93" s="345"/>
      <c r="SMV93" s="345"/>
      <c r="SMW93" s="345"/>
      <c r="SMX93" s="345"/>
      <c r="SMY93" s="345"/>
      <c r="SMZ93" s="345"/>
      <c r="SNA93" s="345"/>
      <c r="SNB93" s="345"/>
      <c r="SNC93" s="345"/>
      <c r="SND93" s="345"/>
      <c r="SNE93" s="345"/>
      <c r="SNF93" s="345"/>
      <c r="SNG93" s="345"/>
      <c r="SNH93" s="345"/>
      <c r="SNI93" s="345"/>
      <c r="SNJ93" s="345"/>
      <c r="SNK93" s="345"/>
      <c r="SNL93" s="345"/>
      <c r="SNM93" s="345"/>
      <c r="SNN93" s="345"/>
      <c r="SNO93" s="345"/>
      <c r="SNP93" s="345"/>
      <c r="SNQ93" s="345"/>
      <c r="SNR93" s="345"/>
      <c r="SNS93" s="345"/>
      <c r="SNT93" s="345"/>
      <c r="SNU93" s="345"/>
      <c r="SNV93" s="345"/>
      <c r="SNW93" s="345"/>
      <c r="SNX93" s="345"/>
      <c r="SNY93" s="345"/>
      <c r="SNZ93" s="345"/>
      <c r="SOA93" s="345"/>
      <c r="SOB93" s="345"/>
      <c r="SOC93" s="345"/>
      <c r="SOD93" s="345"/>
      <c r="SOE93" s="345"/>
      <c r="SOF93" s="345"/>
      <c r="SOG93" s="345"/>
      <c r="SOH93" s="345"/>
      <c r="SOI93" s="345"/>
      <c r="SOJ93" s="345"/>
      <c r="SOK93" s="345"/>
      <c r="SOL93" s="345"/>
      <c r="SOM93" s="345"/>
      <c r="SON93" s="345"/>
      <c r="SOO93" s="345"/>
      <c r="SOP93" s="345"/>
      <c r="SOQ93" s="345"/>
      <c r="SOR93" s="345"/>
      <c r="SOS93" s="345"/>
      <c r="SOT93" s="345"/>
      <c r="SOU93" s="345"/>
      <c r="SOV93" s="345"/>
      <c r="SOW93" s="345"/>
      <c r="SOX93" s="345"/>
      <c r="SOY93" s="345"/>
      <c r="SOZ93" s="345"/>
      <c r="SPA93" s="345"/>
      <c r="SPB93" s="345"/>
      <c r="SPC93" s="345"/>
      <c r="SPD93" s="345"/>
      <c r="SPE93" s="345"/>
      <c r="SPF93" s="345"/>
      <c r="SPG93" s="345"/>
      <c r="SPH93" s="345"/>
      <c r="SPI93" s="345"/>
      <c r="SPJ93" s="345"/>
      <c r="SPK93" s="345"/>
      <c r="SPL93" s="345"/>
      <c r="SPM93" s="345"/>
      <c r="SPN93" s="345"/>
      <c r="SPO93" s="345"/>
      <c r="SPP93" s="345"/>
      <c r="SPQ93" s="345"/>
      <c r="SPR93" s="345"/>
      <c r="SPS93" s="345"/>
      <c r="SPT93" s="345"/>
      <c r="SPU93" s="345"/>
      <c r="SPV93" s="345"/>
      <c r="SPW93" s="345"/>
      <c r="SPX93" s="345"/>
      <c r="SPY93" s="345"/>
      <c r="SPZ93" s="345"/>
      <c r="SQA93" s="345"/>
      <c r="SQB93" s="345"/>
      <c r="SQC93" s="345"/>
      <c r="SQD93" s="345"/>
      <c r="SQE93" s="345"/>
      <c r="SQF93" s="345"/>
      <c r="SQG93" s="345"/>
      <c r="SQH93" s="345"/>
      <c r="SQI93" s="345"/>
      <c r="SQJ93" s="345"/>
      <c r="SQK93" s="345"/>
      <c r="SQL93" s="345"/>
      <c r="SQM93" s="345"/>
      <c r="SQN93" s="345"/>
      <c r="SQO93" s="345"/>
      <c r="SQP93" s="345"/>
      <c r="SQQ93" s="345"/>
      <c r="SQR93" s="345"/>
      <c r="SQS93" s="345"/>
      <c r="SQT93" s="345"/>
      <c r="SQU93" s="345"/>
      <c r="SQV93" s="345"/>
      <c r="SQW93" s="345"/>
      <c r="SQX93" s="345"/>
      <c r="SQY93" s="345"/>
      <c r="SQZ93" s="345"/>
      <c r="SRA93" s="345"/>
      <c r="SRB93" s="345"/>
      <c r="SRC93" s="345"/>
      <c r="SRD93" s="345"/>
      <c r="SRE93" s="345"/>
      <c r="SRF93" s="345"/>
      <c r="SRG93" s="345"/>
      <c r="SRH93" s="345"/>
      <c r="SRI93" s="345"/>
      <c r="SRJ93" s="345"/>
      <c r="SRK93" s="345"/>
      <c r="SRL93" s="345"/>
      <c r="SRM93" s="345"/>
      <c r="SRN93" s="345"/>
      <c r="SRO93" s="345"/>
      <c r="SRP93" s="345"/>
      <c r="SRQ93" s="345"/>
      <c r="SRR93" s="345"/>
      <c r="SRS93" s="345"/>
      <c r="SRT93" s="345"/>
      <c r="SRU93" s="345"/>
      <c r="SRV93" s="345"/>
      <c r="SRW93" s="345"/>
      <c r="SRX93" s="345"/>
      <c r="SRY93" s="345"/>
      <c r="SRZ93" s="345"/>
      <c r="SSA93" s="345"/>
      <c r="SSB93" s="345"/>
      <c r="SSC93" s="345"/>
      <c r="SSD93" s="345"/>
      <c r="SSE93" s="345"/>
      <c r="SSF93" s="345"/>
      <c r="SSG93" s="345"/>
      <c r="SSH93" s="345"/>
      <c r="SSI93" s="345"/>
      <c r="SSJ93" s="345"/>
      <c r="SSK93" s="345"/>
      <c r="SSL93" s="345"/>
      <c r="SSM93" s="345"/>
      <c r="SSN93" s="345"/>
      <c r="SSO93" s="345"/>
      <c r="SSP93" s="345"/>
      <c r="SSQ93" s="345"/>
      <c r="SSR93" s="345"/>
      <c r="SSS93" s="345"/>
      <c r="SST93" s="345"/>
      <c r="SSU93" s="345"/>
      <c r="SSV93" s="345"/>
      <c r="SSW93" s="345"/>
      <c r="SSX93" s="345"/>
      <c r="SSY93" s="345"/>
      <c r="SSZ93" s="345"/>
      <c r="STA93" s="345"/>
      <c r="STB93" s="345"/>
      <c r="STC93" s="345"/>
      <c r="STD93" s="345"/>
      <c r="STE93" s="345"/>
      <c r="STF93" s="345"/>
      <c r="STG93" s="345"/>
      <c r="STH93" s="345"/>
      <c r="STI93" s="345"/>
      <c r="STJ93" s="345"/>
      <c r="STK93" s="345"/>
      <c r="STL93" s="345"/>
      <c r="STM93" s="345"/>
      <c r="STN93" s="345"/>
      <c r="STO93" s="345"/>
      <c r="STP93" s="345"/>
      <c r="STQ93" s="345"/>
      <c r="STR93" s="345"/>
      <c r="STS93" s="345"/>
      <c r="STT93" s="345"/>
      <c r="STU93" s="345"/>
      <c r="STV93" s="345"/>
      <c r="STW93" s="345"/>
      <c r="STX93" s="345"/>
      <c r="STY93" s="345"/>
      <c r="STZ93" s="345"/>
      <c r="SUA93" s="345"/>
      <c r="SUB93" s="345"/>
      <c r="SUC93" s="345"/>
      <c r="SUD93" s="345"/>
      <c r="SUE93" s="345"/>
      <c r="SUF93" s="345"/>
      <c r="SUG93" s="345"/>
      <c r="SUH93" s="345"/>
      <c r="SUI93" s="345"/>
      <c r="SUJ93" s="345"/>
      <c r="SUK93" s="345"/>
      <c r="SUL93" s="345"/>
      <c r="SUM93" s="345"/>
      <c r="SUN93" s="345"/>
      <c r="SUO93" s="345"/>
      <c r="SUP93" s="345"/>
      <c r="SUQ93" s="345"/>
      <c r="SUR93" s="345"/>
      <c r="SUS93" s="345"/>
      <c r="SUT93" s="345"/>
      <c r="SUU93" s="345"/>
      <c r="SUV93" s="345"/>
      <c r="SUW93" s="345"/>
      <c r="SUX93" s="345"/>
      <c r="SUY93" s="345"/>
      <c r="SUZ93" s="345"/>
      <c r="SVA93" s="345"/>
      <c r="SVB93" s="345"/>
      <c r="SVC93" s="345"/>
      <c r="SVD93" s="345"/>
      <c r="SVE93" s="345"/>
      <c r="SVF93" s="345"/>
      <c r="SVG93" s="345"/>
      <c r="SVH93" s="345"/>
      <c r="SVI93" s="345"/>
      <c r="SVJ93" s="345"/>
      <c r="SVK93" s="345"/>
      <c r="SVL93" s="345"/>
      <c r="SVM93" s="345"/>
      <c r="SVN93" s="345"/>
      <c r="SVO93" s="345"/>
      <c r="SVP93" s="345"/>
      <c r="SVQ93" s="345"/>
      <c r="SVR93" s="345"/>
      <c r="SVS93" s="345"/>
      <c r="SVT93" s="345"/>
      <c r="SVU93" s="345"/>
      <c r="SVV93" s="345"/>
      <c r="SVW93" s="345"/>
      <c r="SVX93" s="345"/>
      <c r="SVY93" s="345"/>
      <c r="SVZ93" s="345"/>
      <c r="SWA93" s="345"/>
      <c r="SWB93" s="345"/>
      <c r="SWC93" s="345"/>
      <c r="SWD93" s="345"/>
      <c r="SWE93" s="345"/>
      <c r="SWF93" s="345"/>
      <c r="SWG93" s="345"/>
      <c r="SWH93" s="345"/>
      <c r="SWI93" s="345"/>
      <c r="SWJ93" s="345"/>
      <c r="SWK93" s="345"/>
      <c r="SWL93" s="345"/>
      <c r="SWM93" s="345"/>
      <c r="SWN93" s="345"/>
      <c r="SWO93" s="345"/>
      <c r="SWP93" s="345"/>
      <c r="SWQ93" s="345"/>
      <c r="SWR93" s="345"/>
      <c r="SWS93" s="345"/>
      <c r="SWT93" s="345"/>
      <c r="SWU93" s="345"/>
      <c r="SWV93" s="345"/>
      <c r="SWW93" s="345"/>
      <c r="SWX93" s="345"/>
      <c r="SWY93" s="345"/>
      <c r="SWZ93" s="345"/>
      <c r="SXA93" s="345"/>
      <c r="SXB93" s="345"/>
      <c r="SXC93" s="345"/>
      <c r="SXD93" s="345"/>
      <c r="SXE93" s="345"/>
      <c r="SXF93" s="345"/>
      <c r="SXG93" s="345"/>
      <c r="SXH93" s="345"/>
      <c r="SXI93" s="345"/>
      <c r="SXJ93" s="345"/>
      <c r="SXK93" s="345"/>
      <c r="SXL93" s="345"/>
      <c r="SXM93" s="345"/>
      <c r="SXN93" s="345"/>
      <c r="SXO93" s="345"/>
      <c r="SXP93" s="345"/>
      <c r="SXQ93" s="345"/>
      <c r="SXR93" s="345"/>
      <c r="SXS93" s="345"/>
      <c r="SXT93" s="345"/>
      <c r="SXU93" s="345"/>
      <c r="SXV93" s="345"/>
      <c r="SXW93" s="345"/>
      <c r="SXX93" s="345"/>
      <c r="SXY93" s="345"/>
      <c r="SXZ93" s="345"/>
      <c r="SYA93" s="345"/>
      <c r="SYB93" s="345"/>
      <c r="SYC93" s="345"/>
      <c r="SYD93" s="345"/>
      <c r="SYE93" s="345"/>
      <c r="SYF93" s="345"/>
      <c r="SYG93" s="345"/>
      <c r="SYH93" s="345"/>
      <c r="SYI93" s="345"/>
      <c r="SYJ93" s="345"/>
      <c r="SYK93" s="345"/>
      <c r="SYL93" s="345"/>
      <c r="SYM93" s="345"/>
      <c r="SYN93" s="345"/>
      <c r="SYO93" s="345"/>
      <c r="SYP93" s="345"/>
      <c r="SYQ93" s="345"/>
      <c r="SYR93" s="345"/>
      <c r="SYS93" s="345"/>
      <c r="SYT93" s="345"/>
      <c r="SYU93" s="345"/>
      <c r="SYV93" s="345"/>
      <c r="SYW93" s="345"/>
      <c r="SYX93" s="345"/>
      <c r="SYY93" s="345"/>
      <c r="SYZ93" s="345"/>
      <c r="SZA93" s="345"/>
      <c r="SZB93" s="345"/>
      <c r="SZC93" s="345"/>
      <c r="SZD93" s="345"/>
      <c r="SZE93" s="345"/>
      <c r="SZF93" s="345"/>
      <c r="SZG93" s="345"/>
      <c r="SZH93" s="345"/>
      <c r="SZI93" s="345"/>
      <c r="SZJ93" s="345"/>
      <c r="SZK93" s="345"/>
      <c r="SZL93" s="345"/>
      <c r="SZM93" s="345"/>
      <c r="SZN93" s="345"/>
      <c r="SZO93" s="345"/>
      <c r="SZP93" s="345"/>
      <c r="SZQ93" s="345"/>
      <c r="SZR93" s="345"/>
      <c r="SZS93" s="345"/>
      <c r="SZT93" s="345"/>
      <c r="SZU93" s="345"/>
      <c r="SZV93" s="345"/>
      <c r="SZW93" s="345"/>
      <c r="SZX93" s="345"/>
      <c r="SZY93" s="345"/>
      <c r="SZZ93" s="345"/>
      <c r="TAA93" s="345"/>
      <c r="TAB93" s="345"/>
      <c r="TAC93" s="345"/>
      <c r="TAD93" s="345"/>
      <c r="TAE93" s="345"/>
      <c r="TAF93" s="345"/>
      <c r="TAG93" s="345"/>
      <c r="TAH93" s="345"/>
      <c r="TAI93" s="345"/>
      <c r="TAJ93" s="345"/>
      <c r="TAK93" s="345"/>
      <c r="TAL93" s="345"/>
      <c r="TAM93" s="345"/>
      <c r="TAN93" s="345"/>
      <c r="TAO93" s="345"/>
      <c r="TAP93" s="345"/>
      <c r="TAQ93" s="345"/>
      <c r="TAR93" s="345"/>
      <c r="TAS93" s="345"/>
      <c r="TAT93" s="345"/>
      <c r="TAU93" s="345"/>
      <c r="TAV93" s="345"/>
      <c r="TAW93" s="345"/>
      <c r="TAX93" s="345"/>
      <c r="TAY93" s="345"/>
      <c r="TAZ93" s="345"/>
      <c r="TBA93" s="345"/>
      <c r="TBB93" s="345"/>
      <c r="TBC93" s="345"/>
      <c r="TBD93" s="345"/>
      <c r="TBE93" s="345"/>
      <c r="TBF93" s="345"/>
      <c r="TBG93" s="345"/>
      <c r="TBH93" s="345"/>
      <c r="TBI93" s="345"/>
      <c r="TBJ93" s="345"/>
      <c r="TBK93" s="345"/>
      <c r="TBL93" s="345"/>
      <c r="TBM93" s="345"/>
      <c r="TBN93" s="345"/>
      <c r="TBO93" s="345"/>
      <c r="TBP93" s="345"/>
      <c r="TBQ93" s="345"/>
      <c r="TBR93" s="345"/>
      <c r="TBS93" s="345"/>
      <c r="TBT93" s="345"/>
      <c r="TBU93" s="345"/>
      <c r="TBV93" s="345"/>
      <c r="TBW93" s="345"/>
      <c r="TBX93" s="345"/>
      <c r="TBY93" s="345"/>
      <c r="TBZ93" s="345"/>
      <c r="TCA93" s="345"/>
      <c r="TCB93" s="345"/>
      <c r="TCC93" s="345"/>
      <c r="TCD93" s="345"/>
      <c r="TCE93" s="345"/>
      <c r="TCF93" s="345"/>
      <c r="TCG93" s="345"/>
      <c r="TCH93" s="345"/>
      <c r="TCI93" s="345"/>
      <c r="TCJ93" s="345"/>
      <c r="TCK93" s="345"/>
      <c r="TCL93" s="345"/>
      <c r="TCM93" s="345"/>
      <c r="TCN93" s="345"/>
      <c r="TCO93" s="345"/>
      <c r="TCP93" s="345"/>
      <c r="TCQ93" s="345"/>
      <c r="TCR93" s="345"/>
      <c r="TCS93" s="345"/>
      <c r="TCT93" s="345"/>
      <c r="TCU93" s="345"/>
      <c r="TCV93" s="345"/>
      <c r="TCW93" s="345"/>
      <c r="TCX93" s="345"/>
      <c r="TCY93" s="345"/>
      <c r="TCZ93" s="345"/>
      <c r="TDA93" s="345"/>
      <c r="TDB93" s="345"/>
      <c r="TDC93" s="345"/>
      <c r="TDD93" s="345"/>
      <c r="TDE93" s="345"/>
      <c r="TDF93" s="345"/>
      <c r="TDG93" s="345"/>
      <c r="TDH93" s="345"/>
      <c r="TDI93" s="345"/>
      <c r="TDJ93" s="345"/>
      <c r="TDK93" s="345"/>
      <c r="TDL93" s="345"/>
      <c r="TDM93" s="345"/>
      <c r="TDN93" s="345"/>
      <c r="TDO93" s="345"/>
      <c r="TDP93" s="345"/>
      <c r="TDQ93" s="345"/>
      <c r="TDR93" s="345"/>
      <c r="TDS93" s="345"/>
      <c r="TDT93" s="345"/>
      <c r="TDU93" s="345"/>
      <c r="TDV93" s="345"/>
      <c r="TDW93" s="345"/>
      <c r="TDX93" s="345"/>
      <c r="TDY93" s="345"/>
      <c r="TDZ93" s="345"/>
      <c r="TEA93" s="345"/>
      <c r="TEB93" s="345"/>
      <c r="TEC93" s="345"/>
      <c r="TED93" s="345"/>
      <c r="TEE93" s="345"/>
      <c r="TEF93" s="345"/>
      <c r="TEG93" s="345"/>
      <c r="TEH93" s="345"/>
      <c r="TEI93" s="345"/>
      <c r="TEJ93" s="345"/>
      <c r="TEK93" s="345"/>
      <c r="TEL93" s="345"/>
      <c r="TEM93" s="345"/>
      <c r="TEN93" s="345"/>
      <c r="TEO93" s="345"/>
      <c r="TEP93" s="345"/>
      <c r="TEQ93" s="345"/>
      <c r="TER93" s="345"/>
      <c r="TES93" s="345"/>
      <c r="TET93" s="345"/>
      <c r="TEU93" s="345"/>
      <c r="TEV93" s="345"/>
      <c r="TEW93" s="345"/>
      <c r="TEX93" s="345"/>
      <c r="TEY93" s="345"/>
      <c r="TEZ93" s="345"/>
      <c r="TFA93" s="345"/>
      <c r="TFB93" s="345"/>
      <c r="TFC93" s="345"/>
      <c r="TFD93" s="345"/>
      <c r="TFE93" s="345"/>
      <c r="TFF93" s="345"/>
      <c r="TFG93" s="345"/>
      <c r="TFH93" s="345"/>
      <c r="TFI93" s="345"/>
      <c r="TFJ93" s="345"/>
      <c r="TFK93" s="345"/>
      <c r="TFL93" s="345"/>
      <c r="TFM93" s="345"/>
      <c r="TFN93" s="345"/>
      <c r="TFO93" s="345"/>
      <c r="TFP93" s="345"/>
      <c r="TFQ93" s="345"/>
      <c r="TFR93" s="345"/>
      <c r="TFS93" s="345"/>
      <c r="TFT93" s="345"/>
      <c r="TFU93" s="345"/>
      <c r="TFV93" s="345"/>
      <c r="TFW93" s="345"/>
      <c r="TFX93" s="345"/>
      <c r="TFY93" s="345"/>
      <c r="TFZ93" s="345"/>
      <c r="TGA93" s="345"/>
      <c r="TGB93" s="345"/>
      <c r="TGC93" s="345"/>
      <c r="TGD93" s="345"/>
      <c r="TGE93" s="345"/>
      <c r="TGF93" s="345"/>
      <c r="TGG93" s="345"/>
      <c r="TGH93" s="345"/>
      <c r="TGI93" s="345"/>
      <c r="TGJ93" s="345"/>
      <c r="TGK93" s="345"/>
      <c r="TGL93" s="345"/>
      <c r="TGM93" s="345"/>
      <c r="TGN93" s="345"/>
      <c r="TGO93" s="345"/>
      <c r="TGP93" s="345"/>
      <c r="TGQ93" s="345"/>
      <c r="TGR93" s="345"/>
      <c r="TGS93" s="345"/>
      <c r="TGT93" s="345"/>
      <c r="TGU93" s="345"/>
      <c r="TGV93" s="345"/>
      <c r="TGW93" s="345"/>
      <c r="TGX93" s="345"/>
      <c r="TGY93" s="345"/>
      <c r="TGZ93" s="345"/>
      <c r="THA93" s="345"/>
      <c r="THB93" s="345"/>
      <c r="THC93" s="345"/>
      <c r="THD93" s="345"/>
      <c r="THE93" s="345"/>
      <c r="THF93" s="345"/>
      <c r="THG93" s="345"/>
      <c r="THH93" s="345"/>
      <c r="THI93" s="345"/>
      <c r="THJ93" s="345"/>
      <c r="THK93" s="345"/>
      <c r="THL93" s="345"/>
      <c r="THM93" s="345"/>
      <c r="THN93" s="345"/>
      <c r="THO93" s="345"/>
      <c r="THP93" s="345"/>
      <c r="THQ93" s="345"/>
      <c r="THR93" s="345"/>
      <c r="THS93" s="345"/>
      <c r="THT93" s="345"/>
      <c r="THU93" s="345"/>
      <c r="THV93" s="345"/>
      <c r="THW93" s="345"/>
      <c r="THX93" s="345"/>
      <c r="THY93" s="345"/>
      <c r="THZ93" s="345"/>
      <c r="TIA93" s="345"/>
      <c r="TIB93" s="345"/>
      <c r="TIC93" s="345"/>
      <c r="TID93" s="345"/>
      <c r="TIE93" s="345"/>
      <c r="TIF93" s="345"/>
      <c r="TIG93" s="345"/>
      <c r="TIH93" s="345"/>
      <c r="TII93" s="345"/>
      <c r="TIJ93" s="345"/>
      <c r="TIK93" s="345"/>
      <c r="TIL93" s="345"/>
      <c r="TIM93" s="345"/>
      <c r="TIN93" s="345"/>
      <c r="TIO93" s="345"/>
      <c r="TIP93" s="345"/>
      <c r="TIQ93" s="345"/>
      <c r="TIR93" s="345"/>
      <c r="TIS93" s="345"/>
      <c r="TIT93" s="345"/>
      <c r="TIU93" s="345"/>
      <c r="TIV93" s="345"/>
      <c r="TIW93" s="345"/>
      <c r="TIX93" s="345"/>
      <c r="TIY93" s="345"/>
      <c r="TIZ93" s="345"/>
      <c r="TJA93" s="345"/>
      <c r="TJB93" s="345"/>
      <c r="TJC93" s="345"/>
      <c r="TJD93" s="345"/>
      <c r="TJE93" s="345"/>
      <c r="TJF93" s="345"/>
      <c r="TJG93" s="345"/>
      <c r="TJH93" s="345"/>
      <c r="TJI93" s="345"/>
      <c r="TJJ93" s="345"/>
      <c r="TJK93" s="345"/>
      <c r="TJL93" s="345"/>
      <c r="TJM93" s="345"/>
      <c r="TJN93" s="345"/>
      <c r="TJO93" s="345"/>
      <c r="TJP93" s="345"/>
      <c r="TJQ93" s="345"/>
      <c r="TJR93" s="345"/>
      <c r="TJS93" s="345"/>
      <c r="TJT93" s="345"/>
      <c r="TJU93" s="345"/>
      <c r="TJV93" s="345"/>
      <c r="TJW93" s="345"/>
      <c r="TJX93" s="345"/>
      <c r="TJY93" s="345"/>
      <c r="TJZ93" s="345"/>
      <c r="TKA93" s="345"/>
      <c r="TKB93" s="345"/>
      <c r="TKC93" s="345"/>
      <c r="TKD93" s="345"/>
      <c r="TKE93" s="345"/>
      <c r="TKF93" s="345"/>
      <c r="TKG93" s="345"/>
      <c r="TKH93" s="345"/>
      <c r="TKI93" s="345"/>
      <c r="TKJ93" s="345"/>
      <c r="TKK93" s="345"/>
      <c r="TKL93" s="345"/>
      <c r="TKM93" s="345"/>
      <c r="TKN93" s="345"/>
      <c r="TKO93" s="345"/>
      <c r="TKP93" s="345"/>
      <c r="TKQ93" s="345"/>
      <c r="TKR93" s="345"/>
      <c r="TKS93" s="345"/>
      <c r="TKT93" s="345"/>
      <c r="TKU93" s="345"/>
      <c r="TKV93" s="345"/>
      <c r="TKW93" s="345"/>
      <c r="TKX93" s="345"/>
      <c r="TKY93" s="345"/>
      <c r="TKZ93" s="345"/>
      <c r="TLA93" s="345"/>
      <c r="TLB93" s="345"/>
      <c r="TLC93" s="345"/>
      <c r="TLD93" s="345"/>
      <c r="TLE93" s="345"/>
      <c r="TLF93" s="345"/>
      <c r="TLG93" s="345"/>
      <c r="TLH93" s="345"/>
      <c r="TLI93" s="345"/>
      <c r="TLJ93" s="345"/>
      <c r="TLK93" s="345"/>
      <c r="TLL93" s="345"/>
      <c r="TLM93" s="345"/>
      <c r="TLN93" s="345"/>
      <c r="TLO93" s="345"/>
      <c r="TLP93" s="345"/>
      <c r="TLQ93" s="345"/>
      <c r="TLR93" s="345"/>
      <c r="TLS93" s="345"/>
      <c r="TLT93" s="345"/>
      <c r="TLU93" s="345"/>
      <c r="TLV93" s="345"/>
      <c r="TLW93" s="345"/>
      <c r="TLX93" s="345"/>
      <c r="TLY93" s="345"/>
      <c r="TLZ93" s="345"/>
      <c r="TMA93" s="345"/>
      <c r="TMB93" s="345"/>
      <c r="TMC93" s="345"/>
      <c r="TMD93" s="345"/>
      <c r="TME93" s="345"/>
      <c r="TMF93" s="345"/>
      <c r="TMG93" s="345"/>
      <c r="TMH93" s="345"/>
      <c r="TMI93" s="345"/>
      <c r="TMJ93" s="345"/>
      <c r="TMK93" s="345"/>
      <c r="TML93" s="345"/>
      <c r="TMM93" s="345"/>
      <c r="TMN93" s="345"/>
      <c r="TMO93" s="345"/>
      <c r="TMP93" s="345"/>
      <c r="TMQ93" s="345"/>
      <c r="TMR93" s="345"/>
      <c r="TMS93" s="345"/>
      <c r="TMT93" s="345"/>
      <c r="TMU93" s="345"/>
      <c r="TMV93" s="345"/>
      <c r="TMW93" s="345"/>
      <c r="TMX93" s="345"/>
      <c r="TMY93" s="345"/>
      <c r="TMZ93" s="345"/>
      <c r="TNA93" s="345"/>
      <c r="TNB93" s="345"/>
      <c r="TNC93" s="345"/>
      <c r="TND93" s="345"/>
      <c r="TNE93" s="345"/>
      <c r="TNF93" s="345"/>
      <c r="TNG93" s="345"/>
      <c r="TNH93" s="345"/>
      <c r="TNI93" s="345"/>
      <c r="TNJ93" s="345"/>
      <c r="TNK93" s="345"/>
      <c r="TNL93" s="345"/>
      <c r="TNM93" s="345"/>
      <c r="TNN93" s="345"/>
      <c r="TNO93" s="345"/>
      <c r="TNP93" s="345"/>
      <c r="TNQ93" s="345"/>
      <c r="TNR93" s="345"/>
      <c r="TNS93" s="345"/>
      <c r="TNT93" s="345"/>
      <c r="TNU93" s="345"/>
      <c r="TNV93" s="345"/>
      <c r="TNW93" s="345"/>
      <c r="TNX93" s="345"/>
      <c r="TNY93" s="345"/>
      <c r="TNZ93" s="345"/>
      <c r="TOA93" s="345"/>
      <c r="TOB93" s="345"/>
      <c r="TOC93" s="345"/>
      <c r="TOD93" s="345"/>
      <c r="TOE93" s="345"/>
      <c r="TOF93" s="345"/>
      <c r="TOG93" s="345"/>
      <c r="TOH93" s="345"/>
      <c r="TOI93" s="345"/>
      <c r="TOJ93" s="345"/>
      <c r="TOK93" s="345"/>
      <c r="TOL93" s="345"/>
      <c r="TOM93" s="345"/>
      <c r="TON93" s="345"/>
      <c r="TOO93" s="345"/>
      <c r="TOP93" s="345"/>
      <c r="TOQ93" s="345"/>
      <c r="TOR93" s="345"/>
      <c r="TOS93" s="345"/>
      <c r="TOT93" s="345"/>
      <c r="TOU93" s="345"/>
      <c r="TOV93" s="345"/>
      <c r="TOW93" s="345"/>
      <c r="TOX93" s="345"/>
      <c r="TOY93" s="345"/>
      <c r="TOZ93" s="345"/>
      <c r="TPA93" s="345"/>
      <c r="TPB93" s="345"/>
      <c r="TPC93" s="345"/>
      <c r="TPD93" s="345"/>
      <c r="TPE93" s="345"/>
      <c r="TPF93" s="345"/>
      <c r="TPG93" s="345"/>
      <c r="TPH93" s="345"/>
      <c r="TPI93" s="345"/>
      <c r="TPJ93" s="345"/>
      <c r="TPK93" s="345"/>
      <c r="TPL93" s="345"/>
      <c r="TPM93" s="345"/>
      <c r="TPN93" s="345"/>
      <c r="TPO93" s="345"/>
      <c r="TPP93" s="345"/>
      <c r="TPQ93" s="345"/>
      <c r="TPR93" s="345"/>
      <c r="TPS93" s="345"/>
      <c r="TPT93" s="345"/>
      <c r="TPU93" s="345"/>
      <c r="TPV93" s="345"/>
      <c r="TPW93" s="345"/>
      <c r="TPX93" s="345"/>
      <c r="TPY93" s="345"/>
      <c r="TPZ93" s="345"/>
      <c r="TQA93" s="345"/>
      <c r="TQB93" s="345"/>
      <c r="TQC93" s="345"/>
      <c r="TQD93" s="345"/>
      <c r="TQE93" s="345"/>
      <c r="TQF93" s="345"/>
      <c r="TQG93" s="345"/>
      <c r="TQH93" s="345"/>
      <c r="TQI93" s="345"/>
      <c r="TQJ93" s="345"/>
      <c r="TQK93" s="345"/>
      <c r="TQL93" s="345"/>
      <c r="TQM93" s="345"/>
      <c r="TQN93" s="345"/>
      <c r="TQO93" s="345"/>
      <c r="TQP93" s="345"/>
      <c r="TQQ93" s="345"/>
      <c r="TQR93" s="345"/>
      <c r="TQS93" s="345"/>
      <c r="TQT93" s="345"/>
      <c r="TQU93" s="345"/>
      <c r="TQV93" s="345"/>
      <c r="TQW93" s="345"/>
      <c r="TQX93" s="345"/>
      <c r="TQY93" s="345"/>
      <c r="TQZ93" s="345"/>
      <c r="TRA93" s="345"/>
      <c r="TRB93" s="345"/>
      <c r="TRC93" s="345"/>
      <c r="TRD93" s="345"/>
      <c r="TRE93" s="345"/>
      <c r="TRF93" s="345"/>
      <c r="TRG93" s="345"/>
      <c r="TRH93" s="345"/>
      <c r="TRI93" s="345"/>
      <c r="TRJ93" s="345"/>
      <c r="TRK93" s="345"/>
      <c r="TRL93" s="345"/>
      <c r="TRM93" s="345"/>
      <c r="TRN93" s="345"/>
      <c r="TRO93" s="345"/>
      <c r="TRP93" s="345"/>
      <c r="TRQ93" s="345"/>
      <c r="TRR93" s="345"/>
      <c r="TRS93" s="345"/>
      <c r="TRT93" s="345"/>
      <c r="TRU93" s="345"/>
      <c r="TRV93" s="345"/>
      <c r="TRW93" s="345"/>
      <c r="TRX93" s="345"/>
      <c r="TRY93" s="345"/>
      <c r="TRZ93" s="345"/>
      <c r="TSA93" s="345"/>
      <c r="TSB93" s="345"/>
      <c r="TSC93" s="345"/>
      <c r="TSD93" s="345"/>
      <c r="TSE93" s="345"/>
      <c r="TSF93" s="345"/>
      <c r="TSG93" s="345"/>
      <c r="TSH93" s="345"/>
      <c r="TSI93" s="345"/>
      <c r="TSJ93" s="345"/>
      <c r="TSK93" s="345"/>
      <c r="TSL93" s="345"/>
      <c r="TSM93" s="345"/>
      <c r="TSN93" s="345"/>
      <c r="TSO93" s="345"/>
      <c r="TSP93" s="345"/>
      <c r="TSQ93" s="345"/>
      <c r="TSR93" s="345"/>
      <c r="TSS93" s="345"/>
      <c r="TST93" s="345"/>
      <c r="TSU93" s="345"/>
      <c r="TSV93" s="345"/>
      <c r="TSW93" s="345"/>
      <c r="TSX93" s="345"/>
      <c r="TSY93" s="345"/>
      <c r="TSZ93" s="345"/>
      <c r="TTA93" s="345"/>
      <c r="TTB93" s="345"/>
      <c r="TTC93" s="345"/>
      <c r="TTD93" s="345"/>
      <c r="TTE93" s="345"/>
      <c r="TTF93" s="345"/>
      <c r="TTG93" s="345"/>
      <c r="TTH93" s="345"/>
      <c r="TTI93" s="345"/>
      <c r="TTJ93" s="345"/>
      <c r="TTK93" s="345"/>
      <c r="TTL93" s="345"/>
      <c r="TTM93" s="345"/>
      <c r="TTN93" s="345"/>
      <c r="TTO93" s="345"/>
      <c r="TTP93" s="345"/>
      <c r="TTQ93" s="345"/>
      <c r="TTR93" s="345"/>
      <c r="TTS93" s="345"/>
      <c r="TTT93" s="345"/>
      <c r="TTU93" s="345"/>
      <c r="TTV93" s="345"/>
      <c r="TTW93" s="345"/>
      <c r="TTX93" s="345"/>
      <c r="TTY93" s="345"/>
      <c r="TTZ93" s="345"/>
      <c r="TUA93" s="345"/>
      <c r="TUB93" s="345"/>
      <c r="TUC93" s="345"/>
      <c r="TUD93" s="345"/>
      <c r="TUE93" s="345"/>
      <c r="TUF93" s="345"/>
      <c r="TUG93" s="345"/>
      <c r="TUH93" s="345"/>
      <c r="TUI93" s="345"/>
      <c r="TUJ93" s="345"/>
      <c r="TUK93" s="345"/>
      <c r="TUL93" s="345"/>
      <c r="TUM93" s="345"/>
      <c r="TUN93" s="345"/>
      <c r="TUO93" s="345"/>
      <c r="TUP93" s="345"/>
      <c r="TUQ93" s="345"/>
      <c r="TUR93" s="345"/>
      <c r="TUS93" s="345"/>
      <c r="TUT93" s="345"/>
      <c r="TUU93" s="345"/>
      <c r="TUV93" s="345"/>
      <c r="TUW93" s="345"/>
      <c r="TUX93" s="345"/>
      <c r="TUY93" s="345"/>
      <c r="TUZ93" s="345"/>
      <c r="TVA93" s="345"/>
      <c r="TVB93" s="345"/>
      <c r="TVC93" s="345"/>
      <c r="TVD93" s="345"/>
      <c r="TVE93" s="345"/>
      <c r="TVF93" s="345"/>
      <c r="TVG93" s="345"/>
      <c r="TVH93" s="345"/>
      <c r="TVI93" s="345"/>
      <c r="TVJ93" s="345"/>
      <c r="TVK93" s="345"/>
      <c r="TVL93" s="345"/>
      <c r="TVM93" s="345"/>
      <c r="TVN93" s="345"/>
      <c r="TVO93" s="345"/>
      <c r="TVP93" s="345"/>
      <c r="TVQ93" s="345"/>
      <c r="TVR93" s="345"/>
      <c r="TVS93" s="345"/>
      <c r="TVT93" s="345"/>
      <c r="TVU93" s="345"/>
      <c r="TVV93" s="345"/>
      <c r="TVW93" s="345"/>
      <c r="TVX93" s="345"/>
      <c r="TVY93" s="345"/>
      <c r="TVZ93" s="345"/>
      <c r="TWA93" s="345"/>
      <c r="TWB93" s="345"/>
      <c r="TWC93" s="345"/>
      <c r="TWD93" s="345"/>
      <c r="TWE93" s="345"/>
      <c r="TWF93" s="345"/>
      <c r="TWG93" s="345"/>
      <c r="TWH93" s="345"/>
      <c r="TWI93" s="345"/>
      <c r="TWJ93" s="345"/>
      <c r="TWK93" s="345"/>
      <c r="TWL93" s="345"/>
      <c r="TWM93" s="345"/>
      <c r="TWN93" s="345"/>
      <c r="TWO93" s="345"/>
      <c r="TWP93" s="345"/>
      <c r="TWQ93" s="345"/>
      <c r="TWR93" s="345"/>
      <c r="TWS93" s="345"/>
      <c r="TWT93" s="345"/>
      <c r="TWU93" s="345"/>
      <c r="TWV93" s="345"/>
      <c r="TWW93" s="345"/>
      <c r="TWX93" s="345"/>
      <c r="TWY93" s="345"/>
      <c r="TWZ93" s="345"/>
      <c r="TXA93" s="345"/>
      <c r="TXB93" s="345"/>
      <c r="TXC93" s="345"/>
      <c r="TXD93" s="345"/>
      <c r="TXE93" s="345"/>
      <c r="TXF93" s="345"/>
      <c r="TXG93" s="345"/>
      <c r="TXH93" s="345"/>
      <c r="TXI93" s="345"/>
      <c r="TXJ93" s="345"/>
      <c r="TXK93" s="345"/>
      <c r="TXL93" s="345"/>
      <c r="TXM93" s="345"/>
      <c r="TXN93" s="345"/>
      <c r="TXO93" s="345"/>
      <c r="TXP93" s="345"/>
      <c r="TXQ93" s="345"/>
      <c r="TXR93" s="345"/>
      <c r="TXS93" s="345"/>
      <c r="TXT93" s="345"/>
      <c r="TXU93" s="345"/>
      <c r="TXV93" s="345"/>
      <c r="TXW93" s="345"/>
      <c r="TXX93" s="345"/>
      <c r="TXY93" s="345"/>
      <c r="TXZ93" s="345"/>
      <c r="TYA93" s="345"/>
      <c r="TYB93" s="345"/>
      <c r="TYC93" s="345"/>
      <c r="TYD93" s="345"/>
      <c r="TYE93" s="345"/>
      <c r="TYF93" s="345"/>
      <c r="TYG93" s="345"/>
      <c r="TYH93" s="345"/>
      <c r="TYI93" s="345"/>
      <c r="TYJ93" s="345"/>
      <c r="TYK93" s="345"/>
      <c r="TYL93" s="345"/>
      <c r="TYM93" s="345"/>
      <c r="TYN93" s="345"/>
      <c r="TYO93" s="345"/>
      <c r="TYP93" s="345"/>
      <c r="TYQ93" s="345"/>
      <c r="TYR93" s="345"/>
      <c r="TYS93" s="345"/>
      <c r="TYT93" s="345"/>
      <c r="TYU93" s="345"/>
      <c r="TYV93" s="345"/>
      <c r="TYW93" s="345"/>
      <c r="TYX93" s="345"/>
      <c r="TYY93" s="345"/>
      <c r="TYZ93" s="345"/>
      <c r="TZA93" s="345"/>
      <c r="TZB93" s="345"/>
      <c r="TZC93" s="345"/>
      <c r="TZD93" s="345"/>
      <c r="TZE93" s="345"/>
      <c r="TZF93" s="345"/>
      <c r="TZG93" s="345"/>
      <c r="TZH93" s="345"/>
      <c r="TZI93" s="345"/>
      <c r="TZJ93" s="345"/>
      <c r="TZK93" s="345"/>
      <c r="TZL93" s="345"/>
      <c r="TZM93" s="345"/>
      <c r="TZN93" s="345"/>
      <c r="TZO93" s="345"/>
      <c r="TZP93" s="345"/>
      <c r="TZQ93" s="345"/>
      <c r="TZR93" s="345"/>
      <c r="TZS93" s="345"/>
      <c r="TZT93" s="345"/>
      <c r="TZU93" s="345"/>
      <c r="TZV93" s="345"/>
      <c r="TZW93" s="345"/>
      <c r="TZX93" s="345"/>
      <c r="TZY93" s="345"/>
      <c r="TZZ93" s="345"/>
      <c r="UAA93" s="345"/>
      <c r="UAB93" s="345"/>
      <c r="UAC93" s="345"/>
      <c r="UAD93" s="345"/>
      <c r="UAE93" s="345"/>
      <c r="UAF93" s="345"/>
      <c r="UAG93" s="345"/>
      <c r="UAH93" s="345"/>
      <c r="UAI93" s="345"/>
      <c r="UAJ93" s="345"/>
      <c r="UAK93" s="345"/>
      <c r="UAL93" s="345"/>
      <c r="UAM93" s="345"/>
      <c r="UAN93" s="345"/>
      <c r="UAO93" s="345"/>
      <c r="UAP93" s="345"/>
      <c r="UAQ93" s="345"/>
      <c r="UAR93" s="345"/>
      <c r="UAS93" s="345"/>
      <c r="UAT93" s="345"/>
      <c r="UAU93" s="345"/>
      <c r="UAV93" s="345"/>
      <c r="UAW93" s="345"/>
      <c r="UAX93" s="345"/>
      <c r="UAY93" s="345"/>
      <c r="UAZ93" s="345"/>
      <c r="UBA93" s="345"/>
      <c r="UBB93" s="345"/>
      <c r="UBC93" s="345"/>
      <c r="UBD93" s="345"/>
      <c r="UBE93" s="345"/>
      <c r="UBF93" s="345"/>
      <c r="UBG93" s="345"/>
      <c r="UBH93" s="345"/>
      <c r="UBI93" s="345"/>
      <c r="UBJ93" s="345"/>
      <c r="UBK93" s="345"/>
      <c r="UBL93" s="345"/>
      <c r="UBM93" s="345"/>
      <c r="UBN93" s="345"/>
      <c r="UBO93" s="345"/>
      <c r="UBP93" s="345"/>
      <c r="UBQ93" s="345"/>
      <c r="UBR93" s="345"/>
      <c r="UBS93" s="345"/>
      <c r="UBT93" s="345"/>
      <c r="UBU93" s="345"/>
      <c r="UBV93" s="345"/>
      <c r="UBW93" s="345"/>
      <c r="UBX93" s="345"/>
      <c r="UBY93" s="345"/>
      <c r="UBZ93" s="345"/>
      <c r="UCA93" s="345"/>
      <c r="UCB93" s="345"/>
      <c r="UCC93" s="345"/>
      <c r="UCD93" s="345"/>
      <c r="UCE93" s="345"/>
      <c r="UCF93" s="345"/>
      <c r="UCG93" s="345"/>
      <c r="UCH93" s="345"/>
      <c r="UCI93" s="345"/>
      <c r="UCJ93" s="345"/>
      <c r="UCK93" s="345"/>
      <c r="UCL93" s="345"/>
      <c r="UCM93" s="345"/>
      <c r="UCN93" s="345"/>
      <c r="UCO93" s="345"/>
      <c r="UCP93" s="345"/>
      <c r="UCQ93" s="345"/>
      <c r="UCR93" s="345"/>
      <c r="UCS93" s="345"/>
      <c r="UCT93" s="345"/>
      <c r="UCU93" s="345"/>
      <c r="UCV93" s="345"/>
      <c r="UCW93" s="345"/>
      <c r="UCX93" s="345"/>
      <c r="UCY93" s="345"/>
      <c r="UCZ93" s="345"/>
      <c r="UDA93" s="345"/>
      <c r="UDB93" s="345"/>
      <c r="UDC93" s="345"/>
      <c r="UDD93" s="345"/>
      <c r="UDE93" s="345"/>
      <c r="UDF93" s="345"/>
      <c r="UDG93" s="345"/>
      <c r="UDH93" s="345"/>
      <c r="UDI93" s="345"/>
      <c r="UDJ93" s="345"/>
      <c r="UDK93" s="345"/>
      <c r="UDL93" s="345"/>
      <c r="UDM93" s="345"/>
      <c r="UDN93" s="345"/>
      <c r="UDO93" s="345"/>
      <c r="UDP93" s="345"/>
      <c r="UDQ93" s="345"/>
      <c r="UDR93" s="345"/>
      <c r="UDS93" s="345"/>
      <c r="UDT93" s="345"/>
      <c r="UDU93" s="345"/>
      <c r="UDV93" s="345"/>
      <c r="UDW93" s="345"/>
      <c r="UDX93" s="345"/>
      <c r="UDY93" s="345"/>
      <c r="UDZ93" s="345"/>
      <c r="UEA93" s="345"/>
      <c r="UEB93" s="345"/>
      <c r="UEC93" s="345"/>
      <c r="UED93" s="345"/>
      <c r="UEE93" s="345"/>
      <c r="UEF93" s="345"/>
      <c r="UEG93" s="345"/>
      <c r="UEH93" s="345"/>
      <c r="UEI93" s="345"/>
      <c r="UEJ93" s="345"/>
      <c r="UEK93" s="345"/>
      <c r="UEL93" s="345"/>
      <c r="UEM93" s="345"/>
      <c r="UEN93" s="345"/>
      <c r="UEO93" s="345"/>
      <c r="UEP93" s="345"/>
      <c r="UEQ93" s="345"/>
      <c r="UER93" s="345"/>
      <c r="UES93" s="345"/>
      <c r="UET93" s="345"/>
      <c r="UEU93" s="345"/>
      <c r="UEV93" s="345"/>
      <c r="UEW93" s="345"/>
      <c r="UEX93" s="345"/>
      <c r="UEY93" s="345"/>
      <c r="UEZ93" s="345"/>
      <c r="UFA93" s="345"/>
      <c r="UFB93" s="345"/>
      <c r="UFC93" s="345"/>
      <c r="UFD93" s="345"/>
      <c r="UFE93" s="345"/>
      <c r="UFF93" s="345"/>
      <c r="UFG93" s="345"/>
      <c r="UFH93" s="345"/>
      <c r="UFI93" s="345"/>
      <c r="UFJ93" s="345"/>
      <c r="UFK93" s="345"/>
      <c r="UFL93" s="345"/>
      <c r="UFM93" s="345"/>
      <c r="UFN93" s="345"/>
      <c r="UFO93" s="345"/>
      <c r="UFP93" s="345"/>
      <c r="UFQ93" s="345"/>
      <c r="UFR93" s="345"/>
      <c r="UFS93" s="345"/>
      <c r="UFT93" s="345"/>
      <c r="UFU93" s="345"/>
      <c r="UFV93" s="345"/>
      <c r="UFW93" s="345"/>
      <c r="UFX93" s="345"/>
      <c r="UFY93" s="345"/>
      <c r="UFZ93" s="345"/>
      <c r="UGA93" s="345"/>
      <c r="UGB93" s="345"/>
      <c r="UGC93" s="345"/>
      <c r="UGD93" s="345"/>
      <c r="UGE93" s="345"/>
      <c r="UGF93" s="345"/>
      <c r="UGG93" s="345"/>
      <c r="UGH93" s="345"/>
      <c r="UGI93" s="345"/>
      <c r="UGJ93" s="345"/>
      <c r="UGK93" s="345"/>
      <c r="UGL93" s="345"/>
      <c r="UGM93" s="345"/>
      <c r="UGN93" s="345"/>
      <c r="UGO93" s="345"/>
      <c r="UGP93" s="345"/>
      <c r="UGQ93" s="345"/>
      <c r="UGR93" s="345"/>
      <c r="UGS93" s="345"/>
      <c r="UGT93" s="345"/>
      <c r="UGU93" s="345"/>
      <c r="UGV93" s="345"/>
      <c r="UGW93" s="345"/>
      <c r="UGX93" s="345"/>
      <c r="UGY93" s="345"/>
      <c r="UGZ93" s="345"/>
      <c r="UHA93" s="345"/>
      <c r="UHB93" s="345"/>
      <c r="UHC93" s="345"/>
      <c r="UHD93" s="345"/>
      <c r="UHE93" s="345"/>
      <c r="UHF93" s="345"/>
      <c r="UHG93" s="345"/>
      <c r="UHH93" s="345"/>
      <c r="UHI93" s="345"/>
      <c r="UHJ93" s="345"/>
      <c r="UHK93" s="345"/>
      <c r="UHL93" s="345"/>
      <c r="UHM93" s="345"/>
      <c r="UHN93" s="345"/>
      <c r="UHO93" s="345"/>
      <c r="UHP93" s="345"/>
      <c r="UHQ93" s="345"/>
      <c r="UHR93" s="345"/>
      <c r="UHS93" s="345"/>
      <c r="UHT93" s="345"/>
      <c r="UHU93" s="345"/>
      <c r="UHV93" s="345"/>
      <c r="UHW93" s="345"/>
      <c r="UHX93" s="345"/>
      <c r="UHY93" s="345"/>
      <c r="UHZ93" s="345"/>
      <c r="UIA93" s="345"/>
      <c r="UIB93" s="345"/>
      <c r="UIC93" s="345"/>
      <c r="UID93" s="345"/>
      <c r="UIE93" s="345"/>
      <c r="UIF93" s="345"/>
      <c r="UIG93" s="345"/>
      <c r="UIH93" s="345"/>
      <c r="UII93" s="345"/>
      <c r="UIJ93" s="345"/>
      <c r="UIK93" s="345"/>
      <c r="UIL93" s="345"/>
      <c r="UIM93" s="345"/>
      <c r="UIN93" s="345"/>
      <c r="UIO93" s="345"/>
      <c r="UIP93" s="345"/>
      <c r="UIQ93" s="345"/>
      <c r="UIR93" s="345"/>
      <c r="UIS93" s="345"/>
      <c r="UIT93" s="345"/>
      <c r="UIU93" s="345"/>
      <c r="UIV93" s="345"/>
      <c r="UIW93" s="345"/>
      <c r="UIX93" s="345"/>
      <c r="UIY93" s="345"/>
      <c r="UIZ93" s="345"/>
      <c r="UJA93" s="345"/>
      <c r="UJB93" s="345"/>
      <c r="UJC93" s="345"/>
      <c r="UJD93" s="345"/>
      <c r="UJE93" s="345"/>
      <c r="UJF93" s="345"/>
      <c r="UJG93" s="345"/>
      <c r="UJH93" s="345"/>
      <c r="UJI93" s="345"/>
      <c r="UJJ93" s="345"/>
      <c r="UJK93" s="345"/>
      <c r="UJL93" s="345"/>
      <c r="UJM93" s="345"/>
      <c r="UJN93" s="345"/>
      <c r="UJO93" s="345"/>
      <c r="UJP93" s="345"/>
      <c r="UJQ93" s="345"/>
      <c r="UJR93" s="345"/>
      <c r="UJS93" s="345"/>
      <c r="UJT93" s="345"/>
      <c r="UJU93" s="345"/>
      <c r="UJV93" s="345"/>
      <c r="UJW93" s="345"/>
      <c r="UJX93" s="345"/>
      <c r="UJY93" s="345"/>
      <c r="UJZ93" s="345"/>
      <c r="UKA93" s="345"/>
      <c r="UKB93" s="345"/>
      <c r="UKC93" s="345"/>
      <c r="UKD93" s="345"/>
      <c r="UKE93" s="345"/>
      <c r="UKF93" s="345"/>
      <c r="UKG93" s="345"/>
      <c r="UKH93" s="345"/>
      <c r="UKI93" s="345"/>
      <c r="UKJ93" s="345"/>
      <c r="UKK93" s="345"/>
      <c r="UKL93" s="345"/>
      <c r="UKM93" s="345"/>
      <c r="UKN93" s="345"/>
      <c r="UKO93" s="345"/>
      <c r="UKP93" s="345"/>
      <c r="UKQ93" s="345"/>
      <c r="UKR93" s="345"/>
      <c r="UKS93" s="345"/>
      <c r="UKT93" s="345"/>
      <c r="UKU93" s="345"/>
      <c r="UKV93" s="345"/>
      <c r="UKW93" s="345"/>
      <c r="UKX93" s="345"/>
      <c r="UKY93" s="345"/>
      <c r="UKZ93" s="345"/>
      <c r="ULA93" s="345"/>
      <c r="ULB93" s="345"/>
      <c r="ULC93" s="345"/>
      <c r="ULD93" s="345"/>
      <c r="ULE93" s="345"/>
      <c r="ULF93" s="345"/>
      <c r="ULG93" s="345"/>
      <c r="ULH93" s="345"/>
      <c r="ULI93" s="345"/>
      <c r="ULJ93" s="345"/>
      <c r="ULK93" s="345"/>
      <c r="ULL93" s="345"/>
      <c r="ULM93" s="345"/>
      <c r="ULN93" s="345"/>
      <c r="ULO93" s="345"/>
      <c r="ULP93" s="345"/>
      <c r="ULQ93" s="345"/>
      <c r="ULR93" s="345"/>
      <c r="ULS93" s="345"/>
      <c r="ULT93" s="345"/>
      <c r="ULU93" s="345"/>
      <c r="ULV93" s="345"/>
      <c r="ULW93" s="345"/>
      <c r="ULX93" s="345"/>
      <c r="ULY93" s="345"/>
      <c r="ULZ93" s="345"/>
      <c r="UMA93" s="345"/>
      <c r="UMB93" s="345"/>
      <c r="UMC93" s="345"/>
      <c r="UMD93" s="345"/>
      <c r="UME93" s="345"/>
      <c r="UMF93" s="345"/>
      <c r="UMG93" s="345"/>
      <c r="UMH93" s="345"/>
      <c r="UMI93" s="345"/>
      <c r="UMJ93" s="345"/>
      <c r="UMK93" s="345"/>
      <c r="UML93" s="345"/>
      <c r="UMM93" s="345"/>
      <c r="UMN93" s="345"/>
      <c r="UMO93" s="345"/>
      <c r="UMP93" s="345"/>
      <c r="UMQ93" s="345"/>
      <c r="UMR93" s="345"/>
      <c r="UMS93" s="345"/>
      <c r="UMT93" s="345"/>
      <c r="UMU93" s="345"/>
      <c r="UMV93" s="345"/>
      <c r="UMW93" s="345"/>
      <c r="UMX93" s="345"/>
      <c r="UMY93" s="345"/>
      <c r="UMZ93" s="345"/>
      <c r="UNA93" s="345"/>
      <c r="UNB93" s="345"/>
      <c r="UNC93" s="345"/>
      <c r="UND93" s="345"/>
      <c r="UNE93" s="345"/>
      <c r="UNF93" s="345"/>
      <c r="UNG93" s="345"/>
      <c r="UNH93" s="345"/>
      <c r="UNI93" s="345"/>
      <c r="UNJ93" s="345"/>
      <c r="UNK93" s="345"/>
      <c r="UNL93" s="345"/>
      <c r="UNM93" s="345"/>
      <c r="UNN93" s="345"/>
      <c r="UNO93" s="345"/>
      <c r="UNP93" s="345"/>
      <c r="UNQ93" s="345"/>
      <c r="UNR93" s="345"/>
      <c r="UNS93" s="345"/>
      <c r="UNT93" s="345"/>
      <c r="UNU93" s="345"/>
      <c r="UNV93" s="345"/>
      <c r="UNW93" s="345"/>
      <c r="UNX93" s="345"/>
      <c r="UNY93" s="345"/>
      <c r="UNZ93" s="345"/>
      <c r="UOA93" s="345"/>
      <c r="UOB93" s="345"/>
      <c r="UOC93" s="345"/>
      <c r="UOD93" s="345"/>
      <c r="UOE93" s="345"/>
      <c r="UOF93" s="345"/>
      <c r="UOG93" s="345"/>
      <c r="UOH93" s="345"/>
      <c r="UOI93" s="345"/>
      <c r="UOJ93" s="345"/>
      <c r="UOK93" s="345"/>
      <c r="UOL93" s="345"/>
      <c r="UOM93" s="345"/>
      <c r="UON93" s="345"/>
      <c r="UOO93" s="345"/>
      <c r="UOP93" s="345"/>
      <c r="UOQ93" s="345"/>
      <c r="UOR93" s="345"/>
      <c r="UOS93" s="345"/>
      <c r="UOT93" s="345"/>
      <c r="UOU93" s="345"/>
      <c r="UOV93" s="345"/>
      <c r="UOW93" s="345"/>
      <c r="UOX93" s="345"/>
      <c r="UOY93" s="345"/>
      <c r="UOZ93" s="345"/>
      <c r="UPA93" s="345"/>
      <c r="UPB93" s="345"/>
      <c r="UPC93" s="345"/>
      <c r="UPD93" s="345"/>
      <c r="UPE93" s="345"/>
      <c r="UPF93" s="345"/>
      <c r="UPG93" s="345"/>
      <c r="UPH93" s="345"/>
      <c r="UPI93" s="345"/>
      <c r="UPJ93" s="345"/>
      <c r="UPK93" s="345"/>
      <c r="UPL93" s="345"/>
      <c r="UPM93" s="345"/>
      <c r="UPN93" s="345"/>
      <c r="UPO93" s="345"/>
      <c r="UPP93" s="345"/>
      <c r="UPQ93" s="345"/>
      <c r="UPR93" s="345"/>
      <c r="UPS93" s="345"/>
      <c r="UPT93" s="345"/>
      <c r="UPU93" s="345"/>
      <c r="UPV93" s="345"/>
      <c r="UPW93" s="345"/>
      <c r="UPX93" s="345"/>
      <c r="UPY93" s="345"/>
      <c r="UPZ93" s="345"/>
      <c r="UQA93" s="345"/>
      <c r="UQB93" s="345"/>
      <c r="UQC93" s="345"/>
      <c r="UQD93" s="345"/>
      <c r="UQE93" s="345"/>
      <c r="UQF93" s="345"/>
      <c r="UQG93" s="345"/>
      <c r="UQH93" s="345"/>
      <c r="UQI93" s="345"/>
      <c r="UQJ93" s="345"/>
      <c r="UQK93" s="345"/>
      <c r="UQL93" s="345"/>
      <c r="UQM93" s="345"/>
      <c r="UQN93" s="345"/>
      <c r="UQO93" s="345"/>
      <c r="UQP93" s="345"/>
      <c r="UQQ93" s="345"/>
      <c r="UQR93" s="345"/>
      <c r="UQS93" s="345"/>
      <c r="UQT93" s="345"/>
      <c r="UQU93" s="345"/>
      <c r="UQV93" s="345"/>
      <c r="UQW93" s="345"/>
      <c r="UQX93" s="345"/>
      <c r="UQY93" s="345"/>
      <c r="UQZ93" s="345"/>
      <c r="URA93" s="345"/>
      <c r="URB93" s="345"/>
      <c r="URC93" s="345"/>
      <c r="URD93" s="345"/>
      <c r="URE93" s="345"/>
      <c r="URF93" s="345"/>
      <c r="URG93" s="345"/>
      <c r="URH93" s="345"/>
      <c r="URI93" s="345"/>
      <c r="URJ93" s="345"/>
      <c r="URK93" s="345"/>
      <c r="URL93" s="345"/>
      <c r="URM93" s="345"/>
      <c r="URN93" s="345"/>
      <c r="URO93" s="345"/>
      <c r="URP93" s="345"/>
      <c r="URQ93" s="345"/>
      <c r="URR93" s="345"/>
      <c r="URS93" s="345"/>
      <c r="URT93" s="345"/>
      <c r="URU93" s="345"/>
      <c r="URV93" s="345"/>
      <c r="URW93" s="345"/>
      <c r="URX93" s="345"/>
      <c r="URY93" s="345"/>
      <c r="URZ93" s="345"/>
      <c r="USA93" s="345"/>
      <c r="USB93" s="345"/>
      <c r="USC93" s="345"/>
      <c r="USD93" s="345"/>
      <c r="USE93" s="345"/>
      <c r="USF93" s="345"/>
      <c r="USG93" s="345"/>
      <c r="USH93" s="345"/>
      <c r="USI93" s="345"/>
      <c r="USJ93" s="345"/>
      <c r="USK93" s="345"/>
      <c r="USL93" s="345"/>
      <c r="USM93" s="345"/>
      <c r="USN93" s="345"/>
      <c r="USO93" s="345"/>
      <c r="USP93" s="345"/>
      <c r="USQ93" s="345"/>
      <c r="USR93" s="345"/>
      <c r="USS93" s="345"/>
      <c r="UST93" s="345"/>
      <c r="USU93" s="345"/>
      <c r="USV93" s="345"/>
      <c r="USW93" s="345"/>
      <c r="USX93" s="345"/>
      <c r="USY93" s="345"/>
      <c r="USZ93" s="345"/>
      <c r="UTA93" s="345"/>
      <c r="UTB93" s="345"/>
      <c r="UTC93" s="345"/>
      <c r="UTD93" s="345"/>
      <c r="UTE93" s="345"/>
      <c r="UTF93" s="345"/>
      <c r="UTG93" s="345"/>
      <c r="UTH93" s="345"/>
      <c r="UTI93" s="345"/>
      <c r="UTJ93" s="345"/>
      <c r="UTK93" s="345"/>
      <c r="UTL93" s="345"/>
      <c r="UTM93" s="345"/>
      <c r="UTN93" s="345"/>
      <c r="UTO93" s="345"/>
      <c r="UTP93" s="345"/>
      <c r="UTQ93" s="345"/>
      <c r="UTR93" s="345"/>
      <c r="UTS93" s="345"/>
      <c r="UTT93" s="345"/>
      <c r="UTU93" s="345"/>
      <c r="UTV93" s="345"/>
      <c r="UTW93" s="345"/>
      <c r="UTX93" s="345"/>
      <c r="UTY93" s="345"/>
      <c r="UTZ93" s="345"/>
      <c r="UUA93" s="345"/>
      <c r="UUB93" s="345"/>
      <c r="UUC93" s="345"/>
      <c r="UUD93" s="345"/>
      <c r="UUE93" s="345"/>
      <c r="UUF93" s="345"/>
      <c r="UUG93" s="345"/>
      <c r="UUH93" s="345"/>
      <c r="UUI93" s="345"/>
      <c r="UUJ93" s="345"/>
      <c r="UUK93" s="345"/>
      <c r="UUL93" s="345"/>
      <c r="UUM93" s="345"/>
      <c r="UUN93" s="345"/>
      <c r="UUO93" s="345"/>
      <c r="UUP93" s="345"/>
      <c r="UUQ93" s="345"/>
      <c r="UUR93" s="345"/>
      <c r="UUS93" s="345"/>
      <c r="UUT93" s="345"/>
      <c r="UUU93" s="345"/>
      <c r="UUV93" s="345"/>
      <c r="UUW93" s="345"/>
      <c r="UUX93" s="345"/>
      <c r="UUY93" s="345"/>
      <c r="UUZ93" s="345"/>
      <c r="UVA93" s="345"/>
      <c r="UVB93" s="345"/>
      <c r="UVC93" s="345"/>
      <c r="UVD93" s="345"/>
      <c r="UVE93" s="345"/>
      <c r="UVF93" s="345"/>
      <c r="UVG93" s="345"/>
      <c r="UVH93" s="345"/>
      <c r="UVI93" s="345"/>
      <c r="UVJ93" s="345"/>
      <c r="UVK93" s="345"/>
      <c r="UVL93" s="345"/>
      <c r="UVM93" s="345"/>
      <c r="UVN93" s="345"/>
      <c r="UVO93" s="345"/>
      <c r="UVP93" s="345"/>
      <c r="UVQ93" s="345"/>
      <c r="UVR93" s="345"/>
      <c r="UVS93" s="345"/>
      <c r="UVT93" s="345"/>
      <c r="UVU93" s="345"/>
      <c r="UVV93" s="345"/>
      <c r="UVW93" s="345"/>
      <c r="UVX93" s="345"/>
      <c r="UVY93" s="345"/>
      <c r="UVZ93" s="345"/>
      <c r="UWA93" s="345"/>
      <c r="UWB93" s="345"/>
      <c r="UWC93" s="345"/>
      <c r="UWD93" s="345"/>
      <c r="UWE93" s="345"/>
      <c r="UWF93" s="345"/>
      <c r="UWG93" s="345"/>
      <c r="UWH93" s="345"/>
      <c r="UWI93" s="345"/>
      <c r="UWJ93" s="345"/>
      <c r="UWK93" s="345"/>
      <c r="UWL93" s="345"/>
      <c r="UWM93" s="345"/>
      <c r="UWN93" s="345"/>
      <c r="UWO93" s="345"/>
      <c r="UWP93" s="345"/>
      <c r="UWQ93" s="345"/>
      <c r="UWR93" s="345"/>
      <c r="UWS93" s="345"/>
      <c r="UWT93" s="345"/>
      <c r="UWU93" s="345"/>
      <c r="UWV93" s="345"/>
      <c r="UWW93" s="345"/>
      <c r="UWX93" s="345"/>
      <c r="UWY93" s="345"/>
      <c r="UWZ93" s="345"/>
      <c r="UXA93" s="345"/>
      <c r="UXB93" s="345"/>
      <c r="UXC93" s="345"/>
      <c r="UXD93" s="345"/>
      <c r="UXE93" s="345"/>
      <c r="UXF93" s="345"/>
      <c r="UXG93" s="345"/>
      <c r="UXH93" s="345"/>
      <c r="UXI93" s="345"/>
      <c r="UXJ93" s="345"/>
      <c r="UXK93" s="345"/>
      <c r="UXL93" s="345"/>
      <c r="UXM93" s="345"/>
      <c r="UXN93" s="345"/>
      <c r="UXO93" s="345"/>
      <c r="UXP93" s="345"/>
      <c r="UXQ93" s="345"/>
      <c r="UXR93" s="345"/>
      <c r="UXS93" s="345"/>
      <c r="UXT93" s="345"/>
      <c r="UXU93" s="345"/>
      <c r="UXV93" s="345"/>
      <c r="UXW93" s="345"/>
      <c r="UXX93" s="345"/>
      <c r="UXY93" s="345"/>
      <c r="UXZ93" s="345"/>
      <c r="UYA93" s="345"/>
      <c r="UYB93" s="345"/>
      <c r="UYC93" s="345"/>
      <c r="UYD93" s="345"/>
      <c r="UYE93" s="345"/>
      <c r="UYF93" s="345"/>
      <c r="UYG93" s="345"/>
      <c r="UYH93" s="345"/>
      <c r="UYI93" s="345"/>
      <c r="UYJ93" s="345"/>
      <c r="UYK93" s="345"/>
      <c r="UYL93" s="345"/>
      <c r="UYM93" s="345"/>
      <c r="UYN93" s="345"/>
      <c r="UYO93" s="345"/>
      <c r="UYP93" s="345"/>
      <c r="UYQ93" s="345"/>
      <c r="UYR93" s="345"/>
      <c r="UYS93" s="345"/>
      <c r="UYT93" s="345"/>
      <c r="UYU93" s="345"/>
      <c r="UYV93" s="345"/>
      <c r="UYW93" s="345"/>
      <c r="UYX93" s="345"/>
      <c r="UYY93" s="345"/>
      <c r="UYZ93" s="345"/>
      <c r="UZA93" s="345"/>
      <c r="UZB93" s="345"/>
      <c r="UZC93" s="345"/>
      <c r="UZD93" s="345"/>
      <c r="UZE93" s="345"/>
      <c r="UZF93" s="345"/>
      <c r="UZG93" s="345"/>
      <c r="UZH93" s="345"/>
      <c r="UZI93" s="345"/>
      <c r="UZJ93" s="345"/>
      <c r="UZK93" s="345"/>
      <c r="UZL93" s="345"/>
      <c r="UZM93" s="345"/>
      <c r="UZN93" s="345"/>
      <c r="UZO93" s="345"/>
      <c r="UZP93" s="345"/>
      <c r="UZQ93" s="345"/>
      <c r="UZR93" s="345"/>
      <c r="UZS93" s="345"/>
      <c r="UZT93" s="345"/>
      <c r="UZU93" s="345"/>
      <c r="UZV93" s="345"/>
      <c r="UZW93" s="345"/>
      <c r="UZX93" s="345"/>
      <c r="UZY93" s="345"/>
      <c r="UZZ93" s="345"/>
      <c r="VAA93" s="345"/>
      <c r="VAB93" s="345"/>
      <c r="VAC93" s="345"/>
      <c r="VAD93" s="345"/>
      <c r="VAE93" s="345"/>
      <c r="VAF93" s="345"/>
      <c r="VAG93" s="345"/>
      <c r="VAH93" s="345"/>
      <c r="VAI93" s="345"/>
      <c r="VAJ93" s="345"/>
      <c r="VAK93" s="345"/>
      <c r="VAL93" s="345"/>
      <c r="VAM93" s="345"/>
      <c r="VAN93" s="345"/>
      <c r="VAO93" s="345"/>
      <c r="VAP93" s="345"/>
      <c r="VAQ93" s="345"/>
      <c r="VAR93" s="345"/>
      <c r="VAS93" s="345"/>
      <c r="VAT93" s="345"/>
      <c r="VAU93" s="345"/>
      <c r="VAV93" s="345"/>
      <c r="VAW93" s="345"/>
      <c r="VAX93" s="345"/>
      <c r="VAY93" s="345"/>
      <c r="VAZ93" s="345"/>
      <c r="VBA93" s="345"/>
      <c r="VBB93" s="345"/>
      <c r="VBC93" s="345"/>
      <c r="VBD93" s="345"/>
      <c r="VBE93" s="345"/>
      <c r="VBF93" s="345"/>
      <c r="VBG93" s="345"/>
      <c r="VBH93" s="345"/>
      <c r="VBI93" s="345"/>
      <c r="VBJ93" s="345"/>
      <c r="VBK93" s="345"/>
      <c r="VBL93" s="345"/>
      <c r="VBM93" s="345"/>
      <c r="VBN93" s="345"/>
      <c r="VBO93" s="345"/>
      <c r="VBP93" s="345"/>
      <c r="VBQ93" s="345"/>
      <c r="VBR93" s="345"/>
      <c r="VBS93" s="345"/>
      <c r="VBT93" s="345"/>
      <c r="VBU93" s="345"/>
      <c r="VBV93" s="345"/>
      <c r="VBW93" s="345"/>
      <c r="VBX93" s="345"/>
      <c r="VBY93" s="345"/>
      <c r="VBZ93" s="345"/>
      <c r="VCA93" s="345"/>
      <c r="VCB93" s="345"/>
      <c r="VCC93" s="345"/>
      <c r="VCD93" s="345"/>
      <c r="VCE93" s="345"/>
      <c r="VCF93" s="345"/>
      <c r="VCG93" s="345"/>
      <c r="VCH93" s="345"/>
      <c r="VCI93" s="345"/>
      <c r="VCJ93" s="345"/>
      <c r="VCK93" s="345"/>
      <c r="VCL93" s="345"/>
      <c r="VCM93" s="345"/>
      <c r="VCN93" s="345"/>
      <c r="VCO93" s="345"/>
      <c r="VCP93" s="345"/>
      <c r="VCQ93" s="345"/>
      <c r="VCR93" s="345"/>
      <c r="VCS93" s="345"/>
      <c r="VCT93" s="345"/>
      <c r="VCU93" s="345"/>
      <c r="VCV93" s="345"/>
      <c r="VCW93" s="345"/>
      <c r="VCX93" s="345"/>
      <c r="VCY93" s="345"/>
      <c r="VCZ93" s="345"/>
      <c r="VDA93" s="345"/>
      <c r="VDB93" s="345"/>
      <c r="VDC93" s="345"/>
      <c r="VDD93" s="345"/>
      <c r="VDE93" s="345"/>
      <c r="VDF93" s="345"/>
      <c r="VDG93" s="345"/>
      <c r="VDH93" s="345"/>
      <c r="VDI93" s="345"/>
      <c r="VDJ93" s="345"/>
      <c r="VDK93" s="345"/>
      <c r="VDL93" s="345"/>
      <c r="VDM93" s="345"/>
      <c r="VDN93" s="345"/>
      <c r="VDO93" s="345"/>
      <c r="VDP93" s="345"/>
      <c r="VDQ93" s="345"/>
      <c r="VDR93" s="345"/>
      <c r="VDS93" s="345"/>
      <c r="VDT93" s="345"/>
      <c r="VDU93" s="345"/>
      <c r="VDV93" s="345"/>
      <c r="VDW93" s="345"/>
      <c r="VDX93" s="345"/>
      <c r="VDY93" s="345"/>
      <c r="VDZ93" s="345"/>
      <c r="VEA93" s="345"/>
      <c r="VEB93" s="345"/>
      <c r="VEC93" s="345"/>
      <c r="VED93" s="345"/>
      <c r="VEE93" s="345"/>
      <c r="VEF93" s="345"/>
      <c r="VEG93" s="345"/>
      <c r="VEH93" s="345"/>
      <c r="VEI93" s="345"/>
      <c r="VEJ93" s="345"/>
      <c r="VEK93" s="345"/>
      <c r="VEL93" s="345"/>
      <c r="VEM93" s="345"/>
      <c r="VEN93" s="345"/>
      <c r="VEO93" s="345"/>
      <c r="VEP93" s="345"/>
      <c r="VEQ93" s="345"/>
      <c r="VER93" s="345"/>
      <c r="VES93" s="345"/>
      <c r="VET93" s="345"/>
      <c r="VEU93" s="345"/>
      <c r="VEV93" s="345"/>
      <c r="VEW93" s="345"/>
      <c r="VEX93" s="345"/>
      <c r="VEY93" s="345"/>
      <c r="VEZ93" s="345"/>
      <c r="VFA93" s="345"/>
      <c r="VFB93" s="345"/>
      <c r="VFC93" s="345"/>
      <c r="VFD93" s="345"/>
      <c r="VFE93" s="345"/>
      <c r="VFF93" s="345"/>
      <c r="VFG93" s="345"/>
      <c r="VFH93" s="345"/>
      <c r="VFI93" s="345"/>
      <c r="VFJ93" s="345"/>
      <c r="VFK93" s="345"/>
      <c r="VFL93" s="345"/>
      <c r="VFM93" s="345"/>
      <c r="VFN93" s="345"/>
      <c r="VFO93" s="345"/>
      <c r="VFP93" s="345"/>
      <c r="VFQ93" s="345"/>
      <c r="VFR93" s="345"/>
      <c r="VFS93" s="345"/>
      <c r="VFT93" s="345"/>
      <c r="VFU93" s="345"/>
      <c r="VFV93" s="345"/>
      <c r="VFW93" s="345"/>
      <c r="VFX93" s="345"/>
      <c r="VFY93" s="345"/>
      <c r="VFZ93" s="345"/>
      <c r="VGA93" s="345"/>
      <c r="VGB93" s="345"/>
      <c r="VGC93" s="345"/>
      <c r="VGD93" s="345"/>
      <c r="VGE93" s="345"/>
      <c r="VGF93" s="345"/>
      <c r="VGG93" s="345"/>
      <c r="VGH93" s="345"/>
      <c r="VGI93" s="345"/>
      <c r="VGJ93" s="345"/>
      <c r="VGK93" s="345"/>
      <c r="VGL93" s="345"/>
      <c r="VGM93" s="345"/>
      <c r="VGN93" s="345"/>
      <c r="VGO93" s="345"/>
      <c r="VGP93" s="345"/>
      <c r="VGQ93" s="345"/>
      <c r="VGR93" s="345"/>
      <c r="VGS93" s="345"/>
      <c r="VGT93" s="345"/>
      <c r="VGU93" s="345"/>
      <c r="VGV93" s="345"/>
      <c r="VGW93" s="345"/>
      <c r="VGX93" s="345"/>
      <c r="VGY93" s="345"/>
      <c r="VGZ93" s="345"/>
      <c r="VHA93" s="345"/>
      <c r="VHB93" s="345"/>
      <c r="VHC93" s="345"/>
      <c r="VHD93" s="345"/>
      <c r="VHE93" s="345"/>
      <c r="VHF93" s="345"/>
      <c r="VHG93" s="345"/>
      <c r="VHH93" s="345"/>
      <c r="VHI93" s="345"/>
      <c r="VHJ93" s="345"/>
      <c r="VHK93" s="345"/>
      <c r="VHL93" s="345"/>
      <c r="VHM93" s="345"/>
      <c r="VHN93" s="345"/>
      <c r="VHO93" s="345"/>
      <c r="VHP93" s="345"/>
      <c r="VHQ93" s="345"/>
      <c r="VHR93" s="345"/>
      <c r="VHS93" s="345"/>
      <c r="VHT93" s="345"/>
      <c r="VHU93" s="345"/>
      <c r="VHV93" s="345"/>
      <c r="VHW93" s="345"/>
      <c r="VHX93" s="345"/>
      <c r="VHY93" s="345"/>
      <c r="VHZ93" s="345"/>
      <c r="VIA93" s="345"/>
      <c r="VIB93" s="345"/>
      <c r="VIC93" s="345"/>
      <c r="VID93" s="345"/>
      <c r="VIE93" s="345"/>
      <c r="VIF93" s="345"/>
      <c r="VIG93" s="345"/>
      <c r="VIH93" s="345"/>
      <c r="VII93" s="345"/>
      <c r="VIJ93" s="345"/>
      <c r="VIK93" s="345"/>
      <c r="VIL93" s="345"/>
      <c r="VIM93" s="345"/>
      <c r="VIN93" s="345"/>
      <c r="VIO93" s="345"/>
      <c r="VIP93" s="345"/>
      <c r="VIQ93" s="345"/>
      <c r="VIR93" s="345"/>
      <c r="VIS93" s="345"/>
      <c r="VIT93" s="345"/>
      <c r="VIU93" s="345"/>
      <c r="VIV93" s="345"/>
      <c r="VIW93" s="345"/>
      <c r="VIX93" s="345"/>
      <c r="VIY93" s="345"/>
      <c r="VIZ93" s="345"/>
      <c r="VJA93" s="345"/>
      <c r="VJB93" s="345"/>
      <c r="VJC93" s="345"/>
      <c r="VJD93" s="345"/>
      <c r="VJE93" s="345"/>
      <c r="VJF93" s="345"/>
      <c r="VJG93" s="345"/>
      <c r="VJH93" s="345"/>
      <c r="VJI93" s="345"/>
      <c r="VJJ93" s="345"/>
      <c r="VJK93" s="345"/>
      <c r="VJL93" s="345"/>
      <c r="VJM93" s="345"/>
      <c r="VJN93" s="345"/>
      <c r="VJO93" s="345"/>
      <c r="VJP93" s="345"/>
      <c r="VJQ93" s="345"/>
      <c r="VJR93" s="345"/>
      <c r="VJS93" s="345"/>
      <c r="VJT93" s="345"/>
      <c r="VJU93" s="345"/>
      <c r="VJV93" s="345"/>
      <c r="VJW93" s="345"/>
      <c r="VJX93" s="345"/>
      <c r="VJY93" s="345"/>
      <c r="VJZ93" s="345"/>
      <c r="VKA93" s="345"/>
      <c r="VKB93" s="345"/>
      <c r="VKC93" s="345"/>
      <c r="VKD93" s="345"/>
      <c r="VKE93" s="345"/>
      <c r="VKF93" s="345"/>
      <c r="VKG93" s="345"/>
      <c r="VKH93" s="345"/>
      <c r="VKI93" s="345"/>
      <c r="VKJ93" s="345"/>
      <c r="VKK93" s="345"/>
      <c r="VKL93" s="345"/>
      <c r="VKM93" s="345"/>
      <c r="VKN93" s="345"/>
      <c r="VKO93" s="345"/>
      <c r="VKP93" s="345"/>
      <c r="VKQ93" s="345"/>
      <c r="VKR93" s="345"/>
      <c r="VKS93" s="345"/>
      <c r="VKT93" s="345"/>
      <c r="VKU93" s="345"/>
      <c r="VKV93" s="345"/>
      <c r="VKW93" s="345"/>
      <c r="VKX93" s="345"/>
      <c r="VKY93" s="345"/>
      <c r="VKZ93" s="345"/>
      <c r="VLA93" s="345"/>
      <c r="VLB93" s="345"/>
      <c r="VLC93" s="345"/>
      <c r="VLD93" s="345"/>
      <c r="VLE93" s="345"/>
      <c r="VLF93" s="345"/>
      <c r="VLG93" s="345"/>
      <c r="VLH93" s="345"/>
      <c r="VLI93" s="345"/>
      <c r="VLJ93" s="345"/>
      <c r="VLK93" s="345"/>
      <c r="VLL93" s="345"/>
      <c r="VLM93" s="345"/>
      <c r="VLN93" s="345"/>
      <c r="VLO93" s="345"/>
      <c r="VLP93" s="345"/>
      <c r="VLQ93" s="345"/>
      <c r="VLR93" s="345"/>
      <c r="VLS93" s="345"/>
      <c r="VLT93" s="345"/>
      <c r="VLU93" s="345"/>
      <c r="VLV93" s="345"/>
      <c r="VLW93" s="345"/>
      <c r="VLX93" s="345"/>
      <c r="VLY93" s="345"/>
      <c r="VLZ93" s="345"/>
      <c r="VMA93" s="345"/>
      <c r="VMB93" s="345"/>
      <c r="VMC93" s="345"/>
      <c r="VMD93" s="345"/>
      <c r="VME93" s="345"/>
      <c r="VMF93" s="345"/>
      <c r="VMG93" s="345"/>
      <c r="VMH93" s="345"/>
      <c r="VMI93" s="345"/>
      <c r="VMJ93" s="345"/>
      <c r="VMK93" s="345"/>
      <c r="VML93" s="345"/>
      <c r="VMM93" s="345"/>
      <c r="VMN93" s="345"/>
      <c r="VMO93" s="345"/>
      <c r="VMP93" s="345"/>
      <c r="VMQ93" s="345"/>
      <c r="VMR93" s="345"/>
      <c r="VMS93" s="345"/>
      <c r="VMT93" s="345"/>
      <c r="VMU93" s="345"/>
      <c r="VMV93" s="345"/>
      <c r="VMW93" s="345"/>
      <c r="VMX93" s="345"/>
      <c r="VMY93" s="345"/>
      <c r="VMZ93" s="345"/>
      <c r="VNA93" s="345"/>
      <c r="VNB93" s="345"/>
      <c r="VNC93" s="345"/>
      <c r="VND93" s="345"/>
      <c r="VNE93" s="345"/>
      <c r="VNF93" s="345"/>
      <c r="VNG93" s="345"/>
      <c r="VNH93" s="345"/>
      <c r="VNI93" s="345"/>
      <c r="VNJ93" s="345"/>
      <c r="VNK93" s="345"/>
      <c r="VNL93" s="345"/>
      <c r="VNM93" s="345"/>
      <c r="VNN93" s="345"/>
      <c r="VNO93" s="345"/>
      <c r="VNP93" s="345"/>
      <c r="VNQ93" s="345"/>
      <c r="VNR93" s="345"/>
      <c r="VNS93" s="345"/>
      <c r="VNT93" s="345"/>
      <c r="VNU93" s="345"/>
      <c r="VNV93" s="345"/>
      <c r="VNW93" s="345"/>
      <c r="VNX93" s="345"/>
      <c r="VNY93" s="345"/>
      <c r="VNZ93" s="345"/>
      <c r="VOA93" s="345"/>
      <c r="VOB93" s="345"/>
      <c r="VOC93" s="345"/>
      <c r="VOD93" s="345"/>
      <c r="VOE93" s="345"/>
      <c r="VOF93" s="345"/>
      <c r="VOG93" s="345"/>
      <c r="VOH93" s="345"/>
      <c r="VOI93" s="345"/>
      <c r="VOJ93" s="345"/>
      <c r="VOK93" s="345"/>
      <c r="VOL93" s="345"/>
      <c r="VOM93" s="345"/>
      <c r="VON93" s="345"/>
      <c r="VOO93" s="345"/>
      <c r="VOP93" s="345"/>
      <c r="VOQ93" s="345"/>
      <c r="VOR93" s="345"/>
      <c r="VOS93" s="345"/>
      <c r="VOT93" s="345"/>
      <c r="VOU93" s="345"/>
      <c r="VOV93" s="345"/>
      <c r="VOW93" s="345"/>
      <c r="VOX93" s="345"/>
      <c r="VOY93" s="345"/>
      <c r="VOZ93" s="345"/>
      <c r="VPA93" s="345"/>
      <c r="VPB93" s="345"/>
      <c r="VPC93" s="345"/>
      <c r="VPD93" s="345"/>
      <c r="VPE93" s="345"/>
      <c r="VPF93" s="345"/>
      <c r="VPG93" s="345"/>
      <c r="VPH93" s="345"/>
      <c r="VPI93" s="345"/>
      <c r="VPJ93" s="345"/>
      <c r="VPK93" s="345"/>
      <c r="VPL93" s="345"/>
      <c r="VPM93" s="345"/>
      <c r="VPN93" s="345"/>
      <c r="VPO93" s="345"/>
      <c r="VPP93" s="345"/>
      <c r="VPQ93" s="345"/>
      <c r="VPR93" s="345"/>
      <c r="VPS93" s="345"/>
      <c r="VPT93" s="345"/>
      <c r="VPU93" s="345"/>
      <c r="VPV93" s="345"/>
      <c r="VPW93" s="345"/>
      <c r="VPX93" s="345"/>
      <c r="VPY93" s="345"/>
      <c r="VPZ93" s="345"/>
      <c r="VQA93" s="345"/>
      <c r="VQB93" s="345"/>
      <c r="VQC93" s="345"/>
      <c r="VQD93" s="345"/>
      <c r="VQE93" s="345"/>
      <c r="VQF93" s="345"/>
      <c r="VQG93" s="345"/>
      <c r="VQH93" s="345"/>
      <c r="VQI93" s="345"/>
      <c r="VQJ93" s="345"/>
      <c r="VQK93" s="345"/>
      <c r="VQL93" s="345"/>
      <c r="VQM93" s="345"/>
      <c r="VQN93" s="345"/>
      <c r="VQO93" s="345"/>
      <c r="VQP93" s="345"/>
      <c r="VQQ93" s="345"/>
      <c r="VQR93" s="345"/>
      <c r="VQS93" s="345"/>
      <c r="VQT93" s="345"/>
      <c r="VQU93" s="345"/>
      <c r="VQV93" s="345"/>
      <c r="VQW93" s="345"/>
      <c r="VQX93" s="345"/>
      <c r="VQY93" s="345"/>
      <c r="VQZ93" s="345"/>
      <c r="VRA93" s="345"/>
      <c r="VRB93" s="345"/>
      <c r="VRC93" s="345"/>
      <c r="VRD93" s="345"/>
      <c r="VRE93" s="345"/>
      <c r="VRF93" s="345"/>
      <c r="VRG93" s="345"/>
      <c r="VRH93" s="345"/>
      <c r="VRI93" s="345"/>
      <c r="VRJ93" s="345"/>
      <c r="VRK93" s="345"/>
      <c r="VRL93" s="345"/>
      <c r="VRM93" s="345"/>
      <c r="VRN93" s="345"/>
      <c r="VRO93" s="345"/>
      <c r="VRP93" s="345"/>
      <c r="VRQ93" s="345"/>
      <c r="VRR93" s="345"/>
      <c r="VRS93" s="345"/>
      <c r="VRT93" s="345"/>
      <c r="VRU93" s="345"/>
      <c r="VRV93" s="345"/>
      <c r="VRW93" s="345"/>
      <c r="VRX93" s="345"/>
      <c r="VRY93" s="345"/>
      <c r="VRZ93" s="345"/>
      <c r="VSA93" s="345"/>
      <c r="VSB93" s="345"/>
      <c r="VSC93" s="345"/>
      <c r="VSD93" s="345"/>
      <c r="VSE93" s="345"/>
      <c r="VSF93" s="345"/>
      <c r="VSG93" s="345"/>
      <c r="VSH93" s="345"/>
      <c r="VSI93" s="345"/>
      <c r="VSJ93" s="345"/>
      <c r="VSK93" s="345"/>
      <c r="VSL93" s="345"/>
      <c r="VSM93" s="345"/>
      <c r="VSN93" s="345"/>
      <c r="VSO93" s="345"/>
      <c r="VSP93" s="345"/>
      <c r="VSQ93" s="345"/>
      <c r="VSR93" s="345"/>
      <c r="VSS93" s="345"/>
      <c r="VST93" s="345"/>
      <c r="VSU93" s="345"/>
      <c r="VSV93" s="345"/>
      <c r="VSW93" s="345"/>
      <c r="VSX93" s="345"/>
      <c r="VSY93" s="345"/>
      <c r="VSZ93" s="345"/>
      <c r="VTA93" s="345"/>
      <c r="VTB93" s="345"/>
      <c r="VTC93" s="345"/>
      <c r="VTD93" s="345"/>
      <c r="VTE93" s="345"/>
      <c r="VTF93" s="345"/>
      <c r="VTG93" s="345"/>
      <c r="VTH93" s="345"/>
      <c r="VTI93" s="345"/>
      <c r="VTJ93" s="345"/>
      <c r="VTK93" s="345"/>
      <c r="VTL93" s="345"/>
      <c r="VTM93" s="345"/>
      <c r="VTN93" s="345"/>
      <c r="VTO93" s="345"/>
      <c r="VTP93" s="345"/>
      <c r="VTQ93" s="345"/>
      <c r="VTR93" s="345"/>
      <c r="VTS93" s="345"/>
      <c r="VTT93" s="345"/>
      <c r="VTU93" s="345"/>
      <c r="VTV93" s="345"/>
      <c r="VTW93" s="345"/>
      <c r="VTX93" s="345"/>
      <c r="VTY93" s="345"/>
      <c r="VTZ93" s="345"/>
      <c r="VUA93" s="345"/>
      <c r="VUB93" s="345"/>
      <c r="VUC93" s="345"/>
      <c r="VUD93" s="345"/>
      <c r="VUE93" s="345"/>
      <c r="VUF93" s="345"/>
      <c r="VUG93" s="345"/>
      <c r="VUH93" s="345"/>
      <c r="VUI93" s="345"/>
      <c r="VUJ93" s="345"/>
      <c r="VUK93" s="345"/>
      <c r="VUL93" s="345"/>
      <c r="VUM93" s="345"/>
      <c r="VUN93" s="345"/>
      <c r="VUO93" s="345"/>
      <c r="VUP93" s="345"/>
      <c r="VUQ93" s="345"/>
      <c r="VUR93" s="345"/>
      <c r="VUS93" s="345"/>
      <c r="VUT93" s="345"/>
      <c r="VUU93" s="345"/>
      <c r="VUV93" s="345"/>
      <c r="VUW93" s="345"/>
      <c r="VUX93" s="345"/>
      <c r="VUY93" s="345"/>
      <c r="VUZ93" s="345"/>
      <c r="VVA93" s="345"/>
      <c r="VVB93" s="345"/>
      <c r="VVC93" s="345"/>
      <c r="VVD93" s="345"/>
      <c r="VVE93" s="345"/>
      <c r="VVF93" s="345"/>
      <c r="VVG93" s="345"/>
      <c r="VVH93" s="345"/>
      <c r="VVI93" s="345"/>
      <c r="VVJ93" s="345"/>
      <c r="VVK93" s="345"/>
      <c r="VVL93" s="345"/>
      <c r="VVM93" s="345"/>
      <c r="VVN93" s="345"/>
      <c r="VVO93" s="345"/>
      <c r="VVP93" s="345"/>
      <c r="VVQ93" s="345"/>
      <c r="VVR93" s="345"/>
      <c r="VVS93" s="345"/>
      <c r="VVT93" s="345"/>
      <c r="VVU93" s="345"/>
      <c r="VVV93" s="345"/>
      <c r="VVW93" s="345"/>
      <c r="VVX93" s="345"/>
      <c r="VVY93" s="345"/>
      <c r="VVZ93" s="345"/>
      <c r="VWA93" s="345"/>
      <c r="VWB93" s="345"/>
      <c r="VWC93" s="345"/>
      <c r="VWD93" s="345"/>
      <c r="VWE93" s="345"/>
      <c r="VWF93" s="345"/>
      <c r="VWG93" s="345"/>
      <c r="VWH93" s="345"/>
      <c r="VWI93" s="345"/>
      <c r="VWJ93" s="345"/>
      <c r="VWK93" s="345"/>
      <c r="VWL93" s="345"/>
      <c r="VWM93" s="345"/>
      <c r="VWN93" s="345"/>
      <c r="VWO93" s="345"/>
      <c r="VWP93" s="345"/>
      <c r="VWQ93" s="345"/>
      <c r="VWR93" s="345"/>
      <c r="VWS93" s="345"/>
      <c r="VWT93" s="345"/>
      <c r="VWU93" s="345"/>
      <c r="VWV93" s="345"/>
      <c r="VWW93" s="345"/>
      <c r="VWX93" s="345"/>
      <c r="VWY93" s="345"/>
      <c r="VWZ93" s="345"/>
      <c r="VXA93" s="345"/>
      <c r="VXB93" s="345"/>
      <c r="VXC93" s="345"/>
      <c r="VXD93" s="345"/>
      <c r="VXE93" s="345"/>
      <c r="VXF93" s="345"/>
      <c r="VXG93" s="345"/>
      <c r="VXH93" s="345"/>
      <c r="VXI93" s="345"/>
      <c r="VXJ93" s="345"/>
      <c r="VXK93" s="345"/>
      <c r="VXL93" s="345"/>
      <c r="VXM93" s="345"/>
      <c r="VXN93" s="345"/>
      <c r="VXO93" s="345"/>
      <c r="VXP93" s="345"/>
      <c r="VXQ93" s="345"/>
      <c r="VXR93" s="345"/>
      <c r="VXS93" s="345"/>
      <c r="VXT93" s="345"/>
      <c r="VXU93" s="345"/>
      <c r="VXV93" s="345"/>
      <c r="VXW93" s="345"/>
      <c r="VXX93" s="345"/>
      <c r="VXY93" s="345"/>
      <c r="VXZ93" s="345"/>
      <c r="VYA93" s="345"/>
      <c r="VYB93" s="345"/>
      <c r="VYC93" s="345"/>
      <c r="VYD93" s="345"/>
      <c r="VYE93" s="345"/>
      <c r="VYF93" s="345"/>
      <c r="VYG93" s="345"/>
      <c r="VYH93" s="345"/>
      <c r="VYI93" s="345"/>
      <c r="VYJ93" s="345"/>
      <c r="VYK93" s="345"/>
      <c r="VYL93" s="345"/>
      <c r="VYM93" s="345"/>
      <c r="VYN93" s="345"/>
      <c r="VYO93" s="345"/>
      <c r="VYP93" s="345"/>
      <c r="VYQ93" s="345"/>
      <c r="VYR93" s="345"/>
      <c r="VYS93" s="345"/>
      <c r="VYT93" s="345"/>
      <c r="VYU93" s="345"/>
      <c r="VYV93" s="345"/>
      <c r="VYW93" s="345"/>
      <c r="VYX93" s="345"/>
      <c r="VYY93" s="345"/>
      <c r="VYZ93" s="345"/>
      <c r="VZA93" s="345"/>
      <c r="VZB93" s="345"/>
      <c r="VZC93" s="345"/>
      <c r="VZD93" s="345"/>
      <c r="VZE93" s="345"/>
      <c r="VZF93" s="345"/>
      <c r="VZG93" s="345"/>
      <c r="VZH93" s="345"/>
      <c r="VZI93" s="345"/>
      <c r="VZJ93" s="345"/>
      <c r="VZK93" s="345"/>
      <c r="VZL93" s="345"/>
      <c r="VZM93" s="345"/>
      <c r="VZN93" s="345"/>
      <c r="VZO93" s="345"/>
      <c r="VZP93" s="345"/>
      <c r="VZQ93" s="345"/>
      <c r="VZR93" s="345"/>
      <c r="VZS93" s="345"/>
      <c r="VZT93" s="345"/>
      <c r="VZU93" s="345"/>
      <c r="VZV93" s="345"/>
      <c r="VZW93" s="345"/>
      <c r="VZX93" s="345"/>
      <c r="VZY93" s="345"/>
      <c r="VZZ93" s="345"/>
      <c r="WAA93" s="345"/>
      <c r="WAB93" s="345"/>
      <c r="WAC93" s="345"/>
      <c r="WAD93" s="345"/>
      <c r="WAE93" s="345"/>
      <c r="WAF93" s="345"/>
      <c r="WAG93" s="345"/>
      <c r="WAH93" s="345"/>
      <c r="WAI93" s="345"/>
      <c r="WAJ93" s="345"/>
      <c r="WAK93" s="345"/>
      <c r="WAL93" s="345"/>
      <c r="WAM93" s="345"/>
      <c r="WAN93" s="345"/>
      <c r="WAO93" s="345"/>
      <c r="WAP93" s="345"/>
      <c r="WAQ93" s="345"/>
      <c r="WAR93" s="345"/>
      <c r="WAS93" s="345"/>
      <c r="WAT93" s="345"/>
      <c r="WAU93" s="345"/>
      <c r="WAV93" s="345"/>
      <c r="WAW93" s="345"/>
      <c r="WAX93" s="345"/>
      <c r="WAY93" s="345"/>
      <c r="WAZ93" s="345"/>
      <c r="WBA93" s="345"/>
      <c r="WBB93" s="345"/>
      <c r="WBC93" s="345"/>
      <c r="WBD93" s="345"/>
      <c r="WBE93" s="345"/>
      <c r="WBF93" s="345"/>
      <c r="WBG93" s="345"/>
      <c r="WBH93" s="345"/>
      <c r="WBI93" s="345"/>
      <c r="WBJ93" s="345"/>
      <c r="WBK93" s="345"/>
      <c r="WBL93" s="345"/>
      <c r="WBM93" s="345"/>
      <c r="WBN93" s="345"/>
      <c r="WBO93" s="345"/>
      <c r="WBP93" s="345"/>
      <c r="WBQ93" s="345"/>
      <c r="WBR93" s="345"/>
      <c r="WBS93" s="345"/>
      <c r="WBT93" s="345"/>
      <c r="WBU93" s="345"/>
      <c r="WBV93" s="345"/>
      <c r="WBW93" s="345"/>
      <c r="WBX93" s="345"/>
      <c r="WBY93" s="345"/>
      <c r="WBZ93" s="345"/>
      <c r="WCA93" s="345"/>
      <c r="WCB93" s="345"/>
      <c r="WCC93" s="345"/>
      <c r="WCD93" s="345"/>
      <c r="WCE93" s="345"/>
      <c r="WCF93" s="345"/>
      <c r="WCG93" s="345"/>
      <c r="WCH93" s="345"/>
      <c r="WCI93" s="345"/>
      <c r="WCJ93" s="345"/>
      <c r="WCK93" s="345"/>
      <c r="WCL93" s="345"/>
      <c r="WCM93" s="345"/>
      <c r="WCN93" s="345"/>
      <c r="WCO93" s="345"/>
      <c r="WCP93" s="345"/>
      <c r="WCQ93" s="345"/>
      <c r="WCR93" s="345"/>
      <c r="WCS93" s="345"/>
      <c r="WCT93" s="345"/>
      <c r="WCU93" s="345"/>
      <c r="WCV93" s="345"/>
      <c r="WCW93" s="345"/>
      <c r="WCX93" s="345"/>
      <c r="WCY93" s="345"/>
      <c r="WCZ93" s="345"/>
      <c r="WDA93" s="345"/>
      <c r="WDB93" s="345"/>
      <c r="WDC93" s="345"/>
      <c r="WDD93" s="345"/>
      <c r="WDE93" s="345"/>
      <c r="WDF93" s="345"/>
      <c r="WDG93" s="345"/>
      <c r="WDH93" s="345"/>
      <c r="WDI93" s="345"/>
      <c r="WDJ93" s="345"/>
      <c r="WDK93" s="345"/>
      <c r="WDL93" s="345"/>
      <c r="WDM93" s="345"/>
      <c r="WDN93" s="345"/>
      <c r="WDO93" s="345"/>
      <c r="WDP93" s="345"/>
      <c r="WDQ93" s="345"/>
      <c r="WDR93" s="345"/>
      <c r="WDS93" s="345"/>
      <c r="WDT93" s="345"/>
      <c r="WDU93" s="345"/>
      <c r="WDV93" s="345"/>
      <c r="WDW93" s="345"/>
      <c r="WDX93" s="345"/>
      <c r="WDY93" s="345"/>
      <c r="WDZ93" s="345"/>
      <c r="WEA93" s="345"/>
      <c r="WEB93" s="345"/>
      <c r="WEC93" s="345"/>
      <c r="WED93" s="345"/>
      <c r="WEE93" s="345"/>
      <c r="WEF93" s="345"/>
      <c r="WEG93" s="345"/>
      <c r="WEH93" s="345"/>
      <c r="WEI93" s="345"/>
      <c r="WEJ93" s="345"/>
      <c r="WEK93" s="345"/>
      <c r="WEL93" s="345"/>
      <c r="WEM93" s="345"/>
      <c r="WEN93" s="345"/>
      <c r="WEO93" s="345"/>
      <c r="WEP93" s="345"/>
      <c r="WEQ93" s="345"/>
      <c r="WER93" s="345"/>
      <c r="WES93" s="345"/>
      <c r="WET93" s="345"/>
      <c r="WEU93" s="345"/>
      <c r="WEV93" s="345"/>
      <c r="WEW93" s="345"/>
      <c r="WEX93" s="345"/>
      <c r="WEY93" s="345"/>
      <c r="WEZ93" s="345"/>
      <c r="WFA93" s="345"/>
      <c r="WFB93" s="345"/>
      <c r="WFC93" s="345"/>
      <c r="WFD93" s="345"/>
      <c r="WFE93" s="345"/>
      <c r="WFF93" s="345"/>
      <c r="WFG93" s="345"/>
      <c r="WFH93" s="345"/>
      <c r="WFI93" s="345"/>
      <c r="WFJ93" s="345"/>
      <c r="WFK93" s="345"/>
      <c r="WFL93" s="345"/>
      <c r="WFM93" s="345"/>
      <c r="WFN93" s="345"/>
      <c r="WFO93" s="345"/>
      <c r="WFP93" s="345"/>
      <c r="WFQ93" s="345"/>
      <c r="WFR93" s="345"/>
      <c r="WFS93" s="345"/>
      <c r="WFT93" s="345"/>
      <c r="WFU93" s="345"/>
      <c r="WFV93" s="345"/>
      <c r="WFW93" s="345"/>
      <c r="WFX93" s="345"/>
      <c r="WFY93" s="345"/>
      <c r="WFZ93" s="345"/>
      <c r="WGA93" s="345"/>
      <c r="WGB93" s="345"/>
      <c r="WGC93" s="345"/>
      <c r="WGD93" s="345"/>
      <c r="WGE93" s="345"/>
      <c r="WGF93" s="345"/>
      <c r="WGG93" s="345"/>
      <c r="WGH93" s="345"/>
      <c r="WGI93" s="345"/>
      <c r="WGJ93" s="345"/>
      <c r="WGK93" s="345"/>
      <c r="WGL93" s="345"/>
      <c r="WGM93" s="345"/>
      <c r="WGN93" s="345"/>
      <c r="WGO93" s="345"/>
      <c r="WGP93" s="345"/>
      <c r="WGQ93" s="345"/>
      <c r="WGR93" s="345"/>
      <c r="WGS93" s="345"/>
      <c r="WGT93" s="345"/>
      <c r="WGU93" s="345"/>
      <c r="WGV93" s="345"/>
      <c r="WGW93" s="345"/>
      <c r="WGX93" s="345"/>
      <c r="WGY93" s="345"/>
      <c r="WGZ93" s="345"/>
      <c r="WHA93" s="345"/>
      <c r="WHB93" s="345"/>
      <c r="WHC93" s="345"/>
      <c r="WHD93" s="345"/>
      <c r="WHE93" s="345"/>
      <c r="WHF93" s="345"/>
      <c r="WHG93" s="345"/>
      <c r="WHH93" s="345"/>
      <c r="WHI93" s="345"/>
      <c r="WHJ93" s="345"/>
      <c r="WHK93" s="345"/>
      <c r="WHL93" s="345"/>
      <c r="WHM93" s="345"/>
      <c r="WHN93" s="345"/>
      <c r="WHO93" s="345"/>
      <c r="WHP93" s="345"/>
      <c r="WHQ93" s="345"/>
      <c r="WHR93" s="345"/>
      <c r="WHS93" s="345"/>
      <c r="WHT93" s="345"/>
      <c r="WHU93" s="345"/>
      <c r="WHV93" s="345"/>
      <c r="WHW93" s="345"/>
      <c r="WHX93" s="345"/>
      <c r="WHY93" s="345"/>
      <c r="WHZ93" s="345"/>
      <c r="WIA93" s="345"/>
      <c r="WIB93" s="345"/>
      <c r="WIC93" s="345"/>
      <c r="WID93" s="345"/>
      <c r="WIE93" s="345"/>
      <c r="WIF93" s="345"/>
      <c r="WIG93" s="345"/>
      <c r="WIH93" s="345"/>
      <c r="WII93" s="345"/>
      <c r="WIJ93" s="345"/>
      <c r="WIK93" s="345"/>
      <c r="WIL93" s="345"/>
      <c r="WIM93" s="345"/>
      <c r="WIN93" s="345"/>
      <c r="WIO93" s="345"/>
      <c r="WIP93" s="345"/>
      <c r="WIQ93" s="345"/>
      <c r="WIR93" s="345"/>
      <c r="WIS93" s="345"/>
      <c r="WIT93" s="345"/>
      <c r="WIU93" s="345"/>
      <c r="WIV93" s="345"/>
      <c r="WIW93" s="345"/>
      <c r="WIX93" s="345"/>
      <c r="WIY93" s="345"/>
      <c r="WIZ93" s="345"/>
      <c r="WJA93" s="345"/>
      <c r="WJB93" s="345"/>
      <c r="WJC93" s="345"/>
      <c r="WJD93" s="345"/>
      <c r="WJE93" s="345"/>
      <c r="WJF93" s="345"/>
      <c r="WJG93" s="345"/>
      <c r="WJH93" s="345"/>
      <c r="WJI93" s="345"/>
      <c r="WJJ93" s="345"/>
      <c r="WJK93" s="345"/>
      <c r="WJL93" s="345"/>
      <c r="WJM93" s="345"/>
      <c r="WJN93" s="345"/>
      <c r="WJO93" s="345"/>
      <c r="WJP93" s="345"/>
      <c r="WJQ93" s="345"/>
      <c r="WJR93" s="345"/>
      <c r="WJS93" s="345"/>
      <c r="WJT93" s="345"/>
      <c r="WJU93" s="345"/>
      <c r="WJV93" s="345"/>
      <c r="WJW93" s="345"/>
      <c r="WJX93" s="345"/>
      <c r="WJY93" s="345"/>
      <c r="WJZ93" s="345"/>
      <c r="WKA93" s="345"/>
      <c r="WKB93" s="345"/>
      <c r="WKC93" s="345"/>
      <c r="WKD93" s="345"/>
      <c r="WKE93" s="345"/>
      <c r="WKF93" s="345"/>
      <c r="WKG93" s="345"/>
      <c r="WKH93" s="345"/>
      <c r="WKI93" s="345"/>
      <c r="WKJ93" s="345"/>
      <c r="WKK93" s="345"/>
      <c r="WKL93" s="345"/>
      <c r="WKM93" s="345"/>
      <c r="WKN93" s="345"/>
      <c r="WKO93" s="345"/>
      <c r="WKP93" s="345"/>
      <c r="WKQ93" s="345"/>
      <c r="WKR93" s="345"/>
      <c r="WKS93" s="345"/>
      <c r="WKT93" s="345"/>
      <c r="WKU93" s="345"/>
      <c r="WKV93" s="345"/>
      <c r="WKW93" s="345"/>
      <c r="WKX93" s="345"/>
      <c r="WKY93" s="345"/>
      <c r="WKZ93" s="345"/>
      <c r="WLA93" s="345"/>
      <c r="WLB93" s="345"/>
      <c r="WLC93" s="345"/>
      <c r="WLD93" s="345"/>
      <c r="WLE93" s="345"/>
      <c r="WLF93" s="345"/>
      <c r="WLG93" s="345"/>
      <c r="WLH93" s="345"/>
      <c r="WLI93" s="345"/>
      <c r="WLJ93" s="345"/>
      <c r="WLK93" s="345"/>
      <c r="WLL93" s="345"/>
      <c r="WLM93" s="345"/>
      <c r="WLN93" s="345"/>
      <c r="WLO93" s="345"/>
      <c r="WLP93" s="345"/>
      <c r="WLQ93" s="345"/>
      <c r="WLR93" s="345"/>
      <c r="WLS93" s="345"/>
      <c r="WLT93" s="345"/>
      <c r="WLU93" s="345"/>
      <c r="WLV93" s="345"/>
      <c r="WLW93" s="345"/>
      <c r="WLX93" s="345"/>
      <c r="WLY93" s="345"/>
      <c r="WLZ93" s="345"/>
      <c r="WMA93" s="345"/>
      <c r="WMB93" s="345"/>
      <c r="WMC93" s="345"/>
      <c r="WMD93" s="345"/>
      <c r="WME93" s="345"/>
      <c r="WMF93" s="345"/>
      <c r="WMG93" s="345"/>
      <c r="WMH93" s="345"/>
      <c r="WMI93" s="345"/>
      <c r="WMJ93" s="345"/>
      <c r="WMK93" s="345"/>
      <c r="WML93" s="345"/>
      <c r="WMM93" s="345"/>
      <c r="WMN93" s="345"/>
      <c r="WMO93" s="345"/>
      <c r="WMP93" s="345"/>
      <c r="WMQ93" s="345"/>
      <c r="WMR93" s="345"/>
      <c r="WMS93" s="345"/>
      <c r="WMT93" s="345"/>
      <c r="WMU93" s="345"/>
      <c r="WMV93" s="345"/>
      <c r="WMW93" s="345"/>
      <c r="WMX93" s="345"/>
      <c r="WMY93" s="345"/>
      <c r="WMZ93" s="345"/>
      <c r="WNA93" s="345"/>
      <c r="WNB93" s="345"/>
      <c r="WNC93" s="345"/>
      <c r="WND93" s="345"/>
      <c r="WNE93" s="345"/>
      <c r="WNF93" s="345"/>
      <c r="WNG93" s="345"/>
      <c r="WNH93" s="345"/>
      <c r="WNI93" s="345"/>
      <c r="WNJ93" s="345"/>
      <c r="WNK93" s="345"/>
      <c r="WNL93" s="345"/>
      <c r="WNM93" s="345"/>
      <c r="WNN93" s="345"/>
      <c r="WNO93" s="345"/>
      <c r="WNP93" s="345"/>
      <c r="WNQ93" s="345"/>
      <c r="WNR93" s="345"/>
      <c r="WNS93" s="345"/>
      <c r="WNT93" s="345"/>
      <c r="WNU93" s="345"/>
      <c r="WNV93" s="345"/>
      <c r="WNW93" s="345"/>
      <c r="WNX93" s="345"/>
      <c r="WNY93" s="345"/>
      <c r="WNZ93" s="345"/>
      <c r="WOA93" s="345"/>
      <c r="WOB93" s="345"/>
      <c r="WOC93" s="345"/>
      <c r="WOD93" s="345"/>
      <c r="WOE93" s="345"/>
      <c r="WOF93" s="345"/>
      <c r="WOG93" s="345"/>
      <c r="WOH93" s="345"/>
      <c r="WOI93" s="345"/>
      <c r="WOJ93" s="345"/>
      <c r="WOK93" s="345"/>
      <c r="WOL93" s="345"/>
      <c r="WOM93" s="345"/>
      <c r="WON93" s="345"/>
      <c r="WOO93" s="345"/>
      <c r="WOP93" s="345"/>
      <c r="WOQ93" s="345"/>
      <c r="WOR93" s="345"/>
      <c r="WOS93" s="345"/>
      <c r="WOT93" s="345"/>
      <c r="WOU93" s="345"/>
      <c r="WOV93" s="345"/>
      <c r="WOW93" s="345"/>
      <c r="WOX93" s="345"/>
      <c r="WOY93" s="345"/>
      <c r="WOZ93" s="345"/>
      <c r="WPA93" s="345"/>
      <c r="WPB93" s="345"/>
      <c r="WPC93" s="345"/>
      <c r="WPD93" s="345"/>
      <c r="WPE93" s="345"/>
      <c r="WPF93" s="345"/>
      <c r="WPG93" s="345"/>
      <c r="WPH93" s="345"/>
      <c r="WPI93" s="345"/>
      <c r="WPJ93" s="345"/>
      <c r="WPK93" s="345"/>
      <c r="WPL93" s="345"/>
      <c r="WPM93" s="345"/>
      <c r="WPN93" s="345"/>
      <c r="WPO93" s="345"/>
      <c r="WPP93" s="345"/>
      <c r="WPQ93" s="345"/>
      <c r="WPR93" s="345"/>
      <c r="WPS93" s="345"/>
      <c r="WPT93" s="345"/>
      <c r="WPU93" s="345"/>
      <c r="WPV93" s="345"/>
      <c r="WPW93" s="345"/>
      <c r="WPX93" s="345"/>
      <c r="WPY93" s="345"/>
      <c r="WPZ93" s="345"/>
      <c r="WQA93" s="345"/>
      <c r="WQB93" s="345"/>
      <c r="WQC93" s="345"/>
      <c r="WQD93" s="345"/>
      <c r="WQE93" s="345"/>
      <c r="WQF93" s="345"/>
      <c r="WQG93" s="345"/>
      <c r="WQH93" s="345"/>
      <c r="WQI93" s="345"/>
      <c r="WQJ93" s="345"/>
      <c r="WQK93" s="345"/>
      <c r="WQL93" s="345"/>
      <c r="WQM93" s="345"/>
      <c r="WQN93" s="345"/>
      <c r="WQO93" s="345"/>
      <c r="WQP93" s="345"/>
      <c r="WQQ93" s="345"/>
      <c r="WQR93" s="345"/>
      <c r="WQS93" s="345"/>
      <c r="WQT93" s="345"/>
      <c r="WQU93" s="345"/>
      <c r="WQV93" s="345"/>
      <c r="WQW93" s="345"/>
      <c r="WQX93" s="345"/>
      <c r="WQY93" s="345"/>
      <c r="WQZ93" s="345"/>
      <c r="WRA93" s="345"/>
      <c r="WRB93" s="345"/>
      <c r="WRC93" s="345"/>
      <c r="WRD93" s="345"/>
      <c r="WRE93" s="345"/>
      <c r="WRF93" s="345"/>
      <c r="WRG93" s="345"/>
      <c r="WRH93" s="345"/>
      <c r="WRI93" s="345"/>
      <c r="WRJ93" s="345"/>
      <c r="WRK93" s="345"/>
      <c r="WRL93" s="345"/>
      <c r="WRM93" s="345"/>
      <c r="WRN93" s="345"/>
      <c r="WRO93" s="345"/>
      <c r="WRP93" s="345"/>
      <c r="WRQ93" s="345"/>
      <c r="WRR93" s="345"/>
      <c r="WRS93" s="345"/>
      <c r="WRT93" s="345"/>
      <c r="WRU93" s="345"/>
      <c r="WRV93" s="345"/>
      <c r="WRW93" s="345"/>
      <c r="WRX93" s="345"/>
      <c r="WRY93" s="345"/>
      <c r="WRZ93" s="345"/>
      <c r="WSA93" s="345"/>
      <c r="WSB93" s="345"/>
      <c r="WSC93" s="345"/>
      <c r="WSD93" s="345"/>
      <c r="WSE93" s="345"/>
      <c r="WSF93" s="345"/>
      <c r="WSG93" s="345"/>
      <c r="WSH93" s="345"/>
      <c r="WSI93" s="345"/>
      <c r="WSJ93" s="345"/>
      <c r="WSK93" s="345"/>
      <c r="WSL93" s="345"/>
      <c r="WSM93" s="345"/>
      <c r="WSN93" s="345"/>
      <c r="WSO93" s="345"/>
      <c r="WSP93" s="345"/>
      <c r="WSQ93" s="345"/>
      <c r="WSR93" s="345"/>
      <c r="WSS93" s="345"/>
      <c r="WST93" s="345"/>
      <c r="WSU93" s="345"/>
      <c r="WSV93" s="345"/>
      <c r="WSW93" s="345"/>
      <c r="WSX93" s="345"/>
      <c r="WSY93" s="345"/>
      <c r="WSZ93" s="345"/>
      <c r="WTA93" s="345"/>
      <c r="WTB93" s="345"/>
      <c r="WTC93" s="345"/>
      <c r="WTD93" s="345"/>
      <c r="WTE93" s="345"/>
      <c r="WTF93" s="345"/>
      <c r="WTG93" s="345"/>
      <c r="WTH93" s="345"/>
      <c r="WTI93" s="345"/>
      <c r="WTJ93" s="345"/>
      <c r="WTK93" s="345"/>
      <c r="WTL93" s="345"/>
      <c r="WTM93" s="345"/>
      <c r="WTN93" s="345"/>
      <c r="WTO93" s="345"/>
      <c r="WTP93" s="345"/>
      <c r="WTQ93" s="345"/>
      <c r="WTR93" s="345"/>
      <c r="WTS93" s="345"/>
      <c r="WTT93" s="345"/>
      <c r="WTU93" s="345"/>
      <c r="WTV93" s="345"/>
      <c r="WTW93" s="345"/>
      <c r="WTX93" s="345"/>
      <c r="WTY93" s="345"/>
      <c r="WTZ93" s="345"/>
      <c r="WUA93" s="345"/>
      <c r="WUB93" s="345"/>
      <c r="WUC93" s="345"/>
      <c r="WUD93" s="345"/>
      <c r="WUE93" s="345"/>
      <c r="WUF93" s="345"/>
      <c r="WUG93" s="345"/>
      <c r="WUH93" s="345"/>
      <c r="WUI93" s="345"/>
      <c r="WUJ93" s="345"/>
      <c r="WUK93" s="345"/>
      <c r="WUL93" s="345"/>
      <c r="WUM93" s="345"/>
      <c r="WUN93" s="345"/>
      <c r="WUO93" s="345"/>
      <c r="WUP93" s="345"/>
      <c r="WUQ93" s="345"/>
      <c r="WUR93" s="345"/>
      <c r="WUS93" s="345"/>
      <c r="WUT93" s="345"/>
      <c r="WUU93" s="345"/>
      <c r="WUV93" s="345"/>
      <c r="WUW93" s="345"/>
      <c r="WUX93" s="345"/>
      <c r="WUY93" s="345"/>
      <c r="WUZ93" s="345"/>
      <c r="WVA93" s="345"/>
      <c r="WVB93" s="345"/>
      <c r="WVC93" s="345"/>
      <c r="WVD93" s="345"/>
      <c r="WVE93" s="345"/>
      <c r="WVF93" s="345"/>
      <c r="WVG93" s="345"/>
      <c r="WVH93" s="345"/>
      <c r="WVI93" s="345"/>
      <c r="WVJ93" s="345"/>
      <c r="WVK93" s="345"/>
      <c r="WVL93" s="345"/>
      <c r="WVM93" s="345"/>
      <c r="WVN93" s="345"/>
      <c r="WVO93" s="345"/>
      <c r="WVP93" s="345"/>
      <c r="WVQ93" s="345"/>
      <c r="WVR93" s="345"/>
      <c r="WVS93" s="345"/>
      <c r="WVT93" s="345"/>
      <c r="WVU93" s="345"/>
      <c r="WVV93" s="345"/>
      <c r="WVW93" s="345"/>
      <c r="WVX93" s="345"/>
      <c r="WVY93" s="345"/>
      <c r="WVZ93" s="345"/>
      <c r="WWA93" s="345"/>
      <c r="WWB93" s="345"/>
      <c r="WWC93" s="345"/>
      <c r="WWD93" s="345"/>
      <c r="WWE93" s="345"/>
      <c r="WWF93" s="345"/>
      <c r="WWG93" s="345"/>
      <c r="WWH93" s="345"/>
      <c r="WWI93" s="345"/>
      <c r="WWJ93" s="345"/>
      <c r="WWK93" s="345"/>
      <c r="WWL93" s="345"/>
      <c r="WWM93" s="345"/>
      <c r="WWN93" s="345"/>
      <c r="WWO93" s="345"/>
      <c r="WWP93" s="345"/>
      <c r="WWQ93" s="345"/>
      <c r="WWR93" s="345"/>
      <c r="WWS93" s="345"/>
      <c r="WWT93" s="345"/>
      <c r="WWU93" s="345"/>
      <c r="WWV93" s="345"/>
      <c r="WWW93" s="345"/>
      <c r="WWX93" s="345"/>
      <c r="WWY93" s="345"/>
      <c r="WWZ93" s="345"/>
      <c r="WXA93" s="345"/>
      <c r="WXB93" s="345"/>
      <c r="WXC93" s="345"/>
      <c r="WXD93" s="345"/>
      <c r="WXE93" s="345"/>
      <c r="WXF93" s="345"/>
      <c r="WXG93" s="345"/>
      <c r="WXH93" s="345"/>
      <c r="WXI93" s="345"/>
      <c r="WXJ93" s="345"/>
      <c r="WXK93" s="345"/>
      <c r="WXL93" s="345"/>
      <c r="WXM93" s="345"/>
      <c r="WXN93" s="345"/>
      <c r="WXO93" s="345"/>
      <c r="WXP93" s="345"/>
      <c r="WXQ93" s="345"/>
      <c r="WXR93" s="345"/>
      <c r="WXS93" s="345"/>
      <c r="WXT93" s="345"/>
      <c r="WXU93" s="345"/>
      <c r="WXV93" s="345"/>
      <c r="WXW93" s="345"/>
      <c r="WXX93" s="345"/>
      <c r="WXY93" s="345"/>
      <c r="WXZ93" s="345"/>
      <c r="WYA93" s="345"/>
      <c r="WYB93" s="345"/>
      <c r="WYC93" s="345"/>
      <c r="WYD93" s="345"/>
      <c r="WYE93" s="345"/>
      <c r="WYF93" s="345"/>
      <c r="WYG93" s="345"/>
      <c r="WYH93" s="345"/>
      <c r="WYI93" s="345"/>
      <c r="WYJ93" s="345"/>
      <c r="WYK93" s="345"/>
      <c r="WYL93" s="345"/>
      <c r="WYM93" s="345"/>
      <c r="WYN93" s="345"/>
      <c r="WYO93" s="345"/>
      <c r="WYP93" s="345"/>
      <c r="WYQ93" s="345"/>
      <c r="WYR93" s="345"/>
      <c r="WYS93" s="345"/>
      <c r="WYT93" s="345"/>
      <c r="WYU93" s="345"/>
      <c r="WYV93" s="345"/>
      <c r="WYW93" s="345"/>
      <c r="WYX93" s="345"/>
      <c r="WYY93" s="345"/>
      <c r="WYZ93" s="345"/>
      <c r="WZA93" s="345"/>
      <c r="WZB93" s="345"/>
      <c r="WZC93" s="345"/>
      <c r="WZD93" s="345"/>
      <c r="WZE93" s="345"/>
      <c r="WZF93" s="345"/>
      <c r="WZG93" s="345"/>
      <c r="WZH93" s="345"/>
      <c r="WZI93" s="345"/>
      <c r="WZJ93" s="345"/>
      <c r="WZK93" s="345"/>
      <c r="WZL93" s="345"/>
      <c r="WZM93" s="345"/>
      <c r="WZN93" s="345"/>
      <c r="WZO93" s="345"/>
      <c r="WZP93" s="345"/>
      <c r="WZQ93" s="345"/>
      <c r="WZR93" s="345"/>
      <c r="WZS93" s="345"/>
      <c r="WZT93" s="345"/>
      <c r="WZU93" s="345"/>
      <c r="WZV93" s="345"/>
      <c r="WZW93" s="345"/>
      <c r="WZX93" s="345"/>
      <c r="WZY93" s="345"/>
      <c r="WZZ93" s="345"/>
      <c r="XAA93" s="345"/>
      <c r="XAB93" s="345"/>
      <c r="XAC93" s="345"/>
      <c r="XAD93" s="345"/>
      <c r="XAE93" s="345"/>
      <c r="XAF93" s="345"/>
      <c r="XAG93" s="345"/>
      <c r="XAH93" s="345"/>
      <c r="XAI93" s="345"/>
      <c r="XAJ93" s="345"/>
      <c r="XAK93" s="345"/>
      <c r="XAL93" s="345"/>
      <c r="XAM93" s="345"/>
      <c r="XAN93" s="345"/>
      <c r="XAO93" s="345"/>
      <c r="XAP93" s="345"/>
      <c r="XAQ93" s="345"/>
      <c r="XAR93" s="345"/>
      <c r="XAS93" s="345"/>
      <c r="XAT93" s="345"/>
      <c r="XAU93" s="345"/>
      <c r="XAV93" s="345"/>
      <c r="XAW93" s="345"/>
      <c r="XAX93" s="345"/>
      <c r="XAY93" s="345"/>
      <c r="XAZ93" s="345"/>
      <c r="XBA93" s="345"/>
      <c r="XBB93" s="345"/>
      <c r="XBC93" s="345"/>
      <c r="XBD93" s="345"/>
      <c r="XBE93" s="345"/>
      <c r="XBF93" s="345"/>
      <c r="XBG93" s="345"/>
      <c r="XBH93" s="345"/>
      <c r="XBI93" s="345"/>
      <c r="XBJ93" s="345"/>
      <c r="XBK93" s="345"/>
      <c r="XBL93" s="345"/>
      <c r="XBM93" s="345"/>
      <c r="XBN93" s="345"/>
      <c r="XBO93" s="345"/>
      <c r="XBP93" s="345"/>
      <c r="XBQ93" s="345"/>
      <c r="XBR93" s="345"/>
      <c r="XBS93" s="345"/>
      <c r="XBT93" s="345"/>
      <c r="XBU93" s="345"/>
      <c r="XBV93" s="345"/>
      <c r="XBW93" s="345"/>
      <c r="XBX93" s="345"/>
      <c r="XBY93" s="345"/>
      <c r="XBZ93" s="345"/>
      <c r="XCA93" s="345"/>
      <c r="XCB93" s="345"/>
      <c r="XCC93" s="345"/>
      <c r="XCD93" s="345"/>
      <c r="XCE93" s="345"/>
      <c r="XCF93" s="345"/>
      <c r="XCG93" s="345"/>
      <c r="XCH93" s="345"/>
      <c r="XCI93" s="345"/>
      <c r="XCJ93" s="345"/>
      <c r="XCK93" s="345"/>
      <c r="XCL93" s="345"/>
      <c r="XCM93" s="345"/>
      <c r="XCN93" s="345"/>
      <c r="XCO93" s="345"/>
      <c r="XCP93" s="345"/>
      <c r="XCQ93" s="345"/>
      <c r="XCR93" s="345"/>
      <c r="XCS93" s="345"/>
      <c r="XCT93" s="345"/>
      <c r="XCU93" s="345"/>
      <c r="XCV93" s="345"/>
      <c r="XCW93" s="345"/>
      <c r="XCX93" s="345"/>
      <c r="XCY93" s="345"/>
      <c r="XCZ93" s="345"/>
      <c r="XDA93" s="345"/>
      <c r="XDB93" s="345"/>
      <c r="XDC93" s="345"/>
      <c r="XDD93" s="345"/>
      <c r="XDE93" s="345"/>
      <c r="XDF93" s="345"/>
      <c r="XDG93" s="345"/>
      <c r="XDH93" s="345"/>
      <c r="XDI93" s="345"/>
      <c r="XDJ93" s="345"/>
      <c r="XDK93" s="345"/>
      <c r="XDL93" s="345"/>
      <c r="XDM93" s="345"/>
      <c r="XDN93" s="345"/>
      <c r="XDO93" s="345"/>
      <c r="XDP93" s="345"/>
      <c r="XDQ93" s="345"/>
      <c r="XDR93" s="345"/>
      <c r="XDS93" s="345"/>
      <c r="XDT93" s="345"/>
      <c r="XDU93" s="345"/>
      <c r="XDV93" s="345"/>
      <c r="XDW93" s="345"/>
      <c r="XDX93" s="345"/>
      <c r="XDY93" s="345"/>
      <c r="XDZ93" s="345"/>
      <c r="XEA93" s="345"/>
      <c r="XEB93" s="345"/>
      <c r="XEC93" s="345"/>
      <c r="XED93" s="345"/>
      <c r="XEE93" s="345"/>
      <c r="XEF93" s="345"/>
      <c r="XEG93" s="345"/>
      <c r="XEH93" s="345"/>
      <c r="XEI93" s="345"/>
      <c r="XEJ93" s="345"/>
      <c r="XEK93" s="345"/>
      <c r="XEL93" s="345"/>
      <c r="XEM93" s="345"/>
      <c r="XEN93" s="345"/>
      <c r="XEO93" s="345"/>
      <c r="XEP93" s="345"/>
      <c r="XEQ93" s="345"/>
      <c r="XER93" s="345"/>
      <c r="XES93" s="345"/>
      <c r="XET93" s="345"/>
      <c r="XEU93" s="345"/>
      <c r="XEV93" s="345"/>
      <c r="XEW93" s="345"/>
      <c r="XEX93" s="345"/>
      <c r="XEY93" s="345"/>
      <c r="XEZ93" s="345"/>
      <c r="XFA93" s="345"/>
      <c r="XFB93" s="345"/>
      <c r="XFC93" s="345"/>
      <c r="XFD93" s="345"/>
    </row>
    <row r="94" spans="2:16384" s="345" customFormat="1" x14ac:dyDescent="0.2">
      <c r="C94" s="122" t="s">
        <v>310</v>
      </c>
      <c r="D94" s="212">
        <v>0</v>
      </c>
      <c r="E94" s="81">
        <v>-20000000</v>
      </c>
      <c r="F94" s="82">
        <v>20000000</v>
      </c>
      <c r="G94" s="212">
        <v>50000000</v>
      </c>
      <c r="H94" s="81">
        <v>20000000</v>
      </c>
      <c r="I94" s="82">
        <v>80000000</v>
      </c>
      <c r="J94" s="212">
        <v>100000000</v>
      </c>
      <c r="K94" s="81">
        <v>70000000</v>
      </c>
      <c r="L94" s="82">
        <v>130000000</v>
      </c>
      <c r="M94" s="212">
        <v>190000000</v>
      </c>
      <c r="N94" s="81">
        <v>150000000</v>
      </c>
      <c r="O94" s="82">
        <v>220000000</v>
      </c>
      <c r="P94" s="212">
        <v>240000000</v>
      </c>
      <c r="Q94" s="81">
        <v>190000000</v>
      </c>
      <c r="R94" s="82">
        <v>280000000</v>
      </c>
      <c r="S94" s="212">
        <v>350000000</v>
      </c>
      <c r="T94" s="81">
        <v>280000000</v>
      </c>
      <c r="U94" s="82">
        <v>430000000</v>
      </c>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c r="EI94" s="342"/>
      <c r="EJ94" s="342"/>
      <c r="EK94" s="342"/>
      <c r="EL94" s="342"/>
      <c r="EM94" s="342"/>
      <c r="EN94" s="342"/>
      <c r="EO94" s="342"/>
      <c r="EP94" s="342"/>
      <c r="EQ94" s="342"/>
      <c r="ER94" s="342"/>
      <c r="ES94" s="342"/>
      <c r="ET94" s="342"/>
      <c r="EU94" s="342"/>
      <c r="EV94" s="342"/>
      <c r="EW94" s="342"/>
      <c r="EX94" s="342"/>
      <c r="EY94" s="342"/>
      <c r="EZ94" s="342"/>
      <c r="FA94" s="342"/>
      <c r="FB94" s="342"/>
      <c r="FC94" s="342"/>
      <c r="FD94" s="342"/>
      <c r="FE94" s="342"/>
      <c r="FF94" s="342"/>
      <c r="FG94" s="342"/>
      <c r="FH94" s="342"/>
      <c r="FI94" s="342"/>
      <c r="FJ94" s="342"/>
      <c r="FK94" s="342"/>
      <c r="FL94" s="342"/>
      <c r="FM94" s="342"/>
      <c r="FN94" s="342"/>
      <c r="FO94" s="342"/>
      <c r="FP94" s="342"/>
      <c r="FQ94" s="342"/>
      <c r="FR94" s="342"/>
      <c r="FS94" s="342"/>
      <c r="FT94" s="342"/>
      <c r="FU94" s="342"/>
      <c r="FV94" s="342"/>
      <c r="FW94" s="342"/>
      <c r="FX94" s="342"/>
      <c r="FY94" s="342"/>
      <c r="FZ94" s="342"/>
      <c r="GA94" s="342"/>
      <c r="GB94" s="342"/>
      <c r="GC94" s="342"/>
      <c r="GD94" s="342"/>
      <c r="GE94" s="342"/>
      <c r="GF94" s="342"/>
      <c r="GG94" s="342"/>
      <c r="GH94" s="342"/>
      <c r="GI94" s="342"/>
      <c r="GJ94" s="342"/>
      <c r="GK94" s="342"/>
      <c r="GL94" s="342"/>
      <c r="GM94" s="342"/>
      <c r="GN94" s="342"/>
      <c r="GO94" s="342"/>
      <c r="GP94" s="342"/>
      <c r="GQ94" s="342"/>
      <c r="GR94" s="342"/>
      <c r="GS94" s="342"/>
      <c r="GT94" s="342"/>
      <c r="GU94" s="342"/>
      <c r="GV94" s="342"/>
      <c r="GW94" s="342"/>
      <c r="GX94" s="342"/>
      <c r="GY94" s="342"/>
      <c r="GZ94" s="342"/>
      <c r="HA94" s="342"/>
      <c r="HB94" s="342"/>
      <c r="HC94" s="342"/>
      <c r="HD94" s="342"/>
      <c r="HE94" s="342"/>
      <c r="HF94" s="342"/>
      <c r="HG94" s="342"/>
      <c r="HH94" s="342"/>
      <c r="HI94" s="342"/>
      <c r="HJ94" s="342"/>
      <c r="HK94" s="342"/>
      <c r="HL94" s="342"/>
      <c r="HM94" s="342"/>
      <c r="HN94" s="342"/>
      <c r="HO94" s="342"/>
      <c r="HP94" s="342"/>
      <c r="HQ94" s="342"/>
      <c r="HR94" s="342"/>
      <c r="HS94" s="342"/>
      <c r="HT94" s="342"/>
      <c r="HU94" s="342"/>
      <c r="HV94" s="342"/>
      <c r="HW94" s="342"/>
      <c r="HX94" s="342"/>
      <c r="HY94" s="342"/>
      <c r="HZ94" s="342"/>
      <c r="IA94" s="342"/>
      <c r="IB94" s="342"/>
      <c r="IC94" s="342"/>
      <c r="ID94" s="342"/>
      <c r="IE94" s="342"/>
      <c r="IF94" s="342"/>
      <c r="IG94" s="342"/>
      <c r="IH94" s="342"/>
      <c r="II94" s="342"/>
      <c r="IJ94" s="342"/>
      <c r="IK94" s="342"/>
      <c r="IL94" s="342"/>
      <c r="IM94" s="342"/>
      <c r="IN94" s="342"/>
      <c r="IO94" s="342"/>
      <c r="IP94" s="342"/>
      <c r="IQ94" s="342"/>
      <c r="IR94" s="342"/>
      <c r="IS94" s="342"/>
      <c r="IT94" s="342"/>
      <c r="IU94" s="342"/>
      <c r="IV94" s="342"/>
      <c r="IW94" s="342"/>
      <c r="IX94" s="342"/>
      <c r="IY94" s="342"/>
      <c r="IZ94" s="342"/>
      <c r="JA94" s="342"/>
      <c r="JB94" s="342"/>
      <c r="JC94" s="342"/>
      <c r="JD94" s="342"/>
      <c r="JE94" s="342"/>
      <c r="JF94" s="342"/>
      <c r="JG94" s="342"/>
      <c r="JH94" s="342"/>
      <c r="JI94" s="342"/>
      <c r="JJ94" s="342"/>
      <c r="JK94" s="342"/>
      <c r="JL94" s="342"/>
      <c r="JM94" s="342"/>
      <c r="JN94" s="342"/>
      <c r="JO94" s="342"/>
      <c r="JP94" s="342"/>
      <c r="JQ94" s="342"/>
      <c r="JR94" s="342"/>
      <c r="JS94" s="342"/>
      <c r="JT94" s="342"/>
      <c r="JU94" s="342"/>
      <c r="JV94" s="342"/>
      <c r="JW94" s="342"/>
      <c r="JX94" s="342"/>
      <c r="JY94" s="342"/>
      <c r="JZ94" s="342"/>
      <c r="KA94" s="342"/>
      <c r="KB94" s="342"/>
      <c r="KC94" s="342"/>
      <c r="KD94" s="342"/>
      <c r="KE94" s="342"/>
      <c r="KF94" s="342"/>
      <c r="KG94" s="342"/>
      <c r="KH94" s="342"/>
      <c r="KI94" s="342"/>
      <c r="KJ94" s="342"/>
      <c r="KK94" s="342"/>
      <c r="KL94" s="342"/>
      <c r="KM94" s="342"/>
      <c r="KN94" s="342"/>
      <c r="KO94" s="342"/>
      <c r="KP94" s="342"/>
      <c r="KQ94" s="342"/>
      <c r="KR94" s="342"/>
      <c r="KS94" s="342"/>
      <c r="KT94" s="342"/>
      <c r="KU94" s="342"/>
      <c r="KV94" s="342"/>
      <c r="KW94" s="342"/>
      <c r="KX94" s="342"/>
      <c r="KY94" s="342"/>
      <c r="KZ94" s="342"/>
      <c r="LA94" s="342"/>
      <c r="LB94" s="342"/>
      <c r="LC94" s="342"/>
      <c r="LD94" s="342"/>
      <c r="LE94" s="342"/>
      <c r="LF94" s="342"/>
      <c r="LG94" s="342"/>
      <c r="LH94" s="342"/>
      <c r="LI94" s="342"/>
      <c r="LJ94" s="342"/>
      <c r="LK94" s="342"/>
      <c r="LL94" s="342"/>
      <c r="LM94" s="342"/>
      <c r="LN94" s="342"/>
      <c r="LO94" s="342"/>
      <c r="LP94" s="342"/>
      <c r="LQ94" s="342"/>
      <c r="LR94" s="342"/>
      <c r="LS94" s="342"/>
      <c r="LT94" s="342"/>
      <c r="LU94" s="342"/>
      <c r="LV94" s="342"/>
      <c r="LW94" s="342"/>
      <c r="LX94" s="342"/>
      <c r="LY94" s="342"/>
      <c r="LZ94" s="342"/>
      <c r="MA94" s="342"/>
      <c r="MB94" s="342"/>
      <c r="MC94" s="342"/>
      <c r="MD94" s="342"/>
      <c r="ME94" s="342"/>
      <c r="MF94" s="342"/>
      <c r="MG94" s="342"/>
      <c r="MH94" s="342"/>
      <c r="MI94" s="342"/>
      <c r="MJ94" s="342"/>
      <c r="MK94" s="342"/>
      <c r="ML94" s="342"/>
      <c r="MM94" s="342"/>
      <c r="MN94" s="342"/>
      <c r="MO94" s="342"/>
      <c r="MP94" s="342"/>
      <c r="MQ94" s="342"/>
      <c r="MR94" s="342"/>
      <c r="MS94" s="342"/>
      <c r="MT94" s="342"/>
      <c r="MU94" s="342"/>
      <c r="MV94" s="342"/>
      <c r="MW94" s="342"/>
      <c r="MX94" s="342"/>
      <c r="MY94" s="342"/>
      <c r="MZ94" s="342"/>
      <c r="NA94" s="342"/>
      <c r="NB94" s="342"/>
      <c r="NC94" s="342"/>
      <c r="ND94" s="342"/>
      <c r="NE94" s="342"/>
      <c r="NF94" s="342"/>
      <c r="NG94" s="342"/>
      <c r="NH94" s="342"/>
      <c r="NI94" s="342"/>
      <c r="NJ94" s="342"/>
      <c r="NK94" s="342"/>
      <c r="NL94" s="342"/>
      <c r="NM94" s="342"/>
      <c r="NN94" s="342"/>
      <c r="NO94" s="342"/>
      <c r="NP94" s="342"/>
      <c r="NQ94" s="342"/>
      <c r="NR94" s="342"/>
      <c r="NS94" s="342"/>
      <c r="NT94" s="342"/>
      <c r="NU94" s="342"/>
      <c r="NV94" s="342"/>
      <c r="NW94" s="342"/>
      <c r="NX94" s="342"/>
      <c r="NY94" s="342"/>
      <c r="NZ94" s="342"/>
      <c r="OA94" s="342"/>
      <c r="OB94" s="342"/>
      <c r="OC94" s="342"/>
      <c r="OD94" s="342"/>
      <c r="OE94" s="342"/>
      <c r="OF94" s="342"/>
      <c r="OG94" s="342"/>
      <c r="OH94" s="342"/>
      <c r="OI94" s="342"/>
      <c r="OJ94" s="342"/>
      <c r="OK94" s="342"/>
      <c r="OL94" s="342"/>
      <c r="OM94" s="342"/>
      <c r="ON94" s="342"/>
      <c r="OO94" s="342"/>
      <c r="OP94" s="342"/>
      <c r="OQ94" s="342"/>
      <c r="OR94" s="342"/>
      <c r="OS94" s="342"/>
      <c r="OT94" s="342"/>
      <c r="OU94" s="342"/>
      <c r="OV94" s="342"/>
      <c r="OW94" s="342"/>
      <c r="OX94" s="342"/>
      <c r="OY94" s="342"/>
      <c r="OZ94" s="342"/>
      <c r="PA94" s="342"/>
      <c r="PB94" s="342"/>
      <c r="PC94" s="342"/>
      <c r="PD94" s="342"/>
      <c r="PE94" s="342"/>
      <c r="PF94" s="342"/>
      <c r="PG94" s="342"/>
      <c r="PH94" s="342"/>
      <c r="PI94" s="342"/>
      <c r="PJ94" s="342"/>
      <c r="PK94" s="342"/>
      <c r="PL94" s="342"/>
      <c r="PM94" s="342"/>
      <c r="PN94" s="342"/>
      <c r="PO94" s="342"/>
      <c r="PP94" s="342"/>
      <c r="PQ94" s="342"/>
      <c r="PR94" s="342"/>
      <c r="PS94" s="342"/>
      <c r="PT94" s="342"/>
      <c r="PU94" s="342"/>
      <c r="PV94" s="342"/>
      <c r="PW94" s="342"/>
      <c r="PX94" s="342"/>
      <c r="PY94" s="342"/>
      <c r="PZ94" s="342"/>
      <c r="QA94" s="342"/>
      <c r="QB94" s="342"/>
      <c r="QC94" s="342"/>
      <c r="QD94" s="342"/>
      <c r="QE94" s="342"/>
      <c r="QF94" s="342"/>
      <c r="QG94" s="342"/>
      <c r="QH94" s="342"/>
      <c r="QI94" s="342"/>
      <c r="QJ94" s="342"/>
      <c r="QK94" s="342"/>
      <c r="QL94" s="342"/>
      <c r="QM94" s="342"/>
      <c r="QN94" s="342"/>
      <c r="QO94" s="342"/>
      <c r="QP94" s="342"/>
      <c r="QQ94" s="342"/>
      <c r="QR94" s="342"/>
      <c r="QS94" s="342"/>
      <c r="QT94" s="342"/>
      <c r="QU94" s="342"/>
      <c r="QV94" s="342"/>
      <c r="QW94" s="342"/>
      <c r="QX94" s="342"/>
      <c r="QY94" s="342"/>
      <c r="QZ94" s="342"/>
      <c r="RA94" s="342"/>
      <c r="RB94" s="342"/>
      <c r="RC94" s="342"/>
      <c r="RD94" s="342"/>
      <c r="RE94" s="342"/>
      <c r="RF94" s="342"/>
      <c r="RG94" s="342"/>
      <c r="RH94" s="342"/>
      <c r="RI94" s="342"/>
      <c r="RJ94" s="342"/>
      <c r="RK94" s="342"/>
      <c r="RL94" s="342"/>
      <c r="RM94" s="342"/>
      <c r="RN94" s="342"/>
      <c r="RO94" s="342"/>
      <c r="RP94" s="342"/>
      <c r="RQ94" s="342"/>
      <c r="RR94" s="342"/>
      <c r="RS94" s="342"/>
      <c r="RT94" s="342"/>
      <c r="RU94" s="342"/>
      <c r="RV94" s="342"/>
      <c r="RW94" s="342"/>
      <c r="RX94" s="342"/>
      <c r="RY94" s="342"/>
      <c r="RZ94" s="342"/>
      <c r="SA94" s="342"/>
      <c r="SB94" s="342"/>
      <c r="SC94" s="342"/>
      <c r="SD94" s="342"/>
      <c r="SE94" s="342"/>
      <c r="SF94" s="342"/>
      <c r="SG94" s="342"/>
      <c r="SH94" s="342"/>
      <c r="SI94" s="342"/>
      <c r="SJ94" s="342"/>
      <c r="SK94" s="342"/>
      <c r="SL94" s="342"/>
      <c r="SM94" s="342"/>
      <c r="SN94" s="342"/>
      <c r="SO94" s="342"/>
      <c r="SP94" s="342"/>
      <c r="SQ94" s="342"/>
      <c r="SR94" s="342"/>
      <c r="SS94" s="342"/>
      <c r="ST94" s="342"/>
      <c r="SU94" s="342"/>
      <c r="SV94" s="342"/>
      <c r="SW94" s="342"/>
      <c r="SX94" s="342"/>
      <c r="SY94" s="342"/>
      <c r="SZ94" s="342"/>
      <c r="TA94" s="342"/>
      <c r="TB94" s="342"/>
      <c r="TC94" s="342"/>
      <c r="TD94" s="342"/>
      <c r="TE94" s="342"/>
      <c r="TF94" s="342"/>
      <c r="TG94" s="342"/>
      <c r="TH94" s="342"/>
      <c r="TI94" s="342"/>
      <c r="TJ94" s="342"/>
      <c r="TK94" s="342"/>
      <c r="TL94" s="342"/>
      <c r="TM94" s="342"/>
      <c r="TN94" s="342"/>
      <c r="TO94" s="342"/>
      <c r="TP94" s="342"/>
      <c r="TQ94" s="342"/>
      <c r="TR94" s="342"/>
      <c r="TS94" s="342"/>
      <c r="TT94" s="342"/>
      <c r="TU94" s="342"/>
      <c r="TV94" s="342"/>
      <c r="TW94" s="342"/>
      <c r="TX94" s="342"/>
      <c r="TY94" s="342"/>
      <c r="TZ94" s="342"/>
      <c r="UA94" s="342"/>
      <c r="UB94" s="342"/>
      <c r="UC94" s="342"/>
      <c r="UD94" s="342"/>
      <c r="UE94" s="342"/>
      <c r="UF94" s="342"/>
      <c r="UG94" s="342"/>
      <c r="UH94" s="342"/>
      <c r="UI94" s="342"/>
      <c r="UJ94" s="342"/>
      <c r="UK94" s="342"/>
      <c r="UL94" s="342"/>
      <c r="UM94" s="342"/>
      <c r="UN94" s="342"/>
      <c r="UO94" s="342"/>
      <c r="UP94" s="342"/>
      <c r="UQ94" s="342"/>
      <c r="UR94" s="342"/>
      <c r="US94" s="342"/>
      <c r="UT94" s="342"/>
      <c r="UU94" s="342"/>
      <c r="UV94" s="342"/>
      <c r="UW94" s="342"/>
      <c r="UX94" s="342"/>
      <c r="UY94" s="342"/>
      <c r="UZ94" s="342"/>
      <c r="VA94" s="342"/>
      <c r="VB94" s="342"/>
      <c r="VC94" s="342"/>
      <c r="VD94" s="342"/>
      <c r="VE94" s="342"/>
      <c r="VF94" s="342"/>
      <c r="VG94" s="342"/>
      <c r="VH94" s="342"/>
      <c r="VI94" s="342"/>
      <c r="VJ94" s="342"/>
      <c r="VK94" s="342"/>
      <c r="VL94" s="342"/>
      <c r="VM94" s="342"/>
      <c r="VN94" s="342"/>
      <c r="VO94" s="342"/>
      <c r="VP94" s="342"/>
      <c r="VQ94" s="342"/>
      <c r="VR94" s="342"/>
      <c r="VS94" s="342"/>
      <c r="VT94" s="342"/>
      <c r="VU94" s="342"/>
      <c r="VV94" s="342"/>
      <c r="VW94" s="342"/>
      <c r="VX94" s="342"/>
      <c r="VY94" s="342"/>
      <c r="VZ94" s="342"/>
      <c r="WA94" s="342"/>
      <c r="WB94" s="342"/>
      <c r="WC94" s="342"/>
      <c r="WD94" s="342"/>
      <c r="WE94" s="342"/>
      <c r="WF94" s="342"/>
      <c r="WG94" s="342"/>
      <c r="WH94" s="342"/>
      <c r="WI94" s="342"/>
      <c r="WJ94" s="342"/>
      <c r="WK94" s="342"/>
      <c r="WL94" s="342"/>
      <c r="WM94" s="342"/>
      <c r="WN94" s="342"/>
      <c r="WO94" s="342"/>
      <c r="WP94" s="342"/>
      <c r="WQ94" s="342"/>
      <c r="WR94" s="342"/>
      <c r="WS94" s="342"/>
      <c r="WT94" s="342"/>
      <c r="WU94" s="342"/>
      <c r="WV94" s="342"/>
      <c r="WW94" s="342"/>
      <c r="WX94" s="342"/>
      <c r="WY94" s="342"/>
      <c r="WZ94" s="342"/>
      <c r="XA94" s="342"/>
      <c r="XB94" s="342"/>
      <c r="XC94" s="342"/>
      <c r="XD94" s="342"/>
      <c r="XE94" s="342"/>
      <c r="XF94" s="342"/>
      <c r="XG94" s="342"/>
      <c r="XH94" s="342"/>
      <c r="XI94" s="342"/>
      <c r="XJ94" s="342"/>
      <c r="XK94" s="342"/>
      <c r="XL94" s="342"/>
      <c r="XM94" s="342"/>
      <c r="XN94" s="342"/>
      <c r="XO94" s="342"/>
      <c r="XP94" s="342"/>
      <c r="XQ94" s="342"/>
      <c r="XR94" s="342"/>
      <c r="XS94" s="342"/>
      <c r="XT94" s="342"/>
      <c r="XU94" s="342"/>
      <c r="XV94" s="342"/>
      <c r="XW94" s="342"/>
      <c r="XX94" s="342"/>
      <c r="XY94" s="342"/>
      <c r="XZ94" s="342"/>
      <c r="YA94" s="342"/>
      <c r="YB94" s="342"/>
      <c r="YC94" s="342"/>
      <c r="YD94" s="342"/>
      <c r="YE94" s="342"/>
      <c r="YF94" s="342"/>
      <c r="YG94" s="342"/>
      <c r="YH94" s="342"/>
      <c r="YI94" s="342"/>
      <c r="YJ94" s="342"/>
      <c r="YK94" s="342"/>
      <c r="YL94" s="342"/>
      <c r="YM94" s="342"/>
      <c r="YN94" s="342"/>
      <c r="YO94" s="342"/>
      <c r="YP94" s="342"/>
      <c r="YQ94" s="342"/>
      <c r="YR94" s="342"/>
      <c r="YS94" s="342"/>
      <c r="YT94" s="342"/>
      <c r="YU94" s="342"/>
      <c r="YV94" s="342"/>
      <c r="YW94" s="342"/>
      <c r="YX94" s="342"/>
      <c r="YY94" s="342"/>
      <c r="YZ94" s="342"/>
      <c r="ZA94" s="342"/>
      <c r="ZB94" s="342"/>
      <c r="ZC94" s="342"/>
      <c r="ZD94" s="342"/>
      <c r="ZE94" s="342"/>
      <c r="ZF94" s="342"/>
      <c r="ZG94" s="342"/>
      <c r="ZH94" s="342"/>
      <c r="ZI94" s="342"/>
      <c r="ZJ94" s="342"/>
      <c r="ZK94" s="342"/>
      <c r="ZL94" s="342"/>
      <c r="ZM94" s="342"/>
      <c r="ZN94" s="342"/>
      <c r="ZO94" s="342"/>
      <c r="ZP94" s="342"/>
      <c r="ZQ94" s="342"/>
      <c r="ZR94" s="342"/>
      <c r="ZS94" s="342"/>
      <c r="ZT94" s="342"/>
      <c r="ZU94" s="342"/>
      <c r="ZV94" s="342"/>
      <c r="ZW94" s="342"/>
      <c r="ZX94" s="342"/>
      <c r="ZY94" s="342"/>
      <c r="ZZ94" s="342"/>
      <c r="AAA94" s="342"/>
      <c r="AAB94" s="342"/>
      <c r="AAC94" s="342"/>
      <c r="AAD94" s="342"/>
      <c r="AAE94" s="342"/>
      <c r="AAF94" s="342"/>
      <c r="AAG94" s="342"/>
      <c r="AAH94" s="342"/>
      <c r="AAI94" s="342"/>
      <c r="AAJ94" s="342"/>
      <c r="AAK94" s="342"/>
      <c r="AAL94" s="342"/>
      <c r="AAM94" s="342"/>
      <c r="AAN94" s="342"/>
      <c r="AAO94" s="342"/>
      <c r="AAP94" s="342"/>
      <c r="AAQ94" s="342"/>
      <c r="AAR94" s="342"/>
      <c r="AAS94" s="342"/>
      <c r="AAT94" s="342"/>
      <c r="AAU94" s="342"/>
      <c r="AAV94" s="342"/>
      <c r="AAW94" s="342"/>
      <c r="AAX94" s="342"/>
      <c r="AAY94" s="342"/>
      <c r="AAZ94" s="342"/>
      <c r="ABA94" s="342"/>
      <c r="ABB94" s="342"/>
      <c r="ABC94" s="342"/>
      <c r="ABD94" s="342"/>
      <c r="ABE94" s="342"/>
      <c r="ABF94" s="342"/>
      <c r="ABG94" s="342"/>
      <c r="ABH94" s="342"/>
      <c r="ABI94" s="342"/>
      <c r="ABJ94" s="342"/>
      <c r="ABK94" s="342"/>
      <c r="ABL94" s="342"/>
      <c r="ABM94" s="342"/>
      <c r="ABN94" s="342"/>
      <c r="ABO94" s="342"/>
      <c r="ABP94" s="342"/>
      <c r="ABQ94" s="342"/>
      <c r="ABR94" s="342"/>
      <c r="ABS94" s="342"/>
      <c r="ABT94" s="342"/>
      <c r="ABU94" s="342"/>
      <c r="ABV94" s="342"/>
      <c r="ABW94" s="342"/>
      <c r="ABX94" s="342"/>
      <c r="ABY94" s="342"/>
      <c r="ABZ94" s="342"/>
      <c r="ACA94" s="342"/>
      <c r="ACB94" s="342"/>
      <c r="ACC94" s="342"/>
      <c r="ACD94" s="342"/>
      <c r="ACE94" s="342"/>
      <c r="ACF94" s="342"/>
      <c r="ACG94" s="342"/>
      <c r="ACH94" s="342"/>
      <c r="ACI94" s="342"/>
      <c r="ACJ94" s="342"/>
      <c r="ACK94" s="342"/>
      <c r="ACL94" s="342"/>
      <c r="ACM94" s="342"/>
      <c r="ACN94" s="342"/>
      <c r="ACO94" s="342"/>
      <c r="ACP94" s="342"/>
      <c r="ACQ94" s="342"/>
      <c r="ACR94" s="342"/>
      <c r="ACS94" s="342"/>
      <c r="ACT94" s="342"/>
      <c r="ACU94" s="342"/>
      <c r="ACV94" s="342"/>
      <c r="ACW94" s="342"/>
      <c r="ACX94" s="342"/>
      <c r="ACY94" s="342"/>
      <c r="ACZ94" s="342"/>
      <c r="ADA94" s="342"/>
      <c r="ADB94" s="342"/>
      <c r="ADC94" s="342"/>
      <c r="ADD94" s="342"/>
      <c r="ADE94" s="342"/>
      <c r="ADF94" s="342"/>
      <c r="ADG94" s="342"/>
      <c r="ADH94" s="342"/>
      <c r="ADI94" s="342"/>
      <c r="ADJ94" s="342"/>
      <c r="ADK94" s="342"/>
      <c r="ADL94" s="342"/>
      <c r="ADM94" s="342"/>
      <c r="ADN94" s="342"/>
      <c r="ADO94" s="342"/>
      <c r="ADP94" s="342"/>
      <c r="ADQ94" s="342"/>
      <c r="ADR94" s="342"/>
      <c r="ADS94" s="342"/>
      <c r="ADT94" s="342"/>
      <c r="ADU94" s="342"/>
      <c r="ADV94" s="342"/>
      <c r="ADW94" s="342"/>
      <c r="ADX94" s="342"/>
      <c r="ADY94" s="342"/>
      <c r="ADZ94" s="342"/>
      <c r="AEA94" s="342"/>
      <c r="AEB94" s="342"/>
      <c r="AEC94" s="342"/>
      <c r="AED94" s="342"/>
      <c r="AEE94" s="342"/>
      <c r="AEF94" s="342"/>
      <c r="AEG94" s="342"/>
      <c r="AEH94" s="342"/>
      <c r="AEI94" s="342"/>
      <c r="AEJ94" s="342"/>
      <c r="AEK94" s="342"/>
      <c r="AEL94" s="342"/>
      <c r="AEM94" s="342"/>
      <c r="AEN94" s="342"/>
      <c r="AEO94" s="342"/>
      <c r="AEP94" s="342"/>
      <c r="AEQ94" s="342"/>
      <c r="AER94" s="342"/>
      <c r="AES94" s="342"/>
      <c r="AET94" s="342"/>
      <c r="AEU94" s="342"/>
      <c r="AEV94" s="342"/>
      <c r="AEW94" s="342"/>
      <c r="AEX94" s="342"/>
      <c r="AEY94" s="342"/>
      <c r="AEZ94" s="342"/>
      <c r="AFA94" s="342"/>
      <c r="AFB94" s="342"/>
      <c r="AFC94" s="342"/>
      <c r="AFD94" s="342"/>
      <c r="AFE94" s="342"/>
      <c r="AFF94" s="342"/>
      <c r="AFG94" s="342"/>
      <c r="AFH94" s="342"/>
      <c r="AFI94" s="342"/>
      <c r="AFJ94" s="342"/>
      <c r="AFK94" s="342"/>
      <c r="AFL94" s="342"/>
      <c r="AFM94" s="342"/>
      <c r="AFN94" s="342"/>
      <c r="AFO94" s="342"/>
      <c r="AFP94" s="342"/>
      <c r="AFQ94" s="342"/>
      <c r="AFR94" s="342"/>
      <c r="AFS94" s="342"/>
      <c r="AFT94" s="342"/>
      <c r="AFU94" s="342"/>
      <c r="AFV94" s="342"/>
      <c r="AFW94" s="342"/>
      <c r="AFX94" s="342"/>
      <c r="AFY94" s="342"/>
      <c r="AFZ94" s="342"/>
      <c r="AGA94" s="342"/>
      <c r="AGB94" s="342"/>
      <c r="AGC94" s="342"/>
      <c r="AGD94" s="342"/>
      <c r="AGE94" s="342"/>
      <c r="AGF94" s="342"/>
      <c r="AGG94" s="342"/>
      <c r="AGH94" s="342"/>
      <c r="AGI94" s="342"/>
      <c r="AGJ94" s="342"/>
      <c r="AGK94" s="342"/>
      <c r="AGL94" s="342"/>
      <c r="AGM94" s="342"/>
      <c r="AGN94" s="342"/>
      <c r="AGO94" s="342"/>
      <c r="AGP94" s="342"/>
      <c r="AGQ94" s="342"/>
      <c r="AGR94" s="342"/>
      <c r="AGS94" s="342"/>
      <c r="AGT94" s="342"/>
      <c r="AGU94" s="342"/>
      <c r="AGV94" s="342"/>
      <c r="AGW94" s="342"/>
      <c r="AGX94" s="342"/>
      <c r="AGY94" s="342"/>
      <c r="AGZ94" s="342"/>
      <c r="AHA94" s="342"/>
      <c r="AHB94" s="342"/>
      <c r="AHC94" s="342"/>
      <c r="AHD94" s="342"/>
      <c r="AHE94" s="342"/>
      <c r="AHF94" s="342"/>
      <c r="AHG94" s="342"/>
      <c r="AHH94" s="342"/>
      <c r="AHI94" s="342"/>
      <c r="AHJ94" s="342"/>
      <c r="AHK94" s="342"/>
      <c r="AHL94" s="342"/>
      <c r="AHM94" s="342"/>
      <c r="AHN94" s="342"/>
      <c r="AHO94" s="342"/>
      <c r="AHP94" s="342"/>
      <c r="AHQ94" s="342"/>
      <c r="AHR94" s="342"/>
      <c r="AHS94" s="342"/>
      <c r="AHT94" s="342"/>
      <c r="AHU94" s="342"/>
      <c r="AHV94" s="342"/>
      <c r="AHW94" s="342"/>
      <c r="AHX94" s="342"/>
      <c r="AHY94" s="342"/>
      <c r="AHZ94" s="342"/>
      <c r="AIA94" s="342"/>
      <c r="AIB94" s="342"/>
      <c r="AIC94" s="342"/>
      <c r="AID94" s="342"/>
      <c r="AIE94" s="342"/>
      <c r="AIF94" s="342"/>
      <c r="AIG94" s="342"/>
      <c r="AIH94" s="342"/>
      <c r="AII94" s="342"/>
      <c r="AIJ94" s="342"/>
      <c r="AIK94" s="342"/>
      <c r="AIL94" s="342"/>
      <c r="AIM94" s="342"/>
      <c r="AIN94" s="342"/>
      <c r="AIO94" s="342"/>
      <c r="AIP94" s="342"/>
      <c r="AIQ94" s="342"/>
      <c r="AIR94" s="342"/>
      <c r="AIS94" s="342"/>
      <c r="AIT94" s="342"/>
      <c r="AIU94" s="342"/>
      <c r="AIV94" s="342"/>
      <c r="AIW94" s="342"/>
      <c r="AIX94" s="342"/>
      <c r="AIY94" s="342"/>
      <c r="AIZ94" s="342"/>
      <c r="AJA94" s="342"/>
      <c r="AJB94" s="342"/>
      <c r="AJC94" s="342"/>
      <c r="AJD94" s="342"/>
      <c r="AJE94" s="342"/>
      <c r="AJF94" s="342"/>
      <c r="AJG94" s="342"/>
      <c r="AJH94" s="342"/>
      <c r="AJI94" s="342"/>
      <c r="AJJ94" s="342"/>
      <c r="AJK94" s="342"/>
      <c r="AJL94" s="342"/>
      <c r="AJM94" s="342"/>
      <c r="AJN94" s="342"/>
      <c r="AJO94" s="342"/>
      <c r="AJP94" s="342"/>
      <c r="AJQ94" s="342"/>
      <c r="AJR94" s="342"/>
      <c r="AJS94" s="342"/>
      <c r="AJT94" s="342"/>
      <c r="AJU94" s="342"/>
      <c r="AJV94" s="342"/>
      <c r="AJW94" s="342"/>
      <c r="AJX94" s="342"/>
      <c r="AJY94" s="342"/>
      <c r="AJZ94" s="342"/>
      <c r="AKA94" s="342"/>
      <c r="AKB94" s="342"/>
      <c r="AKC94" s="342"/>
      <c r="AKD94" s="342"/>
      <c r="AKE94" s="342"/>
      <c r="AKF94" s="342"/>
      <c r="AKG94" s="342"/>
      <c r="AKH94" s="342"/>
      <c r="AKI94" s="342"/>
      <c r="AKJ94" s="342"/>
      <c r="AKK94" s="342"/>
      <c r="AKL94" s="342"/>
      <c r="AKM94" s="342"/>
      <c r="AKN94" s="342"/>
      <c r="AKO94" s="342"/>
      <c r="AKP94" s="342"/>
      <c r="AKQ94" s="342"/>
      <c r="AKR94" s="342"/>
      <c r="AKS94" s="342"/>
      <c r="AKT94" s="342"/>
      <c r="AKU94" s="342"/>
      <c r="AKV94" s="342"/>
      <c r="AKW94" s="342"/>
      <c r="AKX94" s="342"/>
      <c r="AKY94" s="342"/>
      <c r="AKZ94" s="342"/>
      <c r="ALA94" s="342"/>
      <c r="ALB94" s="342"/>
      <c r="ALC94" s="342"/>
      <c r="ALD94" s="342"/>
      <c r="ALE94" s="342"/>
      <c r="ALF94" s="342"/>
      <c r="ALG94" s="342"/>
      <c r="ALH94" s="342"/>
      <c r="ALI94" s="342"/>
      <c r="ALJ94" s="342"/>
      <c r="ALK94" s="342"/>
      <c r="ALL94" s="342"/>
      <c r="ALM94" s="342"/>
      <c r="ALN94" s="342"/>
      <c r="ALO94" s="342"/>
      <c r="ALP94" s="342"/>
      <c r="ALQ94" s="342"/>
      <c r="ALR94" s="342"/>
      <c r="ALS94" s="342"/>
      <c r="ALT94" s="342"/>
      <c r="ALU94" s="342"/>
      <c r="ALV94" s="342"/>
      <c r="ALW94" s="342"/>
      <c r="ALX94" s="342"/>
      <c r="ALY94" s="342"/>
      <c r="ALZ94" s="342"/>
      <c r="AMA94" s="342"/>
      <c r="AMB94" s="342"/>
      <c r="AMC94" s="342"/>
      <c r="AMD94" s="342"/>
      <c r="AME94" s="342"/>
      <c r="AMF94" s="342"/>
      <c r="AMG94" s="342"/>
      <c r="AMH94" s="342"/>
      <c r="AMI94" s="342"/>
      <c r="AMJ94" s="342"/>
      <c r="AMK94" s="342"/>
      <c r="AML94" s="342"/>
      <c r="AMM94" s="342"/>
      <c r="AMN94" s="342"/>
      <c r="AMO94" s="342"/>
      <c r="AMP94" s="342"/>
      <c r="AMQ94" s="342"/>
      <c r="AMR94" s="342"/>
      <c r="AMS94" s="342"/>
      <c r="AMT94" s="342"/>
      <c r="AMU94" s="342"/>
      <c r="AMV94" s="342"/>
      <c r="AMW94" s="342"/>
      <c r="AMX94" s="342"/>
      <c r="AMY94" s="342"/>
      <c r="AMZ94" s="342"/>
      <c r="ANA94" s="342"/>
      <c r="ANB94" s="342"/>
      <c r="ANC94" s="342"/>
      <c r="AND94" s="342"/>
      <c r="ANE94" s="342"/>
      <c r="ANF94" s="342"/>
      <c r="ANG94" s="342"/>
      <c r="ANH94" s="342"/>
      <c r="ANI94" s="342"/>
      <c r="ANJ94" s="342"/>
      <c r="ANK94" s="342"/>
      <c r="ANL94" s="342"/>
      <c r="ANM94" s="342"/>
      <c r="ANN94" s="342"/>
      <c r="ANO94" s="342"/>
      <c r="ANP94" s="342"/>
      <c r="ANQ94" s="342"/>
      <c r="ANR94" s="342"/>
      <c r="ANS94" s="342"/>
      <c r="ANT94" s="342"/>
      <c r="ANU94" s="342"/>
      <c r="ANV94" s="342"/>
      <c r="ANW94" s="342"/>
      <c r="ANX94" s="342"/>
      <c r="ANY94" s="342"/>
      <c r="ANZ94" s="342"/>
      <c r="AOA94" s="342"/>
      <c r="AOB94" s="342"/>
      <c r="AOC94" s="342"/>
      <c r="AOD94" s="342"/>
      <c r="AOE94" s="342"/>
      <c r="AOF94" s="342"/>
      <c r="AOG94" s="342"/>
      <c r="AOH94" s="342"/>
      <c r="AOI94" s="342"/>
      <c r="AOJ94" s="342"/>
      <c r="AOK94" s="342"/>
      <c r="AOL94" s="342"/>
      <c r="AOM94" s="342"/>
      <c r="AON94" s="342"/>
      <c r="AOO94" s="342"/>
      <c r="AOP94" s="342"/>
      <c r="AOQ94" s="342"/>
      <c r="AOR94" s="342"/>
      <c r="AOS94" s="342"/>
      <c r="AOT94" s="342"/>
      <c r="AOU94" s="342"/>
      <c r="AOV94" s="342"/>
      <c r="AOW94" s="342"/>
      <c r="AOX94" s="342"/>
      <c r="AOY94" s="342"/>
      <c r="AOZ94" s="342"/>
      <c r="APA94" s="342"/>
      <c r="APB94" s="342"/>
      <c r="APC94" s="342"/>
      <c r="APD94" s="342"/>
      <c r="APE94" s="342"/>
      <c r="APF94" s="342"/>
      <c r="APG94" s="342"/>
      <c r="APH94" s="342"/>
      <c r="API94" s="342"/>
      <c r="APJ94" s="342"/>
      <c r="APK94" s="342"/>
      <c r="APL94" s="342"/>
      <c r="APM94" s="342"/>
      <c r="APN94" s="342"/>
      <c r="APO94" s="342"/>
      <c r="APP94" s="342"/>
      <c r="APQ94" s="342"/>
      <c r="APR94" s="342"/>
      <c r="APS94" s="342"/>
      <c r="APT94" s="342"/>
      <c r="APU94" s="342"/>
      <c r="APV94" s="342"/>
      <c r="APW94" s="342"/>
      <c r="APX94" s="342"/>
      <c r="APY94" s="342"/>
      <c r="APZ94" s="342"/>
      <c r="AQA94" s="342"/>
      <c r="AQB94" s="342"/>
      <c r="AQC94" s="342"/>
      <c r="AQD94" s="342"/>
      <c r="AQE94" s="342"/>
      <c r="AQF94" s="342"/>
      <c r="AQG94" s="342"/>
      <c r="AQH94" s="342"/>
      <c r="AQI94" s="342"/>
      <c r="AQJ94" s="342"/>
      <c r="AQK94" s="342"/>
      <c r="AQL94" s="342"/>
      <c r="AQM94" s="342"/>
      <c r="AQN94" s="342"/>
      <c r="AQO94" s="342"/>
      <c r="AQP94" s="342"/>
      <c r="AQQ94" s="342"/>
      <c r="AQR94" s="342"/>
      <c r="AQS94" s="342"/>
      <c r="AQT94" s="342"/>
      <c r="AQU94" s="342"/>
      <c r="AQV94" s="342"/>
      <c r="AQW94" s="342"/>
      <c r="AQX94" s="342"/>
      <c r="AQY94" s="342"/>
      <c r="AQZ94" s="342"/>
      <c r="ARA94" s="342"/>
      <c r="ARB94" s="342"/>
      <c r="ARC94" s="342"/>
      <c r="ARD94" s="342"/>
      <c r="ARE94" s="342"/>
      <c r="ARF94" s="342"/>
      <c r="ARG94" s="342"/>
      <c r="ARH94" s="342"/>
      <c r="ARI94" s="342"/>
      <c r="ARJ94" s="342"/>
      <c r="ARK94" s="342"/>
      <c r="ARL94" s="342"/>
      <c r="ARM94" s="342"/>
      <c r="ARN94" s="342"/>
      <c r="ARO94" s="342"/>
      <c r="ARP94" s="342"/>
      <c r="ARQ94" s="342"/>
      <c r="ARR94" s="342"/>
      <c r="ARS94" s="342"/>
      <c r="ART94" s="342"/>
      <c r="ARU94" s="342"/>
      <c r="ARV94" s="342"/>
      <c r="ARW94" s="342"/>
      <c r="ARX94" s="342"/>
      <c r="ARY94" s="342"/>
      <c r="ARZ94" s="342"/>
      <c r="ASA94" s="342"/>
      <c r="ASB94" s="342"/>
      <c r="ASC94" s="342"/>
      <c r="ASD94" s="342"/>
      <c r="ASE94" s="342"/>
      <c r="ASF94" s="342"/>
      <c r="ASG94" s="342"/>
      <c r="ASH94" s="342"/>
      <c r="ASI94" s="342"/>
      <c r="ASJ94" s="342"/>
      <c r="ASK94" s="342"/>
      <c r="ASL94" s="342"/>
      <c r="ASM94" s="342"/>
      <c r="ASN94" s="342"/>
      <c r="ASO94" s="342"/>
      <c r="ASP94" s="342"/>
      <c r="ASQ94" s="342"/>
      <c r="ASR94" s="342"/>
      <c r="ASS94" s="342"/>
      <c r="AST94" s="342"/>
      <c r="ASU94" s="342"/>
      <c r="ASV94" s="342"/>
      <c r="ASW94" s="342"/>
      <c r="ASX94" s="342"/>
      <c r="ASY94" s="342"/>
      <c r="ASZ94" s="342"/>
      <c r="ATA94" s="342"/>
      <c r="ATB94" s="342"/>
      <c r="ATC94" s="342"/>
      <c r="ATD94" s="342"/>
      <c r="ATE94" s="342"/>
      <c r="ATF94" s="342"/>
      <c r="ATG94" s="342"/>
      <c r="ATH94" s="342"/>
      <c r="ATI94" s="342"/>
      <c r="ATJ94" s="342"/>
      <c r="ATK94" s="342"/>
      <c r="ATL94" s="342"/>
      <c r="ATM94" s="342"/>
      <c r="ATN94" s="342"/>
      <c r="ATO94" s="342"/>
      <c r="ATP94" s="342"/>
      <c r="ATQ94" s="342"/>
      <c r="ATR94" s="342"/>
      <c r="ATS94" s="342"/>
      <c r="ATT94" s="342"/>
      <c r="ATU94" s="342"/>
      <c r="ATV94" s="342"/>
      <c r="ATW94" s="342"/>
      <c r="ATX94" s="342"/>
      <c r="ATY94" s="342"/>
      <c r="ATZ94" s="342"/>
      <c r="AUA94" s="342"/>
      <c r="AUB94" s="342"/>
      <c r="AUC94" s="342"/>
      <c r="AUD94" s="342"/>
      <c r="AUE94" s="342"/>
      <c r="AUF94" s="342"/>
      <c r="AUG94" s="342"/>
      <c r="AUH94" s="342"/>
      <c r="AUI94" s="342"/>
      <c r="AUJ94" s="342"/>
      <c r="AUK94" s="342"/>
      <c r="AUL94" s="342"/>
      <c r="AUM94" s="342"/>
      <c r="AUN94" s="342"/>
      <c r="AUO94" s="342"/>
      <c r="AUP94" s="342"/>
      <c r="AUQ94" s="342"/>
      <c r="AUR94" s="342"/>
      <c r="AUS94" s="342"/>
      <c r="AUT94" s="342"/>
      <c r="AUU94" s="342"/>
      <c r="AUV94" s="342"/>
      <c r="AUW94" s="342"/>
      <c r="AUX94" s="342"/>
      <c r="AUY94" s="342"/>
      <c r="AUZ94" s="342"/>
      <c r="AVA94" s="342"/>
      <c r="AVB94" s="342"/>
      <c r="AVC94" s="342"/>
      <c r="AVD94" s="342"/>
      <c r="AVE94" s="342"/>
      <c r="AVF94" s="342"/>
      <c r="AVG94" s="342"/>
      <c r="AVH94" s="342"/>
      <c r="AVI94" s="342"/>
      <c r="AVJ94" s="342"/>
      <c r="AVK94" s="342"/>
      <c r="AVL94" s="342"/>
      <c r="AVM94" s="342"/>
      <c r="AVN94" s="342"/>
      <c r="AVO94" s="342"/>
      <c r="AVP94" s="342"/>
      <c r="AVQ94" s="342"/>
      <c r="AVR94" s="342"/>
      <c r="AVS94" s="342"/>
      <c r="AVT94" s="342"/>
      <c r="AVU94" s="342"/>
      <c r="AVV94" s="342"/>
      <c r="AVW94" s="342"/>
      <c r="AVX94" s="342"/>
      <c r="AVY94" s="342"/>
      <c r="AVZ94" s="342"/>
      <c r="AWA94" s="342"/>
      <c r="AWB94" s="342"/>
      <c r="AWC94" s="342"/>
      <c r="AWD94" s="342"/>
      <c r="AWE94" s="342"/>
      <c r="AWF94" s="342"/>
      <c r="AWG94" s="342"/>
      <c r="AWH94" s="342"/>
      <c r="AWI94" s="342"/>
      <c r="AWJ94" s="342"/>
      <c r="AWK94" s="342"/>
      <c r="AWL94" s="342"/>
      <c r="AWM94" s="342"/>
      <c r="AWN94" s="342"/>
      <c r="AWO94" s="342"/>
      <c r="AWP94" s="342"/>
      <c r="AWQ94" s="342"/>
      <c r="AWR94" s="342"/>
      <c r="AWS94" s="342"/>
      <c r="AWT94" s="342"/>
      <c r="AWU94" s="342"/>
      <c r="AWV94" s="342"/>
      <c r="AWW94" s="342"/>
      <c r="AWX94" s="342"/>
      <c r="AWY94" s="342"/>
      <c r="AWZ94" s="342"/>
      <c r="AXA94" s="342"/>
      <c r="AXB94" s="342"/>
      <c r="AXC94" s="342"/>
      <c r="AXD94" s="342"/>
      <c r="AXE94" s="342"/>
      <c r="AXF94" s="342"/>
      <c r="AXG94" s="342"/>
      <c r="AXH94" s="342"/>
      <c r="AXI94" s="342"/>
      <c r="AXJ94" s="342"/>
      <c r="AXK94" s="342"/>
      <c r="AXL94" s="342"/>
      <c r="AXM94" s="342"/>
      <c r="AXN94" s="342"/>
      <c r="AXO94" s="342"/>
      <c r="AXP94" s="342"/>
      <c r="AXQ94" s="342"/>
      <c r="AXR94" s="342"/>
      <c r="AXS94" s="342"/>
      <c r="AXT94" s="342"/>
      <c r="AXU94" s="342"/>
      <c r="AXV94" s="342"/>
      <c r="AXW94" s="342"/>
      <c r="AXX94" s="342"/>
      <c r="AXY94" s="342"/>
      <c r="AXZ94" s="342"/>
      <c r="AYA94" s="342"/>
      <c r="AYB94" s="342"/>
      <c r="AYC94" s="342"/>
      <c r="AYD94" s="342"/>
      <c r="AYE94" s="342"/>
      <c r="AYF94" s="342"/>
      <c r="AYG94" s="342"/>
      <c r="AYH94" s="342"/>
      <c r="AYI94" s="342"/>
      <c r="AYJ94" s="342"/>
      <c r="AYK94" s="342"/>
      <c r="AYL94" s="342"/>
      <c r="AYM94" s="342"/>
      <c r="AYN94" s="342"/>
      <c r="AYO94" s="342"/>
      <c r="AYP94" s="342"/>
      <c r="AYQ94" s="342"/>
      <c r="AYR94" s="342"/>
      <c r="AYS94" s="342"/>
      <c r="AYT94" s="342"/>
      <c r="AYU94" s="342"/>
      <c r="AYV94" s="342"/>
      <c r="AYW94" s="342"/>
      <c r="AYX94" s="342"/>
      <c r="AYY94" s="342"/>
      <c r="AYZ94" s="342"/>
      <c r="AZA94" s="342"/>
      <c r="AZB94" s="342"/>
      <c r="AZC94" s="342"/>
      <c r="AZD94" s="342"/>
      <c r="AZE94" s="342"/>
      <c r="AZF94" s="342"/>
      <c r="AZG94" s="342"/>
      <c r="AZH94" s="342"/>
      <c r="AZI94" s="342"/>
      <c r="AZJ94" s="342"/>
      <c r="AZK94" s="342"/>
      <c r="AZL94" s="342"/>
      <c r="AZM94" s="342"/>
      <c r="AZN94" s="342"/>
      <c r="AZO94" s="342"/>
      <c r="AZP94" s="342"/>
      <c r="AZQ94" s="342"/>
      <c r="AZR94" s="342"/>
      <c r="AZS94" s="342"/>
      <c r="AZT94" s="342"/>
      <c r="AZU94" s="342"/>
      <c r="AZV94" s="342"/>
      <c r="AZW94" s="342"/>
      <c r="AZX94" s="342"/>
      <c r="AZY94" s="342"/>
      <c r="AZZ94" s="342"/>
      <c r="BAA94" s="342"/>
      <c r="BAB94" s="342"/>
      <c r="BAC94" s="342"/>
      <c r="BAD94" s="342"/>
      <c r="BAE94" s="342"/>
      <c r="BAF94" s="342"/>
      <c r="BAG94" s="342"/>
      <c r="BAH94" s="342"/>
      <c r="BAI94" s="342"/>
      <c r="BAJ94" s="342"/>
      <c r="BAK94" s="342"/>
      <c r="BAL94" s="342"/>
      <c r="BAM94" s="342"/>
      <c r="BAN94" s="342"/>
      <c r="BAO94" s="342"/>
      <c r="BAP94" s="342"/>
      <c r="BAQ94" s="342"/>
      <c r="BAR94" s="342"/>
      <c r="BAS94" s="342"/>
      <c r="BAT94" s="342"/>
      <c r="BAU94" s="342"/>
      <c r="BAV94" s="342"/>
      <c r="BAW94" s="342"/>
      <c r="BAX94" s="342"/>
      <c r="BAY94" s="342"/>
      <c r="BAZ94" s="342"/>
      <c r="BBA94" s="342"/>
      <c r="BBB94" s="342"/>
      <c r="BBC94" s="342"/>
      <c r="BBD94" s="342"/>
      <c r="BBE94" s="342"/>
      <c r="BBF94" s="342"/>
      <c r="BBG94" s="342"/>
      <c r="BBH94" s="342"/>
      <c r="BBI94" s="342"/>
      <c r="BBJ94" s="342"/>
      <c r="BBK94" s="342"/>
      <c r="BBL94" s="342"/>
      <c r="BBM94" s="342"/>
      <c r="BBN94" s="342"/>
      <c r="BBO94" s="342"/>
      <c r="BBP94" s="342"/>
      <c r="BBQ94" s="342"/>
      <c r="BBR94" s="342"/>
      <c r="BBS94" s="342"/>
      <c r="BBT94" s="342"/>
      <c r="BBU94" s="342"/>
      <c r="BBV94" s="342"/>
      <c r="BBW94" s="342"/>
      <c r="BBX94" s="342"/>
      <c r="BBY94" s="342"/>
      <c r="BBZ94" s="342"/>
      <c r="BCA94" s="342"/>
      <c r="BCB94" s="342"/>
      <c r="BCC94" s="342"/>
      <c r="BCD94" s="342"/>
      <c r="BCE94" s="342"/>
      <c r="BCF94" s="342"/>
      <c r="BCG94" s="342"/>
      <c r="BCH94" s="342"/>
      <c r="BCI94" s="342"/>
      <c r="BCJ94" s="342"/>
      <c r="BCK94" s="342"/>
      <c r="BCL94" s="342"/>
      <c r="BCM94" s="342"/>
      <c r="BCN94" s="342"/>
      <c r="BCO94" s="342"/>
      <c r="BCP94" s="342"/>
      <c r="BCQ94" s="342"/>
      <c r="BCR94" s="342"/>
      <c r="BCS94" s="342"/>
      <c r="BCT94" s="342"/>
      <c r="BCU94" s="342"/>
      <c r="BCV94" s="342"/>
      <c r="BCW94" s="342"/>
      <c r="BCX94" s="342"/>
      <c r="BCY94" s="342"/>
      <c r="BCZ94" s="342"/>
      <c r="BDA94" s="342"/>
      <c r="BDB94" s="342"/>
      <c r="BDC94" s="342"/>
      <c r="BDD94" s="342"/>
      <c r="BDE94" s="342"/>
      <c r="BDF94" s="342"/>
      <c r="BDG94" s="342"/>
      <c r="BDH94" s="342"/>
      <c r="BDI94" s="342"/>
      <c r="BDJ94" s="342"/>
      <c r="BDK94" s="342"/>
      <c r="BDL94" s="342"/>
      <c r="BDM94" s="342"/>
      <c r="BDN94" s="342"/>
      <c r="BDO94" s="342"/>
      <c r="BDP94" s="342"/>
      <c r="BDQ94" s="342"/>
      <c r="BDR94" s="342"/>
      <c r="BDS94" s="342"/>
      <c r="BDT94" s="342"/>
      <c r="BDU94" s="342"/>
      <c r="BDV94" s="342"/>
      <c r="BDW94" s="342"/>
      <c r="BDX94" s="342"/>
      <c r="BDY94" s="342"/>
      <c r="BDZ94" s="342"/>
      <c r="BEA94" s="342"/>
      <c r="BEB94" s="342"/>
      <c r="BEC94" s="342"/>
      <c r="BED94" s="342"/>
      <c r="BEE94" s="342"/>
      <c r="BEF94" s="342"/>
      <c r="BEG94" s="342"/>
      <c r="BEH94" s="342"/>
      <c r="BEI94" s="342"/>
      <c r="BEJ94" s="342"/>
      <c r="BEK94" s="342"/>
      <c r="BEL94" s="342"/>
      <c r="BEM94" s="342"/>
      <c r="BEN94" s="342"/>
      <c r="BEO94" s="342"/>
      <c r="BEP94" s="342"/>
      <c r="BEQ94" s="342"/>
      <c r="BER94" s="342"/>
      <c r="BES94" s="342"/>
      <c r="BET94" s="342"/>
      <c r="BEU94" s="342"/>
      <c r="BEV94" s="342"/>
      <c r="BEW94" s="342"/>
      <c r="BEX94" s="342"/>
      <c r="BEY94" s="342"/>
      <c r="BEZ94" s="342"/>
      <c r="BFA94" s="342"/>
      <c r="BFB94" s="342"/>
      <c r="BFC94" s="342"/>
      <c r="BFD94" s="342"/>
      <c r="BFE94" s="342"/>
      <c r="BFF94" s="342"/>
      <c r="BFG94" s="342"/>
      <c r="BFH94" s="342"/>
      <c r="BFI94" s="342"/>
      <c r="BFJ94" s="342"/>
      <c r="BFK94" s="342"/>
      <c r="BFL94" s="342"/>
      <c r="BFM94" s="342"/>
      <c r="BFN94" s="342"/>
      <c r="BFO94" s="342"/>
      <c r="BFP94" s="342"/>
      <c r="BFQ94" s="342"/>
      <c r="BFR94" s="342"/>
      <c r="BFS94" s="342"/>
      <c r="BFT94" s="342"/>
      <c r="BFU94" s="342"/>
      <c r="BFV94" s="342"/>
      <c r="BFW94" s="342"/>
      <c r="BFX94" s="342"/>
      <c r="BFY94" s="342"/>
      <c r="BFZ94" s="342"/>
      <c r="BGA94" s="342"/>
      <c r="BGB94" s="342"/>
      <c r="BGC94" s="342"/>
      <c r="BGD94" s="342"/>
      <c r="BGE94" s="342"/>
      <c r="BGF94" s="342"/>
      <c r="BGG94" s="342"/>
      <c r="BGH94" s="342"/>
      <c r="BGI94" s="342"/>
      <c r="BGJ94" s="342"/>
      <c r="BGK94" s="342"/>
      <c r="BGL94" s="342"/>
      <c r="BGM94" s="342"/>
      <c r="BGN94" s="342"/>
      <c r="BGO94" s="342"/>
      <c r="BGP94" s="342"/>
      <c r="BGQ94" s="342"/>
      <c r="BGR94" s="342"/>
      <c r="BGS94" s="342"/>
      <c r="BGT94" s="342"/>
      <c r="BGU94" s="342"/>
      <c r="BGV94" s="342"/>
      <c r="BGW94" s="342"/>
      <c r="BGX94" s="342"/>
      <c r="BGY94" s="342"/>
      <c r="BGZ94" s="342"/>
      <c r="BHA94" s="342"/>
      <c r="BHB94" s="342"/>
      <c r="BHC94" s="342"/>
      <c r="BHD94" s="342"/>
      <c r="BHE94" s="342"/>
      <c r="BHF94" s="342"/>
      <c r="BHG94" s="342"/>
      <c r="BHH94" s="342"/>
      <c r="BHI94" s="342"/>
      <c r="BHJ94" s="342"/>
      <c r="BHK94" s="342"/>
      <c r="BHL94" s="342"/>
      <c r="BHM94" s="342"/>
      <c r="BHN94" s="342"/>
      <c r="BHO94" s="342"/>
      <c r="BHP94" s="342"/>
      <c r="BHQ94" s="342"/>
      <c r="BHR94" s="342"/>
      <c r="BHS94" s="342"/>
      <c r="BHT94" s="342"/>
      <c r="BHU94" s="342"/>
      <c r="BHV94" s="342"/>
      <c r="BHW94" s="342"/>
      <c r="BHX94" s="342"/>
      <c r="BHY94" s="342"/>
      <c r="BHZ94" s="342"/>
      <c r="BIA94" s="342"/>
      <c r="BIB94" s="342"/>
      <c r="BIC94" s="342"/>
      <c r="BID94" s="342"/>
      <c r="BIE94" s="342"/>
      <c r="BIF94" s="342"/>
      <c r="BIG94" s="342"/>
      <c r="BIH94" s="342"/>
      <c r="BII94" s="342"/>
      <c r="BIJ94" s="342"/>
      <c r="BIK94" s="342"/>
      <c r="BIL94" s="342"/>
      <c r="BIM94" s="342"/>
      <c r="BIN94" s="342"/>
      <c r="BIO94" s="342"/>
      <c r="BIP94" s="342"/>
      <c r="BIQ94" s="342"/>
      <c r="BIR94" s="342"/>
      <c r="BIS94" s="342"/>
      <c r="BIT94" s="342"/>
      <c r="BIU94" s="342"/>
      <c r="BIV94" s="342"/>
      <c r="BIW94" s="342"/>
      <c r="BIX94" s="342"/>
      <c r="BIY94" s="342"/>
      <c r="BIZ94" s="342"/>
      <c r="BJA94" s="342"/>
      <c r="BJB94" s="342"/>
      <c r="BJC94" s="342"/>
      <c r="BJD94" s="342"/>
      <c r="BJE94" s="342"/>
      <c r="BJF94" s="342"/>
      <c r="BJG94" s="342"/>
      <c r="BJH94" s="342"/>
      <c r="BJI94" s="342"/>
      <c r="BJJ94" s="342"/>
      <c r="BJK94" s="342"/>
      <c r="BJL94" s="342"/>
      <c r="BJM94" s="342"/>
      <c r="BJN94" s="342"/>
      <c r="BJO94" s="342"/>
      <c r="BJP94" s="342"/>
      <c r="BJQ94" s="342"/>
      <c r="BJR94" s="342"/>
      <c r="BJS94" s="342"/>
      <c r="BJT94" s="342"/>
      <c r="BJU94" s="342"/>
      <c r="BJV94" s="342"/>
      <c r="BJW94" s="342"/>
      <c r="BJX94" s="342"/>
      <c r="BJY94" s="342"/>
      <c r="BJZ94" s="342"/>
      <c r="BKA94" s="342"/>
      <c r="BKB94" s="342"/>
      <c r="BKC94" s="342"/>
      <c r="BKD94" s="342"/>
      <c r="BKE94" s="342"/>
      <c r="BKF94" s="342"/>
      <c r="BKG94" s="342"/>
      <c r="BKH94" s="342"/>
      <c r="BKI94" s="342"/>
      <c r="BKJ94" s="342"/>
      <c r="BKK94" s="342"/>
      <c r="BKL94" s="342"/>
      <c r="BKM94" s="342"/>
      <c r="BKN94" s="342"/>
      <c r="BKO94" s="342"/>
      <c r="BKP94" s="342"/>
      <c r="BKQ94" s="342"/>
      <c r="BKR94" s="342"/>
      <c r="BKS94" s="342"/>
      <c r="BKT94" s="342"/>
      <c r="BKU94" s="342"/>
      <c r="BKV94" s="342"/>
      <c r="BKW94" s="342"/>
      <c r="BKX94" s="342"/>
      <c r="BKY94" s="342"/>
      <c r="BKZ94" s="342"/>
      <c r="BLA94" s="342"/>
      <c r="BLB94" s="342"/>
      <c r="BLC94" s="342"/>
      <c r="BLD94" s="342"/>
      <c r="BLE94" s="342"/>
      <c r="BLF94" s="342"/>
      <c r="BLG94" s="342"/>
      <c r="BLH94" s="342"/>
      <c r="BLI94" s="342"/>
      <c r="BLJ94" s="342"/>
      <c r="BLK94" s="342"/>
      <c r="BLL94" s="342"/>
      <c r="BLM94" s="342"/>
      <c r="BLN94" s="342"/>
      <c r="BLO94" s="342"/>
      <c r="BLP94" s="342"/>
      <c r="BLQ94" s="342"/>
      <c r="BLR94" s="342"/>
      <c r="BLS94" s="342"/>
      <c r="BLT94" s="342"/>
      <c r="BLU94" s="342"/>
      <c r="BLV94" s="342"/>
      <c r="BLW94" s="342"/>
      <c r="BLX94" s="342"/>
      <c r="BLY94" s="342"/>
      <c r="BLZ94" s="342"/>
      <c r="BMA94" s="342"/>
      <c r="BMB94" s="342"/>
      <c r="BMC94" s="342"/>
      <c r="BMD94" s="342"/>
      <c r="BME94" s="342"/>
      <c r="BMF94" s="342"/>
      <c r="BMG94" s="342"/>
      <c r="BMH94" s="342"/>
      <c r="BMI94" s="342"/>
      <c r="BMJ94" s="342"/>
      <c r="BMK94" s="342"/>
      <c r="BML94" s="342"/>
      <c r="BMM94" s="342"/>
      <c r="BMN94" s="342"/>
      <c r="BMO94" s="342"/>
      <c r="BMP94" s="342"/>
      <c r="BMQ94" s="342"/>
      <c r="BMR94" s="342"/>
      <c r="BMS94" s="342"/>
      <c r="BMT94" s="342"/>
      <c r="BMU94" s="342"/>
      <c r="BMV94" s="342"/>
      <c r="BMW94" s="342"/>
      <c r="BMX94" s="342"/>
      <c r="BMY94" s="342"/>
      <c r="BMZ94" s="342"/>
      <c r="BNA94" s="342"/>
      <c r="BNB94" s="342"/>
      <c r="BNC94" s="342"/>
      <c r="BND94" s="342"/>
      <c r="BNE94" s="342"/>
      <c r="BNF94" s="342"/>
      <c r="BNG94" s="342"/>
      <c r="BNH94" s="342"/>
      <c r="BNI94" s="342"/>
      <c r="BNJ94" s="342"/>
      <c r="BNK94" s="342"/>
      <c r="BNL94" s="342"/>
      <c r="BNM94" s="342"/>
      <c r="BNN94" s="342"/>
      <c r="BNO94" s="342"/>
      <c r="BNP94" s="342"/>
      <c r="BNQ94" s="342"/>
      <c r="BNR94" s="342"/>
      <c r="BNS94" s="342"/>
      <c r="BNT94" s="342"/>
      <c r="BNU94" s="342"/>
      <c r="BNV94" s="342"/>
      <c r="BNW94" s="342"/>
      <c r="BNX94" s="342"/>
      <c r="BNY94" s="342"/>
      <c r="BNZ94" s="342"/>
      <c r="BOA94" s="342"/>
      <c r="BOB94" s="342"/>
      <c r="BOC94" s="342"/>
      <c r="BOD94" s="342"/>
      <c r="BOE94" s="342"/>
      <c r="BOF94" s="342"/>
      <c r="BOG94" s="342"/>
      <c r="BOH94" s="342"/>
      <c r="BOI94" s="342"/>
      <c r="BOJ94" s="342"/>
      <c r="BOK94" s="342"/>
      <c r="BOL94" s="342"/>
      <c r="BOM94" s="342"/>
      <c r="BON94" s="342"/>
      <c r="BOO94" s="342"/>
      <c r="BOP94" s="342"/>
      <c r="BOQ94" s="342"/>
      <c r="BOR94" s="342"/>
      <c r="BOS94" s="342"/>
      <c r="BOT94" s="342"/>
      <c r="BOU94" s="342"/>
      <c r="BOV94" s="342"/>
      <c r="BOW94" s="342"/>
      <c r="BOX94" s="342"/>
      <c r="BOY94" s="342"/>
      <c r="BOZ94" s="342"/>
      <c r="BPA94" s="342"/>
      <c r="BPB94" s="342"/>
      <c r="BPC94" s="342"/>
      <c r="BPD94" s="342"/>
      <c r="BPE94" s="342"/>
      <c r="BPF94" s="342"/>
      <c r="BPG94" s="342"/>
      <c r="BPH94" s="342"/>
      <c r="BPI94" s="342"/>
      <c r="BPJ94" s="342"/>
      <c r="BPK94" s="342"/>
      <c r="BPL94" s="342"/>
      <c r="BPM94" s="342"/>
      <c r="BPN94" s="342"/>
      <c r="BPO94" s="342"/>
      <c r="BPP94" s="342"/>
      <c r="BPQ94" s="342"/>
      <c r="BPR94" s="342"/>
      <c r="BPS94" s="342"/>
      <c r="BPT94" s="342"/>
      <c r="BPU94" s="342"/>
      <c r="BPV94" s="342"/>
      <c r="BPW94" s="342"/>
      <c r="BPX94" s="342"/>
      <c r="BPY94" s="342"/>
      <c r="BPZ94" s="342"/>
      <c r="BQA94" s="342"/>
      <c r="BQB94" s="342"/>
      <c r="BQC94" s="342"/>
      <c r="BQD94" s="342"/>
      <c r="BQE94" s="342"/>
      <c r="BQF94" s="342"/>
      <c r="BQG94" s="342"/>
      <c r="BQH94" s="342"/>
      <c r="BQI94" s="342"/>
      <c r="BQJ94" s="342"/>
      <c r="BQK94" s="342"/>
      <c r="BQL94" s="342"/>
      <c r="BQM94" s="342"/>
      <c r="BQN94" s="342"/>
      <c r="BQO94" s="342"/>
      <c r="BQP94" s="342"/>
      <c r="BQQ94" s="342"/>
      <c r="BQR94" s="342"/>
      <c r="BQS94" s="342"/>
      <c r="BQT94" s="342"/>
      <c r="BQU94" s="342"/>
      <c r="BQV94" s="342"/>
      <c r="BQW94" s="342"/>
      <c r="BQX94" s="342"/>
      <c r="BQY94" s="342"/>
      <c r="BQZ94" s="342"/>
      <c r="BRA94" s="342"/>
      <c r="BRB94" s="342"/>
      <c r="BRC94" s="342"/>
      <c r="BRD94" s="342"/>
      <c r="BRE94" s="342"/>
      <c r="BRF94" s="342"/>
      <c r="BRG94" s="342"/>
      <c r="BRH94" s="342"/>
      <c r="BRI94" s="342"/>
      <c r="BRJ94" s="342"/>
      <c r="BRK94" s="342"/>
      <c r="BRL94" s="342"/>
      <c r="BRM94" s="342"/>
      <c r="BRN94" s="342"/>
      <c r="BRO94" s="342"/>
      <c r="BRP94" s="342"/>
      <c r="BRQ94" s="342"/>
      <c r="BRR94" s="342"/>
      <c r="BRS94" s="342"/>
      <c r="BRT94" s="342"/>
      <c r="BRU94" s="342"/>
      <c r="BRV94" s="342"/>
      <c r="BRW94" s="342"/>
      <c r="BRX94" s="342"/>
      <c r="BRY94" s="342"/>
      <c r="BRZ94" s="342"/>
      <c r="BSA94" s="342"/>
      <c r="BSB94" s="342"/>
      <c r="BSC94" s="342"/>
      <c r="BSD94" s="342"/>
      <c r="BSE94" s="342"/>
      <c r="BSF94" s="342"/>
      <c r="BSG94" s="342"/>
      <c r="BSH94" s="342"/>
      <c r="BSI94" s="342"/>
      <c r="BSJ94" s="342"/>
      <c r="BSK94" s="342"/>
      <c r="BSL94" s="342"/>
      <c r="BSM94" s="342"/>
      <c r="BSN94" s="342"/>
      <c r="BSO94" s="342"/>
      <c r="BSP94" s="342"/>
      <c r="BSQ94" s="342"/>
      <c r="BSR94" s="342"/>
      <c r="BSS94" s="342"/>
      <c r="BST94" s="342"/>
      <c r="BSU94" s="342"/>
      <c r="BSV94" s="342"/>
      <c r="BSW94" s="342"/>
      <c r="BSX94" s="342"/>
      <c r="BSY94" s="342"/>
      <c r="BSZ94" s="342"/>
      <c r="BTA94" s="342"/>
      <c r="BTB94" s="342"/>
      <c r="BTC94" s="342"/>
      <c r="BTD94" s="342"/>
      <c r="BTE94" s="342"/>
      <c r="BTF94" s="342"/>
      <c r="BTG94" s="342"/>
      <c r="BTH94" s="342"/>
      <c r="BTI94" s="342"/>
      <c r="BTJ94" s="342"/>
      <c r="BTK94" s="342"/>
      <c r="BTL94" s="342"/>
      <c r="BTM94" s="342"/>
      <c r="BTN94" s="342"/>
      <c r="BTO94" s="342"/>
      <c r="BTP94" s="342"/>
      <c r="BTQ94" s="342"/>
      <c r="BTR94" s="342"/>
      <c r="BTS94" s="342"/>
      <c r="BTT94" s="342"/>
      <c r="BTU94" s="342"/>
      <c r="BTV94" s="342"/>
      <c r="BTW94" s="342"/>
      <c r="BTX94" s="342"/>
      <c r="BTY94" s="342"/>
      <c r="BTZ94" s="342"/>
      <c r="BUA94" s="342"/>
      <c r="BUB94" s="342"/>
      <c r="BUC94" s="342"/>
      <c r="BUD94" s="342"/>
      <c r="BUE94" s="342"/>
      <c r="BUF94" s="342"/>
      <c r="BUG94" s="342"/>
      <c r="BUH94" s="342"/>
      <c r="BUI94" s="342"/>
      <c r="BUJ94" s="342"/>
      <c r="BUK94" s="342"/>
      <c r="BUL94" s="342"/>
      <c r="BUM94" s="342"/>
      <c r="BUN94" s="342"/>
      <c r="BUO94" s="342"/>
      <c r="BUP94" s="342"/>
      <c r="BUQ94" s="342"/>
      <c r="BUR94" s="342"/>
      <c r="BUS94" s="342"/>
      <c r="BUT94" s="342"/>
      <c r="BUU94" s="342"/>
      <c r="BUV94" s="342"/>
      <c r="BUW94" s="342"/>
      <c r="BUX94" s="342"/>
      <c r="BUY94" s="342"/>
      <c r="BUZ94" s="342"/>
      <c r="BVA94" s="342"/>
      <c r="BVB94" s="342"/>
      <c r="BVC94" s="342"/>
      <c r="BVD94" s="342"/>
      <c r="BVE94" s="342"/>
      <c r="BVF94" s="342"/>
      <c r="BVG94" s="342"/>
      <c r="BVH94" s="342"/>
      <c r="BVI94" s="342"/>
      <c r="BVJ94" s="342"/>
      <c r="BVK94" s="342"/>
      <c r="BVL94" s="342"/>
      <c r="BVM94" s="342"/>
      <c r="BVN94" s="342"/>
      <c r="BVO94" s="342"/>
      <c r="BVP94" s="342"/>
      <c r="BVQ94" s="342"/>
      <c r="BVR94" s="342"/>
      <c r="BVS94" s="342"/>
      <c r="BVT94" s="342"/>
      <c r="BVU94" s="342"/>
      <c r="BVV94" s="342"/>
      <c r="BVW94" s="342"/>
      <c r="BVX94" s="342"/>
      <c r="BVY94" s="342"/>
      <c r="BVZ94" s="342"/>
      <c r="BWA94" s="342"/>
      <c r="BWB94" s="342"/>
      <c r="BWC94" s="342"/>
      <c r="BWD94" s="342"/>
      <c r="BWE94" s="342"/>
      <c r="BWF94" s="342"/>
      <c r="BWG94" s="342"/>
      <c r="BWH94" s="342"/>
      <c r="BWI94" s="342"/>
      <c r="BWJ94" s="342"/>
      <c r="BWK94" s="342"/>
      <c r="BWL94" s="342"/>
      <c r="BWM94" s="342"/>
      <c r="BWN94" s="342"/>
      <c r="BWO94" s="342"/>
      <c r="BWP94" s="342"/>
      <c r="BWQ94" s="342"/>
      <c r="BWR94" s="342"/>
      <c r="BWS94" s="342"/>
      <c r="BWT94" s="342"/>
      <c r="BWU94" s="342"/>
      <c r="BWV94" s="342"/>
      <c r="BWW94" s="342"/>
      <c r="BWX94" s="342"/>
      <c r="BWY94" s="342"/>
      <c r="BWZ94" s="342"/>
      <c r="BXA94" s="342"/>
      <c r="BXB94" s="342"/>
      <c r="BXC94" s="342"/>
      <c r="BXD94" s="342"/>
      <c r="BXE94" s="342"/>
      <c r="BXF94" s="342"/>
      <c r="BXG94" s="342"/>
      <c r="BXH94" s="342"/>
      <c r="BXI94" s="342"/>
      <c r="BXJ94" s="342"/>
      <c r="BXK94" s="342"/>
      <c r="BXL94" s="342"/>
      <c r="BXM94" s="342"/>
      <c r="BXN94" s="342"/>
      <c r="BXO94" s="342"/>
      <c r="BXP94" s="342"/>
      <c r="BXQ94" s="342"/>
      <c r="BXR94" s="342"/>
      <c r="BXS94" s="342"/>
      <c r="BXT94" s="342"/>
      <c r="BXU94" s="342"/>
      <c r="BXV94" s="342"/>
      <c r="BXW94" s="342"/>
      <c r="BXX94" s="342"/>
      <c r="BXY94" s="342"/>
      <c r="BXZ94" s="342"/>
      <c r="BYA94" s="342"/>
      <c r="BYB94" s="342"/>
      <c r="BYC94" s="342"/>
      <c r="BYD94" s="342"/>
      <c r="BYE94" s="342"/>
      <c r="BYF94" s="342"/>
      <c r="BYG94" s="342"/>
      <c r="BYH94" s="342"/>
      <c r="BYI94" s="342"/>
      <c r="BYJ94" s="342"/>
      <c r="BYK94" s="342"/>
      <c r="BYL94" s="342"/>
      <c r="BYM94" s="342"/>
      <c r="BYN94" s="342"/>
      <c r="BYO94" s="342"/>
      <c r="BYP94" s="342"/>
      <c r="BYQ94" s="342"/>
      <c r="BYR94" s="342"/>
      <c r="BYS94" s="342"/>
      <c r="BYT94" s="342"/>
      <c r="BYU94" s="342"/>
      <c r="BYV94" s="342"/>
      <c r="BYW94" s="342"/>
      <c r="BYX94" s="342"/>
      <c r="BYY94" s="342"/>
      <c r="BYZ94" s="342"/>
      <c r="BZA94" s="342"/>
      <c r="BZB94" s="342"/>
      <c r="BZC94" s="342"/>
      <c r="BZD94" s="342"/>
      <c r="BZE94" s="342"/>
      <c r="BZF94" s="342"/>
      <c r="BZG94" s="342"/>
      <c r="BZH94" s="342"/>
      <c r="BZI94" s="342"/>
      <c r="BZJ94" s="342"/>
      <c r="BZK94" s="342"/>
      <c r="BZL94" s="342"/>
      <c r="BZM94" s="342"/>
      <c r="BZN94" s="342"/>
      <c r="BZO94" s="342"/>
      <c r="BZP94" s="342"/>
      <c r="BZQ94" s="342"/>
      <c r="BZR94" s="342"/>
      <c r="BZS94" s="342"/>
      <c r="BZT94" s="342"/>
      <c r="BZU94" s="342"/>
      <c r="BZV94" s="342"/>
      <c r="BZW94" s="342"/>
      <c r="BZX94" s="342"/>
      <c r="BZY94" s="342"/>
      <c r="BZZ94" s="342"/>
      <c r="CAA94" s="342"/>
      <c r="CAB94" s="342"/>
      <c r="CAC94" s="342"/>
      <c r="CAD94" s="342"/>
      <c r="CAE94" s="342"/>
      <c r="CAF94" s="342"/>
      <c r="CAG94" s="342"/>
      <c r="CAH94" s="342"/>
      <c r="CAI94" s="342"/>
      <c r="CAJ94" s="342"/>
      <c r="CAK94" s="342"/>
      <c r="CAL94" s="342"/>
      <c r="CAM94" s="342"/>
      <c r="CAN94" s="342"/>
      <c r="CAO94" s="342"/>
      <c r="CAP94" s="342"/>
      <c r="CAQ94" s="342"/>
      <c r="CAR94" s="342"/>
      <c r="CAS94" s="342"/>
      <c r="CAT94" s="342"/>
      <c r="CAU94" s="342"/>
      <c r="CAV94" s="342"/>
      <c r="CAW94" s="342"/>
      <c r="CAX94" s="342"/>
      <c r="CAY94" s="342"/>
      <c r="CAZ94" s="342"/>
      <c r="CBA94" s="342"/>
      <c r="CBB94" s="342"/>
      <c r="CBC94" s="342"/>
      <c r="CBD94" s="342"/>
      <c r="CBE94" s="342"/>
      <c r="CBF94" s="342"/>
      <c r="CBG94" s="342"/>
      <c r="CBH94" s="342"/>
      <c r="CBI94" s="342"/>
      <c r="CBJ94" s="342"/>
      <c r="CBK94" s="342"/>
      <c r="CBL94" s="342"/>
      <c r="CBM94" s="342"/>
      <c r="CBN94" s="342"/>
      <c r="CBO94" s="342"/>
      <c r="CBP94" s="342"/>
      <c r="CBQ94" s="342"/>
      <c r="CBR94" s="342"/>
      <c r="CBS94" s="342"/>
      <c r="CBT94" s="342"/>
      <c r="CBU94" s="342"/>
      <c r="CBV94" s="342"/>
      <c r="CBW94" s="342"/>
      <c r="CBX94" s="342"/>
      <c r="CBY94" s="342"/>
      <c r="CBZ94" s="342"/>
      <c r="CCA94" s="342"/>
      <c r="CCB94" s="342"/>
      <c r="CCC94" s="342"/>
      <c r="CCD94" s="342"/>
      <c r="CCE94" s="342"/>
      <c r="CCF94" s="342"/>
      <c r="CCG94" s="342"/>
      <c r="CCH94" s="342"/>
      <c r="CCI94" s="342"/>
      <c r="CCJ94" s="342"/>
      <c r="CCK94" s="342"/>
      <c r="CCL94" s="342"/>
      <c r="CCM94" s="342"/>
      <c r="CCN94" s="342"/>
      <c r="CCO94" s="342"/>
      <c r="CCP94" s="342"/>
      <c r="CCQ94" s="342"/>
      <c r="CCR94" s="342"/>
      <c r="CCS94" s="342"/>
      <c r="CCT94" s="342"/>
      <c r="CCU94" s="342"/>
      <c r="CCV94" s="342"/>
      <c r="CCW94" s="342"/>
      <c r="CCX94" s="342"/>
      <c r="CCY94" s="342"/>
      <c r="CCZ94" s="342"/>
      <c r="CDA94" s="342"/>
      <c r="CDB94" s="342"/>
      <c r="CDC94" s="342"/>
      <c r="CDD94" s="342"/>
      <c r="CDE94" s="342"/>
      <c r="CDF94" s="342"/>
      <c r="CDG94" s="342"/>
      <c r="CDH94" s="342"/>
      <c r="CDI94" s="342"/>
      <c r="CDJ94" s="342"/>
      <c r="CDK94" s="342"/>
      <c r="CDL94" s="342"/>
      <c r="CDM94" s="342"/>
      <c r="CDN94" s="342"/>
      <c r="CDO94" s="342"/>
      <c r="CDP94" s="342"/>
      <c r="CDQ94" s="342"/>
      <c r="CDR94" s="342"/>
      <c r="CDS94" s="342"/>
      <c r="CDT94" s="342"/>
      <c r="CDU94" s="342"/>
      <c r="CDV94" s="342"/>
      <c r="CDW94" s="342"/>
      <c r="CDX94" s="342"/>
      <c r="CDY94" s="342"/>
      <c r="CDZ94" s="342"/>
      <c r="CEA94" s="342"/>
      <c r="CEB94" s="342"/>
      <c r="CEC94" s="342"/>
      <c r="CED94" s="342"/>
      <c r="CEE94" s="342"/>
      <c r="CEF94" s="342"/>
      <c r="CEG94" s="342"/>
      <c r="CEH94" s="342"/>
      <c r="CEI94" s="342"/>
      <c r="CEJ94" s="342"/>
      <c r="CEK94" s="342"/>
      <c r="CEL94" s="342"/>
      <c r="CEM94" s="342"/>
      <c r="CEN94" s="342"/>
      <c r="CEO94" s="342"/>
      <c r="CEP94" s="342"/>
      <c r="CEQ94" s="342"/>
      <c r="CER94" s="342"/>
      <c r="CES94" s="342"/>
      <c r="CET94" s="342"/>
      <c r="CEU94" s="342"/>
      <c r="CEV94" s="342"/>
      <c r="CEW94" s="342"/>
      <c r="CEX94" s="342"/>
      <c r="CEY94" s="342"/>
      <c r="CEZ94" s="342"/>
      <c r="CFA94" s="342"/>
      <c r="CFB94" s="342"/>
      <c r="CFC94" s="342"/>
      <c r="CFD94" s="342"/>
      <c r="CFE94" s="342"/>
      <c r="CFF94" s="342"/>
      <c r="CFG94" s="342"/>
      <c r="CFH94" s="342"/>
      <c r="CFI94" s="342"/>
      <c r="CFJ94" s="342"/>
      <c r="CFK94" s="342"/>
      <c r="CFL94" s="342"/>
      <c r="CFM94" s="342"/>
      <c r="CFN94" s="342"/>
      <c r="CFO94" s="342"/>
      <c r="CFP94" s="342"/>
      <c r="CFQ94" s="342"/>
      <c r="CFR94" s="342"/>
      <c r="CFS94" s="342"/>
      <c r="CFT94" s="342"/>
      <c r="CFU94" s="342"/>
      <c r="CFV94" s="342"/>
      <c r="CFW94" s="342"/>
      <c r="CFX94" s="342"/>
      <c r="CFY94" s="342"/>
      <c r="CFZ94" s="342"/>
      <c r="CGA94" s="342"/>
      <c r="CGB94" s="342"/>
      <c r="CGC94" s="342"/>
      <c r="CGD94" s="342"/>
      <c r="CGE94" s="342"/>
      <c r="CGF94" s="342"/>
      <c r="CGG94" s="342"/>
      <c r="CGH94" s="342"/>
      <c r="CGI94" s="342"/>
      <c r="CGJ94" s="342"/>
      <c r="CGK94" s="342"/>
      <c r="CGL94" s="342"/>
      <c r="CGM94" s="342"/>
      <c r="CGN94" s="342"/>
      <c r="CGO94" s="342"/>
      <c r="CGP94" s="342"/>
      <c r="CGQ94" s="342"/>
      <c r="CGR94" s="342"/>
      <c r="CGS94" s="342"/>
      <c r="CGT94" s="342"/>
      <c r="CGU94" s="342"/>
      <c r="CGV94" s="342"/>
      <c r="CGW94" s="342"/>
      <c r="CGX94" s="342"/>
      <c r="CGY94" s="342"/>
      <c r="CGZ94" s="342"/>
      <c r="CHA94" s="342"/>
      <c r="CHB94" s="342"/>
      <c r="CHC94" s="342"/>
      <c r="CHD94" s="342"/>
      <c r="CHE94" s="342"/>
      <c r="CHF94" s="342"/>
      <c r="CHG94" s="342"/>
      <c r="CHH94" s="342"/>
      <c r="CHI94" s="342"/>
      <c r="CHJ94" s="342"/>
      <c r="CHK94" s="342"/>
      <c r="CHL94" s="342"/>
      <c r="CHM94" s="342"/>
      <c r="CHN94" s="342"/>
      <c r="CHO94" s="342"/>
      <c r="CHP94" s="342"/>
      <c r="CHQ94" s="342"/>
      <c r="CHR94" s="342"/>
      <c r="CHS94" s="342"/>
      <c r="CHT94" s="342"/>
      <c r="CHU94" s="342"/>
      <c r="CHV94" s="342"/>
      <c r="CHW94" s="342"/>
      <c r="CHX94" s="342"/>
      <c r="CHY94" s="342"/>
      <c r="CHZ94" s="342"/>
      <c r="CIA94" s="342"/>
      <c r="CIB94" s="342"/>
      <c r="CIC94" s="342"/>
      <c r="CID94" s="342"/>
      <c r="CIE94" s="342"/>
      <c r="CIF94" s="342"/>
      <c r="CIG94" s="342"/>
      <c r="CIH94" s="342"/>
      <c r="CII94" s="342"/>
      <c r="CIJ94" s="342"/>
      <c r="CIK94" s="342"/>
      <c r="CIL94" s="342"/>
      <c r="CIM94" s="342"/>
      <c r="CIN94" s="342"/>
      <c r="CIO94" s="342"/>
      <c r="CIP94" s="342"/>
      <c r="CIQ94" s="342"/>
      <c r="CIR94" s="342"/>
      <c r="CIS94" s="342"/>
      <c r="CIT94" s="342"/>
      <c r="CIU94" s="342"/>
      <c r="CIV94" s="342"/>
      <c r="CIW94" s="342"/>
      <c r="CIX94" s="342"/>
      <c r="CIY94" s="342"/>
      <c r="CIZ94" s="342"/>
      <c r="CJA94" s="342"/>
      <c r="CJB94" s="342"/>
      <c r="CJC94" s="342"/>
      <c r="CJD94" s="342"/>
      <c r="CJE94" s="342"/>
      <c r="CJF94" s="342"/>
      <c r="CJG94" s="342"/>
      <c r="CJH94" s="342"/>
      <c r="CJI94" s="342"/>
      <c r="CJJ94" s="342"/>
      <c r="CJK94" s="342"/>
      <c r="CJL94" s="342"/>
      <c r="CJM94" s="342"/>
      <c r="CJN94" s="342"/>
      <c r="CJO94" s="342"/>
      <c r="CJP94" s="342"/>
      <c r="CJQ94" s="342"/>
      <c r="CJR94" s="342"/>
      <c r="CJS94" s="342"/>
      <c r="CJT94" s="342"/>
      <c r="CJU94" s="342"/>
      <c r="CJV94" s="342"/>
      <c r="CJW94" s="342"/>
      <c r="CJX94" s="342"/>
      <c r="CJY94" s="342"/>
      <c r="CJZ94" s="342"/>
      <c r="CKA94" s="342"/>
      <c r="CKB94" s="342"/>
      <c r="CKC94" s="342"/>
      <c r="CKD94" s="342"/>
      <c r="CKE94" s="342"/>
      <c r="CKF94" s="342"/>
      <c r="CKG94" s="342"/>
      <c r="CKH94" s="342"/>
      <c r="CKI94" s="342"/>
      <c r="CKJ94" s="342"/>
      <c r="CKK94" s="342"/>
      <c r="CKL94" s="342"/>
      <c r="CKM94" s="342"/>
      <c r="CKN94" s="342"/>
      <c r="CKO94" s="342"/>
      <c r="CKP94" s="342"/>
      <c r="CKQ94" s="342"/>
      <c r="CKR94" s="342"/>
      <c r="CKS94" s="342"/>
      <c r="CKT94" s="342"/>
      <c r="CKU94" s="342"/>
      <c r="CKV94" s="342"/>
      <c r="CKW94" s="342"/>
      <c r="CKX94" s="342"/>
      <c r="CKY94" s="342"/>
      <c r="CKZ94" s="342"/>
      <c r="CLA94" s="342"/>
      <c r="CLB94" s="342"/>
      <c r="CLC94" s="342"/>
      <c r="CLD94" s="342"/>
      <c r="CLE94" s="342"/>
      <c r="CLF94" s="342"/>
      <c r="CLG94" s="342"/>
      <c r="CLH94" s="342"/>
      <c r="CLI94" s="342"/>
      <c r="CLJ94" s="342"/>
      <c r="CLK94" s="342"/>
      <c r="CLL94" s="342"/>
      <c r="CLM94" s="342"/>
      <c r="CLN94" s="342"/>
      <c r="CLO94" s="342"/>
      <c r="CLP94" s="342"/>
      <c r="CLQ94" s="342"/>
      <c r="CLR94" s="342"/>
      <c r="CLS94" s="342"/>
      <c r="CLT94" s="342"/>
      <c r="CLU94" s="342"/>
      <c r="CLV94" s="342"/>
      <c r="CLW94" s="342"/>
      <c r="CLX94" s="342"/>
      <c r="CLY94" s="342"/>
      <c r="CLZ94" s="342"/>
      <c r="CMA94" s="342"/>
      <c r="CMB94" s="342"/>
      <c r="CMC94" s="342"/>
      <c r="CMD94" s="342"/>
      <c r="CME94" s="342"/>
      <c r="CMF94" s="342"/>
      <c r="CMG94" s="342"/>
      <c r="CMH94" s="342"/>
      <c r="CMI94" s="342"/>
      <c r="CMJ94" s="342"/>
      <c r="CMK94" s="342"/>
      <c r="CML94" s="342"/>
      <c r="CMM94" s="342"/>
      <c r="CMN94" s="342"/>
      <c r="CMO94" s="342"/>
      <c r="CMP94" s="342"/>
      <c r="CMQ94" s="342"/>
      <c r="CMR94" s="342"/>
      <c r="CMS94" s="342"/>
      <c r="CMT94" s="342"/>
      <c r="CMU94" s="342"/>
      <c r="CMV94" s="342"/>
      <c r="CMW94" s="342"/>
      <c r="CMX94" s="342"/>
      <c r="CMY94" s="342"/>
      <c r="CMZ94" s="342"/>
      <c r="CNA94" s="342"/>
      <c r="CNB94" s="342"/>
      <c r="CNC94" s="342"/>
      <c r="CND94" s="342"/>
      <c r="CNE94" s="342"/>
      <c r="CNF94" s="342"/>
      <c r="CNG94" s="342"/>
      <c r="CNH94" s="342"/>
      <c r="CNI94" s="342"/>
      <c r="CNJ94" s="342"/>
      <c r="CNK94" s="342"/>
      <c r="CNL94" s="342"/>
      <c r="CNM94" s="342"/>
      <c r="CNN94" s="342"/>
      <c r="CNO94" s="342"/>
      <c r="CNP94" s="342"/>
      <c r="CNQ94" s="342"/>
      <c r="CNR94" s="342"/>
      <c r="CNS94" s="342"/>
      <c r="CNT94" s="342"/>
      <c r="CNU94" s="342"/>
      <c r="CNV94" s="342"/>
      <c r="CNW94" s="342"/>
      <c r="CNX94" s="342"/>
      <c r="CNY94" s="342"/>
      <c r="CNZ94" s="342"/>
      <c r="COA94" s="342"/>
      <c r="COB94" s="342"/>
      <c r="COC94" s="342"/>
      <c r="COD94" s="342"/>
      <c r="COE94" s="342"/>
      <c r="COF94" s="342"/>
      <c r="COG94" s="342"/>
      <c r="COH94" s="342"/>
      <c r="COI94" s="342"/>
      <c r="COJ94" s="342"/>
      <c r="COK94" s="342"/>
      <c r="COL94" s="342"/>
      <c r="COM94" s="342"/>
      <c r="CON94" s="342"/>
      <c r="COO94" s="342"/>
      <c r="COP94" s="342"/>
      <c r="COQ94" s="342"/>
      <c r="COR94" s="342"/>
      <c r="COS94" s="342"/>
      <c r="COT94" s="342"/>
      <c r="COU94" s="342"/>
      <c r="COV94" s="342"/>
      <c r="COW94" s="342"/>
      <c r="COX94" s="342"/>
      <c r="COY94" s="342"/>
      <c r="COZ94" s="342"/>
      <c r="CPA94" s="342"/>
      <c r="CPB94" s="342"/>
      <c r="CPC94" s="342"/>
      <c r="CPD94" s="342"/>
      <c r="CPE94" s="342"/>
      <c r="CPF94" s="342"/>
      <c r="CPG94" s="342"/>
      <c r="CPH94" s="342"/>
      <c r="CPI94" s="342"/>
      <c r="CPJ94" s="342"/>
      <c r="CPK94" s="342"/>
      <c r="CPL94" s="342"/>
      <c r="CPM94" s="342"/>
      <c r="CPN94" s="342"/>
      <c r="CPO94" s="342"/>
      <c r="CPP94" s="342"/>
      <c r="CPQ94" s="342"/>
      <c r="CPR94" s="342"/>
      <c r="CPS94" s="342"/>
      <c r="CPT94" s="342"/>
      <c r="CPU94" s="342"/>
      <c r="CPV94" s="342"/>
      <c r="CPW94" s="342"/>
      <c r="CPX94" s="342"/>
      <c r="CPY94" s="342"/>
      <c r="CPZ94" s="342"/>
      <c r="CQA94" s="342"/>
      <c r="CQB94" s="342"/>
      <c r="CQC94" s="342"/>
      <c r="CQD94" s="342"/>
      <c r="CQE94" s="342"/>
      <c r="CQF94" s="342"/>
      <c r="CQG94" s="342"/>
      <c r="CQH94" s="342"/>
      <c r="CQI94" s="342"/>
      <c r="CQJ94" s="342"/>
      <c r="CQK94" s="342"/>
      <c r="CQL94" s="342"/>
      <c r="CQM94" s="342"/>
      <c r="CQN94" s="342"/>
      <c r="CQO94" s="342"/>
      <c r="CQP94" s="342"/>
      <c r="CQQ94" s="342"/>
      <c r="CQR94" s="342"/>
      <c r="CQS94" s="342"/>
      <c r="CQT94" s="342"/>
      <c r="CQU94" s="342"/>
      <c r="CQV94" s="342"/>
      <c r="CQW94" s="342"/>
      <c r="CQX94" s="342"/>
      <c r="CQY94" s="342"/>
      <c r="CQZ94" s="342"/>
      <c r="CRA94" s="342"/>
      <c r="CRB94" s="342"/>
      <c r="CRC94" s="342"/>
      <c r="CRD94" s="342"/>
      <c r="CRE94" s="342"/>
      <c r="CRF94" s="342"/>
      <c r="CRG94" s="342"/>
      <c r="CRH94" s="342"/>
      <c r="CRI94" s="342"/>
      <c r="CRJ94" s="342"/>
      <c r="CRK94" s="342"/>
      <c r="CRL94" s="342"/>
      <c r="CRM94" s="342"/>
      <c r="CRN94" s="342"/>
      <c r="CRO94" s="342"/>
      <c r="CRP94" s="342"/>
      <c r="CRQ94" s="342"/>
      <c r="CRR94" s="342"/>
      <c r="CRS94" s="342"/>
      <c r="CRT94" s="342"/>
      <c r="CRU94" s="342"/>
      <c r="CRV94" s="342"/>
      <c r="CRW94" s="342"/>
      <c r="CRX94" s="342"/>
      <c r="CRY94" s="342"/>
      <c r="CRZ94" s="342"/>
      <c r="CSA94" s="342"/>
      <c r="CSB94" s="342"/>
      <c r="CSC94" s="342"/>
      <c r="CSD94" s="342"/>
      <c r="CSE94" s="342"/>
      <c r="CSF94" s="342"/>
      <c r="CSG94" s="342"/>
      <c r="CSH94" s="342"/>
      <c r="CSI94" s="342"/>
      <c r="CSJ94" s="342"/>
      <c r="CSK94" s="342"/>
      <c r="CSL94" s="342"/>
      <c r="CSM94" s="342"/>
      <c r="CSN94" s="342"/>
      <c r="CSO94" s="342"/>
      <c r="CSP94" s="342"/>
      <c r="CSQ94" s="342"/>
      <c r="CSR94" s="342"/>
      <c r="CSS94" s="342"/>
      <c r="CST94" s="342"/>
      <c r="CSU94" s="342"/>
      <c r="CSV94" s="342"/>
      <c r="CSW94" s="342"/>
      <c r="CSX94" s="342"/>
      <c r="CSY94" s="342"/>
      <c r="CSZ94" s="342"/>
      <c r="CTA94" s="342"/>
      <c r="CTB94" s="342"/>
      <c r="CTC94" s="342"/>
      <c r="CTD94" s="342"/>
      <c r="CTE94" s="342"/>
      <c r="CTF94" s="342"/>
      <c r="CTG94" s="342"/>
      <c r="CTH94" s="342"/>
      <c r="CTI94" s="342"/>
      <c r="CTJ94" s="342"/>
      <c r="CTK94" s="342"/>
      <c r="CTL94" s="342"/>
      <c r="CTM94" s="342"/>
      <c r="CTN94" s="342"/>
      <c r="CTO94" s="342"/>
      <c r="CTP94" s="342"/>
      <c r="CTQ94" s="342"/>
      <c r="CTR94" s="342"/>
      <c r="CTS94" s="342"/>
      <c r="CTT94" s="342"/>
      <c r="CTU94" s="342"/>
      <c r="CTV94" s="342"/>
      <c r="CTW94" s="342"/>
      <c r="CTX94" s="342"/>
      <c r="CTY94" s="342"/>
      <c r="CTZ94" s="342"/>
      <c r="CUA94" s="342"/>
      <c r="CUB94" s="342"/>
      <c r="CUC94" s="342"/>
      <c r="CUD94" s="342"/>
      <c r="CUE94" s="342"/>
      <c r="CUF94" s="342"/>
      <c r="CUG94" s="342"/>
      <c r="CUH94" s="342"/>
      <c r="CUI94" s="342"/>
      <c r="CUJ94" s="342"/>
      <c r="CUK94" s="342"/>
      <c r="CUL94" s="342"/>
      <c r="CUM94" s="342"/>
      <c r="CUN94" s="342"/>
      <c r="CUO94" s="342"/>
      <c r="CUP94" s="342"/>
      <c r="CUQ94" s="342"/>
      <c r="CUR94" s="342"/>
      <c r="CUS94" s="342"/>
      <c r="CUT94" s="342"/>
      <c r="CUU94" s="342"/>
      <c r="CUV94" s="342"/>
      <c r="CUW94" s="342"/>
      <c r="CUX94" s="342"/>
      <c r="CUY94" s="342"/>
      <c r="CUZ94" s="342"/>
      <c r="CVA94" s="342"/>
      <c r="CVB94" s="342"/>
      <c r="CVC94" s="342"/>
      <c r="CVD94" s="342"/>
      <c r="CVE94" s="342"/>
      <c r="CVF94" s="342"/>
      <c r="CVG94" s="342"/>
      <c r="CVH94" s="342"/>
      <c r="CVI94" s="342"/>
      <c r="CVJ94" s="342"/>
      <c r="CVK94" s="342"/>
      <c r="CVL94" s="342"/>
      <c r="CVM94" s="342"/>
      <c r="CVN94" s="342"/>
      <c r="CVO94" s="342"/>
      <c r="CVP94" s="342"/>
      <c r="CVQ94" s="342"/>
      <c r="CVR94" s="342"/>
      <c r="CVS94" s="342"/>
      <c r="CVT94" s="342"/>
      <c r="CVU94" s="342"/>
      <c r="CVV94" s="342"/>
      <c r="CVW94" s="342"/>
      <c r="CVX94" s="342"/>
      <c r="CVY94" s="342"/>
      <c r="CVZ94" s="342"/>
      <c r="CWA94" s="342"/>
      <c r="CWB94" s="342"/>
      <c r="CWC94" s="342"/>
      <c r="CWD94" s="342"/>
      <c r="CWE94" s="342"/>
      <c r="CWF94" s="342"/>
      <c r="CWG94" s="342"/>
      <c r="CWH94" s="342"/>
      <c r="CWI94" s="342"/>
      <c r="CWJ94" s="342"/>
      <c r="CWK94" s="342"/>
      <c r="CWL94" s="342"/>
      <c r="CWM94" s="342"/>
      <c r="CWN94" s="342"/>
      <c r="CWO94" s="342"/>
      <c r="CWP94" s="342"/>
      <c r="CWQ94" s="342"/>
      <c r="CWR94" s="342"/>
      <c r="CWS94" s="342"/>
      <c r="CWT94" s="342"/>
      <c r="CWU94" s="342"/>
      <c r="CWV94" s="342"/>
      <c r="CWW94" s="342"/>
      <c r="CWX94" s="342"/>
      <c r="CWY94" s="342"/>
      <c r="CWZ94" s="342"/>
      <c r="CXA94" s="342"/>
      <c r="CXB94" s="342"/>
      <c r="CXC94" s="342"/>
      <c r="CXD94" s="342"/>
      <c r="CXE94" s="342"/>
      <c r="CXF94" s="342"/>
      <c r="CXG94" s="342"/>
      <c r="CXH94" s="342"/>
      <c r="CXI94" s="342"/>
      <c r="CXJ94" s="342"/>
      <c r="CXK94" s="342"/>
      <c r="CXL94" s="342"/>
      <c r="CXM94" s="342"/>
      <c r="CXN94" s="342"/>
      <c r="CXO94" s="342"/>
      <c r="CXP94" s="342"/>
      <c r="CXQ94" s="342"/>
      <c r="CXR94" s="342"/>
      <c r="CXS94" s="342"/>
      <c r="CXT94" s="342"/>
      <c r="CXU94" s="342"/>
      <c r="CXV94" s="342"/>
      <c r="CXW94" s="342"/>
      <c r="CXX94" s="342"/>
      <c r="CXY94" s="342"/>
      <c r="CXZ94" s="342"/>
      <c r="CYA94" s="342"/>
      <c r="CYB94" s="342"/>
      <c r="CYC94" s="342"/>
      <c r="CYD94" s="342"/>
      <c r="CYE94" s="342"/>
      <c r="CYF94" s="342"/>
      <c r="CYG94" s="342"/>
      <c r="CYH94" s="342"/>
      <c r="CYI94" s="342"/>
      <c r="CYJ94" s="342"/>
      <c r="CYK94" s="342"/>
      <c r="CYL94" s="342"/>
      <c r="CYM94" s="342"/>
      <c r="CYN94" s="342"/>
      <c r="CYO94" s="342"/>
      <c r="CYP94" s="342"/>
      <c r="CYQ94" s="342"/>
      <c r="CYR94" s="342"/>
      <c r="CYS94" s="342"/>
      <c r="CYT94" s="342"/>
      <c r="CYU94" s="342"/>
      <c r="CYV94" s="342"/>
      <c r="CYW94" s="342"/>
      <c r="CYX94" s="342"/>
      <c r="CYY94" s="342"/>
      <c r="CYZ94" s="342"/>
      <c r="CZA94" s="342"/>
      <c r="CZB94" s="342"/>
      <c r="CZC94" s="342"/>
      <c r="CZD94" s="342"/>
      <c r="CZE94" s="342"/>
      <c r="CZF94" s="342"/>
      <c r="CZG94" s="342"/>
      <c r="CZH94" s="342"/>
      <c r="CZI94" s="342"/>
      <c r="CZJ94" s="342"/>
      <c r="CZK94" s="342"/>
      <c r="CZL94" s="342"/>
      <c r="CZM94" s="342"/>
      <c r="CZN94" s="342"/>
      <c r="CZO94" s="342"/>
      <c r="CZP94" s="342"/>
      <c r="CZQ94" s="342"/>
      <c r="CZR94" s="342"/>
      <c r="CZS94" s="342"/>
      <c r="CZT94" s="342"/>
      <c r="CZU94" s="342"/>
      <c r="CZV94" s="342"/>
      <c r="CZW94" s="342"/>
      <c r="CZX94" s="342"/>
      <c r="CZY94" s="342"/>
      <c r="CZZ94" s="342"/>
      <c r="DAA94" s="342"/>
      <c r="DAB94" s="342"/>
      <c r="DAC94" s="342"/>
      <c r="DAD94" s="342"/>
      <c r="DAE94" s="342"/>
      <c r="DAF94" s="342"/>
      <c r="DAG94" s="342"/>
      <c r="DAH94" s="342"/>
      <c r="DAI94" s="342"/>
      <c r="DAJ94" s="342"/>
      <c r="DAK94" s="342"/>
      <c r="DAL94" s="342"/>
      <c r="DAM94" s="342"/>
      <c r="DAN94" s="342"/>
      <c r="DAO94" s="342"/>
      <c r="DAP94" s="342"/>
      <c r="DAQ94" s="342"/>
      <c r="DAR94" s="342"/>
      <c r="DAS94" s="342"/>
      <c r="DAT94" s="342"/>
      <c r="DAU94" s="342"/>
      <c r="DAV94" s="342"/>
      <c r="DAW94" s="342"/>
      <c r="DAX94" s="342"/>
      <c r="DAY94" s="342"/>
      <c r="DAZ94" s="342"/>
      <c r="DBA94" s="342"/>
      <c r="DBB94" s="342"/>
      <c r="DBC94" s="342"/>
      <c r="DBD94" s="342"/>
      <c r="DBE94" s="342"/>
      <c r="DBF94" s="342"/>
      <c r="DBG94" s="342"/>
      <c r="DBH94" s="342"/>
      <c r="DBI94" s="342"/>
      <c r="DBJ94" s="342"/>
      <c r="DBK94" s="342"/>
      <c r="DBL94" s="342"/>
      <c r="DBM94" s="342"/>
      <c r="DBN94" s="342"/>
      <c r="DBO94" s="342"/>
      <c r="DBP94" s="342"/>
      <c r="DBQ94" s="342"/>
      <c r="DBR94" s="342"/>
      <c r="DBS94" s="342"/>
      <c r="DBT94" s="342"/>
      <c r="DBU94" s="342"/>
      <c r="DBV94" s="342"/>
      <c r="DBW94" s="342"/>
      <c r="DBX94" s="342"/>
      <c r="DBY94" s="342"/>
      <c r="DBZ94" s="342"/>
      <c r="DCA94" s="342"/>
      <c r="DCB94" s="342"/>
      <c r="DCC94" s="342"/>
      <c r="DCD94" s="342"/>
      <c r="DCE94" s="342"/>
      <c r="DCF94" s="342"/>
      <c r="DCG94" s="342"/>
      <c r="DCH94" s="342"/>
      <c r="DCI94" s="342"/>
      <c r="DCJ94" s="342"/>
      <c r="DCK94" s="342"/>
      <c r="DCL94" s="342"/>
      <c r="DCM94" s="342"/>
      <c r="DCN94" s="342"/>
      <c r="DCO94" s="342"/>
      <c r="DCP94" s="342"/>
      <c r="DCQ94" s="342"/>
      <c r="DCR94" s="342"/>
      <c r="DCS94" s="342"/>
      <c r="DCT94" s="342"/>
      <c r="DCU94" s="342"/>
      <c r="DCV94" s="342"/>
      <c r="DCW94" s="342"/>
      <c r="DCX94" s="342"/>
      <c r="DCY94" s="342"/>
      <c r="DCZ94" s="342"/>
      <c r="DDA94" s="342"/>
      <c r="DDB94" s="342"/>
      <c r="DDC94" s="342"/>
      <c r="DDD94" s="342"/>
      <c r="DDE94" s="342"/>
      <c r="DDF94" s="342"/>
      <c r="DDG94" s="342"/>
      <c r="DDH94" s="342"/>
      <c r="DDI94" s="342"/>
      <c r="DDJ94" s="342"/>
      <c r="DDK94" s="342"/>
      <c r="DDL94" s="342"/>
      <c r="DDM94" s="342"/>
      <c r="DDN94" s="342"/>
      <c r="DDO94" s="342"/>
      <c r="DDP94" s="342"/>
      <c r="DDQ94" s="342"/>
      <c r="DDR94" s="342"/>
      <c r="DDS94" s="342"/>
      <c r="DDT94" s="342"/>
      <c r="DDU94" s="342"/>
      <c r="DDV94" s="342"/>
      <c r="DDW94" s="342"/>
      <c r="DDX94" s="342"/>
      <c r="DDY94" s="342"/>
      <c r="DDZ94" s="342"/>
      <c r="DEA94" s="342"/>
      <c r="DEB94" s="342"/>
      <c r="DEC94" s="342"/>
      <c r="DED94" s="342"/>
      <c r="DEE94" s="342"/>
      <c r="DEF94" s="342"/>
      <c r="DEG94" s="342"/>
      <c r="DEH94" s="342"/>
      <c r="DEI94" s="342"/>
      <c r="DEJ94" s="342"/>
      <c r="DEK94" s="342"/>
      <c r="DEL94" s="342"/>
      <c r="DEM94" s="342"/>
      <c r="DEN94" s="342"/>
      <c r="DEO94" s="342"/>
      <c r="DEP94" s="342"/>
      <c r="DEQ94" s="342"/>
      <c r="DER94" s="342"/>
      <c r="DES94" s="342"/>
      <c r="DET94" s="342"/>
      <c r="DEU94" s="342"/>
      <c r="DEV94" s="342"/>
      <c r="DEW94" s="342"/>
      <c r="DEX94" s="342"/>
      <c r="DEY94" s="342"/>
      <c r="DEZ94" s="342"/>
      <c r="DFA94" s="342"/>
      <c r="DFB94" s="342"/>
      <c r="DFC94" s="342"/>
      <c r="DFD94" s="342"/>
      <c r="DFE94" s="342"/>
      <c r="DFF94" s="342"/>
      <c r="DFG94" s="342"/>
      <c r="DFH94" s="342"/>
      <c r="DFI94" s="342"/>
      <c r="DFJ94" s="342"/>
      <c r="DFK94" s="342"/>
      <c r="DFL94" s="342"/>
      <c r="DFM94" s="342"/>
      <c r="DFN94" s="342"/>
      <c r="DFO94" s="342"/>
      <c r="DFP94" s="342"/>
      <c r="DFQ94" s="342"/>
      <c r="DFR94" s="342"/>
      <c r="DFS94" s="342"/>
      <c r="DFT94" s="342"/>
      <c r="DFU94" s="342"/>
      <c r="DFV94" s="342"/>
      <c r="DFW94" s="342"/>
      <c r="DFX94" s="342"/>
      <c r="DFY94" s="342"/>
      <c r="DFZ94" s="342"/>
      <c r="DGA94" s="342"/>
      <c r="DGB94" s="342"/>
      <c r="DGC94" s="342"/>
      <c r="DGD94" s="342"/>
      <c r="DGE94" s="342"/>
      <c r="DGF94" s="342"/>
      <c r="DGG94" s="342"/>
      <c r="DGH94" s="342"/>
      <c r="DGI94" s="342"/>
      <c r="DGJ94" s="342"/>
      <c r="DGK94" s="342"/>
      <c r="DGL94" s="342"/>
      <c r="DGM94" s="342"/>
      <c r="DGN94" s="342"/>
      <c r="DGO94" s="342"/>
      <c r="DGP94" s="342"/>
      <c r="DGQ94" s="342"/>
      <c r="DGR94" s="342"/>
      <c r="DGS94" s="342"/>
      <c r="DGT94" s="342"/>
      <c r="DGU94" s="342"/>
      <c r="DGV94" s="342"/>
      <c r="DGW94" s="342"/>
      <c r="DGX94" s="342"/>
      <c r="DGY94" s="342"/>
      <c r="DGZ94" s="342"/>
      <c r="DHA94" s="342"/>
      <c r="DHB94" s="342"/>
      <c r="DHC94" s="342"/>
      <c r="DHD94" s="342"/>
      <c r="DHE94" s="342"/>
      <c r="DHF94" s="342"/>
      <c r="DHG94" s="342"/>
      <c r="DHH94" s="342"/>
      <c r="DHI94" s="342"/>
      <c r="DHJ94" s="342"/>
      <c r="DHK94" s="342"/>
      <c r="DHL94" s="342"/>
      <c r="DHM94" s="342"/>
      <c r="DHN94" s="342"/>
      <c r="DHO94" s="342"/>
      <c r="DHP94" s="342"/>
      <c r="DHQ94" s="342"/>
      <c r="DHR94" s="342"/>
      <c r="DHS94" s="342"/>
      <c r="DHT94" s="342"/>
      <c r="DHU94" s="342"/>
      <c r="DHV94" s="342"/>
      <c r="DHW94" s="342"/>
      <c r="DHX94" s="342"/>
      <c r="DHY94" s="342"/>
      <c r="DHZ94" s="342"/>
      <c r="DIA94" s="342"/>
      <c r="DIB94" s="342"/>
      <c r="DIC94" s="342"/>
      <c r="DID94" s="342"/>
      <c r="DIE94" s="342"/>
      <c r="DIF94" s="342"/>
      <c r="DIG94" s="342"/>
      <c r="DIH94" s="342"/>
      <c r="DII94" s="342"/>
      <c r="DIJ94" s="342"/>
      <c r="DIK94" s="342"/>
      <c r="DIL94" s="342"/>
      <c r="DIM94" s="342"/>
      <c r="DIN94" s="342"/>
      <c r="DIO94" s="342"/>
      <c r="DIP94" s="342"/>
      <c r="DIQ94" s="342"/>
      <c r="DIR94" s="342"/>
      <c r="DIS94" s="342"/>
      <c r="DIT94" s="342"/>
      <c r="DIU94" s="342"/>
      <c r="DIV94" s="342"/>
      <c r="DIW94" s="342"/>
      <c r="DIX94" s="342"/>
      <c r="DIY94" s="342"/>
      <c r="DIZ94" s="342"/>
      <c r="DJA94" s="342"/>
      <c r="DJB94" s="342"/>
      <c r="DJC94" s="342"/>
      <c r="DJD94" s="342"/>
      <c r="DJE94" s="342"/>
      <c r="DJF94" s="342"/>
      <c r="DJG94" s="342"/>
      <c r="DJH94" s="342"/>
      <c r="DJI94" s="342"/>
      <c r="DJJ94" s="342"/>
      <c r="DJK94" s="342"/>
      <c r="DJL94" s="342"/>
      <c r="DJM94" s="342"/>
      <c r="DJN94" s="342"/>
      <c r="DJO94" s="342"/>
      <c r="DJP94" s="342"/>
      <c r="DJQ94" s="342"/>
      <c r="DJR94" s="342"/>
      <c r="DJS94" s="342"/>
      <c r="DJT94" s="342"/>
      <c r="DJU94" s="342"/>
      <c r="DJV94" s="342"/>
      <c r="DJW94" s="342"/>
      <c r="DJX94" s="342"/>
      <c r="DJY94" s="342"/>
      <c r="DJZ94" s="342"/>
      <c r="DKA94" s="342"/>
      <c r="DKB94" s="342"/>
      <c r="DKC94" s="342"/>
      <c r="DKD94" s="342"/>
      <c r="DKE94" s="342"/>
      <c r="DKF94" s="342"/>
      <c r="DKG94" s="342"/>
      <c r="DKH94" s="342"/>
      <c r="DKI94" s="342"/>
      <c r="DKJ94" s="342"/>
      <c r="DKK94" s="342"/>
      <c r="DKL94" s="342"/>
      <c r="DKM94" s="342"/>
      <c r="DKN94" s="342"/>
      <c r="DKO94" s="342"/>
      <c r="DKP94" s="342"/>
      <c r="DKQ94" s="342"/>
      <c r="DKR94" s="342"/>
      <c r="DKS94" s="342"/>
      <c r="DKT94" s="342"/>
      <c r="DKU94" s="342"/>
      <c r="DKV94" s="342"/>
      <c r="DKW94" s="342"/>
      <c r="DKX94" s="342"/>
      <c r="DKY94" s="342"/>
      <c r="DKZ94" s="342"/>
      <c r="DLA94" s="342"/>
      <c r="DLB94" s="342"/>
      <c r="DLC94" s="342"/>
      <c r="DLD94" s="342"/>
      <c r="DLE94" s="342"/>
      <c r="DLF94" s="342"/>
      <c r="DLG94" s="342"/>
      <c r="DLH94" s="342"/>
      <c r="DLI94" s="342"/>
      <c r="DLJ94" s="342"/>
      <c r="DLK94" s="342"/>
      <c r="DLL94" s="342"/>
      <c r="DLM94" s="342"/>
      <c r="DLN94" s="342"/>
      <c r="DLO94" s="342"/>
      <c r="DLP94" s="342"/>
      <c r="DLQ94" s="342"/>
      <c r="DLR94" s="342"/>
      <c r="DLS94" s="342"/>
      <c r="DLT94" s="342"/>
      <c r="DLU94" s="342"/>
      <c r="DLV94" s="342"/>
      <c r="DLW94" s="342"/>
      <c r="DLX94" s="342"/>
      <c r="DLY94" s="342"/>
      <c r="DLZ94" s="342"/>
      <c r="DMA94" s="342"/>
      <c r="DMB94" s="342"/>
      <c r="DMC94" s="342"/>
      <c r="DMD94" s="342"/>
      <c r="DME94" s="342"/>
      <c r="DMF94" s="342"/>
      <c r="DMG94" s="342"/>
      <c r="DMH94" s="342"/>
      <c r="DMI94" s="342"/>
      <c r="DMJ94" s="342"/>
      <c r="DMK94" s="342"/>
      <c r="DML94" s="342"/>
      <c r="DMM94" s="342"/>
      <c r="DMN94" s="342"/>
      <c r="DMO94" s="342"/>
      <c r="DMP94" s="342"/>
      <c r="DMQ94" s="342"/>
      <c r="DMR94" s="342"/>
      <c r="DMS94" s="342"/>
      <c r="DMT94" s="342"/>
      <c r="DMU94" s="342"/>
      <c r="DMV94" s="342"/>
      <c r="DMW94" s="342"/>
      <c r="DMX94" s="342"/>
      <c r="DMY94" s="342"/>
      <c r="DMZ94" s="342"/>
      <c r="DNA94" s="342"/>
      <c r="DNB94" s="342"/>
      <c r="DNC94" s="342"/>
      <c r="DND94" s="342"/>
      <c r="DNE94" s="342"/>
      <c r="DNF94" s="342"/>
      <c r="DNG94" s="342"/>
      <c r="DNH94" s="342"/>
      <c r="DNI94" s="342"/>
      <c r="DNJ94" s="342"/>
      <c r="DNK94" s="342"/>
      <c r="DNL94" s="342"/>
      <c r="DNM94" s="342"/>
      <c r="DNN94" s="342"/>
      <c r="DNO94" s="342"/>
      <c r="DNP94" s="342"/>
      <c r="DNQ94" s="342"/>
      <c r="DNR94" s="342"/>
      <c r="DNS94" s="342"/>
      <c r="DNT94" s="342"/>
      <c r="DNU94" s="342"/>
      <c r="DNV94" s="342"/>
      <c r="DNW94" s="342"/>
      <c r="DNX94" s="342"/>
      <c r="DNY94" s="342"/>
      <c r="DNZ94" s="342"/>
      <c r="DOA94" s="342"/>
      <c r="DOB94" s="342"/>
      <c r="DOC94" s="342"/>
      <c r="DOD94" s="342"/>
      <c r="DOE94" s="342"/>
      <c r="DOF94" s="342"/>
      <c r="DOG94" s="342"/>
      <c r="DOH94" s="342"/>
      <c r="DOI94" s="342"/>
      <c r="DOJ94" s="342"/>
      <c r="DOK94" s="342"/>
      <c r="DOL94" s="342"/>
      <c r="DOM94" s="342"/>
      <c r="DON94" s="342"/>
      <c r="DOO94" s="342"/>
      <c r="DOP94" s="342"/>
      <c r="DOQ94" s="342"/>
      <c r="DOR94" s="342"/>
      <c r="DOS94" s="342"/>
      <c r="DOT94" s="342"/>
      <c r="DOU94" s="342"/>
      <c r="DOV94" s="342"/>
      <c r="DOW94" s="342"/>
      <c r="DOX94" s="342"/>
      <c r="DOY94" s="342"/>
      <c r="DOZ94" s="342"/>
      <c r="DPA94" s="342"/>
      <c r="DPB94" s="342"/>
      <c r="DPC94" s="342"/>
      <c r="DPD94" s="342"/>
      <c r="DPE94" s="342"/>
      <c r="DPF94" s="342"/>
      <c r="DPG94" s="342"/>
      <c r="DPH94" s="342"/>
      <c r="DPI94" s="342"/>
      <c r="DPJ94" s="342"/>
      <c r="DPK94" s="342"/>
      <c r="DPL94" s="342"/>
      <c r="DPM94" s="342"/>
      <c r="DPN94" s="342"/>
      <c r="DPO94" s="342"/>
      <c r="DPP94" s="342"/>
      <c r="DPQ94" s="342"/>
      <c r="DPR94" s="342"/>
      <c r="DPS94" s="342"/>
      <c r="DPT94" s="342"/>
      <c r="DPU94" s="342"/>
      <c r="DPV94" s="342"/>
      <c r="DPW94" s="342"/>
      <c r="DPX94" s="342"/>
      <c r="DPY94" s="342"/>
      <c r="DPZ94" s="342"/>
      <c r="DQA94" s="342"/>
      <c r="DQB94" s="342"/>
      <c r="DQC94" s="342"/>
      <c r="DQD94" s="342"/>
      <c r="DQE94" s="342"/>
      <c r="DQF94" s="342"/>
      <c r="DQG94" s="342"/>
      <c r="DQH94" s="342"/>
      <c r="DQI94" s="342"/>
      <c r="DQJ94" s="342"/>
      <c r="DQK94" s="342"/>
      <c r="DQL94" s="342"/>
      <c r="DQM94" s="342"/>
      <c r="DQN94" s="342"/>
      <c r="DQO94" s="342"/>
      <c r="DQP94" s="342"/>
      <c r="DQQ94" s="342"/>
      <c r="DQR94" s="342"/>
      <c r="DQS94" s="342"/>
      <c r="DQT94" s="342"/>
      <c r="DQU94" s="342"/>
      <c r="DQV94" s="342"/>
      <c r="DQW94" s="342"/>
      <c r="DQX94" s="342"/>
      <c r="DQY94" s="342"/>
      <c r="DQZ94" s="342"/>
      <c r="DRA94" s="342"/>
      <c r="DRB94" s="342"/>
      <c r="DRC94" s="342"/>
      <c r="DRD94" s="342"/>
      <c r="DRE94" s="342"/>
      <c r="DRF94" s="342"/>
      <c r="DRG94" s="342"/>
      <c r="DRH94" s="342"/>
      <c r="DRI94" s="342"/>
      <c r="DRJ94" s="342"/>
      <c r="DRK94" s="342"/>
      <c r="DRL94" s="342"/>
      <c r="DRM94" s="342"/>
      <c r="DRN94" s="342"/>
      <c r="DRO94" s="342"/>
      <c r="DRP94" s="342"/>
      <c r="DRQ94" s="342"/>
      <c r="DRR94" s="342"/>
      <c r="DRS94" s="342"/>
      <c r="DRT94" s="342"/>
      <c r="DRU94" s="342"/>
      <c r="DRV94" s="342"/>
      <c r="DRW94" s="342"/>
      <c r="DRX94" s="342"/>
      <c r="DRY94" s="342"/>
      <c r="DRZ94" s="342"/>
      <c r="DSA94" s="342"/>
      <c r="DSB94" s="342"/>
      <c r="DSC94" s="342"/>
      <c r="DSD94" s="342"/>
      <c r="DSE94" s="342"/>
      <c r="DSF94" s="342"/>
      <c r="DSG94" s="342"/>
      <c r="DSH94" s="342"/>
      <c r="DSI94" s="342"/>
      <c r="DSJ94" s="342"/>
      <c r="DSK94" s="342"/>
      <c r="DSL94" s="342"/>
      <c r="DSM94" s="342"/>
      <c r="DSN94" s="342"/>
      <c r="DSO94" s="342"/>
      <c r="DSP94" s="342"/>
      <c r="DSQ94" s="342"/>
      <c r="DSR94" s="342"/>
      <c r="DSS94" s="342"/>
      <c r="DST94" s="342"/>
      <c r="DSU94" s="342"/>
      <c r="DSV94" s="342"/>
      <c r="DSW94" s="342"/>
      <c r="DSX94" s="342"/>
      <c r="DSY94" s="342"/>
      <c r="DSZ94" s="342"/>
      <c r="DTA94" s="342"/>
      <c r="DTB94" s="342"/>
      <c r="DTC94" s="342"/>
      <c r="DTD94" s="342"/>
      <c r="DTE94" s="342"/>
      <c r="DTF94" s="342"/>
      <c r="DTG94" s="342"/>
      <c r="DTH94" s="342"/>
      <c r="DTI94" s="342"/>
      <c r="DTJ94" s="342"/>
      <c r="DTK94" s="342"/>
      <c r="DTL94" s="342"/>
      <c r="DTM94" s="342"/>
      <c r="DTN94" s="342"/>
      <c r="DTO94" s="342"/>
      <c r="DTP94" s="342"/>
      <c r="DTQ94" s="342"/>
      <c r="DTR94" s="342"/>
      <c r="DTS94" s="342"/>
      <c r="DTT94" s="342"/>
      <c r="DTU94" s="342"/>
      <c r="DTV94" s="342"/>
      <c r="DTW94" s="342"/>
      <c r="DTX94" s="342"/>
      <c r="DTY94" s="342"/>
      <c r="DTZ94" s="342"/>
      <c r="DUA94" s="342"/>
      <c r="DUB94" s="342"/>
      <c r="DUC94" s="342"/>
      <c r="DUD94" s="342"/>
      <c r="DUE94" s="342"/>
      <c r="DUF94" s="342"/>
      <c r="DUG94" s="342"/>
      <c r="DUH94" s="342"/>
      <c r="DUI94" s="342"/>
      <c r="DUJ94" s="342"/>
      <c r="DUK94" s="342"/>
      <c r="DUL94" s="342"/>
      <c r="DUM94" s="342"/>
      <c r="DUN94" s="342"/>
      <c r="DUO94" s="342"/>
      <c r="DUP94" s="342"/>
      <c r="DUQ94" s="342"/>
      <c r="DUR94" s="342"/>
      <c r="DUS94" s="342"/>
      <c r="DUT94" s="342"/>
      <c r="DUU94" s="342"/>
      <c r="DUV94" s="342"/>
      <c r="DUW94" s="342"/>
      <c r="DUX94" s="342"/>
      <c r="DUY94" s="342"/>
      <c r="DUZ94" s="342"/>
      <c r="DVA94" s="342"/>
      <c r="DVB94" s="342"/>
      <c r="DVC94" s="342"/>
      <c r="DVD94" s="342"/>
      <c r="DVE94" s="342"/>
      <c r="DVF94" s="342"/>
      <c r="DVG94" s="342"/>
      <c r="DVH94" s="342"/>
      <c r="DVI94" s="342"/>
      <c r="DVJ94" s="342"/>
      <c r="DVK94" s="342"/>
      <c r="DVL94" s="342"/>
      <c r="DVM94" s="342"/>
      <c r="DVN94" s="342"/>
      <c r="DVO94" s="342"/>
      <c r="DVP94" s="342"/>
      <c r="DVQ94" s="342"/>
      <c r="DVR94" s="342"/>
      <c r="DVS94" s="342"/>
      <c r="DVT94" s="342"/>
      <c r="DVU94" s="342"/>
      <c r="DVV94" s="342"/>
      <c r="DVW94" s="342"/>
      <c r="DVX94" s="342"/>
      <c r="DVY94" s="342"/>
      <c r="DVZ94" s="342"/>
      <c r="DWA94" s="342"/>
      <c r="DWB94" s="342"/>
      <c r="DWC94" s="342"/>
      <c r="DWD94" s="342"/>
      <c r="DWE94" s="342"/>
      <c r="DWF94" s="342"/>
      <c r="DWG94" s="342"/>
      <c r="DWH94" s="342"/>
      <c r="DWI94" s="342"/>
      <c r="DWJ94" s="342"/>
      <c r="DWK94" s="342"/>
      <c r="DWL94" s="342"/>
      <c r="DWM94" s="342"/>
      <c r="DWN94" s="342"/>
      <c r="DWO94" s="342"/>
      <c r="DWP94" s="342"/>
      <c r="DWQ94" s="342"/>
      <c r="DWR94" s="342"/>
      <c r="DWS94" s="342"/>
      <c r="DWT94" s="342"/>
      <c r="DWU94" s="342"/>
      <c r="DWV94" s="342"/>
      <c r="DWW94" s="342"/>
      <c r="DWX94" s="342"/>
      <c r="DWY94" s="342"/>
      <c r="DWZ94" s="342"/>
      <c r="DXA94" s="342"/>
      <c r="DXB94" s="342"/>
      <c r="DXC94" s="342"/>
      <c r="DXD94" s="342"/>
      <c r="DXE94" s="342"/>
      <c r="DXF94" s="342"/>
      <c r="DXG94" s="342"/>
      <c r="DXH94" s="342"/>
      <c r="DXI94" s="342"/>
      <c r="DXJ94" s="342"/>
      <c r="DXK94" s="342"/>
      <c r="DXL94" s="342"/>
      <c r="DXM94" s="342"/>
      <c r="DXN94" s="342"/>
      <c r="DXO94" s="342"/>
      <c r="DXP94" s="342"/>
      <c r="DXQ94" s="342"/>
      <c r="DXR94" s="342"/>
      <c r="DXS94" s="342"/>
      <c r="DXT94" s="342"/>
      <c r="DXU94" s="342"/>
      <c r="DXV94" s="342"/>
      <c r="DXW94" s="342"/>
      <c r="DXX94" s="342"/>
      <c r="DXY94" s="342"/>
      <c r="DXZ94" s="342"/>
      <c r="DYA94" s="342"/>
      <c r="DYB94" s="342"/>
      <c r="DYC94" s="342"/>
      <c r="DYD94" s="342"/>
      <c r="DYE94" s="342"/>
      <c r="DYF94" s="342"/>
      <c r="DYG94" s="342"/>
      <c r="DYH94" s="342"/>
      <c r="DYI94" s="342"/>
      <c r="DYJ94" s="342"/>
      <c r="DYK94" s="342"/>
      <c r="DYL94" s="342"/>
      <c r="DYM94" s="342"/>
      <c r="DYN94" s="342"/>
      <c r="DYO94" s="342"/>
      <c r="DYP94" s="342"/>
      <c r="DYQ94" s="342"/>
      <c r="DYR94" s="342"/>
      <c r="DYS94" s="342"/>
      <c r="DYT94" s="342"/>
      <c r="DYU94" s="342"/>
      <c r="DYV94" s="342"/>
      <c r="DYW94" s="342"/>
      <c r="DYX94" s="342"/>
      <c r="DYY94" s="342"/>
      <c r="DYZ94" s="342"/>
      <c r="DZA94" s="342"/>
      <c r="DZB94" s="342"/>
      <c r="DZC94" s="342"/>
      <c r="DZD94" s="342"/>
      <c r="DZE94" s="342"/>
      <c r="DZF94" s="342"/>
      <c r="DZG94" s="342"/>
      <c r="DZH94" s="342"/>
      <c r="DZI94" s="342"/>
      <c r="DZJ94" s="342"/>
      <c r="DZK94" s="342"/>
      <c r="DZL94" s="342"/>
      <c r="DZM94" s="342"/>
      <c r="DZN94" s="342"/>
      <c r="DZO94" s="342"/>
      <c r="DZP94" s="342"/>
      <c r="DZQ94" s="342"/>
      <c r="DZR94" s="342"/>
      <c r="DZS94" s="342"/>
      <c r="DZT94" s="342"/>
      <c r="DZU94" s="342"/>
      <c r="DZV94" s="342"/>
      <c r="DZW94" s="342"/>
      <c r="DZX94" s="342"/>
      <c r="DZY94" s="342"/>
      <c r="DZZ94" s="342"/>
      <c r="EAA94" s="342"/>
      <c r="EAB94" s="342"/>
      <c r="EAC94" s="342"/>
      <c r="EAD94" s="342"/>
      <c r="EAE94" s="342"/>
      <c r="EAF94" s="342"/>
      <c r="EAG94" s="342"/>
      <c r="EAH94" s="342"/>
      <c r="EAI94" s="342"/>
      <c r="EAJ94" s="342"/>
      <c r="EAK94" s="342"/>
      <c r="EAL94" s="342"/>
      <c r="EAM94" s="342"/>
      <c r="EAN94" s="342"/>
      <c r="EAO94" s="342"/>
      <c r="EAP94" s="342"/>
      <c r="EAQ94" s="342"/>
      <c r="EAR94" s="342"/>
      <c r="EAS94" s="342"/>
      <c r="EAT94" s="342"/>
      <c r="EAU94" s="342"/>
      <c r="EAV94" s="342"/>
      <c r="EAW94" s="342"/>
      <c r="EAX94" s="342"/>
      <c r="EAY94" s="342"/>
      <c r="EAZ94" s="342"/>
      <c r="EBA94" s="342"/>
      <c r="EBB94" s="342"/>
      <c r="EBC94" s="342"/>
      <c r="EBD94" s="342"/>
      <c r="EBE94" s="342"/>
      <c r="EBF94" s="342"/>
      <c r="EBG94" s="342"/>
      <c r="EBH94" s="342"/>
      <c r="EBI94" s="342"/>
      <c r="EBJ94" s="342"/>
      <c r="EBK94" s="342"/>
      <c r="EBL94" s="342"/>
      <c r="EBM94" s="342"/>
      <c r="EBN94" s="342"/>
      <c r="EBO94" s="342"/>
      <c r="EBP94" s="342"/>
      <c r="EBQ94" s="342"/>
      <c r="EBR94" s="342"/>
      <c r="EBS94" s="342"/>
      <c r="EBT94" s="342"/>
      <c r="EBU94" s="342"/>
      <c r="EBV94" s="342"/>
      <c r="EBW94" s="342"/>
      <c r="EBX94" s="342"/>
      <c r="EBY94" s="342"/>
      <c r="EBZ94" s="342"/>
      <c r="ECA94" s="342"/>
      <c r="ECB94" s="342"/>
      <c r="ECC94" s="342"/>
      <c r="ECD94" s="342"/>
      <c r="ECE94" s="342"/>
      <c r="ECF94" s="342"/>
      <c r="ECG94" s="342"/>
      <c r="ECH94" s="342"/>
      <c r="ECI94" s="342"/>
      <c r="ECJ94" s="342"/>
      <c r="ECK94" s="342"/>
      <c r="ECL94" s="342"/>
      <c r="ECM94" s="342"/>
      <c r="ECN94" s="342"/>
      <c r="ECO94" s="342"/>
      <c r="ECP94" s="342"/>
      <c r="ECQ94" s="342"/>
      <c r="ECR94" s="342"/>
      <c r="ECS94" s="342"/>
      <c r="ECT94" s="342"/>
      <c r="ECU94" s="342"/>
      <c r="ECV94" s="342"/>
      <c r="ECW94" s="342"/>
      <c r="ECX94" s="342"/>
      <c r="ECY94" s="342"/>
      <c r="ECZ94" s="342"/>
      <c r="EDA94" s="342"/>
      <c r="EDB94" s="342"/>
      <c r="EDC94" s="342"/>
      <c r="EDD94" s="342"/>
      <c r="EDE94" s="342"/>
      <c r="EDF94" s="342"/>
      <c r="EDG94" s="342"/>
      <c r="EDH94" s="342"/>
      <c r="EDI94" s="342"/>
      <c r="EDJ94" s="342"/>
      <c r="EDK94" s="342"/>
      <c r="EDL94" s="342"/>
      <c r="EDM94" s="342"/>
      <c r="EDN94" s="342"/>
      <c r="EDO94" s="342"/>
      <c r="EDP94" s="342"/>
      <c r="EDQ94" s="342"/>
      <c r="EDR94" s="342"/>
      <c r="EDS94" s="342"/>
      <c r="EDT94" s="342"/>
      <c r="EDU94" s="342"/>
      <c r="EDV94" s="342"/>
      <c r="EDW94" s="342"/>
      <c r="EDX94" s="342"/>
      <c r="EDY94" s="342"/>
      <c r="EDZ94" s="342"/>
      <c r="EEA94" s="342"/>
      <c r="EEB94" s="342"/>
      <c r="EEC94" s="342"/>
      <c r="EED94" s="342"/>
      <c r="EEE94" s="342"/>
      <c r="EEF94" s="342"/>
      <c r="EEG94" s="342"/>
      <c r="EEH94" s="342"/>
      <c r="EEI94" s="342"/>
      <c r="EEJ94" s="342"/>
      <c r="EEK94" s="342"/>
      <c r="EEL94" s="342"/>
      <c r="EEM94" s="342"/>
      <c r="EEN94" s="342"/>
      <c r="EEO94" s="342"/>
      <c r="EEP94" s="342"/>
      <c r="EEQ94" s="342"/>
      <c r="EER94" s="342"/>
      <c r="EES94" s="342"/>
      <c r="EET94" s="342"/>
      <c r="EEU94" s="342"/>
      <c r="EEV94" s="342"/>
      <c r="EEW94" s="342"/>
      <c r="EEX94" s="342"/>
      <c r="EEY94" s="342"/>
      <c r="EEZ94" s="342"/>
      <c r="EFA94" s="342"/>
      <c r="EFB94" s="342"/>
      <c r="EFC94" s="342"/>
      <c r="EFD94" s="342"/>
      <c r="EFE94" s="342"/>
      <c r="EFF94" s="342"/>
      <c r="EFG94" s="342"/>
      <c r="EFH94" s="342"/>
      <c r="EFI94" s="342"/>
      <c r="EFJ94" s="342"/>
      <c r="EFK94" s="342"/>
      <c r="EFL94" s="342"/>
      <c r="EFM94" s="342"/>
      <c r="EFN94" s="342"/>
      <c r="EFO94" s="342"/>
      <c r="EFP94" s="342"/>
      <c r="EFQ94" s="342"/>
      <c r="EFR94" s="342"/>
      <c r="EFS94" s="342"/>
      <c r="EFT94" s="342"/>
      <c r="EFU94" s="342"/>
      <c r="EFV94" s="342"/>
      <c r="EFW94" s="342"/>
      <c r="EFX94" s="342"/>
      <c r="EFY94" s="342"/>
      <c r="EFZ94" s="342"/>
      <c r="EGA94" s="342"/>
      <c r="EGB94" s="342"/>
      <c r="EGC94" s="342"/>
      <c r="EGD94" s="342"/>
      <c r="EGE94" s="342"/>
      <c r="EGF94" s="342"/>
      <c r="EGG94" s="342"/>
      <c r="EGH94" s="342"/>
      <c r="EGI94" s="342"/>
      <c r="EGJ94" s="342"/>
      <c r="EGK94" s="342"/>
      <c r="EGL94" s="342"/>
      <c r="EGM94" s="342"/>
      <c r="EGN94" s="342"/>
      <c r="EGO94" s="342"/>
      <c r="EGP94" s="342"/>
      <c r="EGQ94" s="342"/>
      <c r="EGR94" s="342"/>
      <c r="EGS94" s="342"/>
      <c r="EGT94" s="342"/>
      <c r="EGU94" s="342"/>
      <c r="EGV94" s="342"/>
      <c r="EGW94" s="342"/>
      <c r="EGX94" s="342"/>
      <c r="EGY94" s="342"/>
      <c r="EGZ94" s="342"/>
      <c r="EHA94" s="342"/>
      <c r="EHB94" s="342"/>
      <c r="EHC94" s="342"/>
      <c r="EHD94" s="342"/>
      <c r="EHE94" s="342"/>
      <c r="EHF94" s="342"/>
      <c r="EHG94" s="342"/>
      <c r="EHH94" s="342"/>
      <c r="EHI94" s="342"/>
      <c r="EHJ94" s="342"/>
      <c r="EHK94" s="342"/>
      <c r="EHL94" s="342"/>
      <c r="EHM94" s="342"/>
      <c r="EHN94" s="342"/>
      <c r="EHO94" s="342"/>
      <c r="EHP94" s="342"/>
      <c r="EHQ94" s="342"/>
      <c r="EHR94" s="342"/>
      <c r="EHS94" s="342"/>
      <c r="EHT94" s="342"/>
      <c r="EHU94" s="342"/>
      <c r="EHV94" s="342"/>
      <c r="EHW94" s="342"/>
      <c r="EHX94" s="342"/>
      <c r="EHY94" s="342"/>
      <c r="EHZ94" s="342"/>
      <c r="EIA94" s="342"/>
      <c r="EIB94" s="342"/>
      <c r="EIC94" s="342"/>
      <c r="EID94" s="342"/>
      <c r="EIE94" s="342"/>
      <c r="EIF94" s="342"/>
      <c r="EIG94" s="342"/>
      <c r="EIH94" s="342"/>
      <c r="EII94" s="342"/>
      <c r="EIJ94" s="342"/>
      <c r="EIK94" s="342"/>
      <c r="EIL94" s="342"/>
      <c r="EIM94" s="342"/>
      <c r="EIN94" s="342"/>
      <c r="EIO94" s="342"/>
      <c r="EIP94" s="342"/>
      <c r="EIQ94" s="342"/>
      <c r="EIR94" s="342"/>
      <c r="EIS94" s="342"/>
      <c r="EIT94" s="342"/>
      <c r="EIU94" s="342"/>
      <c r="EIV94" s="342"/>
      <c r="EIW94" s="342"/>
      <c r="EIX94" s="342"/>
      <c r="EIY94" s="342"/>
      <c r="EIZ94" s="342"/>
      <c r="EJA94" s="342"/>
      <c r="EJB94" s="342"/>
      <c r="EJC94" s="342"/>
      <c r="EJD94" s="342"/>
      <c r="EJE94" s="342"/>
      <c r="EJF94" s="342"/>
      <c r="EJG94" s="342"/>
      <c r="EJH94" s="342"/>
      <c r="EJI94" s="342"/>
      <c r="EJJ94" s="342"/>
      <c r="EJK94" s="342"/>
      <c r="EJL94" s="342"/>
      <c r="EJM94" s="342"/>
      <c r="EJN94" s="342"/>
      <c r="EJO94" s="342"/>
      <c r="EJP94" s="342"/>
      <c r="EJQ94" s="342"/>
      <c r="EJR94" s="342"/>
      <c r="EJS94" s="342"/>
      <c r="EJT94" s="342"/>
      <c r="EJU94" s="342"/>
      <c r="EJV94" s="342"/>
      <c r="EJW94" s="342"/>
      <c r="EJX94" s="342"/>
      <c r="EJY94" s="342"/>
      <c r="EJZ94" s="342"/>
      <c r="EKA94" s="342"/>
      <c r="EKB94" s="342"/>
      <c r="EKC94" s="342"/>
      <c r="EKD94" s="342"/>
      <c r="EKE94" s="342"/>
      <c r="EKF94" s="342"/>
      <c r="EKG94" s="342"/>
      <c r="EKH94" s="342"/>
      <c r="EKI94" s="342"/>
      <c r="EKJ94" s="342"/>
      <c r="EKK94" s="342"/>
      <c r="EKL94" s="342"/>
      <c r="EKM94" s="342"/>
      <c r="EKN94" s="342"/>
      <c r="EKO94" s="342"/>
      <c r="EKP94" s="342"/>
      <c r="EKQ94" s="342"/>
      <c r="EKR94" s="342"/>
      <c r="EKS94" s="342"/>
      <c r="EKT94" s="342"/>
      <c r="EKU94" s="342"/>
      <c r="EKV94" s="342"/>
      <c r="EKW94" s="342"/>
      <c r="EKX94" s="342"/>
      <c r="EKY94" s="342"/>
      <c r="EKZ94" s="342"/>
      <c r="ELA94" s="342"/>
      <c r="ELB94" s="342"/>
      <c r="ELC94" s="342"/>
      <c r="ELD94" s="342"/>
      <c r="ELE94" s="342"/>
      <c r="ELF94" s="342"/>
      <c r="ELG94" s="342"/>
      <c r="ELH94" s="342"/>
      <c r="ELI94" s="342"/>
      <c r="ELJ94" s="342"/>
      <c r="ELK94" s="342"/>
      <c r="ELL94" s="342"/>
      <c r="ELM94" s="342"/>
      <c r="ELN94" s="342"/>
      <c r="ELO94" s="342"/>
      <c r="ELP94" s="342"/>
      <c r="ELQ94" s="342"/>
      <c r="ELR94" s="342"/>
      <c r="ELS94" s="342"/>
      <c r="ELT94" s="342"/>
      <c r="ELU94" s="342"/>
      <c r="ELV94" s="342"/>
      <c r="ELW94" s="342"/>
      <c r="ELX94" s="342"/>
      <c r="ELY94" s="342"/>
      <c r="ELZ94" s="342"/>
      <c r="EMA94" s="342"/>
      <c r="EMB94" s="342"/>
      <c r="EMC94" s="342"/>
      <c r="EMD94" s="342"/>
      <c r="EME94" s="342"/>
      <c r="EMF94" s="342"/>
      <c r="EMG94" s="342"/>
      <c r="EMH94" s="342"/>
      <c r="EMI94" s="342"/>
      <c r="EMJ94" s="342"/>
      <c r="EMK94" s="342"/>
      <c r="EML94" s="342"/>
      <c r="EMM94" s="342"/>
      <c r="EMN94" s="342"/>
      <c r="EMO94" s="342"/>
      <c r="EMP94" s="342"/>
      <c r="EMQ94" s="342"/>
      <c r="EMR94" s="342"/>
      <c r="EMS94" s="342"/>
      <c r="EMT94" s="342"/>
      <c r="EMU94" s="342"/>
      <c r="EMV94" s="342"/>
      <c r="EMW94" s="342"/>
      <c r="EMX94" s="342"/>
      <c r="EMY94" s="342"/>
      <c r="EMZ94" s="342"/>
      <c r="ENA94" s="342"/>
      <c r="ENB94" s="342"/>
      <c r="ENC94" s="342"/>
      <c r="END94" s="342"/>
      <c r="ENE94" s="342"/>
      <c r="ENF94" s="342"/>
      <c r="ENG94" s="342"/>
      <c r="ENH94" s="342"/>
      <c r="ENI94" s="342"/>
      <c r="ENJ94" s="342"/>
      <c r="ENK94" s="342"/>
      <c r="ENL94" s="342"/>
      <c r="ENM94" s="342"/>
      <c r="ENN94" s="342"/>
      <c r="ENO94" s="342"/>
      <c r="ENP94" s="342"/>
      <c r="ENQ94" s="342"/>
      <c r="ENR94" s="342"/>
      <c r="ENS94" s="342"/>
      <c r="ENT94" s="342"/>
      <c r="ENU94" s="342"/>
      <c r="ENV94" s="342"/>
      <c r="ENW94" s="342"/>
      <c r="ENX94" s="342"/>
      <c r="ENY94" s="342"/>
      <c r="ENZ94" s="342"/>
      <c r="EOA94" s="342"/>
      <c r="EOB94" s="342"/>
      <c r="EOC94" s="342"/>
      <c r="EOD94" s="342"/>
      <c r="EOE94" s="342"/>
      <c r="EOF94" s="342"/>
      <c r="EOG94" s="342"/>
      <c r="EOH94" s="342"/>
      <c r="EOI94" s="342"/>
      <c r="EOJ94" s="342"/>
      <c r="EOK94" s="342"/>
      <c r="EOL94" s="342"/>
      <c r="EOM94" s="342"/>
      <c r="EON94" s="342"/>
      <c r="EOO94" s="342"/>
      <c r="EOP94" s="342"/>
      <c r="EOQ94" s="342"/>
      <c r="EOR94" s="342"/>
      <c r="EOS94" s="342"/>
      <c r="EOT94" s="342"/>
      <c r="EOU94" s="342"/>
      <c r="EOV94" s="342"/>
      <c r="EOW94" s="342"/>
      <c r="EOX94" s="342"/>
      <c r="EOY94" s="342"/>
      <c r="EOZ94" s="342"/>
      <c r="EPA94" s="342"/>
      <c r="EPB94" s="342"/>
      <c r="EPC94" s="342"/>
      <c r="EPD94" s="342"/>
      <c r="EPE94" s="342"/>
      <c r="EPF94" s="342"/>
      <c r="EPG94" s="342"/>
      <c r="EPH94" s="342"/>
      <c r="EPI94" s="342"/>
      <c r="EPJ94" s="342"/>
      <c r="EPK94" s="342"/>
      <c r="EPL94" s="342"/>
      <c r="EPM94" s="342"/>
      <c r="EPN94" s="342"/>
      <c r="EPO94" s="342"/>
      <c r="EPP94" s="342"/>
      <c r="EPQ94" s="342"/>
      <c r="EPR94" s="342"/>
      <c r="EPS94" s="342"/>
      <c r="EPT94" s="342"/>
      <c r="EPU94" s="342"/>
      <c r="EPV94" s="342"/>
      <c r="EPW94" s="342"/>
      <c r="EPX94" s="342"/>
      <c r="EPY94" s="342"/>
      <c r="EPZ94" s="342"/>
      <c r="EQA94" s="342"/>
      <c r="EQB94" s="342"/>
      <c r="EQC94" s="342"/>
      <c r="EQD94" s="342"/>
      <c r="EQE94" s="342"/>
      <c r="EQF94" s="342"/>
      <c r="EQG94" s="342"/>
      <c r="EQH94" s="342"/>
      <c r="EQI94" s="342"/>
      <c r="EQJ94" s="342"/>
      <c r="EQK94" s="342"/>
      <c r="EQL94" s="342"/>
      <c r="EQM94" s="342"/>
      <c r="EQN94" s="342"/>
      <c r="EQO94" s="342"/>
      <c r="EQP94" s="342"/>
      <c r="EQQ94" s="342"/>
      <c r="EQR94" s="342"/>
      <c r="EQS94" s="342"/>
      <c r="EQT94" s="342"/>
      <c r="EQU94" s="342"/>
      <c r="EQV94" s="342"/>
      <c r="EQW94" s="342"/>
      <c r="EQX94" s="342"/>
      <c r="EQY94" s="342"/>
      <c r="EQZ94" s="342"/>
      <c r="ERA94" s="342"/>
      <c r="ERB94" s="342"/>
      <c r="ERC94" s="342"/>
      <c r="ERD94" s="342"/>
      <c r="ERE94" s="342"/>
      <c r="ERF94" s="342"/>
      <c r="ERG94" s="342"/>
      <c r="ERH94" s="342"/>
      <c r="ERI94" s="342"/>
      <c r="ERJ94" s="342"/>
      <c r="ERK94" s="342"/>
      <c r="ERL94" s="342"/>
      <c r="ERM94" s="342"/>
      <c r="ERN94" s="342"/>
      <c r="ERO94" s="342"/>
      <c r="ERP94" s="342"/>
      <c r="ERQ94" s="342"/>
      <c r="ERR94" s="342"/>
      <c r="ERS94" s="342"/>
      <c r="ERT94" s="342"/>
      <c r="ERU94" s="342"/>
      <c r="ERV94" s="342"/>
      <c r="ERW94" s="342"/>
      <c r="ERX94" s="342"/>
      <c r="ERY94" s="342"/>
      <c r="ERZ94" s="342"/>
      <c r="ESA94" s="342"/>
      <c r="ESB94" s="342"/>
      <c r="ESC94" s="342"/>
      <c r="ESD94" s="342"/>
      <c r="ESE94" s="342"/>
      <c r="ESF94" s="342"/>
      <c r="ESG94" s="342"/>
      <c r="ESH94" s="342"/>
      <c r="ESI94" s="342"/>
      <c r="ESJ94" s="342"/>
      <c r="ESK94" s="342"/>
      <c r="ESL94" s="342"/>
      <c r="ESM94" s="342"/>
      <c r="ESN94" s="342"/>
      <c r="ESO94" s="342"/>
      <c r="ESP94" s="342"/>
      <c r="ESQ94" s="342"/>
      <c r="ESR94" s="342"/>
      <c r="ESS94" s="342"/>
      <c r="EST94" s="342"/>
      <c r="ESU94" s="342"/>
      <c r="ESV94" s="342"/>
      <c r="ESW94" s="342"/>
      <c r="ESX94" s="342"/>
      <c r="ESY94" s="342"/>
      <c r="ESZ94" s="342"/>
      <c r="ETA94" s="342"/>
      <c r="ETB94" s="342"/>
      <c r="ETC94" s="342"/>
      <c r="ETD94" s="342"/>
      <c r="ETE94" s="342"/>
      <c r="ETF94" s="342"/>
      <c r="ETG94" s="342"/>
      <c r="ETH94" s="342"/>
      <c r="ETI94" s="342"/>
      <c r="ETJ94" s="342"/>
      <c r="ETK94" s="342"/>
      <c r="ETL94" s="342"/>
      <c r="ETM94" s="342"/>
      <c r="ETN94" s="342"/>
      <c r="ETO94" s="342"/>
      <c r="ETP94" s="342"/>
      <c r="ETQ94" s="342"/>
      <c r="ETR94" s="342"/>
      <c r="ETS94" s="342"/>
      <c r="ETT94" s="342"/>
      <c r="ETU94" s="342"/>
      <c r="ETV94" s="342"/>
      <c r="ETW94" s="342"/>
      <c r="ETX94" s="342"/>
      <c r="ETY94" s="342"/>
      <c r="ETZ94" s="342"/>
      <c r="EUA94" s="342"/>
      <c r="EUB94" s="342"/>
      <c r="EUC94" s="342"/>
      <c r="EUD94" s="342"/>
      <c r="EUE94" s="342"/>
      <c r="EUF94" s="342"/>
      <c r="EUG94" s="342"/>
      <c r="EUH94" s="342"/>
      <c r="EUI94" s="342"/>
      <c r="EUJ94" s="342"/>
      <c r="EUK94" s="342"/>
      <c r="EUL94" s="342"/>
      <c r="EUM94" s="342"/>
      <c r="EUN94" s="342"/>
      <c r="EUO94" s="342"/>
      <c r="EUP94" s="342"/>
      <c r="EUQ94" s="342"/>
      <c r="EUR94" s="342"/>
      <c r="EUS94" s="342"/>
      <c r="EUT94" s="342"/>
      <c r="EUU94" s="342"/>
      <c r="EUV94" s="342"/>
      <c r="EUW94" s="342"/>
      <c r="EUX94" s="342"/>
      <c r="EUY94" s="342"/>
      <c r="EUZ94" s="342"/>
      <c r="EVA94" s="342"/>
      <c r="EVB94" s="342"/>
      <c r="EVC94" s="342"/>
      <c r="EVD94" s="342"/>
      <c r="EVE94" s="342"/>
      <c r="EVF94" s="342"/>
      <c r="EVG94" s="342"/>
      <c r="EVH94" s="342"/>
      <c r="EVI94" s="342"/>
      <c r="EVJ94" s="342"/>
      <c r="EVK94" s="342"/>
      <c r="EVL94" s="342"/>
      <c r="EVM94" s="342"/>
      <c r="EVN94" s="342"/>
      <c r="EVO94" s="342"/>
      <c r="EVP94" s="342"/>
      <c r="EVQ94" s="342"/>
      <c r="EVR94" s="342"/>
      <c r="EVS94" s="342"/>
      <c r="EVT94" s="342"/>
      <c r="EVU94" s="342"/>
      <c r="EVV94" s="342"/>
      <c r="EVW94" s="342"/>
      <c r="EVX94" s="342"/>
      <c r="EVY94" s="342"/>
      <c r="EVZ94" s="342"/>
      <c r="EWA94" s="342"/>
      <c r="EWB94" s="342"/>
      <c r="EWC94" s="342"/>
      <c r="EWD94" s="342"/>
      <c r="EWE94" s="342"/>
      <c r="EWF94" s="342"/>
      <c r="EWG94" s="342"/>
      <c r="EWH94" s="342"/>
      <c r="EWI94" s="342"/>
      <c r="EWJ94" s="342"/>
      <c r="EWK94" s="342"/>
      <c r="EWL94" s="342"/>
      <c r="EWM94" s="342"/>
      <c r="EWN94" s="342"/>
      <c r="EWO94" s="342"/>
      <c r="EWP94" s="342"/>
      <c r="EWQ94" s="342"/>
      <c r="EWR94" s="342"/>
      <c r="EWS94" s="342"/>
      <c r="EWT94" s="342"/>
      <c r="EWU94" s="342"/>
      <c r="EWV94" s="342"/>
      <c r="EWW94" s="342"/>
      <c r="EWX94" s="342"/>
      <c r="EWY94" s="342"/>
      <c r="EWZ94" s="342"/>
      <c r="EXA94" s="342"/>
      <c r="EXB94" s="342"/>
      <c r="EXC94" s="342"/>
      <c r="EXD94" s="342"/>
      <c r="EXE94" s="342"/>
      <c r="EXF94" s="342"/>
      <c r="EXG94" s="342"/>
      <c r="EXH94" s="342"/>
      <c r="EXI94" s="342"/>
      <c r="EXJ94" s="342"/>
      <c r="EXK94" s="342"/>
      <c r="EXL94" s="342"/>
      <c r="EXM94" s="342"/>
      <c r="EXN94" s="342"/>
      <c r="EXO94" s="342"/>
      <c r="EXP94" s="342"/>
      <c r="EXQ94" s="342"/>
      <c r="EXR94" s="342"/>
      <c r="EXS94" s="342"/>
      <c r="EXT94" s="342"/>
      <c r="EXU94" s="342"/>
      <c r="EXV94" s="342"/>
      <c r="EXW94" s="342"/>
      <c r="EXX94" s="342"/>
      <c r="EXY94" s="342"/>
      <c r="EXZ94" s="342"/>
      <c r="EYA94" s="342"/>
      <c r="EYB94" s="342"/>
      <c r="EYC94" s="342"/>
      <c r="EYD94" s="342"/>
      <c r="EYE94" s="342"/>
      <c r="EYF94" s="342"/>
      <c r="EYG94" s="342"/>
      <c r="EYH94" s="342"/>
      <c r="EYI94" s="342"/>
      <c r="EYJ94" s="342"/>
      <c r="EYK94" s="342"/>
      <c r="EYL94" s="342"/>
      <c r="EYM94" s="342"/>
      <c r="EYN94" s="342"/>
      <c r="EYO94" s="342"/>
      <c r="EYP94" s="342"/>
      <c r="EYQ94" s="342"/>
      <c r="EYR94" s="342"/>
      <c r="EYS94" s="342"/>
      <c r="EYT94" s="342"/>
      <c r="EYU94" s="342"/>
      <c r="EYV94" s="342"/>
      <c r="EYW94" s="342"/>
      <c r="EYX94" s="342"/>
      <c r="EYY94" s="342"/>
      <c r="EYZ94" s="342"/>
      <c r="EZA94" s="342"/>
      <c r="EZB94" s="342"/>
      <c r="EZC94" s="342"/>
      <c r="EZD94" s="342"/>
      <c r="EZE94" s="342"/>
      <c r="EZF94" s="342"/>
      <c r="EZG94" s="342"/>
      <c r="EZH94" s="342"/>
      <c r="EZI94" s="342"/>
      <c r="EZJ94" s="342"/>
      <c r="EZK94" s="342"/>
      <c r="EZL94" s="342"/>
      <c r="EZM94" s="342"/>
      <c r="EZN94" s="342"/>
      <c r="EZO94" s="342"/>
      <c r="EZP94" s="342"/>
      <c r="EZQ94" s="342"/>
      <c r="EZR94" s="342"/>
      <c r="EZS94" s="342"/>
      <c r="EZT94" s="342"/>
      <c r="EZU94" s="342"/>
      <c r="EZV94" s="342"/>
      <c r="EZW94" s="342"/>
      <c r="EZX94" s="342"/>
      <c r="EZY94" s="342"/>
      <c r="EZZ94" s="342"/>
      <c r="FAA94" s="342"/>
      <c r="FAB94" s="342"/>
      <c r="FAC94" s="342"/>
      <c r="FAD94" s="342"/>
      <c r="FAE94" s="342"/>
      <c r="FAF94" s="342"/>
      <c r="FAG94" s="342"/>
      <c r="FAH94" s="342"/>
      <c r="FAI94" s="342"/>
      <c r="FAJ94" s="342"/>
      <c r="FAK94" s="342"/>
      <c r="FAL94" s="342"/>
      <c r="FAM94" s="342"/>
      <c r="FAN94" s="342"/>
      <c r="FAO94" s="342"/>
      <c r="FAP94" s="342"/>
      <c r="FAQ94" s="342"/>
      <c r="FAR94" s="342"/>
      <c r="FAS94" s="342"/>
      <c r="FAT94" s="342"/>
      <c r="FAU94" s="342"/>
      <c r="FAV94" s="342"/>
      <c r="FAW94" s="342"/>
      <c r="FAX94" s="342"/>
      <c r="FAY94" s="342"/>
      <c r="FAZ94" s="342"/>
      <c r="FBA94" s="342"/>
      <c r="FBB94" s="342"/>
      <c r="FBC94" s="342"/>
      <c r="FBD94" s="342"/>
      <c r="FBE94" s="342"/>
      <c r="FBF94" s="342"/>
      <c r="FBG94" s="342"/>
      <c r="FBH94" s="342"/>
      <c r="FBI94" s="342"/>
      <c r="FBJ94" s="342"/>
      <c r="FBK94" s="342"/>
      <c r="FBL94" s="342"/>
      <c r="FBM94" s="342"/>
      <c r="FBN94" s="342"/>
      <c r="FBO94" s="342"/>
      <c r="FBP94" s="342"/>
      <c r="FBQ94" s="342"/>
      <c r="FBR94" s="342"/>
      <c r="FBS94" s="342"/>
      <c r="FBT94" s="342"/>
      <c r="FBU94" s="342"/>
      <c r="FBV94" s="342"/>
      <c r="FBW94" s="342"/>
      <c r="FBX94" s="342"/>
      <c r="FBY94" s="342"/>
      <c r="FBZ94" s="342"/>
      <c r="FCA94" s="342"/>
      <c r="FCB94" s="342"/>
      <c r="FCC94" s="342"/>
      <c r="FCD94" s="342"/>
      <c r="FCE94" s="342"/>
      <c r="FCF94" s="342"/>
      <c r="FCG94" s="342"/>
      <c r="FCH94" s="342"/>
      <c r="FCI94" s="342"/>
      <c r="FCJ94" s="342"/>
      <c r="FCK94" s="342"/>
      <c r="FCL94" s="342"/>
      <c r="FCM94" s="342"/>
      <c r="FCN94" s="342"/>
      <c r="FCO94" s="342"/>
      <c r="FCP94" s="342"/>
      <c r="FCQ94" s="342"/>
      <c r="FCR94" s="342"/>
      <c r="FCS94" s="342"/>
      <c r="FCT94" s="342"/>
      <c r="FCU94" s="342"/>
      <c r="FCV94" s="342"/>
      <c r="FCW94" s="342"/>
      <c r="FCX94" s="342"/>
      <c r="FCY94" s="342"/>
      <c r="FCZ94" s="342"/>
      <c r="FDA94" s="342"/>
      <c r="FDB94" s="342"/>
      <c r="FDC94" s="342"/>
      <c r="FDD94" s="342"/>
      <c r="FDE94" s="342"/>
      <c r="FDF94" s="342"/>
      <c r="FDG94" s="342"/>
      <c r="FDH94" s="342"/>
      <c r="FDI94" s="342"/>
      <c r="FDJ94" s="342"/>
      <c r="FDK94" s="342"/>
      <c r="FDL94" s="342"/>
      <c r="FDM94" s="342"/>
      <c r="FDN94" s="342"/>
      <c r="FDO94" s="342"/>
      <c r="FDP94" s="342"/>
      <c r="FDQ94" s="342"/>
      <c r="FDR94" s="342"/>
      <c r="FDS94" s="342"/>
      <c r="FDT94" s="342"/>
      <c r="FDU94" s="342"/>
      <c r="FDV94" s="342"/>
      <c r="FDW94" s="342"/>
      <c r="FDX94" s="342"/>
      <c r="FDY94" s="342"/>
      <c r="FDZ94" s="342"/>
      <c r="FEA94" s="342"/>
      <c r="FEB94" s="342"/>
      <c r="FEC94" s="342"/>
      <c r="FED94" s="342"/>
      <c r="FEE94" s="342"/>
      <c r="FEF94" s="342"/>
      <c r="FEG94" s="342"/>
      <c r="FEH94" s="342"/>
      <c r="FEI94" s="342"/>
      <c r="FEJ94" s="342"/>
      <c r="FEK94" s="342"/>
      <c r="FEL94" s="342"/>
      <c r="FEM94" s="342"/>
      <c r="FEN94" s="342"/>
      <c r="FEO94" s="342"/>
      <c r="FEP94" s="342"/>
      <c r="FEQ94" s="342"/>
      <c r="FER94" s="342"/>
      <c r="FES94" s="342"/>
      <c r="FET94" s="342"/>
      <c r="FEU94" s="342"/>
      <c r="FEV94" s="342"/>
      <c r="FEW94" s="342"/>
      <c r="FEX94" s="342"/>
      <c r="FEY94" s="342"/>
      <c r="FEZ94" s="342"/>
      <c r="FFA94" s="342"/>
      <c r="FFB94" s="342"/>
      <c r="FFC94" s="342"/>
      <c r="FFD94" s="342"/>
      <c r="FFE94" s="342"/>
      <c r="FFF94" s="342"/>
      <c r="FFG94" s="342"/>
      <c r="FFH94" s="342"/>
      <c r="FFI94" s="342"/>
      <c r="FFJ94" s="342"/>
      <c r="FFK94" s="342"/>
      <c r="FFL94" s="342"/>
      <c r="FFM94" s="342"/>
      <c r="FFN94" s="342"/>
      <c r="FFO94" s="342"/>
      <c r="FFP94" s="342"/>
      <c r="FFQ94" s="342"/>
      <c r="FFR94" s="342"/>
      <c r="FFS94" s="342"/>
      <c r="FFT94" s="342"/>
      <c r="FFU94" s="342"/>
      <c r="FFV94" s="342"/>
      <c r="FFW94" s="342"/>
      <c r="FFX94" s="342"/>
      <c r="FFY94" s="342"/>
      <c r="FFZ94" s="342"/>
      <c r="FGA94" s="342"/>
      <c r="FGB94" s="342"/>
      <c r="FGC94" s="342"/>
      <c r="FGD94" s="342"/>
      <c r="FGE94" s="342"/>
      <c r="FGF94" s="342"/>
      <c r="FGG94" s="342"/>
      <c r="FGH94" s="342"/>
      <c r="FGI94" s="342"/>
      <c r="FGJ94" s="342"/>
      <c r="FGK94" s="342"/>
      <c r="FGL94" s="342"/>
      <c r="FGM94" s="342"/>
      <c r="FGN94" s="342"/>
      <c r="FGO94" s="342"/>
      <c r="FGP94" s="342"/>
      <c r="FGQ94" s="342"/>
      <c r="FGR94" s="342"/>
      <c r="FGS94" s="342"/>
      <c r="FGT94" s="342"/>
      <c r="FGU94" s="342"/>
      <c r="FGV94" s="342"/>
      <c r="FGW94" s="342"/>
      <c r="FGX94" s="342"/>
      <c r="FGY94" s="342"/>
      <c r="FGZ94" s="342"/>
      <c r="FHA94" s="342"/>
      <c r="FHB94" s="342"/>
      <c r="FHC94" s="342"/>
      <c r="FHD94" s="342"/>
      <c r="FHE94" s="342"/>
      <c r="FHF94" s="342"/>
      <c r="FHG94" s="342"/>
      <c r="FHH94" s="342"/>
      <c r="FHI94" s="342"/>
      <c r="FHJ94" s="342"/>
      <c r="FHK94" s="342"/>
      <c r="FHL94" s="342"/>
      <c r="FHM94" s="342"/>
      <c r="FHN94" s="342"/>
      <c r="FHO94" s="342"/>
      <c r="FHP94" s="342"/>
      <c r="FHQ94" s="342"/>
      <c r="FHR94" s="342"/>
      <c r="FHS94" s="342"/>
      <c r="FHT94" s="342"/>
      <c r="FHU94" s="342"/>
      <c r="FHV94" s="342"/>
      <c r="FHW94" s="342"/>
      <c r="FHX94" s="342"/>
      <c r="FHY94" s="342"/>
      <c r="FHZ94" s="342"/>
      <c r="FIA94" s="342"/>
      <c r="FIB94" s="342"/>
      <c r="FIC94" s="342"/>
      <c r="FID94" s="342"/>
      <c r="FIE94" s="342"/>
      <c r="FIF94" s="342"/>
      <c r="FIG94" s="342"/>
      <c r="FIH94" s="342"/>
      <c r="FII94" s="342"/>
      <c r="FIJ94" s="342"/>
      <c r="FIK94" s="342"/>
      <c r="FIL94" s="342"/>
      <c r="FIM94" s="342"/>
      <c r="FIN94" s="342"/>
      <c r="FIO94" s="342"/>
      <c r="FIP94" s="342"/>
      <c r="FIQ94" s="342"/>
      <c r="FIR94" s="342"/>
      <c r="FIS94" s="342"/>
      <c r="FIT94" s="342"/>
      <c r="FIU94" s="342"/>
      <c r="FIV94" s="342"/>
      <c r="FIW94" s="342"/>
      <c r="FIX94" s="342"/>
      <c r="FIY94" s="342"/>
      <c r="FIZ94" s="342"/>
      <c r="FJA94" s="342"/>
      <c r="FJB94" s="342"/>
      <c r="FJC94" s="342"/>
      <c r="FJD94" s="342"/>
      <c r="FJE94" s="342"/>
      <c r="FJF94" s="342"/>
      <c r="FJG94" s="342"/>
      <c r="FJH94" s="342"/>
      <c r="FJI94" s="342"/>
      <c r="FJJ94" s="342"/>
      <c r="FJK94" s="342"/>
      <c r="FJL94" s="342"/>
      <c r="FJM94" s="342"/>
      <c r="FJN94" s="342"/>
      <c r="FJO94" s="342"/>
      <c r="FJP94" s="342"/>
      <c r="FJQ94" s="342"/>
      <c r="FJR94" s="342"/>
      <c r="FJS94" s="342"/>
      <c r="FJT94" s="342"/>
      <c r="FJU94" s="342"/>
      <c r="FJV94" s="342"/>
      <c r="FJW94" s="342"/>
      <c r="FJX94" s="342"/>
      <c r="FJY94" s="342"/>
      <c r="FJZ94" s="342"/>
      <c r="FKA94" s="342"/>
      <c r="FKB94" s="342"/>
      <c r="FKC94" s="342"/>
      <c r="FKD94" s="342"/>
      <c r="FKE94" s="342"/>
      <c r="FKF94" s="342"/>
      <c r="FKG94" s="342"/>
      <c r="FKH94" s="342"/>
      <c r="FKI94" s="342"/>
      <c r="FKJ94" s="342"/>
      <c r="FKK94" s="342"/>
      <c r="FKL94" s="342"/>
      <c r="FKM94" s="342"/>
      <c r="FKN94" s="342"/>
      <c r="FKO94" s="342"/>
      <c r="FKP94" s="342"/>
      <c r="FKQ94" s="342"/>
      <c r="FKR94" s="342"/>
      <c r="FKS94" s="342"/>
      <c r="FKT94" s="342"/>
      <c r="FKU94" s="342"/>
      <c r="FKV94" s="342"/>
      <c r="FKW94" s="342"/>
      <c r="FKX94" s="342"/>
      <c r="FKY94" s="342"/>
      <c r="FKZ94" s="342"/>
      <c r="FLA94" s="342"/>
      <c r="FLB94" s="342"/>
      <c r="FLC94" s="342"/>
      <c r="FLD94" s="342"/>
      <c r="FLE94" s="342"/>
      <c r="FLF94" s="342"/>
      <c r="FLG94" s="342"/>
      <c r="FLH94" s="342"/>
      <c r="FLI94" s="342"/>
      <c r="FLJ94" s="342"/>
      <c r="FLK94" s="342"/>
      <c r="FLL94" s="342"/>
      <c r="FLM94" s="342"/>
      <c r="FLN94" s="342"/>
      <c r="FLO94" s="342"/>
      <c r="FLP94" s="342"/>
      <c r="FLQ94" s="342"/>
      <c r="FLR94" s="342"/>
      <c r="FLS94" s="342"/>
      <c r="FLT94" s="342"/>
      <c r="FLU94" s="342"/>
      <c r="FLV94" s="342"/>
      <c r="FLW94" s="342"/>
      <c r="FLX94" s="342"/>
      <c r="FLY94" s="342"/>
      <c r="FLZ94" s="342"/>
      <c r="FMA94" s="342"/>
      <c r="FMB94" s="342"/>
      <c r="FMC94" s="342"/>
      <c r="FMD94" s="342"/>
      <c r="FME94" s="342"/>
      <c r="FMF94" s="342"/>
      <c r="FMG94" s="342"/>
      <c r="FMH94" s="342"/>
      <c r="FMI94" s="342"/>
      <c r="FMJ94" s="342"/>
      <c r="FMK94" s="342"/>
      <c r="FML94" s="342"/>
      <c r="FMM94" s="342"/>
      <c r="FMN94" s="342"/>
      <c r="FMO94" s="342"/>
      <c r="FMP94" s="342"/>
      <c r="FMQ94" s="342"/>
      <c r="FMR94" s="342"/>
      <c r="FMS94" s="342"/>
      <c r="FMT94" s="342"/>
      <c r="FMU94" s="342"/>
      <c r="FMV94" s="342"/>
      <c r="FMW94" s="342"/>
      <c r="FMX94" s="342"/>
      <c r="FMY94" s="342"/>
      <c r="FMZ94" s="342"/>
      <c r="FNA94" s="342"/>
      <c r="FNB94" s="342"/>
      <c r="FNC94" s="342"/>
      <c r="FND94" s="342"/>
      <c r="FNE94" s="342"/>
      <c r="FNF94" s="342"/>
      <c r="FNG94" s="342"/>
      <c r="FNH94" s="342"/>
      <c r="FNI94" s="342"/>
      <c r="FNJ94" s="342"/>
      <c r="FNK94" s="342"/>
      <c r="FNL94" s="342"/>
      <c r="FNM94" s="342"/>
      <c r="FNN94" s="342"/>
      <c r="FNO94" s="342"/>
      <c r="FNP94" s="342"/>
      <c r="FNQ94" s="342"/>
      <c r="FNR94" s="342"/>
      <c r="FNS94" s="342"/>
      <c r="FNT94" s="342"/>
      <c r="FNU94" s="342"/>
      <c r="FNV94" s="342"/>
      <c r="FNW94" s="342"/>
      <c r="FNX94" s="342"/>
      <c r="FNY94" s="342"/>
      <c r="FNZ94" s="342"/>
      <c r="FOA94" s="342"/>
      <c r="FOB94" s="342"/>
      <c r="FOC94" s="342"/>
      <c r="FOD94" s="342"/>
      <c r="FOE94" s="342"/>
      <c r="FOF94" s="342"/>
      <c r="FOG94" s="342"/>
      <c r="FOH94" s="342"/>
      <c r="FOI94" s="342"/>
      <c r="FOJ94" s="342"/>
      <c r="FOK94" s="342"/>
      <c r="FOL94" s="342"/>
      <c r="FOM94" s="342"/>
      <c r="FON94" s="342"/>
      <c r="FOO94" s="342"/>
      <c r="FOP94" s="342"/>
      <c r="FOQ94" s="342"/>
      <c r="FOR94" s="342"/>
      <c r="FOS94" s="342"/>
      <c r="FOT94" s="342"/>
      <c r="FOU94" s="342"/>
      <c r="FOV94" s="342"/>
      <c r="FOW94" s="342"/>
      <c r="FOX94" s="342"/>
      <c r="FOY94" s="342"/>
      <c r="FOZ94" s="342"/>
      <c r="FPA94" s="342"/>
      <c r="FPB94" s="342"/>
      <c r="FPC94" s="342"/>
      <c r="FPD94" s="342"/>
      <c r="FPE94" s="342"/>
      <c r="FPF94" s="342"/>
      <c r="FPG94" s="342"/>
      <c r="FPH94" s="342"/>
      <c r="FPI94" s="342"/>
      <c r="FPJ94" s="342"/>
      <c r="FPK94" s="342"/>
      <c r="FPL94" s="342"/>
      <c r="FPM94" s="342"/>
      <c r="FPN94" s="342"/>
      <c r="FPO94" s="342"/>
      <c r="FPP94" s="342"/>
      <c r="FPQ94" s="342"/>
      <c r="FPR94" s="342"/>
      <c r="FPS94" s="342"/>
      <c r="FPT94" s="342"/>
      <c r="FPU94" s="342"/>
      <c r="FPV94" s="342"/>
      <c r="FPW94" s="342"/>
      <c r="FPX94" s="342"/>
      <c r="FPY94" s="342"/>
      <c r="FPZ94" s="342"/>
      <c r="FQA94" s="342"/>
      <c r="FQB94" s="342"/>
      <c r="FQC94" s="342"/>
      <c r="FQD94" s="342"/>
      <c r="FQE94" s="342"/>
      <c r="FQF94" s="342"/>
      <c r="FQG94" s="342"/>
      <c r="FQH94" s="342"/>
      <c r="FQI94" s="342"/>
      <c r="FQJ94" s="342"/>
      <c r="FQK94" s="342"/>
      <c r="FQL94" s="342"/>
      <c r="FQM94" s="342"/>
      <c r="FQN94" s="342"/>
      <c r="FQO94" s="342"/>
      <c r="FQP94" s="342"/>
      <c r="FQQ94" s="342"/>
      <c r="FQR94" s="342"/>
      <c r="FQS94" s="342"/>
      <c r="FQT94" s="342"/>
      <c r="FQU94" s="342"/>
      <c r="FQV94" s="342"/>
      <c r="FQW94" s="342"/>
      <c r="FQX94" s="342"/>
      <c r="FQY94" s="342"/>
      <c r="FQZ94" s="342"/>
      <c r="FRA94" s="342"/>
      <c r="FRB94" s="342"/>
      <c r="FRC94" s="342"/>
      <c r="FRD94" s="342"/>
      <c r="FRE94" s="342"/>
      <c r="FRF94" s="342"/>
      <c r="FRG94" s="342"/>
      <c r="FRH94" s="342"/>
      <c r="FRI94" s="342"/>
      <c r="FRJ94" s="342"/>
      <c r="FRK94" s="342"/>
      <c r="FRL94" s="342"/>
      <c r="FRM94" s="342"/>
      <c r="FRN94" s="342"/>
      <c r="FRO94" s="342"/>
      <c r="FRP94" s="342"/>
      <c r="FRQ94" s="342"/>
      <c r="FRR94" s="342"/>
      <c r="FRS94" s="342"/>
      <c r="FRT94" s="342"/>
      <c r="FRU94" s="342"/>
      <c r="FRV94" s="342"/>
      <c r="FRW94" s="342"/>
      <c r="FRX94" s="342"/>
      <c r="FRY94" s="342"/>
      <c r="FRZ94" s="342"/>
      <c r="FSA94" s="342"/>
      <c r="FSB94" s="342"/>
      <c r="FSC94" s="342"/>
      <c r="FSD94" s="342"/>
      <c r="FSE94" s="342"/>
      <c r="FSF94" s="342"/>
      <c r="FSG94" s="342"/>
      <c r="FSH94" s="342"/>
      <c r="FSI94" s="342"/>
      <c r="FSJ94" s="342"/>
      <c r="FSK94" s="342"/>
      <c r="FSL94" s="342"/>
      <c r="FSM94" s="342"/>
      <c r="FSN94" s="342"/>
      <c r="FSO94" s="342"/>
      <c r="FSP94" s="342"/>
      <c r="FSQ94" s="342"/>
      <c r="FSR94" s="342"/>
      <c r="FSS94" s="342"/>
      <c r="FST94" s="342"/>
      <c r="FSU94" s="342"/>
      <c r="FSV94" s="342"/>
      <c r="FSW94" s="342"/>
      <c r="FSX94" s="342"/>
      <c r="FSY94" s="342"/>
      <c r="FSZ94" s="342"/>
      <c r="FTA94" s="342"/>
      <c r="FTB94" s="342"/>
      <c r="FTC94" s="342"/>
      <c r="FTD94" s="342"/>
      <c r="FTE94" s="342"/>
      <c r="FTF94" s="342"/>
      <c r="FTG94" s="342"/>
      <c r="FTH94" s="342"/>
      <c r="FTI94" s="342"/>
      <c r="FTJ94" s="342"/>
      <c r="FTK94" s="342"/>
      <c r="FTL94" s="342"/>
      <c r="FTM94" s="342"/>
      <c r="FTN94" s="342"/>
      <c r="FTO94" s="342"/>
      <c r="FTP94" s="342"/>
      <c r="FTQ94" s="342"/>
      <c r="FTR94" s="342"/>
      <c r="FTS94" s="342"/>
      <c r="FTT94" s="342"/>
      <c r="FTU94" s="342"/>
      <c r="FTV94" s="342"/>
      <c r="FTW94" s="342"/>
      <c r="FTX94" s="342"/>
      <c r="FTY94" s="342"/>
      <c r="FTZ94" s="342"/>
      <c r="FUA94" s="342"/>
      <c r="FUB94" s="342"/>
      <c r="FUC94" s="342"/>
      <c r="FUD94" s="342"/>
      <c r="FUE94" s="342"/>
      <c r="FUF94" s="342"/>
      <c r="FUG94" s="342"/>
      <c r="FUH94" s="342"/>
      <c r="FUI94" s="342"/>
      <c r="FUJ94" s="342"/>
      <c r="FUK94" s="342"/>
      <c r="FUL94" s="342"/>
      <c r="FUM94" s="342"/>
      <c r="FUN94" s="342"/>
      <c r="FUO94" s="342"/>
      <c r="FUP94" s="342"/>
      <c r="FUQ94" s="342"/>
      <c r="FUR94" s="342"/>
      <c r="FUS94" s="342"/>
      <c r="FUT94" s="342"/>
      <c r="FUU94" s="342"/>
      <c r="FUV94" s="342"/>
      <c r="FUW94" s="342"/>
      <c r="FUX94" s="342"/>
      <c r="FUY94" s="342"/>
      <c r="FUZ94" s="342"/>
      <c r="FVA94" s="342"/>
      <c r="FVB94" s="342"/>
      <c r="FVC94" s="342"/>
      <c r="FVD94" s="342"/>
      <c r="FVE94" s="342"/>
      <c r="FVF94" s="342"/>
      <c r="FVG94" s="342"/>
      <c r="FVH94" s="342"/>
      <c r="FVI94" s="342"/>
      <c r="FVJ94" s="342"/>
      <c r="FVK94" s="342"/>
      <c r="FVL94" s="342"/>
      <c r="FVM94" s="342"/>
      <c r="FVN94" s="342"/>
      <c r="FVO94" s="342"/>
      <c r="FVP94" s="342"/>
      <c r="FVQ94" s="342"/>
      <c r="FVR94" s="342"/>
      <c r="FVS94" s="342"/>
      <c r="FVT94" s="342"/>
      <c r="FVU94" s="342"/>
      <c r="FVV94" s="342"/>
      <c r="FVW94" s="342"/>
      <c r="FVX94" s="342"/>
      <c r="FVY94" s="342"/>
      <c r="FVZ94" s="342"/>
      <c r="FWA94" s="342"/>
      <c r="FWB94" s="342"/>
      <c r="FWC94" s="342"/>
      <c r="FWD94" s="342"/>
      <c r="FWE94" s="342"/>
      <c r="FWF94" s="342"/>
      <c r="FWG94" s="342"/>
      <c r="FWH94" s="342"/>
      <c r="FWI94" s="342"/>
      <c r="FWJ94" s="342"/>
      <c r="FWK94" s="342"/>
      <c r="FWL94" s="342"/>
      <c r="FWM94" s="342"/>
      <c r="FWN94" s="342"/>
      <c r="FWO94" s="342"/>
      <c r="FWP94" s="342"/>
      <c r="FWQ94" s="342"/>
      <c r="FWR94" s="342"/>
      <c r="FWS94" s="342"/>
      <c r="FWT94" s="342"/>
      <c r="FWU94" s="342"/>
      <c r="FWV94" s="342"/>
      <c r="FWW94" s="342"/>
      <c r="FWX94" s="342"/>
      <c r="FWY94" s="342"/>
      <c r="FWZ94" s="342"/>
      <c r="FXA94" s="342"/>
      <c r="FXB94" s="342"/>
      <c r="FXC94" s="342"/>
      <c r="FXD94" s="342"/>
      <c r="FXE94" s="342"/>
      <c r="FXF94" s="342"/>
      <c r="FXG94" s="342"/>
      <c r="FXH94" s="342"/>
      <c r="FXI94" s="342"/>
      <c r="FXJ94" s="342"/>
      <c r="FXK94" s="342"/>
      <c r="FXL94" s="342"/>
      <c r="FXM94" s="342"/>
      <c r="FXN94" s="342"/>
      <c r="FXO94" s="342"/>
      <c r="FXP94" s="342"/>
      <c r="FXQ94" s="342"/>
      <c r="FXR94" s="342"/>
      <c r="FXS94" s="342"/>
      <c r="FXT94" s="342"/>
      <c r="FXU94" s="342"/>
      <c r="FXV94" s="342"/>
      <c r="FXW94" s="342"/>
      <c r="FXX94" s="342"/>
      <c r="FXY94" s="342"/>
      <c r="FXZ94" s="342"/>
      <c r="FYA94" s="342"/>
      <c r="FYB94" s="342"/>
      <c r="FYC94" s="342"/>
      <c r="FYD94" s="342"/>
      <c r="FYE94" s="342"/>
      <c r="FYF94" s="342"/>
      <c r="FYG94" s="342"/>
      <c r="FYH94" s="342"/>
      <c r="FYI94" s="342"/>
      <c r="FYJ94" s="342"/>
      <c r="FYK94" s="342"/>
      <c r="FYL94" s="342"/>
      <c r="FYM94" s="342"/>
      <c r="FYN94" s="342"/>
      <c r="FYO94" s="342"/>
      <c r="FYP94" s="342"/>
      <c r="FYQ94" s="342"/>
      <c r="FYR94" s="342"/>
      <c r="FYS94" s="342"/>
      <c r="FYT94" s="342"/>
      <c r="FYU94" s="342"/>
      <c r="FYV94" s="342"/>
      <c r="FYW94" s="342"/>
      <c r="FYX94" s="342"/>
      <c r="FYY94" s="342"/>
      <c r="FYZ94" s="342"/>
      <c r="FZA94" s="342"/>
      <c r="FZB94" s="342"/>
      <c r="FZC94" s="342"/>
      <c r="FZD94" s="342"/>
      <c r="FZE94" s="342"/>
      <c r="FZF94" s="342"/>
      <c r="FZG94" s="342"/>
      <c r="FZH94" s="342"/>
      <c r="FZI94" s="342"/>
      <c r="FZJ94" s="342"/>
      <c r="FZK94" s="342"/>
      <c r="FZL94" s="342"/>
      <c r="FZM94" s="342"/>
      <c r="FZN94" s="342"/>
      <c r="FZO94" s="342"/>
      <c r="FZP94" s="342"/>
      <c r="FZQ94" s="342"/>
      <c r="FZR94" s="342"/>
      <c r="FZS94" s="342"/>
      <c r="FZT94" s="342"/>
      <c r="FZU94" s="342"/>
      <c r="FZV94" s="342"/>
      <c r="FZW94" s="342"/>
      <c r="FZX94" s="342"/>
      <c r="FZY94" s="342"/>
      <c r="FZZ94" s="342"/>
      <c r="GAA94" s="342"/>
      <c r="GAB94" s="342"/>
      <c r="GAC94" s="342"/>
      <c r="GAD94" s="342"/>
      <c r="GAE94" s="342"/>
      <c r="GAF94" s="342"/>
      <c r="GAG94" s="342"/>
      <c r="GAH94" s="342"/>
      <c r="GAI94" s="342"/>
      <c r="GAJ94" s="342"/>
      <c r="GAK94" s="342"/>
      <c r="GAL94" s="342"/>
      <c r="GAM94" s="342"/>
      <c r="GAN94" s="342"/>
      <c r="GAO94" s="342"/>
      <c r="GAP94" s="342"/>
      <c r="GAQ94" s="342"/>
      <c r="GAR94" s="342"/>
      <c r="GAS94" s="342"/>
      <c r="GAT94" s="342"/>
      <c r="GAU94" s="342"/>
      <c r="GAV94" s="342"/>
      <c r="GAW94" s="342"/>
      <c r="GAX94" s="342"/>
      <c r="GAY94" s="342"/>
      <c r="GAZ94" s="342"/>
      <c r="GBA94" s="342"/>
      <c r="GBB94" s="342"/>
      <c r="GBC94" s="342"/>
      <c r="GBD94" s="342"/>
      <c r="GBE94" s="342"/>
      <c r="GBF94" s="342"/>
      <c r="GBG94" s="342"/>
      <c r="GBH94" s="342"/>
      <c r="GBI94" s="342"/>
      <c r="GBJ94" s="342"/>
      <c r="GBK94" s="342"/>
      <c r="GBL94" s="342"/>
      <c r="GBM94" s="342"/>
      <c r="GBN94" s="342"/>
      <c r="GBO94" s="342"/>
      <c r="GBP94" s="342"/>
      <c r="GBQ94" s="342"/>
      <c r="GBR94" s="342"/>
      <c r="GBS94" s="342"/>
      <c r="GBT94" s="342"/>
      <c r="GBU94" s="342"/>
      <c r="GBV94" s="342"/>
      <c r="GBW94" s="342"/>
      <c r="GBX94" s="342"/>
      <c r="GBY94" s="342"/>
      <c r="GBZ94" s="342"/>
      <c r="GCA94" s="342"/>
      <c r="GCB94" s="342"/>
      <c r="GCC94" s="342"/>
      <c r="GCD94" s="342"/>
      <c r="GCE94" s="342"/>
      <c r="GCF94" s="342"/>
      <c r="GCG94" s="342"/>
      <c r="GCH94" s="342"/>
      <c r="GCI94" s="342"/>
      <c r="GCJ94" s="342"/>
      <c r="GCK94" s="342"/>
      <c r="GCL94" s="342"/>
      <c r="GCM94" s="342"/>
      <c r="GCN94" s="342"/>
      <c r="GCO94" s="342"/>
      <c r="GCP94" s="342"/>
      <c r="GCQ94" s="342"/>
      <c r="GCR94" s="342"/>
      <c r="GCS94" s="342"/>
      <c r="GCT94" s="342"/>
      <c r="GCU94" s="342"/>
      <c r="GCV94" s="342"/>
      <c r="GCW94" s="342"/>
      <c r="GCX94" s="342"/>
      <c r="GCY94" s="342"/>
      <c r="GCZ94" s="342"/>
      <c r="GDA94" s="342"/>
      <c r="GDB94" s="342"/>
      <c r="GDC94" s="342"/>
      <c r="GDD94" s="342"/>
      <c r="GDE94" s="342"/>
      <c r="GDF94" s="342"/>
      <c r="GDG94" s="342"/>
      <c r="GDH94" s="342"/>
      <c r="GDI94" s="342"/>
      <c r="GDJ94" s="342"/>
      <c r="GDK94" s="342"/>
      <c r="GDL94" s="342"/>
      <c r="GDM94" s="342"/>
      <c r="GDN94" s="342"/>
      <c r="GDO94" s="342"/>
      <c r="GDP94" s="342"/>
      <c r="GDQ94" s="342"/>
      <c r="GDR94" s="342"/>
      <c r="GDS94" s="342"/>
      <c r="GDT94" s="342"/>
      <c r="GDU94" s="342"/>
      <c r="GDV94" s="342"/>
      <c r="GDW94" s="342"/>
      <c r="GDX94" s="342"/>
      <c r="GDY94" s="342"/>
      <c r="GDZ94" s="342"/>
      <c r="GEA94" s="342"/>
      <c r="GEB94" s="342"/>
      <c r="GEC94" s="342"/>
      <c r="GED94" s="342"/>
      <c r="GEE94" s="342"/>
      <c r="GEF94" s="342"/>
      <c r="GEG94" s="342"/>
      <c r="GEH94" s="342"/>
      <c r="GEI94" s="342"/>
      <c r="GEJ94" s="342"/>
      <c r="GEK94" s="342"/>
      <c r="GEL94" s="342"/>
      <c r="GEM94" s="342"/>
      <c r="GEN94" s="342"/>
      <c r="GEO94" s="342"/>
      <c r="GEP94" s="342"/>
      <c r="GEQ94" s="342"/>
      <c r="GER94" s="342"/>
      <c r="GES94" s="342"/>
      <c r="GET94" s="342"/>
      <c r="GEU94" s="342"/>
      <c r="GEV94" s="342"/>
      <c r="GEW94" s="342"/>
      <c r="GEX94" s="342"/>
      <c r="GEY94" s="342"/>
      <c r="GEZ94" s="342"/>
      <c r="GFA94" s="342"/>
      <c r="GFB94" s="342"/>
      <c r="GFC94" s="342"/>
      <c r="GFD94" s="342"/>
      <c r="GFE94" s="342"/>
      <c r="GFF94" s="342"/>
      <c r="GFG94" s="342"/>
      <c r="GFH94" s="342"/>
      <c r="GFI94" s="342"/>
      <c r="GFJ94" s="342"/>
      <c r="GFK94" s="342"/>
      <c r="GFL94" s="342"/>
      <c r="GFM94" s="342"/>
      <c r="GFN94" s="342"/>
      <c r="GFO94" s="342"/>
      <c r="GFP94" s="342"/>
      <c r="GFQ94" s="342"/>
      <c r="GFR94" s="342"/>
      <c r="GFS94" s="342"/>
      <c r="GFT94" s="342"/>
      <c r="GFU94" s="342"/>
      <c r="GFV94" s="342"/>
      <c r="GFW94" s="342"/>
      <c r="GFX94" s="342"/>
      <c r="GFY94" s="342"/>
      <c r="GFZ94" s="342"/>
      <c r="GGA94" s="342"/>
      <c r="GGB94" s="342"/>
      <c r="GGC94" s="342"/>
      <c r="GGD94" s="342"/>
      <c r="GGE94" s="342"/>
      <c r="GGF94" s="342"/>
      <c r="GGG94" s="342"/>
      <c r="GGH94" s="342"/>
      <c r="GGI94" s="342"/>
      <c r="GGJ94" s="342"/>
      <c r="GGK94" s="342"/>
      <c r="GGL94" s="342"/>
      <c r="GGM94" s="342"/>
      <c r="GGN94" s="342"/>
      <c r="GGO94" s="342"/>
      <c r="GGP94" s="342"/>
      <c r="GGQ94" s="342"/>
      <c r="GGR94" s="342"/>
      <c r="GGS94" s="342"/>
      <c r="GGT94" s="342"/>
      <c r="GGU94" s="342"/>
      <c r="GGV94" s="342"/>
      <c r="GGW94" s="342"/>
      <c r="GGX94" s="342"/>
      <c r="GGY94" s="342"/>
      <c r="GGZ94" s="342"/>
      <c r="GHA94" s="342"/>
      <c r="GHB94" s="342"/>
      <c r="GHC94" s="342"/>
      <c r="GHD94" s="342"/>
      <c r="GHE94" s="342"/>
      <c r="GHF94" s="342"/>
      <c r="GHG94" s="342"/>
      <c r="GHH94" s="342"/>
      <c r="GHI94" s="342"/>
      <c r="GHJ94" s="342"/>
      <c r="GHK94" s="342"/>
      <c r="GHL94" s="342"/>
      <c r="GHM94" s="342"/>
      <c r="GHN94" s="342"/>
      <c r="GHO94" s="342"/>
      <c r="GHP94" s="342"/>
      <c r="GHQ94" s="342"/>
      <c r="GHR94" s="342"/>
      <c r="GHS94" s="342"/>
      <c r="GHT94" s="342"/>
      <c r="GHU94" s="342"/>
      <c r="GHV94" s="342"/>
      <c r="GHW94" s="342"/>
      <c r="GHX94" s="342"/>
      <c r="GHY94" s="342"/>
      <c r="GHZ94" s="342"/>
      <c r="GIA94" s="342"/>
      <c r="GIB94" s="342"/>
      <c r="GIC94" s="342"/>
      <c r="GID94" s="342"/>
      <c r="GIE94" s="342"/>
      <c r="GIF94" s="342"/>
      <c r="GIG94" s="342"/>
      <c r="GIH94" s="342"/>
      <c r="GII94" s="342"/>
      <c r="GIJ94" s="342"/>
      <c r="GIK94" s="342"/>
      <c r="GIL94" s="342"/>
      <c r="GIM94" s="342"/>
      <c r="GIN94" s="342"/>
      <c r="GIO94" s="342"/>
      <c r="GIP94" s="342"/>
      <c r="GIQ94" s="342"/>
      <c r="GIR94" s="342"/>
      <c r="GIS94" s="342"/>
      <c r="GIT94" s="342"/>
      <c r="GIU94" s="342"/>
      <c r="GIV94" s="342"/>
      <c r="GIW94" s="342"/>
      <c r="GIX94" s="342"/>
      <c r="GIY94" s="342"/>
      <c r="GIZ94" s="342"/>
      <c r="GJA94" s="342"/>
      <c r="GJB94" s="342"/>
      <c r="GJC94" s="342"/>
      <c r="GJD94" s="342"/>
      <c r="GJE94" s="342"/>
      <c r="GJF94" s="342"/>
      <c r="GJG94" s="342"/>
      <c r="GJH94" s="342"/>
      <c r="GJI94" s="342"/>
      <c r="GJJ94" s="342"/>
      <c r="GJK94" s="342"/>
      <c r="GJL94" s="342"/>
      <c r="GJM94" s="342"/>
      <c r="GJN94" s="342"/>
      <c r="GJO94" s="342"/>
      <c r="GJP94" s="342"/>
      <c r="GJQ94" s="342"/>
      <c r="GJR94" s="342"/>
      <c r="GJS94" s="342"/>
      <c r="GJT94" s="342"/>
      <c r="GJU94" s="342"/>
      <c r="GJV94" s="342"/>
      <c r="GJW94" s="342"/>
      <c r="GJX94" s="342"/>
      <c r="GJY94" s="342"/>
      <c r="GJZ94" s="342"/>
      <c r="GKA94" s="342"/>
      <c r="GKB94" s="342"/>
      <c r="GKC94" s="342"/>
      <c r="GKD94" s="342"/>
      <c r="GKE94" s="342"/>
      <c r="GKF94" s="342"/>
      <c r="GKG94" s="342"/>
      <c r="GKH94" s="342"/>
      <c r="GKI94" s="342"/>
      <c r="GKJ94" s="342"/>
      <c r="GKK94" s="342"/>
      <c r="GKL94" s="342"/>
      <c r="GKM94" s="342"/>
      <c r="GKN94" s="342"/>
      <c r="GKO94" s="342"/>
      <c r="GKP94" s="342"/>
      <c r="GKQ94" s="342"/>
      <c r="GKR94" s="342"/>
      <c r="GKS94" s="342"/>
      <c r="GKT94" s="342"/>
      <c r="GKU94" s="342"/>
      <c r="GKV94" s="342"/>
      <c r="GKW94" s="342"/>
      <c r="GKX94" s="342"/>
      <c r="GKY94" s="342"/>
      <c r="GKZ94" s="342"/>
      <c r="GLA94" s="342"/>
      <c r="GLB94" s="342"/>
      <c r="GLC94" s="342"/>
      <c r="GLD94" s="342"/>
      <c r="GLE94" s="342"/>
      <c r="GLF94" s="342"/>
      <c r="GLG94" s="342"/>
      <c r="GLH94" s="342"/>
      <c r="GLI94" s="342"/>
      <c r="GLJ94" s="342"/>
      <c r="GLK94" s="342"/>
      <c r="GLL94" s="342"/>
      <c r="GLM94" s="342"/>
      <c r="GLN94" s="342"/>
      <c r="GLO94" s="342"/>
      <c r="GLP94" s="342"/>
      <c r="GLQ94" s="342"/>
      <c r="GLR94" s="342"/>
      <c r="GLS94" s="342"/>
      <c r="GLT94" s="342"/>
      <c r="GLU94" s="342"/>
      <c r="GLV94" s="342"/>
      <c r="GLW94" s="342"/>
      <c r="GLX94" s="342"/>
      <c r="GLY94" s="342"/>
      <c r="GLZ94" s="342"/>
      <c r="GMA94" s="342"/>
      <c r="GMB94" s="342"/>
      <c r="GMC94" s="342"/>
      <c r="GMD94" s="342"/>
      <c r="GME94" s="342"/>
      <c r="GMF94" s="342"/>
      <c r="GMG94" s="342"/>
      <c r="GMH94" s="342"/>
      <c r="GMI94" s="342"/>
      <c r="GMJ94" s="342"/>
      <c r="GMK94" s="342"/>
      <c r="GML94" s="342"/>
      <c r="GMM94" s="342"/>
      <c r="GMN94" s="342"/>
      <c r="GMO94" s="342"/>
      <c r="GMP94" s="342"/>
      <c r="GMQ94" s="342"/>
      <c r="GMR94" s="342"/>
      <c r="GMS94" s="342"/>
      <c r="GMT94" s="342"/>
      <c r="GMU94" s="342"/>
      <c r="GMV94" s="342"/>
      <c r="GMW94" s="342"/>
      <c r="GMX94" s="342"/>
      <c r="GMY94" s="342"/>
      <c r="GMZ94" s="342"/>
      <c r="GNA94" s="342"/>
      <c r="GNB94" s="342"/>
      <c r="GNC94" s="342"/>
      <c r="GND94" s="342"/>
      <c r="GNE94" s="342"/>
      <c r="GNF94" s="342"/>
      <c r="GNG94" s="342"/>
      <c r="GNH94" s="342"/>
      <c r="GNI94" s="342"/>
      <c r="GNJ94" s="342"/>
      <c r="GNK94" s="342"/>
      <c r="GNL94" s="342"/>
      <c r="GNM94" s="342"/>
      <c r="GNN94" s="342"/>
      <c r="GNO94" s="342"/>
      <c r="GNP94" s="342"/>
      <c r="GNQ94" s="342"/>
      <c r="GNR94" s="342"/>
      <c r="GNS94" s="342"/>
      <c r="GNT94" s="342"/>
      <c r="GNU94" s="342"/>
      <c r="GNV94" s="342"/>
      <c r="GNW94" s="342"/>
      <c r="GNX94" s="342"/>
      <c r="GNY94" s="342"/>
      <c r="GNZ94" s="342"/>
      <c r="GOA94" s="342"/>
      <c r="GOB94" s="342"/>
      <c r="GOC94" s="342"/>
      <c r="GOD94" s="342"/>
      <c r="GOE94" s="342"/>
      <c r="GOF94" s="342"/>
      <c r="GOG94" s="342"/>
      <c r="GOH94" s="342"/>
      <c r="GOI94" s="342"/>
      <c r="GOJ94" s="342"/>
      <c r="GOK94" s="342"/>
      <c r="GOL94" s="342"/>
      <c r="GOM94" s="342"/>
      <c r="GON94" s="342"/>
      <c r="GOO94" s="342"/>
      <c r="GOP94" s="342"/>
      <c r="GOQ94" s="342"/>
      <c r="GOR94" s="342"/>
      <c r="GOS94" s="342"/>
      <c r="GOT94" s="342"/>
      <c r="GOU94" s="342"/>
      <c r="GOV94" s="342"/>
      <c r="GOW94" s="342"/>
      <c r="GOX94" s="342"/>
      <c r="GOY94" s="342"/>
      <c r="GOZ94" s="342"/>
      <c r="GPA94" s="342"/>
      <c r="GPB94" s="342"/>
      <c r="GPC94" s="342"/>
      <c r="GPD94" s="342"/>
      <c r="GPE94" s="342"/>
      <c r="GPF94" s="342"/>
      <c r="GPG94" s="342"/>
      <c r="GPH94" s="342"/>
      <c r="GPI94" s="342"/>
      <c r="GPJ94" s="342"/>
      <c r="GPK94" s="342"/>
      <c r="GPL94" s="342"/>
      <c r="GPM94" s="342"/>
      <c r="GPN94" s="342"/>
      <c r="GPO94" s="342"/>
      <c r="GPP94" s="342"/>
      <c r="GPQ94" s="342"/>
      <c r="GPR94" s="342"/>
      <c r="GPS94" s="342"/>
      <c r="GPT94" s="342"/>
      <c r="GPU94" s="342"/>
      <c r="GPV94" s="342"/>
      <c r="GPW94" s="342"/>
      <c r="GPX94" s="342"/>
      <c r="GPY94" s="342"/>
      <c r="GPZ94" s="342"/>
      <c r="GQA94" s="342"/>
      <c r="GQB94" s="342"/>
      <c r="GQC94" s="342"/>
      <c r="GQD94" s="342"/>
      <c r="GQE94" s="342"/>
      <c r="GQF94" s="342"/>
      <c r="GQG94" s="342"/>
      <c r="GQH94" s="342"/>
      <c r="GQI94" s="342"/>
      <c r="GQJ94" s="342"/>
      <c r="GQK94" s="342"/>
      <c r="GQL94" s="342"/>
      <c r="GQM94" s="342"/>
      <c r="GQN94" s="342"/>
      <c r="GQO94" s="342"/>
      <c r="GQP94" s="342"/>
      <c r="GQQ94" s="342"/>
      <c r="GQR94" s="342"/>
      <c r="GQS94" s="342"/>
      <c r="GQT94" s="342"/>
      <c r="GQU94" s="342"/>
      <c r="GQV94" s="342"/>
      <c r="GQW94" s="342"/>
      <c r="GQX94" s="342"/>
      <c r="GQY94" s="342"/>
      <c r="GQZ94" s="342"/>
      <c r="GRA94" s="342"/>
      <c r="GRB94" s="342"/>
      <c r="GRC94" s="342"/>
      <c r="GRD94" s="342"/>
      <c r="GRE94" s="342"/>
      <c r="GRF94" s="342"/>
      <c r="GRG94" s="342"/>
      <c r="GRH94" s="342"/>
      <c r="GRI94" s="342"/>
      <c r="GRJ94" s="342"/>
      <c r="GRK94" s="342"/>
      <c r="GRL94" s="342"/>
      <c r="GRM94" s="342"/>
      <c r="GRN94" s="342"/>
      <c r="GRO94" s="342"/>
      <c r="GRP94" s="342"/>
      <c r="GRQ94" s="342"/>
      <c r="GRR94" s="342"/>
      <c r="GRS94" s="342"/>
      <c r="GRT94" s="342"/>
      <c r="GRU94" s="342"/>
      <c r="GRV94" s="342"/>
      <c r="GRW94" s="342"/>
      <c r="GRX94" s="342"/>
      <c r="GRY94" s="342"/>
      <c r="GRZ94" s="342"/>
      <c r="GSA94" s="342"/>
      <c r="GSB94" s="342"/>
      <c r="GSC94" s="342"/>
      <c r="GSD94" s="342"/>
      <c r="GSE94" s="342"/>
      <c r="GSF94" s="342"/>
      <c r="GSG94" s="342"/>
      <c r="GSH94" s="342"/>
      <c r="GSI94" s="342"/>
      <c r="GSJ94" s="342"/>
      <c r="GSK94" s="342"/>
      <c r="GSL94" s="342"/>
      <c r="GSM94" s="342"/>
      <c r="GSN94" s="342"/>
      <c r="GSO94" s="342"/>
      <c r="GSP94" s="342"/>
      <c r="GSQ94" s="342"/>
      <c r="GSR94" s="342"/>
      <c r="GSS94" s="342"/>
      <c r="GST94" s="342"/>
      <c r="GSU94" s="342"/>
      <c r="GSV94" s="342"/>
      <c r="GSW94" s="342"/>
      <c r="GSX94" s="342"/>
      <c r="GSY94" s="342"/>
      <c r="GSZ94" s="342"/>
      <c r="GTA94" s="342"/>
      <c r="GTB94" s="342"/>
      <c r="GTC94" s="342"/>
      <c r="GTD94" s="342"/>
      <c r="GTE94" s="342"/>
      <c r="GTF94" s="342"/>
      <c r="GTG94" s="342"/>
      <c r="GTH94" s="342"/>
      <c r="GTI94" s="342"/>
      <c r="GTJ94" s="342"/>
      <c r="GTK94" s="342"/>
      <c r="GTL94" s="342"/>
      <c r="GTM94" s="342"/>
      <c r="GTN94" s="342"/>
      <c r="GTO94" s="342"/>
      <c r="GTP94" s="342"/>
      <c r="GTQ94" s="342"/>
      <c r="GTR94" s="342"/>
      <c r="GTS94" s="342"/>
      <c r="GTT94" s="342"/>
      <c r="GTU94" s="342"/>
      <c r="GTV94" s="342"/>
      <c r="GTW94" s="342"/>
      <c r="GTX94" s="342"/>
      <c r="GTY94" s="342"/>
      <c r="GTZ94" s="342"/>
      <c r="GUA94" s="342"/>
      <c r="GUB94" s="342"/>
      <c r="GUC94" s="342"/>
      <c r="GUD94" s="342"/>
      <c r="GUE94" s="342"/>
      <c r="GUF94" s="342"/>
      <c r="GUG94" s="342"/>
      <c r="GUH94" s="342"/>
      <c r="GUI94" s="342"/>
      <c r="GUJ94" s="342"/>
      <c r="GUK94" s="342"/>
      <c r="GUL94" s="342"/>
      <c r="GUM94" s="342"/>
      <c r="GUN94" s="342"/>
      <c r="GUO94" s="342"/>
      <c r="GUP94" s="342"/>
      <c r="GUQ94" s="342"/>
      <c r="GUR94" s="342"/>
      <c r="GUS94" s="342"/>
      <c r="GUT94" s="342"/>
      <c r="GUU94" s="342"/>
      <c r="GUV94" s="342"/>
      <c r="GUW94" s="342"/>
      <c r="GUX94" s="342"/>
      <c r="GUY94" s="342"/>
      <c r="GUZ94" s="342"/>
      <c r="GVA94" s="342"/>
      <c r="GVB94" s="342"/>
      <c r="GVC94" s="342"/>
      <c r="GVD94" s="342"/>
      <c r="GVE94" s="342"/>
      <c r="GVF94" s="342"/>
      <c r="GVG94" s="342"/>
      <c r="GVH94" s="342"/>
      <c r="GVI94" s="342"/>
      <c r="GVJ94" s="342"/>
      <c r="GVK94" s="342"/>
      <c r="GVL94" s="342"/>
      <c r="GVM94" s="342"/>
      <c r="GVN94" s="342"/>
      <c r="GVO94" s="342"/>
      <c r="GVP94" s="342"/>
      <c r="GVQ94" s="342"/>
      <c r="GVR94" s="342"/>
      <c r="GVS94" s="342"/>
      <c r="GVT94" s="342"/>
      <c r="GVU94" s="342"/>
      <c r="GVV94" s="342"/>
      <c r="GVW94" s="342"/>
      <c r="GVX94" s="342"/>
      <c r="GVY94" s="342"/>
      <c r="GVZ94" s="342"/>
      <c r="GWA94" s="342"/>
      <c r="GWB94" s="342"/>
      <c r="GWC94" s="342"/>
      <c r="GWD94" s="342"/>
      <c r="GWE94" s="342"/>
      <c r="GWF94" s="342"/>
      <c r="GWG94" s="342"/>
      <c r="GWH94" s="342"/>
      <c r="GWI94" s="342"/>
      <c r="GWJ94" s="342"/>
      <c r="GWK94" s="342"/>
      <c r="GWL94" s="342"/>
      <c r="GWM94" s="342"/>
      <c r="GWN94" s="342"/>
      <c r="GWO94" s="342"/>
      <c r="GWP94" s="342"/>
      <c r="GWQ94" s="342"/>
      <c r="GWR94" s="342"/>
      <c r="GWS94" s="342"/>
      <c r="GWT94" s="342"/>
      <c r="GWU94" s="342"/>
      <c r="GWV94" s="342"/>
      <c r="GWW94" s="342"/>
      <c r="GWX94" s="342"/>
      <c r="GWY94" s="342"/>
      <c r="GWZ94" s="342"/>
      <c r="GXA94" s="342"/>
      <c r="GXB94" s="342"/>
      <c r="GXC94" s="342"/>
      <c r="GXD94" s="342"/>
      <c r="GXE94" s="342"/>
      <c r="GXF94" s="342"/>
      <c r="GXG94" s="342"/>
      <c r="GXH94" s="342"/>
      <c r="GXI94" s="342"/>
      <c r="GXJ94" s="342"/>
      <c r="GXK94" s="342"/>
      <c r="GXL94" s="342"/>
      <c r="GXM94" s="342"/>
      <c r="GXN94" s="342"/>
      <c r="GXO94" s="342"/>
      <c r="GXP94" s="342"/>
      <c r="GXQ94" s="342"/>
      <c r="GXR94" s="342"/>
      <c r="GXS94" s="342"/>
      <c r="GXT94" s="342"/>
      <c r="GXU94" s="342"/>
      <c r="GXV94" s="342"/>
      <c r="GXW94" s="342"/>
      <c r="GXX94" s="342"/>
      <c r="GXY94" s="342"/>
      <c r="GXZ94" s="342"/>
      <c r="GYA94" s="342"/>
      <c r="GYB94" s="342"/>
      <c r="GYC94" s="342"/>
      <c r="GYD94" s="342"/>
      <c r="GYE94" s="342"/>
      <c r="GYF94" s="342"/>
      <c r="GYG94" s="342"/>
      <c r="GYH94" s="342"/>
      <c r="GYI94" s="342"/>
      <c r="GYJ94" s="342"/>
      <c r="GYK94" s="342"/>
      <c r="GYL94" s="342"/>
      <c r="GYM94" s="342"/>
      <c r="GYN94" s="342"/>
      <c r="GYO94" s="342"/>
      <c r="GYP94" s="342"/>
      <c r="GYQ94" s="342"/>
      <c r="GYR94" s="342"/>
      <c r="GYS94" s="342"/>
      <c r="GYT94" s="342"/>
      <c r="GYU94" s="342"/>
      <c r="GYV94" s="342"/>
      <c r="GYW94" s="342"/>
      <c r="GYX94" s="342"/>
      <c r="GYY94" s="342"/>
      <c r="GYZ94" s="342"/>
      <c r="GZA94" s="342"/>
      <c r="GZB94" s="342"/>
      <c r="GZC94" s="342"/>
      <c r="GZD94" s="342"/>
      <c r="GZE94" s="342"/>
      <c r="GZF94" s="342"/>
      <c r="GZG94" s="342"/>
      <c r="GZH94" s="342"/>
      <c r="GZI94" s="342"/>
      <c r="GZJ94" s="342"/>
      <c r="GZK94" s="342"/>
      <c r="GZL94" s="342"/>
      <c r="GZM94" s="342"/>
      <c r="GZN94" s="342"/>
      <c r="GZO94" s="342"/>
      <c r="GZP94" s="342"/>
      <c r="GZQ94" s="342"/>
      <c r="GZR94" s="342"/>
      <c r="GZS94" s="342"/>
      <c r="GZT94" s="342"/>
      <c r="GZU94" s="342"/>
      <c r="GZV94" s="342"/>
      <c r="GZW94" s="342"/>
      <c r="GZX94" s="342"/>
      <c r="GZY94" s="342"/>
      <c r="GZZ94" s="342"/>
      <c r="HAA94" s="342"/>
      <c r="HAB94" s="342"/>
      <c r="HAC94" s="342"/>
      <c r="HAD94" s="342"/>
      <c r="HAE94" s="342"/>
      <c r="HAF94" s="342"/>
      <c r="HAG94" s="342"/>
      <c r="HAH94" s="342"/>
      <c r="HAI94" s="342"/>
      <c r="HAJ94" s="342"/>
      <c r="HAK94" s="342"/>
      <c r="HAL94" s="342"/>
      <c r="HAM94" s="342"/>
      <c r="HAN94" s="342"/>
      <c r="HAO94" s="342"/>
      <c r="HAP94" s="342"/>
      <c r="HAQ94" s="342"/>
      <c r="HAR94" s="342"/>
      <c r="HAS94" s="342"/>
      <c r="HAT94" s="342"/>
      <c r="HAU94" s="342"/>
      <c r="HAV94" s="342"/>
      <c r="HAW94" s="342"/>
      <c r="HAX94" s="342"/>
      <c r="HAY94" s="342"/>
      <c r="HAZ94" s="342"/>
      <c r="HBA94" s="342"/>
      <c r="HBB94" s="342"/>
      <c r="HBC94" s="342"/>
      <c r="HBD94" s="342"/>
      <c r="HBE94" s="342"/>
      <c r="HBF94" s="342"/>
      <c r="HBG94" s="342"/>
      <c r="HBH94" s="342"/>
      <c r="HBI94" s="342"/>
      <c r="HBJ94" s="342"/>
      <c r="HBK94" s="342"/>
      <c r="HBL94" s="342"/>
      <c r="HBM94" s="342"/>
      <c r="HBN94" s="342"/>
      <c r="HBO94" s="342"/>
      <c r="HBP94" s="342"/>
      <c r="HBQ94" s="342"/>
      <c r="HBR94" s="342"/>
      <c r="HBS94" s="342"/>
      <c r="HBT94" s="342"/>
      <c r="HBU94" s="342"/>
      <c r="HBV94" s="342"/>
      <c r="HBW94" s="342"/>
      <c r="HBX94" s="342"/>
      <c r="HBY94" s="342"/>
      <c r="HBZ94" s="342"/>
      <c r="HCA94" s="342"/>
      <c r="HCB94" s="342"/>
      <c r="HCC94" s="342"/>
      <c r="HCD94" s="342"/>
      <c r="HCE94" s="342"/>
      <c r="HCF94" s="342"/>
      <c r="HCG94" s="342"/>
      <c r="HCH94" s="342"/>
      <c r="HCI94" s="342"/>
      <c r="HCJ94" s="342"/>
      <c r="HCK94" s="342"/>
      <c r="HCL94" s="342"/>
      <c r="HCM94" s="342"/>
      <c r="HCN94" s="342"/>
      <c r="HCO94" s="342"/>
      <c r="HCP94" s="342"/>
      <c r="HCQ94" s="342"/>
      <c r="HCR94" s="342"/>
      <c r="HCS94" s="342"/>
      <c r="HCT94" s="342"/>
      <c r="HCU94" s="342"/>
      <c r="HCV94" s="342"/>
      <c r="HCW94" s="342"/>
      <c r="HCX94" s="342"/>
      <c r="HCY94" s="342"/>
      <c r="HCZ94" s="342"/>
      <c r="HDA94" s="342"/>
      <c r="HDB94" s="342"/>
      <c r="HDC94" s="342"/>
      <c r="HDD94" s="342"/>
      <c r="HDE94" s="342"/>
      <c r="HDF94" s="342"/>
      <c r="HDG94" s="342"/>
      <c r="HDH94" s="342"/>
      <c r="HDI94" s="342"/>
      <c r="HDJ94" s="342"/>
      <c r="HDK94" s="342"/>
      <c r="HDL94" s="342"/>
      <c r="HDM94" s="342"/>
      <c r="HDN94" s="342"/>
      <c r="HDO94" s="342"/>
      <c r="HDP94" s="342"/>
      <c r="HDQ94" s="342"/>
      <c r="HDR94" s="342"/>
      <c r="HDS94" s="342"/>
      <c r="HDT94" s="342"/>
      <c r="HDU94" s="342"/>
      <c r="HDV94" s="342"/>
      <c r="HDW94" s="342"/>
      <c r="HDX94" s="342"/>
      <c r="HDY94" s="342"/>
      <c r="HDZ94" s="342"/>
      <c r="HEA94" s="342"/>
      <c r="HEB94" s="342"/>
      <c r="HEC94" s="342"/>
      <c r="HED94" s="342"/>
      <c r="HEE94" s="342"/>
      <c r="HEF94" s="342"/>
      <c r="HEG94" s="342"/>
      <c r="HEH94" s="342"/>
      <c r="HEI94" s="342"/>
      <c r="HEJ94" s="342"/>
      <c r="HEK94" s="342"/>
      <c r="HEL94" s="342"/>
      <c r="HEM94" s="342"/>
      <c r="HEN94" s="342"/>
      <c r="HEO94" s="342"/>
      <c r="HEP94" s="342"/>
      <c r="HEQ94" s="342"/>
      <c r="HER94" s="342"/>
      <c r="HES94" s="342"/>
      <c r="HET94" s="342"/>
      <c r="HEU94" s="342"/>
      <c r="HEV94" s="342"/>
      <c r="HEW94" s="342"/>
      <c r="HEX94" s="342"/>
      <c r="HEY94" s="342"/>
      <c r="HEZ94" s="342"/>
      <c r="HFA94" s="342"/>
      <c r="HFB94" s="342"/>
      <c r="HFC94" s="342"/>
      <c r="HFD94" s="342"/>
      <c r="HFE94" s="342"/>
      <c r="HFF94" s="342"/>
      <c r="HFG94" s="342"/>
      <c r="HFH94" s="342"/>
      <c r="HFI94" s="342"/>
      <c r="HFJ94" s="342"/>
      <c r="HFK94" s="342"/>
      <c r="HFL94" s="342"/>
      <c r="HFM94" s="342"/>
      <c r="HFN94" s="342"/>
      <c r="HFO94" s="342"/>
      <c r="HFP94" s="342"/>
      <c r="HFQ94" s="342"/>
      <c r="HFR94" s="342"/>
      <c r="HFS94" s="342"/>
      <c r="HFT94" s="342"/>
      <c r="HFU94" s="342"/>
      <c r="HFV94" s="342"/>
      <c r="HFW94" s="342"/>
      <c r="HFX94" s="342"/>
      <c r="HFY94" s="342"/>
      <c r="HFZ94" s="342"/>
      <c r="HGA94" s="342"/>
      <c r="HGB94" s="342"/>
      <c r="HGC94" s="342"/>
      <c r="HGD94" s="342"/>
      <c r="HGE94" s="342"/>
      <c r="HGF94" s="342"/>
      <c r="HGG94" s="342"/>
      <c r="HGH94" s="342"/>
      <c r="HGI94" s="342"/>
      <c r="HGJ94" s="342"/>
      <c r="HGK94" s="342"/>
      <c r="HGL94" s="342"/>
      <c r="HGM94" s="342"/>
      <c r="HGN94" s="342"/>
      <c r="HGO94" s="342"/>
      <c r="HGP94" s="342"/>
      <c r="HGQ94" s="342"/>
      <c r="HGR94" s="342"/>
      <c r="HGS94" s="342"/>
      <c r="HGT94" s="342"/>
      <c r="HGU94" s="342"/>
      <c r="HGV94" s="342"/>
      <c r="HGW94" s="342"/>
      <c r="HGX94" s="342"/>
      <c r="HGY94" s="342"/>
      <c r="HGZ94" s="342"/>
      <c r="HHA94" s="342"/>
      <c r="HHB94" s="342"/>
      <c r="HHC94" s="342"/>
      <c r="HHD94" s="342"/>
      <c r="HHE94" s="342"/>
      <c r="HHF94" s="342"/>
      <c r="HHG94" s="342"/>
      <c r="HHH94" s="342"/>
      <c r="HHI94" s="342"/>
      <c r="HHJ94" s="342"/>
      <c r="HHK94" s="342"/>
      <c r="HHL94" s="342"/>
      <c r="HHM94" s="342"/>
      <c r="HHN94" s="342"/>
      <c r="HHO94" s="342"/>
      <c r="HHP94" s="342"/>
      <c r="HHQ94" s="342"/>
      <c r="HHR94" s="342"/>
      <c r="HHS94" s="342"/>
      <c r="HHT94" s="342"/>
      <c r="HHU94" s="342"/>
      <c r="HHV94" s="342"/>
      <c r="HHW94" s="342"/>
      <c r="HHX94" s="342"/>
      <c r="HHY94" s="342"/>
      <c r="HHZ94" s="342"/>
      <c r="HIA94" s="342"/>
      <c r="HIB94" s="342"/>
      <c r="HIC94" s="342"/>
      <c r="HID94" s="342"/>
      <c r="HIE94" s="342"/>
      <c r="HIF94" s="342"/>
      <c r="HIG94" s="342"/>
      <c r="HIH94" s="342"/>
      <c r="HII94" s="342"/>
      <c r="HIJ94" s="342"/>
      <c r="HIK94" s="342"/>
      <c r="HIL94" s="342"/>
      <c r="HIM94" s="342"/>
      <c r="HIN94" s="342"/>
      <c r="HIO94" s="342"/>
      <c r="HIP94" s="342"/>
      <c r="HIQ94" s="342"/>
      <c r="HIR94" s="342"/>
      <c r="HIS94" s="342"/>
      <c r="HIT94" s="342"/>
      <c r="HIU94" s="342"/>
      <c r="HIV94" s="342"/>
      <c r="HIW94" s="342"/>
      <c r="HIX94" s="342"/>
      <c r="HIY94" s="342"/>
      <c r="HIZ94" s="342"/>
      <c r="HJA94" s="342"/>
      <c r="HJB94" s="342"/>
      <c r="HJC94" s="342"/>
      <c r="HJD94" s="342"/>
      <c r="HJE94" s="342"/>
      <c r="HJF94" s="342"/>
      <c r="HJG94" s="342"/>
      <c r="HJH94" s="342"/>
      <c r="HJI94" s="342"/>
      <c r="HJJ94" s="342"/>
      <c r="HJK94" s="342"/>
      <c r="HJL94" s="342"/>
      <c r="HJM94" s="342"/>
      <c r="HJN94" s="342"/>
      <c r="HJO94" s="342"/>
      <c r="HJP94" s="342"/>
      <c r="HJQ94" s="342"/>
      <c r="HJR94" s="342"/>
      <c r="HJS94" s="342"/>
      <c r="HJT94" s="342"/>
      <c r="HJU94" s="342"/>
      <c r="HJV94" s="342"/>
      <c r="HJW94" s="342"/>
      <c r="HJX94" s="342"/>
      <c r="HJY94" s="342"/>
      <c r="HJZ94" s="342"/>
      <c r="HKA94" s="342"/>
      <c r="HKB94" s="342"/>
      <c r="HKC94" s="342"/>
      <c r="HKD94" s="342"/>
      <c r="HKE94" s="342"/>
      <c r="HKF94" s="342"/>
      <c r="HKG94" s="342"/>
      <c r="HKH94" s="342"/>
      <c r="HKI94" s="342"/>
      <c r="HKJ94" s="342"/>
      <c r="HKK94" s="342"/>
      <c r="HKL94" s="342"/>
      <c r="HKM94" s="342"/>
      <c r="HKN94" s="342"/>
      <c r="HKO94" s="342"/>
      <c r="HKP94" s="342"/>
      <c r="HKQ94" s="342"/>
      <c r="HKR94" s="342"/>
      <c r="HKS94" s="342"/>
      <c r="HKT94" s="342"/>
      <c r="HKU94" s="342"/>
      <c r="HKV94" s="342"/>
      <c r="HKW94" s="342"/>
      <c r="HKX94" s="342"/>
      <c r="HKY94" s="342"/>
      <c r="HKZ94" s="342"/>
      <c r="HLA94" s="342"/>
      <c r="HLB94" s="342"/>
      <c r="HLC94" s="342"/>
      <c r="HLD94" s="342"/>
      <c r="HLE94" s="342"/>
      <c r="HLF94" s="342"/>
      <c r="HLG94" s="342"/>
      <c r="HLH94" s="342"/>
      <c r="HLI94" s="342"/>
      <c r="HLJ94" s="342"/>
      <c r="HLK94" s="342"/>
      <c r="HLL94" s="342"/>
      <c r="HLM94" s="342"/>
      <c r="HLN94" s="342"/>
      <c r="HLO94" s="342"/>
      <c r="HLP94" s="342"/>
      <c r="HLQ94" s="342"/>
      <c r="HLR94" s="342"/>
      <c r="HLS94" s="342"/>
      <c r="HLT94" s="342"/>
      <c r="HLU94" s="342"/>
      <c r="HLV94" s="342"/>
      <c r="HLW94" s="342"/>
      <c r="HLX94" s="342"/>
      <c r="HLY94" s="342"/>
      <c r="HLZ94" s="342"/>
      <c r="HMA94" s="342"/>
      <c r="HMB94" s="342"/>
      <c r="HMC94" s="342"/>
      <c r="HMD94" s="342"/>
      <c r="HME94" s="342"/>
      <c r="HMF94" s="342"/>
      <c r="HMG94" s="342"/>
      <c r="HMH94" s="342"/>
      <c r="HMI94" s="342"/>
      <c r="HMJ94" s="342"/>
      <c r="HMK94" s="342"/>
      <c r="HML94" s="342"/>
      <c r="HMM94" s="342"/>
      <c r="HMN94" s="342"/>
      <c r="HMO94" s="342"/>
      <c r="HMP94" s="342"/>
      <c r="HMQ94" s="342"/>
      <c r="HMR94" s="342"/>
      <c r="HMS94" s="342"/>
      <c r="HMT94" s="342"/>
      <c r="HMU94" s="342"/>
      <c r="HMV94" s="342"/>
      <c r="HMW94" s="342"/>
      <c r="HMX94" s="342"/>
      <c r="HMY94" s="342"/>
      <c r="HMZ94" s="342"/>
      <c r="HNA94" s="342"/>
      <c r="HNB94" s="342"/>
      <c r="HNC94" s="342"/>
      <c r="HND94" s="342"/>
      <c r="HNE94" s="342"/>
      <c r="HNF94" s="342"/>
      <c r="HNG94" s="342"/>
      <c r="HNH94" s="342"/>
      <c r="HNI94" s="342"/>
      <c r="HNJ94" s="342"/>
      <c r="HNK94" s="342"/>
      <c r="HNL94" s="342"/>
      <c r="HNM94" s="342"/>
      <c r="HNN94" s="342"/>
      <c r="HNO94" s="342"/>
      <c r="HNP94" s="342"/>
      <c r="HNQ94" s="342"/>
      <c r="HNR94" s="342"/>
      <c r="HNS94" s="342"/>
      <c r="HNT94" s="342"/>
      <c r="HNU94" s="342"/>
      <c r="HNV94" s="342"/>
      <c r="HNW94" s="342"/>
      <c r="HNX94" s="342"/>
      <c r="HNY94" s="342"/>
      <c r="HNZ94" s="342"/>
      <c r="HOA94" s="342"/>
      <c r="HOB94" s="342"/>
      <c r="HOC94" s="342"/>
      <c r="HOD94" s="342"/>
      <c r="HOE94" s="342"/>
      <c r="HOF94" s="342"/>
      <c r="HOG94" s="342"/>
      <c r="HOH94" s="342"/>
      <c r="HOI94" s="342"/>
      <c r="HOJ94" s="342"/>
      <c r="HOK94" s="342"/>
      <c r="HOL94" s="342"/>
      <c r="HOM94" s="342"/>
      <c r="HON94" s="342"/>
      <c r="HOO94" s="342"/>
      <c r="HOP94" s="342"/>
      <c r="HOQ94" s="342"/>
      <c r="HOR94" s="342"/>
      <c r="HOS94" s="342"/>
      <c r="HOT94" s="342"/>
      <c r="HOU94" s="342"/>
      <c r="HOV94" s="342"/>
      <c r="HOW94" s="342"/>
      <c r="HOX94" s="342"/>
      <c r="HOY94" s="342"/>
      <c r="HOZ94" s="342"/>
      <c r="HPA94" s="342"/>
      <c r="HPB94" s="342"/>
      <c r="HPC94" s="342"/>
      <c r="HPD94" s="342"/>
      <c r="HPE94" s="342"/>
      <c r="HPF94" s="342"/>
      <c r="HPG94" s="342"/>
      <c r="HPH94" s="342"/>
      <c r="HPI94" s="342"/>
      <c r="HPJ94" s="342"/>
      <c r="HPK94" s="342"/>
      <c r="HPL94" s="342"/>
      <c r="HPM94" s="342"/>
      <c r="HPN94" s="342"/>
      <c r="HPO94" s="342"/>
      <c r="HPP94" s="342"/>
      <c r="HPQ94" s="342"/>
      <c r="HPR94" s="342"/>
      <c r="HPS94" s="342"/>
      <c r="HPT94" s="342"/>
      <c r="HPU94" s="342"/>
      <c r="HPV94" s="342"/>
      <c r="HPW94" s="342"/>
      <c r="HPX94" s="342"/>
      <c r="HPY94" s="342"/>
      <c r="HPZ94" s="342"/>
      <c r="HQA94" s="342"/>
      <c r="HQB94" s="342"/>
      <c r="HQC94" s="342"/>
      <c r="HQD94" s="342"/>
      <c r="HQE94" s="342"/>
      <c r="HQF94" s="342"/>
      <c r="HQG94" s="342"/>
      <c r="HQH94" s="342"/>
      <c r="HQI94" s="342"/>
      <c r="HQJ94" s="342"/>
      <c r="HQK94" s="342"/>
      <c r="HQL94" s="342"/>
      <c r="HQM94" s="342"/>
      <c r="HQN94" s="342"/>
      <c r="HQO94" s="342"/>
      <c r="HQP94" s="342"/>
      <c r="HQQ94" s="342"/>
      <c r="HQR94" s="342"/>
      <c r="HQS94" s="342"/>
      <c r="HQT94" s="342"/>
      <c r="HQU94" s="342"/>
      <c r="HQV94" s="342"/>
      <c r="HQW94" s="342"/>
      <c r="HQX94" s="342"/>
      <c r="HQY94" s="342"/>
      <c r="HQZ94" s="342"/>
      <c r="HRA94" s="342"/>
      <c r="HRB94" s="342"/>
      <c r="HRC94" s="342"/>
      <c r="HRD94" s="342"/>
      <c r="HRE94" s="342"/>
      <c r="HRF94" s="342"/>
      <c r="HRG94" s="342"/>
      <c r="HRH94" s="342"/>
      <c r="HRI94" s="342"/>
      <c r="HRJ94" s="342"/>
      <c r="HRK94" s="342"/>
      <c r="HRL94" s="342"/>
      <c r="HRM94" s="342"/>
      <c r="HRN94" s="342"/>
      <c r="HRO94" s="342"/>
      <c r="HRP94" s="342"/>
      <c r="HRQ94" s="342"/>
      <c r="HRR94" s="342"/>
      <c r="HRS94" s="342"/>
      <c r="HRT94" s="342"/>
      <c r="HRU94" s="342"/>
      <c r="HRV94" s="342"/>
      <c r="HRW94" s="342"/>
      <c r="HRX94" s="342"/>
      <c r="HRY94" s="342"/>
      <c r="HRZ94" s="342"/>
      <c r="HSA94" s="342"/>
      <c r="HSB94" s="342"/>
      <c r="HSC94" s="342"/>
      <c r="HSD94" s="342"/>
      <c r="HSE94" s="342"/>
      <c r="HSF94" s="342"/>
      <c r="HSG94" s="342"/>
      <c r="HSH94" s="342"/>
      <c r="HSI94" s="342"/>
      <c r="HSJ94" s="342"/>
      <c r="HSK94" s="342"/>
      <c r="HSL94" s="342"/>
      <c r="HSM94" s="342"/>
      <c r="HSN94" s="342"/>
      <c r="HSO94" s="342"/>
      <c r="HSP94" s="342"/>
      <c r="HSQ94" s="342"/>
      <c r="HSR94" s="342"/>
      <c r="HSS94" s="342"/>
      <c r="HST94" s="342"/>
      <c r="HSU94" s="342"/>
      <c r="HSV94" s="342"/>
      <c r="HSW94" s="342"/>
      <c r="HSX94" s="342"/>
      <c r="HSY94" s="342"/>
      <c r="HSZ94" s="342"/>
      <c r="HTA94" s="342"/>
      <c r="HTB94" s="342"/>
      <c r="HTC94" s="342"/>
      <c r="HTD94" s="342"/>
      <c r="HTE94" s="342"/>
      <c r="HTF94" s="342"/>
      <c r="HTG94" s="342"/>
      <c r="HTH94" s="342"/>
      <c r="HTI94" s="342"/>
      <c r="HTJ94" s="342"/>
      <c r="HTK94" s="342"/>
      <c r="HTL94" s="342"/>
      <c r="HTM94" s="342"/>
      <c r="HTN94" s="342"/>
      <c r="HTO94" s="342"/>
      <c r="HTP94" s="342"/>
      <c r="HTQ94" s="342"/>
      <c r="HTR94" s="342"/>
      <c r="HTS94" s="342"/>
      <c r="HTT94" s="342"/>
      <c r="HTU94" s="342"/>
      <c r="HTV94" s="342"/>
      <c r="HTW94" s="342"/>
      <c r="HTX94" s="342"/>
      <c r="HTY94" s="342"/>
      <c r="HTZ94" s="342"/>
      <c r="HUA94" s="342"/>
      <c r="HUB94" s="342"/>
      <c r="HUC94" s="342"/>
      <c r="HUD94" s="342"/>
      <c r="HUE94" s="342"/>
      <c r="HUF94" s="342"/>
      <c r="HUG94" s="342"/>
      <c r="HUH94" s="342"/>
      <c r="HUI94" s="342"/>
      <c r="HUJ94" s="342"/>
      <c r="HUK94" s="342"/>
      <c r="HUL94" s="342"/>
      <c r="HUM94" s="342"/>
      <c r="HUN94" s="342"/>
      <c r="HUO94" s="342"/>
      <c r="HUP94" s="342"/>
      <c r="HUQ94" s="342"/>
      <c r="HUR94" s="342"/>
      <c r="HUS94" s="342"/>
      <c r="HUT94" s="342"/>
      <c r="HUU94" s="342"/>
      <c r="HUV94" s="342"/>
      <c r="HUW94" s="342"/>
      <c r="HUX94" s="342"/>
      <c r="HUY94" s="342"/>
      <c r="HUZ94" s="342"/>
      <c r="HVA94" s="342"/>
      <c r="HVB94" s="342"/>
      <c r="HVC94" s="342"/>
      <c r="HVD94" s="342"/>
      <c r="HVE94" s="342"/>
      <c r="HVF94" s="342"/>
      <c r="HVG94" s="342"/>
      <c r="HVH94" s="342"/>
      <c r="HVI94" s="342"/>
      <c r="HVJ94" s="342"/>
      <c r="HVK94" s="342"/>
      <c r="HVL94" s="342"/>
      <c r="HVM94" s="342"/>
      <c r="HVN94" s="342"/>
      <c r="HVO94" s="342"/>
      <c r="HVP94" s="342"/>
      <c r="HVQ94" s="342"/>
      <c r="HVR94" s="342"/>
      <c r="HVS94" s="342"/>
      <c r="HVT94" s="342"/>
      <c r="HVU94" s="342"/>
      <c r="HVV94" s="342"/>
      <c r="HVW94" s="342"/>
      <c r="HVX94" s="342"/>
      <c r="HVY94" s="342"/>
      <c r="HVZ94" s="342"/>
      <c r="HWA94" s="342"/>
      <c r="HWB94" s="342"/>
      <c r="HWC94" s="342"/>
      <c r="HWD94" s="342"/>
      <c r="HWE94" s="342"/>
      <c r="HWF94" s="342"/>
      <c r="HWG94" s="342"/>
      <c r="HWH94" s="342"/>
      <c r="HWI94" s="342"/>
      <c r="HWJ94" s="342"/>
      <c r="HWK94" s="342"/>
      <c r="HWL94" s="342"/>
      <c r="HWM94" s="342"/>
      <c r="HWN94" s="342"/>
      <c r="HWO94" s="342"/>
      <c r="HWP94" s="342"/>
      <c r="HWQ94" s="342"/>
      <c r="HWR94" s="342"/>
      <c r="HWS94" s="342"/>
      <c r="HWT94" s="342"/>
      <c r="HWU94" s="342"/>
      <c r="HWV94" s="342"/>
      <c r="HWW94" s="342"/>
      <c r="HWX94" s="342"/>
      <c r="HWY94" s="342"/>
      <c r="HWZ94" s="342"/>
      <c r="HXA94" s="342"/>
      <c r="HXB94" s="342"/>
      <c r="HXC94" s="342"/>
      <c r="HXD94" s="342"/>
      <c r="HXE94" s="342"/>
      <c r="HXF94" s="342"/>
      <c r="HXG94" s="342"/>
      <c r="HXH94" s="342"/>
      <c r="HXI94" s="342"/>
      <c r="HXJ94" s="342"/>
      <c r="HXK94" s="342"/>
      <c r="HXL94" s="342"/>
      <c r="HXM94" s="342"/>
      <c r="HXN94" s="342"/>
      <c r="HXO94" s="342"/>
      <c r="HXP94" s="342"/>
      <c r="HXQ94" s="342"/>
      <c r="HXR94" s="342"/>
      <c r="HXS94" s="342"/>
      <c r="HXT94" s="342"/>
      <c r="HXU94" s="342"/>
      <c r="HXV94" s="342"/>
      <c r="HXW94" s="342"/>
      <c r="HXX94" s="342"/>
      <c r="HXY94" s="342"/>
      <c r="HXZ94" s="342"/>
      <c r="HYA94" s="342"/>
      <c r="HYB94" s="342"/>
      <c r="HYC94" s="342"/>
      <c r="HYD94" s="342"/>
      <c r="HYE94" s="342"/>
      <c r="HYF94" s="342"/>
      <c r="HYG94" s="342"/>
      <c r="HYH94" s="342"/>
      <c r="HYI94" s="342"/>
      <c r="HYJ94" s="342"/>
      <c r="HYK94" s="342"/>
      <c r="HYL94" s="342"/>
      <c r="HYM94" s="342"/>
      <c r="HYN94" s="342"/>
      <c r="HYO94" s="342"/>
      <c r="HYP94" s="342"/>
      <c r="HYQ94" s="342"/>
      <c r="HYR94" s="342"/>
      <c r="HYS94" s="342"/>
      <c r="HYT94" s="342"/>
      <c r="HYU94" s="342"/>
      <c r="HYV94" s="342"/>
      <c r="HYW94" s="342"/>
      <c r="HYX94" s="342"/>
      <c r="HYY94" s="342"/>
      <c r="HYZ94" s="342"/>
      <c r="HZA94" s="342"/>
      <c r="HZB94" s="342"/>
      <c r="HZC94" s="342"/>
      <c r="HZD94" s="342"/>
      <c r="HZE94" s="342"/>
      <c r="HZF94" s="342"/>
      <c r="HZG94" s="342"/>
      <c r="HZH94" s="342"/>
      <c r="HZI94" s="342"/>
      <c r="HZJ94" s="342"/>
      <c r="HZK94" s="342"/>
      <c r="HZL94" s="342"/>
      <c r="HZM94" s="342"/>
      <c r="HZN94" s="342"/>
      <c r="HZO94" s="342"/>
      <c r="HZP94" s="342"/>
      <c r="HZQ94" s="342"/>
      <c r="HZR94" s="342"/>
      <c r="HZS94" s="342"/>
      <c r="HZT94" s="342"/>
      <c r="HZU94" s="342"/>
      <c r="HZV94" s="342"/>
      <c r="HZW94" s="342"/>
      <c r="HZX94" s="342"/>
      <c r="HZY94" s="342"/>
      <c r="HZZ94" s="342"/>
      <c r="IAA94" s="342"/>
      <c r="IAB94" s="342"/>
      <c r="IAC94" s="342"/>
      <c r="IAD94" s="342"/>
      <c r="IAE94" s="342"/>
      <c r="IAF94" s="342"/>
      <c r="IAG94" s="342"/>
      <c r="IAH94" s="342"/>
      <c r="IAI94" s="342"/>
      <c r="IAJ94" s="342"/>
      <c r="IAK94" s="342"/>
      <c r="IAL94" s="342"/>
      <c r="IAM94" s="342"/>
      <c r="IAN94" s="342"/>
      <c r="IAO94" s="342"/>
      <c r="IAP94" s="342"/>
      <c r="IAQ94" s="342"/>
      <c r="IAR94" s="342"/>
      <c r="IAS94" s="342"/>
      <c r="IAT94" s="342"/>
      <c r="IAU94" s="342"/>
      <c r="IAV94" s="342"/>
      <c r="IAW94" s="342"/>
      <c r="IAX94" s="342"/>
      <c r="IAY94" s="342"/>
      <c r="IAZ94" s="342"/>
      <c r="IBA94" s="342"/>
      <c r="IBB94" s="342"/>
      <c r="IBC94" s="342"/>
      <c r="IBD94" s="342"/>
      <c r="IBE94" s="342"/>
      <c r="IBF94" s="342"/>
      <c r="IBG94" s="342"/>
      <c r="IBH94" s="342"/>
      <c r="IBI94" s="342"/>
      <c r="IBJ94" s="342"/>
      <c r="IBK94" s="342"/>
      <c r="IBL94" s="342"/>
      <c r="IBM94" s="342"/>
      <c r="IBN94" s="342"/>
      <c r="IBO94" s="342"/>
      <c r="IBP94" s="342"/>
      <c r="IBQ94" s="342"/>
      <c r="IBR94" s="342"/>
      <c r="IBS94" s="342"/>
      <c r="IBT94" s="342"/>
      <c r="IBU94" s="342"/>
      <c r="IBV94" s="342"/>
      <c r="IBW94" s="342"/>
      <c r="IBX94" s="342"/>
      <c r="IBY94" s="342"/>
      <c r="IBZ94" s="342"/>
      <c r="ICA94" s="342"/>
      <c r="ICB94" s="342"/>
      <c r="ICC94" s="342"/>
      <c r="ICD94" s="342"/>
      <c r="ICE94" s="342"/>
      <c r="ICF94" s="342"/>
      <c r="ICG94" s="342"/>
      <c r="ICH94" s="342"/>
      <c r="ICI94" s="342"/>
      <c r="ICJ94" s="342"/>
      <c r="ICK94" s="342"/>
      <c r="ICL94" s="342"/>
      <c r="ICM94" s="342"/>
      <c r="ICN94" s="342"/>
      <c r="ICO94" s="342"/>
      <c r="ICP94" s="342"/>
      <c r="ICQ94" s="342"/>
      <c r="ICR94" s="342"/>
      <c r="ICS94" s="342"/>
      <c r="ICT94" s="342"/>
      <c r="ICU94" s="342"/>
      <c r="ICV94" s="342"/>
      <c r="ICW94" s="342"/>
      <c r="ICX94" s="342"/>
      <c r="ICY94" s="342"/>
      <c r="ICZ94" s="342"/>
      <c r="IDA94" s="342"/>
      <c r="IDB94" s="342"/>
      <c r="IDC94" s="342"/>
      <c r="IDD94" s="342"/>
      <c r="IDE94" s="342"/>
      <c r="IDF94" s="342"/>
      <c r="IDG94" s="342"/>
      <c r="IDH94" s="342"/>
      <c r="IDI94" s="342"/>
      <c r="IDJ94" s="342"/>
      <c r="IDK94" s="342"/>
      <c r="IDL94" s="342"/>
      <c r="IDM94" s="342"/>
      <c r="IDN94" s="342"/>
      <c r="IDO94" s="342"/>
      <c r="IDP94" s="342"/>
      <c r="IDQ94" s="342"/>
      <c r="IDR94" s="342"/>
      <c r="IDS94" s="342"/>
      <c r="IDT94" s="342"/>
      <c r="IDU94" s="342"/>
      <c r="IDV94" s="342"/>
      <c r="IDW94" s="342"/>
      <c r="IDX94" s="342"/>
      <c r="IDY94" s="342"/>
      <c r="IDZ94" s="342"/>
      <c r="IEA94" s="342"/>
      <c r="IEB94" s="342"/>
      <c r="IEC94" s="342"/>
      <c r="IED94" s="342"/>
      <c r="IEE94" s="342"/>
      <c r="IEF94" s="342"/>
      <c r="IEG94" s="342"/>
      <c r="IEH94" s="342"/>
      <c r="IEI94" s="342"/>
      <c r="IEJ94" s="342"/>
      <c r="IEK94" s="342"/>
      <c r="IEL94" s="342"/>
      <c r="IEM94" s="342"/>
      <c r="IEN94" s="342"/>
      <c r="IEO94" s="342"/>
      <c r="IEP94" s="342"/>
      <c r="IEQ94" s="342"/>
      <c r="IER94" s="342"/>
      <c r="IES94" s="342"/>
      <c r="IET94" s="342"/>
      <c r="IEU94" s="342"/>
      <c r="IEV94" s="342"/>
      <c r="IEW94" s="342"/>
      <c r="IEX94" s="342"/>
      <c r="IEY94" s="342"/>
      <c r="IEZ94" s="342"/>
      <c r="IFA94" s="342"/>
      <c r="IFB94" s="342"/>
      <c r="IFC94" s="342"/>
      <c r="IFD94" s="342"/>
      <c r="IFE94" s="342"/>
      <c r="IFF94" s="342"/>
      <c r="IFG94" s="342"/>
      <c r="IFH94" s="342"/>
      <c r="IFI94" s="342"/>
      <c r="IFJ94" s="342"/>
      <c r="IFK94" s="342"/>
      <c r="IFL94" s="342"/>
      <c r="IFM94" s="342"/>
      <c r="IFN94" s="342"/>
      <c r="IFO94" s="342"/>
      <c r="IFP94" s="342"/>
      <c r="IFQ94" s="342"/>
      <c r="IFR94" s="342"/>
      <c r="IFS94" s="342"/>
      <c r="IFT94" s="342"/>
      <c r="IFU94" s="342"/>
      <c r="IFV94" s="342"/>
      <c r="IFW94" s="342"/>
      <c r="IFX94" s="342"/>
      <c r="IFY94" s="342"/>
      <c r="IFZ94" s="342"/>
      <c r="IGA94" s="342"/>
      <c r="IGB94" s="342"/>
      <c r="IGC94" s="342"/>
      <c r="IGD94" s="342"/>
      <c r="IGE94" s="342"/>
      <c r="IGF94" s="342"/>
      <c r="IGG94" s="342"/>
      <c r="IGH94" s="342"/>
      <c r="IGI94" s="342"/>
      <c r="IGJ94" s="342"/>
      <c r="IGK94" s="342"/>
      <c r="IGL94" s="342"/>
      <c r="IGM94" s="342"/>
      <c r="IGN94" s="342"/>
      <c r="IGO94" s="342"/>
      <c r="IGP94" s="342"/>
      <c r="IGQ94" s="342"/>
      <c r="IGR94" s="342"/>
      <c r="IGS94" s="342"/>
      <c r="IGT94" s="342"/>
      <c r="IGU94" s="342"/>
      <c r="IGV94" s="342"/>
      <c r="IGW94" s="342"/>
      <c r="IGX94" s="342"/>
      <c r="IGY94" s="342"/>
      <c r="IGZ94" s="342"/>
      <c r="IHA94" s="342"/>
      <c r="IHB94" s="342"/>
      <c r="IHC94" s="342"/>
      <c r="IHD94" s="342"/>
      <c r="IHE94" s="342"/>
      <c r="IHF94" s="342"/>
      <c r="IHG94" s="342"/>
      <c r="IHH94" s="342"/>
      <c r="IHI94" s="342"/>
      <c r="IHJ94" s="342"/>
      <c r="IHK94" s="342"/>
      <c r="IHL94" s="342"/>
      <c r="IHM94" s="342"/>
      <c r="IHN94" s="342"/>
      <c r="IHO94" s="342"/>
      <c r="IHP94" s="342"/>
      <c r="IHQ94" s="342"/>
      <c r="IHR94" s="342"/>
      <c r="IHS94" s="342"/>
      <c r="IHT94" s="342"/>
      <c r="IHU94" s="342"/>
      <c r="IHV94" s="342"/>
      <c r="IHW94" s="342"/>
      <c r="IHX94" s="342"/>
      <c r="IHY94" s="342"/>
      <c r="IHZ94" s="342"/>
      <c r="IIA94" s="342"/>
      <c r="IIB94" s="342"/>
      <c r="IIC94" s="342"/>
      <c r="IID94" s="342"/>
      <c r="IIE94" s="342"/>
      <c r="IIF94" s="342"/>
      <c r="IIG94" s="342"/>
      <c r="IIH94" s="342"/>
      <c r="III94" s="342"/>
      <c r="IIJ94" s="342"/>
      <c r="IIK94" s="342"/>
      <c r="IIL94" s="342"/>
      <c r="IIM94" s="342"/>
      <c r="IIN94" s="342"/>
      <c r="IIO94" s="342"/>
      <c r="IIP94" s="342"/>
      <c r="IIQ94" s="342"/>
      <c r="IIR94" s="342"/>
      <c r="IIS94" s="342"/>
      <c r="IIT94" s="342"/>
      <c r="IIU94" s="342"/>
      <c r="IIV94" s="342"/>
      <c r="IIW94" s="342"/>
      <c r="IIX94" s="342"/>
      <c r="IIY94" s="342"/>
      <c r="IIZ94" s="342"/>
      <c r="IJA94" s="342"/>
      <c r="IJB94" s="342"/>
      <c r="IJC94" s="342"/>
      <c r="IJD94" s="342"/>
      <c r="IJE94" s="342"/>
      <c r="IJF94" s="342"/>
      <c r="IJG94" s="342"/>
      <c r="IJH94" s="342"/>
      <c r="IJI94" s="342"/>
      <c r="IJJ94" s="342"/>
      <c r="IJK94" s="342"/>
      <c r="IJL94" s="342"/>
      <c r="IJM94" s="342"/>
      <c r="IJN94" s="342"/>
      <c r="IJO94" s="342"/>
      <c r="IJP94" s="342"/>
      <c r="IJQ94" s="342"/>
      <c r="IJR94" s="342"/>
      <c r="IJS94" s="342"/>
      <c r="IJT94" s="342"/>
      <c r="IJU94" s="342"/>
      <c r="IJV94" s="342"/>
      <c r="IJW94" s="342"/>
      <c r="IJX94" s="342"/>
      <c r="IJY94" s="342"/>
      <c r="IJZ94" s="342"/>
      <c r="IKA94" s="342"/>
      <c r="IKB94" s="342"/>
      <c r="IKC94" s="342"/>
      <c r="IKD94" s="342"/>
      <c r="IKE94" s="342"/>
      <c r="IKF94" s="342"/>
      <c r="IKG94" s="342"/>
      <c r="IKH94" s="342"/>
      <c r="IKI94" s="342"/>
      <c r="IKJ94" s="342"/>
      <c r="IKK94" s="342"/>
      <c r="IKL94" s="342"/>
      <c r="IKM94" s="342"/>
      <c r="IKN94" s="342"/>
      <c r="IKO94" s="342"/>
      <c r="IKP94" s="342"/>
      <c r="IKQ94" s="342"/>
      <c r="IKR94" s="342"/>
      <c r="IKS94" s="342"/>
      <c r="IKT94" s="342"/>
      <c r="IKU94" s="342"/>
      <c r="IKV94" s="342"/>
      <c r="IKW94" s="342"/>
      <c r="IKX94" s="342"/>
      <c r="IKY94" s="342"/>
      <c r="IKZ94" s="342"/>
      <c r="ILA94" s="342"/>
      <c r="ILB94" s="342"/>
      <c r="ILC94" s="342"/>
      <c r="ILD94" s="342"/>
      <c r="ILE94" s="342"/>
      <c r="ILF94" s="342"/>
      <c r="ILG94" s="342"/>
      <c r="ILH94" s="342"/>
      <c r="ILI94" s="342"/>
      <c r="ILJ94" s="342"/>
      <c r="ILK94" s="342"/>
      <c r="ILL94" s="342"/>
      <c r="ILM94" s="342"/>
      <c r="ILN94" s="342"/>
      <c r="ILO94" s="342"/>
      <c r="ILP94" s="342"/>
      <c r="ILQ94" s="342"/>
      <c r="ILR94" s="342"/>
      <c r="ILS94" s="342"/>
      <c r="ILT94" s="342"/>
      <c r="ILU94" s="342"/>
      <c r="ILV94" s="342"/>
      <c r="ILW94" s="342"/>
      <c r="ILX94" s="342"/>
      <c r="ILY94" s="342"/>
      <c r="ILZ94" s="342"/>
      <c r="IMA94" s="342"/>
      <c r="IMB94" s="342"/>
      <c r="IMC94" s="342"/>
      <c r="IMD94" s="342"/>
      <c r="IME94" s="342"/>
      <c r="IMF94" s="342"/>
      <c r="IMG94" s="342"/>
      <c r="IMH94" s="342"/>
      <c r="IMI94" s="342"/>
      <c r="IMJ94" s="342"/>
      <c r="IMK94" s="342"/>
      <c r="IML94" s="342"/>
      <c r="IMM94" s="342"/>
      <c r="IMN94" s="342"/>
      <c r="IMO94" s="342"/>
      <c r="IMP94" s="342"/>
      <c r="IMQ94" s="342"/>
      <c r="IMR94" s="342"/>
      <c r="IMS94" s="342"/>
      <c r="IMT94" s="342"/>
      <c r="IMU94" s="342"/>
      <c r="IMV94" s="342"/>
      <c r="IMW94" s="342"/>
      <c r="IMX94" s="342"/>
      <c r="IMY94" s="342"/>
      <c r="IMZ94" s="342"/>
      <c r="INA94" s="342"/>
      <c r="INB94" s="342"/>
      <c r="INC94" s="342"/>
      <c r="IND94" s="342"/>
      <c r="INE94" s="342"/>
      <c r="INF94" s="342"/>
      <c r="ING94" s="342"/>
      <c r="INH94" s="342"/>
      <c r="INI94" s="342"/>
      <c r="INJ94" s="342"/>
      <c r="INK94" s="342"/>
      <c r="INL94" s="342"/>
      <c r="INM94" s="342"/>
      <c r="INN94" s="342"/>
      <c r="INO94" s="342"/>
      <c r="INP94" s="342"/>
      <c r="INQ94" s="342"/>
      <c r="INR94" s="342"/>
      <c r="INS94" s="342"/>
      <c r="INT94" s="342"/>
      <c r="INU94" s="342"/>
      <c r="INV94" s="342"/>
      <c r="INW94" s="342"/>
      <c r="INX94" s="342"/>
      <c r="INY94" s="342"/>
      <c r="INZ94" s="342"/>
      <c r="IOA94" s="342"/>
      <c r="IOB94" s="342"/>
      <c r="IOC94" s="342"/>
      <c r="IOD94" s="342"/>
      <c r="IOE94" s="342"/>
      <c r="IOF94" s="342"/>
      <c r="IOG94" s="342"/>
      <c r="IOH94" s="342"/>
      <c r="IOI94" s="342"/>
      <c r="IOJ94" s="342"/>
      <c r="IOK94" s="342"/>
      <c r="IOL94" s="342"/>
      <c r="IOM94" s="342"/>
      <c r="ION94" s="342"/>
      <c r="IOO94" s="342"/>
      <c r="IOP94" s="342"/>
      <c r="IOQ94" s="342"/>
      <c r="IOR94" s="342"/>
      <c r="IOS94" s="342"/>
      <c r="IOT94" s="342"/>
      <c r="IOU94" s="342"/>
      <c r="IOV94" s="342"/>
      <c r="IOW94" s="342"/>
      <c r="IOX94" s="342"/>
      <c r="IOY94" s="342"/>
      <c r="IOZ94" s="342"/>
      <c r="IPA94" s="342"/>
      <c r="IPB94" s="342"/>
      <c r="IPC94" s="342"/>
      <c r="IPD94" s="342"/>
      <c r="IPE94" s="342"/>
      <c r="IPF94" s="342"/>
      <c r="IPG94" s="342"/>
      <c r="IPH94" s="342"/>
      <c r="IPI94" s="342"/>
      <c r="IPJ94" s="342"/>
      <c r="IPK94" s="342"/>
      <c r="IPL94" s="342"/>
      <c r="IPM94" s="342"/>
      <c r="IPN94" s="342"/>
      <c r="IPO94" s="342"/>
      <c r="IPP94" s="342"/>
      <c r="IPQ94" s="342"/>
      <c r="IPR94" s="342"/>
      <c r="IPS94" s="342"/>
      <c r="IPT94" s="342"/>
      <c r="IPU94" s="342"/>
      <c r="IPV94" s="342"/>
      <c r="IPW94" s="342"/>
      <c r="IPX94" s="342"/>
      <c r="IPY94" s="342"/>
      <c r="IPZ94" s="342"/>
      <c r="IQA94" s="342"/>
      <c r="IQB94" s="342"/>
      <c r="IQC94" s="342"/>
      <c r="IQD94" s="342"/>
      <c r="IQE94" s="342"/>
      <c r="IQF94" s="342"/>
      <c r="IQG94" s="342"/>
      <c r="IQH94" s="342"/>
      <c r="IQI94" s="342"/>
      <c r="IQJ94" s="342"/>
      <c r="IQK94" s="342"/>
      <c r="IQL94" s="342"/>
      <c r="IQM94" s="342"/>
      <c r="IQN94" s="342"/>
      <c r="IQO94" s="342"/>
      <c r="IQP94" s="342"/>
      <c r="IQQ94" s="342"/>
      <c r="IQR94" s="342"/>
      <c r="IQS94" s="342"/>
      <c r="IQT94" s="342"/>
      <c r="IQU94" s="342"/>
      <c r="IQV94" s="342"/>
      <c r="IQW94" s="342"/>
      <c r="IQX94" s="342"/>
      <c r="IQY94" s="342"/>
      <c r="IQZ94" s="342"/>
      <c r="IRA94" s="342"/>
      <c r="IRB94" s="342"/>
      <c r="IRC94" s="342"/>
      <c r="IRD94" s="342"/>
      <c r="IRE94" s="342"/>
      <c r="IRF94" s="342"/>
      <c r="IRG94" s="342"/>
      <c r="IRH94" s="342"/>
      <c r="IRI94" s="342"/>
      <c r="IRJ94" s="342"/>
      <c r="IRK94" s="342"/>
      <c r="IRL94" s="342"/>
      <c r="IRM94" s="342"/>
      <c r="IRN94" s="342"/>
      <c r="IRO94" s="342"/>
      <c r="IRP94" s="342"/>
      <c r="IRQ94" s="342"/>
      <c r="IRR94" s="342"/>
      <c r="IRS94" s="342"/>
      <c r="IRT94" s="342"/>
      <c r="IRU94" s="342"/>
      <c r="IRV94" s="342"/>
      <c r="IRW94" s="342"/>
      <c r="IRX94" s="342"/>
      <c r="IRY94" s="342"/>
      <c r="IRZ94" s="342"/>
      <c r="ISA94" s="342"/>
      <c r="ISB94" s="342"/>
      <c r="ISC94" s="342"/>
      <c r="ISD94" s="342"/>
      <c r="ISE94" s="342"/>
      <c r="ISF94" s="342"/>
      <c r="ISG94" s="342"/>
      <c r="ISH94" s="342"/>
      <c r="ISI94" s="342"/>
      <c r="ISJ94" s="342"/>
      <c r="ISK94" s="342"/>
      <c r="ISL94" s="342"/>
      <c r="ISM94" s="342"/>
      <c r="ISN94" s="342"/>
      <c r="ISO94" s="342"/>
      <c r="ISP94" s="342"/>
      <c r="ISQ94" s="342"/>
      <c r="ISR94" s="342"/>
      <c r="ISS94" s="342"/>
      <c r="IST94" s="342"/>
      <c r="ISU94" s="342"/>
      <c r="ISV94" s="342"/>
      <c r="ISW94" s="342"/>
      <c r="ISX94" s="342"/>
      <c r="ISY94" s="342"/>
      <c r="ISZ94" s="342"/>
      <c r="ITA94" s="342"/>
      <c r="ITB94" s="342"/>
      <c r="ITC94" s="342"/>
      <c r="ITD94" s="342"/>
      <c r="ITE94" s="342"/>
      <c r="ITF94" s="342"/>
      <c r="ITG94" s="342"/>
      <c r="ITH94" s="342"/>
      <c r="ITI94" s="342"/>
      <c r="ITJ94" s="342"/>
      <c r="ITK94" s="342"/>
      <c r="ITL94" s="342"/>
      <c r="ITM94" s="342"/>
      <c r="ITN94" s="342"/>
      <c r="ITO94" s="342"/>
      <c r="ITP94" s="342"/>
      <c r="ITQ94" s="342"/>
      <c r="ITR94" s="342"/>
      <c r="ITS94" s="342"/>
      <c r="ITT94" s="342"/>
      <c r="ITU94" s="342"/>
      <c r="ITV94" s="342"/>
      <c r="ITW94" s="342"/>
      <c r="ITX94" s="342"/>
      <c r="ITY94" s="342"/>
      <c r="ITZ94" s="342"/>
      <c r="IUA94" s="342"/>
      <c r="IUB94" s="342"/>
      <c r="IUC94" s="342"/>
      <c r="IUD94" s="342"/>
      <c r="IUE94" s="342"/>
      <c r="IUF94" s="342"/>
      <c r="IUG94" s="342"/>
      <c r="IUH94" s="342"/>
      <c r="IUI94" s="342"/>
      <c r="IUJ94" s="342"/>
      <c r="IUK94" s="342"/>
      <c r="IUL94" s="342"/>
      <c r="IUM94" s="342"/>
      <c r="IUN94" s="342"/>
      <c r="IUO94" s="342"/>
      <c r="IUP94" s="342"/>
      <c r="IUQ94" s="342"/>
      <c r="IUR94" s="342"/>
      <c r="IUS94" s="342"/>
      <c r="IUT94" s="342"/>
      <c r="IUU94" s="342"/>
      <c r="IUV94" s="342"/>
      <c r="IUW94" s="342"/>
      <c r="IUX94" s="342"/>
      <c r="IUY94" s="342"/>
      <c r="IUZ94" s="342"/>
      <c r="IVA94" s="342"/>
      <c r="IVB94" s="342"/>
      <c r="IVC94" s="342"/>
      <c r="IVD94" s="342"/>
      <c r="IVE94" s="342"/>
      <c r="IVF94" s="342"/>
      <c r="IVG94" s="342"/>
      <c r="IVH94" s="342"/>
      <c r="IVI94" s="342"/>
      <c r="IVJ94" s="342"/>
      <c r="IVK94" s="342"/>
      <c r="IVL94" s="342"/>
      <c r="IVM94" s="342"/>
      <c r="IVN94" s="342"/>
      <c r="IVO94" s="342"/>
      <c r="IVP94" s="342"/>
      <c r="IVQ94" s="342"/>
      <c r="IVR94" s="342"/>
      <c r="IVS94" s="342"/>
      <c r="IVT94" s="342"/>
      <c r="IVU94" s="342"/>
      <c r="IVV94" s="342"/>
      <c r="IVW94" s="342"/>
      <c r="IVX94" s="342"/>
      <c r="IVY94" s="342"/>
      <c r="IVZ94" s="342"/>
      <c r="IWA94" s="342"/>
      <c r="IWB94" s="342"/>
      <c r="IWC94" s="342"/>
      <c r="IWD94" s="342"/>
      <c r="IWE94" s="342"/>
      <c r="IWF94" s="342"/>
      <c r="IWG94" s="342"/>
      <c r="IWH94" s="342"/>
      <c r="IWI94" s="342"/>
      <c r="IWJ94" s="342"/>
      <c r="IWK94" s="342"/>
      <c r="IWL94" s="342"/>
      <c r="IWM94" s="342"/>
      <c r="IWN94" s="342"/>
      <c r="IWO94" s="342"/>
      <c r="IWP94" s="342"/>
      <c r="IWQ94" s="342"/>
      <c r="IWR94" s="342"/>
      <c r="IWS94" s="342"/>
      <c r="IWT94" s="342"/>
      <c r="IWU94" s="342"/>
      <c r="IWV94" s="342"/>
      <c r="IWW94" s="342"/>
      <c r="IWX94" s="342"/>
      <c r="IWY94" s="342"/>
      <c r="IWZ94" s="342"/>
      <c r="IXA94" s="342"/>
      <c r="IXB94" s="342"/>
      <c r="IXC94" s="342"/>
      <c r="IXD94" s="342"/>
      <c r="IXE94" s="342"/>
      <c r="IXF94" s="342"/>
      <c r="IXG94" s="342"/>
      <c r="IXH94" s="342"/>
      <c r="IXI94" s="342"/>
      <c r="IXJ94" s="342"/>
      <c r="IXK94" s="342"/>
      <c r="IXL94" s="342"/>
      <c r="IXM94" s="342"/>
      <c r="IXN94" s="342"/>
      <c r="IXO94" s="342"/>
      <c r="IXP94" s="342"/>
      <c r="IXQ94" s="342"/>
      <c r="IXR94" s="342"/>
      <c r="IXS94" s="342"/>
      <c r="IXT94" s="342"/>
      <c r="IXU94" s="342"/>
      <c r="IXV94" s="342"/>
      <c r="IXW94" s="342"/>
      <c r="IXX94" s="342"/>
      <c r="IXY94" s="342"/>
      <c r="IXZ94" s="342"/>
      <c r="IYA94" s="342"/>
      <c r="IYB94" s="342"/>
      <c r="IYC94" s="342"/>
      <c r="IYD94" s="342"/>
      <c r="IYE94" s="342"/>
      <c r="IYF94" s="342"/>
      <c r="IYG94" s="342"/>
      <c r="IYH94" s="342"/>
      <c r="IYI94" s="342"/>
      <c r="IYJ94" s="342"/>
      <c r="IYK94" s="342"/>
      <c r="IYL94" s="342"/>
      <c r="IYM94" s="342"/>
      <c r="IYN94" s="342"/>
      <c r="IYO94" s="342"/>
      <c r="IYP94" s="342"/>
      <c r="IYQ94" s="342"/>
      <c r="IYR94" s="342"/>
      <c r="IYS94" s="342"/>
      <c r="IYT94" s="342"/>
      <c r="IYU94" s="342"/>
      <c r="IYV94" s="342"/>
      <c r="IYW94" s="342"/>
      <c r="IYX94" s="342"/>
      <c r="IYY94" s="342"/>
      <c r="IYZ94" s="342"/>
      <c r="IZA94" s="342"/>
      <c r="IZB94" s="342"/>
      <c r="IZC94" s="342"/>
      <c r="IZD94" s="342"/>
      <c r="IZE94" s="342"/>
      <c r="IZF94" s="342"/>
      <c r="IZG94" s="342"/>
      <c r="IZH94" s="342"/>
      <c r="IZI94" s="342"/>
      <c r="IZJ94" s="342"/>
      <c r="IZK94" s="342"/>
      <c r="IZL94" s="342"/>
      <c r="IZM94" s="342"/>
      <c r="IZN94" s="342"/>
      <c r="IZO94" s="342"/>
      <c r="IZP94" s="342"/>
      <c r="IZQ94" s="342"/>
      <c r="IZR94" s="342"/>
      <c r="IZS94" s="342"/>
      <c r="IZT94" s="342"/>
      <c r="IZU94" s="342"/>
      <c r="IZV94" s="342"/>
      <c r="IZW94" s="342"/>
      <c r="IZX94" s="342"/>
      <c r="IZY94" s="342"/>
      <c r="IZZ94" s="342"/>
      <c r="JAA94" s="342"/>
      <c r="JAB94" s="342"/>
      <c r="JAC94" s="342"/>
      <c r="JAD94" s="342"/>
      <c r="JAE94" s="342"/>
      <c r="JAF94" s="342"/>
      <c r="JAG94" s="342"/>
      <c r="JAH94" s="342"/>
      <c r="JAI94" s="342"/>
      <c r="JAJ94" s="342"/>
      <c r="JAK94" s="342"/>
      <c r="JAL94" s="342"/>
      <c r="JAM94" s="342"/>
      <c r="JAN94" s="342"/>
      <c r="JAO94" s="342"/>
      <c r="JAP94" s="342"/>
      <c r="JAQ94" s="342"/>
      <c r="JAR94" s="342"/>
      <c r="JAS94" s="342"/>
      <c r="JAT94" s="342"/>
      <c r="JAU94" s="342"/>
      <c r="JAV94" s="342"/>
      <c r="JAW94" s="342"/>
      <c r="JAX94" s="342"/>
      <c r="JAY94" s="342"/>
      <c r="JAZ94" s="342"/>
      <c r="JBA94" s="342"/>
      <c r="JBB94" s="342"/>
      <c r="JBC94" s="342"/>
      <c r="JBD94" s="342"/>
      <c r="JBE94" s="342"/>
      <c r="JBF94" s="342"/>
      <c r="JBG94" s="342"/>
      <c r="JBH94" s="342"/>
      <c r="JBI94" s="342"/>
      <c r="JBJ94" s="342"/>
      <c r="JBK94" s="342"/>
      <c r="JBL94" s="342"/>
      <c r="JBM94" s="342"/>
      <c r="JBN94" s="342"/>
      <c r="JBO94" s="342"/>
      <c r="JBP94" s="342"/>
      <c r="JBQ94" s="342"/>
      <c r="JBR94" s="342"/>
      <c r="JBS94" s="342"/>
      <c r="JBT94" s="342"/>
      <c r="JBU94" s="342"/>
      <c r="JBV94" s="342"/>
      <c r="JBW94" s="342"/>
      <c r="JBX94" s="342"/>
      <c r="JBY94" s="342"/>
      <c r="JBZ94" s="342"/>
      <c r="JCA94" s="342"/>
      <c r="JCB94" s="342"/>
      <c r="JCC94" s="342"/>
      <c r="JCD94" s="342"/>
      <c r="JCE94" s="342"/>
      <c r="JCF94" s="342"/>
      <c r="JCG94" s="342"/>
      <c r="JCH94" s="342"/>
      <c r="JCI94" s="342"/>
      <c r="JCJ94" s="342"/>
      <c r="JCK94" s="342"/>
      <c r="JCL94" s="342"/>
      <c r="JCM94" s="342"/>
      <c r="JCN94" s="342"/>
      <c r="JCO94" s="342"/>
      <c r="JCP94" s="342"/>
      <c r="JCQ94" s="342"/>
      <c r="JCR94" s="342"/>
      <c r="JCS94" s="342"/>
      <c r="JCT94" s="342"/>
      <c r="JCU94" s="342"/>
      <c r="JCV94" s="342"/>
      <c r="JCW94" s="342"/>
      <c r="JCX94" s="342"/>
      <c r="JCY94" s="342"/>
      <c r="JCZ94" s="342"/>
      <c r="JDA94" s="342"/>
      <c r="JDB94" s="342"/>
      <c r="JDC94" s="342"/>
      <c r="JDD94" s="342"/>
      <c r="JDE94" s="342"/>
      <c r="JDF94" s="342"/>
      <c r="JDG94" s="342"/>
      <c r="JDH94" s="342"/>
      <c r="JDI94" s="342"/>
      <c r="JDJ94" s="342"/>
      <c r="JDK94" s="342"/>
      <c r="JDL94" s="342"/>
      <c r="JDM94" s="342"/>
      <c r="JDN94" s="342"/>
      <c r="JDO94" s="342"/>
      <c r="JDP94" s="342"/>
      <c r="JDQ94" s="342"/>
      <c r="JDR94" s="342"/>
      <c r="JDS94" s="342"/>
      <c r="JDT94" s="342"/>
      <c r="JDU94" s="342"/>
      <c r="JDV94" s="342"/>
      <c r="JDW94" s="342"/>
      <c r="JDX94" s="342"/>
      <c r="JDY94" s="342"/>
      <c r="JDZ94" s="342"/>
      <c r="JEA94" s="342"/>
      <c r="JEB94" s="342"/>
      <c r="JEC94" s="342"/>
      <c r="JED94" s="342"/>
      <c r="JEE94" s="342"/>
      <c r="JEF94" s="342"/>
      <c r="JEG94" s="342"/>
      <c r="JEH94" s="342"/>
      <c r="JEI94" s="342"/>
      <c r="JEJ94" s="342"/>
      <c r="JEK94" s="342"/>
      <c r="JEL94" s="342"/>
      <c r="JEM94" s="342"/>
      <c r="JEN94" s="342"/>
      <c r="JEO94" s="342"/>
      <c r="JEP94" s="342"/>
      <c r="JEQ94" s="342"/>
      <c r="JER94" s="342"/>
      <c r="JES94" s="342"/>
      <c r="JET94" s="342"/>
      <c r="JEU94" s="342"/>
      <c r="JEV94" s="342"/>
      <c r="JEW94" s="342"/>
      <c r="JEX94" s="342"/>
      <c r="JEY94" s="342"/>
      <c r="JEZ94" s="342"/>
      <c r="JFA94" s="342"/>
      <c r="JFB94" s="342"/>
      <c r="JFC94" s="342"/>
      <c r="JFD94" s="342"/>
      <c r="JFE94" s="342"/>
      <c r="JFF94" s="342"/>
      <c r="JFG94" s="342"/>
      <c r="JFH94" s="342"/>
      <c r="JFI94" s="342"/>
      <c r="JFJ94" s="342"/>
      <c r="JFK94" s="342"/>
      <c r="JFL94" s="342"/>
      <c r="JFM94" s="342"/>
      <c r="JFN94" s="342"/>
      <c r="JFO94" s="342"/>
      <c r="JFP94" s="342"/>
      <c r="JFQ94" s="342"/>
      <c r="JFR94" s="342"/>
      <c r="JFS94" s="342"/>
      <c r="JFT94" s="342"/>
      <c r="JFU94" s="342"/>
      <c r="JFV94" s="342"/>
      <c r="JFW94" s="342"/>
      <c r="JFX94" s="342"/>
      <c r="JFY94" s="342"/>
      <c r="JFZ94" s="342"/>
      <c r="JGA94" s="342"/>
      <c r="JGB94" s="342"/>
      <c r="JGC94" s="342"/>
      <c r="JGD94" s="342"/>
      <c r="JGE94" s="342"/>
      <c r="JGF94" s="342"/>
      <c r="JGG94" s="342"/>
      <c r="JGH94" s="342"/>
      <c r="JGI94" s="342"/>
      <c r="JGJ94" s="342"/>
      <c r="JGK94" s="342"/>
      <c r="JGL94" s="342"/>
      <c r="JGM94" s="342"/>
      <c r="JGN94" s="342"/>
      <c r="JGO94" s="342"/>
      <c r="JGP94" s="342"/>
      <c r="JGQ94" s="342"/>
      <c r="JGR94" s="342"/>
      <c r="JGS94" s="342"/>
      <c r="JGT94" s="342"/>
      <c r="JGU94" s="342"/>
      <c r="JGV94" s="342"/>
      <c r="JGW94" s="342"/>
      <c r="JGX94" s="342"/>
      <c r="JGY94" s="342"/>
      <c r="JGZ94" s="342"/>
      <c r="JHA94" s="342"/>
      <c r="JHB94" s="342"/>
      <c r="JHC94" s="342"/>
      <c r="JHD94" s="342"/>
      <c r="JHE94" s="342"/>
      <c r="JHF94" s="342"/>
      <c r="JHG94" s="342"/>
      <c r="JHH94" s="342"/>
      <c r="JHI94" s="342"/>
      <c r="JHJ94" s="342"/>
      <c r="JHK94" s="342"/>
      <c r="JHL94" s="342"/>
      <c r="JHM94" s="342"/>
      <c r="JHN94" s="342"/>
      <c r="JHO94" s="342"/>
      <c r="JHP94" s="342"/>
      <c r="JHQ94" s="342"/>
      <c r="JHR94" s="342"/>
      <c r="JHS94" s="342"/>
      <c r="JHT94" s="342"/>
      <c r="JHU94" s="342"/>
      <c r="JHV94" s="342"/>
      <c r="JHW94" s="342"/>
      <c r="JHX94" s="342"/>
      <c r="JHY94" s="342"/>
      <c r="JHZ94" s="342"/>
      <c r="JIA94" s="342"/>
      <c r="JIB94" s="342"/>
      <c r="JIC94" s="342"/>
      <c r="JID94" s="342"/>
      <c r="JIE94" s="342"/>
      <c r="JIF94" s="342"/>
      <c r="JIG94" s="342"/>
      <c r="JIH94" s="342"/>
      <c r="JII94" s="342"/>
      <c r="JIJ94" s="342"/>
      <c r="JIK94" s="342"/>
      <c r="JIL94" s="342"/>
      <c r="JIM94" s="342"/>
      <c r="JIN94" s="342"/>
      <c r="JIO94" s="342"/>
      <c r="JIP94" s="342"/>
      <c r="JIQ94" s="342"/>
      <c r="JIR94" s="342"/>
      <c r="JIS94" s="342"/>
      <c r="JIT94" s="342"/>
      <c r="JIU94" s="342"/>
      <c r="JIV94" s="342"/>
      <c r="JIW94" s="342"/>
      <c r="JIX94" s="342"/>
      <c r="JIY94" s="342"/>
      <c r="JIZ94" s="342"/>
      <c r="JJA94" s="342"/>
      <c r="JJB94" s="342"/>
      <c r="JJC94" s="342"/>
      <c r="JJD94" s="342"/>
      <c r="JJE94" s="342"/>
      <c r="JJF94" s="342"/>
      <c r="JJG94" s="342"/>
      <c r="JJH94" s="342"/>
      <c r="JJI94" s="342"/>
      <c r="JJJ94" s="342"/>
      <c r="JJK94" s="342"/>
      <c r="JJL94" s="342"/>
      <c r="JJM94" s="342"/>
      <c r="JJN94" s="342"/>
      <c r="JJO94" s="342"/>
      <c r="JJP94" s="342"/>
      <c r="JJQ94" s="342"/>
      <c r="JJR94" s="342"/>
      <c r="JJS94" s="342"/>
      <c r="JJT94" s="342"/>
      <c r="JJU94" s="342"/>
      <c r="JJV94" s="342"/>
      <c r="JJW94" s="342"/>
      <c r="JJX94" s="342"/>
      <c r="JJY94" s="342"/>
      <c r="JJZ94" s="342"/>
      <c r="JKA94" s="342"/>
      <c r="JKB94" s="342"/>
      <c r="JKC94" s="342"/>
      <c r="JKD94" s="342"/>
      <c r="JKE94" s="342"/>
      <c r="JKF94" s="342"/>
      <c r="JKG94" s="342"/>
      <c r="JKH94" s="342"/>
      <c r="JKI94" s="342"/>
      <c r="JKJ94" s="342"/>
      <c r="JKK94" s="342"/>
      <c r="JKL94" s="342"/>
      <c r="JKM94" s="342"/>
      <c r="JKN94" s="342"/>
      <c r="JKO94" s="342"/>
      <c r="JKP94" s="342"/>
      <c r="JKQ94" s="342"/>
      <c r="JKR94" s="342"/>
      <c r="JKS94" s="342"/>
      <c r="JKT94" s="342"/>
      <c r="JKU94" s="342"/>
      <c r="JKV94" s="342"/>
      <c r="JKW94" s="342"/>
      <c r="JKX94" s="342"/>
      <c r="JKY94" s="342"/>
      <c r="JKZ94" s="342"/>
      <c r="JLA94" s="342"/>
      <c r="JLB94" s="342"/>
      <c r="JLC94" s="342"/>
      <c r="JLD94" s="342"/>
      <c r="JLE94" s="342"/>
      <c r="JLF94" s="342"/>
      <c r="JLG94" s="342"/>
      <c r="JLH94" s="342"/>
      <c r="JLI94" s="342"/>
      <c r="JLJ94" s="342"/>
      <c r="JLK94" s="342"/>
      <c r="JLL94" s="342"/>
      <c r="JLM94" s="342"/>
      <c r="JLN94" s="342"/>
      <c r="JLO94" s="342"/>
      <c r="JLP94" s="342"/>
      <c r="JLQ94" s="342"/>
      <c r="JLR94" s="342"/>
      <c r="JLS94" s="342"/>
      <c r="JLT94" s="342"/>
      <c r="JLU94" s="342"/>
      <c r="JLV94" s="342"/>
      <c r="JLW94" s="342"/>
      <c r="JLX94" s="342"/>
      <c r="JLY94" s="342"/>
      <c r="JLZ94" s="342"/>
      <c r="JMA94" s="342"/>
      <c r="JMB94" s="342"/>
      <c r="JMC94" s="342"/>
      <c r="JMD94" s="342"/>
      <c r="JME94" s="342"/>
      <c r="JMF94" s="342"/>
      <c r="JMG94" s="342"/>
      <c r="JMH94" s="342"/>
      <c r="JMI94" s="342"/>
      <c r="JMJ94" s="342"/>
      <c r="JMK94" s="342"/>
      <c r="JML94" s="342"/>
      <c r="JMM94" s="342"/>
      <c r="JMN94" s="342"/>
      <c r="JMO94" s="342"/>
      <c r="JMP94" s="342"/>
      <c r="JMQ94" s="342"/>
      <c r="JMR94" s="342"/>
      <c r="JMS94" s="342"/>
      <c r="JMT94" s="342"/>
      <c r="JMU94" s="342"/>
      <c r="JMV94" s="342"/>
      <c r="JMW94" s="342"/>
      <c r="JMX94" s="342"/>
      <c r="JMY94" s="342"/>
      <c r="JMZ94" s="342"/>
      <c r="JNA94" s="342"/>
      <c r="JNB94" s="342"/>
      <c r="JNC94" s="342"/>
      <c r="JND94" s="342"/>
      <c r="JNE94" s="342"/>
      <c r="JNF94" s="342"/>
      <c r="JNG94" s="342"/>
      <c r="JNH94" s="342"/>
      <c r="JNI94" s="342"/>
      <c r="JNJ94" s="342"/>
      <c r="JNK94" s="342"/>
      <c r="JNL94" s="342"/>
      <c r="JNM94" s="342"/>
      <c r="JNN94" s="342"/>
      <c r="JNO94" s="342"/>
      <c r="JNP94" s="342"/>
      <c r="JNQ94" s="342"/>
      <c r="JNR94" s="342"/>
      <c r="JNS94" s="342"/>
      <c r="JNT94" s="342"/>
      <c r="JNU94" s="342"/>
      <c r="JNV94" s="342"/>
      <c r="JNW94" s="342"/>
      <c r="JNX94" s="342"/>
      <c r="JNY94" s="342"/>
      <c r="JNZ94" s="342"/>
      <c r="JOA94" s="342"/>
      <c r="JOB94" s="342"/>
      <c r="JOC94" s="342"/>
      <c r="JOD94" s="342"/>
      <c r="JOE94" s="342"/>
      <c r="JOF94" s="342"/>
      <c r="JOG94" s="342"/>
      <c r="JOH94" s="342"/>
      <c r="JOI94" s="342"/>
      <c r="JOJ94" s="342"/>
      <c r="JOK94" s="342"/>
      <c r="JOL94" s="342"/>
      <c r="JOM94" s="342"/>
      <c r="JON94" s="342"/>
      <c r="JOO94" s="342"/>
      <c r="JOP94" s="342"/>
      <c r="JOQ94" s="342"/>
      <c r="JOR94" s="342"/>
      <c r="JOS94" s="342"/>
      <c r="JOT94" s="342"/>
      <c r="JOU94" s="342"/>
      <c r="JOV94" s="342"/>
      <c r="JOW94" s="342"/>
      <c r="JOX94" s="342"/>
      <c r="JOY94" s="342"/>
      <c r="JOZ94" s="342"/>
      <c r="JPA94" s="342"/>
      <c r="JPB94" s="342"/>
      <c r="JPC94" s="342"/>
      <c r="JPD94" s="342"/>
      <c r="JPE94" s="342"/>
      <c r="JPF94" s="342"/>
      <c r="JPG94" s="342"/>
      <c r="JPH94" s="342"/>
      <c r="JPI94" s="342"/>
      <c r="JPJ94" s="342"/>
      <c r="JPK94" s="342"/>
      <c r="JPL94" s="342"/>
      <c r="JPM94" s="342"/>
      <c r="JPN94" s="342"/>
      <c r="JPO94" s="342"/>
      <c r="JPP94" s="342"/>
      <c r="JPQ94" s="342"/>
      <c r="JPR94" s="342"/>
      <c r="JPS94" s="342"/>
      <c r="JPT94" s="342"/>
      <c r="JPU94" s="342"/>
      <c r="JPV94" s="342"/>
      <c r="JPW94" s="342"/>
      <c r="JPX94" s="342"/>
      <c r="JPY94" s="342"/>
      <c r="JPZ94" s="342"/>
      <c r="JQA94" s="342"/>
      <c r="JQB94" s="342"/>
      <c r="JQC94" s="342"/>
      <c r="JQD94" s="342"/>
      <c r="JQE94" s="342"/>
      <c r="JQF94" s="342"/>
      <c r="JQG94" s="342"/>
      <c r="JQH94" s="342"/>
      <c r="JQI94" s="342"/>
      <c r="JQJ94" s="342"/>
      <c r="JQK94" s="342"/>
      <c r="JQL94" s="342"/>
      <c r="JQM94" s="342"/>
      <c r="JQN94" s="342"/>
      <c r="JQO94" s="342"/>
      <c r="JQP94" s="342"/>
      <c r="JQQ94" s="342"/>
      <c r="JQR94" s="342"/>
      <c r="JQS94" s="342"/>
      <c r="JQT94" s="342"/>
      <c r="JQU94" s="342"/>
      <c r="JQV94" s="342"/>
      <c r="JQW94" s="342"/>
      <c r="JQX94" s="342"/>
      <c r="JQY94" s="342"/>
      <c r="JQZ94" s="342"/>
      <c r="JRA94" s="342"/>
      <c r="JRB94" s="342"/>
      <c r="JRC94" s="342"/>
      <c r="JRD94" s="342"/>
      <c r="JRE94" s="342"/>
      <c r="JRF94" s="342"/>
      <c r="JRG94" s="342"/>
      <c r="JRH94" s="342"/>
      <c r="JRI94" s="342"/>
      <c r="JRJ94" s="342"/>
      <c r="JRK94" s="342"/>
      <c r="JRL94" s="342"/>
      <c r="JRM94" s="342"/>
      <c r="JRN94" s="342"/>
      <c r="JRO94" s="342"/>
      <c r="JRP94" s="342"/>
      <c r="JRQ94" s="342"/>
      <c r="JRR94" s="342"/>
      <c r="JRS94" s="342"/>
      <c r="JRT94" s="342"/>
      <c r="JRU94" s="342"/>
      <c r="JRV94" s="342"/>
      <c r="JRW94" s="342"/>
      <c r="JRX94" s="342"/>
      <c r="JRY94" s="342"/>
      <c r="JRZ94" s="342"/>
      <c r="JSA94" s="342"/>
      <c r="JSB94" s="342"/>
      <c r="JSC94" s="342"/>
      <c r="JSD94" s="342"/>
      <c r="JSE94" s="342"/>
      <c r="JSF94" s="342"/>
      <c r="JSG94" s="342"/>
      <c r="JSH94" s="342"/>
      <c r="JSI94" s="342"/>
      <c r="JSJ94" s="342"/>
      <c r="JSK94" s="342"/>
      <c r="JSL94" s="342"/>
      <c r="JSM94" s="342"/>
      <c r="JSN94" s="342"/>
      <c r="JSO94" s="342"/>
      <c r="JSP94" s="342"/>
      <c r="JSQ94" s="342"/>
      <c r="JSR94" s="342"/>
      <c r="JSS94" s="342"/>
      <c r="JST94" s="342"/>
      <c r="JSU94" s="342"/>
      <c r="JSV94" s="342"/>
      <c r="JSW94" s="342"/>
      <c r="JSX94" s="342"/>
      <c r="JSY94" s="342"/>
      <c r="JSZ94" s="342"/>
      <c r="JTA94" s="342"/>
      <c r="JTB94" s="342"/>
      <c r="JTC94" s="342"/>
      <c r="JTD94" s="342"/>
      <c r="JTE94" s="342"/>
      <c r="JTF94" s="342"/>
      <c r="JTG94" s="342"/>
      <c r="JTH94" s="342"/>
      <c r="JTI94" s="342"/>
      <c r="JTJ94" s="342"/>
      <c r="JTK94" s="342"/>
      <c r="JTL94" s="342"/>
      <c r="JTM94" s="342"/>
      <c r="JTN94" s="342"/>
      <c r="JTO94" s="342"/>
      <c r="JTP94" s="342"/>
      <c r="JTQ94" s="342"/>
      <c r="JTR94" s="342"/>
      <c r="JTS94" s="342"/>
      <c r="JTT94" s="342"/>
      <c r="JTU94" s="342"/>
      <c r="JTV94" s="342"/>
      <c r="JTW94" s="342"/>
      <c r="JTX94" s="342"/>
      <c r="JTY94" s="342"/>
      <c r="JTZ94" s="342"/>
      <c r="JUA94" s="342"/>
      <c r="JUB94" s="342"/>
      <c r="JUC94" s="342"/>
      <c r="JUD94" s="342"/>
      <c r="JUE94" s="342"/>
      <c r="JUF94" s="342"/>
      <c r="JUG94" s="342"/>
      <c r="JUH94" s="342"/>
      <c r="JUI94" s="342"/>
      <c r="JUJ94" s="342"/>
      <c r="JUK94" s="342"/>
      <c r="JUL94" s="342"/>
      <c r="JUM94" s="342"/>
      <c r="JUN94" s="342"/>
      <c r="JUO94" s="342"/>
      <c r="JUP94" s="342"/>
      <c r="JUQ94" s="342"/>
      <c r="JUR94" s="342"/>
      <c r="JUS94" s="342"/>
      <c r="JUT94" s="342"/>
      <c r="JUU94" s="342"/>
      <c r="JUV94" s="342"/>
      <c r="JUW94" s="342"/>
      <c r="JUX94" s="342"/>
      <c r="JUY94" s="342"/>
      <c r="JUZ94" s="342"/>
      <c r="JVA94" s="342"/>
      <c r="JVB94" s="342"/>
      <c r="JVC94" s="342"/>
      <c r="JVD94" s="342"/>
      <c r="JVE94" s="342"/>
      <c r="JVF94" s="342"/>
      <c r="JVG94" s="342"/>
      <c r="JVH94" s="342"/>
      <c r="JVI94" s="342"/>
      <c r="JVJ94" s="342"/>
      <c r="JVK94" s="342"/>
      <c r="JVL94" s="342"/>
      <c r="JVM94" s="342"/>
      <c r="JVN94" s="342"/>
      <c r="JVO94" s="342"/>
      <c r="JVP94" s="342"/>
      <c r="JVQ94" s="342"/>
      <c r="JVR94" s="342"/>
      <c r="JVS94" s="342"/>
      <c r="JVT94" s="342"/>
      <c r="JVU94" s="342"/>
      <c r="JVV94" s="342"/>
      <c r="JVW94" s="342"/>
      <c r="JVX94" s="342"/>
      <c r="JVY94" s="342"/>
      <c r="JVZ94" s="342"/>
      <c r="JWA94" s="342"/>
      <c r="JWB94" s="342"/>
      <c r="JWC94" s="342"/>
      <c r="JWD94" s="342"/>
      <c r="JWE94" s="342"/>
      <c r="JWF94" s="342"/>
      <c r="JWG94" s="342"/>
      <c r="JWH94" s="342"/>
      <c r="JWI94" s="342"/>
      <c r="JWJ94" s="342"/>
      <c r="JWK94" s="342"/>
      <c r="JWL94" s="342"/>
      <c r="JWM94" s="342"/>
      <c r="JWN94" s="342"/>
      <c r="JWO94" s="342"/>
      <c r="JWP94" s="342"/>
      <c r="JWQ94" s="342"/>
      <c r="JWR94" s="342"/>
      <c r="JWS94" s="342"/>
      <c r="JWT94" s="342"/>
      <c r="JWU94" s="342"/>
      <c r="JWV94" s="342"/>
      <c r="JWW94" s="342"/>
      <c r="JWX94" s="342"/>
      <c r="JWY94" s="342"/>
      <c r="JWZ94" s="342"/>
      <c r="JXA94" s="342"/>
      <c r="JXB94" s="342"/>
      <c r="JXC94" s="342"/>
      <c r="JXD94" s="342"/>
      <c r="JXE94" s="342"/>
      <c r="JXF94" s="342"/>
      <c r="JXG94" s="342"/>
      <c r="JXH94" s="342"/>
      <c r="JXI94" s="342"/>
      <c r="JXJ94" s="342"/>
      <c r="JXK94" s="342"/>
      <c r="JXL94" s="342"/>
      <c r="JXM94" s="342"/>
      <c r="JXN94" s="342"/>
      <c r="JXO94" s="342"/>
      <c r="JXP94" s="342"/>
      <c r="JXQ94" s="342"/>
      <c r="JXR94" s="342"/>
      <c r="JXS94" s="342"/>
      <c r="JXT94" s="342"/>
      <c r="JXU94" s="342"/>
      <c r="JXV94" s="342"/>
      <c r="JXW94" s="342"/>
      <c r="JXX94" s="342"/>
      <c r="JXY94" s="342"/>
      <c r="JXZ94" s="342"/>
      <c r="JYA94" s="342"/>
      <c r="JYB94" s="342"/>
      <c r="JYC94" s="342"/>
      <c r="JYD94" s="342"/>
      <c r="JYE94" s="342"/>
      <c r="JYF94" s="342"/>
      <c r="JYG94" s="342"/>
      <c r="JYH94" s="342"/>
      <c r="JYI94" s="342"/>
      <c r="JYJ94" s="342"/>
      <c r="JYK94" s="342"/>
      <c r="JYL94" s="342"/>
      <c r="JYM94" s="342"/>
      <c r="JYN94" s="342"/>
      <c r="JYO94" s="342"/>
      <c r="JYP94" s="342"/>
      <c r="JYQ94" s="342"/>
      <c r="JYR94" s="342"/>
      <c r="JYS94" s="342"/>
      <c r="JYT94" s="342"/>
      <c r="JYU94" s="342"/>
      <c r="JYV94" s="342"/>
      <c r="JYW94" s="342"/>
      <c r="JYX94" s="342"/>
      <c r="JYY94" s="342"/>
      <c r="JYZ94" s="342"/>
      <c r="JZA94" s="342"/>
      <c r="JZB94" s="342"/>
      <c r="JZC94" s="342"/>
      <c r="JZD94" s="342"/>
      <c r="JZE94" s="342"/>
      <c r="JZF94" s="342"/>
      <c r="JZG94" s="342"/>
      <c r="JZH94" s="342"/>
      <c r="JZI94" s="342"/>
      <c r="JZJ94" s="342"/>
      <c r="JZK94" s="342"/>
      <c r="JZL94" s="342"/>
      <c r="JZM94" s="342"/>
      <c r="JZN94" s="342"/>
      <c r="JZO94" s="342"/>
      <c r="JZP94" s="342"/>
      <c r="JZQ94" s="342"/>
      <c r="JZR94" s="342"/>
      <c r="JZS94" s="342"/>
      <c r="JZT94" s="342"/>
      <c r="JZU94" s="342"/>
      <c r="JZV94" s="342"/>
      <c r="JZW94" s="342"/>
      <c r="JZX94" s="342"/>
      <c r="JZY94" s="342"/>
      <c r="JZZ94" s="342"/>
      <c r="KAA94" s="342"/>
      <c r="KAB94" s="342"/>
      <c r="KAC94" s="342"/>
      <c r="KAD94" s="342"/>
      <c r="KAE94" s="342"/>
      <c r="KAF94" s="342"/>
      <c r="KAG94" s="342"/>
      <c r="KAH94" s="342"/>
      <c r="KAI94" s="342"/>
      <c r="KAJ94" s="342"/>
      <c r="KAK94" s="342"/>
      <c r="KAL94" s="342"/>
      <c r="KAM94" s="342"/>
      <c r="KAN94" s="342"/>
      <c r="KAO94" s="342"/>
      <c r="KAP94" s="342"/>
      <c r="KAQ94" s="342"/>
      <c r="KAR94" s="342"/>
      <c r="KAS94" s="342"/>
      <c r="KAT94" s="342"/>
      <c r="KAU94" s="342"/>
      <c r="KAV94" s="342"/>
      <c r="KAW94" s="342"/>
      <c r="KAX94" s="342"/>
      <c r="KAY94" s="342"/>
      <c r="KAZ94" s="342"/>
      <c r="KBA94" s="342"/>
      <c r="KBB94" s="342"/>
      <c r="KBC94" s="342"/>
      <c r="KBD94" s="342"/>
      <c r="KBE94" s="342"/>
      <c r="KBF94" s="342"/>
      <c r="KBG94" s="342"/>
      <c r="KBH94" s="342"/>
      <c r="KBI94" s="342"/>
      <c r="KBJ94" s="342"/>
      <c r="KBK94" s="342"/>
      <c r="KBL94" s="342"/>
      <c r="KBM94" s="342"/>
      <c r="KBN94" s="342"/>
      <c r="KBO94" s="342"/>
      <c r="KBP94" s="342"/>
      <c r="KBQ94" s="342"/>
      <c r="KBR94" s="342"/>
      <c r="KBS94" s="342"/>
      <c r="KBT94" s="342"/>
      <c r="KBU94" s="342"/>
      <c r="KBV94" s="342"/>
      <c r="KBW94" s="342"/>
      <c r="KBX94" s="342"/>
      <c r="KBY94" s="342"/>
      <c r="KBZ94" s="342"/>
      <c r="KCA94" s="342"/>
      <c r="KCB94" s="342"/>
      <c r="KCC94" s="342"/>
      <c r="KCD94" s="342"/>
      <c r="KCE94" s="342"/>
      <c r="KCF94" s="342"/>
      <c r="KCG94" s="342"/>
      <c r="KCH94" s="342"/>
      <c r="KCI94" s="342"/>
      <c r="KCJ94" s="342"/>
      <c r="KCK94" s="342"/>
      <c r="KCL94" s="342"/>
      <c r="KCM94" s="342"/>
      <c r="KCN94" s="342"/>
      <c r="KCO94" s="342"/>
      <c r="KCP94" s="342"/>
      <c r="KCQ94" s="342"/>
      <c r="KCR94" s="342"/>
      <c r="KCS94" s="342"/>
      <c r="KCT94" s="342"/>
      <c r="KCU94" s="342"/>
      <c r="KCV94" s="342"/>
      <c r="KCW94" s="342"/>
      <c r="KCX94" s="342"/>
      <c r="KCY94" s="342"/>
      <c r="KCZ94" s="342"/>
      <c r="KDA94" s="342"/>
      <c r="KDB94" s="342"/>
      <c r="KDC94" s="342"/>
      <c r="KDD94" s="342"/>
      <c r="KDE94" s="342"/>
      <c r="KDF94" s="342"/>
      <c r="KDG94" s="342"/>
      <c r="KDH94" s="342"/>
      <c r="KDI94" s="342"/>
      <c r="KDJ94" s="342"/>
      <c r="KDK94" s="342"/>
      <c r="KDL94" s="342"/>
      <c r="KDM94" s="342"/>
      <c r="KDN94" s="342"/>
      <c r="KDO94" s="342"/>
      <c r="KDP94" s="342"/>
      <c r="KDQ94" s="342"/>
      <c r="KDR94" s="342"/>
      <c r="KDS94" s="342"/>
      <c r="KDT94" s="342"/>
      <c r="KDU94" s="342"/>
      <c r="KDV94" s="342"/>
      <c r="KDW94" s="342"/>
      <c r="KDX94" s="342"/>
      <c r="KDY94" s="342"/>
      <c r="KDZ94" s="342"/>
      <c r="KEA94" s="342"/>
      <c r="KEB94" s="342"/>
      <c r="KEC94" s="342"/>
      <c r="KED94" s="342"/>
      <c r="KEE94" s="342"/>
      <c r="KEF94" s="342"/>
      <c r="KEG94" s="342"/>
      <c r="KEH94" s="342"/>
      <c r="KEI94" s="342"/>
      <c r="KEJ94" s="342"/>
      <c r="KEK94" s="342"/>
      <c r="KEL94" s="342"/>
      <c r="KEM94" s="342"/>
      <c r="KEN94" s="342"/>
      <c r="KEO94" s="342"/>
      <c r="KEP94" s="342"/>
      <c r="KEQ94" s="342"/>
      <c r="KER94" s="342"/>
      <c r="KES94" s="342"/>
      <c r="KET94" s="342"/>
      <c r="KEU94" s="342"/>
      <c r="KEV94" s="342"/>
      <c r="KEW94" s="342"/>
      <c r="KEX94" s="342"/>
      <c r="KEY94" s="342"/>
      <c r="KEZ94" s="342"/>
      <c r="KFA94" s="342"/>
      <c r="KFB94" s="342"/>
      <c r="KFC94" s="342"/>
      <c r="KFD94" s="342"/>
      <c r="KFE94" s="342"/>
      <c r="KFF94" s="342"/>
      <c r="KFG94" s="342"/>
      <c r="KFH94" s="342"/>
      <c r="KFI94" s="342"/>
      <c r="KFJ94" s="342"/>
      <c r="KFK94" s="342"/>
      <c r="KFL94" s="342"/>
      <c r="KFM94" s="342"/>
      <c r="KFN94" s="342"/>
      <c r="KFO94" s="342"/>
      <c r="KFP94" s="342"/>
      <c r="KFQ94" s="342"/>
      <c r="KFR94" s="342"/>
      <c r="KFS94" s="342"/>
      <c r="KFT94" s="342"/>
      <c r="KFU94" s="342"/>
      <c r="KFV94" s="342"/>
      <c r="KFW94" s="342"/>
      <c r="KFX94" s="342"/>
      <c r="KFY94" s="342"/>
      <c r="KFZ94" s="342"/>
      <c r="KGA94" s="342"/>
      <c r="KGB94" s="342"/>
      <c r="KGC94" s="342"/>
      <c r="KGD94" s="342"/>
      <c r="KGE94" s="342"/>
      <c r="KGF94" s="342"/>
      <c r="KGG94" s="342"/>
      <c r="KGH94" s="342"/>
      <c r="KGI94" s="342"/>
      <c r="KGJ94" s="342"/>
      <c r="KGK94" s="342"/>
      <c r="KGL94" s="342"/>
      <c r="KGM94" s="342"/>
      <c r="KGN94" s="342"/>
      <c r="KGO94" s="342"/>
      <c r="KGP94" s="342"/>
      <c r="KGQ94" s="342"/>
      <c r="KGR94" s="342"/>
      <c r="KGS94" s="342"/>
      <c r="KGT94" s="342"/>
      <c r="KGU94" s="342"/>
      <c r="KGV94" s="342"/>
      <c r="KGW94" s="342"/>
      <c r="KGX94" s="342"/>
      <c r="KGY94" s="342"/>
      <c r="KGZ94" s="342"/>
      <c r="KHA94" s="342"/>
      <c r="KHB94" s="342"/>
      <c r="KHC94" s="342"/>
      <c r="KHD94" s="342"/>
      <c r="KHE94" s="342"/>
      <c r="KHF94" s="342"/>
      <c r="KHG94" s="342"/>
      <c r="KHH94" s="342"/>
      <c r="KHI94" s="342"/>
      <c r="KHJ94" s="342"/>
      <c r="KHK94" s="342"/>
      <c r="KHL94" s="342"/>
      <c r="KHM94" s="342"/>
      <c r="KHN94" s="342"/>
      <c r="KHO94" s="342"/>
      <c r="KHP94" s="342"/>
      <c r="KHQ94" s="342"/>
      <c r="KHR94" s="342"/>
      <c r="KHS94" s="342"/>
      <c r="KHT94" s="342"/>
      <c r="KHU94" s="342"/>
      <c r="KHV94" s="342"/>
      <c r="KHW94" s="342"/>
      <c r="KHX94" s="342"/>
      <c r="KHY94" s="342"/>
      <c r="KHZ94" s="342"/>
      <c r="KIA94" s="342"/>
      <c r="KIB94" s="342"/>
      <c r="KIC94" s="342"/>
      <c r="KID94" s="342"/>
      <c r="KIE94" s="342"/>
      <c r="KIF94" s="342"/>
      <c r="KIG94" s="342"/>
      <c r="KIH94" s="342"/>
      <c r="KII94" s="342"/>
      <c r="KIJ94" s="342"/>
      <c r="KIK94" s="342"/>
      <c r="KIL94" s="342"/>
      <c r="KIM94" s="342"/>
      <c r="KIN94" s="342"/>
      <c r="KIO94" s="342"/>
      <c r="KIP94" s="342"/>
      <c r="KIQ94" s="342"/>
      <c r="KIR94" s="342"/>
      <c r="KIS94" s="342"/>
      <c r="KIT94" s="342"/>
      <c r="KIU94" s="342"/>
      <c r="KIV94" s="342"/>
      <c r="KIW94" s="342"/>
      <c r="KIX94" s="342"/>
      <c r="KIY94" s="342"/>
      <c r="KIZ94" s="342"/>
      <c r="KJA94" s="342"/>
      <c r="KJB94" s="342"/>
      <c r="KJC94" s="342"/>
      <c r="KJD94" s="342"/>
      <c r="KJE94" s="342"/>
      <c r="KJF94" s="342"/>
      <c r="KJG94" s="342"/>
      <c r="KJH94" s="342"/>
      <c r="KJI94" s="342"/>
      <c r="KJJ94" s="342"/>
      <c r="KJK94" s="342"/>
      <c r="KJL94" s="342"/>
      <c r="KJM94" s="342"/>
      <c r="KJN94" s="342"/>
      <c r="KJO94" s="342"/>
      <c r="KJP94" s="342"/>
      <c r="KJQ94" s="342"/>
      <c r="KJR94" s="342"/>
      <c r="KJS94" s="342"/>
      <c r="KJT94" s="342"/>
      <c r="KJU94" s="342"/>
      <c r="KJV94" s="342"/>
      <c r="KJW94" s="342"/>
      <c r="KJX94" s="342"/>
      <c r="KJY94" s="342"/>
      <c r="KJZ94" s="342"/>
      <c r="KKA94" s="342"/>
      <c r="KKB94" s="342"/>
      <c r="KKC94" s="342"/>
      <c r="KKD94" s="342"/>
      <c r="KKE94" s="342"/>
      <c r="KKF94" s="342"/>
      <c r="KKG94" s="342"/>
      <c r="KKH94" s="342"/>
      <c r="KKI94" s="342"/>
      <c r="KKJ94" s="342"/>
      <c r="KKK94" s="342"/>
      <c r="KKL94" s="342"/>
      <c r="KKM94" s="342"/>
      <c r="KKN94" s="342"/>
      <c r="KKO94" s="342"/>
      <c r="KKP94" s="342"/>
      <c r="KKQ94" s="342"/>
      <c r="KKR94" s="342"/>
      <c r="KKS94" s="342"/>
      <c r="KKT94" s="342"/>
      <c r="KKU94" s="342"/>
      <c r="KKV94" s="342"/>
      <c r="KKW94" s="342"/>
      <c r="KKX94" s="342"/>
      <c r="KKY94" s="342"/>
      <c r="KKZ94" s="342"/>
      <c r="KLA94" s="342"/>
      <c r="KLB94" s="342"/>
      <c r="KLC94" s="342"/>
      <c r="KLD94" s="342"/>
      <c r="KLE94" s="342"/>
      <c r="KLF94" s="342"/>
      <c r="KLG94" s="342"/>
      <c r="KLH94" s="342"/>
      <c r="KLI94" s="342"/>
      <c r="KLJ94" s="342"/>
      <c r="KLK94" s="342"/>
      <c r="KLL94" s="342"/>
      <c r="KLM94" s="342"/>
      <c r="KLN94" s="342"/>
      <c r="KLO94" s="342"/>
      <c r="KLP94" s="342"/>
      <c r="KLQ94" s="342"/>
      <c r="KLR94" s="342"/>
      <c r="KLS94" s="342"/>
      <c r="KLT94" s="342"/>
      <c r="KLU94" s="342"/>
      <c r="KLV94" s="342"/>
      <c r="KLW94" s="342"/>
      <c r="KLX94" s="342"/>
      <c r="KLY94" s="342"/>
      <c r="KLZ94" s="342"/>
      <c r="KMA94" s="342"/>
      <c r="KMB94" s="342"/>
      <c r="KMC94" s="342"/>
      <c r="KMD94" s="342"/>
      <c r="KME94" s="342"/>
      <c r="KMF94" s="342"/>
      <c r="KMG94" s="342"/>
      <c r="KMH94" s="342"/>
      <c r="KMI94" s="342"/>
      <c r="KMJ94" s="342"/>
      <c r="KMK94" s="342"/>
      <c r="KML94" s="342"/>
      <c r="KMM94" s="342"/>
      <c r="KMN94" s="342"/>
      <c r="KMO94" s="342"/>
      <c r="KMP94" s="342"/>
      <c r="KMQ94" s="342"/>
      <c r="KMR94" s="342"/>
      <c r="KMS94" s="342"/>
      <c r="KMT94" s="342"/>
      <c r="KMU94" s="342"/>
      <c r="KMV94" s="342"/>
      <c r="KMW94" s="342"/>
      <c r="KMX94" s="342"/>
      <c r="KMY94" s="342"/>
      <c r="KMZ94" s="342"/>
      <c r="KNA94" s="342"/>
      <c r="KNB94" s="342"/>
      <c r="KNC94" s="342"/>
      <c r="KND94" s="342"/>
      <c r="KNE94" s="342"/>
      <c r="KNF94" s="342"/>
      <c r="KNG94" s="342"/>
      <c r="KNH94" s="342"/>
      <c r="KNI94" s="342"/>
      <c r="KNJ94" s="342"/>
      <c r="KNK94" s="342"/>
      <c r="KNL94" s="342"/>
      <c r="KNM94" s="342"/>
      <c r="KNN94" s="342"/>
      <c r="KNO94" s="342"/>
      <c r="KNP94" s="342"/>
      <c r="KNQ94" s="342"/>
      <c r="KNR94" s="342"/>
      <c r="KNS94" s="342"/>
      <c r="KNT94" s="342"/>
      <c r="KNU94" s="342"/>
      <c r="KNV94" s="342"/>
      <c r="KNW94" s="342"/>
      <c r="KNX94" s="342"/>
      <c r="KNY94" s="342"/>
      <c r="KNZ94" s="342"/>
      <c r="KOA94" s="342"/>
      <c r="KOB94" s="342"/>
      <c r="KOC94" s="342"/>
      <c r="KOD94" s="342"/>
      <c r="KOE94" s="342"/>
      <c r="KOF94" s="342"/>
      <c r="KOG94" s="342"/>
      <c r="KOH94" s="342"/>
      <c r="KOI94" s="342"/>
      <c r="KOJ94" s="342"/>
      <c r="KOK94" s="342"/>
      <c r="KOL94" s="342"/>
      <c r="KOM94" s="342"/>
      <c r="KON94" s="342"/>
      <c r="KOO94" s="342"/>
      <c r="KOP94" s="342"/>
      <c r="KOQ94" s="342"/>
      <c r="KOR94" s="342"/>
      <c r="KOS94" s="342"/>
      <c r="KOT94" s="342"/>
      <c r="KOU94" s="342"/>
      <c r="KOV94" s="342"/>
      <c r="KOW94" s="342"/>
      <c r="KOX94" s="342"/>
      <c r="KOY94" s="342"/>
      <c r="KOZ94" s="342"/>
      <c r="KPA94" s="342"/>
      <c r="KPB94" s="342"/>
      <c r="KPC94" s="342"/>
      <c r="KPD94" s="342"/>
      <c r="KPE94" s="342"/>
      <c r="KPF94" s="342"/>
      <c r="KPG94" s="342"/>
      <c r="KPH94" s="342"/>
      <c r="KPI94" s="342"/>
      <c r="KPJ94" s="342"/>
      <c r="KPK94" s="342"/>
      <c r="KPL94" s="342"/>
      <c r="KPM94" s="342"/>
      <c r="KPN94" s="342"/>
      <c r="KPO94" s="342"/>
      <c r="KPP94" s="342"/>
      <c r="KPQ94" s="342"/>
      <c r="KPR94" s="342"/>
      <c r="KPS94" s="342"/>
      <c r="KPT94" s="342"/>
      <c r="KPU94" s="342"/>
      <c r="KPV94" s="342"/>
      <c r="KPW94" s="342"/>
      <c r="KPX94" s="342"/>
      <c r="KPY94" s="342"/>
      <c r="KPZ94" s="342"/>
      <c r="KQA94" s="342"/>
      <c r="KQB94" s="342"/>
      <c r="KQC94" s="342"/>
      <c r="KQD94" s="342"/>
      <c r="KQE94" s="342"/>
      <c r="KQF94" s="342"/>
      <c r="KQG94" s="342"/>
      <c r="KQH94" s="342"/>
      <c r="KQI94" s="342"/>
      <c r="KQJ94" s="342"/>
      <c r="KQK94" s="342"/>
      <c r="KQL94" s="342"/>
      <c r="KQM94" s="342"/>
      <c r="KQN94" s="342"/>
      <c r="KQO94" s="342"/>
      <c r="KQP94" s="342"/>
      <c r="KQQ94" s="342"/>
      <c r="KQR94" s="342"/>
      <c r="KQS94" s="342"/>
      <c r="KQT94" s="342"/>
      <c r="KQU94" s="342"/>
      <c r="KQV94" s="342"/>
      <c r="KQW94" s="342"/>
      <c r="KQX94" s="342"/>
      <c r="KQY94" s="342"/>
      <c r="KQZ94" s="342"/>
      <c r="KRA94" s="342"/>
      <c r="KRB94" s="342"/>
      <c r="KRC94" s="342"/>
      <c r="KRD94" s="342"/>
      <c r="KRE94" s="342"/>
      <c r="KRF94" s="342"/>
      <c r="KRG94" s="342"/>
      <c r="KRH94" s="342"/>
      <c r="KRI94" s="342"/>
      <c r="KRJ94" s="342"/>
      <c r="KRK94" s="342"/>
      <c r="KRL94" s="342"/>
      <c r="KRM94" s="342"/>
      <c r="KRN94" s="342"/>
      <c r="KRO94" s="342"/>
      <c r="KRP94" s="342"/>
      <c r="KRQ94" s="342"/>
      <c r="KRR94" s="342"/>
      <c r="KRS94" s="342"/>
      <c r="KRT94" s="342"/>
      <c r="KRU94" s="342"/>
      <c r="KRV94" s="342"/>
      <c r="KRW94" s="342"/>
      <c r="KRX94" s="342"/>
      <c r="KRY94" s="342"/>
      <c r="KRZ94" s="342"/>
      <c r="KSA94" s="342"/>
      <c r="KSB94" s="342"/>
      <c r="KSC94" s="342"/>
      <c r="KSD94" s="342"/>
      <c r="KSE94" s="342"/>
      <c r="KSF94" s="342"/>
      <c r="KSG94" s="342"/>
      <c r="KSH94" s="342"/>
      <c r="KSI94" s="342"/>
      <c r="KSJ94" s="342"/>
      <c r="KSK94" s="342"/>
      <c r="KSL94" s="342"/>
      <c r="KSM94" s="342"/>
      <c r="KSN94" s="342"/>
      <c r="KSO94" s="342"/>
      <c r="KSP94" s="342"/>
      <c r="KSQ94" s="342"/>
      <c r="KSR94" s="342"/>
      <c r="KSS94" s="342"/>
      <c r="KST94" s="342"/>
      <c r="KSU94" s="342"/>
      <c r="KSV94" s="342"/>
      <c r="KSW94" s="342"/>
      <c r="KSX94" s="342"/>
      <c r="KSY94" s="342"/>
      <c r="KSZ94" s="342"/>
      <c r="KTA94" s="342"/>
      <c r="KTB94" s="342"/>
      <c r="KTC94" s="342"/>
      <c r="KTD94" s="342"/>
      <c r="KTE94" s="342"/>
      <c r="KTF94" s="342"/>
      <c r="KTG94" s="342"/>
      <c r="KTH94" s="342"/>
      <c r="KTI94" s="342"/>
      <c r="KTJ94" s="342"/>
      <c r="KTK94" s="342"/>
      <c r="KTL94" s="342"/>
      <c r="KTM94" s="342"/>
      <c r="KTN94" s="342"/>
      <c r="KTO94" s="342"/>
      <c r="KTP94" s="342"/>
      <c r="KTQ94" s="342"/>
      <c r="KTR94" s="342"/>
      <c r="KTS94" s="342"/>
      <c r="KTT94" s="342"/>
      <c r="KTU94" s="342"/>
      <c r="KTV94" s="342"/>
      <c r="KTW94" s="342"/>
      <c r="KTX94" s="342"/>
      <c r="KTY94" s="342"/>
      <c r="KTZ94" s="342"/>
      <c r="KUA94" s="342"/>
      <c r="KUB94" s="342"/>
      <c r="KUC94" s="342"/>
      <c r="KUD94" s="342"/>
      <c r="KUE94" s="342"/>
      <c r="KUF94" s="342"/>
      <c r="KUG94" s="342"/>
      <c r="KUH94" s="342"/>
      <c r="KUI94" s="342"/>
      <c r="KUJ94" s="342"/>
      <c r="KUK94" s="342"/>
      <c r="KUL94" s="342"/>
      <c r="KUM94" s="342"/>
      <c r="KUN94" s="342"/>
      <c r="KUO94" s="342"/>
      <c r="KUP94" s="342"/>
      <c r="KUQ94" s="342"/>
      <c r="KUR94" s="342"/>
      <c r="KUS94" s="342"/>
      <c r="KUT94" s="342"/>
      <c r="KUU94" s="342"/>
      <c r="KUV94" s="342"/>
      <c r="KUW94" s="342"/>
      <c r="KUX94" s="342"/>
      <c r="KUY94" s="342"/>
      <c r="KUZ94" s="342"/>
      <c r="KVA94" s="342"/>
      <c r="KVB94" s="342"/>
      <c r="KVC94" s="342"/>
      <c r="KVD94" s="342"/>
      <c r="KVE94" s="342"/>
      <c r="KVF94" s="342"/>
      <c r="KVG94" s="342"/>
      <c r="KVH94" s="342"/>
      <c r="KVI94" s="342"/>
      <c r="KVJ94" s="342"/>
      <c r="KVK94" s="342"/>
      <c r="KVL94" s="342"/>
      <c r="KVM94" s="342"/>
      <c r="KVN94" s="342"/>
      <c r="KVO94" s="342"/>
      <c r="KVP94" s="342"/>
      <c r="KVQ94" s="342"/>
      <c r="KVR94" s="342"/>
      <c r="KVS94" s="342"/>
      <c r="KVT94" s="342"/>
      <c r="KVU94" s="342"/>
      <c r="KVV94" s="342"/>
      <c r="KVW94" s="342"/>
      <c r="KVX94" s="342"/>
      <c r="KVY94" s="342"/>
      <c r="KVZ94" s="342"/>
      <c r="KWA94" s="342"/>
      <c r="KWB94" s="342"/>
      <c r="KWC94" s="342"/>
      <c r="KWD94" s="342"/>
      <c r="KWE94" s="342"/>
      <c r="KWF94" s="342"/>
      <c r="KWG94" s="342"/>
      <c r="KWH94" s="342"/>
      <c r="KWI94" s="342"/>
      <c r="KWJ94" s="342"/>
      <c r="KWK94" s="342"/>
      <c r="KWL94" s="342"/>
      <c r="KWM94" s="342"/>
      <c r="KWN94" s="342"/>
      <c r="KWO94" s="342"/>
      <c r="KWP94" s="342"/>
      <c r="KWQ94" s="342"/>
      <c r="KWR94" s="342"/>
      <c r="KWS94" s="342"/>
      <c r="KWT94" s="342"/>
      <c r="KWU94" s="342"/>
      <c r="KWV94" s="342"/>
      <c r="KWW94" s="342"/>
      <c r="KWX94" s="342"/>
      <c r="KWY94" s="342"/>
      <c r="KWZ94" s="342"/>
      <c r="KXA94" s="342"/>
      <c r="KXB94" s="342"/>
      <c r="KXC94" s="342"/>
      <c r="KXD94" s="342"/>
      <c r="KXE94" s="342"/>
      <c r="KXF94" s="342"/>
      <c r="KXG94" s="342"/>
      <c r="KXH94" s="342"/>
      <c r="KXI94" s="342"/>
      <c r="KXJ94" s="342"/>
      <c r="KXK94" s="342"/>
      <c r="KXL94" s="342"/>
      <c r="KXM94" s="342"/>
      <c r="KXN94" s="342"/>
      <c r="KXO94" s="342"/>
      <c r="KXP94" s="342"/>
      <c r="KXQ94" s="342"/>
      <c r="KXR94" s="342"/>
      <c r="KXS94" s="342"/>
      <c r="KXT94" s="342"/>
      <c r="KXU94" s="342"/>
      <c r="KXV94" s="342"/>
      <c r="KXW94" s="342"/>
      <c r="KXX94" s="342"/>
      <c r="KXY94" s="342"/>
      <c r="KXZ94" s="342"/>
      <c r="KYA94" s="342"/>
      <c r="KYB94" s="342"/>
      <c r="KYC94" s="342"/>
      <c r="KYD94" s="342"/>
      <c r="KYE94" s="342"/>
      <c r="KYF94" s="342"/>
      <c r="KYG94" s="342"/>
      <c r="KYH94" s="342"/>
      <c r="KYI94" s="342"/>
      <c r="KYJ94" s="342"/>
      <c r="KYK94" s="342"/>
      <c r="KYL94" s="342"/>
      <c r="KYM94" s="342"/>
      <c r="KYN94" s="342"/>
      <c r="KYO94" s="342"/>
      <c r="KYP94" s="342"/>
      <c r="KYQ94" s="342"/>
      <c r="KYR94" s="342"/>
      <c r="KYS94" s="342"/>
      <c r="KYT94" s="342"/>
      <c r="KYU94" s="342"/>
      <c r="KYV94" s="342"/>
      <c r="KYW94" s="342"/>
      <c r="KYX94" s="342"/>
      <c r="KYY94" s="342"/>
      <c r="KYZ94" s="342"/>
      <c r="KZA94" s="342"/>
      <c r="KZB94" s="342"/>
      <c r="KZC94" s="342"/>
      <c r="KZD94" s="342"/>
      <c r="KZE94" s="342"/>
      <c r="KZF94" s="342"/>
      <c r="KZG94" s="342"/>
      <c r="KZH94" s="342"/>
      <c r="KZI94" s="342"/>
      <c r="KZJ94" s="342"/>
      <c r="KZK94" s="342"/>
      <c r="KZL94" s="342"/>
      <c r="KZM94" s="342"/>
      <c r="KZN94" s="342"/>
      <c r="KZO94" s="342"/>
      <c r="KZP94" s="342"/>
      <c r="KZQ94" s="342"/>
      <c r="KZR94" s="342"/>
      <c r="KZS94" s="342"/>
      <c r="KZT94" s="342"/>
      <c r="KZU94" s="342"/>
      <c r="KZV94" s="342"/>
      <c r="KZW94" s="342"/>
      <c r="KZX94" s="342"/>
      <c r="KZY94" s="342"/>
      <c r="KZZ94" s="342"/>
      <c r="LAA94" s="342"/>
      <c r="LAB94" s="342"/>
      <c r="LAC94" s="342"/>
      <c r="LAD94" s="342"/>
      <c r="LAE94" s="342"/>
      <c r="LAF94" s="342"/>
      <c r="LAG94" s="342"/>
      <c r="LAH94" s="342"/>
      <c r="LAI94" s="342"/>
      <c r="LAJ94" s="342"/>
      <c r="LAK94" s="342"/>
      <c r="LAL94" s="342"/>
      <c r="LAM94" s="342"/>
      <c r="LAN94" s="342"/>
      <c r="LAO94" s="342"/>
      <c r="LAP94" s="342"/>
      <c r="LAQ94" s="342"/>
      <c r="LAR94" s="342"/>
      <c r="LAS94" s="342"/>
      <c r="LAT94" s="342"/>
      <c r="LAU94" s="342"/>
      <c r="LAV94" s="342"/>
      <c r="LAW94" s="342"/>
      <c r="LAX94" s="342"/>
      <c r="LAY94" s="342"/>
      <c r="LAZ94" s="342"/>
      <c r="LBA94" s="342"/>
      <c r="LBB94" s="342"/>
      <c r="LBC94" s="342"/>
      <c r="LBD94" s="342"/>
      <c r="LBE94" s="342"/>
      <c r="LBF94" s="342"/>
      <c r="LBG94" s="342"/>
      <c r="LBH94" s="342"/>
      <c r="LBI94" s="342"/>
      <c r="LBJ94" s="342"/>
      <c r="LBK94" s="342"/>
      <c r="LBL94" s="342"/>
      <c r="LBM94" s="342"/>
      <c r="LBN94" s="342"/>
      <c r="LBO94" s="342"/>
      <c r="LBP94" s="342"/>
      <c r="LBQ94" s="342"/>
      <c r="LBR94" s="342"/>
      <c r="LBS94" s="342"/>
      <c r="LBT94" s="342"/>
      <c r="LBU94" s="342"/>
      <c r="LBV94" s="342"/>
      <c r="LBW94" s="342"/>
      <c r="LBX94" s="342"/>
      <c r="LBY94" s="342"/>
      <c r="LBZ94" s="342"/>
      <c r="LCA94" s="342"/>
      <c r="LCB94" s="342"/>
      <c r="LCC94" s="342"/>
      <c r="LCD94" s="342"/>
      <c r="LCE94" s="342"/>
      <c r="LCF94" s="342"/>
      <c r="LCG94" s="342"/>
      <c r="LCH94" s="342"/>
      <c r="LCI94" s="342"/>
      <c r="LCJ94" s="342"/>
      <c r="LCK94" s="342"/>
      <c r="LCL94" s="342"/>
      <c r="LCM94" s="342"/>
      <c r="LCN94" s="342"/>
      <c r="LCO94" s="342"/>
      <c r="LCP94" s="342"/>
      <c r="LCQ94" s="342"/>
      <c r="LCR94" s="342"/>
      <c r="LCS94" s="342"/>
      <c r="LCT94" s="342"/>
      <c r="LCU94" s="342"/>
      <c r="LCV94" s="342"/>
      <c r="LCW94" s="342"/>
      <c r="LCX94" s="342"/>
      <c r="LCY94" s="342"/>
      <c r="LCZ94" s="342"/>
      <c r="LDA94" s="342"/>
      <c r="LDB94" s="342"/>
      <c r="LDC94" s="342"/>
      <c r="LDD94" s="342"/>
      <c r="LDE94" s="342"/>
      <c r="LDF94" s="342"/>
      <c r="LDG94" s="342"/>
      <c r="LDH94" s="342"/>
      <c r="LDI94" s="342"/>
      <c r="LDJ94" s="342"/>
      <c r="LDK94" s="342"/>
      <c r="LDL94" s="342"/>
      <c r="LDM94" s="342"/>
      <c r="LDN94" s="342"/>
      <c r="LDO94" s="342"/>
      <c r="LDP94" s="342"/>
      <c r="LDQ94" s="342"/>
      <c r="LDR94" s="342"/>
      <c r="LDS94" s="342"/>
      <c r="LDT94" s="342"/>
      <c r="LDU94" s="342"/>
      <c r="LDV94" s="342"/>
      <c r="LDW94" s="342"/>
      <c r="LDX94" s="342"/>
      <c r="LDY94" s="342"/>
      <c r="LDZ94" s="342"/>
      <c r="LEA94" s="342"/>
      <c r="LEB94" s="342"/>
      <c r="LEC94" s="342"/>
      <c r="LED94" s="342"/>
      <c r="LEE94" s="342"/>
      <c r="LEF94" s="342"/>
      <c r="LEG94" s="342"/>
      <c r="LEH94" s="342"/>
      <c r="LEI94" s="342"/>
      <c r="LEJ94" s="342"/>
      <c r="LEK94" s="342"/>
      <c r="LEL94" s="342"/>
      <c r="LEM94" s="342"/>
      <c r="LEN94" s="342"/>
      <c r="LEO94" s="342"/>
      <c r="LEP94" s="342"/>
      <c r="LEQ94" s="342"/>
      <c r="LER94" s="342"/>
      <c r="LES94" s="342"/>
      <c r="LET94" s="342"/>
      <c r="LEU94" s="342"/>
      <c r="LEV94" s="342"/>
      <c r="LEW94" s="342"/>
      <c r="LEX94" s="342"/>
      <c r="LEY94" s="342"/>
      <c r="LEZ94" s="342"/>
      <c r="LFA94" s="342"/>
      <c r="LFB94" s="342"/>
      <c r="LFC94" s="342"/>
      <c r="LFD94" s="342"/>
      <c r="LFE94" s="342"/>
      <c r="LFF94" s="342"/>
      <c r="LFG94" s="342"/>
      <c r="LFH94" s="342"/>
      <c r="LFI94" s="342"/>
      <c r="LFJ94" s="342"/>
      <c r="LFK94" s="342"/>
      <c r="LFL94" s="342"/>
      <c r="LFM94" s="342"/>
      <c r="LFN94" s="342"/>
      <c r="LFO94" s="342"/>
      <c r="LFP94" s="342"/>
      <c r="LFQ94" s="342"/>
      <c r="LFR94" s="342"/>
      <c r="LFS94" s="342"/>
      <c r="LFT94" s="342"/>
      <c r="LFU94" s="342"/>
      <c r="LFV94" s="342"/>
      <c r="LFW94" s="342"/>
      <c r="LFX94" s="342"/>
      <c r="LFY94" s="342"/>
      <c r="LFZ94" s="342"/>
      <c r="LGA94" s="342"/>
      <c r="LGB94" s="342"/>
      <c r="LGC94" s="342"/>
      <c r="LGD94" s="342"/>
      <c r="LGE94" s="342"/>
      <c r="LGF94" s="342"/>
      <c r="LGG94" s="342"/>
      <c r="LGH94" s="342"/>
      <c r="LGI94" s="342"/>
      <c r="LGJ94" s="342"/>
      <c r="LGK94" s="342"/>
      <c r="LGL94" s="342"/>
      <c r="LGM94" s="342"/>
      <c r="LGN94" s="342"/>
      <c r="LGO94" s="342"/>
      <c r="LGP94" s="342"/>
      <c r="LGQ94" s="342"/>
      <c r="LGR94" s="342"/>
      <c r="LGS94" s="342"/>
      <c r="LGT94" s="342"/>
      <c r="LGU94" s="342"/>
      <c r="LGV94" s="342"/>
      <c r="LGW94" s="342"/>
      <c r="LGX94" s="342"/>
      <c r="LGY94" s="342"/>
      <c r="LGZ94" s="342"/>
      <c r="LHA94" s="342"/>
      <c r="LHB94" s="342"/>
      <c r="LHC94" s="342"/>
      <c r="LHD94" s="342"/>
      <c r="LHE94" s="342"/>
      <c r="LHF94" s="342"/>
      <c r="LHG94" s="342"/>
      <c r="LHH94" s="342"/>
      <c r="LHI94" s="342"/>
      <c r="LHJ94" s="342"/>
      <c r="LHK94" s="342"/>
      <c r="LHL94" s="342"/>
      <c r="LHM94" s="342"/>
      <c r="LHN94" s="342"/>
      <c r="LHO94" s="342"/>
      <c r="LHP94" s="342"/>
      <c r="LHQ94" s="342"/>
      <c r="LHR94" s="342"/>
      <c r="LHS94" s="342"/>
      <c r="LHT94" s="342"/>
      <c r="LHU94" s="342"/>
      <c r="LHV94" s="342"/>
      <c r="LHW94" s="342"/>
      <c r="LHX94" s="342"/>
      <c r="LHY94" s="342"/>
      <c r="LHZ94" s="342"/>
      <c r="LIA94" s="342"/>
      <c r="LIB94" s="342"/>
      <c r="LIC94" s="342"/>
      <c r="LID94" s="342"/>
      <c r="LIE94" s="342"/>
      <c r="LIF94" s="342"/>
      <c r="LIG94" s="342"/>
      <c r="LIH94" s="342"/>
      <c r="LII94" s="342"/>
      <c r="LIJ94" s="342"/>
      <c r="LIK94" s="342"/>
      <c r="LIL94" s="342"/>
      <c r="LIM94" s="342"/>
      <c r="LIN94" s="342"/>
      <c r="LIO94" s="342"/>
      <c r="LIP94" s="342"/>
      <c r="LIQ94" s="342"/>
      <c r="LIR94" s="342"/>
      <c r="LIS94" s="342"/>
      <c r="LIT94" s="342"/>
      <c r="LIU94" s="342"/>
      <c r="LIV94" s="342"/>
      <c r="LIW94" s="342"/>
      <c r="LIX94" s="342"/>
      <c r="LIY94" s="342"/>
      <c r="LIZ94" s="342"/>
      <c r="LJA94" s="342"/>
      <c r="LJB94" s="342"/>
      <c r="LJC94" s="342"/>
      <c r="LJD94" s="342"/>
      <c r="LJE94" s="342"/>
      <c r="LJF94" s="342"/>
      <c r="LJG94" s="342"/>
      <c r="LJH94" s="342"/>
      <c r="LJI94" s="342"/>
      <c r="LJJ94" s="342"/>
      <c r="LJK94" s="342"/>
      <c r="LJL94" s="342"/>
      <c r="LJM94" s="342"/>
      <c r="LJN94" s="342"/>
      <c r="LJO94" s="342"/>
      <c r="LJP94" s="342"/>
      <c r="LJQ94" s="342"/>
      <c r="LJR94" s="342"/>
      <c r="LJS94" s="342"/>
      <c r="LJT94" s="342"/>
      <c r="LJU94" s="342"/>
      <c r="LJV94" s="342"/>
      <c r="LJW94" s="342"/>
      <c r="LJX94" s="342"/>
      <c r="LJY94" s="342"/>
      <c r="LJZ94" s="342"/>
      <c r="LKA94" s="342"/>
      <c r="LKB94" s="342"/>
      <c r="LKC94" s="342"/>
      <c r="LKD94" s="342"/>
      <c r="LKE94" s="342"/>
      <c r="LKF94" s="342"/>
      <c r="LKG94" s="342"/>
      <c r="LKH94" s="342"/>
      <c r="LKI94" s="342"/>
      <c r="LKJ94" s="342"/>
      <c r="LKK94" s="342"/>
      <c r="LKL94" s="342"/>
      <c r="LKM94" s="342"/>
      <c r="LKN94" s="342"/>
      <c r="LKO94" s="342"/>
      <c r="LKP94" s="342"/>
      <c r="LKQ94" s="342"/>
      <c r="LKR94" s="342"/>
      <c r="LKS94" s="342"/>
      <c r="LKT94" s="342"/>
      <c r="LKU94" s="342"/>
      <c r="LKV94" s="342"/>
      <c r="LKW94" s="342"/>
      <c r="LKX94" s="342"/>
      <c r="LKY94" s="342"/>
      <c r="LKZ94" s="342"/>
      <c r="LLA94" s="342"/>
      <c r="LLB94" s="342"/>
      <c r="LLC94" s="342"/>
      <c r="LLD94" s="342"/>
      <c r="LLE94" s="342"/>
      <c r="LLF94" s="342"/>
      <c r="LLG94" s="342"/>
      <c r="LLH94" s="342"/>
      <c r="LLI94" s="342"/>
      <c r="LLJ94" s="342"/>
      <c r="LLK94" s="342"/>
      <c r="LLL94" s="342"/>
      <c r="LLM94" s="342"/>
      <c r="LLN94" s="342"/>
      <c r="LLO94" s="342"/>
      <c r="LLP94" s="342"/>
      <c r="LLQ94" s="342"/>
      <c r="LLR94" s="342"/>
      <c r="LLS94" s="342"/>
      <c r="LLT94" s="342"/>
      <c r="LLU94" s="342"/>
      <c r="LLV94" s="342"/>
      <c r="LLW94" s="342"/>
      <c r="LLX94" s="342"/>
      <c r="LLY94" s="342"/>
      <c r="LLZ94" s="342"/>
      <c r="LMA94" s="342"/>
      <c r="LMB94" s="342"/>
      <c r="LMC94" s="342"/>
      <c r="LMD94" s="342"/>
      <c r="LME94" s="342"/>
      <c r="LMF94" s="342"/>
      <c r="LMG94" s="342"/>
      <c r="LMH94" s="342"/>
      <c r="LMI94" s="342"/>
      <c r="LMJ94" s="342"/>
      <c r="LMK94" s="342"/>
      <c r="LML94" s="342"/>
      <c r="LMM94" s="342"/>
      <c r="LMN94" s="342"/>
      <c r="LMO94" s="342"/>
      <c r="LMP94" s="342"/>
      <c r="LMQ94" s="342"/>
      <c r="LMR94" s="342"/>
      <c r="LMS94" s="342"/>
      <c r="LMT94" s="342"/>
      <c r="LMU94" s="342"/>
      <c r="LMV94" s="342"/>
      <c r="LMW94" s="342"/>
      <c r="LMX94" s="342"/>
      <c r="LMY94" s="342"/>
      <c r="LMZ94" s="342"/>
      <c r="LNA94" s="342"/>
      <c r="LNB94" s="342"/>
      <c r="LNC94" s="342"/>
      <c r="LND94" s="342"/>
      <c r="LNE94" s="342"/>
      <c r="LNF94" s="342"/>
      <c r="LNG94" s="342"/>
      <c r="LNH94" s="342"/>
      <c r="LNI94" s="342"/>
      <c r="LNJ94" s="342"/>
      <c r="LNK94" s="342"/>
      <c r="LNL94" s="342"/>
      <c r="LNM94" s="342"/>
      <c r="LNN94" s="342"/>
      <c r="LNO94" s="342"/>
      <c r="LNP94" s="342"/>
      <c r="LNQ94" s="342"/>
      <c r="LNR94" s="342"/>
      <c r="LNS94" s="342"/>
      <c r="LNT94" s="342"/>
      <c r="LNU94" s="342"/>
      <c r="LNV94" s="342"/>
      <c r="LNW94" s="342"/>
      <c r="LNX94" s="342"/>
      <c r="LNY94" s="342"/>
      <c r="LNZ94" s="342"/>
      <c r="LOA94" s="342"/>
      <c r="LOB94" s="342"/>
      <c r="LOC94" s="342"/>
      <c r="LOD94" s="342"/>
      <c r="LOE94" s="342"/>
      <c r="LOF94" s="342"/>
      <c r="LOG94" s="342"/>
      <c r="LOH94" s="342"/>
      <c r="LOI94" s="342"/>
      <c r="LOJ94" s="342"/>
      <c r="LOK94" s="342"/>
      <c r="LOL94" s="342"/>
      <c r="LOM94" s="342"/>
      <c r="LON94" s="342"/>
      <c r="LOO94" s="342"/>
      <c r="LOP94" s="342"/>
      <c r="LOQ94" s="342"/>
      <c r="LOR94" s="342"/>
      <c r="LOS94" s="342"/>
      <c r="LOT94" s="342"/>
      <c r="LOU94" s="342"/>
      <c r="LOV94" s="342"/>
      <c r="LOW94" s="342"/>
      <c r="LOX94" s="342"/>
      <c r="LOY94" s="342"/>
      <c r="LOZ94" s="342"/>
      <c r="LPA94" s="342"/>
      <c r="LPB94" s="342"/>
      <c r="LPC94" s="342"/>
      <c r="LPD94" s="342"/>
      <c r="LPE94" s="342"/>
      <c r="LPF94" s="342"/>
      <c r="LPG94" s="342"/>
      <c r="LPH94" s="342"/>
      <c r="LPI94" s="342"/>
      <c r="LPJ94" s="342"/>
      <c r="LPK94" s="342"/>
      <c r="LPL94" s="342"/>
      <c r="LPM94" s="342"/>
      <c r="LPN94" s="342"/>
      <c r="LPO94" s="342"/>
      <c r="LPP94" s="342"/>
      <c r="LPQ94" s="342"/>
      <c r="LPR94" s="342"/>
      <c r="LPS94" s="342"/>
      <c r="LPT94" s="342"/>
      <c r="LPU94" s="342"/>
      <c r="LPV94" s="342"/>
      <c r="LPW94" s="342"/>
      <c r="LPX94" s="342"/>
      <c r="LPY94" s="342"/>
      <c r="LPZ94" s="342"/>
      <c r="LQA94" s="342"/>
      <c r="LQB94" s="342"/>
      <c r="LQC94" s="342"/>
      <c r="LQD94" s="342"/>
      <c r="LQE94" s="342"/>
      <c r="LQF94" s="342"/>
      <c r="LQG94" s="342"/>
      <c r="LQH94" s="342"/>
      <c r="LQI94" s="342"/>
      <c r="LQJ94" s="342"/>
      <c r="LQK94" s="342"/>
      <c r="LQL94" s="342"/>
      <c r="LQM94" s="342"/>
      <c r="LQN94" s="342"/>
      <c r="LQO94" s="342"/>
      <c r="LQP94" s="342"/>
      <c r="LQQ94" s="342"/>
      <c r="LQR94" s="342"/>
      <c r="LQS94" s="342"/>
      <c r="LQT94" s="342"/>
      <c r="LQU94" s="342"/>
      <c r="LQV94" s="342"/>
      <c r="LQW94" s="342"/>
      <c r="LQX94" s="342"/>
      <c r="LQY94" s="342"/>
      <c r="LQZ94" s="342"/>
      <c r="LRA94" s="342"/>
      <c r="LRB94" s="342"/>
      <c r="LRC94" s="342"/>
      <c r="LRD94" s="342"/>
      <c r="LRE94" s="342"/>
      <c r="LRF94" s="342"/>
      <c r="LRG94" s="342"/>
      <c r="LRH94" s="342"/>
      <c r="LRI94" s="342"/>
      <c r="LRJ94" s="342"/>
      <c r="LRK94" s="342"/>
      <c r="LRL94" s="342"/>
      <c r="LRM94" s="342"/>
      <c r="LRN94" s="342"/>
      <c r="LRO94" s="342"/>
      <c r="LRP94" s="342"/>
      <c r="LRQ94" s="342"/>
      <c r="LRR94" s="342"/>
      <c r="LRS94" s="342"/>
      <c r="LRT94" s="342"/>
      <c r="LRU94" s="342"/>
      <c r="LRV94" s="342"/>
      <c r="LRW94" s="342"/>
      <c r="LRX94" s="342"/>
      <c r="LRY94" s="342"/>
      <c r="LRZ94" s="342"/>
      <c r="LSA94" s="342"/>
      <c r="LSB94" s="342"/>
      <c r="LSC94" s="342"/>
      <c r="LSD94" s="342"/>
      <c r="LSE94" s="342"/>
      <c r="LSF94" s="342"/>
      <c r="LSG94" s="342"/>
      <c r="LSH94" s="342"/>
      <c r="LSI94" s="342"/>
      <c r="LSJ94" s="342"/>
      <c r="LSK94" s="342"/>
      <c r="LSL94" s="342"/>
      <c r="LSM94" s="342"/>
      <c r="LSN94" s="342"/>
      <c r="LSO94" s="342"/>
      <c r="LSP94" s="342"/>
      <c r="LSQ94" s="342"/>
      <c r="LSR94" s="342"/>
      <c r="LSS94" s="342"/>
      <c r="LST94" s="342"/>
      <c r="LSU94" s="342"/>
      <c r="LSV94" s="342"/>
      <c r="LSW94" s="342"/>
      <c r="LSX94" s="342"/>
      <c r="LSY94" s="342"/>
      <c r="LSZ94" s="342"/>
      <c r="LTA94" s="342"/>
      <c r="LTB94" s="342"/>
      <c r="LTC94" s="342"/>
      <c r="LTD94" s="342"/>
      <c r="LTE94" s="342"/>
      <c r="LTF94" s="342"/>
      <c r="LTG94" s="342"/>
      <c r="LTH94" s="342"/>
      <c r="LTI94" s="342"/>
      <c r="LTJ94" s="342"/>
      <c r="LTK94" s="342"/>
      <c r="LTL94" s="342"/>
      <c r="LTM94" s="342"/>
      <c r="LTN94" s="342"/>
      <c r="LTO94" s="342"/>
      <c r="LTP94" s="342"/>
      <c r="LTQ94" s="342"/>
      <c r="LTR94" s="342"/>
      <c r="LTS94" s="342"/>
      <c r="LTT94" s="342"/>
      <c r="LTU94" s="342"/>
      <c r="LTV94" s="342"/>
      <c r="LTW94" s="342"/>
      <c r="LTX94" s="342"/>
      <c r="LTY94" s="342"/>
      <c r="LTZ94" s="342"/>
      <c r="LUA94" s="342"/>
      <c r="LUB94" s="342"/>
      <c r="LUC94" s="342"/>
      <c r="LUD94" s="342"/>
      <c r="LUE94" s="342"/>
      <c r="LUF94" s="342"/>
      <c r="LUG94" s="342"/>
      <c r="LUH94" s="342"/>
      <c r="LUI94" s="342"/>
      <c r="LUJ94" s="342"/>
      <c r="LUK94" s="342"/>
      <c r="LUL94" s="342"/>
      <c r="LUM94" s="342"/>
      <c r="LUN94" s="342"/>
      <c r="LUO94" s="342"/>
      <c r="LUP94" s="342"/>
      <c r="LUQ94" s="342"/>
      <c r="LUR94" s="342"/>
      <c r="LUS94" s="342"/>
      <c r="LUT94" s="342"/>
      <c r="LUU94" s="342"/>
      <c r="LUV94" s="342"/>
      <c r="LUW94" s="342"/>
      <c r="LUX94" s="342"/>
      <c r="LUY94" s="342"/>
      <c r="LUZ94" s="342"/>
      <c r="LVA94" s="342"/>
      <c r="LVB94" s="342"/>
      <c r="LVC94" s="342"/>
      <c r="LVD94" s="342"/>
      <c r="LVE94" s="342"/>
      <c r="LVF94" s="342"/>
      <c r="LVG94" s="342"/>
      <c r="LVH94" s="342"/>
      <c r="LVI94" s="342"/>
      <c r="LVJ94" s="342"/>
      <c r="LVK94" s="342"/>
      <c r="LVL94" s="342"/>
      <c r="LVM94" s="342"/>
      <c r="LVN94" s="342"/>
      <c r="LVO94" s="342"/>
      <c r="LVP94" s="342"/>
      <c r="LVQ94" s="342"/>
      <c r="LVR94" s="342"/>
      <c r="LVS94" s="342"/>
      <c r="LVT94" s="342"/>
      <c r="LVU94" s="342"/>
      <c r="LVV94" s="342"/>
      <c r="LVW94" s="342"/>
      <c r="LVX94" s="342"/>
      <c r="LVY94" s="342"/>
      <c r="LVZ94" s="342"/>
      <c r="LWA94" s="342"/>
      <c r="LWB94" s="342"/>
      <c r="LWC94" s="342"/>
      <c r="LWD94" s="342"/>
      <c r="LWE94" s="342"/>
      <c r="LWF94" s="342"/>
      <c r="LWG94" s="342"/>
      <c r="LWH94" s="342"/>
      <c r="LWI94" s="342"/>
      <c r="LWJ94" s="342"/>
      <c r="LWK94" s="342"/>
      <c r="LWL94" s="342"/>
      <c r="LWM94" s="342"/>
      <c r="LWN94" s="342"/>
      <c r="LWO94" s="342"/>
      <c r="LWP94" s="342"/>
      <c r="LWQ94" s="342"/>
      <c r="LWR94" s="342"/>
      <c r="LWS94" s="342"/>
      <c r="LWT94" s="342"/>
      <c r="LWU94" s="342"/>
      <c r="LWV94" s="342"/>
      <c r="LWW94" s="342"/>
      <c r="LWX94" s="342"/>
      <c r="LWY94" s="342"/>
      <c r="LWZ94" s="342"/>
      <c r="LXA94" s="342"/>
      <c r="LXB94" s="342"/>
      <c r="LXC94" s="342"/>
      <c r="LXD94" s="342"/>
      <c r="LXE94" s="342"/>
      <c r="LXF94" s="342"/>
      <c r="LXG94" s="342"/>
      <c r="LXH94" s="342"/>
      <c r="LXI94" s="342"/>
      <c r="LXJ94" s="342"/>
      <c r="LXK94" s="342"/>
      <c r="LXL94" s="342"/>
      <c r="LXM94" s="342"/>
      <c r="LXN94" s="342"/>
      <c r="LXO94" s="342"/>
      <c r="LXP94" s="342"/>
      <c r="LXQ94" s="342"/>
      <c r="LXR94" s="342"/>
      <c r="LXS94" s="342"/>
      <c r="LXT94" s="342"/>
      <c r="LXU94" s="342"/>
      <c r="LXV94" s="342"/>
      <c r="LXW94" s="342"/>
      <c r="LXX94" s="342"/>
      <c r="LXY94" s="342"/>
      <c r="LXZ94" s="342"/>
      <c r="LYA94" s="342"/>
      <c r="LYB94" s="342"/>
      <c r="LYC94" s="342"/>
      <c r="LYD94" s="342"/>
      <c r="LYE94" s="342"/>
      <c r="LYF94" s="342"/>
      <c r="LYG94" s="342"/>
      <c r="LYH94" s="342"/>
      <c r="LYI94" s="342"/>
      <c r="LYJ94" s="342"/>
      <c r="LYK94" s="342"/>
      <c r="LYL94" s="342"/>
      <c r="LYM94" s="342"/>
      <c r="LYN94" s="342"/>
      <c r="LYO94" s="342"/>
      <c r="LYP94" s="342"/>
      <c r="LYQ94" s="342"/>
      <c r="LYR94" s="342"/>
      <c r="LYS94" s="342"/>
      <c r="LYT94" s="342"/>
      <c r="LYU94" s="342"/>
      <c r="LYV94" s="342"/>
      <c r="LYW94" s="342"/>
      <c r="LYX94" s="342"/>
      <c r="LYY94" s="342"/>
      <c r="LYZ94" s="342"/>
      <c r="LZA94" s="342"/>
      <c r="LZB94" s="342"/>
      <c r="LZC94" s="342"/>
      <c r="LZD94" s="342"/>
      <c r="LZE94" s="342"/>
      <c r="LZF94" s="342"/>
      <c r="LZG94" s="342"/>
      <c r="LZH94" s="342"/>
      <c r="LZI94" s="342"/>
      <c r="LZJ94" s="342"/>
      <c r="LZK94" s="342"/>
      <c r="LZL94" s="342"/>
      <c r="LZM94" s="342"/>
      <c r="LZN94" s="342"/>
      <c r="LZO94" s="342"/>
      <c r="LZP94" s="342"/>
      <c r="LZQ94" s="342"/>
      <c r="LZR94" s="342"/>
      <c r="LZS94" s="342"/>
      <c r="LZT94" s="342"/>
      <c r="LZU94" s="342"/>
      <c r="LZV94" s="342"/>
      <c r="LZW94" s="342"/>
      <c r="LZX94" s="342"/>
      <c r="LZY94" s="342"/>
      <c r="LZZ94" s="342"/>
      <c r="MAA94" s="342"/>
      <c r="MAB94" s="342"/>
      <c r="MAC94" s="342"/>
      <c r="MAD94" s="342"/>
      <c r="MAE94" s="342"/>
      <c r="MAF94" s="342"/>
      <c r="MAG94" s="342"/>
      <c r="MAH94" s="342"/>
      <c r="MAI94" s="342"/>
      <c r="MAJ94" s="342"/>
      <c r="MAK94" s="342"/>
      <c r="MAL94" s="342"/>
      <c r="MAM94" s="342"/>
      <c r="MAN94" s="342"/>
      <c r="MAO94" s="342"/>
      <c r="MAP94" s="342"/>
      <c r="MAQ94" s="342"/>
      <c r="MAR94" s="342"/>
      <c r="MAS94" s="342"/>
      <c r="MAT94" s="342"/>
      <c r="MAU94" s="342"/>
      <c r="MAV94" s="342"/>
      <c r="MAW94" s="342"/>
      <c r="MAX94" s="342"/>
      <c r="MAY94" s="342"/>
      <c r="MAZ94" s="342"/>
      <c r="MBA94" s="342"/>
      <c r="MBB94" s="342"/>
      <c r="MBC94" s="342"/>
      <c r="MBD94" s="342"/>
      <c r="MBE94" s="342"/>
      <c r="MBF94" s="342"/>
      <c r="MBG94" s="342"/>
      <c r="MBH94" s="342"/>
      <c r="MBI94" s="342"/>
      <c r="MBJ94" s="342"/>
      <c r="MBK94" s="342"/>
      <c r="MBL94" s="342"/>
      <c r="MBM94" s="342"/>
      <c r="MBN94" s="342"/>
      <c r="MBO94" s="342"/>
      <c r="MBP94" s="342"/>
      <c r="MBQ94" s="342"/>
      <c r="MBR94" s="342"/>
      <c r="MBS94" s="342"/>
      <c r="MBT94" s="342"/>
      <c r="MBU94" s="342"/>
      <c r="MBV94" s="342"/>
      <c r="MBW94" s="342"/>
      <c r="MBX94" s="342"/>
      <c r="MBY94" s="342"/>
      <c r="MBZ94" s="342"/>
      <c r="MCA94" s="342"/>
      <c r="MCB94" s="342"/>
      <c r="MCC94" s="342"/>
      <c r="MCD94" s="342"/>
      <c r="MCE94" s="342"/>
      <c r="MCF94" s="342"/>
      <c r="MCG94" s="342"/>
      <c r="MCH94" s="342"/>
      <c r="MCI94" s="342"/>
      <c r="MCJ94" s="342"/>
      <c r="MCK94" s="342"/>
      <c r="MCL94" s="342"/>
      <c r="MCM94" s="342"/>
      <c r="MCN94" s="342"/>
      <c r="MCO94" s="342"/>
      <c r="MCP94" s="342"/>
      <c r="MCQ94" s="342"/>
      <c r="MCR94" s="342"/>
      <c r="MCS94" s="342"/>
      <c r="MCT94" s="342"/>
      <c r="MCU94" s="342"/>
      <c r="MCV94" s="342"/>
      <c r="MCW94" s="342"/>
      <c r="MCX94" s="342"/>
      <c r="MCY94" s="342"/>
      <c r="MCZ94" s="342"/>
      <c r="MDA94" s="342"/>
      <c r="MDB94" s="342"/>
      <c r="MDC94" s="342"/>
      <c r="MDD94" s="342"/>
      <c r="MDE94" s="342"/>
      <c r="MDF94" s="342"/>
      <c r="MDG94" s="342"/>
      <c r="MDH94" s="342"/>
      <c r="MDI94" s="342"/>
      <c r="MDJ94" s="342"/>
      <c r="MDK94" s="342"/>
      <c r="MDL94" s="342"/>
      <c r="MDM94" s="342"/>
      <c r="MDN94" s="342"/>
      <c r="MDO94" s="342"/>
      <c r="MDP94" s="342"/>
      <c r="MDQ94" s="342"/>
      <c r="MDR94" s="342"/>
      <c r="MDS94" s="342"/>
      <c r="MDT94" s="342"/>
      <c r="MDU94" s="342"/>
      <c r="MDV94" s="342"/>
      <c r="MDW94" s="342"/>
      <c r="MDX94" s="342"/>
      <c r="MDY94" s="342"/>
      <c r="MDZ94" s="342"/>
      <c r="MEA94" s="342"/>
      <c r="MEB94" s="342"/>
      <c r="MEC94" s="342"/>
      <c r="MED94" s="342"/>
      <c r="MEE94" s="342"/>
      <c r="MEF94" s="342"/>
      <c r="MEG94" s="342"/>
      <c r="MEH94" s="342"/>
      <c r="MEI94" s="342"/>
      <c r="MEJ94" s="342"/>
      <c r="MEK94" s="342"/>
      <c r="MEL94" s="342"/>
      <c r="MEM94" s="342"/>
      <c r="MEN94" s="342"/>
      <c r="MEO94" s="342"/>
      <c r="MEP94" s="342"/>
      <c r="MEQ94" s="342"/>
      <c r="MER94" s="342"/>
      <c r="MES94" s="342"/>
      <c r="MET94" s="342"/>
      <c r="MEU94" s="342"/>
      <c r="MEV94" s="342"/>
      <c r="MEW94" s="342"/>
      <c r="MEX94" s="342"/>
      <c r="MEY94" s="342"/>
      <c r="MEZ94" s="342"/>
      <c r="MFA94" s="342"/>
      <c r="MFB94" s="342"/>
      <c r="MFC94" s="342"/>
      <c r="MFD94" s="342"/>
      <c r="MFE94" s="342"/>
      <c r="MFF94" s="342"/>
      <c r="MFG94" s="342"/>
      <c r="MFH94" s="342"/>
      <c r="MFI94" s="342"/>
      <c r="MFJ94" s="342"/>
      <c r="MFK94" s="342"/>
      <c r="MFL94" s="342"/>
      <c r="MFM94" s="342"/>
      <c r="MFN94" s="342"/>
      <c r="MFO94" s="342"/>
      <c r="MFP94" s="342"/>
      <c r="MFQ94" s="342"/>
      <c r="MFR94" s="342"/>
      <c r="MFS94" s="342"/>
      <c r="MFT94" s="342"/>
      <c r="MFU94" s="342"/>
      <c r="MFV94" s="342"/>
      <c r="MFW94" s="342"/>
      <c r="MFX94" s="342"/>
      <c r="MFY94" s="342"/>
      <c r="MFZ94" s="342"/>
      <c r="MGA94" s="342"/>
      <c r="MGB94" s="342"/>
      <c r="MGC94" s="342"/>
      <c r="MGD94" s="342"/>
      <c r="MGE94" s="342"/>
      <c r="MGF94" s="342"/>
      <c r="MGG94" s="342"/>
      <c r="MGH94" s="342"/>
      <c r="MGI94" s="342"/>
      <c r="MGJ94" s="342"/>
      <c r="MGK94" s="342"/>
      <c r="MGL94" s="342"/>
      <c r="MGM94" s="342"/>
      <c r="MGN94" s="342"/>
      <c r="MGO94" s="342"/>
      <c r="MGP94" s="342"/>
      <c r="MGQ94" s="342"/>
      <c r="MGR94" s="342"/>
      <c r="MGS94" s="342"/>
      <c r="MGT94" s="342"/>
      <c r="MGU94" s="342"/>
      <c r="MGV94" s="342"/>
      <c r="MGW94" s="342"/>
      <c r="MGX94" s="342"/>
      <c r="MGY94" s="342"/>
      <c r="MGZ94" s="342"/>
      <c r="MHA94" s="342"/>
      <c r="MHB94" s="342"/>
      <c r="MHC94" s="342"/>
      <c r="MHD94" s="342"/>
      <c r="MHE94" s="342"/>
      <c r="MHF94" s="342"/>
      <c r="MHG94" s="342"/>
      <c r="MHH94" s="342"/>
      <c r="MHI94" s="342"/>
      <c r="MHJ94" s="342"/>
      <c r="MHK94" s="342"/>
      <c r="MHL94" s="342"/>
      <c r="MHM94" s="342"/>
      <c r="MHN94" s="342"/>
      <c r="MHO94" s="342"/>
      <c r="MHP94" s="342"/>
      <c r="MHQ94" s="342"/>
      <c r="MHR94" s="342"/>
      <c r="MHS94" s="342"/>
      <c r="MHT94" s="342"/>
      <c r="MHU94" s="342"/>
      <c r="MHV94" s="342"/>
      <c r="MHW94" s="342"/>
      <c r="MHX94" s="342"/>
      <c r="MHY94" s="342"/>
      <c r="MHZ94" s="342"/>
      <c r="MIA94" s="342"/>
      <c r="MIB94" s="342"/>
      <c r="MIC94" s="342"/>
      <c r="MID94" s="342"/>
      <c r="MIE94" s="342"/>
      <c r="MIF94" s="342"/>
      <c r="MIG94" s="342"/>
      <c r="MIH94" s="342"/>
      <c r="MII94" s="342"/>
      <c r="MIJ94" s="342"/>
      <c r="MIK94" s="342"/>
      <c r="MIL94" s="342"/>
      <c r="MIM94" s="342"/>
      <c r="MIN94" s="342"/>
      <c r="MIO94" s="342"/>
      <c r="MIP94" s="342"/>
      <c r="MIQ94" s="342"/>
      <c r="MIR94" s="342"/>
      <c r="MIS94" s="342"/>
      <c r="MIT94" s="342"/>
      <c r="MIU94" s="342"/>
      <c r="MIV94" s="342"/>
      <c r="MIW94" s="342"/>
      <c r="MIX94" s="342"/>
      <c r="MIY94" s="342"/>
      <c r="MIZ94" s="342"/>
      <c r="MJA94" s="342"/>
      <c r="MJB94" s="342"/>
      <c r="MJC94" s="342"/>
      <c r="MJD94" s="342"/>
      <c r="MJE94" s="342"/>
      <c r="MJF94" s="342"/>
      <c r="MJG94" s="342"/>
      <c r="MJH94" s="342"/>
      <c r="MJI94" s="342"/>
      <c r="MJJ94" s="342"/>
      <c r="MJK94" s="342"/>
      <c r="MJL94" s="342"/>
      <c r="MJM94" s="342"/>
      <c r="MJN94" s="342"/>
      <c r="MJO94" s="342"/>
      <c r="MJP94" s="342"/>
      <c r="MJQ94" s="342"/>
      <c r="MJR94" s="342"/>
      <c r="MJS94" s="342"/>
      <c r="MJT94" s="342"/>
      <c r="MJU94" s="342"/>
      <c r="MJV94" s="342"/>
      <c r="MJW94" s="342"/>
      <c r="MJX94" s="342"/>
      <c r="MJY94" s="342"/>
      <c r="MJZ94" s="342"/>
      <c r="MKA94" s="342"/>
      <c r="MKB94" s="342"/>
      <c r="MKC94" s="342"/>
      <c r="MKD94" s="342"/>
      <c r="MKE94" s="342"/>
      <c r="MKF94" s="342"/>
      <c r="MKG94" s="342"/>
      <c r="MKH94" s="342"/>
      <c r="MKI94" s="342"/>
      <c r="MKJ94" s="342"/>
      <c r="MKK94" s="342"/>
      <c r="MKL94" s="342"/>
      <c r="MKM94" s="342"/>
      <c r="MKN94" s="342"/>
      <c r="MKO94" s="342"/>
      <c r="MKP94" s="342"/>
      <c r="MKQ94" s="342"/>
      <c r="MKR94" s="342"/>
      <c r="MKS94" s="342"/>
      <c r="MKT94" s="342"/>
      <c r="MKU94" s="342"/>
      <c r="MKV94" s="342"/>
      <c r="MKW94" s="342"/>
      <c r="MKX94" s="342"/>
      <c r="MKY94" s="342"/>
      <c r="MKZ94" s="342"/>
      <c r="MLA94" s="342"/>
      <c r="MLB94" s="342"/>
      <c r="MLC94" s="342"/>
      <c r="MLD94" s="342"/>
      <c r="MLE94" s="342"/>
      <c r="MLF94" s="342"/>
      <c r="MLG94" s="342"/>
      <c r="MLH94" s="342"/>
      <c r="MLI94" s="342"/>
      <c r="MLJ94" s="342"/>
      <c r="MLK94" s="342"/>
      <c r="MLL94" s="342"/>
      <c r="MLM94" s="342"/>
      <c r="MLN94" s="342"/>
      <c r="MLO94" s="342"/>
      <c r="MLP94" s="342"/>
      <c r="MLQ94" s="342"/>
      <c r="MLR94" s="342"/>
      <c r="MLS94" s="342"/>
      <c r="MLT94" s="342"/>
      <c r="MLU94" s="342"/>
      <c r="MLV94" s="342"/>
      <c r="MLW94" s="342"/>
      <c r="MLX94" s="342"/>
      <c r="MLY94" s="342"/>
      <c r="MLZ94" s="342"/>
      <c r="MMA94" s="342"/>
      <c r="MMB94" s="342"/>
      <c r="MMC94" s="342"/>
      <c r="MMD94" s="342"/>
      <c r="MME94" s="342"/>
      <c r="MMF94" s="342"/>
      <c r="MMG94" s="342"/>
      <c r="MMH94" s="342"/>
      <c r="MMI94" s="342"/>
      <c r="MMJ94" s="342"/>
      <c r="MMK94" s="342"/>
      <c r="MML94" s="342"/>
      <c r="MMM94" s="342"/>
      <c r="MMN94" s="342"/>
      <c r="MMO94" s="342"/>
      <c r="MMP94" s="342"/>
      <c r="MMQ94" s="342"/>
      <c r="MMR94" s="342"/>
      <c r="MMS94" s="342"/>
      <c r="MMT94" s="342"/>
      <c r="MMU94" s="342"/>
      <c r="MMV94" s="342"/>
      <c r="MMW94" s="342"/>
      <c r="MMX94" s="342"/>
      <c r="MMY94" s="342"/>
      <c r="MMZ94" s="342"/>
      <c r="MNA94" s="342"/>
      <c r="MNB94" s="342"/>
      <c r="MNC94" s="342"/>
      <c r="MND94" s="342"/>
      <c r="MNE94" s="342"/>
      <c r="MNF94" s="342"/>
      <c r="MNG94" s="342"/>
      <c r="MNH94" s="342"/>
      <c r="MNI94" s="342"/>
      <c r="MNJ94" s="342"/>
      <c r="MNK94" s="342"/>
      <c r="MNL94" s="342"/>
      <c r="MNM94" s="342"/>
      <c r="MNN94" s="342"/>
      <c r="MNO94" s="342"/>
      <c r="MNP94" s="342"/>
      <c r="MNQ94" s="342"/>
      <c r="MNR94" s="342"/>
      <c r="MNS94" s="342"/>
      <c r="MNT94" s="342"/>
      <c r="MNU94" s="342"/>
      <c r="MNV94" s="342"/>
      <c r="MNW94" s="342"/>
      <c r="MNX94" s="342"/>
      <c r="MNY94" s="342"/>
      <c r="MNZ94" s="342"/>
      <c r="MOA94" s="342"/>
      <c r="MOB94" s="342"/>
      <c r="MOC94" s="342"/>
      <c r="MOD94" s="342"/>
      <c r="MOE94" s="342"/>
      <c r="MOF94" s="342"/>
      <c r="MOG94" s="342"/>
      <c r="MOH94" s="342"/>
      <c r="MOI94" s="342"/>
      <c r="MOJ94" s="342"/>
      <c r="MOK94" s="342"/>
      <c r="MOL94" s="342"/>
      <c r="MOM94" s="342"/>
      <c r="MON94" s="342"/>
      <c r="MOO94" s="342"/>
      <c r="MOP94" s="342"/>
      <c r="MOQ94" s="342"/>
      <c r="MOR94" s="342"/>
      <c r="MOS94" s="342"/>
      <c r="MOT94" s="342"/>
      <c r="MOU94" s="342"/>
      <c r="MOV94" s="342"/>
      <c r="MOW94" s="342"/>
      <c r="MOX94" s="342"/>
      <c r="MOY94" s="342"/>
      <c r="MOZ94" s="342"/>
      <c r="MPA94" s="342"/>
      <c r="MPB94" s="342"/>
      <c r="MPC94" s="342"/>
      <c r="MPD94" s="342"/>
      <c r="MPE94" s="342"/>
      <c r="MPF94" s="342"/>
      <c r="MPG94" s="342"/>
      <c r="MPH94" s="342"/>
      <c r="MPI94" s="342"/>
      <c r="MPJ94" s="342"/>
      <c r="MPK94" s="342"/>
      <c r="MPL94" s="342"/>
      <c r="MPM94" s="342"/>
      <c r="MPN94" s="342"/>
      <c r="MPO94" s="342"/>
      <c r="MPP94" s="342"/>
      <c r="MPQ94" s="342"/>
      <c r="MPR94" s="342"/>
      <c r="MPS94" s="342"/>
      <c r="MPT94" s="342"/>
      <c r="MPU94" s="342"/>
      <c r="MPV94" s="342"/>
      <c r="MPW94" s="342"/>
      <c r="MPX94" s="342"/>
      <c r="MPY94" s="342"/>
      <c r="MPZ94" s="342"/>
      <c r="MQA94" s="342"/>
      <c r="MQB94" s="342"/>
      <c r="MQC94" s="342"/>
      <c r="MQD94" s="342"/>
      <c r="MQE94" s="342"/>
      <c r="MQF94" s="342"/>
      <c r="MQG94" s="342"/>
      <c r="MQH94" s="342"/>
      <c r="MQI94" s="342"/>
      <c r="MQJ94" s="342"/>
      <c r="MQK94" s="342"/>
      <c r="MQL94" s="342"/>
      <c r="MQM94" s="342"/>
      <c r="MQN94" s="342"/>
      <c r="MQO94" s="342"/>
      <c r="MQP94" s="342"/>
      <c r="MQQ94" s="342"/>
      <c r="MQR94" s="342"/>
      <c r="MQS94" s="342"/>
      <c r="MQT94" s="342"/>
      <c r="MQU94" s="342"/>
      <c r="MQV94" s="342"/>
      <c r="MQW94" s="342"/>
      <c r="MQX94" s="342"/>
      <c r="MQY94" s="342"/>
      <c r="MQZ94" s="342"/>
      <c r="MRA94" s="342"/>
      <c r="MRB94" s="342"/>
      <c r="MRC94" s="342"/>
      <c r="MRD94" s="342"/>
      <c r="MRE94" s="342"/>
      <c r="MRF94" s="342"/>
      <c r="MRG94" s="342"/>
      <c r="MRH94" s="342"/>
      <c r="MRI94" s="342"/>
      <c r="MRJ94" s="342"/>
      <c r="MRK94" s="342"/>
      <c r="MRL94" s="342"/>
      <c r="MRM94" s="342"/>
      <c r="MRN94" s="342"/>
      <c r="MRO94" s="342"/>
      <c r="MRP94" s="342"/>
      <c r="MRQ94" s="342"/>
      <c r="MRR94" s="342"/>
      <c r="MRS94" s="342"/>
      <c r="MRT94" s="342"/>
      <c r="MRU94" s="342"/>
      <c r="MRV94" s="342"/>
      <c r="MRW94" s="342"/>
      <c r="MRX94" s="342"/>
      <c r="MRY94" s="342"/>
      <c r="MRZ94" s="342"/>
      <c r="MSA94" s="342"/>
      <c r="MSB94" s="342"/>
      <c r="MSC94" s="342"/>
      <c r="MSD94" s="342"/>
      <c r="MSE94" s="342"/>
      <c r="MSF94" s="342"/>
      <c r="MSG94" s="342"/>
      <c r="MSH94" s="342"/>
      <c r="MSI94" s="342"/>
      <c r="MSJ94" s="342"/>
      <c r="MSK94" s="342"/>
      <c r="MSL94" s="342"/>
      <c r="MSM94" s="342"/>
      <c r="MSN94" s="342"/>
      <c r="MSO94" s="342"/>
      <c r="MSP94" s="342"/>
      <c r="MSQ94" s="342"/>
      <c r="MSR94" s="342"/>
      <c r="MSS94" s="342"/>
      <c r="MST94" s="342"/>
      <c r="MSU94" s="342"/>
      <c r="MSV94" s="342"/>
      <c r="MSW94" s="342"/>
      <c r="MSX94" s="342"/>
      <c r="MSY94" s="342"/>
      <c r="MSZ94" s="342"/>
      <c r="MTA94" s="342"/>
      <c r="MTB94" s="342"/>
      <c r="MTC94" s="342"/>
      <c r="MTD94" s="342"/>
      <c r="MTE94" s="342"/>
      <c r="MTF94" s="342"/>
      <c r="MTG94" s="342"/>
      <c r="MTH94" s="342"/>
      <c r="MTI94" s="342"/>
      <c r="MTJ94" s="342"/>
      <c r="MTK94" s="342"/>
      <c r="MTL94" s="342"/>
      <c r="MTM94" s="342"/>
      <c r="MTN94" s="342"/>
      <c r="MTO94" s="342"/>
      <c r="MTP94" s="342"/>
      <c r="MTQ94" s="342"/>
      <c r="MTR94" s="342"/>
      <c r="MTS94" s="342"/>
      <c r="MTT94" s="342"/>
      <c r="MTU94" s="342"/>
      <c r="MTV94" s="342"/>
      <c r="MTW94" s="342"/>
      <c r="MTX94" s="342"/>
      <c r="MTY94" s="342"/>
      <c r="MTZ94" s="342"/>
      <c r="MUA94" s="342"/>
      <c r="MUB94" s="342"/>
      <c r="MUC94" s="342"/>
      <c r="MUD94" s="342"/>
      <c r="MUE94" s="342"/>
      <c r="MUF94" s="342"/>
      <c r="MUG94" s="342"/>
      <c r="MUH94" s="342"/>
      <c r="MUI94" s="342"/>
      <c r="MUJ94" s="342"/>
      <c r="MUK94" s="342"/>
      <c r="MUL94" s="342"/>
      <c r="MUM94" s="342"/>
      <c r="MUN94" s="342"/>
      <c r="MUO94" s="342"/>
      <c r="MUP94" s="342"/>
      <c r="MUQ94" s="342"/>
      <c r="MUR94" s="342"/>
      <c r="MUS94" s="342"/>
      <c r="MUT94" s="342"/>
      <c r="MUU94" s="342"/>
      <c r="MUV94" s="342"/>
      <c r="MUW94" s="342"/>
      <c r="MUX94" s="342"/>
      <c r="MUY94" s="342"/>
      <c r="MUZ94" s="342"/>
      <c r="MVA94" s="342"/>
      <c r="MVB94" s="342"/>
      <c r="MVC94" s="342"/>
      <c r="MVD94" s="342"/>
      <c r="MVE94" s="342"/>
      <c r="MVF94" s="342"/>
      <c r="MVG94" s="342"/>
      <c r="MVH94" s="342"/>
      <c r="MVI94" s="342"/>
      <c r="MVJ94" s="342"/>
      <c r="MVK94" s="342"/>
      <c r="MVL94" s="342"/>
      <c r="MVM94" s="342"/>
      <c r="MVN94" s="342"/>
      <c r="MVO94" s="342"/>
      <c r="MVP94" s="342"/>
      <c r="MVQ94" s="342"/>
      <c r="MVR94" s="342"/>
      <c r="MVS94" s="342"/>
      <c r="MVT94" s="342"/>
      <c r="MVU94" s="342"/>
      <c r="MVV94" s="342"/>
      <c r="MVW94" s="342"/>
      <c r="MVX94" s="342"/>
      <c r="MVY94" s="342"/>
      <c r="MVZ94" s="342"/>
      <c r="MWA94" s="342"/>
      <c r="MWB94" s="342"/>
      <c r="MWC94" s="342"/>
      <c r="MWD94" s="342"/>
      <c r="MWE94" s="342"/>
      <c r="MWF94" s="342"/>
      <c r="MWG94" s="342"/>
      <c r="MWH94" s="342"/>
      <c r="MWI94" s="342"/>
      <c r="MWJ94" s="342"/>
      <c r="MWK94" s="342"/>
      <c r="MWL94" s="342"/>
      <c r="MWM94" s="342"/>
      <c r="MWN94" s="342"/>
      <c r="MWO94" s="342"/>
      <c r="MWP94" s="342"/>
      <c r="MWQ94" s="342"/>
      <c r="MWR94" s="342"/>
      <c r="MWS94" s="342"/>
      <c r="MWT94" s="342"/>
      <c r="MWU94" s="342"/>
      <c r="MWV94" s="342"/>
      <c r="MWW94" s="342"/>
      <c r="MWX94" s="342"/>
      <c r="MWY94" s="342"/>
      <c r="MWZ94" s="342"/>
      <c r="MXA94" s="342"/>
      <c r="MXB94" s="342"/>
      <c r="MXC94" s="342"/>
      <c r="MXD94" s="342"/>
      <c r="MXE94" s="342"/>
      <c r="MXF94" s="342"/>
      <c r="MXG94" s="342"/>
      <c r="MXH94" s="342"/>
      <c r="MXI94" s="342"/>
      <c r="MXJ94" s="342"/>
      <c r="MXK94" s="342"/>
      <c r="MXL94" s="342"/>
      <c r="MXM94" s="342"/>
      <c r="MXN94" s="342"/>
      <c r="MXO94" s="342"/>
      <c r="MXP94" s="342"/>
      <c r="MXQ94" s="342"/>
      <c r="MXR94" s="342"/>
      <c r="MXS94" s="342"/>
      <c r="MXT94" s="342"/>
      <c r="MXU94" s="342"/>
      <c r="MXV94" s="342"/>
      <c r="MXW94" s="342"/>
      <c r="MXX94" s="342"/>
      <c r="MXY94" s="342"/>
      <c r="MXZ94" s="342"/>
      <c r="MYA94" s="342"/>
      <c r="MYB94" s="342"/>
      <c r="MYC94" s="342"/>
      <c r="MYD94" s="342"/>
      <c r="MYE94" s="342"/>
      <c r="MYF94" s="342"/>
      <c r="MYG94" s="342"/>
      <c r="MYH94" s="342"/>
      <c r="MYI94" s="342"/>
      <c r="MYJ94" s="342"/>
      <c r="MYK94" s="342"/>
      <c r="MYL94" s="342"/>
      <c r="MYM94" s="342"/>
      <c r="MYN94" s="342"/>
      <c r="MYO94" s="342"/>
      <c r="MYP94" s="342"/>
      <c r="MYQ94" s="342"/>
      <c r="MYR94" s="342"/>
      <c r="MYS94" s="342"/>
      <c r="MYT94" s="342"/>
      <c r="MYU94" s="342"/>
      <c r="MYV94" s="342"/>
      <c r="MYW94" s="342"/>
      <c r="MYX94" s="342"/>
      <c r="MYY94" s="342"/>
      <c r="MYZ94" s="342"/>
      <c r="MZA94" s="342"/>
      <c r="MZB94" s="342"/>
      <c r="MZC94" s="342"/>
      <c r="MZD94" s="342"/>
      <c r="MZE94" s="342"/>
      <c r="MZF94" s="342"/>
      <c r="MZG94" s="342"/>
      <c r="MZH94" s="342"/>
      <c r="MZI94" s="342"/>
      <c r="MZJ94" s="342"/>
      <c r="MZK94" s="342"/>
      <c r="MZL94" s="342"/>
      <c r="MZM94" s="342"/>
      <c r="MZN94" s="342"/>
      <c r="MZO94" s="342"/>
      <c r="MZP94" s="342"/>
      <c r="MZQ94" s="342"/>
      <c r="MZR94" s="342"/>
      <c r="MZS94" s="342"/>
      <c r="MZT94" s="342"/>
      <c r="MZU94" s="342"/>
      <c r="MZV94" s="342"/>
      <c r="MZW94" s="342"/>
      <c r="MZX94" s="342"/>
      <c r="MZY94" s="342"/>
      <c r="MZZ94" s="342"/>
      <c r="NAA94" s="342"/>
      <c r="NAB94" s="342"/>
      <c r="NAC94" s="342"/>
      <c r="NAD94" s="342"/>
      <c r="NAE94" s="342"/>
      <c r="NAF94" s="342"/>
      <c r="NAG94" s="342"/>
      <c r="NAH94" s="342"/>
      <c r="NAI94" s="342"/>
      <c r="NAJ94" s="342"/>
      <c r="NAK94" s="342"/>
      <c r="NAL94" s="342"/>
      <c r="NAM94" s="342"/>
      <c r="NAN94" s="342"/>
      <c r="NAO94" s="342"/>
      <c r="NAP94" s="342"/>
      <c r="NAQ94" s="342"/>
      <c r="NAR94" s="342"/>
      <c r="NAS94" s="342"/>
      <c r="NAT94" s="342"/>
      <c r="NAU94" s="342"/>
      <c r="NAV94" s="342"/>
      <c r="NAW94" s="342"/>
      <c r="NAX94" s="342"/>
      <c r="NAY94" s="342"/>
      <c r="NAZ94" s="342"/>
      <c r="NBA94" s="342"/>
      <c r="NBB94" s="342"/>
      <c r="NBC94" s="342"/>
      <c r="NBD94" s="342"/>
      <c r="NBE94" s="342"/>
      <c r="NBF94" s="342"/>
      <c r="NBG94" s="342"/>
      <c r="NBH94" s="342"/>
      <c r="NBI94" s="342"/>
      <c r="NBJ94" s="342"/>
      <c r="NBK94" s="342"/>
      <c r="NBL94" s="342"/>
      <c r="NBM94" s="342"/>
      <c r="NBN94" s="342"/>
      <c r="NBO94" s="342"/>
      <c r="NBP94" s="342"/>
      <c r="NBQ94" s="342"/>
      <c r="NBR94" s="342"/>
      <c r="NBS94" s="342"/>
      <c r="NBT94" s="342"/>
      <c r="NBU94" s="342"/>
      <c r="NBV94" s="342"/>
      <c r="NBW94" s="342"/>
      <c r="NBX94" s="342"/>
      <c r="NBY94" s="342"/>
      <c r="NBZ94" s="342"/>
      <c r="NCA94" s="342"/>
      <c r="NCB94" s="342"/>
      <c r="NCC94" s="342"/>
      <c r="NCD94" s="342"/>
      <c r="NCE94" s="342"/>
      <c r="NCF94" s="342"/>
      <c r="NCG94" s="342"/>
      <c r="NCH94" s="342"/>
      <c r="NCI94" s="342"/>
      <c r="NCJ94" s="342"/>
      <c r="NCK94" s="342"/>
      <c r="NCL94" s="342"/>
      <c r="NCM94" s="342"/>
      <c r="NCN94" s="342"/>
      <c r="NCO94" s="342"/>
      <c r="NCP94" s="342"/>
      <c r="NCQ94" s="342"/>
      <c r="NCR94" s="342"/>
      <c r="NCS94" s="342"/>
      <c r="NCT94" s="342"/>
      <c r="NCU94" s="342"/>
      <c r="NCV94" s="342"/>
      <c r="NCW94" s="342"/>
      <c r="NCX94" s="342"/>
      <c r="NCY94" s="342"/>
      <c r="NCZ94" s="342"/>
      <c r="NDA94" s="342"/>
      <c r="NDB94" s="342"/>
      <c r="NDC94" s="342"/>
      <c r="NDD94" s="342"/>
      <c r="NDE94" s="342"/>
      <c r="NDF94" s="342"/>
      <c r="NDG94" s="342"/>
      <c r="NDH94" s="342"/>
      <c r="NDI94" s="342"/>
      <c r="NDJ94" s="342"/>
      <c r="NDK94" s="342"/>
      <c r="NDL94" s="342"/>
      <c r="NDM94" s="342"/>
      <c r="NDN94" s="342"/>
      <c r="NDO94" s="342"/>
      <c r="NDP94" s="342"/>
      <c r="NDQ94" s="342"/>
      <c r="NDR94" s="342"/>
      <c r="NDS94" s="342"/>
      <c r="NDT94" s="342"/>
      <c r="NDU94" s="342"/>
      <c r="NDV94" s="342"/>
      <c r="NDW94" s="342"/>
      <c r="NDX94" s="342"/>
      <c r="NDY94" s="342"/>
      <c r="NDZ94" s="342"/>
      <c r="NEA94" s="342"/>
      <c r="NEB94" s="342"/>
      <c r="NEC94" s="342"/>
      <c r="NED94" s="342"/>
      <c r="NEE94" s="342"/>
      <c r="NEF94" s="342"/>
      <c r="NEG94" s="342"/>
      <c r="NEH94" s="342"/>
      <c r="NEI94" s="342"/>
      <c r="NEJ94" s="342"/>
      <c r="NEK94" s="342"/>
      <c r="NEL94" s="342"/>
      <c r="NEM94" s="342"/>
      <c r="NEN94" s="342"/>
      <c r="NEO94" s="342"/>
      <c r="NEP94" s="342"/>
      <c r="NEQ94" s="342"/>
      <c r="NER94" s="342"/>
      <c r="NES94" s="342"/>
      <c r="NET94" s="342"/>
      <c r="NEU94" s="342"/>
      <c r="NEV94" s="342"/>
      <c r="NEW94" s="342"/>
      <c r="NEX94" s="342"/>
      <c r="NEY94" s="342"/>
      <c r="NEZ94" s="342"/>
      <c r="NFA94" s="342"/>
      <c r="NFB94" s="342"/>
      <c r="NFC94" s="342"/>
      <c r="NFD94" s="342"/>
      <c r="NFE94" s="342"/>
      <c r="NFF94" s="342"/>
      <c r="NFG94" s="342"/>
      <c r="NFH94" s="342"/>
      <c r="NFI94" s="342"/>
      <c r="NFJ94" s="342"/>
      <c r="NFK94" s="342"/>
      <c r="NFL94" s="342"/>
      <c r="NFM94" s="342"/>
      <c r="NFN94" s="342"/>
      <c r="NFO94" s="342"/>
      <c r="NFP94" s="342"/>
      <c r="NFQ94" s="342"/>
      <c r="NFR94" s="342"/>
      <c r="NFS94" s="342"/>
      <c r="NFT94" s="342"/>
      <c r="NFU94" s="342"/>
      <c r="NFV94" s="342"/>
      <c r="NFW94" s="342"/>
      <c r="NFX94" s="342"/>
      <c r="NFY94" s="342"/>
      <c r="NFZ94" s="342"/>
      <c r="NGA94" s="342"/>
      <c r="NGB94" s="342"/>
      <c r="NGC94" s="342"/>
      <c r="NGD94" s="342"/>
      <c r="NGE94" s="342"/>
      <c r="NGF94" s="342"/>
      <c r="NGG94" s="342"/>
      <c r="NGH94" s="342"/>
      <c r="NGI94" s="342"/>
      <c r="NGJ94" s="342"/>
      <c r="NGK94" s="342"/>
      <c r="NGL94" s="342"/>
      <c r="NGM94" s="342"/>
      <c r="NGN94" s="342"/>
      <c r="NGO94" s="342"/>
      <c r="NGP94" s="342"/>
      <c r="NGQ94" s="342"/>
      <c r="NGR94" s="342"/>
      <c r="NGS94" s="342"/>
      <c r="NGT94" s="342"/>
      <c r="NGU94" s="342"/>
      <c r="NGV94" s="342"/>
      <c r="NGW94" s="342"/>
      <c r="NGX94" s="342"/>
      <c r="NGY94" s="342"/>
      <c r="NGZ94" s="342"/>
      <c r="NHA94" s="342"/>
      <c r="NHB94" s="342"/>
      <c r="NHC94" s="342"/>
      <c r="NHD94" s="342"/>
      <c r="NHE94" s="342"/>
      <c r="NHF94" s="342"/>
      <c r="NHG94" s="342"/>
      <c r="NHH94" s="342"/>
      <c r="NHI94" s="342"/>
      <c r="NHJ94" s="342"/>
      <c r="NHK94" s="342"/>
      <c r="NHL94" s="342"/>
      <c r="NHM94" s="342"/>
      <c r="NHN94" s="342"/>
      <c r="NHO94" s="342"/>
      <c r="NHP94" s="342"/>
      <c r="NHQ94" s="342"/>
      <c r="NHR94" s="342"/>
      <c r="NHS94" s="342"/>
      <c r="NHT94" s="342"/>
      <c r="NHU94" s="342"/>
      <c r="NHV94" s="342"/>
      <c r="NHW94" s="342"/>
      <c r="NHX94" s="342"/>
      <c r="NHY94" s="342"/>
      <c r="NHZ94" s="342"/>
      <c r="NIA94" s="342"/>
      <c r="NIB94" s="342"/>
      <c r="NIC94" s="342"/>
      <c r="NID94" s="342"/>
      <c r="NIE94" s="342"/>
      <c r="NIF94" s="342"/>
      <c r="NIG94" s="342"/>
      <c r="NIH94" s="342"/>
      <c r="NII94" s="342"/>
      <c r="NIJ94" s="342"/>
      <c r="NIK94" s="342"/>
      <c r="NIL94" s="342"/>
      <c r="NIM94" s="342"/>
      <c r="NIN94" s="342"/>
      <c r="NIO94" s="342"/>
      <c r="NIP94" s="342"/>
      <c r="NIQ94" s="342"/>
      <c r="NIR94" s="342"/>
      <c r="NIS94" s="342"/>
      <c r="NIT94" s="342"/>
      <c r="NIU94" s="342"/>
      <c r="NIV94" s="342"/>
      <c r="NIW94" s="342"/>
      <c r="NIX94" s="342"/>
      <c r="NIY94" s="342"/>
      <c r="NIZ94" s="342"/>
      <c r="NJA94" s="342"/>
      <c r="NJB94" s="342"/>
      <c r="NJC94" s="342"/>
      <c r="NJD94" s="342"/>
      <c r="NJE94" s="342"/>
      <c r="NJF94" s="342"/>
      <c r="NJG94" s="342"/>
      <c r="NJH94" s="342"/>
      <c r="NJI94" s="342"/>
      <c r="NJJ94" s="342"/>
      <c r="NJK94" s="342"/>
      <c r="NJL94" s="342"/>
      <c r="NJM94" s="342"/>
      <c r="NJN94" s="342"/>
      <c r="NJO94" s="342"/>
      <c r="NJP94" s="342"/>
      <c r="NJQ94" s="342"/>
      <c r="NJR94" s="342"/>
      <c r="NJS94" s="342"/>
      <c r="NJT94" s="342"/>
      <c r="NJU94" s="342"/>
      <c r="NJV94" s="342"/>
      <c r="NJW94" s="342"/>
      <c r="NJX94" s="342"/>
      <c r="NJY94" s="342"/>
      <c r="NJZ94" s="342"/>
      <c r="NKA94" s="342"/>
      <c r="NKB94" s="342"/>
      <c r="NKC94" s="342"/>
      <c r="NKD94" s="342"/>
      <c r="NKE94" s="342"/>
      <c r="NKF94" s="342"/>
      <c r="NKG94" s="342"/>
      <c r="NKH94" s="342"/>
      <c r="NKI94" s="342"/>
      <c r="NKJ94" s="342"/>
      <c r="NKK94" s="342"/>
      <c r="NKL94" s="342"/>
      <c r="NKM94" s="342"/>
      <c r="NKN94" s="342"/>
      <c r="NKO94" s="342"/>
      <c r="NKP94" s="342"/>
      <c r="NKQ94" s="342"/>
      <c r="NKR94" s="342"/>
      <c r="NKS94" s="342"/>
      <c r="NKT94" s="342"/>
      <c r="NKU94" s="342"/>
      <c r="NKV94" s="342"/>
      <c r="NKW94" s="342"/>
      <c r="NKX94" s="342"/>
      <c r="NKY94" s="342"/>
      <c r="NKZ94" s="342"/>
      <c r="NLA94" s="342"/>
      <c r="NLB94" s="342"/>
      <c r="NLC94" s="342"/>
      <c r="NLD94" s="342"/>
      <c r="NLE94" s="342"/>
      <c r="NLF94" s="342"/>
      <c r="NLG94" s="342"/>
      <c r="NLH94" s="342"/>
      <c r="NLI94" s="342"/>
      <c r="NLJ94" s="342"/>
      <c r="NLK94" s="342"/>
      <c r="NLL94" s="342"/>
      <c r="NLM94" s="342"/>
      <c r="NLN94" s="342"/>
      <c r="NLO94" s="342"/>
      <c r="NLP94" s="342"/>
      <c r="NLQ94" s="342"/>
      <c r="NLR94" s="342"/>
      <c r="NLS94" s="342"/>
      <c r="NLT94" s="342"/>
      <c r="NLU94" s="342"/>
      <c r="NLV94" s="342"/>
      <c r="NLW94" s="342"/>
      <c r="NLX94" s="342"/>
      <c r="NLY94" s="342"/>
      <c r="NLZ94" s="342"/>
      <c r="NMA94" s="342"/>
      <c r="NMB94" s="342"/>
      <c r="NMC94" s="342"/>
      <c r="NMD94" s="342"/>
      <c r="NME94" s="342"/>
      <c r="NMF94" s="342"/>
      <c r="NMG94" s="342"/>
      <c r="NMH94" s="342"/>
      <c r="NMI94" s="342"/>
      <c r="NMJ94" s="342"/>
      <c r="NMK94" s="342"/>
      <c r="NML94" s="342"/>
      <c r="NMM94" s="342"/>
      <c r="NMN94" s="342"/>
      <c r="NMO94" s="342"/>
      <c r="NMP94" s="342"/>
      <c r="NMQ94" s="342"/>
      <c r="NMR94" s="342"/>
      <c r="NMS94" s="342"/>
      <c r="NMT94" s="342"/>
      <c r="NMU94" s="342"/>
      <c r="NMV94" s="342"/>
      <c r="NMW94" s="342"/>
      <c r="NMX94" s="342"/>
      <c r="NMY94" s="342"/>
      <c r="NMZ94" s="342"/>
      <c r="NNA94" s="342"/>
      <c r="NNB94" s="342"/>
      <c r="NNC94" s="342"/>
      <c r="NND94" s="342"/>
      <c r="NNE94" s="342"/>
      <c r="NNF94" s="342"/>
      <c r="NNG94" s="342"/>
      <c r="NNH94" s="342"/>
      <c r="NNI94" s="342"/>
      <c r="NNJ94" s="342"/>
      <c r="NNK94" s="342"/>
      <c r="NNL94" s="342"/>
      <c r="NNM94" s="342"/>
      <c r="NNN94" s="342"/>
      <c r="NNO94" s="342"/>
      <c r="NNP94" s="342"/>
      <c r="NNQ94" s="342"/>
      <c r="NNR94" s="342"/>
      <c r="NNS94" s="342"/>
      <c r="NNT94" s="342"/>
      <c r="NNU94" s="342"/>
      <c r="NNV94" s="342"/>
      <c r="NNW94" s="342"/>
      <c r="NNX94" s="342"/>
      <c r="NNY94" s="342"/>
      <c r="NNZ94" s="342"/>
      <c r="NOA94" s="342"/>
      <c r="NOB94" s="342"/>
      <c r="NOC94" s="342"/>
      <c r="NOD94" s="342"/>
      <c r="NOE94" s="342"/>
      <c r="NOF94" s="342"/>
      <c r="NOG94" s="342"/>
      <c r="NOH94" s="342"/>
      <c r="NOI94" s="342"/>
      <c r="NOJ94" s="342"/>
      <c r="NOK94" s="342"/>
      <c r="NOL94" s="342"/>
      <c r="NOM94" s="342"/>
      <c r="NON94" s="342"/>
      <c r="NOO94" s="342"/>
      <c r="NOP94" s="342"/>
      <c r="NOQ94" s="342"/>
      <c r="NOR94" s="342"/>
      <c r="NOS94" s="342"/>
      <c r="NOT94" s="342"/>
      <c r="NOU94" s="342"/>
      <c r="NOV94" s="342"/>
      <c r="NOW94" s="342"/>
      <c r="NOX94" s="342"/>
      <c r="NOY94" s="342"/>
      <c r="NOZ94" s="342"/>
      <c r="NPA94" s="342"/>
      <c r="NPB94" s="342"/>
      <c r="NPC94" s="342"/>
      <c r="NPD94" s="342"/>
      <c r="NPE94" s="342"/>
      <c r="NPF94" s="342"/>
      <c r="NPG94" s="342"/>
      <c r="NPH94" s="342"/>
      <c r="NPI94" s="342"/>
      <c r="NPJ94" s="342"/>
      <c r="NPK94" s="342"/>
      <c r="NPL94" s="342"/>
      <c r="NPM94" s="342"/>
      <c r="NPN94" s="342"/>
      <c r="NPO94" s="342"/>
      <c r="NPP94" s="342"/>
      <c r="NPQ94" s="342"/>
      <c r="NPR94" s="342"/>
      <c r="NPS94" s="342"/>
      <c r="NPT94" s="342"/>
      <c r="NPU94" s="342"/>
      <c r="NPV94" s="342"/>
      <c r="NPW94" s="342"/>
      <c r="NPX94" s="342"/>
      <c r="NPY94" s="342"/>
      <c r="NPZ94" s="342"/>
      <c r="NQA94" s="342"/>
      <c r="NQB94" s="342"/>
      <c r="NQC94" s="342"/>
      <c r="NQD94" s="342"/>
      <c r="NQE94" s="342"/>
      <c r="NQF94" s="342"/>
      <c r="NQG94" s="342"/>
      <c r="NQH94" s="342"/>
      <c r="NQI94" s="342"/>
      <c r="NQJ94" s="342"/>
      <c r="NQK94" s="342"/>
      <c r="NQL94" s="342"/>
      <c r="NQM94" s="342"/>
      <c r="NQN94" s="342"/>
      <c r="NQO94" s="342"/>
      <c r="NQP94" s="342"/>
      <c r="NQQ94" s="342"/>
      <c r="NQR94" s="342"/>
      <c r="NQS94" s="342"/>
      <c r="NQT94" s="342"/>
      <c r="NQU94" s="342"/>
      <c r="NQV94" s="342"/>
      <c r="NQW94" s="342"/>
      <c r="NQX94" s="342"/>
      <c r="NQY94" s="342"/>
      <c r="NQZ94" s="342"/>
      <c r="NRA94" s="342"/>
      <c r="NRB94" s="342"/>
      <c r="NRC94" s="342"/>
      <c r="NRD94" s="342"/>
      <c r="NRE94" s="342"/>
      <c r="NRF94" s="342"/>
      <c r="NRG94" s="342"/>
      <c r="NRH94" s="342"/>
      <c r="NRI94" s="342"/>
      <c r="NRJ94" s="342"/>
      <c r="NRK94" s="342"/>
      <c r="NRL94" s="342"/>
      <c r="NRM94" s="342"/>
      <c r="NRN94" s="342"/>
      <c r="NRO94" s="342"/>
      <c r="NRP94" s="342"/>
      <c r="NRQ94" s="342"/>
      <c r="NRR94" s="342"/>
      <c r="NRS94" s="342"/>
      <c r="NRT94" s="342"/>
      <c r="NRU94" s="342"/>
      <c r="NRV94" s="342"/>
      <c r="NRW94" s="342"/>
      <c r="NRX94" s="342"/>
      <c r="NRY94" s="342"/>
      <c r="NRZ94" s="342"/>
      <c r="NSA94" s="342"/>
      <c r="NSB94" s="342"/>
      <c r="NSC94" s="342"/>
      <c r="NSD94" s="342"/>
      <c r="NSE94" s="342"/>
      <c r="NSF94" s="342"/>
      <c r="NSG94" s="342"/>
      <c r="NSH94" s="342"/>
      <c r="NSI94" s="342"/>
      <c r="NSJ94" s="342"/>
      <c r="NSK94" s="342"/>
      <c r="NSL94" s="342"/>
      <c r="NSM94" s="342"/>
      <c r="NSN94" s="342"/>
      <c r="NSO94" s="342"/>
      <c r="NSP94" s="342"/>
      <c r="NSQ94" s="342"/>
      <c r="NSR94" s="342"/>
      <c r="NSS94" s="342"/>
      <c r="NST94" s="342"/>
      <c r="NSU94" s="342"/>
      <c r="NSV94" s="342"/>
      <c r="NSW94" s="342"/>
      <c r="NSX94" s="342"/>
      <c r="NSY94" s="342"/>
      <c r="NSZ94" s="342"/>
      <c r="NTA94" s="342"/>
      <c r="NTB94" s="342"/>
      <c r="NTC94" s="342"/>
      <c r="NTD94" s="342"/>
      <c r="NTE94" s="342"/>
      <c r="NTF94" s="342"/>
      <c r="NTG94" s="342"/>
      <c r="NTH94" s="342"/>
      <c r="NTI94" s="342"/>
      <c r="NTJ94" s="342"/>
      <c r="NTK94" s="342"/>
      <c r="NTL94" s="342"/>
      <c r="NTM94" s="342"/>
      <c r="NTN94" s="342"/>
      <c r="NTO94" s="342"/>
      <c r="NTP94" s="342"/>
      <c r="NTQ94" s="342"/>
      <c r="NTR94" s="342"/>
      <c r="NTS94" s="342"/>
      <c r="NTT94" s="342"/>
      <c r="NTU94" s="342"/>
      <c r="NTV94" s="342"/>
      <c r="NTW94" s="342"/>
      <c r="NTX94" s="342"/>
      <c r="NTY94" s="342"/>
      <c r="NTZ94" s="342"/>
      <c r="NUA94" s="342"/>
      <c r="NUB94" s="342"/>
      <c r="NUC94" s="342"/>
      <c r="NUD94" s="342"/>
      <c r="NUE94" s="342"/>
      <c r="NUF94" s="342"/>
      <c r="NUG94" s="342"/>
      <c r="NUH94" s="342"/>
      <c r="NUI94" s="342"/>
      <c r="NUJ94" s="342"/>
      <c r="NUK94" s="342"/>
      <c r="NUL94" s="342"/>
      <c r="NUM94" s="342"/>
      <c r="NUN94" s="342"/>
      <c r="NUO94" s="342"/>
      <c r="NUP94" s="342"/>
      <c r="NUQ94" s="342"/>
      <c r="NUR94" s="342"/>
      <c r="NUS94" s="342"/>
      <c r="NUT94" s="342"/>
      <c r="NUU94" s="342"/>
      <c r="NUV94" s="342"/>
      <c r="NUW94" s="342"/>
      <c r="NUX94" s="342"/>
      <c r="NUY94" s="342"/>
      <c r="NUZ94" s="342"/>
      <c r="NVA94" s="342"/>
      <c r="NVB94" s="342"/>
      <c r="NVC94" s="342"/>
      <c r="NVD94" s="342"/>
      <c r="NVE94" s="342"/>
      <c r="NVF94" s="342"/>
      <c r="NVG94" s="342"/>
      <c r="NVH94" s="342"/>
      <c r="NVI94" s="342"/>
      <c r="NVJ94" s="342"/>
      <c r="NVK94" s="342"/>
      <c r="NVL94" s="342"/>
      <c r="NVM94" s="342"/>
      <c r="NVN94" s="342"/>
      <c r="NVO94" s="342"/>
      <c r="NVP94" s="342"/>
      <c r="NVQ94" s="342"/>
      <c r="NVR94" s="342"/>
      <c r="NVS94" s="342"/>
      <c r="NVT94" s="342"/>
      <c r="NVU94" s="342"/>
      <c r="NVV94" s="342"/>
      <c r="NVW94" s="342"/>
      <c r="NVX94" s="342"/>
      <c r="NVY94" s="342"/>
      <c r="NVZ94" s="342"/>
      <c r="NWA94" s="342"/>
      <c r="NWB94" s="342"/>
      <c r="NWC94" s="342"/>
      <c r="NWD94" s="342"/>
      <c r="NWE94" s="342"/>
      <c r="NWF94" s="342"/>
      <c r="NWG94" s="342"/>
      <c r="NWH94" s="342"/>
      <c r="NWI94" s="342"/>
      <c r="NWJ94" s="342"/>
      <c r="NWK94" s="342"/>
      <c r="NWL94" s="342"/>
      <c r="NWM94" s="342"/>
      <c r="NWN94" s="342"/>
      <c r="NWO94" s="342"/>
      <c r="NWP94" s="342"/>
      <c r="NWQ94" s="342"/>
      <c r="NWR94" s="342"/>
      <c r="NWS94" s="342"/>
      <c r="NWT94" s="342"/>
      <c r="NWU94" s="342"/>
      <c r="NWV94" s="342"/>
      <c r="NWW94" s="342"/>
      <c r="NWX94" s="342"/>
      <c r="NWY94" s="342"/>
      <c r="NWZ94" s="342"/>
      <c r="NXA94" s="342"/>
      <c r="NXB94" s="342"/>
      <c r="NXC94" s="342"/>
      <c r="NXD94" s="342"/>
      <c r="NXE94" s="342"/>
      <c r="NXF94" s="342"/>
      <c r="NXG94" s="342"/>
      <c r="NXH94" s="342"/>
      <c r="NXI94" s="342"/>
      <c r="NXJ94" s="342"/>
      <c r="NXK94" s="342"/>
      <c r="NXL94" s="342"/>
      <c r="NXM94" s="342"/>
      <c r="NXN94" s="342"/>
      <c r="NXO94" s="342"/>
      <c r="NXP94" s="342"/>
      <c r="NXQ94" s="342"/>
      <c r="NXR94" s="342"/>
      <c r="NXS94" s="342"/>
      <c r="NXT94" s="342"/>
      <c r="NXU94" s="342"/>
      <c r="NXV94" s="342"/>
      <c r="NXW94" s="342"/>
      <c r="NXX94" s="342"/>
      <c r="NXY94" s="342"/>
      <c r="NXZ94" s="342"/>
      <c r="NYA94" s="342"/>
      <c r="NYB94" s="342"/>
      <c r="NYC94" s="342"/>
      <c r="NYD94" s="342"/>
      <c r="NYE94" s="342"/>
      <c r="NYF94" s="342"/>
      <c r="NYG94" s="342"/>
      <c r="NYH94" s="342"/>
      <c r="NYI94" s="342"/>
      <c r="NYJ94" s="342"/>
      <c r="NYK94" s="342"/>
      <c r="NYL94" s="342"/>
      <c r="NYM94" s="342"/>
      <c r="NYN94" s="342"/>
      <c r="NYO94" s="342"/>
      <c r="NYP94" s="342"/>
      <c r="NYQ94" s="342"/>
      <c r="NYR94" s="342"/>
      <c r="NYS94" s="342"/>
      <c r="NYT94" s="342"/>
      <c r="NYU94" s="342"/>
      <c r="NYV94" s="342"/>
      <c r="NYW94" s="342"/>
      <c r="NYX94" s="342"/>
      <c r="NYY94" s="342"/>
      <c r="NYZ94" s="342"/>
      <c r="NZA94" s="342"/>
      <c r="NZB94" s="342"/>
      <c r="NZC94" s="342"/>
      <c r="NZD94" s="342"/>
      <c r="NZE94" s="342"/>
      <c r="NZF94" s="342"/>
      <c r="NZG94" s="342"/>
      <c r="NZH94" s="342"/>
      <c r="NZI94" s="342"/>
      <c r="NZJ94" s="342"/>
      <c r="NZK94" s="342"/>
      <c r="NZL94" s="342"/>
      <c r="NZM94" s="342"/>
      <c r="NZN94" s="342"/>
      <c r="NZO94" s="342"/>
      <c r="NZP94" s="342"/>
      <c r="NZQ94" s="342"/>
      <c r="NZR94" s="342"/>
      <c r="NZS94" s="342"/>
      <c r="NZT94" s="342"/>
      <c r="NZU94" s="342"/>
      <c r="NZV94" s="342"/>
      <c r="NZW94" s="342"/>
      <c r="NZX94" s="342"/>
      <c r="NZY94" s="342"/>
      <c r="NZZ94" s="342"/>
      <c r="OAA94" s="342"/>
      <c r="OAB94" s="342"/>
      <c r="OAC94" s="342"/>
      <c r="OAD94" s="342"/>
      <c r="OAE94" s="342"/>
      <c r="OAF94" s="342"/>
      <c r="OAG94" s="342"/>
      <c r="OAH94" s="342"/>
      <c r="OAI94" s="342"/>
      <c r="OAJ94" s="342"/>
      <c r="OAK94" s="342"/>
      <c r="OAL94" s="342"/>
      <c r="OAM94" s="342"/>
      <c r="OAN94" s="342"/>
      <c r="OAO94" s="342"/>
      <c r="OAP94" s="342"/>
      <c r="OAQ94" s="342"/>
      <c r="OAR94" s="342"/>
      <c r="OAS94" s="342"/>
      <c r="OAT94" s="342"/>
      <c r="OAU94" s="342"/>
      <c r="OAV94" s="342"/>
      <c r="OAW94" s="342"/>
      <c r="OAX94" s="342"/>
      <c r="OAY94" s="342"/>
      <c r="OAZ94" s="342"/>
      <c r="OBA94" s="342"/>
      <c r="OBB94" s="342"/>
      <c r="OBC94" s="342"/>
      <c r="OBD94" s="342"/>
      <c r="OBE94" s="342"/>
      <c r="OBF94" s="342"/>
      <c r="OBG94" s="342"/>
      <c r="OBH94" s="342"/>
      <c r="OBI94" s="342"/>
      <c r="OBJ94" s="342"/>
      <c r="OBK94" s="342"/>
      <c r="OBL94" s="342"/>
      <c r="OBM94" s="342"/>
      <c r="OBN94" s="342"/>
      <c r="OBO94" s="342"/>
      <c r="OBP94" s="342"/>
      <c r="OBQ94" s="342"/>
      <c r="OBR94" s="342"/>
      <c r="OBS94" s="342"/>
      <c r="OBT94" s="342"/>
      <c r="OBU94" s="342"/>
      <c r="OBV94" s="342"/>
      <c r="OBW94" s="342"/>
      <c r="OBX94" s="342"/>
      <c r="OBY94" s="342"/>
      <c r="OBZ94" s="342"/>
      <c r="OCA94" s="342"/>
      <c r="OCB94" s="342"/>
      <c r="OCC94" s="342"/>
      <c r="OCD94" s="342"/>
      <c r="OCE94" s="342"/>
      <c r="OCF94" s="342"/>
      <c r="OCG94" s="342"/>
      <c r="OCH94" s="342"/>
      <c r="OCI94" s="342"/>
      <c r="OCJ94" s="342"/>
      <c r="OCK94" s="342"/>
      <c r="OCL94" s="342"/>
      <c r="OCM94" s="342"/>
      <c r="OCN94" s="342"/>
      <c r="OCO94" s="342"/>
      <c r="OCP94" s="342"/>
      <c r="OCQ94" s="342"/>
      <c r="OCR94" s="342"/>
      <c r="OCS94" s="342"/>
      <c r="OCT94" s="342"/>
      <c r="OCU94" s="342"/>
      <c r="OCV94" s="342"/>
      <c r="OCW94" s="342"/>
      <c r="OCX94" s="342"/>
      <c r="OCY94" s="342"/>
      <c r="OCZ94" s="342"/>
      <c r="ODA94" s="342"/>
      <c r="ODB94" s="342"/>
      <c r="ODC94" s="342"/>
      <c r="ODD94" s="342"/>
      <c r="ODE94" s="342"/>
      <c r="ODF94" s="342"/>
      <c r="ODG94" s="342"/>
      <c r="ODH94" s="342"/>
      <c r="ODI94" s="342"/>
      <c r="ODJ94" s="342"/>
      <c r="ODK94" s="342"/>
      <c r="ODL94" s="342"/>
      <c r="ODM94" s="342"/>
      <c r="ODN94" s="342"/>
      <c r="ODO94" s="342"/>
      <c r="ODP94" s="342"/>
      <c r="ODQ94" s="342"/>
      <c r="ODR94" s="342"/>
      <c r="ODS94" s="342"/>
      <c r="ODT94" s="342"/>
      <c r="ODU94" s="342"/>
      <c r="ODV94" s="342"/>
      <c r="ODW94" s="342"/>
      <c r="ODX94" s="342"/>
      <c r="ODY94" s="342"/>
      <c r="ODZ94" s="342"/>
      <c r="OEA94" s="342"/>
      <c r="OEB94" s="342"/>
      <c r="OEC94" s="342"/>
      <c r="OED94" s="342"/>
      <c r="OEE94" s="342"/>
      <c r="OEF94" s="342"/>
      <c r="OEG94" s="342"/>
      <c r="OEH94" s="342"/>
      <c r="OEI94" s="342"/>
      <c r="OEJ94" s="342"/>
      <c r="OEK94" s="342"/>
      <c r="OEL94" s="342"/>
      <c r="OEM94" s="342"/>
      <c r="OEN94" s="342"/>
      <c r="OEO94" s="342"/>
      <c r="OEP94" s="342"/>
      <c r="OEQ94" s="342"/>
      <c r="OER94" s="342"/>
      <c r="OES94" s="342"/>
      <c r="OET94" s="342"/>
      <c r="OEU94" s="342"/>
      <c r="OEV94" s="342"/>
      <c r="OEW94" s="342"/>
      <c r="OEX94" s="342"/>
      <c r="OEY94" s="342"/>
      <c r="OEZ94" s="342"/>
      <c r="OFA94" s="342"/>
      <c r="OFB94" s="342"/>
      <c r="OFC94" s="342"/>
      <c r="OFD94" s="342"/>
      <c r="OFE94" s="342"/>
      <c r="OFF94" s="342"/>
      <c r="OFG94" s="342"/>
      <c r="OFH94" s="342"/>
      <c r="OFI94" s="342"/>
      <c r="OFJ94" s="342"/>
      <c r="OFK94" s="342"/>
      <c r="OFL94" s="342"/>
      <c r="OFM94" s="342"/>
      <c r="OFN94" s="342"/>
      <c r="OFO94" s="342"/>
      <c r="OFP94" s="342"/>
      <c r="OFQ94" s="342"/>
      <c r="OFR94" s="342"/>
      <c r="OFS94" s="342"/>
      <c r="OFT94" s="342"/>
      <c r="OFU94" s="342"/>
      <c r="OFV94" s="342"/>
      <c r="OFW94" s="342"/>
      <c r="OFX94" s="342"/>
      <c r="OFY94" s="342"/>
      <c r="OFZ94" s="342"/>
      <c r="OGA94" s="342"/>
      <c r="OGB94" s="342"/>
      <c r="OGC94" s="342"/>
      <c r="OGD94" s="342"/>
      <c r="OGE94" s="342"/>
      <c r="OGF94" s="342"/>
      <c r="OGG94" s="342"/>
      <c r="OGH94" s="342"/>
      <c r="OGI94" s="342"/>
      <c r="OGJ94" s="342"/>
      <c r="OGK94" s="342"/>
      <c r="OGL94" s="342"/>
      <c r="OGM94" s="342"/>
      <c r="OGN94" s="342"/>
      <c r="OGO94" s="342"/>
      <c r="OGP94" s="342"/>
      <c r="OGQ94" s="342"/>
      <c r="OGR94" s="342"/>
      <c r="OGS94" s="342"/>
      <c r="OGT94" s="342"/>
      <c r="OGU94" s="342"/>
      <c r="OGV94" s="342"/>
      <c r="OGW94" s="342"/>
      <c r="OGX94" s="342"/>
      <c r="OGY94" s="342"/>
      <c r="OGZ94" s="342"/>
      <c r="OHA94" s="342"/>
      <c r="OHB94" s="342"/>
      <c r="OHC94" s="342"/>
      <c r="OHD94" s="342"/>
      <c r="OHE94" s="342"/>
      <c r="OHF94" s="342"/>
      <c r="OHG94" s="342"/>
      <c r="OHH94" s="342"/>
      <c r="OHI94" s="342"/>
      <c r="OHJ94" s="342"/>
      <c r="OHK94" s="342"/>
      <c r="OHL94" s="342"/>
      <c r="OHM94" s="342"/>
      <c r="OHN94" s="342"/>
      <c r="OHO94" s="342"/>
      <c r="OHP94" s="342"/>
      <c r="OHQ94" s="342"/>
      <c r="OHR94" s="342"/>
      <c r="OHS94" s="342"/>
      <c r="OHT94" s="342"/>
      <c r="OHU94" s="342"/>
      <c r="OHV94" s="342"/>
      <c r="OHW94" s="342"/>
      <c r="OHX94" s="342"/>
      <c r="OHY94" s="342"/>
      <c r="OHZ94" s="342"/>
      <c r="OIA94" s="342"/>
      <c r="OIB94" s="342"/>
      <c r="OIC94" s="342"/>
      <c r="OID94" s="342"/>
      <c r="OIE94" s="342"/>
      <c r="OIF94" s="342"/>
      <c r="OIG94" s="342"/>
      <c r="OIH94" s="342"/>
      <c r="OII94" s="342"/>
      <c r="OIJ94" s="342"/>
      <c r="OIK94" s="342"/>
      <c r="OIL94" s="342"/>
      <c r="OIM94" s="342"/>
      <c r="OIN94" s="342"/>
      <c r="OIO94" s="342"/>
      <c r="OIP94" s="342"/>
      <c r="OIQ94" s="342"/>
      <c r="OIR94" s="342"/>
      <c r="OIS94" s="342"/>
      <c r="OIT94" s="342"/>
      <c r="OIU94" s="342"/>
      <c r="OIV94" s="342"/>
      <c r="OIW94" s="342"/>
      <c r="OIX94" s="342"/>
      <c r="OIY94" s="342"/>
      <c r="OIZ94" s="342"/>
      <c r="OJA94" s="342"/>
      <c r="OJB94" s="342"/>
      <c r="OJC94" s="342"/>
      <c r="OJD94" s="342"/>
      <c r="OJE94" s="342"/>
      <c r="OJF94" s="342"/>
      <c r="OJG94" s="342"/>
      <c r="OJH94" s="342"/>
      <c r="OJI94" s="342"/>
      <c r="OJJ94" s="342"/>
      <c r="OJK94" s="342"/>
      <c r="OJL94" s="342"/>
      <c r="OJM94" s="342"/>
      <c r="OJN94" s="342"/>
      <c r="OJO94" s="342"/>
      <c r="OJP94" s="342"/>
      <c r="OJQ94" s="342"/>
      <c r="OJR94" s="342"/>
      <c r="OJS94" s="342"/>
      <c r="OJT94" s="342"/>
      <c r="OJU94" s="342"/>
      <c r="OJV94" s="342"/>
      <c r="OJW94" s="342"/>
      <c r="OJX94" s="342"/>
      <c r="OJY94" s="342"/>
      <c r="OJZ94" s="342"/>
      <c r="OKA94" s="342"/>
      <c r="OKB94" s="342"/>
      <c r="OKC94" s="342"/>
      <c r="OKD94" s="342"/>
      <c r="OKE94" s="342"/>
      <c r="OKF94" s="342"/>
      <c r="OKG94" s="342"/>
      <c r="OKH94" s="342"/>
      <c r="OKI94" s="342"/>
      <c r="OKJ94" s="342"/>
      <c r="OKK94" s="342"/>
      <c r="OKL94" s="342"/>
      <c r="OKM94" s="342"/>
      <c r="OKN94" s="342"/>
      <c r="OKO94" s="342"/>
      <c r="OKP94" s="342"/>
      <c r="OKQ94" s="342"/>
      <c r="OKR94" s="342"/>
      <c r="OKS94" s="342"/>
      <c r="OKT94" s="342"/>
      <c r="OKU94" s="342"/>
      <c r="OKV94" s="342"/>
      <c r="OKW94" s="342"/>
      <c r="OKX94" s="342"/>
      <c r="OKY94" s="342"/>
      <c r="OKZ94" s="342"/>
      <c r="OLA94" s="342"/>
      <c r="OLB94" s="342"/>
      <c r="OLC94" s="342"/>
      <c r="OLD94" s="342"/>
      <c r="OLE94" s="342"/>
      <c r="OLF94" s="342"/>
      <c r="OLG94" s="342"/>
      <c r="OLH94" s="342"/>
      <c r="OLI94" s="342"/>
      <c r="OLJ94" s="342"/>
      <c r="OLK94" s="342"/>
      <c r="OLL94" s="342"/>
      <c r="OLM94" s="342"/>
      <c r="OLN94" s="342"/>
      <c r="OLO94" s="342"/>
      <c r="OLP94" s="342"/>
      <c r="OLQ94" s="342"/>
      <c r="OLR94" s="342"/>
      <c r="OLS94" s="342"/>
      <c r="OLT94" s="342"/>
      <c r="OLU94" s="342"/>
      <c r="OLV94" s="342"/>
      <c r="OLW94" s="342"/>
      <c r="OLX94" s="342"/>
      <c r="OLY94" s="342"/>
      <c r="OLZ94" s="342"/>
      <c r="OMA94" s="342"/>
      <c r="OMB94" s="342"/>
      <c r="OMC94" s="342"/>
      <c r="OMD94" s="342"/>
      <c r="OME94" s="342"/>
      <c r="OMF94" s="342"/>
      <c r="OMG94" s="342"/>
      <c r="OMH94" s="342"/>
      <c r="OMI94" s="342"/>
      <c r="OMJ94" s="342"/>
      <c r="OMK94" s="342"/>
      <c r="OML94" s="342"/>
      <c r="OMM94" s="342"/>
      <c r="OMN94" s="342"/>
      <c r="OMO94" s="342"/>
      <c r="OMP94" s="342"/>
      <c r="OMQ94" s="342"/>
      <c r="OMR94" s="342"/>
      <c r="OMS94" s="342"/>
      <c r="OMT94" s="342"/>
      <c r="OMU94" s="342"/>
      <c r="OMV94" s="342"/>
      <c r="OMW94" s="342"/>
      <c r="OMX94" s="342"/>
      <c r="OMY94" s="342"/>
      <c r="OMZ94" s="342"/>
      <c r="ONA94" s="342"/>
      <c r="ONB94" s="342"/>
      <c r="ONC94" s="342"/>
      <c r="OND94" s="342"/>
      <c r="ONE94" s="342"/>
      <c r="ONF94" s="342"/>
      <c r="ONG94" s="342"/>
      <c r="ONH94" s="342"/>
      <c r="ONI94" s="342"/>
      <c r="ONJ94" s="342"/>
      <c r="ONK94" s="342"/>
      <c r="ONL94" s="342"/>
      <c r="ONM94" s="342"/>
      <c r="ONN94" s="342"/>
      <c r="ONO94" s="342"/>
      <c r="ONP94" s="342"/>
      <c r="ONQ94" s="342"/>
      <c r="ONR94" s="342"/>
      <c r="ONS94" s="342"/>
      <c r="ONT94" s="342"/>
      <c r="ONU94" s="342"/>
      <c r="ONV94" s="342"/>
      <c r="ONW94" s="342"/>
      <c r="ONX94" s="342"/>
      <c r="ONY94" s="342"/>
      <c r="ONZ94" s="342"/>
      <c r="OOA94" s="342"/>
      <c r="OOB94" s="342"/>
      <c r="OOC94" s="342"/>
      <c r="OOD94" s="342"/>
      <c r="OOE94" s="342"/>
      <c r="OOF94" s="342"/>
      <c r="OOG94" s="342"/>
      <c r="OOH94" s="342"/>
      <c r="OOI94" s="342"/>
      <c r="OOJ94" s="342"/>
      <c r="OOK94" s="342"/>
      <c r="OOL94" s="342"/>
      <c r="OOM94" s="342"/>
      <c r="OON94" s="342"/>
      <c r="OOO94" s="342"/>
      <c r="OOP94" s="342"/>
      <c r="OOQ94" s="342"/>
      <c r="OOR94" s="342"/>
      <c r="OOS94" s="342"/>
      <c r="OOT94" s="342"/>
      <c r="OOU94" s="342"/>
      <c r="OOV94" s="342"/>
      <c r="OOW94" s="342"/>
      <c r="OOX94" s="342"/>
      <c r="OOY94" s="342"/>
      <c r="OOZ94" s="342"/>
      <c r="OPA94" s="342"/>
      <c r="OPB94" s="342"/>
      <c r="OPC94" s="342"/>
      <c r="OPD94" s="342"/>
      <c r="OPE94" s="342"/>
      <c r="OPF94" s="342"/>
      <c r="OPG94" s="342"/>
      <c r="OPH94" s="342"/>
      <c r="OPI94" s="342"/>
      <c r="OPJ94" s="342"/>
      <c r="OPK94" s="342"/>
      <c r="OPL94" s="342"/>
      <c r="OPM94" s="342"/>
      <c r="OPN94" s="342"/>
      <c r="OPO94" s="342"/>
      <c r="OPP94" s="342"/>
      <c r="OPQ94" s="342"/>
      <c r="OPR94" s="342"/>
      <c r="OPS94" s="342"/>
      <c r="OPT94" s="342"/>
      <c r="OPU94" s="342"/>
      <c r="OPV94" s="342"/>
      <c r="OPW94" s="342"/>
      <c r="OPX94" s="342"/>
      <c r="OPY94" s="342"/>
      <c r="OPZ94" s="342"/>
      <c r="OQA94" s="342"/>
      <c r="OQB94" s="342"/>
      <c r="OQC94" s="342"/>
      <c r="OQD94" s="342"/>
      <c r="OQE94" s="342"/>
      <c r="OQF94" s="342"/>
      <c r="OQG94" s="342"/>
      <c r="OQH94" s="342"/>
      <c r="OQI94" s="342"/>
      <c r="OQJ94" s="342"/>
      <c r="OQK94" s="342"/>
      <c r="OQL94" s="342"/>
      <c r="OQM94" s="342"/>
      <c r="OQN94" s="342"/>
      <c r="OQO94" s="342"/>
      <c r="OQP94" s="342"/>
      <c r="OQQ94" s="342"/>
      <c r="OQR94" s="342"/>
      <c r="OQS94" s="342"/>
      <c r="OQT94" s="342"/>
      <c r="OQU94" s="342"/>
      <c r="OQV94" s="342"/>
      <c r="OQW94" s="342"/>
      <c r="OQX94" s="342"/>
      <c r="OQY94" s="342"/>
      <c r="OQZ94" s="342"/>
      <c r="ORA94" s="342"/>
      <c r="ORB94" s="342"/>
      <c r="ORC94" s="342"/>
      <c r="ORD94" s="342"/>
      <c r="ORE94" s="342"/>
      <c r="ORF94" s="342"/>
      <c r="ORG94" s="342"/>
      <c r="ORH94" s="342"/>
      <c r="ORI94" s="342"/>
      <c r="ORJ94" s="342"/>
      <c r="ORK94" s="342"/>
      <c r="ORL94" s="342"/>
      <c r="ORM94" s="342"/>
      <c r="ORN94" s="342"/>
      <c r="ORO94" s="342"/>
      <c r="ORP94" s="342"/>
      <c r="ORQ94" s="342"/>
      <c r="ORR94" s="342"/>
      <c r="ORS94" s="342"/>
      <c r="ORT94" s="342"/>
      <c r="ORU94" s="342"/>
      <c r="ORV94" s="342"/>
      <c r="ORW94" s="342"/>
      <c r="ORX94" s="342"/>
      <c r="ORY94" s="342"/>
      <c r="ORZ94" s="342"/>
      <c r="OSA94" s="342"/>
      <c r="OSB94" s="342"/>
      <c r="OSC94" s="342"/>
      <c r="OSD94" s="342"/>
      <c r="OSE94" s="342"/>
      <c r="OSF94" s="342"/>
      <c r="OSG94" s="342"/>
      <c r="OSH94" s="342"/>
      <c r="OSI94" s="342"/>
      <c r="OSJ94" s="342"/>
      <c r="OSK94" s="342"/>
      <c r="OSL94" s="342"/>
      <c r="OSM94" s="342"/>
      <c r="OSN94" s="342"/>
      <c r="OSO94" s="342"/>
      <c r="OSP94" s="342"/>
      <c r="OSQ94" s="342"/>
      <c r="OSR94" s="342"/>
      <c r="OSS94" s="342"/>
      <c r="OST94" s="342"/>
      <c r="OSU94" s="342"/>
      <c r="OSV94" s="342"/>
      <c r="OSW94" s="342"/>
      <c r="OSX94" s="342"/>
      <c r="OSY94" s="342"/>
      <c r="OSZ94" s="342"/>
      <c r="OTA94" s="342"/>
      <c r="OTB94" s="342"/>
      <c r="OTC94" s="342"/>
      <c r="OTD94" s="342"/>
      <c r="OTE94" s="342"/>
      <c r="OTF94" s="342"/>
      <c r="OTG94" s="342"/>
      <c r="OTH94" s="342"/>
      <c r="OTI94" s="342"/>
      <c r="OTJ94" s="342"/>
      <c r="OTK94" s="342"/>
      <c r="OTL94" s="342"/>
      <c r="OTM94" s="342"/>
      <c r="OTN94" s="342"/>
      <c r="OTO94" s="342"/>
      <c r="OTP94" s="342"/>
      <c r="OTQ94" s="342"/>
      <c r="OTR94" s="342"/>
      <c r="OTS94" s="342"/>
      <c r="OTT94" s="342"/>
      <c r="OTU94" s="342"/>
      <c r="OTV94" s="342"/>
      <c r="OTW94" s="342"/>
      <c r="OTX94" s="342"/>
      <c r="OTY94" s="342"/>
      <c r="OTZ94" s="342"/>
      <c r="OUA94" s="342"/>
      <c r="OUB94" s="342"/>
      <c r="OUC94" s="342"/>
      <c r="OUD94" s="342"/>
      <c r="OUE94" s="342"/>
      <c r="OUF94" s="342"/>
      <c r="OUG94" s="342"/>
      <c r="OUH94" s="342"/>
      <c r="OUI94" s="342"/>
      <c r="OUJ94" s="342"/>
      <c r="OUK94" s="342"/>
      <c r="OUL94" s="342"/>
      <c r="OUM94" s="342"/>
      <c r="OUN94" s="342"/>
      <c r="OUO94" s="342"/>
      <c r="OUP94" s="342"/>
      <c r="OUQ94" s="342"/>
      <c r="OUR94" s="342"/>
      <c r="OUS94" s="342"/>
      <c r="OUT94" s="342"/>
      <c r="OUU94" s="342"/>
      <c r="OUV94" s="342"/>
      <c r="OUW94" s="342"/>
      <c r="OUX94" s="342"/>
      <c r="OUY94" s="342"/>
      <c r="OUZ94" s="342"/>
      <c r="OVA94" s="342"/>
      <c r="OVB94" s="342"/>
      <c r="OVC94" s="342"/>
      <c r="OVD94" s="342"/>
      <c r="OVE94" s="342"/>
      <c r="OVF94" s="342"/>
      <c r="OVG94" s="342"/>
      <c r="OVH94" s="342"/>
      <c r="OVI94" s="342"/>
      <c r="OVJ94" s="342"/>
      <c r="OVK94" s="342"/>
      <c r="OVL94" s="342"/>
      <c r="OVM94" s="342"/>
      <c r="OVN94" s="342"/>
      <c r="OVO94" s="342"/>
      <c r="OVP94" s="342"/>
      <c r="OVQ94" s="342"/>
      <c r="OVR94" s="342"/>
      <c r="OVS94" s="342"/>
      <c r="OVT94" s="342"/>
      <c r="OVU94" s="342"/>
      <c r="OVV94" s="342"/>
      <c r="OVW94" s="342"/>
      <c r="OVX94" s="342"/>
      <c r="OVY94" s="342"/>
      <c r="OVZ94" s="342"/>
      <c r="OWA94" s="342"/>
      <c r="OWB94" s="342"/>
      <c r="OWC94" s="342"/>
      <c r="OWD94" s="342"/>
      <c r="OWE94" s="342"/>
      <c r="OWF94" s="342"/>
      <c r="OWG94" s="342"/>
      <c r="OWH94" s="342"/>
      <c r="OWI94" s="342"/>
      <c r="OWJ94" s="342"/>
      <c r="OWK94" s="342"/>
      <c r="OWL94" s="342"/>
      <c r="OWM94" s="342"/>
      <c r="OWN94" s="342"/>
      <c r="OWO94" s="342"/>
      <c r="OWP94" s="342"/>
      <c r="OWQ94" s="342"/>
      <c r="OWR94" s="342"/>
      <c r="OWS94" s="342"/>
      <c r="OWT94" s="342"/>
      <c r="OWU94" s="342"/>
      <c r="OWV94" s="342"/>
      <c r="OWW94" s="342"/>
      <c r="OWX94" s="342"/>
      <c r="OWY94" s="342"/>
      <c r="OWZ94" s="342"/>
      <c r="OXA94" s="342"/>
      <c r="OXB94" s="342"/>
      <c r="OXC94" s="342"/>
      <c r="OXD94" s="342"/>
      <c r="OXE94" s="342"/>
      <c r="OXF94" s="342"/>
      <c r="OXG94" s="342"/>
      <c r="OXH94" s="342"/>
      <c r="OXI94" s="342"/>
      <c r="OXJ94" s="342"/>
      <c r="OXK94" s="342"/>
      <c r="OXL94" s="342"/>
      <c r="OXM94" s="342"/>
      <c r="OXN94" s="342"/>
      <c r="OXO94" s="342"/>
      <c r="OXP94" s="342"/>
      <c r="OXQ94" s="342"/>
      <c r="OXR94" s="342"/>
      <c r="OXS94" s="342"/>
      <c r="OXT94" s="342"/>
      <c r="OXU94" s="342"/>
      <c r="OXV94" s="342"/>
      <c r="OXW94" s="342"/>
      <c r="OXX94" s="342"/>
      <c r="OXY94" s="342"/>
      <c r="OXZ94" s="342"/>
      <c r="OYA94" s="342"/>
      <c r="OYB94" s="342"/>
      <c r="OYC94" s="342"/>
      <c r="OYD94" s="342"/>
      <c r="OYE94" s="342"/>
      <c r="OYF94" s="342"/>
      <c r="OYG94" s="342"/>
      <c r="OYH94" s="342"/>
      <c r="OYI94" s="342"/>
      <c r="OYJ94" s="342"/>
      <c r="OYK94" s="342"/>
      <c r="OYL94" s="342"/>
      <c r="OYM94" s="342"/>
      <c r="OYN94" s="342"/>
      <c r="OYO94" s="342"/>
      <c r="OYP94" s="342"/>
      <c r="OYQ94" s="342"/>
      <c r="OYR94" s="342"/>
      <c r="OYS94" s="342"/>
      <c r="OYT94" s="342"/>
      <c r="OYU94" s="342"/>
      <c r="OYV94" s="342"/>
      <c r="OYW94" s="342"/>
      <c r="OYX94" s="342"/>
      <c r="OYY94" s="342"/>
      <c r="OYZ94" s="342"/>
      <c r="OZA94" s="342"/>
      <c r="OZB94" s="342"/>
      <c r="OZC94" s="342"/>
      <c r="OZD94" s="342"/>
      <c r="OZE94" s="342"/>
      <c r="OZF94" s="342"/>
      <c r="OZG94" s="342"/>
      <c r="OZH94" s="342"/>
      <c r="OZI94" s="342"/>
      <c r="OZJ94" s="342"/>
      <c r="OZK94" s="342"/>
      <c r="OZL94" s="342"/>
      <c r="OZM94" s="342"/>
      <c r="OZN94" s="342"/>
      <c r="OZO94" s="342"/>
      <c r="OZP94" s="342"/>
      <c r="OZQ94" s="342"/>
      <c r="OZR94" s="342"/>
      <c r="OZS94" s="342"/>
      <c r="OZT94" s="342"/>
      <c r="OZU94" s="342"/>
      <c r="OZV94" s="342"/>
      <c r="OZW94" s="342"/>
      <c r="OZX94" s="342"/>
      <c r="OZY94" s="342"/>
      <c r="OZZ94" s="342"/>
      <c r="PAA94" s="342"/>
      <c r="PAB94" s="342"/>
      <c r="PAC94" s="342"/>
      <c r="PAD94" s="342"/>
      <c r="PAE94" s="342"/>
      <c r="PAF94" s="342"/>
      <c r="PAG94" s="342"/>
      <c r="PAH94" s="342"/>
      <c r="PAI94" s="342"/>
      <c r="PAJ94" s="342"/>
      <c r="PAK94" s="342"/>
      <c r="PAL94" s="342"/>
      <c r="PAM94" s="342"/>
      <c r="PAN94" s="342"/>
      <c r="PAO94" s="342"/>
      <c r="PAP94" s="342"/>
      <c r="PAQ94" s="342"/>
      <c r="PAR94" s="342"/>
      <c r="PAS94" s="342"/>
      <c r="PAT94" s="342"/>
      <c r="PAU94" s="342"/>
      <c r="PAV94" s="342"/>
      <c r="PAW94" s="342"/>
      <c r="PAX94" s="342"/>
      <c r="PAY94" s="342"/>
      <c r="PAZ94" s="342"/>
      <c r="PBA94" s="342"/>
      <c r="PBB94" s="342"/>
      <c r="PBC94" s="342"/>
      <c r="PBD94" s="342"/>
      <c r="PBE94" s="342"/>
      <c r="PBF94" s="342"/>
      <c r="PBG94" s="342"/>
      <c r="PBH94" s="342"/>
      <c r="PBI94" s="342"/>
      <c r="PBJ94" s="342"/>
      <c r="PBK94" s="342"/>
      <c r="PBL94" s="342"/>
      <c r="PBM94" s="342"/>
      <c r="PBN94" s="342"/>
      <c r="PBO94" s="342"/>
      <c r="PBP94" s="342"/>
      <c r="PBQ94" s="342"/>
      <c r="PBR94" s="342"/>
      <c r="PBS94" s="342"/>
      <c r="PBT94" s="342"/>
      <c r="PBU94" s="342"/>
      <c r="PBV94" s="342"/>
      <c r="PBW94" s="342"/>
      <c r="PBX94" s="342"/>
      <c r="PBY94" s="342"/>
      <c r="PBZ94" s="342"/>
      <c r="PCA94" s="342"/>
      <c r="PCB94" s="342"/>
      <c r="PCC94" s="342"/>
      <c r="PCD94" s="342"/>
      <c r="PCE94" s="342"/>
      <c r="PCF94" s="342"/>
      <c r="PCG94" s="342"/>
      <c r="PCH94" s="342"/>
      <c r="PCI94" s="342"/>
      <c r="PCJ94" s="342"/>
      <c r="PCK94" s="342"/>
      <c r="PCL94" s="342"/>
      <c r="PCM94" s="342"/>
      <c r="PCN94" s="342"/>
      <c r="PCO94" s="342"/>
      <c r="PCP94" s="342"/>
      <c r="PCQ94" s="342"/>
      <c r="PCR94" s="342"/>
      <c r="PCS94" s="342"/>
      <c r="PCT94" s="342"/>
      <c r="PCU94" s="342"/>
      <c r="PCV94" s="342"/>
      <c r="PCW94" s="342"/>
      <c r="PCX94" s="342"/>
      <c r="PCY94" s="342"/>
      <c r="PCZ94" s="342"/>
      <c r="PDA94" s="342"/>
      <c r="PDB94" s="342"/>
      <c r="PDC94" s="342"/>
      <c r="PDD94" s="342"/>
      <c r="PDE94" s="342"/>
      <c r="PDF94" s="342"/>
      <c r="PDG94" s="342"/>
      <c r="PDH94" s="342"/>
      <c r="PDI94" s="342"/>
      <c r="PDJ94" s="342"/>
      <c r="PDK94" s="342"/>
      <c r="PDL94" s="342"/>
      <c r="PDM94" s="342"/>
      <c r="PDN94" s="342"/>
      <c r="PDO94" s="342"/>
      <c r="PDP94" s="342"/>
      <c r="PDQ94" s="342"/>
      <c r="PDR94" s="342"/>
      <c r="PDS94" s="342"/>
      <c r="PDT94" s="342"/>
      <c r="PDU94" s="342"/>
      <c r="PDV94" s="342"/>
      <c r="PDW94" s="342"/>
      <c r="PDX94" s="342"/>
      <c r="PDY94" s="342"/>
      <c r="PDZ94" s="342"/>
      <c r="PEA94" s="342"/>
      <c r="PEB94" s="342"/>
      <c r="PEC94" s="342"/>
      <c r="PED94" s="342"/>
      <c r="PEE94" s="342"/>
      <c r="PEF94" s="342"/>
      <c r="PEG94" s="342"/>
      <c r="PEH94" s="342"/>
      <c r="PEI94" s="342"/>
      <c r="PEJ94" s="342"/>
      <c r="PEK94" s="342"/>
      <c r="PEL94" s="342"/>
      <c r="PEM94" s="342"/>
      <c r="PEN94" s="342"/>
      <c r="PEO94" s="342"/>
      <c r="PEP94" s="342"/>
      <c r="PEQ94" s="342"/>
      <c r="PER94" s="342"/>
      <c r="PES94" s="342"/>
      <c r="PET94" s="342"/>
      <c r="PEU94" s="342"/>
      <c r="PEV94" s="342"/>
      <c r="PEW94" s="342"/>
      <c r="PEX94" s="342"/>
      <c r="PEY94" s="342"/>
      <c r="PEZ94" s="342"/>
      <c r="PFA94" s="342"/>
      <c r="PFB94" s="342"/>
      <c r="PFC94" s="342"/>
      <c r="PFD94" s="342"/>
      <c r="PFE94" s="342"/>
      <c r="PFF94" s="342"/>
      <c r="PFG94" s="342"/>
      <c r="PFH94" s="342"/>
      <c r="PFI94" s="342"/>
      <c r="PFJ94" s="342"/>
      <c r="PFK94" s="342"/>
      <c r="PFL94" s="342"/>
      <c r="PFM94" s="342"/>
      <c r="PFN94" s="342"/>
      <c r="PFO94" s="342"/>
      <c r="PFP94" s="342"/>
      <c r="PFQ94" s="342"/>
      <c r="PFR94" s="342"/>
      <c r="PFS94" s="342"/>
      <c r="PFT94" s="342"/>
      <c r="PFU94" s="342"/>
      <c r="PFV94" s="342"/>
      <c r="PFW94" s="342"/>
      <c r="PFX94" s="342"/>
      <c r="PFY94" s="342"/>
      <c r="PFZ94" s="342"/>
      <c r="PGA94" s="342"/>
      <c r="PGB94" s="342"/>
      <c r="PGC94" s="342"/>
      <c r="PGD94" s="342"/>
      <c r="PGE94" s="342"/>
      <c r="PGF94" s="342"/>
      <c r="PGG94" s="342"/>
      <c r="PGH94" s="342"/>
      <c r="PGI94" s="342"/>
      <c r="PGJ94" s="342"/>
      <c r="PGK94" s="342"/>
      <c r="PGL94" s="342"/>
      <c r="PGM94" s="342"/>
      <c r="PGN94" s="342"/>
      <c r="PGO94" s="342"/>
      <c r="PGP94" s="342"/>
      <c r="PGQ94" s="342"/>
      <c r="PGR94" s="342"/>
      <c r="PGS94" s="342"/>
      <c r="PGT94" s="342"/>
      <c r="PGU94" s="342"/>
      <c r="PGV94" s="342"/>
      <c r="PGW94" s="342"/>
      <c r="PGX94" s="342"/>
      <c r="PGY94" s="342"/>
      <c r="PGZ94" s="342"/>
      <c r="PHA94" s="342"/>
      <c r="PHB94" s="342"/>
      <c r="PHC94" s="342"/>
      <c r="PHD94" s="342"/>
      <c r="PHE94" s="342"/>
      <c r="PHF94" s="342"/>
      <c r="PHG94" s="342"/>
      <c r="PHH94" s="342"/>
      <c r="PHI94" s="342"/>
      <c r="PHJ94" s="342"/>
      <c r="PHK94" s="342"/>
      <c r="PHL94" s="342"/>
      <c r="PHM94" s="342"/>
      <c r="PHN94" s="342"/>
      <c r="PHO94" s="342"/>
      <c r="PHP94" s="342"/>
      <c r="PHQ94" s="342"/>
      <c r="PHR94" s="342"/>
      <c r="PHS94" s="342"/>
      <c r="PHT94" s="342"/>
      <c r="PHU94" s="342"/>
      <c r="PHV94" s="342"/>
      <c r="PHW94" s="342"/>
      <c r="PHX94" s="342"/>
      <c r="PHY94" s="342"/>
      <c r="PHZ94" s="342"/>
      <c r="PIA94" s="342"/>
      <c r="PIB94" s="342"/>
      <c r="PIC94" s="342"/>
      <c r="PID94" s="342"/>
      <c r="PIE94" s="342"/>
      <c r="PIF94" s="342"/>
      <c r="PIG94" s="342"/>
      <c r="PIH94" s="342"/>
      <c r="PII94" s="342"/>
      <c r="PIJ94" s="342"/>
      <c r="PIK94" s="342"/>
      <c r="PIL94" s="342"/>
      <c r="PIM94" s="342"/>
      <c r="PIN94" s="342"/>
      <c r="PIO94" s="342"/>
      <c r="PIP94" s="342"/>
      <c r="PIQ94" s="342"/>
      <c r="PIR94" s="342"/>
      <c r="PIS94" s="342"/>
      <c r="PIT94" s="342"/>
      <c r="PIU94" s="342"/>
      <c r="PIV94" s="342"/>
      <c r="PIW94" s="342"/>
      <c r="PIX94" s="342"/>
      <c r="PIY94" s="342"/>
      <c r="PIZ94" s="342"/>
      <c r="PJA94" s="342"/>
      <c r="PJB94" s="342"/>
      <c r="PJC94" s="342"/>
      <c r="PJD94" s="342"/>
      <c r="PJE94" s="342"/>
      <c r="PJF94" s="342"/>
      <c r="PJG94" s="342"/>
      <c r="PJH94" s="342"/>
      <c r="PJI94" s="342"/>
      <c r="PJJ94" s="342"/>
      <c r="PJK94" s="342"/>
      <c r="PJL94" s="342"/>
      <c r="PJM94" s="342"/>
      <c r="PJN94" s="342"/>
      <c r="PJO94" s="342"/>
      <c r="PJP94" s="342"/>
      <c r="PJQ94" s="342"/>
      <c r="PJR94" s="342"/>
      <c r="PJS94" s="342"/>
      <c r="PJT94" s="342"/>
      <c r="PJU94" s="342"/>
      <c r="PJV94" s="342"/>
      <c r="PJW94" s="342"/>
      <c r="PJX94" s="342"/>
      <c r="PJY94" s="342"/>
      <c r="PJZ94" s="342"/>
      <c r="PKA94" s="342"/>
      <c r="PKB94" s="342"/>
      <c r="PKC94" s="342"/>
      <c r="PKD94" s="342"/>
      <c r="PKE94" s="342"/>
      <c r="PKF94" s="342"/>
      <c r="PKG94" s="342"/>
      <c r="PKH94" s="342"/>
      <c r="PKI94" s="342"/>
      <c r="PKJ94" s="342"/>
      <c r="PKK94" s="342"/>
      <c r="PKL94" s="342"/>
      <c r="PKM94" s="342"/>
      <c r="PKN94" s="342"/>
      <c r="PKO94" s="342"/>
      <c r="PKP94" s="342"/>
      <c r="PKQ94" s="342"/>
      <c r="PKR94" s="342"/>
      <c r="PKS94" s="342"/>
      <c r="PKT94" s="342"/>
      <c r="PKU94" s="342"/>
      <c r="PKV94" s="342"/>
      <c r="PKW94" s="342"/>
      <c r="PKX94" s="342"/>
      <c r="PKY94" s="342"/>
      <c r="PKZ94" s="342"/>
      <c r="PLA94" s="342"/>
      <c r="PLB94" s="342"/>
      <c r="PLC94" s="342"/>
      <c r="PLD94" s="342"/>
      <c r="PLE94" s="342"/>
      <c r="PLF94" s="342"/>
      <c r="PLG94" s="342"/>
      <c r="PLH94" s="342"/>
      <c r="PLI94" s="342"/>
      <c r="PLJ94" s="342"/>
      <c r="PLK94" s="342"/>
      <c r="PLL94" s="342"/>
      <c r="PLM94" s="342"/>
      <c r="PLN94" s="342"/>
      <c r="PLO94" s="342"/>
      <c r="PLP94" s="342"/>
      <c r="PLQ94" s="342"/>
      <c r="PLR94" s="342"/>
      <c r="PLS94" s="342"/>
      <c r="PLT94" s="342"/>
      <c r="PLU94" s="342"/>
      <c r="PLV94" s="342"/>
      <c r="PLW94" s="342"/>
      <c r="PLX94" s="342"/>
      <c r="PLY94" s="342"/>
      <c r="PLZ94" s="342"/>
      <c r="PMA94" s="342"/>
      <c r="PMB94" s="342"/>
      <c r="PMC94" s="342"/>
      <c r="PMD94" s="342"/>
      <c r="PME94" s="342"/>
      <c r="PMF94" s="342"/>
      <c r="PMG94" s="342"/>
      <c r="PMH94" s="342"/>
      <c r="PMI94" s="342"/>
      <c r="PMJ94" s="342"/>
      <c r="PMK94" s="342"/>
      <c r="PML94" s="342"/>
      <c r="PMM94" s="342"/>
      <c r="PMN94" s="342"/>
      <c r="PMO94" s="342"/>
      <c r="PMP94" s="342"/>
      <c r="PMQ94" s="342"/>
      <c r="PMR94" s="342"/>
      <c r="PMS94" s="342"/>
      <c r="PMT94" s="342"/>
      <c r="PMU94" s="342"/>
      <c r="PMV94" s="342"/>
      <c r="PMW94" s="342"/>
      <c r="PMX94" s="342"/>
      <c r="PMY94" s="342"/>
      <c r="PMZ94" s="342"/>
      <c r="PNA94" s="342"/>
      <c r="PNB94" s="342"/>
      <c r="PNC94" s="342"/>
      <c r="PND94" s="342"/>
      <c r="PNE94" s="342"/>
      <c r="PNF94" s="342"/>
      <c r="PNG94" s="342"/>
      <c r="PNH94" s="342"/>
      <c r="PNI94" s="342"/>
      <c r="PNJ94" s="342"/>
      <c r="PNK94" s="342"/>
      <c r="PNL94" s="342"/>
      <c r="PNM94" s="342"/>
      <c r="PNN94" s="342"/>
      <c r="PNO94" s="342"/>
      <c r="PNP94" s="342"/>
      <c r="PNQ94" s="342"/>
      <c r="PNR94" s="342"/>
      <c r="PNS94" s="342"/>
      <c r="PNT94" s="342"/>
      <c r="PNU94" s="342"/>
      <c r="PNV94" s="342"/>
      <c r="PNW94" s="342"/>
      <c r="PNX94" s="342"/>
      <c r="PNY94" s="342"/>
      <c r="PNZ94" s="342"/>
      <c r="POA94" s="342"/>
      <c r="POB94" s="342"/>
      <c r="POC94" s="342"/>
      <c r="POD94" s="342"/>
      <c r="POE94" s="342"/>
      <c r="POF94" s="342"/>
      <c r="POG94" s="342"/>
      <c r="POH94" s="342"/>
      <c r="POI94" s="342"/>
      <c r="POJ94" s="342"/>
      <c r="POK94" s="342"/>
      <c r="POL94" s="342"/>
      <c r="POM94" s="342"/>
      <c r="PON94" s="342"/>
      <c r="POO94" s="342"/>
      <c r="POP94" s="342"/>
      <c r="POQ94" s="342"/>
      <c r="POR94" s="342"/>
      <c r="POS94" s="342"/>
      <c r="POT94" s="342"/>
      <c r="POU94" s="342"/>
      <c r="POV94" s="342"/>
      <c r="POW94" s="342"/>
      <c r="POX94" s="342"/>
      <c r="POY94" s="342"/>
      <c r="POZ94" s="342"/>
      <c r="PPA94" s="342"/>
      <c r="PPB94" s="342"/>
      <c r="PPC94" s="342"/>
      <c r="PPD94" s="342"/>
      <c r="PPE94" s="342"/>
      <c r="PPF94" s="342"/>
      <c r="PPG94" s="342"/>
      <c r="PPH94" s="342"/>
      <c r="PPI94" s="342"/>
      <c r="PPJ94" s="342"/>
      <c r="PPK94" s="342"/>
      <c r="PPL94" s="342"/>
      <c r="PPM94" s="342"/>
      <c r="PPN94" s="342"/>
      <c r="PPO94" s="342"/>
      <c r="PPP94" s="342"/>
      <c r="PPQ94" s="342"/>
      <c r="PPR94" s="342"/>
      <c r="PPS94" s="342"/>
      <c r="PPT94" s="342"/>
      <c r="PPU94" s="342"/>
      <c r="PPV94" s="342"/>
      <c r="PPW94" s="342"/>
      <c r="PPX94" s="342"/>
      <c r="PPY94" s="342"/>
      <c r="PPZ94" s="342"/>
      <c r="PQA94" s="342"/>
      <c r="PQB94" s="342"/>
      <c r="PQC94" s="342"/>
      <c r="PQD94" s="342"/>
      <c r="PQE94" s="342"/>
      <c r="PQF94" s="342"/>
      <c r="PQG94" s="342"/>
      <c r="PQH94" s="342"/>
      <c r="PQI94" s="342"/>
      <c r="PQJ94" s="342"/>
      <c r="PQK94" s="342"/>
      <c r="PQL94" s="342"/>
      <c r="PQM94" s="342"/>
      <c r="PQN94" s="342"/>
      <c r="PQO94" s="342"/>
      <c r="PQP94" s="342"/>
      <c r="PQQ94" s="342"/>
      <c r="PQR94" s="342"/>
      <c r="PQS94" s="342"/>
      <c r="PQT94" s="342"/>
      <c r="PQU94" s="342"/>
      <c r="PQV94" s="342"/>
      <c r="PQW94" s="342"/>
      <c r="PQX94" s="342"/>
      <c r="PQY94" s="342"/>
      <c r="PQZ94" s="342"/>
      <c r="PRA94" s="342"/>
      <c r="PRB94" s="342"/>
      <c r="PRC94" s="342"/>
      <c r="PRD94" s="342"/>
      <c r="PRE94" s="342"/>
      <c r="PRF94" s="342"/>
      <c r="PRG94" s="342"/>
      <c r="PRH94" s="342"/>
      <c r="PRI94" s="342"/>
      <c r="PRJ94" s="342"/>
      <c r="PRK94" s="342"/>
      <c r="PRL94" s="342"/>
      <c r="PRM94" s="342"/>
      <c r="PRN94" s="342"/>
      <c r="PRO94" s="342"/>
      <c r="PRP94" s="342"/>
      <c r="PRQ94" s="342"/>
      <c r="PRR94" s="342"/>
      <c r="PRS94" s="342"/>
      <c r="PRT94" s="342"/>
      <c r="PRU94" s="342"/>
      <c r="PRV94" s="342"/>
      <c r="PRW94" s="342"/>
      <c r="PRX94" s="342"/>
      <c r="PRY94" s="342"/>
      <c r="PRZ94" s="342"/>
      <c r="PSA94" s="342"/>
      <c r="PSB94" s="342"/>
      <c r="PSC94" s="342"/>
      <c r="PSD94" s="342"/>
      <c r="PSE94" s="342"/>
      <c r="PSF94" s="342"/>
      <c r="PSG94" s="342"/>
      <c r="PSH94" s="342"/>
      <c r="PSI94" s="342"/>
      <c r="PSJ94" s="342"/>
      <c r="PSK94" s="342"/>
      <c r="PSL94" s="342"/>
      <c r="PSM94" s="342"/>
      <c r="PSN94" s="342"/>
      <c r="PSO94" s="342"/>
      <c r="PSP94" s="342"/>
      <c r="PSQ94" s="342"/>
      <c r="PSR94" s="342"/>
      <c r="PSS94" s="342"/>
      <c r="PST94" s="342"/>
      <c r="PSU94" s="342"/>
      <c r="PSV94" s="342"/>
      <c r="PSW94" s="342"/>
      <c r="PSX94" s="342"/>
      <c r="PSY94" s="342"/>
      <c r="PSZ94" s="342"/>
      <c r="PTA94" s="342"/>
      <c r="PTB94" s="342"/>
      <c r="PTC94" s="342"/>
      <c r="PTD94" s="342"/>
      <c r="PTE94" s="342"/>
      <c r="PTF94" s="342"/>
      <c r="PTG94" s="342"/>
      <c r="PTH94" s="342"/>
      <c r="PTI94" s="342"/>
      <c r="PTJ94" s="342"/>
      <c r="PTK94" s="342"/>
      <c r="PTL94" s="342"/>
      <c r="PTM94" s="342"/>
      <c r="PTN94" s="342"/>
      <c r="PTO94" s="342"/>
      <c r="PTP94" s="342"/>
      <c r="PTQ94" s="342"/>
      <c r="PTR94" s="342"/>
      <c r="PTS94" s="342"/>
      <c r="PTT94" s="342"/>
      <c r="PTU94" s="342"/>
      <c r="PTV94" s="342"/>
      <c r="PTW94" s="342"/>
      <c r="PTX94" s="342"/>
      <c r="PTY94" s="342"/>
      <c r="PTZ94" s="342"/>
      <c r="PUA94" s="342"/>
      <c r="PUB94" s="342"/>
      <c r="PUC94" s="342"/>
      <c r="PUD94" s="342"/>
      <c r="PUE94" s="342"/>
      <c r="PUF94" s="342"/>
      <c r="PUG94" s="342"/>
      <c r="PUH94" s="342"/>
      <c r="PUI94" s="342"/>
      <c r="PUJ94" s="342"/>
      <c r="PUK94" s="342"/>
      <c r="PUL94" s="342"/>
      <c r="PUM94" s="342"/>
      <c r="PUN94" s="342"/>
      <c r="PUO94" s="342"/>
      <c r="PUP94" s="342"/>
      <c r="PUQ94" s="342"/>
      <c r="PUR94" s="342"/>
      <c r="PUS94" s="342"/>
      <c r="PUT94" s="342"/>
      <c r="PUU94" s="342"/>
      <c r="PUV94" s="342"/>
      <c r="PUW94" s="342"/>
      <c r="PUX94" s="342"/>
      <c r="PUY94" s="342"/>
      <c r="PUZ94" s="342"/>
      <c r="PVA94" s="342"/>
      <c r="PVB94" s="342"/>
      <c r="PVC94" s="342"/>
      <c r="PVD94" s="342"/>
      <c r="PVE94" s="342"/>
      <c r="PVF94" s="342"/>
      <c r="PVG94" s="342"/>
      <c r="PVH94" s="342"/>
      <c r="PVI94" s="342"/>
      <c r="PVJ94" s="342"/>
      <c r="PVK94" s="342"/>
      <c r="PVL94" s="342"/>
      <c r="PVM94" s="342"/>
      <c r="PVN94" s="342"/>
      <c r="PVO94" s="342"/>
      <c r="PVP94" s="342"/>
      <c r="PVQ94" s="342"/>
      <c r="PVR94" s="342"/>
      <c r="PVS94" s="342"/>
      <c r="PVT94" s="342"/>
      <c r="PVU94" s="342"/>
      <c r="PVV94" s="342"/>
      <c r="PVW94" s="342"/>
      <c r="PVX94" s="342"/>
      <c r="PVY94" s="342"/>
      <c r="PVZ94" s="342"/>
      <c r="PWA94" s="342"/>
      <c r="PWB94" s="342"/>
      <c r="PWC94" s="342"/>
      <c r="PWD94" s="342"/>
      <c r="PWE94" s="342"/>
      <c r="PWF94" s="342"/>
      <c r="PWG94" s="342"/>
      <c r="PWH94" s="342"/>
      <c r="PWI94" s="342"/>
      <c r="PWJ94" s="342"/>
      <c r="PWK94" s="342"/>
      <c r="PWL94" s="342"/>
      <c r="PWM94" s="342"/>
      <c r="PWN94" s="342"/>
      <c r="PWO94" s="342"/>
      <c r="PWP94" s="342"/>
      <c r="PWQ94" s="342"/>
      <c r="PWR94" s="342"/>
      <c r="PWS94" s="342"/>
      <c r="PWT94" s="342"/>
      <c r="PWU94" s="342"/>
      <c r="PWV94" s="342"/>
      <c r="PWW94" s="342"/>
      <c r="PWX94" s="342"/>
      <c r="PWY94" s="342"/>
      <c r="PWZ94" s="342"/>
      <c r="PXA94" s="342"/>
      <c r="PXB94" s="342"/>
      <c r="PXC94" s="342"/>
      <c r="PXD94" s="342"/>
      <c r="PXE94" s="342"/>
      <c r="PXF94" s="342"/>
      <c r="PXG94" s="342"/>
      <c r="PXH94" s="342"/>
      <c r="PXI94" s="342"/>
      <c r="PXJ94" s="342"/>
      <c r="PXK94" s="342"/>
      <c r="PXL94" s="342"/>
      <c r="PXM94" s="342"/>
      <c r="PXN94" s="342"/>
      <c r="PXO94" s="342"/>
      <c r="PXP94" s="342"/>
      <c r="PXQ94" s="342"/>
      <c r="PXR94" s="342"/>
      <c r="PXS94" s="342"/>
      <c r="PXT94" s="342"/>
      <c r="PXU94" s="342"/>
      <c r="PXV94" s="342"/>
      <c r="PXW94" s="342"/>
      <c r="PXX94" s="342"/>
      <c r="PXY94" s="342"/>
      <c r="PXZ94" s="342"/>
      <c r="PYA94" s="342"/>
      <c r="PYB94" s="342"/>
      <c r="PYC94" s="342"/>
      <c r="PYD94" s="342"/>
      <c r="PYE94" s="342"/>
      <c r="PYF94" s="342"/>
      <c r="PYG94" s="342"/>
      <c r="PYH94" s="342"/>
      <c r="PYI94" s="342"/>
      <c r="PYJ94" s="342"/>
      <c r="PYK94" s="342"/>
      <c r="PYL94" s="342"/>
      <c r="PYM94" s="342"/>
      <c r="PYN94" s="342"/>
      <c r="PYO94" s="342"/>
      <c r="PYP94" s="342"/>
      <c r="PYQ94" s="342"/>
      <c r="PYR94" s="342"/>
      <c r="PYS94" s="342"/>
      <c r="PYT94" s="342"/>
      <c r="PYU94" s="342"/>
      <c r="PYV94" s="342"/>
      <c r="PYW94" s="342"/>
      <c r="PYX94" s="342"/>
      <c r="PYY94" s="342"/>
      <c r="PYZ94" s="342"/>
      <c r="PZA94" s="342"/>
      <c r="PZB94" s="342"/>
      <c r="PZC94" s="342"/>
      <c r="PZD94" s="342"/>
      <c r="PZE94" s="342"/>
      <c r="PZF94" s="342"/>
      <c r="PZG94" s="342"/>
      <c r="PZH94" s="342"/>
      <c r="PZI94" s="342"/>
      <c r="PZJ94" s="342"/>
      <c r="PZK94" s="342"/>
      <c r="PZL94" s="342"/>
      <c r="PZM94" s="342"/>
      <c r="PZN94" s="342"/>
      <c r="PZO94" s="342"/>
      <c r="PZP94" s="342"/>
      <c r="PZQ94" s="342"/>
      <c r="PZR94" s="342"/>
      <c r="PZS94" s="342"/>
      <c r="PZT94" s="342"/>
      <c r="PZU94" s="342"/>
      <c r="PZV94" s="342"/>
      <c r="PZW94" s="342"/>
      <c r="PZX94" s="342"/>
      <c r="PZY94" s="342"/>
      <c r="PZZ94" s="342"/>
      <c r="QAA94" s="342"/>
      <c r="QAB94" s="342"/>
      <c r="QAC94" s="342"/>
      <c r="QAD94" s="342"/>
      <c r="QAE94" s="342"/>
      <c r="QAF94" s="342"/>
      <c r="QAG94" s="342"/>
      <c r="QAH94" s="342"/>
      <c r="QAI94" s="342"/>
      <c r="QAJ94" s="342"/>
      <c r="QAK94" s="342"/>
      <c r="QAL94" s="342"/>
      <c r="QAM94" s="342"/>
      <c r="QAN94" s="342"/>
      <c r="QAO94" s="342"/>
      <c r="QAP94" s="342"/>
      <c r="QAQ94" s="342"/>
      <c r="QAR94" s="342"/>
      <c r="QAS94" s="342"/>
      <c r="QAT94" s="342"/>
      <c r="QAU94" s="342"/>
      <c r="QAV94" s="342"/>
      <c r="QAW94" s="342"/>
      <c r="QAX94" s="342"/>
      <c r="QAY94" s="342"/>
      <c r="QAZ94" s="342"/>
      <c r="QBA94" s="342"/>
      <c r="QBB94" s="342"/>
      <c r="QBC94" s="342"/>
      <c r="QBD94" s="342"/>
      <c r="QBE94" s="342"/>
      <c r="QBF94" s="342"/>
      <c r="QBG94" s="342"/>
      <c r="QBH94" s="342"/>
      <c r="QBI94" s="342"/>
      <c r="QBJ94" s="342"/>
      <c r="QBK94" s="342"/>
      <c r="QBL94" s="342"/>
      <c r="QBM94" s="342"/>
      <c r="QBN94" s="342"/>
      <c r="QBO94" s="342"/>
      <c r="QBP94" s="342"/>
      <c r="QBQ94" s="342"/>
      <c r="QBR94" s="342"/>
      <c r="QBS94" s="342"/>
      <c r="QBT94" s="342"/>
      <c r="QBU94" s="342"/>
      <c r="QBV94" s="342"/>
      <c r="QBW94" s="342"/>
      <c r="QBX94" s="342"/>
      <c r="QBY94" s="342"/>
      <c r="QBZ94" s="342"/>
      <c r="QCA94" s="342"/>
      <c r="QCB94" s="342"/>
      <c r="QCC94" s="342"/>
      <c r="QCD94" s="342"/>
      <c r="QCE94" s="342"/>
      <c r="QCF94" s="342"/>
      <c r="QCG94" s="342"/>
      <c r="QCH94" s="342"/>
      <c r="QCI94" s="342"/>
      <c r="QCJ94" s="342"/>
      <c r="QCK94" s="342"/>
      <c r="QCL94" s="342"/>
      <c r="QCM94" s="342"/>
      <c r="QCN94" s="342"/>
      <c r="QCO94" s="342"/>
      <c r="QCP94" s="342"/>
      <c r="QCQ94" s="342"/>
      <c r="QCR94" s="342"/>
      <c r="QCS94" s="342"/>
      <c r="QCT94" s="342"/>
      <c r="QCU94" s="342"/>
      <c r="QCV94" s="342"/>
      <c r="QCW94" s="342"/>
      <c r="QCX94" s="342"/>
      <c r="QCY94" s="342"/>
      <c r="QCZ94" s="342"/>
      <c r="QDA94" s="342"/>
      <c r="QDB94" s="342"/>
      <c r="QDC94" s="342"/>
      <c r="QDD94" s="342"/>
      <c r="QDE94" s="342"/>
      <c r="QDF94" s="342"/>
      <c r="QDG94" s="342"/>
      <c r="QDH94" s="342"/>
      <c r="QDI94" s="342"/>
      <c r="QDJ94" s="342"/>
      <c r="QDK94" s="342"/>
      <c r="QDL94" s="342"/>
      <c r="QDM94" s="342"/>
      <c r="QDN94" s="342"/>
      <c r="QDO94" s="342"/>
      <c r="QDP94" s="342"/>
      <c r="QDQ94" s="342"/>
      <c r="QDR94" s="342"/>
      <c r="QDS94" s="342"/>
      <c r="QDT94" s="342"/>
      <c r="QDU94" s="342"/>
      <c r="QDV94" s="342"/>
      <c r="QDW94" s="342"/>
      <c r="QDX94" s="342"/>
      <c r="QDY94" s="342"/>
      <c r="QDZ94" s="342"/>
      <c r="QEA94" s="342"/>
      <c r="QEB94" s="342"/>
      <c r="QEC94" s="342"/>
      <c r="QED94" s="342"/>
      <c r="QEE94" s="342"/>
      <c r="QEF94" s="342"/>
      <c r="QEG94" s="342"/>
      <c r="QEH94" s="342"/>
      <c r="QEI94" s="342"/>
      <c r="QEJ94" s="342"/>
      <c r="QEK94" s="342"/>
      <c r="QEL94" s="342"/>
      <c r="QEM94" s="342"/>
      <c r="QEN94" s="342"/>
      <c r="QEO94" s="342"/>
      <c r="QEP94" s="342"/>
      <c r="QEQ94" s="342"/>
      <c r="QER94" s="342"/>
      <c r="QES94" s="342"/>
      <c r="QET94" s="342"/>
      <c r="QEU94" s="342"/>
      <c r="QEV94" s="342"/>
      <c r="QEW94" s="342"/>
      <c r="QEX94" s="342"/>
      <c r="QEY94" s="342"/>
      <c r="QEZ94" s="342"/>
      <c r="QFA94" s="342"/>
      <c r="QFB94" s="342"/>
      <c r="QFC94" s="342"/>
      <c r="QFD94" s="342"/>
      <c r="QFE94" s="342"/>
      <c r="QFF94" s="342"/>
      <c r="QFG94" s="342"/>
      <c r="QFH94" s="342"/>
      <c r="QFI94" s="342"/>
      <c r="QFJ94" s="342"/>
      <c r="QFK94" s="342"/>
      <c r="QFL94" s="342"/>
      <c r="QFM94" s="342"/>
      <c r="QFN94" s="342"/>
      <c r="QFO94" s="342"/>
      <c r="QFP94" s="342"/>
      <c r="QFQ94" s="342"/>
      <c r="QFR94" s="342"/>
      <c r="QFS94" s="342"/>
      <c r="QFT94" s="342"/>
      <c r="QFU94" s="342"/>
      <c r="QFV94" s="342"/>
      <c r="QFW94" s="342"/>
      <c r="QFX94" s="342"/>
      <c r="QFY94" s="342"/>
      <c r="QFZ94" s="342"/>
      <c r="QGA94" s="342"/>
      <c r="QGB94" s="342"/>
      <c r="QGC94" s="342"/>
      <c r="QGD94" s="342"/>
      <c r="QGE94" s="342"/>
      <c r="QGF94" s="342"/>
      <c r="QGG94" s="342"/>
      <c r="QGH94" s="342"/>
      <c r="QGI94" s="342"/>
      <c r="QGJ94" s="342"/>
      <c r="QGK94" s="342"/>
      <c r="QGL94" s="342"/>
      <c r="QGM94" s="342"/>
      <c r="QGN94" s="342"/>
      <c r="QGO94" s="342"/>
      <c r="QGP94" s="342"/>
      <c r="QGQ94" s="342"/>
      <c r="QGR94" s="342"/>
      <c r="QGS94" s="342"/>
      <c r="QGT94" s="342"/>
      <c r="QGU94" s="342"/>
      <c r="QGV94" s="342"/>
      <c r="QGW94" s="342"/>
      <c r="QGX94" s="342"/>
      <c r="QGY94" s="342"/>
      <c r="QGZ94" s="342"/>
      <c r="QHA94" s="342"/>
      <c r="QHB94" s="342"/>
      <c r="QHC94" s="342"/>
      <c r="QHD94" s="342"/>
      <c r="QHE94" s="342"/>
      <c r="QHF94" s="342"/>
      <c r="QHG94" s="342"/>
      <c r="QHH94" s="342"/>
      <c r="QHI94" s="342"/>
      <c r="QHJ94" s="342"/>
      <c r="QHK94" s="342"/>
      <c r="QHL94" s="342"/>
      <c r="QHM94" s="342"/>
      <c r="QHN94" s="342"/>
      <c r="QHO94" s="342"/>
      <c r="QHP94" s="342"/>
      <c r="QHQ94" s="342"/>
      <c r="QHR94" s="342"/>
      <c r="QHS94" s="342"/>
      <c r="QHT94" s="342"/>
      <c r="QHU94" s="342"/>
      <c r="QHV94" s="342"/>
      <c r="QHW94" s="342"/>
      <c r="QHX94" s="342"/>
      <c r="QHY94" s="342"/>
      <c r="QHZ94" s="342"/>
      <c r="QIA94" s="342"/>
      <c r="QIB94" s="342"/>
      <c r="QIC94" s="342"/>
      <c r="QID94" s="342"/>
      <c r="QIE94" s="342"/>
      <c r="QIF94" s="342"/>
      <c r="QIG94" s="342"/>
      <c r="QIH94" s="342"/>
      <c r="QII94" s="342"/>
      <c r="QIJ94" s="342"/>
      <c r="QIK94" s="342"/>
      <c r="QIL94" s="342"/>
      <c r="QIM94" s="342"/>
      <c r="QIN94" s="342"/>
      <c r="QIO94" s="342"/>
      <c r="QIP94" s="342"/>
      <c r="QIQ94" s="342"/>
      <c r="QIR94" s="342"/>
      <c r="QIS94" s="342"/>
      <c r="QIT94" s="342"/>
      <c r="QIU94" s="342"/>
      <c r="QIV94" s="342"/>
      <c r="QIW94" s="342"/>
      <c r="QIX94" s="342"/>
      <c r="QIY94" s="342"/>
      <c r="QIZ94" s="342"/>
      <c r="QJA94" s="342"/>
      <c r="QJB94" s="342"/>
      <c r="QJC94" s="342"/>
      <c r="QJD94" s="342"/>
      <c r="QJE94" s="342"/>
      <c r="QJF94" s="342"/>
      <c r="QJG94" s="342"/>
      <c r="QJH94" s="342"/>
      <c r="QJI94" s="342"/>
      <c r="QJJ94" s="342"/>
      <c r="QJK94" s="342"/>
      <c r="QJL94" s="342"/>
      <c r="QJM94" s="342"/>
      <c r="QJN94" s="342"/>
      <c r="QJO94" s="342"/>
      <c r="QJP94" s="342"/>
      <c r="QJQ94" s="342"/>
      <c r="QJR94" s="342"/>
      <c r="QJS94" s="342"/>
      <c r="QJT94" s="342"/>
      <c r="QJU94" s="342"/>
      <c r="QJV94" s="342"/>
      <c r="QJW94" s="342"/>
      <c r="QJX94" s="342"/>
      <c r="QJY94" s="342"/>
      <c r="QJZ94" s="342"/>
      <c r="QKA94" s="342"/>
      <c r="QKB94" s="342"/>
      <c r="QKC94" s="342"/>
      <c r="QKD94" s="342"/>
      <c r="QKE94" s="342"/>
      <c r="QKF94" s="342"/>
      <c r="QKG94" s="342"/>
      <c r="QKH94" s="342"/>
      <c r="QKI94" s="342"/>
      <c r="QKJ94" s="342"/>
      <c r="QKK94" s="342"/>
      <c r="QKL94" s="342"/>
      <c r="QKM94" s="342"/>
      <c r="QKN94" s="342"/>
      <c r="QKO94" s="342"/>
      <c r="QKP94" s="342"/>
      <c r="QKQ94" s="342"/>
      <c r="QKR94" s="342"/>
      <c r="QKS94" s="342"/>
      <c r="QKT94" s="342"/>
      <c r="QKU94" s="342"/>
      <c r="QKV94" s="342"/>
      <c r="QKW94" s="342"/>
      <c r="QKX94" s="342"/>
      <c r="QKY94" s="342"/>
      <c r="QKZ94" s="342"/>
      <c r="QLA94" s="342"/>
      <c r="QLB94" s="342"/>
      <c r="QLC94" s="342"/>
      <c r="QLD94" s="342"/>
      <c r="QLE94" s="342"/>
      <c r="QLF94" s="342"/>
      <c r="QLG94" s="342"/>
      <c r="QLH94" s="342"/>
      <c r="QLI94" s="342"/>
      <c r="QLJ94" s="342"/>
      <c r="QLK94" s="342"/>
      <c r="QLL94" s="342"/>
      <c r="QLM94" s="342"/>
      <c r="QLN94" s="342"/>
      <c r="QLO94" s="342"/>
      <c r="QLP94" s="342"/>
      <c r="QLQ94" s="342"/>
      <c r="QLR94" s="342"/>
      <c r="QLS94" s="342"/>
      <c r="QLT94" s="342"/>
      <c r="QLU94" s="342"/>
      <c r="QLV94" s="342"/>
      <c r="QLW94" s="342"/>
      <c r="QLX94" s="342"/>
      <c r="QLY94" s="342"/>
      <c r="QLZ94" s="342"/>
      <c r="QMA94" s="342"/>
      <c r="QMB94" s="342"/>
      <c r="QMC94" s="342"/>
      <c r="QMD94" s="342"/>
      <c r="QME94" s="342"/>
      <c r="QMF94" s="342"/>
      <c r="QMG94" s="342"/>
      <c r="QMH94" s="342"/>
      <c r="QMI94" s="342"/>
      <c r="QMJ94" s="342"/>
      <c r="QMK94" s="342"/>
      <c r="QML94" s="342"/>
      <c r="QMM94" s="342"/>
      <c r="QMN94" s="342"/>
      <c r="QMO94" s="342"/>
      <c r="QMP94" s="342"/>
      <c r="QMQ94" s="342"/>
      <c r="QMR94" s="342"/>
      <c r="QMS94" s="342"/>
      <c r="QMT94" s="342"/>
      <c r="QMU94" s="342"/>
      <c r="QMV94" s="342"/>
      <c r="QMW94" s="342"/>
      <c r="QMX94" s="342"/>
      <c r="QMY94" s="342"/>
      <c r="QMZ94" s="342"/>
      <c r="QNA94" s="342"/>
      <c r="QNB94" s="342"/>
      <c r="QNC94" s="342"/>
      <c r="QND94" s="342"/>
      <c r="QNE94" s="342"/>
      <c r="QNF94" s="342"/>
      <c r="QNG94" s="342"/>
      <c r="QNH94" s="342"/>
      <c r="QNI94" s="342"/>
      <c r="QNJ94" s="342"/>
      <c r="QNK94" s="342"/>
      <c r="QNL94" s="342"/>
      <c r="QNM94" s="342"/>
      <c r="QNN94" s="342"/>
      <c r="QNO94" s="342"/>
      <c r="QNP94" s="342"/>
      <c r="QNQ94" s="342"/>
      <c r="QNR94" s="342"/>
      <c r="QNS94" s="342"/>
      <c r="QNT94" s="342"/>
      <c r="QNU94" s="342"/>
      <c r="QNV94" s="342"/>
      <c r="QNW94" s="342"/>
      <c r="QNX94" s="342"/>
      <c r="QNY94" s="342"/>
      <c r="QNZ94" s="342"/>
      <c r="QOA94" s="342"/>
      <c r="QOB94" s="342"/>
      <c r="QOC94" s="342"/>
      <c r="QOD94" s="342"/>
      <c r="QOE94" s="342"/>
      <c r="QOF94" s="342"/>
      <c r="QOG94" s="342"/>
      <c r="QOH94" s="342"/>
      <c r="QOI94" s="342"/>
      <c r="QOJ94" s="342"/>
      <c r="QOK94" s="342"/>
      <c r="QOL94" s="342"/>
      <c r="QOM94" s="342"/>
      <c r="QON94" s="342"/>
      <c r="QOO94" s="342"/>
      <c r="QOP94" s="342"/>
      <c r="QOQ94" s="342"/>
      <c r="QOR94" s="342"/>
      <c r="QOS94" s="342"/>
      <c r="QOT94" s="342"/>
      <c r="QOU94" s="342"/>
      <c r="QOV94" s="342"/>
      <c r="QOW94" s="342"/>
      <c r="QOX94" s="342"/>
      <c r="QOY94" s="342"/>
      <c r="QOZ94" s="342"/>
      <c r="QPA94" s="342"/>
      <c r="QPB94" s="342"/>
      <c r="QPC94" s="342"/>
      <c r="QPD94" s="342"/>
      <c r="QPE94" s="342"/>
      <c r="QPF94" s="342"/>
      <c r="QPG94" s="342"/>
      <c r="QPH94" s="342"/>
      <c r="QPI94" s="342"/>
      <c r="QPJ94" s="342"/>
      <c r="QPK94" s="342"/>
      <c r="QPL94" s="342"/>
      <c r="QPM94" s="342"/>
      <c r="QPN94" s="342"/>
      <c r="QPO94" s="342"/>
      <c r="QPP94" s="342"/>
      <c r="QPQ94" s="342"/>
      <c r="QPR94" s="342"/>
      <c r="QPS94" s="342"/>
      <c r="QPT94" s="342"/>
      <c r="QPU94" s="342"/>
      <c r="QPV94" s="342"/>
      <c r="QPW94" s="342"/>
      <c r="QPX94" s="342"/>
      <c r="QPY94" s="342"/>
      <c r="QPZ94" s="342"/>
      <c r="QQA94" s="342"/>
      <c r="QQB94" s="342"/>
      <c r="QQC94" s="342"/>
      <c r="QQD94" s="342"/>
      <c r="QQE94" s="342"/>
      <c r="QQF94" s="342"/>
      <c r="QQG94" s="342"/>
      <c r="QQH94" s="342"/>
      <c r="QQI94" s="342"/>
      <c r="QQJ94" s="342"/>
      <c r="QQK94" s="342"/>
      <c r="QQL94" s="342"/>
      <c r="QQM94" s="342"/>
      <c r="QQN94" s="342"/>
      <c r="QQO94" s="342"/>
      <c r="QQP94" s="342"/>
      <c r="QQQ94" s="342"/>
      <c r="QQR94" s="342"/>
      <c r="QQS94" s="342"/>
      <c r="QQT94" s="342"/>
      <c r="QQU94" s="342"/>
      <c r="QQV94" s="342"/>
      <c r="QQW94" s="342"/>
      <c r="QQX94" s="342"/>
      <c r="QQY94" s="342"/>
      <c r="QQZ94" s="342"/>
      <c r="QRA94" s="342"/>
      <c r="QRB94" s="342"/>
      <c r="QRC94" s="342"/>
      <c r="QRD94" s="342"/>
      <c r="QRE94" s="342"/>
      <c r="QRF94" s="342"/>
      <c r="QRG94" s="342"/>
      <c r="QRH94" s="342"/>
      <c r="QRI94" s="342"/>
      <c r="QRJ94" s="342"/>
      <c r="QRK94" s="342"/>
      <c r="QRL94" s="342"/>
      <c r="QRM94" s="342"/>
      <c r="QRN94" s="342"/>
      <c r="QRO94" s="342"/>
      <c r="QRP94" s="342"/>
      <c r="QRQ94" s="342"/>
      <c r="QRR94" s="342"/>
      <c r="QRS94" s="342"/>
      <c r="QRT94" s="342"/>
      <c r="QRU94" s="342"/>
      <c r="QRV94" s="342"/>
      <c r="QRW94" s="342"/>
      <c r="QRX94" s="342"/>
      <c r="QRY94" s="342"/>
      <c r="QRZ94" s="342"/>
      <c r="QSA94" s="342"/>
      <c r="QSB94" s="342"/>
      <c r="QSC94" s="342"/>
      <c r="QSD94" s="342"/>
      <c r="QSE94" s="342"/>
      <c r="QSF94" s="342"/>
      <c r="QSG94" s="342"/>
      <c r="QSH94" s="342"/>
      <c r="QSI94" s="342"/>
      <c r="QSJ94" s="342"/>
      <c r="QSK94" s="342"/>
      <c r="QSL94" s="342"/>
      <c r="QSM94" s="342"/>
      <c r="QSN94" s="342"/>
      <c r="QSO94" s="342"/>
      <c r="QSP94" s="342"/>
      <c r="QSQ94" s="342"/>
      <c r="QSR94" s="342"/>
      <c r="QSS94" s="342"/>
      <c r="QST94" s="342"/>
      <c r="QSU94" s="342"/>
      <c r="QSV94" s="342"/>
      <c r="QSW94" s="342"/>
      <c r="QSX94" s="342"/>
      <c r="QSY94" s="342"/>
      <c r="QSZ94" s="342"/>
      <c r="QTA94" s="342"/>
      <c r="QTB94" s="342"/>
      <c r="QTC94" s="342"/>
      <c r="QTD94" s="342"/>
      <c r="QTE94" s="342"/>
      <c r="QTF94" s="342"/>
      <c r="QTG94" s="342"/>
      <c r="QTH94" s="342"/>
      <c r="QTI94" s="342"/>
      <c r="QTJ94" s="342"/>
      <c r="QTK94" s="342"/>
      <c r="QTL94" s="342"/>
      <c r="QTM94" s="342"/>
      <c r="QTN94" s="342"/>
      <c r="QTO94" s="342"/>
      <c r="QTP94" s="342"/>
      <c r="QTQ94" s="342"/>
      <c r="QTR94" s="342"/>
      <c r="QTS94" s="342"/>
      <c r="QTT94" s="342"/>
      <c r="QTU94" s="342"/>
      <c r="QTV94" s="342"/>
      <c r="QTW94" s="342"/>
      <c r="QTX94" s="342"/>
      <c r="QTY94" s="342"/>
      <c r="QTZ94" s="342"/>
      <c r="QUA94" s="342"/>
      <c r="QUB94" s="342"/>
      <c r="QUC94" s="342"/>
      <c r="QUD94" s="342"/>
      <c r="QUE94" s="342"/>
      <c r="QUF94" s="342"/>
      <c r="QUG94" s="342"/>
      <c r="QUH94" s="342"/>
      <c r="QUI94" s="342"/>
      <c r="QUJ94" s="342"/>
      <c r="QUK94" s="342"/>
      <c r="QUL94" s="342"/>
      <c r="QUM94" s="342"/>
      <c r="QUN94" s="342"/>
      <c r="QUO94" s="342"/>
      <c r="QUP94" s="342"/>
      <c r="QUQ94" s="342"/>
      <c r="QUR94" s="342"/>
      <c r="QUS94" s="342"/>
      <c r="QUT94" s="342"/>
      <c r="QUU94" s="342"/>
      <c r="QUV94" s="342"/>
      <c r="QUW94" s="342"/>
      <c r="QUX94" s="342"/>
      <c r="QUY94" s="342"/>
      <c r="QUZ94" s="342"/>
      <c r="QVA94" s="342"/>
      <c r="QVB94" s="342"/>
      <c r="QVC94" s="342"/>
      <c r="QVD94" s="342"/>
      <c r="QVE94" s="342"/>
      <c r="QVF94" s="342"/>
      <c r="QVG94" s="342"/>
      <c r="QVH94" s="342"/>
      <c r="QVI94" s="342"/>
      <c r="QVJ94" s="342"/>
      <c r="QVK94" s="342"/>
      <c r="QVL94" s="342"/>
      <c r="QVM94" s="342"/>
      <c r="QVN94" s="342"/>
      <c r="QVO94" s="342"/>
      <c r="QVP94" s="342"/>
      <c r="QVQ94" s="342"/>
      <c r="QVR94" s="342"/>
      <c r="QVS94" s="342"/>
      <c r="QVT94" s="342"/>
      <c r="QVU94" s="342"/>
      <c r="QVV94" s="342"/>
      <c r="QVW94" s="342"/>
      <c r="QVX94" s="342"/>
      <c r="QVY94" s="342"/>
      <c r="QVZ94" s="342"/>
      <c r="QWA94" s="342"/>
      <c r="QWB94" s="342"/>
      <c r="QWC94" s="342"/>
      <c r="QWD94" s="342"/>
      <c r="QWE94" s="342"/>
      <c r="QWF94" s="342"/>
      <c r="QWG94" s="342"/>
      <c r="QWH94" s="342"/>
      <c r="QWI94" s="342"/>
      <c r="QWJ94" s="342"/>
      <c r="QWK94" s="342"/>
      <c r="QWL94" s="342"/>
      <c r="QWM94" s="342"/>
      <c r="QWN94" s="342"/>
      <c r="QWO94" s="342"/>
      <c r="QWP94" s="342"/>
      <c r="QWQ94" s="342"/>
      <c r="QWR94" s="342"/>
      <c r="QWS94" s="342"/>
      <c r="QWT94" s="342"/>
      <c r="QWU94" s="342"/>
      <c r="QWV94" s="342"/>
      <c r="QWW94" s="342"/>
      <c r="QWX94" s="342"/>
      <c r="QWY94" s="342"/>
      <c r="QWZ94" s="342"/>
      <c r="QXA94" s="342"/>
      <c r="QXB94" s="342"/>
      <c r="QXC94" s="342"/>
      <c r="QXD94" s="342"/>
      <c r="QXE94" s="342"/>
      <c r="QXF94" s="342"/>
      <c r="QXG94" s="342"/>
      <c r="QXH94" s="342"/>
      <c r="QXI94" s="342"/>
      <c r="QXJ94" s="342"/>
      <c r="QXK94" s="342"/>
      <c r="QXL94" s="342"/>
      <c r="QXM94" s="342"/>
      <c r="QXN94" s="342"/>
      <c r="QXO94" s="342"/>
      <c r="QXP94" s="342"/>
      <c r="QXQ94" s="342"/>
      <c r="QXR94" s="342"/>
      <c r="QXS94" s="342"/>
      <c r="QXT94" s="342"/>
      <c r="QXU94" s="342"/>
      <c r="QXV94" s="342"/>
      <c r="QXW94" s="342"/>
      <c r="QXX94" s="342"/>
      <c r="QXY94" s="342"/>
      <c r="QXZ94" s="342"/>
      <c r="QYA94" s="342"/>
      <c r="QYB94" s="342"/>
      <c r="QYC94" s="342"/>
      <c r="QYD94" s="342"/>
      <c r="QYE94" s="342"/>
      <c r="QYF94" s="342"/>
      <c r="QYG94" s="342"/>
      <c r="QYH94" s="342"/>
      <c r="QYI94" s="342"/>
      <c r="QYJ94" s="342"/>
      <c r="QYK94" s="342"/>
      <c r="QYL94" s="342"/>
      <c r="QYM94" s="342"/>
      <c r="QYN94" s="342"/>
      <c r="QYO94" s="342"/>
      <c r="QYP94" s="342"/>
      <c r="QYQ94" s="342"/>
      <c r="QYR94" s="342"/>
      <c r="QYS94" s="342"/>
      <c r="QYT94" s="342"/>
      <c r="QYU94" s="342"/>
      <c r="QYV94" s="342"/>
      <c r="QYW94" s="342"/>
      <c r="QYX94" s="342"/>
      <c r="QYY94" s="342"/>
      <c r="QYZ94" s="342"/>
      <c r="QZA94" s="342"/>
      <c r="QZB94" s="342"/>
      <c r="QZC94" s="342"/>
      <c r="QZD94" s="342"/>
      <c r="QZE94" s="342"/>
      <c r="QZF94" s="342"/>
      <c r="QZG94" s="342"/>
      <c r="QZH94" s="342"/>
      <c r="QZI94" s="342"/>
      <c r="QZJ94" s="342"/>
      <c r="QZK94" s="342"/>
      <c r="QZL94" s="342"/>
      <c r="QZM94" s="342"/>
      <c r="QZN94" s="342"/>
      <c r="QZO94" s="342"/>
      <c r="QZP94" s="342"/>
      <c r="QZQ94" s="342"/>
      <c r="QZR94" s="342"/>
      <c r="QZS94" s="342"/>
      <c r="QZT94" s="342"/>
      <c r="QZU94" s="342"/>
      <c r="QZV94" s="342"/>
      <c r="QZW94" s="342"/>
      <c r="QZX94" s="342"/>
      <c r="QZY94" s="342"/>
      <c r="QZZ94" s="342"/>
      <c r="RAA94" s="342"/>
      <c r="RAB94" s="342"/>
      <c r="RAC94" s="342"/>
      <c r="RAD94" s="342"/>
      <c r="RAE94" s="342"/>
      <c r="RAF94" s="342"/>
      <c r="RAG94" s="342"/>
      <c r="RAH94" s="342"/>
      <c r="RAI94" s="342"/>
      <c r="RAJ94" s="342"/>
      <c r="RAK94" s="342"/>
      <c r="RAL94" s="342"/>
      <c r="RAM94" s="342"/>
      <c r="RAN94" s="342"/>
      <c r="RAO94" s="342"/>
      <c r="RAP94" s="342"/>
      <c r="RAQ94" s="342"/>
      <c r="RAR94" s="342"/>
      <c r="RAS94" s="342"/>
      <c r="RAT94" s="342"/>
      <c r="RAU94" s="342"/>
      <c r="RAV94" s="342"/>
      <c r="RAW94" s="342"/>
      <c r="RAX94" s="342"/>
      <c r="RAY94" s="342"/>
      <c r="RAZ94" s="342"/>
      <c r="RBA94" s="342"/>
      <c r="RBB94" s="342"/>
      <c r="RBC94" s="342"/>
      <c r="RBD94" s="342"/>
      <c r="RBE94" s="342"/>
      <c r="RBF94" s="342"/>
      <c r="RBG94" s="342"/>
      <c r="RBH94" s="342"/>
      <c r="RBI94" s="342"/>
      <c r="RBJ94" s="342"/>
      <c r="RBK94" s="342"/>
      <c r="RBL94" s="342"/>
      <c r="RBM94" s="342"/>
      <c r="RBN94" s="342"/>
      <c r="RBO94" s="342"/>
      <c r="RBP94" s="342"/>
      <c r="RBQ94" s="342"/>
      <c r="RBR94" s="342"/>
      <c r="RBS94" s="342"/>
      <c r="RBT94" s="342"/>
      <c r="RBU94" s="342"/>
      <c r="RBV94" s="342"/>
      <c r="RBW94" s="342"/>
      <c r="RBX94" s="342"/>
      <c r="RBY94" s="342"/>
      <c r="RBZ94" s="342"/>
      <c r="RCA94" s="342"/>
      <c r="RCB94" s="342"/>
      <c r="RCC94" s="342"/>
      <c r="RCD94" s="342"/>
      <c r="RCE94" s="342"/>
      <c r="RCF94" s="342"/>
      <c r="RCG94" s="342"/>
      <c r="RCH94" s="342"/>
      <c r="RCI94" s="342"/>
      <c r="RCJ94" s="342"/>
      <c r="RCK94" s="342"/>
      <c r="RCL94" s="342"/>
      <c r="RCM94" s="342"/>
      <c r="RCN94" s="342"/>
      <c r="RCO94" s="342"/>
      <c r="RCP94" s="342"/>
      <c r="RCQ94" s="342"/>
      <c r="RCR94" s="342"/>
      <c r="RCS94" s="342"/>
      <c r="RCT94" s="342"/>
      <c r="RCU94" s="342"/>
      <c r="RCV94" s="342"/>
      <c r="RCW94" s="342"/>
      <c r="RCX94" s="342"/>
      <c r="RCY94" s="342"/>
      <c r="RCZ94" s="342"/>
      <c r="RDA94" s="342"/>
      <c r="RDB94" s="342"/>
      <c r="RDC94" s="342"/>
      <c r="RDD94" s="342"/>
      <c r="RDE94" s="342"/>
      <c r="RDF94" s="342"/>
      <c r="RDG94" s="342"/>
      <c r="RDH94" s="342"/>
      <c r="RDI94" s="342"/>
      <c r="RDJ94" s="342"/>
      <c r="RDK94" s="342"/>
      <c r="RDL94" s="342"/>
      <c r="RDM94" s="342"/>
      <c r="RDN94" s="342"/>
      <c r="RDO94" s="342"/>
      <c r="RDP94" s="342"/>
      <c r="RDQ94" s="342"/>
      <c r="RDR94" s="342"/>
      <c r="RDS94" s="342"/>
      <c r="RDT94" s="342"/>
      <c r="RDU94" s="342"/>
      <c r="RDV94" s="342"/>
      <c r="RDW94" s="342"/>
      <c r="RDX94" s="342"/>
      <c r="RDY94" s="342"/>
      <c r="RDZ94" s="342"/>
      <c r="REA94" s="342"/>
      <c r="REB94" s="342"/>
      <c r="REC94" s="342"/>
      <c r="RED94" s="342"/>
      <c r="REE94" s="342"/>
      <c r="REF94" s="342"/>
      <c r="REG94" s="342"/>
      <c r="REH94" s="342"/>
      <c r="REI94" s="342"/>
      <c r="REJ94" s="342"/>
      <c r="REK94" s="342"/>
      <c r="REL94" s="342"/>
      <c r="REM94" s="342"/>
      <c r="REN94" s="342"/>
      <c r="REO94" s="342"/>
      <c r="REP94" s="342"/>
      <c r="REQ94" s="342"/>
      <c r="RER94" s="342"/>
      <c r="RES94" s="342"/>
      <c r="RET94" s="342"/>
      <c r="REU94" s="342"/>
      <c r="REV94" s="342"/>
      <c r="REW94" s="342"/>
      <c r="REX94" s="342"/>
      <c r="REY94" s="342"/>
      <c r="REZ94" s="342"/>
      <c r="RFA94" s="342"/>
      <c r="RFB94" s="342"/>
      <c r="RFC94" s="342"/>
      <c r="RFD94" s="342"/>
      <c r="RFE94" s="342"/>
      <c r="RFF94" s="342"/>
      <c r="RFG94" s="342"/>
      <c r="RFH94" s="342"/>
      <c r="RFI94" s="342"/>
      <c r="RFJ94" s="342"/>
      <c r="RFK94" s="342"/>
      <c r="RFL94" s="342"/>
      <c r="RFM94" s="342"/>
      <c r="RFN94" s="342"/>
      <c r="RFO94" s="342"/>
      <c r="RFP94" s="342"/>
      <c r="RFQ94" s="342"/>
      <c r="RFR94" s="342"/>
      <c r="RFS94" s="342"/>
      <c r="RFT94" s="342"/>
      <c r="RFU94" s="342"/>
      <c r="RFV94" s="342"/>
      <c r="RFW94" s="342"/>
      <c r="RFX94" s="342"/>
      <c r="RFY94" s="342"/>
      <c r="RFZ94" s="342"/>
      <c r="RGA94" s="342"/>
      <c r="RGB94" s="342"/>
      <c r="RGC94" s="342"/>
      <c r="RGD94" s="342"/>
      <c r="RGE94" s="342"/>
      <c r="RGF94" s="342"/>
      <c r="RGG94" s="342"/>
      <c r="RGH94" s="342"/>
      <c r="RGI94" s="342"/>
      <c r="RGJ94" s="342"/>
      <c r="RGK94" s="342"/>
      <c r="RGL94" s="342"/>
      <c r="RGM94" s="342"/>
      <c r="RGN94" s="342"/>
      <c r="RGO94" s="342"/>
      <c r="RGP94" s="342"/>
      <c r="RGQ94" s="342"/>
      <c r="RGR94" s="342"/>
      <c r="RGS94" s="342"/>
      <c r="RGT94" s="342"/>
      <c r="RGU94" s="342"/>
      <c r="RGV94" s="342"/>
      <c r="RGW94" s="342"/>
      <c r="RGX94" s="342"/>
      <c r="RGY94" s="342"/>
      <c r="RGZ94" s="342"/>
      <c r="RHA94" s="342"/>
      <c r="RHB94" s="342"/>
      <c r="RHC94" s="342"/>
      <c r="RHD94" s="342"/>
      <c r="RHE94" s="342"/>
      <c r="RHF94" s="342"/>
      <c r="RHG94" s="342"/>
      <c r="RHH94" s="342"/>
      <c r="RHI94" s="342"/>
      <c r="RHJ94" s="342"/>
      <c r="RHK94" s="342"/>
      <c r="RHL94" s="342"/>
      <c r="RHM94" s="342"/>
      <c r="RHN94" s="342"/>
      <c r="RHO94" s="342"/>
      <c r="RHP94" s="342"/>
      <c r="RHQ94" s="342"/>
      <c r="RHR94" s="342"/>
      <c r="RHS94" s="342"/>
      <c r="RHT94" s="342"/>
      <c r="RHU94" s="342"/>
      <c r="RHV94" s="342"/>
      <c r="RHW94" s="342"/>
      <c r="RHX94" s="342"/>
      <c r="RHY94" s="342"/>
      <c r="RHZ94" s="342"/>
      <c r="RIA94" s="342"/>
      <c r="RIB94" s="342"/>
      <c r="RIC94" s="342"/>
      <c r="RID94" s="342"/>
      <c r="RIE94" s="342"/>
      <c r="RIF94" s="342"/>
      <c r="RIG94" s="342"/>
      <c r="RIH94" s="342"/>
      <c r="RII94" s="342"/>
      <c r="RIJ94" s="342"/>
      <c r="RIK94" s="342"/>
      <c r="RIL94" s="342"/>
      <c r="RIM94" s="342"/>
      <c r="RIN94" s="342"/>
      <c r="RIO94" s="342"/>
      <c r="RIP94" s="342"/>
      <c r="RIQ94" s="342"/>
      <c r="RIR94" s="342"/>
      <c r="RIS94" s="342"/>
      <c r="RIT94" s="342"/>
      <c r="RIU94" s="342"/>
      <c r="RIV94" s="342"/>
      <c r="RIW94" s="342"/>
      <c r="RIX94" s="342"/>
      <c r="RIY94" s="342"/>
      <c r="RIZ94" s="342"/>
      <c r="RJA94" s="342"/>
      <c r="RJB94" s="342"/>
      <c r="RJC94" s="342"/>
      <c r="RJD94" s="342"/>
      <c r="RJE94" s="342"/>
      <c r="RJF94" s="342"/>
      <c r="RJG94" s="342"/>
      <c r="RJH94" s="342"/>
      <c r="RJI94" s="342"/>
      <c r="RJJ94" s="342"/>
      <c r="RJK94" s="342"/>
      <c r="RJL94" s="342"/>
      <c r="RJM94" s="342"/>
      <c r="RJN94" s="342"/>
      <c r="RJO94" s="342"/>
      <c r="RJP94" s="342"/>
      <c r="RJQ94" s="342"/>
      <c r="RJR94" s="342"/>
      <c r="RJS94" s="342"/>
      <c r="RJT94" s="342"/>
      <c r="RJU94" s="342"/>
      <c r="RJV94" s="342"/>
      <c r="RJW94" s="342"/>
      <c r="RJX94" s="342"/>
      <c r="RJY94" s="342"/>
      <c r="RJZ94" s="342"/>
      <c r="RKA94" s="342"/>
      <c r="RKB94" s="342"/>
      <c r="RKC94" s="342"/>
      <c r="RKD94" s="342"/>
      <c r="RKE94" s="342"/>
      <c r="RKF94" s="342"/>
      <c r="RKG94" s="342"/>
      <c r="RKH94" s="342"/>
      <c r="RKI94" s="342"/>
      <c r="RKJ94" s="342"/>
      <c r="RKK94" s="342"/>
      <c r="RKL94" s="342"/>
      <c r="RKM94" s="342"/>
      <c r="RKN94" s="342"/>
      <c r="RKO94" s="342"/>
      <c r="RKP94" s="342"/>
      <c r="RKQ94" s="342"/>
      <c r="RKR94" s="342"/>
      <c r="RKS94" s="342"/>
      <c r="RKT94" s="342"/>
      <c r="RKU94" s="342"/>
      <c r="RKV94" s="342"/>
      <c r="RKW94" s="342"/>
      <c r="RKX94" s="342"/>
      <c r="RKY94" s="342"/>
      <c r="RKZ94" s="342"/>
      <c r="RLA94" s="342"/>
      <c r="RLB94" s="342"/>
      <c r="RLC94" s="342"/>
      <c r="RLD94" s="342"/>
      <c r="RLE94" s="342"/>
      <c r="RLF94" s="342"/>
      <c r="RLG94" s="342"/>
      <c r="RLH94" s="342"/>
      <c r="RLI94" s="342"/>
      <c r="RLJ94" s="342"/>
      <c r="RLK94" s="342"/>
      <c r="RLL94" s="342"/>
      <c r="RLM94" s="342"/>
      <c r="RLN94" s="342"/>
      <c r="RLO94" s="342"/>
      <c r="RLP94" s="342"/>
      <c r="RLQ94" s="342"/>
      <c r="RLR94" s="342"/>
      <c r="RLS94" s="342"/>
      <c r="RLT94" s="342"/>
      <c r="RLU94" s="342"/>
      <c r="RLV94" s="342"/>
      <c r="RLW94" s="342"/>
      <c r="RLX94" s="342"/>
      <c r="RLY94" s="342"/>
      <c r="RLZ94" s="342"/>
      <c r="RMA94" s="342"/>
      <c r="RMB94" s="342"/>
      <c r="RMC94" s="342"/>
      <c r="RMD94" s="342"/>
      <c r="RME94" s="342"/>
      <c r="RMF94" s="342"/>
      <c r="RMG94" s="342"/>
      <c r="RMH94" s="342"/>
      <c r="RMI94" s="342"/>
      <c r="RMJ94" s="342"/>
      <c r="RMK94" s="342"/>
      <c r="RML94" s="342"/>
      <c r="RMM94" s="342"/>
      <c r="RMN94" s="342"/>
      <c r="RMO94" s="342"/>
      <c r="RMP94" s="342"/>
      <c r="RMQ94" s="342"/>
      <c r="RMR94" s="342"/>
      <c r="RMS94" s="342"/>
      <c r="RMT94" s="342"/>
      <c r="RMU94" s="342"/>
      <c r="RMV94" s="342"/>
      <c r="RMW94" s="342"/>
      <c r="RMX94" s="342"/>
      <c r="RMY94" s="342"/>
      <c r="RMZ94" s="342"/>
      <c r="RNA94" s="342"/>
      <c r="RNB94" s="342"/>
      <c r="RNC94" s="342"/>
      <c r="RND94" s="342"/>
      <c r="RNE94" s="342"/>
      <c r="RNF94" s="342"/>
      <c r="RNG94" s="342"/>
      <c r="RNH94" s="342"/>
      <c r="RNI94" s="342"/>
      <c r="RNJ94" s="342"/>
      <c r="RNK94" s="342"/>
      <c r="RNL94" s="342"/>
      <c r="RNM94" s="342"/>
      <c r="RNN94" s="342"/>
      <c r="RNO94" s="342"/>
      <c r="RNP94" s="342"/>
      <c r="RNQ94" s="342"/>
      <c r="RNR94" s="342"/>
      <c r="RNS94" s="342"/>
      <c r="RNT94" s="342"/>
      <c r="RNU94" s="342"/>
      <c r="RNV94" s="342"/>
      <c r="RNW94" s="342"/>
      <c r="RNX94" s="342"/>
      <c r="RNY94" s="342"/>
      <c r="RNZ94" s="342"/>
      <c r="ROA94" s="342"/>
      <c r="ROB94" s="342"/>
      <c r="ROC94" s="342"/>
      <c r="ROD94" s="342"/>
      <c r="ROE94" s="342"/>
      <c r="ROF94" s="342"/>
      <c r="ROG94" s="342"/>
      <c r="ROH94" s="342"/>
      <c r="ROI94" s="342"/>
      <c r="ROJ94" s="342"/>
      <c r="ROK94" s="342"/>
      <c r="ROL94" s="342"/>
      <c r="ROM94" s="342"/>
      <c r="RON94" s="342"/>
      <c r="ROO94" s="342"/>
      <c r="ROP94" s="342"/>
      <c r="ROQ94" s="342"/>
      <c r="ROR94" s="342"/>
      <c r="ROS94" s="342"/>
      <c r="ROT94" s="342"/>
      <c r="ROU94" s="342"/>
      <c r="ROV94" s="342"/>
      <c r="ROW94" s="342"/>
      <c r="ROX94" s="342"/>
      <c r="ROY94" s="342"/>
      <c r="ROZ94" s="342"/>
      <c r="RPA94" s="342"/>
      <c r="RPB94" s="342"/>
      <c r="RPC94" s="342"/>
      <c r="RPD94" s="342"/>
      <c r="RPE94" s="342"/>
      <c r="RPF94" s="342"/>
      <c r="RPG94" s="342"/>
      <c r="RPH94" s="342"/>
      <c r="RPI94" s="342"/>
      <c r="RPJ94" s="342"/>
      <c r="RPK94" s="342"/>
      <c r="RPL94" s="342"/>
      <c r="RPM94" s="342"/>
      <c r="RPN94" s="342"/>
      <c r="RPO94" s="342"/>
      <c r="RPP94" s="342"/>
      <c r="RPQ94" s="342"/>
      <c r="RPR94" s="342"/>
      <c r="RPS94" s="342"/>
      <c r="RPT94" s="342"/>
      <c r="RPU94" s="342"/>
      <c r="RPV94" s="342"/>
      <c r="RPW94" s="342"/>
      <c r="RPX94" s="342"/>
      <c r="RPY94" s="342"/>
      <c r="RPZ94" s="342"/>
      <c r="RQA94" s="342"/>
      <c r="RQB94" s="342"/>
      <c r="RQC94" s="342"/>
      <c r="RQD94" s="342"/>
      <c r="RQE94" s="342"/>
      <c r="RQF94" s="342"/>
      <c r="RQG94" s="342"/>
      <c r="RQH94" s="342"/>
      <c r="RQI94" s="342"/>
      <c r="RQJ94" s="342"/>
      <c r="RQK94" s="342"/>
      <c r="RQL94" s="342"/>
      <c r="RQM94" s="342"/>
      <c r="RQN94" s="342"/>
      <c r="RQO94" s="342"/>
      <c r="RQP94" s="342"/>
      <c r="RQQ94" s="342"/>
      <c r="RQR94" s="342"/>
      <c r="RQS94" s="342"/>
      <c r="RQT94" s="342"/>
      <c r="RQU94" s="342"/>
      <c r="RQV94" s="342"/>
      <c r="RQW94" s="342"/>
      <c r="RQX94" s="342"/>
      <c r="RQY94" s="342"/>
      <c r="RQZ94" s="342"/>
      <c r="RRA94" s="342"/>
      <c r="RRB94" s="342"/>
      <c r="RRC94" s="342"/>
      <c r="RRD94" s="342"/>
      <c r="RRE94" s="342"/>
      <c r="RRF94" s="342"/>
      <c r="RRG94" s="342"/>
      <c r="RRH94" s="342"/>
      <c r="RRI94" s="342"/>
      <c r="RRJ94" s="342"/>
      <c r="RRK94" s="342"/>
      <c r="RRL94" s="342"/>
      <c r="RRM94" s="342"/>
      <c r="RRN94" s="342"/>
      <c r="RRO94" s="342"/>
      <c r="RRP94" s="342"/>
      <c r="RRQ94" s="342"/>
      <c r="RRR94" s="342"/>
      <c r="RRS94" s="342"/>
      <c r="RRT94" s="342"/>
      <c r="RRU94" s="342"/>
      <c r="RRV94" s="342"/>
      <c r="RRW94" s="342"/>
      <c r="RRX94" s="342"/>
      <c r="RRY94" s="342"/>
      <c r="RRZ94" s="342"/>
      <c r="RSA94" s="342"/>
      <c r="RSB94" s="342"/>
      <c r="RSC94" s="342"/>
      <c r="RSD94" s="342"/>
      <c r="RSE94" s="342"/>
      <c r="RSF94" s="342"/>
      <c r="RSG94" s="342"/>
      <c r="RSH94" s="342"/>
      <c r="RSI94" s="342"/>
      <c r="RSJ94" s="342"/>
      <c r="RSK94" s="342"/>
      <c r="RSL94" s="342"/>
      <c r="RSM94" s="342"/>
      <c r="RSN94" s="342"/>
      <c r="RSO94" s="342"/>
      <c r="RSP94" s="342"/>
      <c r="RSQ94" s="342"/>
      <c r="RSR94" s="342"/>
      <c r="RSS94" s="342"/>
      <c r="RST94" s="342"/>
      <c r="RSU94" s="342"/>
      <c r="RSV94" s="342"/>
      <c r="RSW94" s="342"/>
      <c r="RSX94" s="342"/>
      <c r="RSY94" s="342"/>
      <c r="RSZ94" s="342"/>
      <c r="RTA94" s="342"/>
      <c r="RTB94" s="342"/>
      <c r="RTC94" s="342"/>
      <c r="RTD94" s="342"/>
      <c r="RTE94" s="342"/>
      <c r="RTF94" s="342"/>
      <c r="RTG94" s="342"/>
      <c r="RTH94" s="342"/>
      <c r="RTI94" s="342"/>
      <c r="RTJ94" s="342"/>
      <c r="RTK94" s="342"/>
      <c r="RTL94" s="342"/>
      <c r="RTM94" s="342"/>
      <c r="RTN94" s="342"/>
      <c r="RTO94" s="342"/>
      <c r="RTP94" s="342"/>
      <c r="RTQ94" s="342"/>
      <c r="RTR94" s="342"/>
      <c r="RTS94" s="342"/>
      <c r="RTT94" s="342"/>
      <c r="RTU94" s="342"/>
      <c r="RTV94" s="342"/>
      <c r="RTW94" s="342"/>
      <c r="RTX94" s="342"/>
      <c r="RTY94" s="342"/>
      <c r="RTZ94" s="342"/>
      <c r="RUA94" s="342"/>
      <c r="RUB94" s="342"/>
      <c r="RUC94" s="342"/>
      <c r="RUD94" s="342"/>
      <c r="RUE94" s="342"/>
      <c r="RUF94" s="342"/>
      <c r="RUG94" s="342"/>
      <c r="RUH94" s="342"/>
      <c r="RUI94" s="342"/>
      <c r="RUJ94" s="342"/>
      <c r="RUK94" s="342"/>
      <c r="RUL94" s="342"/>
      <c r="RUM94" s="342"/>
      <c r="RUN94" s="342"/>
      <c r="RUO94" s="342"/>
      <c r="RUP94" s="342"/>
      <c r="RUQ94" s="342"/>
      <c r="RUR94" s="342"/>
      <c r="RUS94" s="342"/>
      <c r="RUT94" s="342"/>
      <c r="RUU94" s="342"/>
      <c r="RUV94" s="342"/>
      <c r="RUW94" s="342"/>
      <c r="RUX94" s="342"/>
      <c r="RUY94" s="342"/>
      <c r="RUZ94" s="342"/>
      <c r="RVA94" s="342"/>
      <c r="RVB94" s="342"/>
      <c r="RVC94" s="342"/>
      <c r="RVD94" s="342"/>
      <c r="RVE94" s="342"/>
      <c r="RVF94" s="342"/>
      <c r="RVG94" s="342"/>
      <c r="RVH94" s="342"/>
      <c r="RVI94" s="342"/>
      <c r="RVJ94" s="342"/>
      <c r="RVK94" s="342"/>
      <c r="RVL94" s="342"/>
      <c r="RVM94" s="342"/>
      <c r="RVN94" s="342"/>
      <c r="RVO94" s="342"/>
      <c r="RVP94" s="342"/>
      <c r="RVQ94" s="342"/>
      <c r="RVR94" s="342"/>
      <c r="RVS94" s="342"/>
      <c r="RVT94" s="342"/>
      <c r="RVU94" s="342"/>
      <c r="RVV94" s="342"/>
      <c r="RVW94" s="342"/>
      <c r="RVX94" s="342"/>
      <c r="RVY94" s="342"/>
      <c r="RVZ94" s="342"/>
      <c r="RWA94" s="342"/>
      <c r="RWB94" s="342"/>
      <c r="RWC94" s="342"/>
      <c r="RWD94" s="342"/>
      <c r="RWE94" s="342"/>
      <c r="RWF94" s="342"/>
      <c r="RWG94" s="342"/>
      <c r="RWH94" s="342"/>
      <c r="RWI94" s="342"/>
      <c r="RWJ94" s="342"/>
      <c r="RWK94" s="342"/>
      <c r="RWL94" s="342"/>
      <c r="RWM94" s="342"/>
      <c r="RWN94" s="342"/>
      <c r="RWO94" s="342"/>
      <c r="RWP94" s="342"/>
      <c r="RWQ94" s="342"/>
      <c r="RWR94" s="342"/>
      <c r="RWS94" s="342"/>
      <c r="RWT94" s="342"/>
      <c r="RWU94" s="342"/>
      <c r="RWV94" s="342"/>
      <c r="RWW94" s="342"/>
      <c r="RWX94" s="342"/>
      <c r="RWY94" s="342"/>
      <c r="RWZ94" s="342"/>
      <c r="RXA94" s="342"/>
      <c r="RXB94" s="342"/>
      <c r="RXC94" s="342"/>
      <c r="RXD94" s="342"/>
      <c r="RXE94" s="342"/>
      <c r="RXF94" s="342"/>
      <c r="RXG94" s="342"/>
      <c r="RXH94" s="342"/>
      <c r="RXI94" s="342"/>
      <c r="RXJ94" s="342"/>
      <c r="RXK94" s="342"/>
      <c r="RXL94" s="342"/>
      <c r="RXM94" s="342"/>
      <c r="RXN94" s="342"/>
      <c r="RXO94" s="342"/>
      <c r="RXP94" s="342"/>
      <c r="RXQ94" s="342"/>
      <c r="RXR94" s="342"/>
      <c r="RXS94" s="342"/>
      <c r="RXT94" s="342"/>
      <c r="RXU94" s="342"/>
      <c r="RXV94" s="342"/>
      <c r="RXW94" s="342"/>
      <c r="RXX94" s="342"/>
      <c r="RXY94" s="342"/>
      <c r="RXZ94" s="342"/>
      <c r="RYA94" s="342"/>
      <c r="RYB94" s="342"/>
      <c r="RYC94" s="342"/>
      <c r="RYD94" s="342"/>
      <c r="RYE94" s="342"/>
      <c r="RYF94" s="342"/>
      <c r="RYG94" s="342"/>
      <c r="RYH94" s="342"/>
      <c r="RYI94" s="342"/>
      <c r="RYJ94" s="342"/>
      <c r="RYK94" s="342"/>
      <c r="RYL94" s="342"/>
      <c r="RYM94" s="342"/>
      <c r="RYN94" s="342"/>
      <c r="RYO94" s="342"/>
      <c r="RYP94" s="342"/>
      <c r="RYQ94" s="342"/>
      <c r="RYR94" s="342"/>
      <c r="RYS94" s="342"/>
      <c r="RYT94" s="342"/>
      <c r="RYU94" s="342"/>
      <c r="RYV94" s="342"/>
      <c r="RYW94" s="342"/>
      <c r="RYX94" s="342"/>
      <c r="RYY94" s="342"/>
      <c r="RYZ94" s="342"/>
      <c r="RZA94" s="342"/>
      <c r="RZB94" s="342"/>
      <c r="RZC94" s="342"/>
      <c r="RZD94" s="342"/>
      <c r="RZE94" s="342"/>
      <c r="RZF94" s="342"/>
      <c r="RZG94" s="342"/>
      <c r="RZH94" s="342"/>
      <c r="RZI94" s="342"/>
      <c r="RZJ94" s="342"/>
      <c r="RZK94" s="342"/>
      <c r="RZL94" s="342"/>
      <c r="RZM94" s="342"/>
      <c r="RZN94" s="342"/>
      <c r="RZO94" s="342"/>
      <c r="RZP94" s="342"/>
      <c r="RZQ94" s="342"/>
      <c r="RZR94" s="342"/>
      <c r="RZS94" s="342"/>
      <c r="RZT94" s="342"/>
      <c r="RZU94" s="342"/>
      <c r="RZV94" s="342"/>
      <c r="RZW94" s="342"/>
      <c r="RZX94" s="342"/>
      <c r="RZY94" s="342"/>
      <c r="RZZ94" s="342"/>
      <c r="SAA94" s="342"/>
      <c r="SAB94" s="342"/>
      <c r="SAC94" s="342"/>
      <c r="SAD94" s="342"/>
      <c r="SAE94" s="342"/>
      <c r="SAF94" s="342"/>
      <c r="SAG94" s="342"/>
      <c r="SAH94" s="342"/>
      <c r="SAI94" s="342"/>
      <c r="SAJ94" s="342"/>
      <c r="SAK94" s="342"/>
      <c r="SAL94" s="342"/>
      <c r="SAM94" s="342"/>
      <c r="SAN94" s="342"/>
      <c r="SAO94" s="342"/>
      <c r="SAP94" s="342"/>
      <c r="SAQ94" s="342"/>
      <c r="SAR94" s="342"/>
      <c r="SAS94" s="342"/>
      <c r="SAT94" s="342"/>
      <c r="SAU94" s="342"/>
      <c r="SAV94" s="342"/>
      <c r="SAW94" s="342"/>
      <c r="SAX94" s="342"/>
      <c r="SAY94" s="342"/>
      <c r="SAZ94" s="342"/>
      <c r="SBA94" s="342"/>
      <c r="SBB94" s="342"/>
      <c r="SBC94" s="342"/>
      <c r="SBD94" s="342"/>
      <c r="SBE94" s="342"/>
      <c r="SBF94" s="342"/>
      <c r="SBG94" s="342"/>
      <c r="SBH94" s="342"/>
      <c r="SBI94" s="342"/>
      <c r="SBJ94" s="342"/>
      <c r="SBK94" s="342"/>
      <c r="SBL94" s="342"/>
      <c r="SBM94" s="342"/>
      <c r="SBN94" s="342"/>
      <c r="SBO94" s="342"/>
      <c r="SBP94" s="342"/>
      <c r="SBQ94" s="342"/>
      <c r="SBR94" s="342"/>
      <c r="SBS94" s="342"/>
      <c r="SBT94" s="342"/>
      <c r="SBU94" s="342"/>
      <c r="SBV94" s="342"/>
      <c r="SBW94" s="342"/>
      <c r="SBX94" s="342"/>
      <c r="SBY94" s="342"/>
      <c r="SBZ94" s="342"/>
      <c r="SCA94" s="342"/>
      <c r="SCB94" s="342"/>
      <c r="SCC94" s="342"/>
      <c r="SCD94" s="342"/>
      <c r="SCE94" s="342"/>
      <c r="SCF94" s="342"/>
      <c r="SCG94" s="342"/>
      <c r="SCH94" s="342"/>
      <c r="SCI94" s="342"/>
      <c r="SCJ94" s="342"/>
      <c r="SCK94" s="342"/>
      <c r="SCL94" s="342"/>
      <c r="SCM94" s="342"/>
      <c r="SCN94" s="342"/>
      <c r="SCO94" s="342"/>
      <c r="SCP94" s="342"/>
      <c r="SCQ94" s="342"/>
      <c r="SCR94" s="342"/>
      <c r="SCS94" s="342"/>
      <c r="SCT94" s="342"/>
      <c r="SCU94" s="342"/>
      <c r="SCV94" s="342"/>
      <c r="SCW94" s="342"/>
      <c r="SCX94" s="342"/>
      <c r="SCY94" s="342"/>
      <c r="SCZ94" s="342"/>
      <c r="SDA94" s="342"/>
      <c r="SDB94" s="342"/>
      <c r="SDC94" s="342"/>
      <c r="SDD94" s="342"/>
      <c r="SDE94" s="342"/>
      <c r="SDF94" s="342"/>
      <c r="SDG94" s="342"/>
      <c r="SDH94" s="342"/>
      <c r="SDI94" s="342"/>
      <c r="SDJ94" s="342"/>
      <c r="SDK94" s="342"/>
      <c r="SDL94" s="342"/>
      <c r="SDM94" s="342"/>
      <c r="SDN94" s="342"/>
      <c r="SDO94" s="342"/>
      <c r="SDP94" s="342"/>
      <c r="SDQ94" s="342"/>
      <c r="SDR94" s="342"/>
      <c r="SDS94" s="342"/>
      <c r="SDT94" s="342"/>
      <c r="SDU94" s="342"/>
      <c r="SDV94" s="342"/>
      <c r="SDW94" s="342"/>
      <c r="SDX94" s="342"/>
      <c r="SDY94" s="342"/>
      <c r="SDZ94" s="342"/>
      <c r="SEA94" s="342"/>
      <c r="SEB94" s="342"/>
      <c r="SEC94" s="342"/>
      <c r="SED94" s="342"/>
      <c r="SEE94" s="342"/>
      <c r="SEF94" s="342"/>
      <c r="SEG94" s="342"/>
      <c r="SEH94" s="342"/>
      <c r="SEI94" s="342"/>
      <c r="SEJ94" s="342"/>
      <c r="SEK94" s="342"/>
      <c r="SEL94" s="342"/>
      <c r="SEM94" s="342"/>
      <c r="SEN94" s="342"/>
      <c r="SEO94" s="342"/>
      <c r="SEP94" s="342"/>
      <c r="SEQ94" s="342"/>
      <c r="SER94" s="342"/>
      <c r="SES94" s="342"/>
      <c r="SET94" s="342"/>
      <c r="SEU94" s="342"/>
      <c r="SEV94" s="342"/>
      <c r="SEW94" s="342"/>
      <c r="SEX94" s="342"/>
      <c r="SEY94" s="342"/>
      <c r="SEZ94" s="342"/>
      <c r="SFA94" s="342"/>
      <c r="SFB94" s="342"/>
      <c r="SFC94" s="342"/>
      <c r="SFD94" s="342"/>
      <c r="SFE94" s="342"/>
      <c r="SFF94" s="342"/>
      <c r="SFG94" s="342"/>
      <c r="SFH94" s="342"/>
      <c r="SFI94" s="342"/>
      <c r="SFJ94" s="342"/>
      <c r="SFK94" s="342"/>
      <c r="SFL94" s="342"/>
      <c r="SFM94" s="342"/>
      <c r="SFN94" s="342"/>
      <c r="SFO94" s="342"/>
      <c r="SFP94" s="342"/>
      <c r="SFQ94" s="342"/>
      <c r="SFR94" s="342"/>
      <c r="SFS94" s="342"/>
      <c r="SFT94" s="342"/>
      <c r="SFU94" s="342"/>
      <c r="SFV94" s="342"/>
      <c r="SFW94" s="342"/>
      <c r="SFX94" s="342"/>
      <c r="SFY94" s="342"/>
      <c r="SFZ94" s="342"/>
      <c r="SGA94" s="342"/>
      <c r="SGB94" s="342"/>
      <c r="SGC94" s="342"/>
      <c r="SGD94" s="342"/>
      <c r="SGE94" s="342"/>
      <c r="SGF94" s="342"/>
      <c r="SGG94" s="342"/>
      <c r="SGH94" s="342"/>
      <c r="SGI94" s="342"/>
      <c r="SGJ94" s="342"/>
      <c r="SGK94" s="342"/>
      <c r="SGL94" s="342"/>
      <c r="SGM94" s="342"/>
      <c r="SGN94" s="342"/>
      <c r="SGO94" s="342"/>
      <c r="SGP94" s="342"/>
      <c r="SGQ94" s="342"/>
      <c r="SGR94" s="342"/>
      <c r="SGS94" s="342"/>
      <c r="SGT94" s="342"/>
      <c r="SGU94" s="342"/>
      <c r="SGV94" s="342"/>
      <c r="SGW94" s="342"/>
      <c r="SGX94" s="342"/>
      <c r="SGY94" s="342"/>
      <c r="SGZ94" s="342"/>
      <c r="SHA94" s="342"/>
      <c r="SHB94" s="342"/>
      <c r="SHC94" s="342"/>
      <c r="SHD94" s="342"/>
      <c r="SHE94" s="342"/>
      <c r="SHF94" s="342"/>
      <c r="SHG94" s="342"/>
      <c r="SHH94" s="342"/>
      <c r="SHI94" s="342"/>
      <c r="SHJ94" s="342"/>
      <c r="SHK94" s="342"/>
      <c r="SHL94" s="342"/>
      <c r="SHM94" s="342"/>
      <c r="SHN94" s="342"/>
      <c r="SHO94" s="342"/>
      <c r="SHP94" s="342"/>
      <c r="SHQ94" s="342"/>
      <c r="SHR94" s="342"/>
      <c r="SHS94" s="342"/>
      <c r="SHT94" s="342"/>
      <c r="SHU94" s="342"/>
      <c r="SHV94" s="342"/>
      <c r="SHW94" s="342"/>
      <c r="SHX94" s="342"/>
      <c r="SHY94" s="342"/>
      <c r="SHZ94" s="342"/>
      <c r="SIA94" s="342"/>
      <c r="SIB94" s="342"/>
      <c r="SIC94" s="342"/>
      <c r="SID94" s="342"/>
      <c r="SIE94" s="342"/>
      <c r="SIF94" s="342"/>
      <c r="SIG94" s="342"/>
      <c r="SIH94" s="342"/>
      <c r="SII94" s="342"/>
      <c r="SIJ94" s="342"/>
      <c r="SIK94" s="342"/>
      <c r="SIL94" s="342"/>
      <c r="SIM94" s="342"/>
      <c r="SIN94" s="342"/>
      <c r="SIO94" s="342"/>
      <c r="SIP94" s="342"/>
      <c r="SIQ94" s="342"/>
      <c r="SIR94" s="342"/>
      <c r="SIS94" s="342"/>
      <c r="SIT94" s="342"/>
      <c r="SIU94" s="342"/>
      <c r="SIV94" s="342"/>
      <c r="SIW94" s="342"/>
      <c r="SIX94" s="342"/>
      <c r="SIY94" s="342"/>
      <c r="SIZ94" s="342"/>
      <c r="SJA94" s="342"/>
      <c r="SJB94" s="342"/>
      <c r="SJC94" s="342"/>
      <c r="SJD94" s="342"/>
      <c r="SJE94" s="342"/>
      <c r="SJF94" s="342"/>
      <c r="SJG94" s="342"/>
      <c r="SJH94" s="342"/>
      <c r="SJI94" s="342"/>
      <c r="SJJ94" s="342"/>
      <c r="SJK94" s="342"/>
      <c r="SJL94" s="342"/>
      <c r="SJM94" s="342"/>
      <c r="SJN94" s="342"/>
      <c r="SJO94" s="342"/>
      <c r="SJP94" s="342"/>
      <c r="SJQ94" s="342"/>
      <c r="SJR94" s="342"/>
      <c r="SJS94" s="342"/>
      <c r="SJT94" s="342"/>
      <c r="SJU94" s="342"/>
      <c r="SJV94" s="342"/>
      <c r="SJW94" s="342"/>
      <c r="SJX94" s="342"/>
      <c r="SJY94" s="342"/>
      <c r="SJZ94" s="342"/>
      <c r="SKA94" s="342"/>
      <c r="SKB94" s="342"/>
      <c r="SKC94" s="342"/>
      <c r="SKD94" s="342"/>
      <c r="SKE94" s="342"/>
      <c r="SKF94" s="342"/>
      <c r="SKG94" s="342"/>
      <c r="SKH94" s="342"/>
      <c r="SKI94" s="342"/>
      <c r="SKJ94" s="342"/>
      <c r="SKK94" s="342"/>
      <c r="SKL94" s="342"/>
      <c r="SKM94" s="342"/>
      <c r="SKN94" s="342"/>
      <c r="SKO94" s="342"/>
      <c r="SKP94" s="342"/>
      <c r="SKQ94" s="342"/>
      <c r="SKR94" s="342"/>
      <c r="SKS94" s="342"/>
      <c r="SKT94" s="342"/>
      <c r="SKU94" s="342"/>
      <c r="SKV94" s="342"/>
      <c r="SKW94" s="342"/>
      <c r="SKX94" s="342"/>
      <c r="SKY94" s="342"/>
      <c r="SKZ94" s="342"/>
      <c r="SLA94" s="342"/>
      <c r="SLB94" s="342"/>
      <c r="SLC94" s="342"/>
      <c r="SLD94" s="342"/>
      <c r="SLE94" s="342"/>
      <c r="SLF94" s="342"/>
      <c r="SLG94" s="342"/>
      <c r="SLH94" s="342"/>
      <c r="SLI94" s="342"/>
      <c r="SLJ94" s="342"/>
      <c r="SLK94" s="342"/>
      <c r="SLL94" s="342"/>
      <c r="SLM94" s="342"/>
      <c r="SLN94" s="342"/>
      <c r="SLO94" s="342"/>
      <c r="SLP94" s="342"/>
      <c r="SLQ94" s="342"/>
      <c r="SLR94" s="342"/>
      <c r="SLS94" s="342"/>
      <c r="SLT94" s="342"/>
      <c r="SLU94" s="342"/>
      <c r="SLV94" s="342"/>
      <c r="SLW94" s="342"/>
      <c r="SLX94" s="342"/>
      <c r="SLY94" s="342"/>
      <c r="SLZ94" s="342"/>
      <c r="SMA94" s="342"/>
      <c r="SMB94" s="342"/>
      <c r="SMC94" s="342"/>
      <c r="SMD94" s="342"/>
      <c r="SME94" s="342"/>
      <c r="SMF94" s="342"/>
      <c r="SMG94" s="342"/>
      <c r="SMH94" s="342"/>
      <c r="SMI94" s="342"/>
      <c r="SMJ94" s="342"/>
      <c r="SMK94" s="342"/>
      <c r="SML94" s="342"/>
      <c r="SMM94" s="342"/>
      <c r="SMN94" s="342"/>
      <c r="SMO94" s="342"/>
      <c r="SMP94" s="342"/>
      <c r="SMQ94" s="342"/>
      <c r="SMR94" s="342"/>
      <c r="SMS94" s="342"/>
      <c r="SMT94" s="342"/>
      <c r="SMU94" s="342"/>
      <c r="SMV94" s="342"/>
      <c r="SMW94" s="342"/>
      <c r="SMX94" s="342"/>
      <c r="SMY94" s="342"/>
      <c r="SMZ94" s="342"/>
      <c r="SNA94" s="342"/>
      <c r="SNB94" s="342"/>
      <c r="SNC94" s="342"/>
      <c r="SND94" s="342"/>
      <c r="SNE94" s="342"/>
      <c r="SNF94" s="342"/>
      <c r="SNG94" s="342"/>
      <c r="SNH94" s="342"/>
      <c r="SNI94" s="342"/>
      <c r="SNJ94" s="342"/>
      <c r="SNK94" s="342"/>
      <c r="SNL94" s="342"/>
      <c r="SNM94" s="342"/>
      <c r="SNN94" s="342"/>
      <c r="SNO94" s="342"/>
      <c r="SNP94" s="342"/>
      <c r="SNQ94" s="342"/>
      <c r="SNR94" s="342"/>
      <c r="SNS94" s="342"/>
      <c r="SNT94" s="342"/>
      <c r="SNU94" s="342"/>
      <c r="SNV94" s="342"/>
      <c r="SNW94" s="342"/>
      <c r="SNX94" s="342"/>
      <c r="SNY94" s="342"/>
      <c r="SNZ94" s="342"/>
      <c r="SOA94" s="342"/>
      <c r="SOB94" s="342"/>
      <c r="SOC94" s="342"/>
      <c r="SOD94" s="342"/>
      <c r="SOE94" s="342"/>
      <c r="SOF94" s="342"/>
      <c r="SOG94" s="342"/>
      <c r="SOH94" s="342"/>
      <c r="SOI94" s="342"/>
      <c r="SOJ94" s="342"/>
      <c r="SOK94" s="342"/>
      <c r="SOL94" s="342"/>
      <c r="SOM94" s="342"/>
      <c r="SON94" s="342"/>
      <c r="SOO94" s="342"/>
      <c r="SOP94" s="342"/>
      <c r="SOQ94" s="342"/>
      <c r="SOR94" s="342"/>
      <c r="SOS94" s="342"/>
      <c r="SOT94" s="342"/>
      <c r="SOU94" s="342"/>
      <c r="SOV94" s="342"/>
      <c r="SOW94" s="342"/>
      <c r="SOX94" s="342"/>
      <c r="SOY94" s="342"/>
      <c r="SOZ94" s="342"/>
      <c r="SPA94" s="342"/>
      <c r="SPB94" s="342"/>
      <c r="SPC94" s="342"/>
      <c r="SPD94" s="342"/>
      <c r="SPE94" s="342"/>
      <c r="SPF94" s="342"/>
      <c r="SPG94" s="342"/>
      <c r="SPH94" s="342"/>
      <c r="SPI94" s="342"/>
      <c r="SPJ94" s="342"/>
      <c r="SPK94" s="342"/>
      <c r="SPL94" s="342"/>
      <c r="SPM94" s="342"/>
      <c r="SPN94" s="342"/>
      <c r="SPO94" s="342"/>
      <c r="SPP94" s="342"/>
      <c r="SPQ94" s="342"/>
      <c r="SPR94" s="342"/>
      <c r="SPS94" s="342"/>
      <c r="SPT94" s="342"/>
      <c r="SPU94" s="342"/>
      <c r="SPV94" s="342"/>
      <c r="SPW94" s="342"/>
      <c r="SPX94" s="342"/>
      <c r="SPY94" s="342"/>
      <c r="SPZ94" s="342"/>
      <c r="SQA94" s="342"/>
      <c r="SQB94" s="342"/>
      <c r="SQC94" s="342"/>
      <c r="SQD94" s="342"/>
      <c r="SQE94" s="342"/>
      <c r="SQF94" s="342"/>
      <c r="SQG94" s="342"/>
      <c r="SQH94" s="342"/>
      <c r="SQI94" s="342"/>
      <c r="SQJ94" s="342"/>
      <c r="SQK94" s="342"/>
      <c r="SQL94" s="342"/>
      <c r="SQM94" s="342"/>
      <c r="SQN94" s="342"/>
      <c r="SQO94" s="342"/>
      <c r="SQP94" s="342"/>
      <c r="SQQ94" s="342"/>
      <c r="SQR94" s="342"/>
      <c r="SQS94" s="342"/>
      <c r="SQT94" s="342"/>
      <c r="SQU94" s="342"/>
      <c r="SQV94" s="342"/>
      <c r="SQW94" s="342"/>
      <c r="SQX94" s="342"/>
      <c r="SQY94" s="342"/>
      <c r="SQZ94" s="342"/>
      <c r="SRA94" s="342"/>
      <c r="SRB94" s="342"/>
      <c r="SRC94" s="342"/>
      <c r="SRD94" s="342"/>
      <c r="SRE94" s="342"/>
      <c r="SRF94" s="342"/>
      <c r="SRG94" s="342"/>
      <c r="SRH94" s="342"/>
      <c r="SRI94" s="342"/>
      <c r="SRJ94" s="342"/>
      <c r="SRK94" s="342"/>
      <c r="SRL94" s="342"/>
      <c r="SRM94" s="342"/>
      <c r="SRN94" s="342"/>
      <c r="SRO94" s="342"/>
      <c r="SRP94" s="342"/>
      <c r="SRQ94" s="342"/>
      <c r="SRR94" s="342"/>
      <c r="SRS94" s="342"/>
      <c r="SRT94" s="342"/>
      <c r="SRU94" s="342"/>
      <c r="SRV94" s="342"/>
      <c r="SRW94" s="342"/>
      <c r="SRX94" s="342"/>
      <c r="SRY94" s="342"/>
      <c r="SRZ94" s="342"/>
      <c r="SSA94" s="342"/>
      <c r="SSB94" s="342"/>
      <c r="SSC94" s="342"/>
      <c r="SSD94" s="342"/>
      <c r="SSE94" s="342"/>
      <c r="SSF94" s="342"/>
      <c r="SSG94" s="342"/>
      <c r="SSH94" s="342"/>
      <c r="SSI94" s="342"/>
      <c r="SSJ94" s="342"/>
      <c r="SSK94" s="342"/>
      <c r="SSL94" s="342"/>
      <c r="SSM94" s="342"/>
      <c r="SSN94" s="342"/>
      <c r="SSO94" s="342"/>
      <c r="SSP94" s="342"/>
      <c r="SSQ94" s="342"/>
      <c r="SSR94" s="342"/>
      <c r="SSS94" s="342"/>
      <c r="SST94" s="342"/>
      <c r="SSU94" s="342"/>
      <c r="SSV94" s="342"/>
      <c r="SSW94" s="342"/>
      <c r="SSX94" s="342"/>
      <c r="SSY94" s="342"/>
      <c r="SSZ94" s="342"/>
      <c r="STA94" s="342"/>
      <c r="STB94" s="342"/>
      <c r="STC94" s="342"/>
      <c r="STD94" s="342"/>
      <c r="STE94" s="342"/>
      <c r="STF94" s="342"/>
      <c r="STG94" s="342"/>
      <c r="STH94" s="342"/>
      <c r="STI94" s="342"/>
      <c r="STJ94" s="342"/>
      <c r="STK94" s="342"/>
      <c r="STL94" s="342"/>
      <c r="STM94" s="342"/>
      <c r="STN94" s="342"/>
      <c r="STO94" s="342"/>
      <c r="STP94" s="342"/>
      <c r="STQ94" s="342"/>
      <c r="STR94" s="342"/>
      <c r="STS94" s="342"/>
      <c r="STT94" s="342"/>
      <c r="STU94" s="342"/>
      <c r="STV94" s="342"/>
      <c r="STW94" s="342"/>
      <c r="STX94" s="342"/>
      <c r="STY94" s="342"/>
      <c r="STZ94" s="342"/>
      <c r="SUA94" s="342"/>
      <c r="SUB94" s="342"/>
      <c r="SUC94" s="342"/>
      <c r="SUD94" s="342"/>
      <c r="SUE94" s="342"/>
      <c r="SUF94" s="342"/>
      <c r="SUG94" s="342"/>
      <c r="SUH94" s="342"/>
      <c r="SUI94" s="342"/>
      <c r="SUJ94" s="342"/>
      <c r="SUK94" s="342"/>
      <c r="SUL94" s="342"/>
      <c r="SUM94" s="342"/>
      <c r="SUN94" s="342"/>
      <c r="SUO94" s="342"/>
      <c r="SUP94" s="342"/>
      <c r="SUQ94" s="342"/>
      <c r="SUR94" s="342"/>
      <c r="SUS94" s="342"/>
      <c r="SUT94" s="342"/>
      <c r="SUU94" s="342"/>
      <c r="SUV94" s="342"/>
      <c r="SUW94" s="342"/>
      <c r="SUX94" s="342"/>
      <c r="SUY94" s="342"/>
      <c r="SUZ94" s="342"/>
      <c r="SVA94" s="342"/>
      <c r="SVB94" s="342"/>
      <c r="SVC94" s="342"/>
      <c r="SVD94" s="342"/>
      <c r="SVE94" s="342"/>
      <c r="SVF94" s="342"/>
      <c r="SVG94" s="342"/>
      <c r="SVH94" s="342"/>
      <c r="SVI94" s="342"/>
      <c r="SVJ94" s="342"/>
      <c r="SVK94" s="342"/>
      <c r="SVL94" s="342"/>
      <c r="SVM94" s="342"/>
      <c r="SVN94" s="342"/>
      <c r="SVO94" s="342"/>
      <c r="SVP94" s="342"/>
      <c r="SVQ94" s="342"/>
      <c r="SVR94" s="342"/>
      <c r="SVS94" s="342"/>
      <c r="SVT94" s="342"/>
      <c r="SVU94" s="342"/>
      <c r="SVV94" s="342"/>
      <c r="SVW94" s="342"/>
      <c r="SVX94" s="342"/>
      <c r="SVY94" s="342"/>
      <c r="SVZ94" s="342"/>
      <c r="SWA94" s="342"/>
      <c r="SWB94" s="342"/>
      <c r="SWC94" s="342"/>
      <c r="SWD94" s="342"/>
      <c r="SWE94" s="342"/>
      <c r="SWF94" s="342"/>
      <c r="SWG94" s="342"/>
      <c r="SWH94" s="342"/>
      <c r="SWI94" s="342"/>
      <c r="SWJ94" s="342"/>
      <c r="SWK94" s="342"/>
      <c r="SWL94" s="342"/>
      <c r="SWM94" s="342"/>
      <c r="SWN94" s="342"/>
      <c r="SWO94" s="342"/>
      <c r="SWP94" s="342"/>
      <c r="SWQ94" s="342"/>
      <c r="SWR94" s="342"/>
      <c r="SWS94" s="342"/>
      <c r="SWT94" s="342"/>
      <c r="SWU94" s="342"/>
      <c r="SWV94" s="342"/>
      <c r="SWW94" s="342"/>
      <c r="SWX94" s="342"/>
      <c r="SWY94" s="342"/>
      <c r="SWZ94" s="342"/>
      <c r="SXA94" s="342"/>
      <c r="SXB94" s="342"/>
      <c r="SXC94" s="342"/>
      <c r="SXD94" s="342"/>
      <c r="SXE94" s="342"/>
      <c r="SXF94" s="342"/>
      <c r="SXG94" s="342"/>
      <c r="SXH94" s="342"/>
      <c r="SXI94" s="342"/>
      <c r="SXJ94" s="342"/>
      <c r="SXK94" s="342"/>
      <c r="SXL94" s="342"/>
      <c r="SXM94" s="342"/>
      <c r="SXN94" s="342"/>
      <c r="SXO94" s="342"/>
      <c r="SXP94" s="342"/>
      <c r="SXQ94" s="342"/>
      <c r="SXR94" s="342"/>
      <c r="SXS94" s="342"/>
      <c r="SXT94" s="342"/>
      <c r="SXU94" s="342"/>
      <c r="SXV94" s="342"/>
      <c r="SXW94" s="342"/>
      <c r="SXX94" s="342"/>
      <c r="SXY94" s="342"/>
      <c r="SXZ94" s="342"/>
      <c r="SYA94" s="342"/>
      <c r="SYB94" s="342"/>
      <c r="SYC94" s="342"/>
      <c r="SYD94" s="342"/>
      <c r="SYE94" s="342"/>
      <c r="SYF94" s="342"/>
      <c r="SYG94" s="342"/>
      <c r="SYH94" s="342"/>
      <c r="SYI94" s="342"/>
      <c r="SYJ94" s="342"/>
      <c r="SYK94" s="342"/>
      <c r="SYL94" s="342"/>
      <c r="SYM94" s="342"/>
      <c r="SYN94" s="342"/>
      <c r="SYO94" s="342"/>
      <c r="SYP94" s="342"/>
      <c r="SYQ94" s="342"/>
      <c r="SYR94" s="342"/>
      <c r="SYS94" s="342"/>
      <c r="SYT94" s="342"/>
      <c r="SYU94" s="342"/>
      <c r="SYV94" s="342"/>
      <c r="SYW94" s="342"/>
      <c r="SYX94" s="342"/>
      <c r="SYY94" s="342"/>
      <c r="SYZ94" s="342"/>
      <c r="SZA94" s="342"/>
      <c r="SZB94" s="342"/>
      <c r="SZC94" s="342"/>
      <c r="SZD94" s="342"/>
      <c r="SZE94" s="342"/>
      <c r="SZF94" s="342"/>
      <c r="SZG94" s="342"/>
      <c r="SZH94" s="342"/>
      <c r="SZI94" s="342"/>
      <c r="SZJ94" s="342"/>
      <c r="SZK94" s="342"/>
      <c r="SZL94" s="342"/>
      <c r="SZM94" s="342"/>
      <c r="SZN94" s="342"/>
      <c r="SZO94" s="342"/>
      <c r="SZP94" s="342"/>
      <c r="SZQ94" s="342"/>
      <c r="SZR94" s="342"/>
      <c r="SZS94" s="342"/>
      <c r="SZT94" s="342"/>
      <c r="SZU94" s="342"/>
      <c r="SZV94" s="342"/>
      <c r="SZW94" s="342"/>
      <c r="SZX94" s="342"/>
      <c r="SZY94" s="342"/>
      <c r="SZZ94" s="342"/>
      <c r="TAA94" s="342"/>
      <c r="TAB94" s="342"/>
      <c r="TAC94" s="342"/>
      <c r="TAD94" s="342"/>
      <c r="TAE94" s="342"/>
      <c r="TAF94" s="342"/>
      <c r="TAG94" s="342"/>
      <c r="TAH94" s="342"/>
      <c r="TAI94" s="342"/>
      <c r="TAJ94" s="342"/>
      <c r="TAK94" s="342"/>
      <c r="TAL94" s="342"/>
      <c r="TAM94" s="342"/>
      <c r="TAN94" s="342"/>
      <c r="TAO94" s="342"/>
      <c r="TAP94" s="342"/>
      <c r="TAQ94" s="342"/>
      <c r="TAR94" s="342"/>
      <c r="TAS94" s="342"/>
      <c r="TAT94" s="342"/>
      <c r="TAU94" s="342"/>
      <c r="TAV94" s="342"/>
      <c r="TAW94" s="342"/>
      <c r="TAX94" s="342"/>
      <c r="TAY94" s="342"/>
      <c r="TAZ94" s="342"/>
      <c r="TBA94" s="342"/>
      <c r="TBB94" s="342"/>
      <c r="TBC94" s="342"/>
      <c r="TBD94" s="342"/>
      <c r="TBE94" s="342"/>
      <c r="TBF94" s="342"/>
      <c r="TBG94" s="342"/>
      <c r="TBH94" s="342"/>
      <c r="TBI94" s="342"/>
      <c r="TBJ94" s="342"/>
      <c r="TBK94" s="342"/>
      <c r="TBL94" s="342"/>
      <c r="TBM94" s="342"/>
      <c r="TBN94" s="342"/>
      <c r="TBO94" s="342"/>
      <c r="TBP94" s="342"/>
      <c r="TBQ94" s="342"/>
      <c r="TBR94" s="342"/>
      <c r="TBS94" s="342"/>
      <c r="TBT94" s="342"/>
      <c r="TBU94" s="342"/>
      <c r="TBV94" s="342"/>
      <c r="TBW94" s="342"/>
      <c r="TBX94" s="342"/>
      <c r="TBY94" s="342"/>
      <c r="TBZ94" s="342"/>
      <c r="TCA94" s="342"/>
      <c r="TCB94" s="342"/>
      <c r="TCC94" s="342"/>
      <c r="TCD94" s="342"/>
      <c r="TCE94" s="342"/>
      <c r="TCF94" s="342"/>
      <c r="TCG94" s="342"/>
      <c r="TCH94" s="342"/>
      <c r="TCI94" s="342"/>
      <c r="TCJ94" s="342"/>
      <c r="TCK94" s="342"/>
      <c r="TCL94" s="342"/>
      <c r="TCM94" s="342"/>
      <c r="TCN94" s="342"/>
      <c r="TCO94" s="342"/>
      <c r="TCP94" s="342"/>
      <c r="TCQ94" s="342"/>
      <c r="TCR94" s="342"/>
      <c r="TCS94" s="342"/>
      <c r="TCT94" s="342"/>
      <c r="TCU94" s="342"/>
      <c r="TCV94" s="342"/>
      <c r="TCW94" s="342"/>
      <c r="TCX94" s="342"/>
      <c r="TCY94" s="342"/>
      <c r="TCZ94" s="342"/>
      <c r="TDA94" s="342"/>
      <c r="TDB94" s="342"/>
      <c r="TDC94" s="342"/>
      <c r="TDD94" s="342"/>
      <c r="TDE94" s="342"/>
      <c r="TDF94" s="342"/>
      <c r="TDG94" s="342"/>
      <c r="TDH94" s="342"/>
      <c r="TDI94" s="342"/>
      <c r="TDJ94" s="342"/>
      <c r="TDK94" s="342"/>
      <c r="TDL94" s="342"/>
      <c r="TDM94" s="342"/>
      <c r="TDN94" s="342"/>
      <c r="TDO94" s="342"/>
      <c r="TDP94" s="342"/>
      <c r="TDQ94" s="342"/>
      <c r="TDR94" s="342"/>
      <c r="TDS94" s="342"/>
      <c r="TDT94" s="342"/>
      <c r="TDU94" s="342"/>
      <c r="TDV94" s="342"/>
      <c r="TDW94" s="342"/>
      <c r="TDX94" s="342"/>
      <c r="TDY94" s="342"/>
      <c r="TDZ94" s="342"/>
      <c r="TEA94" s="342"/>
      <c r="TEB94" s="342"/>
      <c r="TEC94" s="342"/>
      <c r="TED94" s="342"/>
      <c r="TEE94" s="342"/>
      <c r="TEF94" s="342"/>
      <c r="TEG94" s="342"/>
      <c r="TEH94" s="342"/>
      <c r="TEI94" s="342"/>
      <c r="TEJ94" s="342"/>
      <c r="TEK94" s="342"/>
      <c r="TEL94" s="342"/>
      <c r="TEM94" s="342"/>
      <c r="TEN94" s="342"/>
      <c r="TEO94" s="342"/>
      <c r="TEP94" s="342"/>
      <c r="TEQ94" s="342"/>
      <c r="TER94" s="342"/>
      <c r="TES94" s="342"/>
      <c r="TET94" s="342"/>
      <c r="TEU94" s="342"/>
      <c r="TEV94" s="342"/>
      <c r="TEW94" s="342"/>
      <c r="TEX94" s="342"/>
      <c r="TEY94" s="342"/>
      <c r="TEZ94" s="342"/>
      <c r="TFA94" s="342"/>
      <c r="TFB94" s="342"/>
      <c r="TFC94" s="342"/>
      <c r="TFD94" s="342"/>
      <c r="TFE94" s="342"/>
      <c r="TFF94" s="342"/>
      <c r="TFG94" s="342"/>
      <c r="TFH94" s="342"/>
      <c r="TFI94" s="342"/>
      <c r="TFJ94" s="342"/>
      <c r="TFK94" s="342"/>
      <c r="TFL94" s="342"/>
      <c r="TFM94" s="342"/>
      <c r="TFN94" s="342"/>
      <c r="TFO94" s="342"/>
      <c r="TFP94" s="342"/>
      <c r="TFQ94" s="342"/>
      <c r="TFR94" s="342"/>
      <c r="TFS94" s="342"/>
      <c r="TFT94" s="342"/>
      <c r="TFU94" s="342"/>
      <c r="TFV94" s="342"/>
      <c r="TFW94" s="342"/>
      <c r="TFX94" s="342"/>
      <c r="TFY94" s="342"/>
      <c r="TFZ94" s="342"/>
      <c r="TGA94" s="342"/>
      <c r="TGB94" s="342"/>
      <c r="TGC94" s="342"/>
      <c r="TGD94" s="342"/>
      <c r="TGE94" s="342"/>
      <c r="TGF94" s="342"/>
      <c r="TGG94" s="342"/>
      <c r="TGH94" s="342"/>
      <c r="TGI94" s="342"/>
      <c r="TGJ94" s="342"/>
      <c r="TGK94" s="342"/>
      <c r="TGL94" s="342"/>
      <c r="TGM94" s="342"/>
      <c r="TGN94" s="342"/>
      <c r="TGO94" s="342"/>
      <c r="TGP94" s="342"/>
      <c r="TGQ94" s="342"/>
      <c r="TGR94" s="342"/>
      <c r="TGS94" s="342"/>
      <c r="TGT94" s="342"/>
      <c r="TGU94" s="342"/>
      <c r="TGV94" s="342"/>
      <c r="TGW94" s="342"/>
      <c r="TGX94" s="342"/>
      <c r="TGY94" s="342"/>
      <c r="TGZ94" s="342"/>
      <c r="THA94" s="342"/>
      <c r="THB94" s="342"/>
      <c r="THC94" s="342"/>
      <c r="THD94" s="342"/>
      <c r="THE94" s="342"/>
      <c r="THF94" s="342"/>
      <c r="THG94" s="342"/>
      <c r="THH94" s="342"/>
      <c r="THI94" s="342"/>
      <c r="THJ94" s="342"/>
      <c r="THK94" s="342"/>
      <c r="THL94" s="342"/>
      <c r="THM94" s="342"/>
      <c r="THN94" s="342"/>
      <c r="THO94" s="342"/>
      <c r="THP94" s="342"/>
      <c r="THQ94" s="342"/>
      <c r="THR94" s="342"/>
      <c r="THS94" s="342"/>
      <c r="THT94" s="342"/>
      <c r="THU94" s="342"/>
      <c r="THV94" s="342"/>
      <c r="THW94" s="342"/>
      <c r="THX94" s="342"/>
      <c r="THY94" s="342"/>
      <c r="THZ94" s="342"/>
      <c r="TIA94" s="342"/>
      <c r="TIB94" s="342"/>
      <c r="TIC94" s="342"/>
      <c r="TID94" s="342"/>
      <c r="TIE94" s="342"/>
      <c r="TIF94" s="342"/>
      <c r="TIG94" s="342"/>
      <c r="TIH94" s="342"/>
      <c r="TII94" s="342"/>
      <c r="TIJ94" s="342"/>
      <c r="TIK94" s="342"/>
      <c r="TIL94" s="342"/>
      <c r="TIM94" s="342"/>
      <c r="TIN94" s="342"/>
      <c r="TIO94" s="342"/>
      <c r="TIP94" s="342"/>
      <c r="TIQ94" s="342"/>
      <c r="TIR94" s="342"/>
      <c r="TIS94" s="342"/>
      <c r="TIT94" s="342"/>
      <c r="TIU94" s="342"/>
      <c r="TIV94" s="342"/>
      <c r="TIW94" s="342"/>
      <c r="TIX94" s="342"/>
      <c r="TIY94" s="342"/>
      <c r="TIZ94" s="342"/>
      <c r="TJA94" s="342"/>
      <c r="TJB94" s="342"/>
      <c r="TJC94" s="342"/>
      <c r="TJD94" s="342"/>
      <c r="TJE94" s="342"/>
      <c r="TJF94" s="342"/>
      <c r="TJG94" s="342"/>
      <c r="TJH94" s="342"/>
      <c r="TJI94" s="342"/>
      <c r="TJJ94" s="342"/>
      <c r="TJK94" s="342"/>
      <c r="TJL94" s="342"/>
      <c r="TJM94" s="342"/>
      <c r="TJN94" s="342"/>
      <c r="TJO94" s="342"/>
      <c r="TJP94" s="342"/>
      <c r="TJQ94" s="342"/>
      <c r="TJR94" s="342"/>
      <c r="TJS94" s="342"/>
      <c r="TJT94" s="342"/>
      <c r="TJU94" s="342"/>
      <c r="TJV94" s="342"/>
      <c r="TJW94" s="342"/>
      <c r="TJX94" s="342"/>
      <c r="TJY94" s="342"/>
      <c r="TJZ94" s="342"/>
      <c r="TKA94" s="342"/>
      <c r="TKB94" s="342"/>
      <c r="TKC94" s="342"/>
      <c r="TKD94" s="342"/>
      <c r="TKE94" s="342"/>
      <c r="TKF94" s="342"/>
      <c r="TKG94" s="342"/>
      <c r="TKH94" s="342"/>
      <c r="TKI94" s="342"/>
      <c r="TKJ94" s="342"/>
      <c r="TKK94" s="342"/>
      <c r="TKL94" s="342"/>
      <c r="TKM94" s="342"/>
      <c r="TKN94" s="342"/>
      <c r="TKO94" s="342"/>
      <c r="TKP94" s="342"/>
      <c r="TKQ94" s="342"/>
      <c r="TKR94" s="342"/>
      <c r="TKS94" s="342"/>
      <c r="TKT94" s="342"/>
      <c r="TKU94" s="342"/>
      <c r="TKV94" s="342"/>
      <c r="TKW94" s="342"/>
      <c r="TKX94" s="342"/>
      <c r="TKY94" s="342"/>
      <c r="TKZ94" s="342"/>
      <c r="TLA94" s="342"/>
      <c r="TLB94" s="342"/>
      <c r="TLC94" s="342"/>
      <c r="TLD94" s="342"/>
      <c r="TLE94" s="342"/>
      <c r="TLF94" s="342"/>
      <c r="TLG94" s="342"/>
      <c r="TLH94" s="342"/>
      <c r="TLI94" s="342"/>
      <c r="TLJ94" s="342"/>
      <c r="TLK94" s="342"/>
      <c r="TLL94" s="342"/>
      <c r="TLM94" s="342"/>
      <c r="TLN94" s="342"/>
      <c r="TLO94" s="342"/>
      <c r="TLP94" s="342"/>
      <c r="TLQ94" s="342"/>
      <c r="TLR94" s="342"/>
      <c r="TLS94" s="342"/>
      <c r="TLT94" s="342"/>
      <c r="TLU94" s="342"/>
      <c r="TLV94" s="342"/>
      <c r="TLW94" s="342"/>
      <c r="TLX94" s="342"/>
      <c r="TLY94" s="342"/>
      <c r="TLZ94" s="342"/>
      <c r="TMA94" s="342"/>
      <c r="TMB94" s="342"/>
      <c r="TMC94" s="342"/>
      <c r="TMD94" s="342"/>
      <c r="TME94" s="342"/>
      <c r="TMF94" s="342"/>
      <c r="TMG94" s="342"/>
      <c r="TMH94" s="342"/>
      <c r="TMI94" s="342"/>
      <c r="TMJ94" s="342"/>
      <c r="TMK94" s="342"/>
      <c r="TML94" s="342"/>
      <c r="TMM94" s="342"/>
      <c r="TMN94" s="342"/>
      <c r="TMO94" s="342"/>
      <c r="TMP94" s="342"/>
      <c r="TMQ94" s="342"/>
      <c r="TMR94" s="342"/>
      <c r="TMS94" s="342"/>
      <c r="TMT94" s="342"/>
      <c r="TMU94" s="342"/>
      <c r="TMV94" s="342"/>
      <c r="TMW94" s="342"/>
      <c r="TMX94" s="342"/>
      <c r="TMY94" s="342"/>
      <c r="TMZ94" s="342"/>
      <c r="TNA94" s="342"/>
      <c r="TNB94" s="342"/>
      <c r="TNC94" s="342"/>
      <c r="TND94" s="342"/>
      <c r="TNE94" s="342"/>
      <c r="TNF94" s="342"/>
      <c r="TNG94" s="342"/>
      <c r="TNH94" s="342"/>
      <c r="TNI94" s="342"/>
      <c r="TNJ94" s="342"/>
      <c r="TNK94" s="342"/>
      <c r="TNL94" s="342"/>
      <c r="TNM94" s="342"/>
      <c r="TNN94" s="342"/>
      <c r="TNO94" s="342"/>
      <c r="TNP94" s="342"/>
      <c r="TNQ94" s="342"/>
      <c r="TNR94" s="342"/>
      <c r="TNS94" s="342"/>
      <c r="TNT94" s="342"/>
      <c r="TNU94" s="342"/>
      <c r="TNV94" s="342"/>
      <c r="TNW94" s="342"/>
      <c r="TNX94" s="342"/>
      <c r="TNY94" s="342"/>
      <c r="TNZ94" s="342"/>
      <c r="TOA94" s="342"/>
      <c r="TOB94" s="342"/>
      <c r="TOC94" s="342"/>
      <c r="TOD94" s="342"/>
      <c r="TOE94" s="342"/>
      <c r="TOF94" s="342"/>
      <c r="TOG94" s="342"/>
      <c r="TOH94" s="342"/>
      <c r="TOI94" s="342"/>
      <c r="TOJ94" s="342"/>
      <c r="TOK94" s="342"/>
      <c r="TOL94" s="342"/>
      <c r="TOM94" s="342"/>
      <c r="TON94" s="342"/>
      <c r="TOO94" s="342"/>
      <c r="TOP94" s="342"/>
      <c r="TOQ94" s="342"/>
      <c r="TOR94" s="342"/>
      <c r="TOS94" s="342"/>
      <c r="TOT94" s="342"/>
      <c r="TOU94" s="342"/>
      <c r="TOV94" s="342"/>
      <c r="TOW94" s="342"/>
      <c r="TOX94" s="342"/>
      <c r="TOY94" s="342"/>
      <c r="TOZ94" s="342"/>
      <c r="TPA94" s="342"/>
      <c r="TPB94" s="342"/>
      <c r="TPC94" s="342"/>
      <c r="TPD94" s="342"/>
      <c r="TPE94" s="342"/>
      <c r="TPF94" s="342"/>
      <c r="TPG94" s="342"/>
      <c r="TPH94" s="342"/>
      <c r="TPI94" s="342"/>
      <c r="TPJ94" s="342"/>
      <c r="TPK94" s="342"/>
      <c r="TPL94" s="342"/>
      <c r="TPM94" s="342"/>
      <c r="TPN94" s="342"/>
      <c r="TPO94" s="342"/>
      <c r="TPP94" s="342"/>
      <c r="TPQ94" s="342"/>
      <c r="TPR94" s="342"/>
      <c r="TPS94" s="342"/>
      <c r="TPT94" s="342"/>
      <c r="TPU94" s="342"/>
      <c r="TPV94" s="342"/>
      <c r="TPW94" s="342"/>
      <c r="TPX94" s="342"/>
      <c r="TPY94" s="342"/>
      <c r="TPZ94" s="342"/>
      <c r="TQA94" s="342"/>
      <c r="TQB94" s="342"/>
      <c r="TQC94" s="342"/>
      <c r="TQD94" s="342"/>
      <c r="TQE94" s="342"/>
      <c r="TQF94" s="342"/>
      <c r="TQG94" s="342"/>
      <c r="TQH94" s="342"/>
      <c r="TQI94" s="342"/>
      <c r="TQJ94" s="342"/>
      <c r="TQK94" s="342"/>
      <c r="TQL94" s="342"/>
      <c r="TQM94" s="342"/>
      <c r="TQN94" s="342"/>
      <c r="TQO94" s="342"/>
      <c r="TQP94" s="342"/>
      <c r="TQQ94" s="342"/>
      <c r="TQR94" s="342"/>
      <c r="TQS94" s="342"/>
      <c r="TQT94" s="342"/>
      <c r="TQU94" s="342"/>
      <c r="TQV94" s="342"/>
      <c r="TQW94" s="342"/>
      <c r="TQX94" s="342"/>
      <c r="TQY94" s="342"/>
      <c r="TQZ94" s="342"/>
      <c r="TRA94" s="342"/>
      <c r="TRB94" s="342"/>
      <c r="TRC94" s="342"/>
      <c r="TRD94" s="342"/>
      <c r="TRE94" s="342"/>
      <c r="TRF94" s="342"/>
      <c r="TRG94" s="342"/>
      <c r="TRH94" s="342"/>
      <c r="TRI94" s="342"/>
      <c r="TRJ94" s="342"/>
      <c r="TRK94" s="342"/>
      <c r="TRL94" s="342"/>
      <c r="TRM94" s="342"/>
      <c r="TRN94" s="342"/>
      <c r="TRO94" s="342"/>
      <c r="TRP94" s="342"/>
      <c r="TRQ94" s="342"/>
      <c r="TRR94" s="342"/>
      <c r="TRS94" s="342"/>
      <c r="TRT94" s="342"/>
      <c r="TRU94" s="342"/>
      <c r="TRV94" s="342"/>
      <c r="TRW94" s="342"/>
      <c r="TRX94" s="342"/>
      <c r="TRY94" s="342"/>
      <c r="TRZ94" s="342"/>
      <c r="TSA94" s="342"/>
      <c r="TSB94" s="342"/>
      <c r="TSC94" s="342"/>
      <c r="TSD94" s="342"/>
      <c r="TSE94" s="342"/>
      <c r="TSF94" s="342"/>
      <c r="TSG94" s="342"/>
      <c r="TSH94" s="342"/>
      <c r="TSI94" s="342"/>
      <c r="TSJ94" s="342"/>
      <c r="TSK94" s="342"/>
      <c r="TSL94" s="342"/>
      <c r="TSM94" s="342"/>
      <c r="TSN94" s="342"/>
      <c r="TSO94" s="342"/>
      <c r="TSP94" s="342"/>
      <c r="TSQ94" s="342"/>
      <c r="TSR94" s="342"/>
      <c r="TSS94" s="342"/>
      <c r="TST94" s="342"/>
      <c r="TSU94" s="342"/>
      <c r="TSV94" s="342"/>
      <c r="TSW94" s="342"/>
      <c r="TSX94" s="342"/>
      <c r="TSY94" s="342"/>
      <c r="TSZ94" s="342"/>
      <c r="TTA94" s="342"/>
      <c r="TTB94" s="342"/>
      <c r="TTC94" s="342"/>
      <c r="TTD94" s="342"/>
      <c r="TTE94" s="342"/>
      <c r="TTF94" s="342"/>
      <c r="TTG94" s="342"/>
      <c r="TTH94" s="342"/>
      <c r="TTI94" s="342"/>
      <c r="TTJ94" s="342"/>
      <c r="TTK94" s="342"/>
      <c r="TTL94" s="342"/>
      <c r="TTM94" s="342"/>
      <c r="TTN94" s="342"/>
      <c r="TTO94" s="342"/>
      <c r="TTP94" s="342"/>
      <c r="TTQ94" s="342"/>
      <c r="TTR94" s="342"/>
      <c r="TTS94" s="342"/>
      <c r="TTT94" s="342"/>
      <c r="TTU94" s="342"/>
      <c r="TTV94" s="342"/>
      <c r="TTW94" s="342"/>
      <c r="TTX94" s="342"/>
      <c r="TTY94" s="342"/>
      <c r="TTZ94" s="342"/>
      <c r="TUA94" s="342"/>
      <c r="TUB94" s="342"/>
      <c r="TUC94" s="342"/>
      <c r="TUD94" s="342"/>
      <c r="TUE94" s="342"/>
      <c r="TUF94" s="342"/>
      <c r="TUG94" s="342"/>
      <c r="TUH94" s="342"/>
      <c r="TUI94" s="342"/>
      <c r="TUJ94" s="342"/>
      <c r="TUK94" s="342"/>
      <c r="TUL94" s="342"/>
      <c r="TUM94" s="342"/>
      <c r="TUN94" s="342"/>
      <c r="TUO94" s="342"/>
      <c r="TUP94" s="342"/>
      <c r="TUQ94" s="342"/>
      <c r="TUR94" s="342"/>
      <c r="TUS94" s="342"/>
      <c r="TUT94" s="342"/>
      <c r="TUU94" s="342"/>
      <c r="TUV94" s="342"/>
      <c r="TUW94" s="342"/>
      <c r="TUX94" s="342"/>
      <c r="TUY94" s="342"/>
      <c r="TUZ94" s="342"/>
      <c r="TVA94" s="342"/>
      <c r="TVB94" s="342"/>
      <c r="TVC94" s="342"/>
      <c r="TVD94" s="342"/>
      <c r="TVE94" s="342"/>
      <c r="TVF94" s="342"/>
      <c r="TVG94" s="342"/>
      <c r="TVH94" s="342"/>
      <c r="TVI94" s="342"/>
      <c r="TVJ94" s="342"/>
      <c r="TVK94" s="342"/>
      <c r="TVL94" s="342"/>
      <c r="TVM94" s="342"/>
      <c r="TVN94" s="342"/>
      <c r="TVO94" s="342"/>
      <c r="TVP94" s="342"/>
      <c r="TVQ94" s="342"/>
      <c r="TVR94" s="342"/>
      <c r="TVS94" s="342"/>
      <c r="TVT94" s="342"/>
      <c r="TVU94" s="342"/>
      <c r="TVV94" s="342"/>
      <c r="TVW94" s="342"/>
      <c r="TVX94" s="342"/>
      <c r="TVY94" s="342"/>
      <c r="TVZ94" s="342"/>
      <c r="TWA94" s="342"/>
      <c r="TWB94" s="342"/>
      <c r="TWC94" s="342"/>
      <c r="TWD94" s="342"/>
      <c r="TWE94" s="342"/>
      <c r="TWF94" s="342"/>
      <c r="TWG94" s="342"/>
      <c r="TWH94" s="342"/>
      <c r="TWI94" s="342"/>
      <c r="TWJ94" s="342"/>
      <c r="TWK94" s="342"/>
      <c r="TWL94" s="342"/>
      <c r="TWM94" s="342"/>
      <c r="TWN94" s="342"/>
      <c r="TWO94" s="342"/>
      <c r="TWP94" s="342"/>
      <c r="TWQ94" s="342"/>
      <c r="TWR94" s="342"/>
      <c r="TWS94" s="342"/>
      <c r="TWT94" s="342"/>
      <c r="TWU94" s="342"/>
      <c r="TWV94" s="342"/>
      <c r="TWW94" s="342"/>
      <c r="TWX94" s="342"/>
      <c r="TWY94" s="342"/>
      <c r="TWZ94" s="342"/>
      <c r="TXA94" s="342"/>
      <c r="TXB94" s="342"/>
      <c r="TXC94" s="342"/>
      <c r="TXD94" s="342"/>
      <c r="TXE94" s="342"/>
      <c r="TXF94" s="342"/>
      <c r="TXG94" s="342"/>
      <c r="TXH94" s="342"/>
      <c r="TXI94" s="342"/>
      <c r="TXJ94" s="342"/>
      <c r="TXK94" s="342"/>
      <c r="TXL94" s="342"/>
      <c r="TXM94" s="342"/>
      <c r="TXN94" s="342"/>
      <c r="TXO94" s="342"/>
      <c r="TXP94" s="342"/>
      <c r="TXQ94" s="342"/>
      <c r="TXR94" s="342"/>
      <c r="TXS94" s="342"/>
      <c r="TXT94" s="342"/>
      <c r="TXU94" s="342"/>
      <c r="TXV94" s="342"/>
      <c r="TXW94" s="342"/>
      <c r="TXX94" s="342"/>
      <c r="TXY94" s="342"/>
      <c r="TXZ94" s="342"/>
      <c r="TYA94" s="342"/>
      <c r="TYB94" s="342"/>
      <c r="TYC94" s="342"/>
      <c r="TYD94" s="342"/>
      <c r="TYE94" s="342"/>
      <c r="TYF94" s="342"/>
      <c r="TYG94" s="342"/>
      <c r="TYH94" s="342"/>
      <c r="TYI94" s="342"/>
      <c r="TYJ94" s="342"/>
      <c r="TYK94" s="342"/>
      <c r="TYL94" s="342"/>
      <c r="TYM94" s="342"/>
      <c r="TYN94" s="342"/>
      <c r="TYO94" s="342"/>
      <c r="TYP94" s="342"/>
      <c r="TYQ94" s="342"/>
      <c r="TYR94" s="342"/>
      <c r="TYS94" s="342"/>
      <c r="TYT94" s="342"/>
      <c r="TYU94" s="342"/>
      <c r="TYV94" s="342"/>
      <c r="TYW94" s="342"/>
      <c r="TYX94" s="342"/>
      <c r="TYY94" s="342"/>
      <c r="TYZ94" s="342"/>
      <c r="TZA94" s="342"/>
      <c r="TZB94" s="342"/>
      <c r="TZC94" s="342"/>
      <c r="TZD94" s="342"/>
      <c r="TZE94" s="342"/>
      <c r="TZF94" s="342"/>
      <c r="TZG94" s="342"/>
      <c r="TZH94" s="342"/>
      <c r="TZI94" s="342"/>
      <c r="TZJ94" s="342"/>
      <c r="TZK94" s="342"/>
      <c r="TZL94" s="342"/>
      <c r="TZM94" s="342"/>
      <c r="TZN94" s="342"/>
      <c r="TZO94" s="342"/>
      <c r="TZP94" s="342"/>
      <c r="TZQ94" s="342"/>
      <c r="TZR94" s="342"/>
      <c r="TZS94" s="342"/>
      <c r="TZT94" s="342"/>
      <c r="TZU94" s="342"/>
      <c r="TZV94" s="342"/>
      <c r="TZW94" s="342"/>
      <c r="TZX94" s="342"/>
      <c r="TZY94" s="342"/>
      <c r="TZZ94" s="342"/>
      <c r="UAA94" s="342"/>
      <c r="UAB94" s="342"/>
      <c r="UAC94" s="342"/>
      <c r="UAD94" s="342"/>
      <c r="UAE94" s="342"/>
      <c r="UAF94" s="342"/>
      <c r="UAG94" s="342"/>
      <c r="UAH94" s="342"/>
      <c r="UAI94" s="342"/>
      <c r="UAJ94" s="342"/>
      <c r="UAK94" s="342"/>
      <c r="UAL94" s="342"/>
      <c r="UAM94" s="342"/>
      <c r="UAN94" s="342"/>
      <c r="UAO94" s="342"/>
      <c r="UAP94" s="342"/>
      <c r="UAQ94" s="342"/>
      <c r="UAR94" s="342"/>
      <c r="UAS94" s="342"/>
      <c r="UAT94" s="342"/>
      <c r="UAU94" s="342"/>
      <c r="UAV94" s="342"/>
      <c r="UAW94" s="342"/>
      <c r="UAX94" s="342"/>
      <c r="UAY94" s="342"/>
      <c r="UAZ94" s="342"/>
      <c r="UBA94" s="342"/>
      <c r="UBB94" s="342"/>
      <c r="UBC94" s="342"/>
      <c r="UBD94" s="342"/>
      <c r="UBE94" s="342"/>
      <c r="UBF94" s="342"/>
      <c r="UBG94" s="342"/>
      <c r="UBH94" s="342"/>
      <c r="UBI94" s="342"/>
      <c r="UBJ94" s="342"/>
      <c r="UBK94" s="342"/>
      <c r="UBL94" s="342"/>
      <c r="UBM94" s="342"/>
      <c r="UBN94" s="342"/>
      <c r="UBO94" s="342"/>
      <c r="UBP94" s="342"/>
      <c r="UBQ94" s="342"/>
      <c r="UBR94" s="342"/>
      <c r="UBS94" s="342"/>
      <c r="UBT94" s="342"/>
      <c r="UBU94" s="342"/>
      <c r="UBV94" s="342"/>
      <c r="UBW94" s="342"/>
      <c r="UBX94" s="342"/>
      <c r="UBY94" s="342"/>
      <c r="UBZ94" s="342"/>
      <c r="UCA94" s="342"/>
      <c r="UCB94" s="342"/>
      <c r="UCC94" s="342"/>
      <c r="UCD94" s="342"/>
      <c r="UCE94" s="342"/>
      <c r="UCF94" s="342"/>
      <c r="UCG94" s="342"/>
      <c r="UCH94" s="342"/>
      <c r="UCI94" s="342"/>
      <c r="UCJ94" s="342"/>
      <c r="UCK94" s="342"/>
      <c r="UCL94" s="342"/>
      <c r="UCM94" s="342"/>
      <c r="UCN94" s="342"/>
      <c r="UCO94" s="342"/>
      <c r="UCP94" s="342"/>
      <c r="UCQ94" s="342"/>
      <c r="UCR94" s="342"/>
      <c r="UCS94" s="342"/>
      <c r="UCT94" s="342"/>
      <c r="UCU94" s="342"/>
      <c r="UCV94" s="342"/>
      <c r="UCW94" s="342"/>
      <c r="UCX94" s="342"/>
      <c r="UCY94" s="342"/>
      <c r="UCZ94" s="342"/>
      <c r="UDA94" s="342"/>
      <c r="UDB94" s="342"/>
      <c r="UDC94" s="342"/>
      <c r="UDD94" s="342"/>
      <c r="UDE94" s="342"/>
      <c r="UDF94" s="342"/>
      <c r="UDG94" s="342"/>
      <c r="UDH94" s="342"/>
      <c r="UDI94" s="342"/>
      <c r="UDJ94" s="342"/>
      <c r="UDK94" s="342"/>
      <c r="UDL94" s="342"/>
      <c r="UDM94" s="342"/>
      <c r="UDN94" s="342"/>
      <c r="UDO94" s="342"/>
      <c r="UDP94" s="342"/>
      <c r="UDQ94" s="342"/>
      <c r="UDR94" s="342"/>
      <c r="UDS94" s="342"/>
      <c r="UDT94" s="342"/>
      <c r="UDU94" s="342"/>
      <c r="UDV94" s="342"/>
      <c r="UDW94" s="342"/>
      <c r="UDX94" s="342"/>
      <c r="UDY94" s="342"/>
      <c r="UDZ94" s="342"/>
      <c r="UEA94" s="342"/>
      <c r="UEB94" s="342"/>
      <c r="UEC94" s="342"/>
      <c r="UED94" s="342"/>
      <c r="UEE94" s="342"/>
      <c r="UEF94" s="342"/>
      <c r="UEG94" s="342"/>
      <c r="UEH94" s="342"/>
      <c r="UEI94" s="342"/>
      <c r="UEJ94" s="342"/>
      <c r="UEK94" s="342"/>
      <c r="UEL94" s="342"/>
      <c r="UEM94" s="342"/>
      <c r="UEN94" s="342"/>
      <c r="UEO94" s="342"/>
      <c r="UEP94" s="342"/>
      <c r="UEQ94" s="342"/>
      <c r="UER94" s="342"/>
      <c r="UES94" s="342"/>
      <c r="UET94" s="342"/>
      <c r="UEU94" s="342"/>
      <c r="UEV94" s="342"/>
      <c r="UEW94" s="342"/>
      <c r="UEX94" s="342"/>
      <c r="UEY94" s="342"/>
      <c r="UEZ94" s="342"/>
      <c r="UFA94" s="342"/>
      <c r="UFB94" s="342"/>
      <c r="UFC94" s="342"/>
      <c r="UFD94" s="342"/>
      <c r="UFE94" s="342"/>
      <c r="UFF94" s="342"/>
      <c r="UFG94" s="342"/>
      <c r="UFH94" s="342"/>
      <c r="UFI94" s="342"/>
      <c r="UFJ94" s="342"/>
      <c r="UFK94" s="342"/>
      <c r="UFL94" s="342"/>
      <c r="UFM94" s="342"/>
      <c r="UFN94" s="342"/>
      <c r="UFO94" s="342"/>
      <c r="UFP94" s="342"/>
      <c r="UFQ94" s="342"/>
      <c r="UFR94" s="342"/>
      <c r="UFS94" s="342"/>
      <c r="UFT94" s="342"/>
      <c r="UFU94" s="342"/>
      <c r="UFV94" s="342"/>
      <c r="UFW94" s="342"/>
      <c r="UFX94" s="342"/>
      <c r="UFY94" s="342"/>
      <c r="UFZ94" s="342"/>
      <c r="UGA94" s="342"/>
      <c r="UGB94" s="342"/>
      <c r="UGC94" s="342"/>
      <c r="UGD94" s="342"/>
      <c r="UGE94" s="342"/>
      <c r="UGF94" s="342"/>
      <c r="UGG94" s="342"/>
      <c r="UGH94" s="342"/>
      <c r="UGI94" s="342"/>
      <c r="UGJ94" s="342"/>
      <c r="UGK94" s="342"/>
      <c r="UGL94" s="342"/>
      <c r="UGM94" s="342"/>
      <c r="UGN94" s="342"/>
      <c r="UGO94" s="342"/>
      <c r="UGP94" s="342"/>
      <c r="UGQ94" s="342"/>
      <c r="UGR94" s="342"/>
      <c r="UGS94" s="342"/>
      <c r="UGT94" s="342"/>
      <c r="UGU94" s="342"/>
      <c r="UGV94" s="342"/>
      <c r="UGW94" s="342"/>
      <c r="UGX94" s="342"/>
      <c r="UGY94" s="342"/>
      <c r="UGZ94" s="342"/>
      <c r="UHA94" s="342"/>
      <c r="UHB94" s="342"/>
      <c r="UHC94" s="342"/>
      <c r="UHD94" s="342"/>
      <c r="UHE94" s="342"/>
      <c r="UHF94" s="342"/>
      <c r="UHG94" s="342"/>
      <c r="UHH94" s="342"/>
      <c r="UHI94" s="342"/>
      <c r="UHJ94" s="342"/>
      <c r="UHK94" s="342"/>
      <c r="UHL94" s="342"/>
      <c r="UHM94" s="342"/>
      <c r="UHN94" s="342"/>
      <c r="UHO94" s="342"/>
      <c r="UHP94" s="342"/>
      <c r="UHQ94" s="342"/>
      <c r="UHR94" s="342"/>
      <c r="UHS94" s="342"/>
      <c r="UHT94" s="342"/>
      <c r="UHU94" s="342"/>
      <c r="UHV94" s="342"/>
      <c r="UHW94" s="342"/>
      <c r="UHX94" s="342"/>
      <c r="UHY94" s="342"/>
      <c r="UHZ94" s="342"/>
      <c r="UIA94" s="342"/>
      <c r="UIB94" s="342"/>
      <c r="UIC94" s="342"/>
      <c r="UID94" s="342"/>
      <c r="UIE94" s="342"/>
      <c r="UIF94" s="342"/>
      <c r="UIG94" s="342"/>
      <c r="UIH94" s="342"/>
      <c r="UII94" s="342"/>
      <c r="UIJ94" s="342"/>
      <c r="UIK94" s="342"/>
      <c r="UIL94" s="342"/>
      <c r="UIM94" s="342"/>
      <c r="UIN94" s="342"/>
      <c r="UIO94" s="342"/>
      <c r="UIP94" s="342"/>
      <c r="UIQ94" s="342"/>
      <c r="UIR94" s="342"/>
      <c r="UIS94" s="342"/>
      <c r="UIT94" s="342"/>
      <c r="UIU94" s="342"/>
      <c r="UIV94" s="342"/>
      <c r="UIW94" s="342"/>
      <c r="UIX94" s="342"/>
      <c r="UIY94" s="342"/>
      <c r="UIZ94" s="342"/>
      <c r="UJA94" s="342"/>
      <c r="UJB94" s="342"/>
      <c r="UJC94" s="342"/>
      <c r="UJD94" s="342"/>
      <c r="UJE94" s="342"/>
      <c r="UJF94" s="342"/>
      <c r="UJG94" s="342"/>
      <c r="UJH94" s="342"/>
      <c r="UJI94" s="342"/>
      <c r="UJJ94" s="342"/>
      <c r="UJK94" s="342"/>
      <c r="UJL94" s="342"/>
      <c r="UJM94" s="342"/>
      <c r="UJN94" s="342"/>
      <c r="UJO94" s="342"/>
      <c r="UJP94" s="342"/>
      <c r="UJQ94" s="342"/>
      <c r="UJR94" s="342"/>
      <c r="UJS94" s="342"/>
      <c r="UJT94" s="342"/>
      <c r="UJU94" s="342"/>
      <c r="UJV94" s="342"/>
      <c r="UJW94" s="342"/>
      <c r="UJX94" s="342"/>
      <c r="UJY94" s="342"/>
      <c r="UJZ94" s="342"/>
      <c r="UKA94" s="342"/>
      <c r="UKB94" s="342"/>
      <c r="UKC94" s="342"/>
      <c r="UKD94" s="342"/>
      <c r="UKE94" s="342"/>
      <c r="UKF94" s="342"/>
      <c r="UKG94" s="342"/>
      <c r="UKH94" s="342"/>
      <c r="UKI94" s="342"/>
      <c r="UKJ94" s="342"/>
      <c r="UKK94" s="342"/>
      <c r="UKL94" s="342"/>
      <c r="UKM94" s="342"/>
      <c r="UKN94" s="342"/>
      <c r="UKO94" s="342"/>
      <c r="UKP94" s="342"/>
      <c r="UKQ94" s="342"/>
      <c r="UKR94" s="342"/>
      <c r="UKS94" s="342"/>
      <c r="UKT94" s="342"/>
      <c r="UKU94" s="342"/>
      <c r="UKV94" s="342"/>
      <c r="UKW94" s="342"/>
      <c r="UKX94" s="342"/>
      <c r="UKY94" s="342"/>
      <c r="UKZ94" s="342"/>
      <c r="ULA94" s="342"/>
      <c r="ULB94" s="342"/>
      <c r="ULC94" s="342"/>
      <c r="ULD94" s="342"/>
      <c r="ULE94" s="342"/>
      <c r="ULF94" s="342"/>
      <c r="ULG94" s="342"/>
      <c r="ULH94" s="342"/>
      <c r="ULI94" s="342"/>
      <c r="ULJ94" s="342"/>
      <c r="ULK94" s="342"/>
      <c r="ULL94" s="342"/>
      <c r="ULM94" s="342"/>
      <c r="ULN94" s="342"/>
      <c r="ULO94" s="342"/>
      <c r="ULP94" s="342"/>
      <c r="ULQ94" s="342"/>
      <c r="ULR94" s="342"/>
      <c r="ULS94" s="342"/>
      <c r="ULT94" s="342"/>
      <c r="ULU94" s="342"/>
      <c r="ULV94" s="342"/>
      <c r="ULW94" s="342"/>
      <c r="ULX94" s="342"/>
      <c r="ULY94" s="342"/>
      <c r="ULZ94" s="342"/>
      <c r="UMA94" s="342"/>
      <c r="UMB94" s="342"/>
      <c r="UMC94" s="342"/>
      <c r="UMD94" s="342"/>
      <c r="UME94" s="342"/>
      <c r="UMF94" s="342"/>
      <c r="UMG94" s="342"/>
      <c r="UMH94" s="342"/>
      <c r="UMI94" s="342"/>
      <c r="UMJ94" s="342"/>
      <c r="UMK94" s="342"/>
      <c r="UML94" s="342"/>
      <c r="UMM94" s="342"/>
      <c r="UMN94" s="342"/>
      <c r="UMO94" s="342"/>
      <c r="UMP94" s="342"/>
      <c r="UMQ94" s="342"/>
      <c r="UMR94" s="342"/>
      <c r="UMS94" s="342"/>
      <c r="UMT94" s="342"/>
      <c r="UMU94" s="342"/>
      <c r="UMV94" s="342"/>
      <c r="UMW94" s="342"/>
      <c r="UMX94" s="342"/>
      <c r="UMY94" s="342"/>
      <c r="UMZ94" s="342"/>
      <c r="UNA94" s="342"/>
      <c r="UNB94" s="342"/>
      <c r="UNC94" s="342"/>
      <c r="UND94" s="342"/>
      <c r="UNE94" s="342"/>
      <c r="UNF94" s="342"/>
      <c r="UNG94" s="342"/>
      <c r="UNH94" s="342"/>
      <c r="UNI94" s="342"/>
      <c r="UNJ94" s="342"/>
      <c r="UNK94" s="342"/>
      <c r="UNL94" s="342"/>
      <c r="UNM94" s="342"/>
      <c r="UNN94" s="342"/>
      <c r="UNO94" s="342"/>
      <c r="UNP94" s="342"/>
      <c r="UNQ94" s="342"/>
      <c r="UNR94" s="342"/>
      <c r="UNS94" s="342"/>
      <c r="UNT94" s="342"/>
      <c r="UNU94" s="342"/>
      <c r="UNV94" s="342"/>
      <c r="UNW94" s="342"/>
      <c r="UNX94" s="342"/>
      <c r="UNY94" s="342"/>
      <c r="UNZ94" s="342"/>
      <c r="UOA94" s="342"/>
      <c r="UOB94" s="342"/>
      <c r="UOC94" s="342"/>
      <c r="UOD94" s="342"/>
      <c r="UOE94" s="342"/>
      <c r="UOF94" s="342"/>
      <c r="UOG94" s="342"/>
      <c r="UOH94" s="342"/>
      <c r="UOI94" s="342"/>
      <c r="UOJ94" s="342"/>
      <c r="UOK94" s="342"/>
      <c r="UOL94" s="342"/>
      <c r="UOM94" s="342"/>
      <c r="UON94" s="342"/>
      <c r="UOO94" s="342"/>
      <c r="UOP94" s="342"/>
      <c r="UOQ94" s="342"/>
      <c r="UOR94" s="342"/>
      <c r="UOS94" s="342"/>
      <c r="UOT94" s="342"/>
      <c r="UOU94" s="342"/>
      <c r="UOV94" s="342"/>
      <c r="UOW94" s="342"/>
      <c r="UOX94" s="342"/>
      <c r="UOY94" s="342"/>
      <c r="UOZ94" s="342"/>
      <c r="UPA94" s="342"/>
      <c r="UPB94" s="342"/>
      <c r="UPC94" s="342"/>
      <c r="UPD94" s="342"/>
      <c r="UPE94" s="342"/>
      <c r="UPF94" s="342"/>
      <c r="UPG94" s="342"/>
      <c r="UPH94" s="342"/>
      <c r="UPI94" s="342"/>
      <c r="UPJ94" s="342"/>
      <c r="UPK94" s="342"/>
      <c r="UPL94" s="342"/>
      <c r="UPM94" s="342"/>
      <c r="UPN94" s="342"/>
      <c r="UPO94" s="342"/>
      <c r="UPP94" s="342"/>
      <c r="UPQ94" s="342"/>
      <c r="UPR94" s="342"/>
      <c r="UPS94" s="342"/>
      <c r="UPT94" s="342"/>
      <c r="UPU94" s="342"/>
      <c r="UPV94" s="342"/>
      <c r="UPW94" s="342"/>
      <c r="UPX94" s="342"/>
      <c r="UPY94" s="342"/>
      <c r="UPZ94" s="342"/>
      <c r="UQA94" s="342"/>
      <c r="UQB94" s="342"/>
      <c r="UQC94" s="342"/>
      <c r="UQD94" s="342"/>
      <c r="UQE94" s="342"/>
      <c r="UQF94" s="342"/>
      <c r="UQG94" s="342"/>
      <c r="UQH94" s="342"/>
      <c r="UQI94" s="342"/>
      <c r="UQJ94" s="342"/>
      <c r="UQK94" s="342"/>
      <c r="UQL94" s="342"/>
      <c r="UQM94" s="342"/>
      <c r="UQN94" s="342"/>
      <c r="UQO94" s="342"/>
      <c r="UQP94" s="342"/>
      <c r="UQQ94" s="342"/>
      <c r="UQR94" s="342"/>
      <c r="UQS94" s="342"/>
      <c r="UQT94" s="342"/>
      <c r="UQU94" s="342"/>
      <c r="UQV94" s="342"/>
      <c r="UQW94" s="342"/>
      <c r="UQX94" s="342"/>
      <c r="UQY94" s="342"/>
      <c r="UQZ94" s="342"/>
      <c r="URA94" s="342"/>
      <c r="URB94" s="342"/>
      <c r="URC94" s="342"/>
      <c r="URD94" s="342"/>
      <c r="URE94" s="342"/>
      <c r="URF94" s="342"/>
      <c r="URG94" s="342"/>
      <c r="URH94" s="342"/>
      <c r="URI94" s="342"/>
      <c r="URJ94" s="342"/>
      <c r="URK94" s="342"/>
      <c r="URL94" s="342"/>
      <c r="URM94" s="342"/>
      <c r="URN94" s="342"/>
      <c r="URO94" s="342"/>
      <c r="URP94" s="342"/>
      <c r="URQ94" s="342"/>
      <c r="URR94" s="342"/>
      <c r="URS94" s="342"/>
      <c r="URT94" s="342"/>
      <c r="URU94" s="342"/>
      <c r="URV94" s="342"/>
      <c r="URW94" s="342"/>
      <c r="URX94" s="342"/>
      <c r="URY94" s="342"/>
      <c r="URZ94" s="342"/>
      <c r="USA94" s="342"/>
      <c r="USB94" s="342"/>
      <c r="USC94" s="342"/>
      <c r="USD94" s="342"/>
      <c r="USE94" s="342"/>
      <c r="USF94" s="342"/>
      <c r="USG94" s="342"/>
      <c r="USH94" s="342"/>
      <c r="USI94" s="342"/>
      <c r="USJ94" s="342"/>
      <c r="USK94" s="342"/>
      <c r="USL94" s="342"/>
      <c r="USM94" s="342"/>
      <c r="USN94" s="342"/>
      <c r="USO94" s="342"/>
      <c r="USP94" s="342"/>
      <c r="USQ94" s="342"/>
      <c r="USR94" s="342"/>
      <c r="USS94" s="342"/>
      <c r="UST94" s="342"/>
      <c r="USU94" s="342"/>
      <c r="USV94" s="342"/>
      <c r="USW94" s="342"/>
      <c r="USX94" s="342"/>
      <c r="USY94" s="342"/>
      <c r="USZ94" s="342"/>
      <c r="UTA94" s="342"/>
      <c r="UTB94" s="342"/>
      <c r="UTC94" s="342"/>
      <c r="UTD94" s="342"/>
      <c r="UTE94" s="342"/>
      <c r="UTF94" s="342"/>
      <c r="UTG94" s="342"/>
      <c r="UTH94" s="342"/>
      <c r="UTI94" s="342"/>
      <c r="UTJ94" s="342"/>
      <c r="UTK94" s="342"/>
      <c r="UTL94" s="342"/>
      <c r="UTM94" s="342"/>
      <c r="UTN94" s="342"/>
      <c r="UTO94" s="342"/>
      <c r="UTP94" s="342"/>
      <c r="UTQ94" s="342"/>
      <c r="UTR94" s="342"/>
      <c r="UTS94" s="342"/>
      <c r="UTT94" s="342"/>
      <c r="UTU94" s="342"/>
      <c r="UTV94" s="342"/>
      <c r="UTW94" s="342"/>
      <c r="UTX94" s="342"/>
      <c r="UTY94" s="342"/>
      <c r="UTZ94" s="342"/>
      <c r="UUA94" s="342"/>
      <c r="UUB94" s="342"/>
      <c r="UUC94" s="342"/>
      <c r="UUD94" s="342"/>
      <c r="UUE94" s="342"/>
      <c r="UUF94" s="342"/>
      <c r="UUG94" s="342"/>
      <c r="UUH94" s="342"/>
      <c r="UUI94" s="342"/>
      <c r="UUJ94" s="342"/>
      <c r="UUK94" s="342"/>
      <c r="UUL94" s="342"/>
      <c r="UUM94" s="342"/>
      <c r="UUN94" s="342"/>
      <c r="UUO94" s="342"/>
      <c r="UUP94" s="342"/>
      <c r="UUQ94" s="342"/>
      <c r="UUR94" s="342"/>
      <c r="UUS94" s="342"/>
      <c r="UUT94" s="342"/>
      <c r="UUU94" s="342"/>
      <c r="UUV94" s="342"/>
      <c r="UUW94" s="342"/>
      <c r="UUX94" s="342"/>
      <c r="UUY94" s="342"/>
      <c r="UUZ94" s="342"/>
      <c r="UVA94" s="342"/>
      <c r="UVB94" s="342"/>
      <c r="UVC94" s="342"/>
      <c r="UVD94" s="342"/>
      <c r="UVE94" s="342"/>
      <c r="UVF94" s="342"/>
      <c r="UVG94" s="342"/>
      <c r="UVH94" s="342"/>
      <c r="UVI94" s="342"/>
      <c r="UVJ94" s="342"/>
      <c r="UVK94" s="342"/>
      <c r="UVL94" s="342"/>
      <c r="UVM94" s="342"/>
      <c r="UVN94" s="342"/>
      <c r="UVO94" s="342"/>
      <c r="UVP94" s="342"/>
      <c r="UVQ94" s="342"/>
      <c r="UVR94" s="342"/>
      <c r="UVS94" s="342"/>
      <c r="UVT94" s="342"/>
      <c r="UVU94" s="342"/>
      <c r="UVV94" s="342"/>
      <c r="UVW94" s="342"/>
      <c r="UVX94" s="342"/>
      <c r="UVY94" s="342"/>
      <c r="UVZ94" s="342"/>
      <c r="UWA94" s="342"/>
      <c r="UWB94" s="342"/>
      <c r="UWC94" s="342"/>
      <c r="UWD94" s="342"/>
      <c r="UWE94" s="342"/>
      <c r="UWF94" s="342"/>
      <c r="UWG94" s="342"/>
      <c r="UWH94" s="342"/>
      <c r="UWI94" s="342"/>
      <c r="UWJ94" s="342"/>
      <c r="UWK94" s="342"/>
      <c r="UWL94" s="342"/>
      <c r="UWM94" s="342"/>
      <c r="UWN94" s="342"/>
      <c r="UWO94" s="342"/>
      <c r="UWP94" s="342"/>
      <c r="UWQ94" s="342"/>
      <c r="UWR94" s="342"/>
      <c r="UWS94" s="342"/>
      <c r="UWT94" s="342"/>
      <c r="UWU94" s="342"/>
      <c r="UWV94" s="342"/>
      <c r="UWW94" s="342"/>
      <c r="UWX94" s="342"/>
      <c r="UWY94" s="342"/>
      <c r="UWZ94" s="342"/>
      <c r="UXA94" s="342"/>
      <c r="UXB94" s="342"/>
      <c r="UXC94" s="342"/>
      <c r="UXD94" s="342"/>
      <c r="UXE94" s="342"/>
      <c r="UXF94" s="342"/>
      <c r="UXG94" s="342"/>
      <c r="UXH94" s="342"/>
      <c r="UXI94" s="342"/>
      <c r="UXJ94" s="342"/>
      <c r="UXK94" s="342"/>
      <c r="UXL94" s="342"/>
      <c r="UXM94" s="342"/>
      <c r="UXN94" s="342"/>
      <c r="UXO94" s="342"/>
      <c r="UXP94" s="342"/>
      <c r="UXQ94" s="342"/>
      <c r="UXR94" s="342"/>
      <c r="UXS94" s="342"/>
      <c r="UXT94" s="342"/>
      <c r="UXU94" s="342"/>
      <c r="UXV94" s="342"/>
      <c r="UXW94" s="342"/>
      <c r="UXX94" s="342"/>
      <c r="UXY94" s="342"/>
      <c r="UXZ94" s="342"/>
      <c r="UYA94" s="342"/>
      <c r="UYB94" s="342"/>
      <c r="UYC94" s="342"/>
      <c r="UYD94" s="342"/>
      <c r="UYE94" s="342"/>
      <c r="UYF94" s="342"/>
      <c r="UYG94" s="342"/>
      <c r="UYH94" s="342"/>
      <c r="UYI94" s="342"/>
      <c r="UYJ94" s="342"/>
      <c r="UYK94" s="342"/>
      <c r="UYL94" s="342"/>
      <c r="UYM94" s="342"/>
      <c r="UYN94" s="342"/>
      <c r="UYO94" s="342"/>
      <c r="UYP94" s="342"/>
      <c r="UYQ94" s="342"/>
      <c r="UYR94" s="342"/>
      <c r="UYS94" s="342"/>
      <c r="UYT94" s="342"/>
      <c r="UYU94" s="342"/>
      <c r="UYV94" s="342"/>
      <c r="UYW94" s="342"/>
      <c r="UYX94" s="342"/>
      <c r="UYY94" s="342"/>
      <c r="UYZ94" s="342"/>
      <c r="UZA94" s="342"/>
      <c r="UZB94" s="342"/>
      <c r="UZC94" s="342"/>
      <c r="UZD94" s="342"/>
      <c r="UZE94" s="342"/>
      <c r="UZF94" s="342"/>
      <c r="UZG94" s="342"/>
      <c r="UZH94" s="342"/>
      <c r="UZI94" s="342"/>
      <c r="UZJ94" s="342"/>
      <c r="UZK94" s="342"/>
      <c r="UZL94" s="342"/>
      <c r="UZM94" s="342"/>
      <c r="UZN94" s="342"/>
      <c r="UZO94" s="342"/>
      <c r="UZP94" s="342"/>
      <c r="UZQ94" s="342"/>
      <c r="UZR94" s="342"/>
      <c r="UZS94" s="342"/>
      <c r="UZT94" s="342"/>
      <c r="UZU94" s="342"/>
      <c r="UZV94" s="342"/>
      <c r="UZW94" s="342"/>
      <c r="UZX94" s="342"/>
      <c r="UZY94" s="342"/>
      <c r="UZZ94" s="342"/>
      <c r="VAA94" s="342"/>
      <c r="VAB94" s="342"/>
      <c r="VAC94" s="342"/>
      <c r="VAD94" s="342"/>
      <c r="VAE94" s="342"/>
      <c r="VAF94" s="342"/>
      <c r="VAG94" s="342"/>
      <c r="VAH94" s="342"/>
      <c r="VAI94" s="342"/>
      <c r="VAJ94" s="342"/>
      <c r="VAK94" s="342"/>
      <c r="VAL94" s="342"/>
      <c r="VAM94" s="342"/>
      <c r="VAN94" s="342"/>
      <c r="VAO94" s="342"/>
      <c r="VAP94" s="342"/>
      <c r="VAQ94" s="342"/>
      <c r="VAR94" s="342"/>
      <c r="VAS94" s="342"/>
      <c r="VAT94" s="342"/>
      <c r="VAU94" s="342"/>
      <c r="VAV94" s="342"/>
      <c r="VAW94" s="342"/>
      <c r="VAX94" s="342"/>
      <c r="VAY94" s="342"/>
      <c r="VAZ94" s="342"/>
      <c r="VBA94" s="342"/>
      <c r="VBB94" s="342"/>
      <c r="VBC94" s="342"/>
      <c r="VBD94" s="342"/>
      <c r="VBE94" s="342"/>
      <c r="VBF94" s="342"/>
      <c r="VBG94" s="342"/>
      <c r="VBH94" s="342"/>
      <c r="VBI94" s="342"/>
      <c r="VBJ94" s="342"/>
      <c r="VBK94" s="342"/>
      <c r="VBL94" s="342"/>
      <c r="VBM94" s="342"/>
      <c r="VBN94" s="342"/>
      <c r="VBO94" s="342"/>
      <c r="VBP94" s="342"/>
      <c r="VBQ94" s="342"/>
      <c r="VBR94" s="342"/>
      <c r="VBS94" s="342"/>
      <c r="VBT94" s="342"/>
      <c r="VBU94" s="342"/>
      <c r="VBV94" s="342"/>
      <c r="VBW94" s="342"/>
      <c r="VBX94" s="342"/>
      <c r="VBY94" s="342"/>
      <c r="VBZ94" s="342"/>
      <c r="VCA94" s="342"/>
      <c r="VCB94" s="342"/>
      <c r="VCC94" s="342"/>
      <c r="VCD94" s="342"/>
      <c r="VCE94" s="342"/>
      <c r="VCF94" s="342"/>
      <c r="VCG94" s="342"/>
      <c r="VCH94" s="342"/>
      <c r="VCI94" s="342"/>
      <c r="VCJ94" s="342"/>
      <c r="VCK94" s="342"/>
      <c r="VCL94" s="342"/>
      <c r="VCM94" s="342"/>
      <c r="VCN94" s="342"/>
      <c r="VCO94" s="342"/>
      <c r="VCP94" s="342"/>
      <c r="VCQ94" s="342"/>
      <c r="VCR94" s="342"/>
      <c r="VCS94" s="342"/>
      <c r="VCT94" s="342"/>
      <c r="VCU94" s="342"/>
      <c r="VCV94" s="342"/>
      <c r="VCW94" s="342"/>
      <c r="VCX94" s="342"/>
      <c r="VCY94" s="342"/>
      <c r="VCZ94" s="342"/>
      <c r="VDA94" s="342"/>
      <c r="VDB94" s="342"/>
      <c r="VDC94" s="342"/>
      <c r="VDD94" s="342"/>
      <c r="VDE94" s="342"/>
      <c r="VDF94" s="342"/>
      <c r="VDG94" s="342"/>
      <c r="VDH94" s="342"/>
      <c r="VDI94" s="342"/>
      <c r="VDJ94" s="342"/>
      <c r="VDK94" s="342"/>
      <c r="VDL94" s="342"/>
      <c r="VDM94" s="342"/>
      <c r="VDN94" s="342"/>
      <c r="VDO94" s="342"/>
      <c r="VDP94" s="342"/>
      <c r="VDQ94" s="342"/>
      <c r="VDR94" s="342"/>
      <c r="VDS94" s="342"/>
      <c r="VDT94" s="342"/>
      <c r="VDU94" s="342"/>
      <c r="VDV94" s="342"/>
      <c r="VDW94" s="342"/>
      <c r="VDX94" s="342"/>
      <c r="VDY94" s="342"/>
      <c r="VDZ94" s="342"/>
      <c r="VEA94" s="342"/>
      <c r="VEB94" s="342"/>
      <c r="VEC94" s="342"/>
      <c r="VED94" s="342"/>
      <c r="VEE94" s="342"/>
      <c r="VEF94" s="342"/>
      <c r="VEG94" s="342"/>
      <c r="VEH94" s="342"/>
      <c r="VEI94" s="342"/>
      <c r="VEJ94" s="342"/>
      <c r="VEK94" s="342"/>
      <c r="VEL94" s="342"/>
      <c r="VEM94" s="342"/>
      <c r="VEN94" s="342"/>
      <c r="VEO94" s="342"/>
      <c r="VEP94" s="342"/>
      <c r="VEQ94" s="342"/>
      <c r="VER94" s="342"/>
      <c r="VES94" s="342"/>
      <c r="VET94" s="342"/>
      <c r="VEU94" s="342"/>
      <c r="VEV94" s="342"/>
      <c r="VEW94" s="342"/>
      <c r="VEX94" s="342"/>
      <c r="VEY94" s="342"/>
      <c r="VEZ94" s="342"/>
      <c r="VFA94" s="342"/>
      <c r="VFB94" s="342"/>
      <c r="VFC94" s="342"/>
      <c r="VFD94" s="342"/>
      <c r="VFE94" s="342"/>
      <c r="VFF94" s="342"/>
      <c r="VFG94" s="342"/>
      <c r="VFH94" s="342"/>
      <c r="VFI94" s="342"/>
      <c r="VFJ94" s="342"/>
      <c r="VFK94" s="342"/>
      <c r="VFL94" s="342"/>
      <c r="VFM94" s="342"/>
      <c r="VFN94" s="342"/>
      <c r="VFO94" s="342"/>
      <c r="VFP94" s="342"/>
      <c r="VFQ94" s="342"/>
      <c r="VFR94" s="342"/>
      <c r="VFS94" s="342"/>
      <c r="VFT94" s="342"/>
      <c r="VFU94" s="342"/>
      <c r="VFV94" s="342"/>
      <c r="VFW94" s="342"/>
      <c r="VFX94" s="342"/>
      <c r="VFY94" s="342"/>
      <c r="VFZ94" s="342"/>
      <c r="VGA94" s="342"/>
      <c r="VGB94" s="342"/>
      <c r="VGC94" s="342"/>
      <c r="VGD94" s="342"/>
      <c r="VGE94" s="342"/>
      <c r="VGF94" s="342"/>
      <c r="VGG94" s="342"/>
      <c r="VGH94" s="342"/>
      <c r="VGI94" s="342"/>
      <c r="VGJ94" s="342"/>
      <c r="VGK94" s="342"/>
      <c r="VGL94" s="342"/>
      <c r="VGM94" s="342"/>
      <c r="VGN94" s="342"/>
      <c r="VGO94" s="342"/>
      <c r="VGP94" s="342"/>
      <c r="VGQ94" s="342"/>
      <c r="VGR94" s="342"/>
      <c r="VGS94" s="342"/>
      <c r="VGT94" s="342"/>
      <c r="VGU94" s="342"/>
      <c r="VGV94" s="342"/>
      <c r="VGW94" s="342"/>
      <c r="VGX94" s="342"/>
      <c r="VGY94" s="342"/>
      <c r="VGZ94" s="342"/>
      <c r="VHA94" s="342"/>
      <c r="VHB94" s="342"/>
      <c r="VHC94" s="342"/>
      <c r="VHD94" s="342"/>
      <c r="VHE94" s="342"/>
      <c r="VHF94" s="342"/>
      <c r="VHG94" s="342"/>
      <c r="VHH94" s="342"/>
      <c r="VHI94" s="342"/>
      <c r="VHJ94" s="342"/>
      <c r="VHK94" s="342"/>
      <c r="VHL94" s="342"/>
      <c r="VHM94" s="342"/>
      <c r="VHN94" s="342"/>
      <c r="VHO94" s="342"/>
      <c r="VHP94" s="342"/>
      <c r="VHQ94" s="342"/>
      <c r="VHR94" s="342"/>
      <c r="VHS94" s="342"/>
      <c r="VHT94" s="342"/>
      <c r="VHU94" s="342"/>
      <c r="VHV94" s="342"/>
      <c r="VHW94" s="342"/>
      <c r="VHX94" s="342"/>
      <c r="VHY94" s="342"/>
      <c r="VHZ94" s="342"/>
      <c r="VIA94" s="342"/>
      <c r="VIB94" s="342"/>
      <c r="VIC94" s="342"/>
      <c r="VID94" s="342"/>
      <c r="VIE94" s="342"/>
      <c r="VIF94" s="342"/>
      <c r="VIG94" s="342"/>
      <c r="VIH94" s="342"/>
      <c r="VII94" s="342"/>
      <c r="VIJ94" s="342"/>
      <c r="VIK94" s="342"/>
      <c r="VIL94" s="342"/>
      <c r="VIM94" s="342"/>
      <c r="VIN94" s="342"/>
      <c r="VIO94" s="342"/>
      <c r="VIP94" s="342"/>
      <c r="VIQ94" s="342"/>
      <c r="VIR94" s="342"/>
      <c r="VIS94" s="342"/>
      <c r="VIT94" s="342"/>
      <c r="VIU94" s="342"/>
      <c r="VIV94" s="342"/>
      <c r="VIW94" s="342"/>
      <c r="VIX94" s="342"/>
      <c r="VIY94" s="342"/>
      <c r="VIZ94" s="342"/>
      <c r="VJA94" s="342"/>
      <c r="VJB94" s="342"/>
      <c r="VJC94" s="342"/>
      <c r="VJD94" s="342"/>
      <c r="VJE94" s="342"/>
      <c r="VJF94" s="342"/>
      <c r="VJG94" s="342"/>
      <c r="VJH94" s="342"/>
      <c r="VJI94" s="342"/>
      <c r="VJJ94" s="342"/>
      <c r="VJK94" s="342"/>
      <c r="VJL94" s="342"/>
      <c r="VJM94" s="342"/>
      <c r="VJN94" s="342"/>
      <c r="VJO94" s="342"/>
      <c r="VJP94" s="342"/>
      <c r="VJQ94" s="342"/>
      <c r="VJR94" s="342"/>
      <c r="VJS94" s="342"/>
      <c r="VJT94" s="342"/>
      <c r="VJU94" s="342"/>
      <c r="VJV94" s="342"/>
      <c r="VJW94" s="342"/>
      <c r="VJX94" s="342"/>
      <c r="VJY94" s="342"/>
      <c r="VJZ94" s="342"/>
      <c r="VKA94" s="342"/>
      <c r="VKB94" s="342"/>
      <c r="VKC94" s="342"/>
      <c r="VKD94" s="342"/>
      <c r="VKE94" s="342"/>
      <c r="VKF94" s="342"/>
      <c r="VKG94" s="342"/>
      <c r="VKH94" s="342"/>
      <c r="VKI94" s="342"/>
      <c r="VKJ94" s="342"/>
      <c r="VKK94" s="342"/>
      <c r="VKL94" s="342"/>
      <c r="VKM94" s="342"/>
      <c r="VKN94" s="342"/>
      <c r="VKO94" s="342"/>
      <c r="VKP94" s="342"/>
      <c r="VKQ94" s="342"/>
      <c r="VKR94" s="342"/>
      <c r="VKS94" s="342"/>
      <c r="VKT94" s="342"/>
      <c r="VKU94" s="342"/>
      <c r="VKV94" s="342"/>
      <c r="VKW94" s="342"/>
      <c r="VKX94" s="342"/>
      <c r="VKY94" s="342"/>
      <c r="VKZ94" s="342"/>
      <c r="VLA94" s="342"/>
      <c r="VLB94" s="342"/>
      <c r="VLC94" s="342"/>
      <c r="VLD94" s="342"/>
      <c r="VLE94" s="342"/>
      <c r="VLF94" s="342"/>
      <c r="VLG94" s="342"/>
      <c r="VLH94" s="342"/>
      <c r="VLI94" s="342"/>
      <c r="VLJ94" s="342"/>
      <c r="VLK94" s="342"/>
      <c r="VLL94" s="342"/>
      <c r="VLM94" s="342"/>
      <c r="VLN94" s="342"/>
      <c r="VLO94" s="342"/>
      <c r="VLP94" s="342"/>
      <c r="VLQ94" s="342"/>
      <c r="VLR94" s="342"/>
      <c r="VLS94" s="342"/>
      <c r="VLT94" s="342"/>
      <c r="VLU94" s="342"/>
      <c r="VLV94" s="342"/>
      <c r="VLW94" s="342"/>
      <c r="VLX94" s="342"/>
      <c r="VLY94" s="342"/>
      <c r="VLZ94" s="342"/>
      <c r="VMA94" s="342"/>
      <c r="VMB94" s="342"/>
      <c r="VMC94" s="342"/>
      <c r="VMD94" s="342"/>
      <c r="VME94" s="342"/>
      <c r="VMF94" s="342"/>
      <c r="VMG94" s="342"/>
      <c r="VMH94" s="342"/>
      <c r="VMI94" s="342"/>
      <c r="VMJ94" s="342"/>
      <c r="VMK94" s="342"/>
      <c r="VML94" s="342"/>
      <c r="VMM94" s="342"/>
      <c r="VMN94" s="342"/>
      <c r="VMO94" s="342"/>
      <c r="VMP94" s="342"/>
      <c r="VMQ94" s="342"/>
      <c r="VMR94" s="342"/>
      <c r="VMS94" s="342"/>
      <c r="VMT94" s="342"/>
      <c r="VMU94" s="342"/>
      <c r="VMV94" s="342"/>
      <c r="VMW94" s="342"/>
      <c r="VMX94" s="342"/>
      <c r="VMY94" s="342"/>
      <c r="VMZ94" s="342"/>
      <c r="VNA94" s="342"/>
      <c r="VNB94" s="342"/>
      <c r="VNC94" s="342"/>
      <c r="VND94" s="342"/>
      <c r="VNE94" s="342"/>
      <c r="VNF94" s="342"/>
      <c r="VNG94" s="342"/>
      <c r="VNH94" s="342"/>
      <c r="VNI94" s="342"/>
      <c r="VNJ94" s="342"/>
      <c r="VNK94" s="342"/>
      <c r="VNL94" s="342"/>
      <c r="VNM94" s="342"/>
      <c r="VNN94" s="342"/>
      <c r="VNO94" s="342"/>
      <c r="VNP94" s="342"/>
      <c r="VNQ94" s="342"/>
      <c r="VNR94" s="342"/>
      <c r="VNS94" s="342"/>
      <c r="VNT94" s="342"/>
      <c r="VNU94" s="342"/>
      <c r="VNV94" s="342"/>
      <c r="VNW94" s="342"/>
      <c r="VNX94" s="342"/>
      <c r="VNY94" s="342"/>
      <c r="VNZ94" s="342"/>
      <c r="VOA94" s="342"/>
      <c r="VOB94" s="342"/>
      <c r="VOC94" s="342"/>
      <c r="VOD94" s="342"/>
      <c r="VOE94" s="342"/>
      <c r="VOF94" s="342"/>
      <c r="VOG94" s="342"/>
      <c r="VOH94" s="342"/>
      <c r="VOI94" s="342"/>
      <c r="VOJ94" s="342"/>
      <c r="VOK94" s="342"/>
      <c r="VOL94" s="342"/>
      <c r="VOM94" s="342"/>
      <c r="VON94" s="342"/>
      <c r="VOO94" s="342"/>
      <c r="VOP94" s="342"/>
      <c r="VOQ94" s="342"/>
      <c r="VOR94" s="342"/>
      <c r="VOS94" s="342"/>
      <c r="VOT94" s="342"/>
      <c r="VOU94" s="342"/>
      <c r="VOV94" s="342"/>
      <c r="VOW94" s="342"/>
      <c r="VOX94" s="342"/>
      <c r="VOY94" s="342"/>
      <c r="VOZ94" s="342"/>
      <c r="VPA94" s="342"/>
      <c r="VPB94" s="342"/>
      <c r="VPC94" s="342"/>
      <c r="VPD94" s="342"/>
      <c r="VPE94" s="342"/>
      <c r="VPF94" s="342"/>
      <c r="VPG94" s="342"/>
      <c r="VPH94" s="342"/>
      <c r="VPI94" s="342"/>
      <c r="VPJ94" s="342"/>
      <c r="VPK94" s="342"/>
      <c r="VPL94" s="342"/>
      <c r="VPM94" s="342"/>
      <c r="VPN94" s="342"/>
      <c r="VPO94" s="342"/>
      <c r="VPP94" s="342"/>
      <c r="VPQ94" s="342"/>
      <c r="VPR94" s="342"/>
      <c r="VPS94" s="342"/>
      <c r="VPT94" s="342"/>
      <c r="VPU94" s="342"/>
      <c r="VPV94" s="342"/>
      <c r="VPW94" s="342"/>
      <c r="VPX94" s="342"/>
      <c r="VPY94" s="342"/>
      <c r="VPZ94" s="342"/>
      <c r="VQA94" s="342"/>
      <c r="VQB94" s="342"/>
      <c r="VQC94" s="342"/>
      <c r="VQD94" s="342"/>
      <c r="VQE94" s="342"/>
      <c r="VQF94" s="342"/>
      <c r="VQG94" s="342"/>
      <c r="VQH94" s="342"/>
      <c r="VQI94" s="342"/>
      <c r="VQJ94" s="342"/>
      <c r="VQK94" s="342"/>
      <c r="VQL94" s="342"/>
      <c r="VQM94" s="342"/>
      <c r="VQN94" s="342"/>
      <c r="VQO94" s="342"/>
      <c r="VQP94" s="342"/>
      <c r="VQQ94" s="342"/>
      <c r="VQR94" s="342"/>
      <c r="VQS94" s="342"/>
      <c r="VQT94" s="342"/>
      <c r="VQU94" s="342"/>
      <c r="VQV94" s="342"/>
      <c r="VQW94" s="342"/>
      <c r="VQX94" s="342"/>
      <c r="VQY94" s="342"/>
      <c r="VQZ94" s="342"/>
      <c r="VRA94" s="342"/>
      <c r="VRB94" s="342"/>
      <c r="VRC94" s="342"/>
      <c r="VRD94" s="342"/>
      <c r="VRE94" s="342"/>
      <c r="VRF94" s="342"/>
      <c r="VRG94" s="342"/>
      <c r="VRH94" s="342"/>
      <c r="VRI94" s="342"/>
      <c r="VRJ94" s="342"/>
      <c r="VRK94" s="342"/>
      <c r="VRL94" s="342"/>
      <c r="VRM94" s="342"/>
      <c r="VRN94" s="342"/>
      <c r="VRO94" s="342"/>
      <c r="VRP94" s="342"/>
      <c r="VRQ94" s="342"/>
      <c r="VRR94" s="342"/>
      <c r="VRS94" s="342"/>
      <c r="VRT94" s="342"/>
      <c r="VRU94" s="342"/>
      <c r="VRV94" s="342"/>
      <c r="VRW94" s="342"/>
      <c r="VRX94" s="342"/>
      <c r="VRY94" s="342"/>
      <c r="VRZ94" s="342"/>
      <c r="VSA94" s="342"/>
      <c r="VSB94" s="342"/>
      <c r="VSC94" s="342"/>
      <c r="VSD94" s="342"/>
      <c r="VSE94" s="342"/>
      <c r="VSF94" s="342"/>
      <c r="VSG94" s="342"/>
      <c r="VSH94" s="342"/>
      <c r="VSI94" s="342"/>
      <c r="VSJ94" s="342"/>
      <c r="VSK94" s="342"/>
      <c r="VSL94" s="342"/>
      <c r="VSM94" s="342"/>
      <c r="VSN94" s="342"/>
      <c r="VSO94" s="342"/>
      <c r="VSP94" s="342"/>
      <c r="VSQ94" s="342"/>
      <c r="VSR94" s="342"/>
      <c r="VSS94" s="342"/>
      <c r="VST94" s="342"/>
      <c r="VSU94" s="342"/>
      <c r="VSV94" s="342"/>
      <c r="VSW94" s="342"/>
      <c r="VSX94" s="342"/>
      <c r="VSY94" s="342"/>
      <c r="VSZ94" s="342"/>
      <c r="VTA94" s="342"/>
      <c r="VTB94" s="342"/>
      <c r="VTC94" s="342"/>
      <c r="VTD94" s="342"/>
      <c r="VTE94" s="342"/>
      <c r="VTF94" s="342"/>
      <c r="VTG94" s="342"/>
      <c r="VTH94" s="342"/>
      <c r="VTI94" s="342"/>
      <c r="VTJ94" s="342"/>
      <c r="VTK94" s="342"/>
      <c r="VTL94" s="342"/>
      <c r="VTM94" s="342"/>
      <c r="VTN94" s="342"/>
      <c r="VTO94" s="342"/>
      <c r="VTP94" s="342"/>
      <c r="VTQ94" s="342"/>
      <c r="VTR94" s="342"/>
      <c r="VTS94" s="342"/>
      <c r="VTT94" s="342"/>
      <c r="VTU94" s="342"/>
      <c r="VTV94" s="342"/>
      <c r="VTW94" s="342"/>
      <c r="VTX94" s="342"/>
      <c r="VTY94" s="342"/>
      <c r="VTZ94" s="342"/>
      <c r="VUA94" s="342"/>
      <c r="VUB94" s="342"/>
      <c r="VUC94" s="342"/>
      <c r="VUD94" s="342"/>
      <c r="VUE94" s="342"/>
      <c r="VUF94" s="342"/>
      <c r="VUG94" s="342"/>
      <c r="VUH94" s="342"/>
      <c r="VUI94" s="342"/>
      <c r="VUJ94" s="342"/>
      <c r="VUK94" s="342"/>
      <c r="VUL94" s="342"/>
      <c r="VUM94" s="342"/>
      <c r="VUN94" s="342"/>
      <c r="VUO94" s="342"/>
      <c r="VUP94" s="342"/>
      <c r="VUQ94" s="342"/>
      <c r="VUR94" s="342"/>
      <c r="VUS94" s="342"/>
      <c r="VUT94" s="342"/>
      <c r="VUU94" s="342"/>
      <c r="VUV94" s="342"/>
      <c r="VUW94" s="342"/>
      <c r="VUX94" s="342"/>
      <c r="VUY94" s="342"/>
      <c r="VUZ94" s="342"/>
      <c r="VVA94" s="342"/>
      <c r="VVB94" s="342"/>
      <c r="VVC94" s="342"/>
      <c r="VVD94" s="342"/>
      <c r="VVE94" s="342"/>
      <c r="VVF94" s="342"/>
      <c r="VVG94" s="342"/>
      <c r="VVH94" s="342"/>
      <c r="VVI94" s="342"/>
      <c r="VVJ94" s="342"/>
      <c r="VVK94" s="342"/>
      <c r="VVL94" s="342"/>
      <c r="VVM94" s="342"/>
      <c r="VVN94" s="342"/>
      <c r="VVO94" s="342"/>
      <c r="VVP94" s="342"/>
      <c r="VVQ94" s="342"/>
      <c r="VVR94" s="342"/>
      <c r="VVS94" s="342"/>
      <c r="VVT94" s="342"/>
      <c r="VVU94" s="342"/>
      <c r="VVV94" s="342"/>
      <c r="VVW94" s="342"/>
      <c r="VVX94" s="342"/>
      <c r="VVY94" s="342"/>
      <c r="VVZ94" s="342"/>
      <c r="VWA94" s="342"/>
      <c r="VWB94" s="342"/>
      <c r="VWC94" s="342"/>
      <c r="VWD94" s="342"/>
      <c r="VWE94" s="342"/>
      <c r="VWF94" s="342"/>
      <c r="VWG94" s="342"/>
      <c r="VWH94" s="342"/>
      <c r="VWI94" s="342"/>
      <c r="VWJ94" s="342"/>
      <c r="VWK94" s="342"/>
      <c r="VWL94" s="342"/>
      <c r="VWM94" s="342"/>
      <c r="VWN94" s="342"/>
      <c r="VWO94" s="342"/>
      <c r="VWP94" s="342"/>
      <c r="VWQ94" s="342"/>
      <c r="VWR94" s="342"/>
      <c r="VWS94" s="342"/>
      <c r="VWT94" s="342"/>
      <c r="VWU94" s="342"/>
      <c r="VWV94" s="342"/>
      <c r="VWW94" s="342"/>
      <c r="VWX94" s="342"/>
      <c r="VWY94" s="342"/>
      <c r="VWZ94" s="342"/>
      <c r="VXA94" s="342"/>
      <c r="VXB94" s="342"/>
      <c r="VXC94" s="342"/>
      <c r="VXD94" s="342"/>
      <c r="VXE94" s="342"/>
      <c r="VXF94" s="342"/>
      <c r="VXG94" s="342"/>
      <c r="VXH94" s="342"/>
      <c r="VXI94" s="342"/>
      <c r="VXJ94" s="342"/>
      <c r="VXK94" s="342"/>
      <c r="VXL94" s="342"/>
      <c r="VXM94" s="342"/>
      <c r="VXN94" s="342"/>
      <c r="VXO94" s="342"/>
      <c r="VXP94" s="342"/>
      <c r="VXQ94" s="342"/>
      <c r="VXR94" s="342"/>
      <c r="VXS94" s="342"/>
      <c r="VXT94" s="342"/>
      <c r="VXU94" s="342"/>
      <c r="VXV94" s="342"/>
      <c r="VXW94" s="342"/>
      <c r="VXX94" s="342"/>
      <c r="VXY94" s="342"/>
      <c r="VXZ94" s="342"/>
      <c r="VYA94" s="342"/>
      <c r="VYB94" s="342"/>
      <c r="VYC94" s="342"/>
      <c r="VYD94" s="342"/>
      <c r="VYE94" s="342"/>
      <c r="VYF94" s="342"/>
      <c r="VYG94" s="342"/>
      <c r="VYH94" s="342"/>
      <c r="VYI94" s="342"/>
      <c r="VYJ94" s="342"/>
      <c r="VYK94" s="342"/>
      <c r="VYL94" s="342"/>
      <c r="VYM94" s="342"/>
      <c r="VYN94" s="342"/>
      <c r="VYO94" s="342"/>
      <c r="VYP94" s="342"/>
      <c r="VYQ94" s="342"/>
      <c r="VYR94" s="342"/>
      <c r="VYS94" s="342"/>
      <c r="VYT94" s="342"/>
      <c r="VYU94" s="342"/>
      <c r="VYV94" s="342"/>
      <c r="VYW94" s="342"/>
      <c r="VYX94" s="342"/>
      <c r="VYY94" s="342"/>
      <c r="VYZ94" s="342"/>
      <c r="VZA94" s="342"/>
      <c r="VZB94" s="342"/>
      <c r="VZC94" s="342"/>
      <c r="VZD94" s="342"/>
      <c r="VZE94" s="342"/>
      <c r="VZF94" s="342"/>
      <c r="VZG94" s="342"/>
      <c r="VZH94" s="342"/>
      <c r="VZI94" s="342"/>
      <c r="VZJ94" s="342"/>
      <c r="VZK94" s="342"/>
      <c r="VZL94" s="342"/>
      <c r="VZM94" s="342"/>
      <c r="VZN94" s="342"/>
      <c r="VZO94" s="342"/>
      <c r="VZP94" s="342"/>
      <c r="VZQ94" s="342"/>
      <c r="VZR94" s="342"/>
      <c r="VZS94" s="342"/>
      <c r="VZT94" s="342"/>
      <c r="VZU94" s="342"/>
      <c r="VZV94" s="342"/>
      <c r="VZW94" s="342"/>
      <c r="VZX94" s="342"/>
      <c r="VZY94" s="342"/>
      <c r="VZZ94" s="342"/>
      <c r="WAA94" s="342"/>
      <c r="WAB94" s="342"/>
      <c r="WAC94" s="342"/>
      <c r="WAD94" s="342"/>
      <c r="WAE94" s="342"/>
      <c r="WAF94" s="342"/>
      <c r="WAG94" s="342"/>
      <c r="WAH94" s="342"/>
      <c r="WAI94" s="342"/>
      <c r="WAJ94" s="342"/>
      <c r="WAK94" s="342"/>
      <c r="WAL94" s="342"/>
      <c r="WAM94" s="342"/>
      <c r="WAN94" s="342"/>
      <c r="WAO94" s="342"/>
      <c r="WAP94" s="342"/>
      <c r="WAQ94" s="342"/>
      <c r="WAR94" s="342"/>
      <c r="WAS94" s="342"/>
      <c r="WAT94" s="342"/>
      <c r="WAU94" s="342"/>
      <c r="WAV94" s="342"/>
      <c r="WAW94" s="342"/>
      <c r="WAX94" s="342"/>
      <c r="WAY94" s="342"/>
      <c r="WAZ94" s="342"/>
      <c r="WBA94" s="342"/>
      <c r="WBB94" s="342"/>
      <c r="WBC94" s="342"/>
      <c r="WBD94" s="342"/>
      <c r="WBE94" s="342"/>
      <c r="WBF94" s="342"/>
      <c r="WBG94" s="342"/>
      <c r="WBH94" s="342"/>
      <c r="WBI94" s="342"/>
      <c r="WBJ94" s="342"/>
      <c r="WBK94" s="342"/>
      <c r="WBL94" s="342"/>
      <c r="WBM94" s="342"/>
      <c r="WBN94" s="342"/>
      <c r="WBO94" s="342"/>
      <c r="WBP94" s="342"/>
      <c r="WBQ94" s="342"/>
      <c r="WBR94" s="342"/>
      <c r="WBS94" s="342"/>
      <c r="WBT94" s="342"/>
      <c r="WBU94" s="342"/>
      <c r="WBV94" s="342"/>
      <c r="WBW94" s="342"/>
      <c r="WBX94" s="342"/>
      <c r="WBY94" s="342"/>
      <c r="WBZ94" s="342"/>
      <c r="WCA94" s="342"/>
      <c r="WCB94" s="342"/>
      <c r="WCC94" s="342"/>
      <c r="WCD94" s="342"/>
      <c r="WCE94" s="342"/>
      <c r="WCF94" s="342"/>
      <c r="WCG94" s="342"/>
      <c r="WCH94" s="342"/>
      <c r="WCI94" s="342"/>
      <c r="WCJ94" s="342"/>
      <c r="WCK94" s="342"/>
      <c r="WCL94" s="342"/>
      <c r="WCM94" s="342"/>
      <c r="WCN94" s="342"/>
      <c r="WCO94" s="342"/>
      <c r="WCP94" s="342"/>
      <c r="WCQ94" s="342"/>
      <c r="WCR94" s="342"/>
      <c r="WCS94" s="342"/>
      <c r="WCT94" s="342"/>
      <c r="WCU94" s="342"/>
      <c r="WCV94" s="342"/>
      <c r="WCW94" s="342"/>
      <c r="WCX94" s="342"/>
      <c r="WCY94" s="342"/>
      <c r="WCZ94" s="342"/>
      <c r="WDA94" s="342"/>
      <c r="WDB94" s="342"/>
      <c r="WDC94" s="342"/>
      <c r="WDD94" s="342"/>
      <c r="WDE94" s="342"/>
      <c r="WDF94" s="342"/>
      <c r="WDG94" s="342"/>
      <c r="WDH94" s="342"/>
      <c r="WDI94" s="342"/>
      <c r="WDJ94" s="342"/>
      <c r="WDK94" s="342"/>
      <c r="WDL94" s="342"/>
      <c r="WDM94" s="342"/>
      <c r="WDN94" s="342"/>
      <c r="WDO94" s="342"/>
      <c r="WDP94" s="342"/>
      <c r="WDQ94" s="342"/>
      <c r="WDR94" s="342"/>
      <c r="WDS94" s="342"/>
      <c r="WDT94" s="342"/>
      <c r="WDU94" s="342"/>
      <c r="WDV94" s="342"/>
      <c r="WDW94" s="342"/>
      <c r="WDX94" s="342"/>
      <c r="WDY94" s="342"/>
      <c r="WDZ94" s="342"/>
      <c r="WEA94" s="342"/>
      <c r="WEB94" s="342"/>
      <c r="WEC94" s="342"/>
      <c r="WED94" s="342"/>
      <c r="WEE94" s="342"/>
      <c r="WEF94" s="342"/>
      <c r="WEG94" s="342"/>
      <c r="WEH94" s="342"/>
      <c r="WEI94" s="342"/>
      <c r="WEJ94" s="342"/>
      <c r="WEK94" s="342"/>
      <c r="WEL94" s="342"/>
      <c r="WEM94" s="342"/>
      <c r="WEN94" s="342"/>
      <c r="WEO94" s="342"/>
      <c r="WEP94" s="342"/>
      <c r="WEQ94" s="342"/>
      <c r="WER94" s="342"/>
      <c r="WES94" s="342"/>
      <c r="WET94" s="342"/>
      <c r="WEU94" s="342"/>
      <c r="WEV94" s="342"/>
      <c r="WEW94" s="342"/>
      <c r="WEX94" s="342"/>
      <c r="WEY94" s="342"/>
      <c r="WEZ94" s="342"/>
      <c r="WFA94" s="342"/>
      <c r="WFB94" s="342"/>
      <c r="WFC94" s="342"/>
      <c r="WFD94" s="342"/>
      <c r="WFE94" s="342"/>
      <c r="WFF94" s="342"/>
      <c r="WFG94" s="342"/>
      <c r="WFH94" s="342"/>
      <c r="WFI94" s="342"/>
      <c r="WFJ94" s="342"/>
      <c r="WFK94" s="342"/>
      <c r="WFL94" s="342"/>
      <c r="WFM94" s="342"/>
      <c r="WFN94" s="342"/>
      <c r="WFO94" s="342"/>
      <c r="WFP94" s="342"/>
      <c r="WFQ94" s="342"/>
      <c r="WFR94" s="342"/>
      <c r="WFS94" s="342"/>
      <c r="WFT94" s="342"/>
      <c r="WFU94" s="342"/>
      <c r="WFV94" s="342"/>
      <c r="WFW94" s="342"/>
      <c r="WFX94" s="342"/>
      <c r="WFY94" s="342"/>
      <c r="WFZ94" s="342"/>
      <c r="WGA94" s="342"/>
      <c r="WGB94" s="342"/>
      <c r="WGC94" s="342"/>
      <c r="WGD94" s="342"/>
      <c r="WGE94" s="342"/>
      <c r="WGF94" s="342"/>
      <c r="WGG94" s="342"/>
      <c r="WGH94" s="342"/>
      <c r="WGI94" s="342"/>
      <c r="WGJ94" s="342"/>
      <c r="WGK94" s="342"/>
      <c r="WGL94" s="342"/>
      <c r="WGM94" s="342"/>
      <c r="WGN94" s="342"/>
      <c r="WGO94" s="342"/>
      <c r="WGP94" s="342"/>
      <c r="WGQ94" s="342"/>
      <c r="WGR94" s="342"/>
      <c r="WGS94" s="342"/>
      <c r="WGT94" s="342"/>
      <c r="WGU94" s="342"/>
      <c r="WGV94" s="342"/>
      <c r="WGW94" s="342"/>
      <c r="WGX94" s="342"/>
      <c r="WGY94" s="342"/>
      <c r="WGZ94" s="342"/>
      <c r="WHA94" s="342"/>
      <c r="WHB94" s="342"/>
      <c r="WHC94" s="342"/>
      <c r="WHD94" s="342"/>
      <c r="WHE94" s="342"/>
      <c r="WHF94" s="342"/>
      <c r="WHG94" s="342"/>
      <c r="WHH94" s="342"/>
      <c r="WHI94" s="342"/>
      <c r="WHJ94" s="342"/>
      <c r="WHK94" s="342"/>
      <c r="WHL94" s="342"/>
      <c r="WHM94" s="342"/>
      <c r="WHN94" s="342"/>
      <c r="WHO94" s="342"/>
      <c r="WHP94" s="342"/>
      <c r="WHQ94" s="342"/>
      <c r="WHR94" s="342"/>
      <c r="WHS94" s="342"/>
      <c r="WHT94" s="342"/>
      <c r="WHU94" s="342"/>
      <c r="WHV94" s="342"/>
      <c r="WHW94" s="342"/>
      <c r="WHX94" s="342"/>
      <c r="WHY94" s="342"/>
      <c r="WHZ94" s="342"/>
      <c r="WIA94" s="342"/>
      <c r="WIB94" s="342"/>
      <c r="WIC94" s="342"/>
      <c r="WID94" s="342"/>
      <c r="WIE94" s="342"/>
      <c r="WIF94" s="342"/>
      <c r="WIG94" s="342"/>
      <c r="WIH94" s="342"/>
      <c r="WII94" s="342"/>
      <c r="WIJ94" s="342"/>
      <c r="WIK94" s="342"/>
      <c r="WIL94" s="342"/>
      <c r="WIM94" s="342"/>
      <c r="WIN94" s="342"/>
      <c r="WIO94" s="342"/>
      <c r="WIP94" s="342"/>
      <c r="WIQ94" s="342"/>
      <c r="WIR94" s="342"/>
      <c r="WIS94" s="342"/>
      <c r="WIT94" s="342"/>
      <c r="WIU94" s="342"/>
      <c r="WIV94" s="342"/>
      <c r="WIW94" s="342"/>
      <c r="WIX94" s="342"/>
      <c r="WIY94" s="342"/>
      <c r="WIZ94" s="342"/>
      <c r="WJA94" s="342"/>
      <c r="WJB94" s="342"/>
      <c r="WJC94" s="342"/>
      <c r="WJD94" s="342"/>
      <c r="WJE94" s="342"/>
      <c r="WJF94" s="342"/>
      <c r="WJG94" s="342"/>
      <c r="WJH94" s="342"/>
      <c r="WJI94" s="342"/>
      <c r="WJJ94" s="342"/>
      <c r="WJK94" s="342"/>
      <c r="WJL94" s="342"/>
      <c r="WJM94" s="342"/>
      <c r="WJN94" s="342"/>
      <c r="WJO94" s="342"/>
      <c r="WJP94" s="342"/>
      <c r="WJQ94" s="342"/>
      <c r="WJR94" s="342"/>
      <c r="WJS94" s="342"/>
      <c r="WJT94" s="342"/>
      <c r="WJU94" s="342"/>
      <c r="WJV94" s="342"/>
      <c r="WJW94" s="342"/>
      <c r="WJX94" s="342"/>
      <c r="WJY94" s="342"/>
      <c r="WJZ94" s="342"/>
      <c r="WKA94" s="342"/>
      <c r="WKB94" s="342"/>
      <c r="WKC94" s="342"/>
      <c r="WKD94" s="342"/>
      <c r="WKE94" s="342"/>
      <c r="WKF94" s="342"/>
      <c r="WKG94" s="342"/>
      <c r="WKH94" s="342"/>
      <c r="WKI94" s="342"/>
      <c r="WKJ94" s="342"/>
      <c r="WKK94" s="342"/>
      <c r="WKL94" s="342"/>
      <c r="WKM94" s="342"/>
      <c r="WKN94" s="342"/>
      <c r="WKO94" s="342"/>
      <c r="WKP94" s="342"/>
      <c r="WKQ94" s="342"/>
      <c r="WKR94" s="342"/>
      <c r="WKS94" s="342"/>
      <c r="WKT94" s="342"/>
      <c r="WKU94" s="342"/>
      <c r="WKV94" s="342"/>
      <c r="WKW94" s="342"/>
      <c r="WKX94" s="342"/>
      <c r="WKY94" s="342"/>
      <c r="WKZ94" s="342"/>
      <c r="WLA94" s="342"/>
      <c r="WLB94" s="342"/>
      <c r="WLC94" s="342"/>
      <c r="WLD94" s="342"/>
      <c r="WLE94" s="342"/>
      <c r="WLF94" s="342"/>
      <c r="WLG94" s="342"/>
      <c r="WLH94" s="342"/>
      <c r="WLI94" s="342"/>
      <c r="WLJ94" s="342"/>
      <c r="WLK94" s="342"/>
      <c r="WLL94" s="342"/>
      <c r="WLM94" s="342"/>
      <c r="WLN94" s="342"/>
      <c r="WLO94" s="342"/>
      <c r="WLP94" s="342"/>
      <c r="WLQ94" s="342"/>
      <c r="WLR94" s="342"/>
      <c r="WLS94" s="342"/>
      <c r="WLT94" s="342"/>
      <c r="WLU94" s="342"/>
      <c r="WLV94" s="342"/>
      <c r="WLW94" s="342"/>
      <c r="WLX94" s="342"/>
      <c r="WLY94" s="342"/>
      <c r="WLZ94" s="342"/>
      <c r="WMA94" s="342"/>
      <c r="WMB94" s="342"/>
      <c r="WMC94" s="342"/>
      <c r="WMD94" s="342"/>
      <c r="WME94" s="342"/>
      <c r="WMF94" s="342"/>
      <c r="WMG94" s="342"/>
      <c r="WMH94" s="342"/>
      <c r="WMI94" s="342"/>
      <c r="WMJ94" s="342"/>
      <c r="WMK94" s="342"/>
      <c r="WML94" s="342"/>
      <c r="WMM94" s="342"/>
      <c r="WMN94" s="342"/>
      <c r="WMO94" s="342"/>
      <c r="WMP94" s="342"/>
      <c r="WMQ94" s="342"/>
      <c r="WMR94" s="342"/>
      <c r="WMS94" s="342"/>
      <c r="WMT94" s="342"/>
      <c r="WMU94" s="342"/>
      <c r="WMV94" s="342"/>
      <c r="WMW94" s="342"/>
      <c r="WMX94" s="342"/>
      <c r="WMY94" s="342"/>
      <c r="WMZ94" s="342"/>
      <c r="WNA94" s="342"/>
      <c r="WNB94" s="342"/>
      <c r="WNC94" s="342"/>
      <c r="WND94" s="342"/>
      <c r="WNE94" s="342"/>
      <c r="WNF94" s="342"/>
      <c r="WNG94" s="342"/>
      <c r="WNH94" s="342"/>
      <c r="WNI94" s="342"/>
      <c r="WNJ94" s="342"/>
      <c r="WNK94" s="342"/>
      <c r="WNL94" s="342"/>
      <c r="WNM94" s="342"/>
      <c r="WNN94" s="342"/>
      <c r="WNO94" s="342"/>
      <c r="WNP94" s="342"/>
      <c r="WNQ94" s="342"/>
      <c r="WNR94" s="342"/>
      <c r="WNS94" s="342"/>
      <c r="WNT94" s="342"/>
      <c r="WNU94" s="342"/>
      <c r="WNV94" s="342"/>
      <c r="WNW94" s="342"/>
      <c r="WNX94" s="342"/>
      <c r="WNY94" s="342"/>
      <c r="WNZ94" s="342"/>
      <c r="WOA94" s="342"/>
      <c r="WOB94" s="342"/>
      <c r="WOC94" s="342"/>
      <c r="WOD94" s="342"/>
      <c r="WOE94" s="342"/>
      <c r="WOF94" s="342"/>
      <c r="WOG94" s="342"/>
      <c r="WOH94" s="342"/>
      <c r="WOI94" s="342"/>
      <c r="WOJ94" s="342"/>
      <c r="WOK94" s="342"/>
      <c r="WOL94" s="342"/>
      <c r="WOM94" s="342"/>
      <c r="WON94" s="342"/>
      <c r="WOO94" s="342"/>
      <c r="WOP94" s="342"/>
      <c r="WOQ94" s="342"/>
      <c r="WOR94" s="342"/>
      <c r="WOS94" s="342"/>
      <c r="WOT94" s="342"/>
      <c r="WOU94" s="342"/>
      <c r="WOV94" s="342"/>
      <c r="WOW94" s="342"/>
      <c r="WOX94" s="342"/>
      <c r="WOY94" s="342"/>
      <c r="WOZ94" s="342"/>
      <c r="WPA94" s="342"/>
      <c r="WPB94" s="342"/>
      <c r="WPC94" s="342"/>
      <c r="WPD94" s="342"/>
      <c r="WPE94" s="342"/>
      <c r="WPF94" s="342"/>
      <c r="WPG94" s="342"/>
      <c r="WPH94" s="342"/>
      <c r="WPI94" s="342"/>
      <c r="WPJ94" s="342"/>
      <c r="WPK94" s="342"/>
      <c r="WPL94" s="342"/>
      <c r="WPM94" s="342"/>
      <c r="WPN94" s="342"/>
      <c r="WPO94" s="342"/>
      <c r="WPP94" s="342"/>
      <c r="WPQ94" s="342"/>
      <c r="WPR94" s="342"/>
      <c r="WPS94" s="342"/>
      <c r="WPT94" s="342"/>
      <c r="WPU94" s="342"/>
      <c r="WPV94" s="342"/>
      <c r="WPW94" s="342"/>
      <c r="WPX94" s="342"/>
      <c r="WPY94" s="342"/>
      <c r="WPZ94" s="342"/>
      <c r="WQA94" s="342"/>
      <c r="WQB94" s="342"/>
      <c r="WQC94" s="342"/>
      <c r="WQD94" s="342"/>
      <c r="WQE94" s="342"/>
      <c r="WQF94" s="342"/>
      <c r="WQG94" s="342"/>
      <c r="WQH94" s="342"/>
      <c r="WQI94" s="342"/>
      <c r="WQJ94" s="342"/>
      <c r="WQK94" s="342"/>
      <c r="WQL94" s="342"/>
      <c r="WQM94" s="342"/>
      <c r="WQN94" s="342"/>
      <c r="WQO94" s="342"/>
      <c r="WQP94" s="342"/>
      <c r="WQQ94" s="342"/>
      <c r="WQR94" s="342"/>
      <c r="WQS94" s="342"/>
      <c r="WQT94" s="342"/>
      <c r="WQU94" s="342"/>
      <c r="WQV94" s="342"/>
      <c r="WQW94" s="342"/>
      <c r="WQX94" s="342"/>
      <c r="WQY94" s="342"/>
      <c r="WQZ94" s="342"/>
      <c r="WRA94" s="342"/>
      <c r="WRB94" s="342"/>
      <c r="WRC94" s="342"/>
      <c r="WRD94" s="342"/>
      <c r="WRE94" s="342"/>
      <c r="WRF94" s="342"/>
      <c r="WRG94" s="342"/>
      <c r="WRH94" s="342"/>
      <c r="WRI94" s="342"/>
      <c r="WRJ94" s="342"/>
      <c r="WRK94" s="342"/>
      <c r="WRL94" s="342"/>
      <c r="WRM94" s="342"/>
      <c r="WRN94" s="342"/>
      <c r="WRO94" s="342"/>
      <c r="WRP94" s="342"/>
      <c r="WRQ94" s="342"/>
      <c r="WRR94" s="342"/>
      <c r="WRS94" s="342"/>
      <c r="WRT94" s="342"/>
      <c r="WRU94" s="342"/>
      <c r="WRV94" s="342"/>
      <c r="WRW94" s="342"/>
      <c r="WRX94" s="342"/>
      <c r="WRY94" s="342"/>
      <c r="WRZ94" s="342"/>
      <c r="WSA94" s="342"/>
      <c r="WSB94" s="342"/>
      <c r="WSC94" s="342"/>
      <c r="WSD94" s="342"/>
      <c r="WSE94" s="342"/>
      <c r="WSF94" s="342"/>
      <c r="WSG94" s="342"/>
      <c r="WSH94" s="342"/>
      <c r="WSI94" s="342"/>
      <c r="WSJ94" s="342"/>
      <c r="WSK94" s="342"/>
      <c r="WSL94" s="342"/>
      <c r="WSM94" s="342"/>
      <c r="WSN94" s="342"/>
      <c r="WSO94" s="342"/>
      <c r="WSP94" s="342"/>
      <c r="WSQ94" s="342"/>
      <c r="WSR94" s="342"/>
      <c r="WSS94" s="342"/>
      <c r="WST94" s="342"/>
      <c r="WSU94" s="342"/>
      <c r="WSV94" s="342"/>
      <c r="WSW94" s="342"/>
      <c r="WSX94" s="342"/>
      <c r="WSY94" s="342"/>
      <c r="WSZ94" s="342"/>
      <c r="WTA94" s="342"/>
      <c r="WTB94" s="342"/>
      <c r="WTC94" s="342"/>
      <c r="WTD94" s="342"/>
      <c r="WTE94" s="342"/>
      <c r="WTF94" s="342"/>
      <c r="WTG94" s="342"/>
      <c r="WTH94" s="342"/>
      <c r="WTI94" s="342"/>
      <c r="WTJ94" s="342"/>
      <c r="WTK94" s="342"/>
      <c r="WTL94" s="342"/>
      <c r="WTM94" s="342"/>
      <c r="WTN94" s="342"/>
      <c r="WTO94" s="342"/>
      <c r="WTP94" s="342"/>
      <c r="WTQ94" s="342"/>
      <c r="WTR94" s="342"/>
      <c r="WTS94" s="342"/>
      <c r="WTT94" s="342"/>
      <c r="WTU94" s="342"/>
      <c r="WTV94" s="342"/>
      <c r="WTW94" s="342"/>
      <c r="WTX94" s="342"/>
      <c r="WTY94" s="342"/>
      <c r="WTZ94" s="342"/>
      <c r="WUA94" s="342"/>
      <c r="WUB94" s="342"/>
      <c r="WUC94" s="342"/>
      <c r="WUD94" s="342"/>
      <c r="WUE94" s="342"/>
      <c r="WUF94" s="342"/>
      <c r="WUG94" s="342"/>
      <c r="WUH94" s="342"/>
      <c r="WUI94" s="342"/>
      <c r="WUJ94" s="342"/>
      <c r="WUK94" s="342"/>
      <c r="WUL94" s="342"/>
      <c r="WUM94" s="342"/>
      <c r="WUN94" s="342"/>
      <c r="WUO94" s="342"/>
      <c r="WUP94" s="342"/>
      <c r="WUQ94" s="342"/>
      <c r="WUR94" s="342"/>
      <c r="WUS94" s="342"/>
      <c r="WUT94" s="342"/>
      <c r="WUU94" s="342"/>
      <c r="WUV94" s="342"/>
      <c r="WUW94" s="342"/>
      <c r="WUX94" s="342"/>
      <c r="WUY94" s="342"/>
      <c r="WUZ94" s="342"/>
      <c r="WVA94" s="342"/>
      <c r="WVB94" s="342"/>
      <c r="WVC94" s="342"/>
      <c r="WVD94" s="342"/>
      <c r="WVE94" s="342"/>
      <c r="WVF94" s="342"/>
      <c r="WVG94" s="342"/>
      <c r="WVH94" s="342"/>
      <c r="WVI94" s="342"/>
      <c r="WVJ94" s="342"/>
      <c r="WVK94" s="342"/>
      <c r="WVL94" s="342"/>
      <c r="WVM94" s="342"/>
      <c r="WVN94" s="342"/>
      <c r="WVO94" s="342"/>
      <c r="WVP94" s="342"/>
      <c r="WVQ94" s="342"/>
      <c r="WVR94" s="342"/>
      <c r="WVS94" s="342"/>
      <c r="WVT94" s="342"/>
      <c r="WVU94" s="342"/>
      <c r="WVV94" s="342"/>
      <c r="WVW94" s="342"/>
      <c r="WVX94" s="342"/>
      <c r="WVY94" s="342"/>
      <c r="WVZ94" s="342"/>
      <c r="WWA94" s="342"/>
      <c r="WWB94" s="342"/>
      <c r="WWC94" s="342"/>
      <c r="WWD94" s="342"/>
      <c r="WWE94" s="342"/>
      <c r="WWF94" s="342"/>
      <c r="WWG94" s="342"/>
      <c r="WWH94" s="342"/>
      <c r="WWI94" s="342"/>
      <c r="WWJ94" s="342"/>
      <c r="WWK94" s="342"/>
      <c r="WWL94" s="342"/>
      <c r="WWM94" s="342"/>
      <c r="WWN94" s="342"/>
      <c r="WWO94" s="342"/>
      <c r="WWP94" s="342"/>
      <c r="WWQ94" s="342"/>
      <c r="WWR94" s="342"/>
      <c r="WWS94" s="342"/>
      <c r="WWT94" s="342"/>
      <c r="WWU94" s="342"/>
      <c r="WWV94" s="342"/>
      <c r="WWW94" s="342"/>
      <c r="WWX94" s="342"/>
      <c r="WWY94" s="342"/>
      <c r="WWZ94" s="342"/>
      <c r="WXA94" s="342"/>
      <c r="WXB94" s="342"/>
      <c r="WXC94" s="342"/>
      <c r="WXD94" s="342"/>
      <c r="WXE94" s="342"/>
      <c r="WXF94" s="342"/>
      <c r="WXG94" s="342"/>
      <c r="WXH94" s="342"/>
      <c r="WXI94" s="342"/>
      <c r="WXJ94" s="342"/>
      <c r="WXK94" s="342"/>
      <c r="WXL94" s="342"/>
      <c r="WXM94" s="342"/>
      <c r="WXN94" s="342"/>
      <c r="WXO94" s="342"/>
      <c r="WXP94" s="342"/>
      <c r="WXQ94" s="342"/>
      <c r="WXR94" s="342"/>
      <c r="WXS94" s="342"/>
      <c r="WXT94" s="342"/>
      <c r="WXU94" s="342"/>
      <c r="WXV94" s="342"/>
      <c r="WXW94" s="342"/>
      <c r="WXX94" s="342"/>
      <c r="WXY94" s="342"/>
      <c r="WXZ94" s="342"/>
      <c r="WYA94" s="342"/>
      <c r="WYB94" s="342"/>
      <c r="WYC94" s="342"/>
      <c r="WYD94" s="342"/>
      <c r="WYE94" s="342"/>
      <c r="WYF94" s="342"/>
      <c r="WYG94" s="342"/>
      <c r="WYH94" s="342"/>
      <c r="WYI94" s="342"/>
      <c r="WYJ94" s="342"/>
      <c r="WYK94" s="342"/>
      <c r="WYL94" s="342"/>
      <c r="WYM94" s="342"/>
      <c r="WYN94" s="342"/>
      <c r="WYO94" s="342"/>
      <c r="WYP94" s="342"/>
      <c r="WYQ94" s="342"/>
      <c r="WYR94" s="342"/>
      <c r="WYS94" s="342"/>
      <c r="WYT94" s="342"/>
      <c r="WYU94" s="342"/>
      <c r="WYV94" s="342"/>
      <c r="WYW94" s="342"/>
      <c r="WYX94" s="342"/>
      <c r="WYY94" s="342"/>
      <c r="WYZ94" s="342"/>
      <c r="WZA94" s="342"/>
      <c r="WZB94" s="342"/>
      <c r="WZC94" s="342"/>
      <c r="WZD94" s="342"/>
      <c r="WZE94" s="342"/>
      <c r="WZF94" s="342"/>
      <c r="WZG94" s="342"/>
      <c r="WZH94" s="342"/>
      <c r="WZI94" s="342"/>
      <c r="WZJ94" s="342"/>
      <c r="WZK94" s="342"/>
      <c r="WZL94" s="342"/>
      <c r="WZM94" s="342"/>
      <c r="WZN94" s="342"/>
      <c r="WZO94" s="342"/>
      <c r="WZP94" s="342"/>
      <c r="WZQ94" s="342"/>
      <c r="WZR94" s="342"/>
      <c r="WZS94" s="342"/>
      <c r="WZT94" s="342"/>
      <c r="WZU94" s="342"/>
      <c r="WZV94" s="342"/>
      <c r="WZW94" s="342"/>
      <c r="WZX94" s="342"/>
      <c r="WZY94" s="342"/>
      <c r="WZZ94" s="342"/>
      <c r="XAA94" s="342"/>
      <c r="XAB94" s="342"/>
      <c r="XAC94" s="342"/>
      <c r="XAD94" s="342"/>
      <c r="XAE94" s="342"/>
      <c r="XAF94" s="342"/>
      <c r="XAG94" s="342"/>
      <c r="XAH94" s="342"/>
      <c r="XAI94" s="342"/>
      <c r="XAJ94" s="342"/>
      <c r="XAK94" s="342"/>
      <c r="XAL94" s="342"/>
      <c r="XAM94" s="342"/>
      <c r="XAN94" s="342"/>
      <c r="XAO94" s="342"/>
      <c r="XAP94" s="342"/>
      <c r="XAQ94" s="342"/>
      <c r="XAR94" s="342"/>
      <c r="XAS94" s="342"/>
      <c r="XAT94" s="342"/>
      <c r="XAU94" s="342"/>
      <c r="XAV94" s="342"/>
      <c r="XAW94" s="342"/>
      <c r="XAX94" s="342"/>
      <c r="XAY94" s="342"/>
      <c r="XAZ94" s="342"/>
      <c r="XBA94" s="342"/>
      <c r="XBB94" s="342"/>
      <c r="XBC94" s="342"/>
      <c r="XBD94" s="342"/>
      <c r="XBE94" s="342"/>
      <c r="XBF94" s="342"/>
      <c r="XBG94" s="342"/>
      <c r="XBH94" s="342"/>
      <c r="XBI94" s="342"/>
      <c r="XBJ94" s="342"/>
      <c r="XBK94" s="342"/>
      <c r="XBL94" s="342"/>
      <c r="XBM94" s="342"/>
      <c r="XBN94" s="342"/>
      <c r="XBO94" s="342"/>
      <c r="XBP94" s="342"/>
      <c r="XBQ94" s="342"/>
      <c r="XBR94" s="342"/>
      <c r="XBS94" s="342"/>
      <c r="XBT94" s="342"/>
      <c r="XBU94" s="342"/>
      <c r="XBV94" s="342"/>
      <c r="XBW94" s="342"/>
      <c r="XBX94" s="342"/>
      <c r="XBY94" s="342"/>
      <c r="XBZ94" s="342"/>
      <c r="XCA94" s="342"/>
      <c r="XCB94" s="342"/>
      <c r="XCC94" s="342"/>
      <c r="XCD94" s="342"/>
      <c r="XCE94" s="342"/>
      <c r="XCF94" s="342"/>
      <c r="XCG94" s="342"/>
      <c r="XCH94" s="342"/>
      <c r="XCI94" s="342"/>
      <c r="XCJ94" s="342"/>
      <c r="XCK94" s="342"/>
      <c r="XCL94" s="342"/>
      <c r="XCM94" s="342"/>
      <c r="XCN94" s="342"/>
      <c r="XCO94" s="342"/>
      <c r="XCP94" s="342"/>
      <c r="XCQ94" s="342"/>
      <c r="XCR94" s="342"/>
      <c r="XCS94" s="342"/>
      <c r="XCT94" s="342"/>
      <c r="XCU94" s="342"/>
      <c r="XCV94" s="342"/>
      <c r="XCW94" s="342"/>
      <c r="XCX94" s="342"/>
      <c r="XCY94" s="342"/>
      <c r="XCZ94" s="342"/>
      <c r="XDA94" s="342"/>
      <c r="XDB94" s="342"/>
      <c r="XDC94" s="342"/>
      <c r="XDD94" s="342"/>
      <c r="XDE94" s="342"/>
      <c r="XDF94" s="342"/>
      <c r="XDG94" s="342"/>
      <c r="XDH94" s="342"/>
      <c r="XDI94" s="342"/>
      <c r="XDJ94" s="342"/>
      <c r="XDK94" s="342"/>
      <c r="XDL94" s="342"/>
      <c r="XDM94" s="342"/>
      <c r="XDN94" s="342"/>
      <c r="XDO94" s="342"/>
      <c r="XDP94" s="342"/>
      <c r="XDQ94" s="342"/>
      <c r="XDR94" s="342"/>
      <c r="XDS94" s="342"/>
      <c r="XDT94" s="342"/>
      <c r="XDU94" s="342"/>
      <c r="XDV94" s="342"/>
      <c r="XDW94" s="342"/>
      <c r="XDX94" s="342"/>
      <c r="XDY94" s="342"/>
      <c r="XDZ94" s="342"/>
      <c r="XEA94" s="342"/>
      <c r="XEB94" s="342"/>
      <c r="XEC94" s="342"/>
      <c r="XED94" s="342"/>
      <c r="XEE94" s="342"/>
      <c r="XEF94" s="342"/>
      <c r="XEG94" s="342"/>
      <c r="XEH94" s="342"/>
      <c r="XEI94" s="342"/>
      <c r="XEJ94" s="342"/>
      <c r="XEK94" s="342"/>
      <c r="XEL94" s="342"/>
      <c r="XEM94" s="342"/>
      <c r="XEN94" s="342"/>
      <c r="XEO94" s="342"/>
      <c r="XEP94" s="342"/>
      <c r="XEQ94" s="342"/>
      <c r="XER94" s="342"/>
      <c r="XES94" s="342"/>
      <c r="XET94" s="342"/>
      <c r="XEU94" s="342"/>
      <c r="XEV94" s="342"/>
      <c r="XEW94" s="342"/>
      <c r="XEX94" s="342"/>
      <c r="XEY94" s="342"/>
      <c r="XEZ94" s="342"/>
      <c r="XFA94" s="342"/>
      <c r="XFB94" s="342"/>
      <c r="XFC94" s="342"/>
      <c r="XFD94" s="342"/>
    </row>
    <row r="95" spans="2:16384" x14ac:dyDescent="0.2">
      <c r="B95" s="345"/>
      <c r="C95" s="345" t="s">
        <v>120</v>
      </c>
      <c r="D95" s="212">
        <v>3000000000</v>
      </c>
      <c r="E95" s="209" t="s">
        <v>119</v>
      </c>
      <c r="F95" s="210" t="s">
        <v>119</v>
      </c>
      <c r="G95" s="212">
        <v>3700000000</v>
      </c>
      <c r="H95" s="209" t="s">
        <v>119</v>
      </c>
      <c r="I95" s="210" t="s">
        <v>119</v>
      </c>
      <c r="J95" s="212">
        <v>5500000000</v>
      </c>
      <c r="K95" s="209" t="s">
        <v>119</v>
      </c>
      <c r="L95" s="210" t="s">
        <v>119</v>
      </c>
      <c r="M95" s="212">
        <v>7200000000</v>
      </c>
      <c r="N95" s="209" t="s">
        <v>119</v>
      </c>
      <c r="O95" s="210" t="s">
        <v>119</v>
      </c>
      <c r="P95" s="212">
        <v>7900000000</v>
      </c>
      <c r="Q95" s="209" t="s">
        <v>119</v>
      </c>
      <c r="R95" s="210" t="s">
        <v>119</v>
      </c>
      <c r="S95" s="212">
        <v>8500000000</v>
      </c>
      <c r="T95" s="209" t="s">
        <v>119</v>
      </c>
      <c r="U95" s="210" t="s">
        <v>119</v>
      </c>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c r="AZ95" s="345"/>
      <c r="BA95" s="345"/>
      <c r="BB95" s="345"/>
      <c r="BC95" s="345"/>
      <c r="BD95" s="345"/>
      <c r="BE95" s="345"/>
      <c r="BF95" s="345"/>
      <c r="BG95" s="345"/>
      <c r="BH95" s="345"/>
      <c r="BI95" s="345"/>
      <c r="BJ95" s="345"/>
      <c r="BK95" s="345"/>
      <c r="BL95" s="345"/>
      <c r="BM95" s="345"/>
      <c r="BN95" s="345"/>
      <c r="BO95" s="345"/>
      <c r="BP95" s="345"/>
      <c r="BQ95" s="345"/>
      <c r="BR95" s="345"/>
      <c r="BS95" s="345"/>
      <c r="BT95" s="345"/>
      <c r="BU95" s="345"/>
      <c r="BV95" s="345"/>
      <c r="BW95" s="345"/>
      <c r="BX95" s="345"/>
      <c r="BY95" s="345"/>
      <c r="BZ95" s="345"/>
      <c r="CA95" s="345"/>
      <c r="CB95" s="345"/>
      <c r="CC95" s="345"/>
      <c r="CD95" s="345"/>
      <c r="CE95" s="345"/>
      <c r="CF95" s="345"/>
      <c r="CG95" s="345"/>
      <c r="CH95" s="345"/>
      <c r="CI95" s="345"/>
      <c r="CJ95" s="345"/>
      <c r="CK95" s="345"/>
      <c r="CL95" s="345"/>
      <c r="CM95" s="345"/>
      <c r="CN95" s="345"/>
      <c r="CO95" s="345"/>
      <c r="CP95" s="345"/>
      <c r="CQ95" s="345"/>
      <c r="CR95" s="345"/>
      <c r="CS95" s="345"/>
      <c r="CT95" s="345"/>
      <c r="CU95" s="345"/>
      <c r="CV95" s="345"/>
      <c r="CW95" s="345"/>
      <c r="CX95" s="345"/>
      <c r="CY95" s="345"/>
      <c r="CZ95" s="345"/>
      <c r="DA95" s="345"/>
      <c r="DB95" s="345"/>
      <c r="DC95" s="345"/>
      <c r="DD95" s="345"/>
      <c r="DE95" s="345"/>
      <c r="DF95" s="345"/>
      <c r="DG95" s="345"/>
      <c r="DH95" s="345"/>
      <c r="DI95" s="345"/>
      <c r="DJ95" s="345"/>
      <c r="DK95" s="345"/>
      <c r="DL95" s="345"/>
      <c r="DM95" s="345"/>
      <c r="DN95" s="345"/>
      <c r="DO95" s="345"/>
      <c r="DP95" s="345"/>
      <c r="DQ95" s="345"/>
      <c r="DR95" s="345"/>
      <c r="DS95" s="345"/>
      <c r="DT95" s="345"/>
      <c r="DU95" s="345"/>
      <c r="DV95" s="345"/>
      <c r="DW95" s="345"/>
      <c r="DX95" s="345"/>
      <c r="DY95" s="345"/>
      <c r="DZ95" s="345"/>
      <c r="EA95" s="345"/>
      <c r="EB95" s="345"/>
      <c r="EC95" s="345"/>
      <c r="ED95" s="345"/>
      <c r="EE95" s="345"/>
      <c r="EF95" s="345"/>
      <c r="EG95" s="345"/>
      <c r="EH95" s="345"/>
      <c r="EI95" s="345"/>
      <c r="EJ95" s="345"/>
      <c r="EK95" s="345"/>
      <c r="EL95" s="345"/>
      <c r="EM95" s="345"/>
      <c r="EN95" s="345"/>
      <c r="EO95" s="345"/>
      <c r="EP95" s="345"/>
      <c r="EQ95" s="345"/>
      <c r="ER95" s="345"/>
      <c r="ES95" s="345"/>
      <c r="ET95" s="345"/>
      <c r="EU95" s="345"/>
      <c r="EV95" s="345"/>
      <c r="EW95" s="345"/>
      <c r="EX95" s="345"/>
      <c r="EY95" s="345"/>
      <c r="EZ95" s="345"/>
      <c r="FA95" s="345"/>
      <c r="FB95" s="345"/>
      <c r="FC95" s="345"/>
      <c r="FD95" s="345"/>
      <c r="FE95" s="345"/>
      <c r="FF95" s="345"/>
      <c r="FG95" s="345"/>
      <c r="FH95" s="345"/>
      <c r="FI95" s="345"/>
      <c r="FJ95" s="345"/>
      <c r="FK95" s="345"/>
      <c r="FL95" s="345"/>
      <c r="FM95" s="345"/>
      <c r="FN95" s="345"/>
      <c r="FO95" s="345"/>
      <c r="FP95" s="345"/>
      <c r="FQ95" s="345"/>
      <c r="FR95" s="345"/>
      <c r="FS95" s="345"/>
      <c r="FT95" s="345"/>
      <c r="FU95" s="345"/>
      <c r="FV95" s="345"/>
      <c r="FW95" s="345"/>
      <c r="FX95" s="345"/>
      <c r="FY95" s="345"/>
      <c r="FZ95" s="345"/>
      <c r="GA95" s="345"/>
      <c r="GB95" s="345"/>
      <c r="GC95" s="345"/>
      <c r="GD95" s="345"/>
      <c r="GE95" s="345"/>
      <c r="GF95" s="345"/>
      <c r="GG95" s="345"/>
      <c r="GH95" s="345"/>
      <c r="GI95" s="345"/>
      <c r="GJ95" s="345"/>
      <c r="GK95" s="345"/>
      <c r="GL95" s="345"/>
      <c r="GM95" s="345"/>
      <c r="GN95" s="345"/>
      <c r="GO95" s="345"/>
      <c r="GP95" s="345"/>
      <c r="GQ95" s="345"/>
      <c r="GR95" s="345"/>
      <c r="GS95" s="345"/>
      <c r="GT95" s="345"/>
      <c r="GU95" s="345"/>
      <c r="GV95" s="345"/>
      <c r="GW95" s="345"/>
      <c r="GX95" s="345"/>
      <c r="GY95" s="345"/>
      <c r="GZ95" s="345"/>
      <c r="HA95" s="345"/>
      <c r="HB95" s="345"/>
      <c r="HC95" s="345"/>
      <c r="HD95" s="345"/>
      <c r="HE95" s="345"/>
      <c r="HF95" s="345"/>
      <c r="HG95" s="345"/>
      <c r="HH95" s="345"/>
      <c r="HI95" s="345"/>
      <c r="HJ95" s="345"/>
      <c r="HK95" s="345"/>
      <c r="HL95" s="345"/>
      <c r="HM95" s="345"/>
      <c r="HN95" s="345"/>
      <c r="HO95" s="345"/>
      <c r="HP95" s="345"/>
      <c r="HQ95" s="345"/>
      <c r="HR95" s="345"/>
      <c r="HS95" s="345"/>
      <c r="HT95" s="345"/>
      <c r="HU95" s="345"/>
      <c r="HV95" s="345"/>
      <c r="HW95" s="345"/>
      <c r="HX95" s="345"/>
      <c r="HY95" s="345"/>
      <c r="HZ95" s="345"/>
      <c r="IA95" s="345"/>
      <c r="IB95" s="345"/>
      <c r="IC95" s="345"/>
      <c r="ID95" s="345"/>
      <c r="IE95" s="345"/>
      <c r="IF95" s="345"/>
      <c r="IG95" s="345"/>
      <c r="IH95" s="345"/>
      <c r="II95" s="345"/>
      <c r="IJ95" s="345"/>
      <c r="IK95" s="345"/>
      <c r="IL95" s="345"/>
      <c r="IM95" s="345"/>
      <c r="IN95" s="345"/>
      <c r="IO95" s="345"/>
      <c r="IP95" s="345"/>
      <c r="IQ95" s="345"/>
      <c r="IR95" s="345"/>
      <c r="IS95" s="345"/>
      <c r="IT95" s="345"/>
      <c r="IU95" s="345"/>
      <c r="IV95" s="345"/>
      <c r="IW95" s="345"/>
      <c r="IX95" s="345"/>
      <c r="IY95" s="345"/>
      <c r="IZ95" s="345"/>
      <c r="JA95" s="345"/>
      <c r="JB95" s="345"/>
      <c r="JC95" s="345"/>
      <c r="JD95" s="345"/>
      <c r="JE95" s="345"/>
      <c r="JF95" s="345"/>
      <c r="JG95" s="345"/>
      <c r="JH95" s="345"/>
      <c r="JI95" s="345"/>
      <c r="JJ95" s="345"/>
      <c r="JK95" s="345"/>
      <c r="JL95" s="345"/>
      <c r="JM95" s="345"/>
      <c r="JN95" s="345"/>
      <c r="JO95" s="345"/>
      <c r="JP95" s="345"/>
      <c r="JQ95" s="345"/>
      <c r="JR95" s="345"/>
      <c r="JS95" s="345"/>
      <c r="JT95" s="345"/>
      <c r="JU95" s="345"/>
      <c r="JV95" s="345"/>
      <c r="JW95" s="345"/>
      <c r="JX95" s="345"/>
      <c r="JY95" s="345"/>
      <c r="JZ95" s="345"/>
      <c r="KA95" s="345"/>
      <c r="KB95" s="345"/>
      <c r="KC95" s="345"/>
      <c r="KD95" s="345"/>
      <c r="KE95" s="345"/>
      <c r="KF95" s="345"/>
      <c r="KG95" s="345"/>
      <c r="KH95" s="345"/>
      <c r="KI95" s="345"/>
      <c r="KJ95" s="345"/>
      <c r="KK95" s="345"/>
      <c r="KL95" s="345"/>
      <c r="KM95" s="345"/>
      <c r="KN95" s="345"/>
      <c r="KO95" s="345"/>
      <c r="KP95" s="345"/>
      <c r="KQ95" s="345"/>
      <c r="KR95" s="345"/>
      <c r="KS95" s="345"/>
      <c r="KT95" s="345"/>
      <c r="KU95" s="345"/>
      <c r="KV95" s="345"/>
      <c r="KW95" s="345"/>
      <c r="KX95" s="345"/>
      <c r="KY95" s="345"/>
      <c r="KZ95" s="345"/>
      <c r="LA95" s="345"/>
      <c r="LB95" s="345"/>
      <c r="LC95" s="345"/>
      <c r="LD95" s="345"/>
      <c r="LE95" s="345"/>
      <c r="LF95" s="345"/>
      <c r="LG95" s="345"/>
      <c r="LH95" s="345"/>
      <c r="LI95" s="345"/>
      <c r="LJ95" s="345"/>
      <c r="LK95" s="345"/>
      <c r="LL95" s="345"/>
      <c r="LM95" s="345"/>
      <c r="LN95" s="345"/>
      <c r="LO95" s="345"/>
      <c r="LP95" s="345"/>
      <c r="LQ95" s="345"/>
      <c r="LR95" s="345"/>
      <c r="LS95" s="345"/>
      <c r="LT95" s="345"/>
      <c r="LU95" s="345"/>
      <c r="LV95" s="345"/>
      <c r="LW95" s="345"/>
      <c r="LX95" s="345"/>
      <c r="LY95" s="345"/>
      <c r="LZ95" s="345"/>
      <c r="MA95" s="345"/>
      <c r="MB95" s="345"/>
      <c r="MC95" s="345"/>
      <c r="MD95" s="345"/>
      <c r="ME95" s="345"/>
      <c r="MF95" s="345"/>
      <c r="MG95" s="345"/>
      <c r="MH95" s="345"/>
      <c r="MI95" s="345"/>
      <c r="MJ95" s="345"/>
      <c r="MK95" s="345"/>
      <c r="ML95" s="345"/>
      <c r="MM95" s="345"/>
      <c r="MN95" s="345"/>
      <c r="MO95" s="345"/>
      <c r="MP95" s="345"/>
      <c r="MQ95" s="345"/>
      <c r="MR95" s="345"/>
      <c r="MS95" s="345"/>
      <c r="MT95" s="345"/>
      <c r="MU95" s="345"/>
      <c r="MV95" s="345"/>
      <c r="MW95" s="345"/>
      <c r="MX95" s="345"/>
      <c r="MY95" s="345"/>
      <c r="MZ95" s="345"/>
      <c r="NA95" s="345"/>
      <c r="NB95" s="345"/>
      <c r="NC95" s="345"/>
      <c r="ND95" s="345"/>
      <c r="NE95" s="345"/>
      <c r="NF95" s="345"/>
      <c r="NG95" s="345"/>
      <c r="NH95" s="345"/>
      <c r="NI95" s="345"/>
      <c r="NJ95" s="345"/>
      <c r="NK95" s="345"/>
      <c r="NL95" s="345"/>
      <c r="NM95" s="345"/>
      <c r="NN95" s="345"/>
      <c r="NO95" s="345"/>
      <c r="NP95" s="345"/>
      <c r="NQ95" s="345"/>
      <c r="NR95" s="345"/>
      <c r="NS95" s="345"/>
      <c r="NT95" s="345"/>
      <c r="NU95" s="345"/>
      <c r="NV95" s="345"/>
      <c r="NW95" s="345"/>
      <c r="NX95" s="345"/>
      <c r="NY95" s="345"/>
      <c r="NZ95" s="345"/>
      <c r="OA95" s="345"/>
      <c r="OB95" s="345"/>
      <c r="OC95" s="345"/>
      <c r="OD95" s="345"/>
      <c r="OE95" s="345"/>
      <c r="OF95" s="345"/>
      <c r="OG95" s="345"/>
      <c r="OH95" s="345"/>
      <c r="OI95" s="345"/>
      <c r="OJ95" s="345"/>
      <c r="OK95" s="345"/>
      <c r="OL95" s="345"/>
      <c r="OM95" s="345"/>
      <c r="ON95" s="345"/>
      <c r="OO95" s="345"/>
      <c r="OP95" s="345"/>
      <c r="OQ95" s="345"/>
      <c r="OR95" s="345"/>
      <c r="OS95" s="345"/>
      <c r="OT95" s="345"/>
      <c r="OU95" s="345"/>
      <c r="OV95" s="345"/>
      <c r="OW95" s="345"/>
      <c r="OX95" s="345"/>
      <c r="OY95" s="345"/>
      <c r="OZ95" s="345"/>
      <c r="PA95" s="345"/>
      <c r="PB95" s="345"/>
      <c r="PC95" s="345"/>
      <c r="PD95" s="345"/>
      <c r="PE95" s="345"/>
      <c r="PF95" s="345"/>
      <c r="PG95" s="345"/>
      <c r="PH95" s="345"/>
      <c r="PI95" s="345"/>
      <c r="PJ95" s="345"/>
      <c r="PK95" s="345"/>
      <c r="PL95" s="345"/>
      <c r="PM95" s="345"/>
      <c r="PN95" s="345"/>
      <c r="PO95" s="345"/>
      <c r="PP95" s="345"/>
      <c r="PQ95" s="345"/>
      <c r="PR95" s="345"/>
      <c r="PS95" s="345"/>
      <c r="PT95" s="345"/>
      <c r="PU95" s="345"/>
      <c r="PV95" s="345"/>
      <c r="PW95" s="345"/>
      <c r="PX95" s="345"/>
      <c r="PY95" s="345"/>
      <c r="PZ95" s="345"/>
      <c r="QA95" s="345"/>
      <c r="QB95" s="345"/>
      <c r="QC95" s="345"/>
      <c r="QD95" s="345"/>
      <c r="QE95" s="345"/>
      <c r="QF95" s="345"/>
      <c r="QG95" s="345"/>
      <c r="QH95" s="345"/>
      <c r="QI95" s="345"/>
      <c r="QJ95" s="345"/>
      <c r="QK95" s="345"/>
      <c r="QL95" s="345"/>
      <c r="QM95" s="345"/>
      <c r="QN95" s="345"/>
      <c r="QO95" s="345"/>
      <c r="QP95" s="345"/>
      <c r="QQ95" s="345"/>
      <c r="QR95" s="345"/>
      <c r="QS95" s="345"/>
      <c r="QT95" s="345"/>
      <c r="QU95" s="345"/>
      <c r="QV95" s="345"/>
      <c r="QW95" s="345"/>
      <c r="QX95" s="345"/>
      <c r="QY95" s="345"/>
      <c r="QZ95" s="345"/>
      <c r="RA95" s="345"/>
      <c r="RB95" s="345"/>
      <c r="RC95" s="345"/>
      <c r="RD95" s="345"/>
      <c r="RE95" s="345"/>
      <c r="RF95" s="345"/>
      <c r="RG95" s="345"/>
      <c r="RH95" s="345"/>
      <c r="RI95" s="345"/>
      <c r="RJ95" s="345"/>
      <c r="RK95" s="345"/>
      <c r="RL95" s="345"/>
      <c r="RM95" s="345"/>
      <c r="RN95" s="345"/>
      <c r="RO95" s="345"/>
      <c r="RP95" s="345"/>
      <c r="RQ95" s="345"/>
      <c r="RR95" s="345"/>
      <c r="RS95" s="345"/>
      <c r="RT95" s="345"/>
      <c r="RU95" s="345"/>
      <c r="RV95" s="345"/>
      <c r="RW95" s="345"/>
      <c r="RX95" s="345"/>
      <c r="RY95" s="345"/>
      <c r="RZ95" s="345"/>
      <c r="SA95" s="345"/>
      <c r="SB95" s="345"/>
      <c r="SC95" s="345"/>
      <c r="SD95" s="345"/>
      <c r="SE95" s="345"/>
      <c r="SF95" s="345"/>
      <c r="SG95" s="345"/>
      <c r="SH95" s="345"/>
      <c r="SI95" s="345"/>
      <c r="SJ95" s="345"/>
      <c r="SK95" s="345"/>
      <c r="SL95" s="345"/>
      <c r="SM95" s="345"/>
      <c r="SN95" s="345"/>
      <c r="SO95" s="345"/>
      <c r="SP95" s="345"/>
      <c r="SQ95" s="345"/>
      <c r="SR95" s="345"/>
      <c r="SS95" s="345"/>
      <c r="ST95" s="345"/>
      <c r="SU95" s="345"/>
      <c r="SV95" s="345"/>
      <c r="SW95" s="345"/>
      <c r="SX95" s="345"/>
      <c r="SY95" s="345"/>
      <c r="SZ95" s="345"/>
      <c r="TA95" s="345"/>
      <c r="TB95" s="345"/>
      <c r="TC95" s="345"/>
      <c r="TD95" s="345"/>
      <c r="TE95" s="345"/>
      <c r="TF95" s="345"/>
      <c r="TG95" s="345"/>
      <c r="TH95" s="345"/>
      <c r="TI95" s="345"/>
      <c r="TJ95" s="345"/>
      <c r="TK95" s="345"/>
      <c r="TL95" s="345"/>
      <c r="TM95" s="345"/>
      <c r="TN95" s="345"/>
      <c r="TO95" s="345"/>
      <c r="TP95" s="345"/>
      <c r="TQ95" s="345"/>
      <c r="TR95" s="345"/>
      <c r="TS95" s="345"/>
      <c r="TT95" s="345"/>
      <c r="TU95" s="345"/>
      <c r="TV95" s="345"/>
      <c r="TW95" s="345"/>
      <c r="TX95" s="345"/>
      <c r="TY95" s="345"/>
      <c r="TZ95" s="345"/>
      <c r="UA95" s="345"/>
      <c r="UB95" s="345"/>
      <c r="UC95" s="345"/>
      <c r="UD95" s="345"/>
      <c r="UE95" s="345"/>
      <c r="UF95" s="345"/>
      <c r="UG95" s="345"/>
      <c r="UH95" s="345"/>
      <c r="UI95" s="345"/>
      <c r="UJ95" s="345"/>
      <c r="UK95" s="345"/>
      <c r="UL95" s="345"/>
      <c r="UM95" s="345"/>
      <c r="UN95" s="345"/>
      <c r="UO95" s="345"/>
      <c r="UP95" s="345"/>
      <c r="UQ95" s="345"/>
      <c r="UR95" s="345"/>
      <c r="US95" s="345"/>
      <c r="UT95" s="345"/>
      <c r="UU95" s="345"/>
      <c r="UV95" s="345"/>
      <c r="UW95" s="345"/>
      <c r="UX95" s="345"/>
      <c r="UY95" s="345"/>
      <c r="UZ95" s="345"/>
      <c r="VA95" s="345"/>
      <c r="VB95" s="345"/>
      <c r="VC95" s="345"/>
      <c r="VD95" s="345"/>
      <c r="VE95" s="345"/>
      <c r="VF95" s="345"/>
      <c r="VG95" s="345"/>
      <c r="VH95" s="345"/>
      <c r="VI95" s="345"/>
      <c r="VJ95" s="345"/>
      <c r="VK95" s="345"/>
      <c r="VL95" s="345"/>
      <c r="VM95" s="345"/>
      <c r="VN95" s="345"/>
      <c r="VO95" s="345"/>
      <c r="VP95" s="345"/>
      <c r="VQ95" s="345"/>
      <c r="VR95" s="345"/>
      <c r="VS95" s="345"/>
      <c r="VT95" s="345"/>
      <c r="VU95" s="345"/>
      <c r="VV95" s="345"/>
      <c r="VW95" s="345"/>
      <c r="VX95" s="345"/>
      <c r="VY95" s="345"/>
      <c r="VZ95" s="345"/>
      <c r="WA95" s="345"/>
      <c r="WB95" s="345"/>
      <c r="WC95" s="345"/>
      <c r="WD95" s="345"/>
      <c r="WE95" s="345"/>
      <c r="WF95" s="345"/>
      <c r="WG95" s="345"/>
      <c r="WH95" s="345"/>
      <c r="WI95" s="345"/>
      <c r="WJ95" s="345"/>
      <c r="WK95" s="345"/>
      <c r="WL95" s="345"/>
      <c r="WM95" s="345"/>
      <c r="WN95" s="345"/>
      <c r="WO95" s="345"/>
      <c r="WP95" s="345"/>
      <c r="WQ95" s="345"/>
      <c r="WR95" s="345"/>
      <c r="WS95" s="345"/>
      <c r="WT95" s="345"/>
      <c r="WU95" s="345"/>
      <c r="WV95" s="345"/>
      <c r="WW95" s="345"/>
      <c r="WX95" s="345"/>
      <c r="WY95" s="345"/>
      <c r="WZ95" s="345"/>
      <c r="XA95" s="345"/>
      <c r="XB95" s="345"/>
      <c r="XC95" s="345"/>
      <c r="XD95" s="345"/>
      <c r="XE95" s="345"/>
      <c r="XF95" s="345"/>
      <c r="XG95" s="345"/>
      <c r="XH95" s="345"/>
      <c r="XI95" s="345"/>
      <c r="XJ95" s="345"/>
      <c r="XK95" s="345"/>
      <c r="XL95" s="345"/>
      <c r="XM95" s="345"/>
      <c r="XN95" s="345"/>
      <c r="XO95" s="345"/>
      <c r="XP95" s="345"/>
      <c r="XQ95" s="345"/>
      <c r="XR95" s="345"/>
      <c r="XS95" s="345"/>
      <c r="XT95" s="345"/>
      <c r="XU95" s="345"/>
      <c r="XV95" s="345"/>
      <c r="XW95" s="345"/>
      <c r="XX95" s="345"/>
      <c r="XY95" s="345"/>
      <c r="XZ95" s="345"/>
      <c r="YA95" s="345"/>
      <c r="YB95" s="345"/>
      <c r="YC95" s="345"/>
      <c r="YD95" s="345"/>
      <c r="YE95" s="345"/>
      <c r="YF95" s="345"/>
      <c r="YG95" s="345"/>
      <c r="YH95" s="345"/>
      <c r="YI95" s="345"/>
      <c r="YJ95" s="345"/>
      <c r="YK95" s="345"/>
      <c r="YL95" s="345"/>
      <c r="YM95" s="345"/>
      <c r="YN95" s="345"/>
      <c r="YO95" s="345"/>
      <c r="YP95" s="345"/>
      <c r="YQ95" s="345"/>
      <c r="YR95" s="345"/>
      <c r="YS95" s="345"/>
      <c r="YT95" s="345"/>
      <c r="YU95" s="345"/>
      <c r="YV95" s="345"/>
      <c r="YW95" s="345"/>
      <c r="YX95" s="345"/>
      <c r="YY95" s="345"/>
      <c r="YZ95" s="345"/>
      <c r="ZA95" s="345"/>
      <c r="ZB95" s="345"/>
      <c r="ZC95" s="345"/>
      <c r="ZD95" s="345"/>
      <c r="ZE95" s="345"/>
      <c r="ZF95" s="345"/>
      <c r="ZG95" s="345"/>
      <c r="ZH95" s="345"/>
      <c r="ZI95" s="345"/>
      <c r="ZJ95" s="345"/>
      <c r="ZK95" s="345"/>
      <c r="ZL95" s="345"/>
      <c r="ZM95" s="345"/>
      <c r="ZN95" s="345"/>
      <c r="ZO95" s="345"/>
      <c r="ZP95" s="345"/>
      <c r="ZQ95" s="345"/>
      <c r="ZR95" s="345"/>
      <c r="ZS95" s="345"/>
      <c r="ZT95" s="345"/>
      <c r="ZU95" s="345"/>
      <c r="ZV95" s="345"/>
      <c r="ZW95" s="345"/>
      <c r="ZX95" s="345"/>
      <c r="ZY95" s="345"/>
      <c r="ZZ95" s="345"/>
      <c r="AAA95" s="345"/>
      <c r="AAB95" s="345"/>
      <c r="AAC95" s="345"/>
      <c r="AAD95" s="345"/>
      <c r="AAE95" s="345"/>
      <c r="AAF95" s="345"/>
      <c r="AAG95" s="345"/>
      <c r="AAH95" s="345"/>
      <c r="AAI95" s="345"/>
      <c r="AAJ95" s="345"/>
      <c r="AAK95" s="345"/>
      <c r="AAL95" s="345"/>
      <c r="AAM95" s="345"/>
      <c r="AAN95" s="345"/>
      <c r="AAO95" s="345"/>
      <c r="AAP95" s="345"/>
      <c r="AAQ95" s="345"/>
      <c r="AAR95" s="345"/>
      <c r="AAS95" s="345"/>
      <c r="AAT95" s="345"/>
      <c r="AAU95" s="345"/>
      <c r="AAV95" s="345"/>
      <c r="AAW95" s="345"/>
      <c r="AAX95" s="345"/>
      <c r="AAY95" s="345"/>
      <c r="AAZ95" s="345"/>
      <c r="ABA95" s="345"/>
      <c r="ABB95" s="345"/>
      <c r="ABC95" s="345"/>
      <c r="ABD95" s="345"/>
      <c r="ABE95" s="345"/>
      <c r="ABF95" s="345"/>
      <c r="ABG95" s="345"/>
      <c r="ABH95" s="345"/>
      <c r="ABI95" s="345"/>
      <c r="ABJ95" s="345"/>
      <c r="ABK95" s="345"/>
      <c r="ABL95" s="345"/>
      <c r="ABM95" s="345"/>
      <c r="ABN95" s="345"/>
      <c r="ABO95" s="345"/>
      <c r="ABP95" s="345"/>
      <c r="ABQ95" s="345"/>
      <c r="ABR95" s="345"/>
      <c r="ABS95" s="345"/>
      <c r="ABT95" s="345"/>
      <c r="ABU95" s="345"/>
      <c r="ABV95" s="345"/>
      <c r="ABW95" s="345"/>
      <c r="ABX95" s="345"/>
      <c r="ABY95" s="345"/>
      <c r="ABZ95" s="345"/>
      <c r="ACA95" s="345"/>
      <c r="ACB95" s="345"/>
      <c r="ACC95" s="345"/>
      <c r="ACD95" s="345"/>
      <c r="ACE95" s="345"/>
      <c r="ACF95" s="345"/>
      <c r="ACG95" s="345"/>
      <c r="ACH95" s="345"/>
      <c r="ACI95" s="345"/>
      <c r="ACJ95" s="345"/>
      <c r="ACK95" s="345"/>
      <c r="ACL95" s="345"/>
      <c r="ACM95" s="345"/>
      <c r="ACN95" s="345"/>
      <c r="ACO95" s="345"/>
      <c r="ACP95" s="345"/>
      <c r="ACQ95" s="345"/>
      <c r="ACR95" s="345"/>
      <c r="ACS95" s="345"/>
      <c r="ACT95" s="345"/>
      <c r="ACU95" s="345"/>
      <c r="ACV95" s="345"/>
      <c r="ACW95" s="345"/>
      <c r="ACX95" s="345"/>
      <c r="ACY95" s="345"/>
      <c r="ACZ95" s="345"/>
      <c r="ADA95" s="345"/>
      <c r="ADB95" s="345"/>
      <c r="ADC95" s="345"/>
      <c r="ADD95" s="345"/>
      <c r="ADE95" s="345"/>
      <c r="ADF95" s="345"/>
      <c r="ADG95" s="345"/>
      <c r="ADH95" s="345"/>
      <c r="ADI95" s="345"/>
      <c r="ADJ95" s="345"/>
      <c r="ADK95" s="345"/>
      <c r="ADL95" s="345"/>
      <c r="ADM95" s="345"/>
      <c r="ADN95" s="345"/>
      <c r="ADO95" s="345"/>
      <c r="ADP95" s="345"/>
      <c r="ADQ95" s="345"/>
      <c r="ADR95" s="345"/>
      <c r="ADS95" s="345"/>
      <c r="ADT95" s="345"/>
      <c r="ADU95" s="345"/>
      <c r="ADV95" s="345"/>
      <c r="ADW95" s="345"/>
      <c r="ADX95" s="345"/>
      <c r="ADY95" s="345"/>
      <c r="ADZ95" s="345"/>
      <c r="AEA95" s="345"/>
      <c r="AEB95" s="345"/>
      <c r="AEC95" s="345"/>
      <c r="AED95" s="345"/>
      <c r="AEE95" s="345"/>
      <c r="AEF95" s="345"/>
      <c r="AEG95" s="345"/>
      <c r="AEH95" s="345"/>
      <c r="AEI95" s="345"/>
      <c r="AEJ95" s="345"/>
      <c r="AEK95" s="345"/>
      <c r="AEL95" s="345"/>
      <c r="AEM95" s="345"/>
      <c r="AEN95" s="345"/>
      <c r="AEO95" s="345"/>
      <c r="AEP95" s="345"/>
      <c r="AEQ95" s="345"/>
      <c r="AER95" s="345"/>
      <c r="AES95" s="345"/>
      <c r="AET95" s="345"/>
      <c r="AEU95" s="345"/>
      <c r="AEV95" s="345"/>
      <c r="AEW95" s="345"/>
      <c r="AEX95" s="345"/>
      <c r="AEY95" s="345"/>
      <c r="AEZ95" s="345"/>
      <c r="AFA95" s="345"/>
      <c r="AFB95" s="345"/>
      <c r="AFC95" s="345"/>
      <c r="AFD95" s="345"/>
      <c r="AFE95" s="345"/>
      <c r="AFF95" s="345"/>
      <c r="AFG95" s="345"/>
      <c r="AFH95" s="345"/>
      <c r="AFI95" s="345"/>
      <c r="AFJ95" s="345"/>
      <c r="AFK95" s="345"/>
      <c r="AFL95" s="345"/>
      <c r="AFM95" s="345"/>
      <c r="AFN95" s="345"/>
      <c r="AFO95" s="345"/>
      <c r="AFP95" s="345"/>
      <c r="AFQ95" s="345"/>
      <c r="AFR95" s="345"/>
      <c r="AFS95" s="345"/>
      <c r="AFT95" s="345"/>
      <c r="AFU95" s="345"/>
      <c r="AFV95" s="345"/>
      <c r="AFW95" s="345"/>
      <c r="AFX95" s="345"/>
      <c r="AFY95" s="345"/>
      <c r="AFZ95" s="345"/>
      <c r="AGA95" s="345"/>
      <c r="AGB95" s="345"/>
      <c r="AGC95" s="345"/>
      <c r="AGD95" s="345"/>
      <c r="AGE95" s="345"/>
      <c r="AGF95" s="345"/>
      <c r="AGG95" s="345"/>
      <c r="AGH95" s="345"/>
      <c r="AGI95" s="345"/>
      <c r="AGJ95" s="345"/>
      <c r="AGK95" s="345"/>
      <c r="AGL95" s="345"/>
      <c r="AGM95" s="345"/>
      <c r="AGN95" s="345"/>
      <c r="AGO95" s="345"/>
      <c r="AGP95" s="345"/>
      <c r="AGQ95" s="345"/>
      <c r="AGR95" s="345"/>
      <c r="AGS95" s="345"/>
      <c r="AGT95" s="345"/>
      <c r="AGU95" s="345"/>
      <c r="AGV95" s="345"/>
      <c r="AGW95" s="345"/>
      <c r="AGX95" s="345"/>
      <c r="AGY95" s="345"/>
      <c r="AGZ95" s="345"/>
      <c r="AHA95" s="345"/>
      <c r="AHB95" s="345"/>
      <c r="AHC95" s="345"/>
      <c r="AHD95" s="345"/>
      <c r="AHE95" s="345"/>
      <c r="AHF95" s="345"/>
      <c r="AHG95" s="345"/>
      <c r="AHH95" s="345"/>
      <c r="AHI95" s="345"/>
      <c r="AHJ95" s="345"/>
      <c r="AHK95" s="345"/>
      <c r="AHL95" s="345"/>
      <c r="AHM95" s="345"/>
      <c r="AHN95" s="345"/>
      <c r="AHO95" s="345"/>
      <c r="AHP95" s="345"/>
      <c r="AHQ95" s="345"/>
      <c r="AHR95" s="345"/>
      <c r="AHS95" s="345"/>
      <c r="AHT95" s="345"/>
      <c r="AHU95" s="345"/>
      <c r="AHV95" s="345"/>
      <c r="AHW95" s="345"/>
      <c r="AHX95" s="345"/>
      <c r="AHY95" s="345"/>
      <c r="AHZ95" s="345"/>
      <c r="AIA95" s="345"/>
      <c r="AIB95" s="345"/>
      <c r="AIC95" s="345"/>
      <c r="AID95" s="345"/>
      <c r="AIE95" s="345"/>
      <c r="AIF95" s="345"/>
      <c r="AIG95" s="345"/>
      <c r="AIH95" s="345"/>
      <c r="AII95" s="345"/>
      <c r="AIJ95" s="345"/>
      <c r="AIK95" s="345"/>
      <c r="AIL95" s="345"/>
      <c r="AIM95" s="345"/>
      <c r="AIN95" s="345"/>
      <c r="AIO95" s="345"/>
      <c r="AIP95" s="345"/>
      <c r="AIQ95" s="345"/>
      <c r="AIR95" s="345"/>
      <c r="AIS95" s="345"/>
      <c r="AIT95" s="345"/>
      <c r="AIU95" s="345"/>
      <c r="AIV95" s="345"/>
      <c r="AIW95" s="345"/>
      <c r="AIX95" s="345"/>
      <c r="AIY95" s="345"/>
      <c r="AIZ95" s="345"/>
      <c r="AJA95" s="345"/>
      <c r="AJB95" s="345"/>
      <c r="AJC95" s="345"/>
      <c r="AJD95" s="345"/>
      <c r="AJE95" s="345"/>
      <c r="AJF95" s="345"/>
      <c r="AJG95" s="345"/>
      <c r="AJH95" s="345"/>
      <c r="AJI95" s="345"/>
      <c r="AJJ95" s="345"/>
      <c r="AJK95" s="345"/>
      <c r="AJL95" s="345"/>
      <c r="AJM95" s="345"/>
      <c r="AJN95" s="345"/>
      <c r="AJO95" s="345"/>
      <c r="AJP95" s="345"/>
      <c r="AJQ95" s="345"/>
      <c r="AJR95" s="345"/>
      <c r="AJS95" s="345"/>
      <c r="AJT95" s="345"/>
      <c r="AJU95" s="345"/>
      <c r="AJV95" s="345"/>
      <c r="AJW95" s="345"/>
      <c r="AJX95" s="345"/>
      <c r="AJY95" s="345"/>
      <c r="AJZ95" s="345"/>
      <c r="AKA95" s="345"/>
      <c r="AKB95" s="345"/>
      <c r="AKC95" s="345"/>
      <c r="AKD95" s="345"/>
      <c r="AKE95" s="345"/>
      <c r="AKF95" s="345"/>
      <c r="AKG95" s="345"/>
      <c r="AKH95" s="345"/>
      <c r="AKI95" s="345"/>
      <c r="AKJ95" s="345"/>
      <c r="AKK95" s="345"/>
      <c r="AKL95" s="345"/>
      <c r="AKM95" s="345"/>
      <c r="AKN95" s="345"/>
      <c r="AKO95" s="345"/>
      <c r="AKP95" s="345"/>
      <c r="AKQ95" s="345"/>
      <c r="AKR95" s="345"/>
      <c r="AKS95" s="345"/>
      <c r="AKT95" s="345"/>
      <c r="AKU95" s="345"/>
      <c r="AKV95" s="345"/>
      <c r="AKW95" s="345"/>
      <c r="AKX95" s="345"/>
      <c r="AKY95" s="345"/>
      <c r="AKZ95" s="345"/>
      <c r="ALA95" s="345"/>
      <c r="ALB95" s="345"/>
      <c r="ALC95" s="345"/>
      <c r="ALD95" s="345"/>
      <c r="ALE95" s="345"/>
      <c r="ALF95" s="345"/>
      <c r="ALG95" s="345"/>
      <c r="ALH95" s="345"/>
      <c r="ALI95" s="345"/>
      <c r="ALJ95" s="345"/>
      <c r="ALK95" s="345"/>
      <c r="ALL95" s="345"/>
      <c r="ALM95" s="345"/>
      <c r="ALN95" s="345"/>
      <c r="ALO95" s="345"/>
      <c r="ALP95" s="345"/>
      <c r="ALQ95" s="345"/>
      <c r="ALR95" s="345"/>
      <c r="ALS95" s="345"/>
      <c r="ALT95" s="345"/>
      <c r="ALU95" s="345"/>
      <c r="ALV95" s="345"/>
      <c r="ALW95" s="345"/>
      <c r="ALX95" s="345"/>
      <c r="ALY95" s="345"/>
      <c r="ALZ95" s="345"/>
      <c r="AMA95" s="345"/>
      <c r="AMB95" s="345"/>
      <c r="AMC95" s="345"/>
      <c r="AMD95" s="345"/>
      <c r="AME95" s="345"/>
      <c r="AMF95" s="345"/>
      <c r="AMG95" s="345"/>
      <c r="AMH95" s="345"/>
      <c r="AMI95" s="345"/>
      <c r="AMJ95" s="345"/>
      <c r="AMK95" s="345"/>
      <c r="AML95" s="345"/>
      <c r="AMM95" s="345"/>
      <c r="AMN95" s="345"/>
      <c r="AMO95" s="345"/>
      <c r="AMP95" s="345"/>
      <c r="AMQ95" s="345"/>
      <c r="AMR95" s="345"/>
      <c r="AMS95" s="345"/>
      <c r="AMT95" s="345"/>
      <c r="AMU95" s="345"/>
      <c r="AMV95" s="345"/>
      <c r="AMW95" s="345"/>
      <c r="AMX95" s="345"/>
      <c r="AMY95" s="345"/>
      <c r="AMZ95" s="345"/>
      <c r="ANA95" s="345"/>
      <c r="ANB95" s="345"/>
      <c r="ANC95" s="345"/>
      <c r="AND95" s="345"/>
      <c r="ANE95" s="345"/>
      <c r="ANF95" s="345"/>
      <c r="ANG95" s="345"/>
      <c r="ANH95" s="345"/>
      <c r="ANI95" s="345"/>
      <c r="ANJ95" s="345"/>
      <c r="ANK95" s="345"/>
      <c r="ANL95" s="345"/>
      <c r="ANM95" s="345"/>
      <c r="ANN95" s="345"/>
      <c r="ANO95" s="345"/>
      <c r="ANP95" s="345"/>
      <c r="ANQ95" s="345"/>
      <c r="ANR95" s="345"/>
      <c r="ANS95" s="345"/>
      <c r="ANT95" s="345"/>
      <c r="ANU95" s="345"/>
      <c r="ANV95" s="345"/>
      <c r="ANW95" s="345"/>
      <c r="ANX95" s="345"/>
      <c r="ANY95" s="345"/>
      <c r="ANZ95" s="345"/>
      <c r="AOA95" s="345"/>
      <c r="AOB95" s="345"/>
      <c r="AOC95" s="345"/>
      <c r="AOD95" s="345"/>
      <c r="AOE95" s="345"/>
      <c r="AOF95" s="345"/>
      <c r="AOG95" s="345"/>
      <c r="AOH95" s="345"/>
      <c r="AOI95" s="345"/>
      <c r="AOJ95" s="345"/>
      <c r="AOK95" s="345"/>
      <c r="AOL95" s="345"/>
      <c r="AOM95" s="345"/>
      <c r="AON95" s="345"/>
      <c r="AOO95" s="345"/>
      <c r="AOP95" s="345"/>
      <c r="AOQ95" s="345"/>
      <c r="AOR95" s="345"/>
      <c r="AOS95" s="345"/>
      <c r="AOT95" s="345"/>
      <c r="AOU95" s="345"/>
      <c r="AOV95" s="345"/>
      <c r="AOW95" s="345"/>
      <c r="AOX95" s="345"/>
      <c r="AOY95" s="345"/>
      <c r="AOZ95" s="345"/>
      <c r="APA95" s="345"/>
      <c r="APB95" s="345"/>
      <c r="APC95" s="345"/>
      <c r="APD95" s="345"/>
      <c r="APE95" s="345"/>
      <c r="APF95" s="345"/>
      <c r="APG95" s="345"/>
      <c r="APH95" s="345"/>
      <c r="API95" s="345"/>
      <c r="APJ95" s="345"/>
      <c r="APK95" s="345"/>
      <c r="APL95" s="345"/>
      <c r="APM95" s="345"/>
      <c r="APN95" s="345"/>
      <c r="APO95" s="345"/>
      <c r="APP95" s="345"/>
      <c r="APQ95" s="345"/>
      <c r="APR95" s="345"/>
      <c r="APS95" s="345"/>
      <c r="APT95" s="345"/>
      <c r="APU95" s="345"/>
      <c r="APV95" s="345"/>
      <c r="APW95" s="345"/>
      <c r="APX95" s="345"/>
      <c r="APY95" s="345"/>
      <c r="APZ95" s="345"/>
      <c r="AQA95" s="345"/>
      <c r="AQB95" s="345"/>
      <c r="AQC95" s="345"/>
      <c r="AQD95" s="345"/>
      <c r="AQE95" s="345"/>
      <c r="AQF95" s="345"/>
      <c r="AQG95" s="345"/>
      <c r="AQH95" s="345"/>
      <c r="AQI95" s="345"/>
      <c r="AQJ95" s="345"/>
      <c r="AQK95" s="345"/>
      <c r="AQL95" s="345"/>
      <c r="AQM95" s="345"/>
      <c r="AQN95" s="345"/>
      <c r="AQO95" s="345"/>
      <c r="AQP95" s="345"/>
      <c r="AQQ95" s="345"/>
      <c r="AQR95" s="345"/>
      <c r="AQS95" s="345"/>
      <c r="AQT95" s="345"/>
      <c r="AQU95" s="345"/>
      <c r="AQV95" s="345"/>
      <c r="AQW95" s="345"/>
      <c r="AQX95" s="345"/>
      <c r="AQY95" s="345"/>
      <c r="AQZ95" s="345"/>
      <c r="ARA95" s="345"/>
      <c r="ARB95" s="345"/>
      <c r="ARC95" s="345"/>
      <c r="ARD95" s="345"/>
      <c r="ARE95" s="345"/>
      <c r="ARF95" s="345"/>
      <c r="ARG95" s="345"/>
      <c r="ARH95" s="345"/>
      <c r="ARI95" s="345"/>
      <c r="ARJ95" s="345"/>
      <c r="ARK95" s="345"/>
      <c r="ARL95" s="345"/>
      <c r="ARM95" s="345"/>
      <c r="ARN95" s="345"/>
      <c r="ARO95" s="345"/>
      <c r="ARP95" s="345"/>
      <c r="ARQ95" s="345"/>
      <c r="ARR95" s="345"/>
      <c r="ARS95" s="345"/>
      <c r="ART95" s="345"/>
      <c r="ARU95" s="345"/>
      <c r="ARV95" s="345"/>
      <c r="ARW95" s="345"/>
      <c r="ARX95" s="345"/>
      <c r="ARY95" s="345"/>
      <c r="ARZ95" s="345"/>
      <c r="ASA95" s="345"/>
      <c r="ASB95" s="345"/>
      <c r="ASC95" s="345"/>
      <c r="ASD95" s="345"/>
      <c r="ASE95" s="345"/>
      <c r="ASF95" s="345"/>
      <c r="ASG95" s="345"/>
      <c r="ASH95" s="345"/>
      <c r="ASI95" s="345"/>
      <c r="ASJ95" s="345"/>
      <c r="ASK95" s="345"/>
      <c r="ASL95" s="345"/>
      <c r="ASM95" s="345"/>
      <c r="ASN95" s="345"/>
      <c r="ASO95" s="345"/>
      <c r="ASP95" s="345"/>
      <c r="ASQ95" s="345"/>
      <c r="ASR95" s="345"/>
      <c r="ASS95" s="345"/>
      <c r="AST95" s="345"/>
      <c r="ASU95" s="345"/>
      <c r="ASV95" s="345"/>
      <c r="ASW95" s="345"/>
      <c r="ASX95" s="345"/>
      <c r="ASY95" s="345"/>
      <c r="ASZ95" s="345"/>
      <c r="ATA95" s="345"/>
      <c r="ATB95" s="345"/>
      <c r="ATC95" s="345"/>
      <c r="ATD95" s="345"/>
      <c r="ATE95" s="345"/>
      <c r="ATF95" s="345"/>
      <c r="ATG95" s="345"/>
      <c r="ATH95" s="345"/>
      <c r="ATI95" s="345"/>
      <c r="ATJ95" s="345"/>
      <c r="ATK95" s="345"/>
      <c r="ATL95" s="345"/>
      <c r="ATM95" s="345"/>
      <c r="ATN95" s="345"/>
      <c r="ATO95" s="345"/>
      <c r="ATP95" s="345"/>
      <c r="ATQ95" s="345"/>
      <c r="ATR95" s="345"/>
      <c r="ATS95" s="345"/>
      <c r="ATT95" s="345"/>
      <c r="ATU95" s="345"/>
      <c r="ATV95" s="345"/>
      <c r="ATW95" s="345"/>
      <c r="ATX95" s="345"/>
      <c r="ATY95" s="345"/>
      <c r="ATZ95" s="345"/>
      <c r="AUA95" s="345"/>
      <c r="AUB95" s="345"/>
      <c r="AUC95" s="345"/>
      <c r="AUD95" s="345"/>
      <c r="AUE95" s="345"/>
      <c r="AUF95" s="345"/>
      <c r="AUG95" s="345"/>
      <c r="AUH95" s="345"/>
      <c r="AUI95" s="345"/>
      <c r="AUJ95" s="345"/>
      <c r="AUK95" s="345"/>
      <c r="AUL95" s="345"/>
      <c r="AUM95" s="345"/>
      <c r="AUN95" s="345"/>
      <c r="AUO95" s="345"/>
      <c r="AUP95" s="345"/>
      <c r="AUQ95" s="345"/>
      <c r="AUR95" s="345"/>
      <c r="AUS95" s="345"/>
      <c r="AUT95" s="345"/>
      <c r="AUU95" s="345"/>
      <c r="AUV95" s="345"/>
      <c r="AUW95" s="345"/>
      <c r="AUX95" s="345"/>
      <c r="AUY95" s="345"/>
      <c r="AUZ95" s="345"/>
      <c r="AVA95" s="345"/>
      <c r="AVB95" s="345"/>
      <c r="AVC95" s="345"/>
      <c r="AVD95" s="345"/>
      <c r="AVE95" s="345"/>
      <c r="AVF95" s="345"/>
      <c r="AVG95" s="345"/>
      <c r="AVH95" s="345"/>
      <c r="AVI95" s="345"/>
      <c r="AVJ95" s="345"/>
      <c r="AVK95" s="345"/>
      <c r="AVL95" s="345"/>
      <c r="AVM95" s="345"/>
      <c r="AVN95" s="345"/>
      <c r="AVO95" s="345"/>
      <c r="AVP95" s="345"/>
      <c r="AVQ95" s="345"/>
      <c r="AVR95" s="345"/>
      <c r="AVS95" s="345"/>
      <c r="AVT95" s="345"/>
      <c r="AVU95" s="345"/>
      <c r="AVV95" s="345"/>
      <c r="AVW95" s="345"/>
      <c r="AVX95" s="345"/>
      <c r="AVY95" s="345"/>
      <c r="AVZ95" s="345"/>
      <c r="AWA95" s="345"/>
      <c r="AWB95" s="345"/>
      <c r="AWC95" s="345"/>
      <c r="AWD95" s="345"/>
      <c r="AWE95" s="345"/>
      <c r="AWF95" s="345"/>
      <c r="AWG95" s="345"/>
      <c r="AWH95" s="345"/>
      <c r="AWI95" s="345"/>
      <c r="AWJ95" s="345"/>
      <c r="AWK95" s="345"/>
      <c r="AWL95" s="345"/>
      <c r="AWM95" s="345"/>
      <c r="AWN95" s="345"/>
      <c r="AWO95" s="345"/>
      <c r="AWP95" s="345"/>
      <c r="AWQ95" s="345"/>
      <c r="AWR95" s="345"/>
      <c r="AWS95" s="345"/>
      <c r="AWT95" s="345"/>
      <c r="AWU95" s="345"/>
      <c r="AWV95" s="345"/>
      <c r="AWW95" s="345"/>
      <c r="AWX95" s="345"/>
      <c r="AWY95" s="345"/>
      <c r="AWZ95" s="345"/>
      <c r="AXA95" s="345"/>
      <c r="AXB95" s="345"/>
      <c r="AXC95" s="345"/>
      <c r="AXD95" s="345"/>
      <c r="AXE95" s="345"/>
      <c r="AXF95" s="345"/>
      <c r="AXG95" s="345"/>
      <c r="AXH95" s="345"/>
      <c r="AXI95" s="345"/>
      <c r="AXJ95" s="345"/>
      <c r="AXK95" s="345"/>
      <c r="AXL95" s="345"/>
      <c r="AXM95" s="345"/>
      <c r="AXN95" s="345"/>
      <c r="AXO95" s="345"/>
      <c r="AXP95" s="345"/>
      <c r="AXQ95" s="345"/>
      <c r="AXR95" s="345"/>
      <c r="AXS95" s="345"/>
      <c r="AXT95" s="345"/>
      <c r="AXU95" s="345"/>
      <c r="AXV95" s="345"/>
      <c r="AXW95" s="345"/>
      <c r="AXX95" s="345"/>
      <c r="AXY95" s="345"/>
      <c r="AXZ95" s="345"/>
      <c r="AYA95" s="345"/>
      <c r="AYB95" s="345"/>
      <c r="AYC95" s="345"/>
      <c r="AYD95" s="345"/>
      <c r="AYE95" s="345"/>
      <c r="AYF95" s="345"/>
      <c r="AYG95" s="345"/>
      <c r="AYH95" s="345"/>
      <c r="AYI95" s="345"/>
      <c r="AYJ95" s="345"/>
      <c r="AYK95" s="345"/>
      <c r="AYL95" s="345"/>
      <c r="AYM95" s="345"/>
      <c r="AYN95" s="345"/>
      <c r="AYO95" s="345"/>
      <c r="AYP95" s="345"/>
      <c r="AYQ95" s="345"/>
      <c r="AYR95" s="345"/>
      <c r="AYS95" s="345"/>
      <c r="AYT95" s="345"/>
      <c r="AYU95" s="345"/>
      <c r="AYV95" s="345"/>
      <c r="AYW95" s="345"/>
      <c r="AYX95" s="345"/>
      <c r="AYY95" s="345"/>
      <c r="AYZ95" s="345"/>
      <c r="AZA95" s="345"/>
      <c r="AZB95" s="345"/>
      <c r="AZC95" s="345"/>
      <c r="AZD95" s="345"/>
      <c r="AZE95" s="345"/>
      <c r="AZF95" s="345"/>
      <c r="AZG95" s="345"/>
      <c r="AZH95" s="345"/>
      <c r="AZI95" s="345"/>
      <c r="AZJ95" s="345"/>
      <c r="AZK95" s="345"/>
      <c r="AZL95" s="345"/>
      <c r="AZM95" s="345"/>
      <c r="AZN95" s="345"/>
      <c r="AZO95" s="345"/>
      <c r="AZP95" s="345"/>
      <c r="AZQ95" s="345"/>
      <c r="AZR95" s="345"/>
      <c r="AZS95" s="345"/>
      <c r="AZT95" s="345"/>
      <c r="AZU95" s="345"/>
      <c r="AZV95" s="345"/>
      <c r="AZW95" s="345"/>
      <c r="AZX95" s="345"/>
      <c r="AZY95" s="345"/>
      <c r="AZZ95" s="345"/>
      <c r="BAA95" s="345"/>
      <c r="BAB95" s="345"/>
      <c r="BAC95" s="345"/>
      <c r="BAD95" s="345"/>
      <c r="BAE95" s="345"/>
      <c r="BAF95" s="345"/>
      <c r="BAG95" s="345"/>
      <c r="BAH95" s="345"/>
      <c r="BAI95" s="345"/>
      <c r="BAJ95" s="345"/>
      <c r="BAK95" s="345"/>
      <c r="BAL95" s="345"/>
      <c r="BAM95" s="345"/>
      <c r="BAN95" s="345"/>
      <c r="BAO95" s="345"/>
      <c r="BAP95" s="345"/>
      <c r="BAQ95" s="345"/>
      <c r="BAR95" s="345"/>
      <c r="BAS95" s="345"/>
      <c r="BAT95" s="345"/>
      <c r="BAU95" s="345"/>
      <c r="BAV95" s="345"/>
      <c r="BAW95" s="345"/>
      <c r="BAX95" s="345"/>
      <c r="BAY95" s="345"/>
      <c r="BAZ95" s="345"/>
      <c r="BBA95" s="345"/>
      <c r="BBB95" s="345"/>
      <c r="BBC95" s="345"/>
      <c r="BBD95" s="345"/>
      <c r="BBE95" s="345"/>
      <c r="BBF95" s="345"/>
      <c r="BBG95" s="345"/>
      <c r="BBH95" s="345"/>
      <c r="BBI95" s="345"/>
      <c r="BBJ95" s="345"/>
      <c r="BBK95" s="345"/>
      <c r="BBL95" s="345"/>
      <c r="BBM95" s="345"/>
      <c r="BBN95" s="345"/>
      <c r="BBO95" s="345"/>
      <c r="BBP95" s="345"/>
      <c r="BBQ95" s="345"/>
      <c r="BBR95" s="345"/>
      <c r="BBS95" s="345"/>
      <c r="BBT95" s="345"/>
      <c r="BBU95" s="345"/>
      <c r="BBV95" s="345"/>
      <c r="BBW95" s="345"/>
      <c r="BBX95" s="345"/>
      <c r="BBY95" s="345"/>
      <c r="BBZ95" s="345"/>
      <c r="BCA95" s="345"/>
      <c r="BCB95" s="345"/>
      <c r="BCC95" s="345"/>
      <c r="BCD95" s="345"/>
      <c r="BCE95" s="345"/>
      <c r="BCF95" s="345"/>
      <c r="BCG95" s="345"/>
      <c r="BCH95" s="345"/>
      <c r="BCI95" s="345"/>
      <c r="BCJ95" s="345"/>
      <c r="BCK95" s="345"/>
      <c r="BCL95" s="345"/>
      <c r="BCM95" s="345"/>
      <c r="BCN95" s="345"/>
      <c r="BCO95" s="345"/>
      <c r="BCP95" s="345"/>
      <c r="BCQ95" s="345"/>
      <c r="BCR95" s="345"/>
      <c r="BCS95" s="345"/>
      <c r="BCT95" s="345"/>
      <c r="BCU95" s="345"/>
      <c r="BCV95" s="345"/>
      <c r="BCW95" s="345"/>
      <c r="BCX95" s="345"/>
      <c r="BCY95" s="345"/>
      <c r="BCZ95" s="345"/>
      <c r="BDA95" s="345"/>
      <c r="BDB95" s="345"/>
      <c r="BDC95" s="345"/>
      <c r="BDD95" s="345"/>
      <c r="BDE95" s="345"/>
      <c r="BDF95" s="345"/>
      <c r="BDG95" s="345"/>
      <c r="BDH95" s="345"/>
      <c r="BDI95" s="345"/>
      <c r="BDJ95" s="345"/>
      <c r="BDK95" s="345"/>
      <c r="BDL95" s="345"/>
      <c r="BDM95" s="345"/>
      <c r="BDN95" s="345"/>
      <c r="BDO95" s="345"/>
      <c r="BDP95" s="345"/>
      <c r="BDQ95" s="345"/>
      <c r="BDR95" s="345"/>
      <c r="BDS95" s="345"/>
      <c r="BDT95" s="345"/>
      <c r="BDU95" s="345"/>
      <c r="BDV95" s="345"/>
      <c r="BDW95" s="345"/>
      <c r="BDX95" s="345"/>
      <c r="BDY95" s="345"/>
      <c r="BDZ95" s="345"/>
      <c r="BEA95" s="345"/>
      <c r="BEB95" s="345"/>
      <c r="BEC95" s="345"/>
      <c r="BED95" s="345"/>
      <c r="BEE95" s="345"/>
      <c r="BEF95" s="345"/>
      <c r="BEG95" s="345"/>
      <c r="BEH95" s="345"/>
      <c r="BEI95" s="345"/>
      <c r="BEJ95" s="345"/>
      <c r="BEK95" s="345"/>
      <c r="BEL95" s="345"/>
      <c r="BEM95" s="345"/>
      <c r="BEN95" s="345"/>
      <c r="BEO95" s="345"/>
      <c r="BEP95" s="345"/>
      <c r="BEQ95" s="345"/>
      <c r="BER95" s="345"/>
      <c r="BES95" s="345"/>
      <c r="BET95" s="345"/>
      <c r="BEU95" s="345"/>
      <c r="BEV95" s="345"/>
      <c r="BEW95" s="345"/>
      <c r="BEX95" s="345"/>
      <c r="BEY95" s="345"/>
      <c r="BEZ95" s="345"/>
      <c r="BFA95" s="345"/>
      <c r="BFB95" s="345"/>
      <c r="BFC95" s="345"/>
      <c r="BFD95" s="345"/>
      <c r="BFE95" s="345"/>
      <c r="BFF95" s="345"/>
      <c r="BFG95" s="345"/>
      <c r="BFH95" s="345"/>
      <c r="BFI95" s="345"/>
      <c r="BFJ95" s="345"/>
      <c r="BFK95" s="345"/>
      <c r="BFL95" s="345"/>
      <c r="BFM95" s="345"/>
      <c r="BFN95" s="345"/>
      <c r="BFO95" s="345"/>
      <c r="BFP95" s="345"/>
      <c r="BFQ95" s="345"/>
      <c r="BFR95" s="345"/>
      <c r="BFS95" s="345"/>
      <c r="BFT95" s="345"/>
      <c r="BFU95" s="345"/>
      <c r="BFV95" s="345"/>
      <c r="BFW95" s="345"/>
      <c r="BFX95" s="345"/>
      <c r="BFY95" s="345"/>
      <c r="BFZ95" s="345"/>
      <c r="BGA95" s="345"/>
      <c r="BGB95" s="345"/>
      <c r="BGC95" s="345"/>
      <c r="BGD95" s="345"/>
      <c r="BGE95" s="345"/>
      <c r="BGF95" s="345"/>
      <c r="BGG95" s="345"/>
      <c r="BGH95" s="345"/>
      <c r="BGI95" s="345"/>
      <c r="BGJ95" s="345"/>
      <c r="BGK95" s="345"/>
      <c r="BGL95" s="345"/>
      <c r="BGM95" s="345"/>
      <c r="BGN95" s="345"/>
      <c r="BGO95" s="345"/>
      <c r="BGP95" s="345"/>
      <c r="BGQ95" s="345"/>
      <c r="BGR95" s="345"/>
      <c r="BGS95" s="345"/>
      <c r="BGT95" s="345"/>
      <c r="BGU95" s="345"/>
      <c r="BGV95" s="345"/>
      <c r="BGW95" s="345"/>
      <c r="BGX95" s="345"/>
      <c r="BGY95" s="345"/>
      <c r="BGZ95" s="345"/>
      <c r="BHA95" s="345"/>
      <c r="BHB95" s="345"/>
      <c r="BHC95" s="345"/>
      <c r="BHD95" s="345"/>
      <c r="BHE95" s="345"/>
      <c r="BHF95" s="345"/>
      <c r="BHG95" s="345"/>
      <c r="BHH95" s="345"/>
      <c r="BHI95" s="345"/>
      <c r="BHJ95" s="345"/>
      <c r="BHK95" s="345"/>
      <c r="BHL95" s="345"/>
      <c r="BHM95" s="345"/>
      <c r="BHN95" s="345"/>
      <c r="BHO95" s="345"/>
      <c r="BHP95" s="345"/>
      <c r="BHQ95" s="345"/>
      <c r="BHR95" s="345"/>
      <c r="BHS95" s="345"/>
      <c r="BHT95" s="345"/>
      <c r="BHU95" s="345"/>
      <c r="BHV95" s="345"/>
      <c r="BHW95" s="345"/>
      <c r="BHX95" s="345"/>
      <c r="BHY95" s="345"/>
      <c r="BHZ95" s="345"/>
      <c r="BIA95" s="345"/>
      <c r="BIB95" s="345"/>
      <c r="BIC95" s="345"/>
      <c r="BID95" s="345"/>
      <c r="BIE95" s="345"/>
      <c r="BIF95" s="345"/>
      <c r="BIG95" s="345"/>
      <c r="BIH95" s="345"/>
      <c r="BII95" s="345"/>
      <c r="BIJ95" s="345"/>
      <c r="BIK95" s="345"/>
      <c r="BIL95" s="345"/>
      <c r="BIM95" s="345"/>
      <c r="BIN95" s="345"/>
      <c r="BIO95" s="345"/>
      <c r="BIP95" s="345"/>
      <c r="BIQ95" s="345"/>
      <c r="BIR95" s="345"/>
      <c r="BIS95" s="345"/>
      <c r="BIT95" s="345"/>
      <c r="BIU95" s="345"/>
      <c r="BIV95" s="345"/>
      <c r="BIW95" s="345"/>
      <c r="BIX95" s="345"/>
      <c r="BIY95" s="345"/>
      <c r="BIZ95" s="345"/>
      <c r="BJA95" s="345"/>
      <c r="BJB95" s="345"/>
      <c r="BJC95" s="345"/>
      <c r="BJD95" s="345"/>
      <c r="BJE95" s="345"/>
      <c r="BJF95" s="345"/>
      <c r="BJG95" s="345"/>
      <c r="BJH95" s="345"/>
      <c r="BJI95" s="345"/>
      <c r="BJJ95" s="345"/>
      <c r="BJK95" s="345"/>
      <c r="BJL95" s="345"/>
      <c r="BJM95" s="345"/>
      <c r="BJN95" s="345"/>
      <c r="BJO95" s="345"/>
      <c r="BJP95" s="345"/>
      <c r="BJQ95" s="345"/>
      <c r="BJR95" s="345"/>
      <c r="BJS95" s="345"/>
      <c r="BJT95" s="345"/>
      <c r="BJU95" s="345"/>
      <c r="BJV95" s="345"/>
      <c r="BJW95" s="345"/>
      <c r="BJX95" s="345"/>
      <c r="BJY95" s="345"/>
      <c r="BJZ95" s="345"/>
      <c r="BKA95" s="345"/>
      <c r="BKB95" s="345"/>
      <c r="BKC95" s="345"/>
      <c r="BKD95" s="345"/>
      <c r="BKE95" s="345"/>
      <c r="BKF95" s="345"/>
      <c r="BKG95" s="345"/>
      <c r="BKH95" s="345"/>
      <c r="BKI95" s="345"/>
      <c r="BKJ95" s="345"/>
      <c r="BKK95" s="345"/>
      <c r="BKL95" s="345"/>
      <c r="BKM95" s="345"/>
      <c r="BKN95" s="345"/>
      <c r="BKO95" s="345"/>
      <c r="BKP95" s="345"/>
      <c r="BKQ95" s="345"/>
      <c r="BKR95" s="345"/>
      <c r="BKS95" s="345"/>
      <c r="BKT95" s="345"/>
      <c r="BKU95" s="345"/>
      <c r="BKV95" s="345"/>
      <c r="BKW95" s="345"/>
      <c r="BKX95" s="345"/>
      <c r="BKY95" s="345"/>
      <c r="BKZ95" s="345"/>
      <c r="BLA95" s="345"/>
      <c r="BLB95" s="345"/>
      <c r="BLC95" s="345"/>
      <c r="BLD95" s="345"/>
      <c r="BLE95" s="345"/>
      <c r="BLF95" s="345"/>
      <c r="BLG95" s="345"/>
      <c r="BLH95" s="345"/>
      <c r="BLI95" s="345"/>
      <c r="BLJ95" s="345"/>
      <c r="BLK95" s="345"/>
      <c r="BLL95" s="345"/>
      <c r="BLM95" s="345"/>
      <c r="BLN95" s="345"/>
      <c r="BLO95" s="345"/>
      <c r="BLP95" s="345"/>
      <c r="BLQ95" s="345"/>
      <c r="BLR95" s="345"/>
      <c r="BLS95" s="345"/>
      <c r="BLT95" s="345"/>
      <c r="BLU95" s="345"/>
      <c r="BLV95" s="345"/>
      <c r="BLW95" s="345"/>
      <c r="BLX95" s="345"/>
      <c r="BLY95" s="345"/>
      <c r="BLZ95" s="345"/>
      <c r="BMA95" s="345"/>
      <c r="BMB95" s="345"/>
      <c r="BMC95" s="345"/>
      <c r="BMD95" s="345"/>
      <c r="BME95" s="345"/>
      <c r="BMF95" s="345"/>
      <c r="BMG95" s="345"/>
      <c r="BMH95" s="345"/>
      <c r="BMI95" s="345"/>
      <c r="BMJ95" s="345"/>
      <c r="BMK95" s="345"/>
      <c r="BML95" s="345"/>
      <c r="BMM95" s="345"/>
      <c r="BMN95" s="345"/>
      <c r="BMO95" s="345"/>
      <c r="BMP95" s="345"/>
      <c r="BMQ95" s="345"/>
      <c r="BMR95" s="345"/>
      <c r="BMS95" s="345"/>
      <c r="BMT95" s="345"/>
      <c r="BMU95" s="345"/>
      <c r="BMV95" s="345"/>
      <c r="BMW95" s="345"/>
      <c r="BMX95" s="345"/>
      <c r="BMY95" s="345"/>
      <c r="BMZ95" s="345"/>
      <c r="BNA95" s="345"/>
      <c r="BNB95" s="345"/>
      <c r="BNC95" s="345"/>
      <c r="BND95" s="345"/>
      <c r="BNE95" s="345"/>
      <c r="BNF95" s="345"/>
      <c r="BNG95" s="345"/>
      <c r="BNH95" s="345"/>
      <c r="BNI95" s="345"/>
      <c r="BNJ95" s="345"/>
      <c r="BNK95" s="345"/>
      <c r="BNL95" s="345"/>
      <c r="BNM95" s="345"/>
      <c r="BNN95" s="345"/>
      <c r="BNO95" s="345"/>
      <c r="BNP95" s="345"/>
      <c r="BNQ95" s="345"/>
      <c r="BNR95" s="345"/>
      <c r="BNS95" s="345"/>
      <c r="BNT95" s="345"/>
      <c r="BNU95" s="345"/>
      <c r="BNV95" s="345"/>
      <c r="BNW95" s="345"/>
      <c r="BNX95" s="345"/>
      <c r="BNY95" s="345"/>
      <c r="BNZ95" s="345"/>
      <c r="BOA95" s="345"/>
      <c r="BOB95" s="345"/>
      <c r="BOC95" s="345"/>
      <c r="BOD95" s="345"/>
      <c r="BOE95" s="345"/>
      <c r="BOF95" s="345"/>
      <c r="BOG95" s="345"/>
      <c r="BOH95" s="345"/>
      <c r="BOI95" s="345"/>
      <c r="BOJ95" s="345"/>
      <c r="BOK95" s="345"/>
      <c r="BOL95" s="345"/>
      <c r="BOM95" s="345"/>
      <c r="BON95" s="345"/>
      <c r="BOO95" s="345"/>
      <c r="BOP95" s="345"/>
      <c r="BOQ95" s="345"/>
      <c r="BOR95" s="345"/>
      <c r="BOS95" s="345"/>
      <c r="BOT95" s="345"/>
      <c r="BOU95" s="345"/>
      <c r="BOV95" s="345"/>
      <c r="BOW95" s="345"/>
      <c r="BOX95" s="345"/>
      <c r="BOY95" s="345"/>
      <c r="BOZ95" s="345"/>
      <c r="BPA95" s="345"/>
      <c r="BPB95" s="345"/>
      <c r="BPC95" s="345"/>
      <c r="BPD95" s="345"/>
      <c r="BPE95" s="345"/>
      <c r="BPF95" s="345"/>
      <c r="BPG95" s="345"/>
      <c r="BPH95" s="345"/>
      <c r="BPI95" s="345"/>
      <c r="BPJ95" s="345"/>
      <c r="BPK95" s="345"/>
      <c r="BPL95" s="345"/>
      <c r="BPM95" s="345"/>
      <c r="BPN95" s="345"/>
      <c r="BPO95" s="345"/>
      <c r="BPP95" s="345"/>
      <c r="BPQ95" s="345"/>
      <c r="BPR95" s="345"/>
      <c r="BPS95" s="345"/>
      <c r="BPT95" s="345"/>
      <c r="BPU95" s="345"/>
      <c r="BPV95" s="345"/>
      <c r="BPW95" s="345"/>
      <c r="BPX95" s="345"/>
      <c r="BPY95" s="345"/>
      <c r="BPZ95" s="345"/>
      <c r="BQA95" s="345"/>
      <c r="BQB95" s="345"/>
      <c r="BQC95" s="345"/>
      <c r="BQD95" s="345"/>
      <c r="BQE95" s="345"/>
      <c r="BQF95" s="345"/>
      <c r="BQG95" s="345"/>
      <c r="BQH95" s="345"/>
      <c r="BQI95" s="345"/>
      <c r="BQJ95" s="345"/>
      <c r="BQK95" s="345"/>
      <c r="BQL95" s="345"/>
      <c r="BQM95" s="345"/>
      <c r="BQN95" s="345"/>
      <c r="BQO95" s="345"/>
      <c r="BQP95" s="345"/>
      <c r="BQQ95" s="345"/>
      <c r="BQR95" s="345"/>
      <c r="BQS95" s="345"/>
      <c r="BQT95" s="345"/>
      <c r="BQU95" s="345"/>
      <c r="BQV95" s="345"/>
      <c r="BQW95" s="345"/>
      <c r="BQX95" s="345"/>
      <c r="BQY95" s="345"/>
      <c r="BQZ95" s="345"/>
      <c r="BRA95" s="345"/>
      <c r="BRB95" s="345"/>
      <c r="BRC95" s="345"/>
      <c r="BRD95" s="345"/>
      <c r="BRE95" s="345"/>
      <c r="BRF95" s="345"/>
      <c r="BRG95" s="345"/>
      <c r="BRH95" s="345"/>
      <c r="BRI95" s="345"/>
      <c r="BRJ95" s="345"/>
      <c r="BRK95" s="345"/>
      <c r="BRL95" s="345"/>
      <c r="BRM95" s="345"/>
      <c r="BRN95" s="345"/>
      <c r="BRO95" s="345"/>
      <c r="BRP95" s="345"/>
      <c r="BRQ95" s="345"/>
      <c r="BRR95" s="345"/>
      <c r="BRS95" s="345"/>
      <c r="BRT95" s="345"/>
      <c r="BRU95" s="345"/>
      <c r="BRV95" s="345"/>
      <c r="BRW95" s="345"/>
      <c r="BRX95" s="345"/>
      <c r="BRY95" s="345"/>
      <c r="BRZ95" s="345"/>
      <c r="BSA95" s="345"/>
      <c r="BSB95" s="345"/>
      <c r="BSC95" s="345"/>
      <c r="BSD95" s="345"/>
      <c r="BSE95" s="345"/>
      <c r="BSF95" s="345"/>
      <c r="BSG95" s="345"/>
      <c r="BSH95" s="345"/>
      <c r="BSI95" s="345"/>
      <c r="BSJ95" s="345"/>
      <c r="BSK95" s="345"/>
      <c r="BSL95" s="345"/>
      <c r="BSM95" s="345"/>
      <c r="BSN95" s="345"/>
      <c r="BSO95" s="345"/>
      <c r="BSP95" s="345"/>
      <c r="BSQ95" s="345"/>
      <c r="BSR95" s="345"/>
      <c r="BSS95" s="345"/>
      <c r="BST95" s="345"/>
      <c r="BSU95" s="345"/>
      <c r="BSV95" s="345"/>
      <c r="BSW95" s="345"/>
      <c r="BSX95" s="345"/>
      <c r="BSY95" s="345"/>
      <c r="BSZ95" s="345"/>
      <c r="BTA95" s="345"/>
      <c r="BTB95" s="345"/>
      <c r="BTC95" s="345"/>
      <c r="BTD95" s="345"/>
      <c r="BTE95" s="345"/>
      <c r="BTF95" s="345"/>
      <c r="BTG95" s="345"/>
      <c r="BTH95" s="345"/>
      <c r="BTI95" s="345"/>
      <c r="BTJ95" s="345"/>
      <c r="BTK95" s="345"/>
      <c r="BTL95" s="345"/>
      <c r="BTM95" s="345"/>
      <c r="BTN95" s="345"/>
      <c r="BTO95" s="345"/>
      <c r="BTP95" s="345"/>
      <c r="BTQ95" s="345"/>
      <c r="BTR95" s="345"/>
      <c r="BTS95" s="345"/>
      <c r="BTT95" s="345"/>
      <c r="BTU95" s="345"/>
      <c r="BTV95" s="345"/>
      <c r="BTW95" s="345"/>
      <c r="BTX95" s="345"/>
      <c r="BTY95" s="345"/>
      <c r="BTZ95" s="345"/>
      <c r="BUA95" s="345"/>
      <c r="BUB95" s="345"/>
      <c r="BUC95" s="345"/>
      <c r="BUD95" s="345"/>
      <c r="BUE95" s="345"/>
      <c r="BUF95" s="345"/>
      <c r="BUG95" s="345"/>
      <c r="BUH95" s="345"/>
      <c r="BUI95" s="345"/>
      <c r="BUJ95" s="345"/>
      <c r="BUK95" s="345"/>
      <c r="BUL95" s="345"/>
      <c r="BUM95" s="345"/>
      <c r="BUN95" s="345"/>
      <c r="BUO95" s="345"/>
      <c r="BUP95" s="345"/>
      <c r="BUQ95" s="345"/>
      <c r="BUR95" s="345"/>
      <c r="BUS95" s="345"/>
      <c r="BUT95" s="345"/>
      <c r="BUU95" s="345"/>
      <c r="BUV95" s="345"/>
      <c r="BUW95" s="345"/>
      <c r="BUX95" s="345"/>
      <c r="BUY95" s="345"/>
      <c r="BUZ95" s="345"/>
      <c r="BVA95" s="345"/>
      <c r="BVB95" s="345"/>
      <c r="BVC95" s="345"/>
      <c r="BVD95" s="345"/>
      <c r="BVE95" s="345"/>
      <c r="BVF95" s="345"/>
      <c r="BVG95" s="345"/>
      <c r="BVH95" s="345"/>
      <c r="BVI95" s="345"/>
      <c r="BVJ95" s="345"/>
      <c r="BVK95" s="345"/>
      <c r="BVL95" s="345"/>
      <c r="BVM95" s="345"/>
      <c r="BVN95" s="345"/>
      <c r="BVO95" s="345"/>
      <c r="BVP95" s="345"/>
      <c r="BVQ95" s="345"/>
      <c r="BVR95" s="345"/>
      <c r="BVS95" s="345"/>
      <c r="BVT95" s="345"/>
      <c r="BVU95" s="345"/>
      <c r="BVV95" s="345"/>
      <c r="BVW95" s="345"/>
      <c r="BVX95" s="345"/>
      <c r="BVY95" s="345"/>
      <c r="BVZ95" s="345"/>
      <c r="BWA95" s="345"/>
      <c r="BWB95" s="345"/>
      <c r="BWC95" s="345"/>
      <c r="BWD95" s="345"/>
      <c r="BWE95" s="345"/>
      <c r="BWF95" s="345"/>
      <c r="BWG95" s="345"/>
      <c r="BWH95" s="345"/>
      <c r="BWI95" s="345"/>
      <c r="BWJ95" s="345"/>
      <c r="BWK95" s="345"/>
      <c r="BWL95" s="345"/>
      <c r="BWM95" s="345"/>
      <c r="BWN95" s="345"/>
      <c r="BWO95" s="345"/>
      <c r="BWP95" s="345"/>
      <c r="BWQ95" s="345"/>
      <c r="BWR95" s="345"/>
      <c r="BWS95" s="345"/>
      <c r="BWT95" s="345"/>
      <c r="BWU95" s="345"/>
      <c r="BWV95" s="345"/>
      <c r="BWW95" s="345"/>
      <c r="BWX95" s="345"/>
      <c r="BWY95" s="345"/>
      <c r="BWZ95" s="345"/>
      <c r="BXA95" s="345"/>
      <c r="BXB95" s="345"/>
      <c r="BXC95" s="345"/>
      <c r="BXD95" s="345"/>
      <c r="BXE95" s="345"/>
      <c r="BXF95" s="345"/>
      <c r="BXG95" s="345"/>
      <c r="BXH95" s="345"/>
      <c r="BXI95" s="345"/>
      <c r="BXJ95" s="345"/>
      <c r="BXK95" s="345"/>
      <c r="BXL95" s="345"/>
      <c r="BXM95" s="345"/>
      <c r="BXN95" s="345"/>
      <c r="BXO95" s="345"/>
      <c r="BXP95" s="345"/>
      <c r="BXQ95" s="345"/>
      <c r="BXR95" s="345"/>
      <c r="BXS95" s="345"/>
      <c r="BXT95" s="345"/>
      <c r="BXU95" s="345"/>
      <c r="BXV95" s="345"/>
      <c r="BXW95" s="345"/>
      <c r="BXX95" s="345"/>
      <c r="BXY95" s="345"/>
      <c r="BXZ95" s="345"/>
      <c r="BYA95" s="345"/>
      <c r="BYB95" s="345"/>
      <c r="BYC95" s="345"/>
      <c r="BYD95" s="345"/>
      <c r="BYE95" s="345"/>
      <c r="BYF95" s="345"/>
      <c r="BYG95" s="345"/>
      <c r="BYH95" s="345"/>
      <c r="BYI95" s="345"/>
      <c r="BYJ95" s="345"/>
      <c r="BYK95" s="345"/>
      <c r="BYL95" s="345"/>
      <c r="BYM95" s="345"/>
      <c r="BYN95" s="345"/>
      <c r="BYO95" s="345"/>
      <c r="BYP95" s="345"/>
      <c r="BYQ95" s="345"/>
      <c r="BYR95" s="345"/>
      <c r="BYS95" s="345"/>
      <c r="BYT95" s="345"/>
      <c r="BYU95" s="345"/>
      <c r="BYV95" s="345"/>
      <c r="BYW95" s="345"/>
      <c r="BYX95" s="345"/>
      <c r="BYY95" s="345"/>
      <c r="BYZ95" s="345"/>
      <c r="BZA95" s="345"/>
      <c r="BZB95" s="345"/>
      <c r="BZC95" s="345"/>
      <c r="BZD95" s="345"/>
      <c r="BZE95" s="345"/>
      <c r="BZF95" s="345"/>
      <c r="BZG95" s="345"/>
      <c r="BZH95" s="345"/>
      <c r="BZI95" s="345"/>
      <c r="BZJ95" s="345"/>
      <c r="BZK95" s="345"/>
      <c r="BZL95" s="345"/>
      <c r="BZM95" s="345"/>
      <c r="BZN95" s="345"/>
      <c r="BZO95" s="345"/>
      <c r="BZP95" s="345"/>
      <c r="BZQ95" s="345"/>
      <c r="BZR95" s="345"/>
      <c r="BZS95" s="345"/>
      <c r="BZT95" s="345"/>
      <c r="BZU95" s="345"/>
      <c r="BZV95" s="345"/>
      <c r="BZW95" s="345"/>
      <c r="BZX95" s="345"/>
      <c r="BZY95" s="345"/>
      <c r="BZZ95" s="345"/>
      <c r="CAA95" s="345"/>
      <c r="CAB95" s="345"/>
      <c r="CAC95" s="345"/>
      <c r="CAD95" s="345"/>
      <c r="CAE95" s="345"/>
      <c r="CAF95" s="345"/>
      <c r="CAG95" s="345"/>
      <c r="CAH95" s="345"/>
      <c r="CAI95" s="345"/>
      <c r="CAJ95" s="345"/>
      <c r="CAK95" s="345"/>
      <c r="CAL95" s="345"/>
      <c r="CAM95" s="345"/>
      <c r="CAN95" s="345"/>
      <c r="CAO95" s="345"/>
      <c r="CAP95" s="345"/>
      <c r="CAQ95" s="345"/>
      <c r="CAR95" s="345"/>
      <c r="CAS95" s="345"/>
      <c r="CAT95" s="345"/>
      <c r="CAU95" s="345"/>
      <c r="CAV95" s="345"/>
      <c r="CAW95" s="345"/>
      <c r="CAX95" s="345"/>
      <c r="CAY95" s="345"/>
      <c r="CAZ95" s="345"/>
      <c r="CBA95" s="345"/>
      <c r="CBB95" s="345"/>
      <c r="CBC95" s="345"/>
      <c r="CBD95" s="345"/>
      <c r="CBE95" s="345"/>
      <c r="CBF95" s="345"/>
      <c r="CBG95" s="345"/>
      <c r="CBH95" s="345"/>
      <c r="CBI95" s="345"/>
      <c r="CBJ95" s="345"/>
      <c r="CBK95" s="345"/>
      <c r="CBL95" s="345"/>
      <c r="CBM95" s="345"/>
      <c r="CBN95" s="345"/>
      <c r="CBO95" s="345"/>
      <c r="CBP95" s="345"/>
      <c r="CBQ95" s="345"/>
      <c r="CBR95" s="345"/>
      <c r="CBS95" s="345"/>
      <c r="CBT95" s="345"/>
      <c r="CBU95" s="345"/>
      <c r="CBV95" s="345"/>
      <c r="CBW95" s="345"/>
      <c r="CBX95" s="345"/>
      <c r="CBY95" s="345"/>
      <c r="CBZ95" s="345"/>
      <c r="CCA95" s="345"/>
      <c r="CCB95" s="345"/>
      <c r="CCC95" s="345"/>
      <c r="CCD95" s="345"/>
      <c r="CCE95" s="345"/>
      <c r="CCF95" s="345"/>
      <c r="CCG95" s="345"/>
      <c r="CCH95" s="345"/>
      <c r="CCI95" s="345"/>
      <c r="CCJ95" s="345"/>
      <c r="CCK95" s="345"/>
      <c r="CCL95" s="345"/>
      <c r="CCM95" s="345"/>
      <c r="CCN95" s="345"/>
      <c r="CCO95" s="345"/>
      <c r="CCP95" s="345"/>
      <c r="CCQ95" s="345"/>
      <c r="CCR95" s="345"/>
      <c r="CCS95" s="345"/>
      <c r="CCT95" s="345"/>
      <c r="CCU95" s="345"/>
      <c r="CCV95" s="345"/>
      <c r="CCW95" s="345"/>
      <c r="CCX95" s="345"/>
      <c r="CCY95" s="345"/>
      <c r="CCZ95" s="345"/>
      <c r="CDA95" s="345"/>
      <c r="CDB95" s="345"/>
      <c r="CDC95" s="345"/>
      <c r="CDD95" s="345"/>
      <c r="CDE95" s="345"/>
      <c r="CDF95" s="345"/>
      <c r="CDG95" s="345"/>
      <c r="CDH95" s="345"/>
      <c r="CDI95" s="345"/>
      <c r="CDJ95" s="345"/>
      <c r="CDK95" s="345"/>
      <c r="CDL95" s="345"/>
      <c r="CDM95" s="345"/>
      <c r="CDN95" s="345"/>
      <c r="CDO95" s="345"/>
      <c r="CDP95" s="345"/>
      <c r="CDQ95" s="345"/>
      <c r="CDR95" s="345"/>
      <c r="CDS95" s="345"/>
      <c r="CDT95" s="345"/>
      <c r="CDU95" s="345"/>
      <c r="CDV95" s="345"/>
      <c r="CDW95" s="345"/>
      <c r="CDX95" s="345"/>
      <c r="CDY95" s="345"/>
      <c r="CDZ95" s="345"/>
      <c r="CEA95" s="345"/>
      <c r="CEB95" s="345"/>
      <c r="CEC95" s="345"/>
      <c r="CED95" s="345"/>
      <c r="CEE95" s="345"/>
      <c r="CEF95" s="345"/>
      <c r="CEG95" s="345"/>
      <c r="CEH95" s="345"/>
      <c r="CEI95" s="345"/>
      <c r="CEJ95" s="345"/>
      <c r="CEK95" s="345"/>
      <c r="CEL95" s="345"/>
      <c r="CEM95" s="345"/>
      <c r="CEN95" s="345"/>
      <c r="CEO95" s="345"/>
      <c r="CEP95" s="345"/>
      <c r="CEQ95" s="345"/>
      <c r="CER95" s="345"/>
      <c r="CES95" s="345"/>
      <c r="CET95" s="345"/>
      <c r="CEU95" s="345"/>
      <c r="CEV95" s="345"/>
      <c r="CEW95" s="345"/>
      <c r="CEX95" s="345"/>
      <c r="CEY95" s="345"/>
      <c r="CEZ95" s="345"/>
      <c r="CFA95" s="345"/>
      <c r="CFB95" s="345"/>
      <c r="CFC95" s="345"/>
      <c r="CFD95" s="345"/>
      <c r="CFE95" s="345"/>
      <c r="CFF95" s="345"/>
      <c r="CFG95" s="345"/>
      <c r="CFH95" s="345"/>
      <c r="CFI95" s="345"/>
      <c r="CFJ95" s="345"/>
      <c r="CFK95" s="345"/>
      <c r="CFL95" s="345"/>
      <c r="CFM95" s="345"/>
      <c r="CFN95" s="345"/>
      <c r="CFO95" s="345"/>
      <c r="CFP95" s="345"/>
      <c r="CFQ95" s="345"/>
      <c r="CFR95" s="345"/>
      <c r="CFS95" s="345"/>
      <c r="CFT95" s="345"/>
      <c r="CFU95" s="345"/>
      <c r="CFV95" s="345"/>
      <c r="CFW95" s="345"/>
      <c r="CFX95" s="345"/>
      <c r="CFY95" s="345"/>
      <c r="CFZ95" s="345"/>
      <c r="CGA95" s="345"/>
      <c r="CGB95" s="345"/>
      <c r="CGC95" s="345"/>
      <c r="CGD95" s="345"/>
      <c r="CGE95" s="345"/>
      <c r="CGF95" s="345"/>
      <c r="CGG95" s="345"/>
      <c r="CGH95" s="345"/>
      <c r="CGI95" s="345"/>
      <c r="CGJ95" s="345"/>
      <c r="CGK95" s="345"/>
      <c r="CGL95" s="345"/>
      <c r="CGM95" s="345"/>
      <c r="CGN95" s="345"/>
      <c r="CGO95" s="345"/>
      <c r="CGP95" s="345"/>
      <c r="CGQ95" s="345"/>
      <c r="CGR95" s="345"/>
      <c r="CGS95" s="345"/>
      <c r="CGT95" s="345"/>
      <c r="CGU95" s="345"/>
      <c r="CGV95" s="345"/>
      <c r="CGW95" s="345"/>
      <c r="CGX95" s="345"/>
      <c r="CGY95" s="345"/>
      <c r="CGZ95" s="345"/>
      <c r="CHA95" s="345"/>
      <c r="CHB95" s="345"/>
      <c r="CHC95" s="345"/>
      <c r="CHD95" s="345"/>
      <c r="CHE95" s="345"/>
      <c r="CHF95" s="345"/>
      <c r="CHG95" s="345"/>
      <c r="CHH95" s="345"/>
      <c r="CHI95" s="345"/>
      <c r="CHJ95" s="345"/>
      <c r="CHK95" s="345"/>
      <c r="CHL95" s="345"/>
      <c r="CHM95" s="345"/>
      <c r="CHN95" s="345"/>
      <c r="CHO95" s="345"/>
      <c r="CHP95" s="345"/>
      <c r="CHQ95" s="345"/>
      <c r="CHR95" s="345"/>
      <c r="CHS95" s="345"/>
      <c r="CHT95" s="345"/>
      <c r="CHU95" s="345"/>
      <c r="CHV95" s="345"/>
      <c r="CHW95" s="345"/>
      <c r="CHX95" s="345"/>
      <c r="CHY95" s="345"/>
      <c r="CHZ95" s="345"/>
      <c r="CIA95" s="345"/>
      <c r="CIB95" s="345"/>
      <c r="CIC95" s="345"/>
      <c r="CID95" s="345"/>
      <c r="CIE95" s="345"/>
      <c r="CIF95" s="345"/>
      <c r="CIG95" s="345"/>
      <c r="CIH95" s="345"/>
      <c r="CII95" s="345"/>
      <c r="CIJ95" s="345"/>
      <c r="CIK95" s="345"/>
      <c r="CIL95" s="345"/>
      <c r="CIM95" s="345"/>
      <c r="CIN95" s="345"/>
      <c r="CIO95" s="345"/>
      <c r="CIP95" s="345"/>
      <c r="CIQ95" s="345"/>
      <c r="CIR95" s="345"/>
      <c r="CIS95" s="345"/>
      <c r="CIT95" s="345"/>
      <c r="CIU95" s="345"/>
      <c r="CIV95" s="345"/>
      <c r="CIW95" s="345"/>
      <c r="CIX95" s="345"/>
      <c r="CIY95" s="345"/>
      <c r="CIZ95" s="345"/>
      <c r="CJA95" s="345"/>
      <c r="CJB95" s="345"/>
      <c r="CJC95" s="345"/>
      <c r="CJD95" s="345"/>
      <c r="CJE95" s="345"/>
      <c r="CJF95" s="345"/>
      <c r="CJG95" s="345"/>
      <c r="CJH95" s="345"/>
      <c r="CJI95" s="345"/>
      <c r="CJJ95" s="345"/>
      <c r="CJK95" s="345"/>
      <c r="CJL95" s="345"/>
      <c r="CJM95" s="345"/>
      <c r="CJN95" s="345"/>
      <c r="CJO95" s="345"/>
      <c r="CJP95" s="345"/>
      <c r="CJQ95" s="345"/>
      <c r="CJR95" s="345"/>
      <c r="CJS95" s="345"/>
      <c r="CJT95" s="345"/>
      <c r="CJU95" s="345"/>
      <c r="CJV95" s="345"/>
      <c r="CJW95" s="345"/>
      <c r="CJX95" s="345"/>
      <c r="CJY95" s="345"/>
      <c r="CJZ95" s="345"/>
      <c r="CKA95" s="345"/>
      <c r="CKB95" s="345"/>
      <c r="CKC95" s="345"/>
      <c r="CKD95" s="345"/>
      <c r="CKE95" s="345"/>
      <c r="CKF95" s="345"/>
      <c r="CKG95" s="345"/>
      <c r="CKH95" s="345"/>
      <c r="CKI95" s="345"/>
      <c r="CKJ95" s="345"/>
      <c r="CKK95" s="345"/>
      <c r="CKL95" s="345"/>
      <c r="CKM95" s="345"/>
      <c r="CKN95" s="345"/>
      <c r="CKO95" s="345"/>
      <c r="CKP95" s="345"/>
      <c r="CKQ95" s="345"/>
      <c r="CKR95" s="345"/>
      <c r="CKS95" s="345"/>
      <c r="CKT95" s="345"/>
      <c r="CKU95" s="345"/>
      <c r="CKV95" s="345"/>
      <c r="CKW95" s="345"/>
      <c r="CKX95" s="345"/>
      <c r="CKY95" s="345"/>
      <c r="CKZ95" s="345"/>
      <c r="CLA95" s="345"/>
      <c r="CLB95" s="345"/>
      <c r="CLC95" s="345"/>
      <c r="CLD95" s="345"/>
      <c r="CLE95" s="345"/>
      <c r="CLF95" s="345"/>
      <c r="CLG95" s="345"/>
      <c r="CLH95" s="345"/>
      <c r="CLI95" s="345"/>
      <c r="CLJ95" s="345"/>
      <c r="CLK95" s="345"/>
      <c r="CLL95" s="345"/>
      <c r="CLM95" s="345"/>
      <c r="CLN95" s="345"/>
      <c r="CLO95" s="345"/>
      <c r="CLP95" s="345"/>
      <c r="CLQ95" s="345"/>
      <c r="CLR95" s="345"/>
      <c r="CLS95" s="345"/>
      <c r="CLT95" s="345"/>
      <c r="CLU95" s="345"/>
      <c r="CLV95" s="345"/>
      <c r="CLW95" s="345"/>
      <c r="CLX95" s="345"/>
      <c r="CLY95" s="345"/>
      <c r="CLZ95" s="345"/>
      <c r="CMA95" s="345"/>
      <c r="CMB95" s="345"/>
      <c r="CMC95" s="345"/>
      <c r="CMD95" s="345"/>
      <c r="CME95" s="345"/>
      <c r="CMF95" s="345"/>
      <c r="CMG95" s="345"/>
      <c r="CMH95" s="345"/>
      <c r="CMI95" s="345"/>
      <c r="CMJ95" s="345"/>
      <c r="CMK95" s="345"/>
      <c r="CML95" s="345"/>
      <c r="CMM95" s="345"/>
      <c r="CMN95" s="345"/>
      <c r="CMO95" s="345"/>
      <c r="CMP95" s="345"/>
      <c r="CMQ95" s="345"/>
      <c r="CMR95" s="345"/>
      <c r="CMS95" s="345"/>
      <c r="CMT95" s="345"/>
      <c r="CMU95" s="345"/>
      <c r="CMV95" s="345"/>
      <c r="CMW95" s="345"/>
      <c r="CMX95" s="345"/>
      <c r="CMY95" s="345"/>
      <c r="CMZ95" s="345"/>
      <c r="CNA95" s="345"/>
      <c r="CNB95" s="345"/>
      <c r="CNC95" s="345"/>
      <c r="CND95" s="345"/>
      <c r="CNE95" s="345"/>
      <c r="CNF95" s="345"/>
      <c r="CNG95" s="345"/>
      <c r="CNH95" s="345"/>
      <c r="CNI95" s="345"/>
      <c r="CNJ95" s="345"/>
      <c r="CNK95" s="345"/>
      <c r="CNL95" s="345"/>
      <c r="CNM95" s="345"/>
      <c r="CNN95" s="345"/>
      <c r="CNO95" s="345"/>
      <c r="CNP95" s="345"/>
      <c r="CNQ95" s="345"/>
      <c r="CNR95" s="345"/>
      <c r="CNS95" s="345"/>
      <c r="CNT95" s="345"/>
      <c r="CNU95" s="345"/>
      <c r="CNV95" s="345"/>
      <c r="CNW95" s="345"/>
      <c r="CNX95" s="345"/>
      <c r="CNY95" s="345"/>
      <c r="CNZ95" s="345"/>
      <c r="COA95" s="345"/>
      <c r="COB95" s="345"/>
      <c r="COC95" s="345"/>
      <c r="COD95" s="345"/>
      <c r="COE95" s="345"/>
      <c r="COF95" s="345"/>
      <c r="COG95" s="345"/>
      <c r="COH95" s="345"/>
      <c r="COI95" s="345"/>
      <c r="COJ95" s="345"/>
      <c r="COK95" s="345"/>
      <c r="COL95" s="345"/>
      <c r="COM95" s="345"/>
      <c r="CON95" s="345"/>
      <c r="COO95" s="345"/>
      <c r="COP95" s="345"/>
      <c r="COQ95" s="345"/>
      <c r="COR95" s="345"/>
      <c r="COS95" s="345"/>
      <c r="COT95" s="345"/>
      <c r="COU95" s="345"/>
      <c r="COV95" s="345"/>
      <c r="COW95" s="345"/>
      <c r="COX95" s="345"/>
      <c r="COY95" s="345"/>
      <c r="COZ95" s="345"/>
      <c r="CPA95" s="345"/>
      <c r="CPB95" s="345"/>
      <c r="CPC95" s="345"/>
      <c r="CPD95" s="345"/>
      <c r="CPE95" s="345"/>
      <c r="CPF95" s="345"/>
      <c r="CPG95" s="345"/>
      <c r="CPH95" s="345"/>
      <c r="CPI95" s="345"/>
      <c r="CPJ95" s="345"/>
      <c r="CPK95" s="345"/>
      <c r="CPL95" s="345"/>
      <c r="CPM95" s="345"/>
      <c r="CPN95" s="345"/>
      <c r="CPO95" s="345"/>
      <c r="CPP95" s="345"/>
      <c r="CPQ95" s="345"/>
      <c r="CPR95" s="345"/>
      <c r="CPS95" s="345"/>
      <c r="CPT95" s="345"/>
      <c r="CPU95" s="345"/>
      <c r="CPV95" s="345"/>
      <c r="CPW95" s="345"/>
      <c r="CPX95" s="345"/>
      <c r="CPY95" s="345"/>
      <c r="CPZ95" s="345"/>
      <c r="CQA95" s="345"/>
      <c r="CQB95" s="345"/>
      <c r="CQC95" s="345"/>
      <c r="CQD95" s="345"/>
      <c r="CQE95" s="345"/>
      <c r="CQF95" s="345"/>
      <c r="CQG95" s="345"/>
      <c r="CQH95" s="345"/>
      <c r="CQI95" s="345"/>
      <c r="CQJ95" s="345"/>
      <c r="CQK95" s="345"/>
      <c r="CQL95" s="345"/>
      <c r="CQM95" s="345"/>
      <c r="CQN95" s="345"/>
      <c r="CQO95" s="345"/>
      <c r="CQP95" s="345"/>
      <c r="CQQ95" s="345"/>
      <c r="CQR95" s="345"/>
      <c r="CQS95" s="345"/>
      <c r="CQT95" s="345"/>
      <c r="CQU95" s="345"/>
      <c r="CQV95" s="345"/>
      <c r="CQW95" s="345"/>
      <c r="CQX95" s="345"/>
      <c r="CQY95" s="345"/>
      <c r="CQZ95" s="345"/>
      <c r="CRA95" s="345"/>
      <c r="CRB95" s="345"/>
      <c r="CRC95" s="345"/>
      <c r="CRD95" s="345"/>
      <c r="CRE95" s="345"/>
      <c r="CRF95" s="345"/>
      <c r="CRG95" s="345"/>
      <c r="CRH95" s="345"/>
      <c r="CRI95" s="345"/>
      <c r="CRJ95" s="345"/>
      <c r="CRK95" s="345"/>
      <c r="CRL95" s="345"/>
      <c r="CRM95" s="345"/>
      <c r="CRN95" s="345"/>
      <c r="CRO95" s="345"/>
      <c r="CRP95" s="345"/>
      <c r="CRQ95" s="345"/>
      <c r="CRR95" s="345"/>
      <c r="CRS95" s="345"/>
      <c r="CRT95" s="345"/>
      <c r="CRU95" s="345"/>
      <c r="CRV95" s="345"/>
      <c r="CRW95" s="345"/>
      <c r="CRX95" s="345"/>
      <c r="CRY95" s="345"/>
      <c r="CRZ95" s="345"/>
      <c r="CSA95" s="345"/>
      <c r="CSB95" s="345"/>
      <c r="CSC95" s="345"/>
      <c r="CSD95" s="345"/>
      <c r="CSE95" s="345"/>
      <c r="CSF95" s="345"/>
      <c r="CSG95" s="345"/>
      <c r="CSH95" s="345"/>
      <c r="CSI95" s="345"/>
      <c r="CSJ95" s="345"/>
      <c r="CSK95" s="345"/>
      <c r="CSL95" s="345"/>
      <c r="CSM95" s="345"/>
      <c r="CSN95" s="345"/>
      <c r="CSO95" s="345"/>
      <c r="CSP95" s="345"/>
      <c r="CSQ95" s="345"/>
      <c r="CSR95" s="345"/>
      <c r="CSS95" s="345"/>
      <c r="CST95" s="345"/>
      <c r="CSU95" s="345"/>
      <c r="CSV95" s="345"/>
      <c r="CSW95" s="345"/>
      <c r="CSX95" s="345"/>
      <c r="CSY95" s="345"/>
      <c r="CSZ95" s="345"/>
      <c r="CTA95" s="345"/>
      <c r="CTB95" s="345"/>
      <c r="CTC95" s="345"/>
      <c r="CTD95" s="345"/>
      <c r="CTE95" s="345"/>
      <c r="CTF95" s="345"/>
      <c r="CTG95" s="345"/>
      <c r="CTH95" s="345"/>
      <c r="CTI95" s="345"/>
      <c r="CTJ95" s="345"/>
      <c r="CTK95" s="345"/>
      <c r="CTL95" s="345"/>
      <c r="CTM95" s="345"/>
      <c r="CTN95" s="345"/>
      <c r="CTO95" s="345"/>
      <c r="CTP95" s="345"/>
      <c r="CTQ95" s="345"/>
      <c r="CTR95" s="345"/>
      <c r="CTS95" s="345"/>
      <c r="CTT95" s="345"/>
      <c r="CTU95" s="345"/>
      <c r="CTV95" s="345"/>
      <c r="CTW95" s="345"/>
      <c r="CTX95" s="345"/>
      <c r="CTY95" s="345"/>
      <c r="CTZ95" s="345"/>
      <c r="CUA95" s="345"/>
      <c r="CUB95" s="345"/>
      <c r="CUC95" s="345"/>
      <c r="CUD95" s="345"/>
      <c r="CUE95" s="345"/>
      <c r="CUF95" s="345"/>
      <c r="CUG95" s="345"/>
      <c r="CUH95" s="345"/>
      <c r="CUI95" s="345"/>
      <c r="CUJ95" s="345"/>
      <c r="CUK95" s="345"/>
      <c r="CUL95" s="345"/>
      <c r="CUM95" s="345"/>
      <c r="CUN95" s="345"/>
      <c r="CUO95" s="345"/>
      <c r="CUP95" s="345"/>
      <c r="CUQ95" s="345"/>
      <c r="CUR95" s="345"/>
      <c r="CUS95" s="345"/>
      <c r="CUT95" s="345"/>
      <c r="CUU95" s="345"/>
      <c r="CUV95" s="345"/>
      <c r="CUW95" s="345"/>
      <c r="CUX95" s="345"/>
      <c r="CUY95" s="345"/>
      <c r="CUZ95" s="345"/>
      <c r="CVA95" s="345"/>
      <c r="CVB95" s="345"/>
      <c r="CVC95" s="345"/>
      <c r="CVD95" s="345"/>
      <c r="CVE95" s="345"/>
      <c r="CVF95" s="345"/>
      <c r="CVG95" s="345"/>
      <c r="CVH95" s="345"/>
      <c r="CVI95" s="345"/>
      <c r="CVJ95" s="345"/>
      <c r="CVK95" s="345"/>
      <c r="CVL95" s="345"/>
      <c r="CVM95" s="345"/>
      <c r="CVN95" s="345"/>
      <c r="CVO95" s="345"/>
      <c r="CVP95" s="345"/>
      <c r="CVQ95" s="345"/>
      <c r="CVR95" s="345"/>
      <c r="CVS95" s="345"/>
      <c r="CVT95" s="345"/>
      <c r="CVU95" s="345"/>
      <c r="CVV95" s="345"/>
      <c r="CVW95" s="345"/>
      <c r="CVX95" s="345"/>
      <c r="CVY95" s="345"/>
      <c r="CVZ95" s="345"/>
      <c r="CWA95" s="345"/>
      <c r="CWB95" s="345"/>
      <c r="CWC95" s="345"/>
      <c r="CWD95" s="345"/>
      <c r="CWE95" s="345"/>
      <c r="CWF95" s="345"/>
      <c r="CWG95" s="345"/>
      <c r="CWH95" s="345"/>
      <c r="CWI95" s="345"/>
      <c r="CWJ95" s="345"/>
      <c r="CWK95" s="345"/>
      <c r="CWL95" s="345"/>
      <c r="CWM95" s="345"/>
      <c r="CWN95" s="345"/>
      <c r="CWO95" s="345"/>
      <c r="CWP95" s="345"/>
      <c r="CWQ95" s="345"/>
      <c r="CWR95" s="345"/>
      <c r="CWS95" s="345"/>
      <c r="CWT95" s="345"/>
      <c r="CWU95" s="345"/>
      <c r="CWV95" s="345"/>
      <c r="CWW95" s="345"/>
      <c r="CWX95" s="345"/>
      <c r="CWY95" s="345"/>
      <c r="CWZ95" s="345"/>
      <c r="CXA95" s="345"/>
      <c r="CXB95" s="345"/>
      <c r="CXC95" s="345"/>
      <c r="CXD95" s="345"/>
      <c r="CXE95" s="345"/>
      <c r="CXF95" s="345"/>
      <c r="CXG95" s="345"/>
      <c r="CXH95" s="345"/>
      <c r="CXI95" s="345"/>
      <c r="CXJ95" s="345"/>
      <c r="CXK95" s="345"/>
      <c r="CXL95" s="345"/>
      <c r="CXM95" s="345"/>
      <c r="CXN95" s="345"/>
      <c r="CXO95" s="345"/>
      <c r="CXP95" s="345"/>
      <c r="CXQ95" s="345"/>
      <c r="CXR95" s="345"/>
      <c r="CXS95" s="345"/>
      <c r="CXT95" s="345"/>
      <c r="CXU95" s="345"/>
      <c r="CXV95" s="345"/>
      <c r="CXW95" s="345"/>
      <c r="CXX95" s="345"/>
      <c r="CXY95" s="345"/>
      <c r="CXZ95" s="345"/>
      <c r="CYA95" s="345"/>
      <c r="CYB95" s="345"/>
      <c r="CYC95" s="345"/>
      <c r="CYD95" s="345"/>
      <c r="CYE95" s="345"/>
      <c r="CYF95" s="345"/>
      <c r="CYG95" s="345"/>
      <c r="CYH95" s="345"/>
      <c r="CYI95" s="345"/>
      <c r="CYJ95" s="345"/>
      <c r="CYK95" s="345"/>
      <c r="CYL95" s="345"/>
      <c r="CYM95" s="345"/>
      <c r="CYN95" s="345"/>
      <c r="CYO95" s="345"/>
      <c r="CYP95" s="345"/>
      <c r="CYQ95" s="345"/>
      <c r="CYR95" s="345"/>
      <c r="CYS95" s="345"/>
      <c r="CYT95" s="345"/>
      <c r="CYU95" s="345"/>
      <c r="CYV95" s="345"/>
      <c r="CYW95" s="345"/>
      <c r="CYX95" s="345"/>
      <c r="CYY95" s="345"/>
      <c r="CYZ95" s="345"/>
      <c r="CZA95" s="345"/>
      <c r="CZB95" s="345"/>
      <c r="CZC95" s="345"/>
      <c r="CZD95" s="345"/>
      <c r="CZE95" s="345"/>
      <c r="CZF95" s="345"/>
      <c r="CZG95" s="345"/>
      <c r="CZH95" s="345"/>
      <c r="CZI95" s="345"/>
      <c r="CZJ95" s="345"/>
      <c r="CZK95" s="345"/>
      <c r="CZL95" s="345"/>
      <c r="CZM95" s="345"/>
      <c r="CZN95" s="345"/>
      <c r="CZO95" s="345"/>
      <c r="CZP95" s="345"/>
      <c r="CZQ95" s="345"/>
      <c r="CZR95" s="345"/>
      <c r="CZS95" s="345"/>
      <c r="CZT95" s="345"/>
      <c r="CZU95" s="345"/>
      <c r="CZV95" s="345"/>
      <c r="CZW95" s="345"/>
      <c r="CZX95" s="345"/>
      <c r="CZY95" s="345"/>
      <c r="CZZ95" s="345"/>
      <c r="DAA95" s="345"/>
      <c r="DAB95" s="345"/>
      <c r="DAC95" s="345"/>
      <c r="DAD95" s="345"/>
      <c r="DAE95" s="345"/>
      <c r="DAF95" s="345"/>
      <c r="DAG95" s="345"/>
      <c r="DAH95" s="345"/>
      <c r="DAI95" s="345"/>
      <c r="DAJ95" s="345"/>
      <c r="DAK95" s="345"/>
      <c r="DAL95" s="345"/>
      <c r="DAM95" s="345"/>
      <c r="DAN95" s="345"/>
      <c r="DAO95" s="345"/>
      <c r="DAP95" s="345"/>
      <c r="DAQ95" s="345"/>
      <c r="DAR95" s="345"/>
      <c r="DAS95" s="345"/>
      <c r="DAT95" s="345"/>
      <c r="DAU95" s="345"/>
      <c r="DAV95" s="345"/>
      <c r="DAW95" s="345"/>
      <c r="DAX95" s="345"/>
      <c r="DAY95" s="345"/>
      <c r="DAZ95" s="345"/>
      <c r="DBA95" s="345"/>
      <c r="DBB95" s="345"/>
      <c r="DBC95" s="345"/>
      <c r="DBD95" s="345"/>
      <c r="DBE95" s="345"/>
      <c r="DBF95" s="345"/>
      <c r="DBG95" s="345"/>
      <c r="DBH95" s="345"/>
      <c r="DBI95" s="345"/>
      <c r="DBJ95" s="345"/>
      <c r="DBK95" s="345"/>
      <c r="DBL95" s="345"/>
      <c r="DBM95" s="345"/>
      <c r="DBN95" s="345"/>
      <c r="DBO95" s="345"/>
      <c r="DBP95" s="345"/>
      <c r="DBQ95" s="345"/>
      <c r="DBR95" s="345"/>
      <c r="DBS95" s="345"/>
      <c r="DBT95" s="345"/>
      <c r="DBU95" s="345"/>
      <c r="DBV95" s="345"/>
      <c r="DBW95" s="345"/>
      <c r="DBX95" s="345"/>
      <c r="DBY95" s="345"/>
      <c r="DBZ95" s="345"/>
      <c r="DCA95" s="345"/>
      <c r="DCB95" s="345"/>
      <c r="DCC95" s="345"/>
      <c r="DCD95" s="345"/>
      <c r="DCE95" s="345"/>
      <c r="DCF95" s="345"/>
      <c r="DCG95" s="345"/>
      <c r="DCH95" s="345"/>
      <c r="DCI95" s="345"/>
      <c r="DCJ95" s="345"/>
      <c r="DCK95" s="345"/>
      <c r="DCL95" s="345"/>
      <c r="DCM95" s="345"/>
      <c r="DCN95" s="345"/>
      <c r="DCO95" s="345"/>
      <c r="DCP95" s="345"/>
      <c r="DCQ95" s="345"/>
      <c r="DCR95" s="345"/>
      <c r="DCS95" s="345"/>
      <c r="DCT95" s="345"/>
      <c r="DCU95" s="345"/>
      <c r="DCV95" s="345"/>
      <c r="DCW95" s="345"/>
      <c r="DCX95" s="345"/>
      <c r="DCY95" s="345"/>
      <c r="DCZ95" s="345"/>
      <c r="DDA95" s="345"/>
      <c r="DDB95" s="345"/>
      <c r="DDC95" s="345"/>
      <c r="DDD95" s="345"/>
      <c r="DDE95" s="345"/>
      <c r="DDF95" s="345"/>
      <c r="DDG95" s="345"/>
      <c r="DDH95" s="345"/>
      <c r="DDI95" s="345"/>
      <c r="DDJ95" s="345"/>
      <c r="DDK95" s="345"/>
      <c r="DDL95" s="345"/>
      <c r="DDM95" s="345"/>
      <c r="DDN95" s="345"/>
      <c r="DDO95" s="345"/>
      <c r="DDP95" s="345"/>
      <c r="DDQ95" s="345"/>
      <c r="DDR95" s="345"/>
      <c r="DDS95" s="345"/>
      <c r="DDT95" s="345"/>
      <c r="DDU95" s="345"/>
      <c r="DDV95" s="345"/>
      <c r="DDW95" s="345"/>
      <c r="DDX95" s="345"/>
      <c r="DDY95" s="345"/>
      <c r="DDZ95" s="345"/>
      <c r="DEA95" s="345"/>
      <c r="DEB95" s="345"/>
      <c r="DEC95" s="345"/>
      <c r="DED95" s="345"/>
      <c r="DEE95" s="345"/>
      <c r="DEF95" s="345"/>
      <c r="DEG95" s="345"/>
      <c r="DEH95" s="345"/>
      <c r="DEI95" s="345"/>
      <c r="DEJ95" s="345"/>
      <c r="DEK95" s="345"/>
      <c r="DEL95" s="345"/>
      <c r="DEM95" s="345"/>
      <c r="DEN95" s="345"/>
      <c r="DEO95" s="345"/>
      <c r="DEP95" s="345"/>
      <c r="DEQ95" s="345"/>
      <c r="DER95" s="345"/>
      <c r="DES95" s="345"/>
      <c r="DET95" s="345"/>
      <c r="DEU95" s="345"/>
      <c r="DEV95" s="345"/>
      <c r="DEW95" s="345"/>
      <c r="DEX95" s="345"/>
      <c r="DEY95" s="345"/>
      <c r="DEZ95" s="345"/>
      <c r="DFA95" s="345"/>
      <c r="DFB95" s="345"/>
      <c r="DFC95" s="345"/>
      <c r="DFD95" s="345"/>
      <c r="DFE95" s="345"/>
      <c r="DFF95" s="345"/>
      <c r="DFG95" s="345"/>
      <c r="DFH95" s="345"/>
      <c r="DFI95" s="345"/>
      <c r="DFJ95" s="345"/>
      <c r="DFK95" s="345"/>
      <c r="DFL95" s="345"/>
      <c r="DFM95" s="345"/>
      <c r="DFN95" s="345"/>
      <c r="DFO95" s="345"/>
      <c r="DFP95" s="345"/>
      <c r="DFQ95" s="345"/>
      <c r="DFR95" s="345"/>
      <c r="DFS95" s="345"/>
      <c r="DFT95" s="345"/>
      <c r="DFU95" s="345"/>
      <c r="DFV95" s="345"/>
      <c r="DFW95" s="345"/>
      <c r="DFX95" s="345"/>
      <c r="DFY95" s="345"/>
      <c r="DFZ95" s="345"/>
      <c r="DGA95" s="345"/>
      <c r="DGB95" s="345"/>
      <c r="DGC95" s="345"/>
      <c r="DGD95" s="345"/>
      <c r="DGE95" s="345"/>
      <c r="DGF95" s="345"/>
      <c r="DGG95" s="345"/>
      <c r="DGH95" s="345"/>
      <c r="DGI95" s="345"/>
      <c r="DGJ95" s="345"/>
      <c r="DGK95" s="345"/>
      <c r="DGL95" s="345"/>
      <c r="DGM95" s="345"/>
      <c r="DGN95" s="345"/>
      <c r="DGO95" s="345"/>
      <c r="DGP95" s="345"/>
      <c r="DGQ95" s="345"/>
      <c r="DGR95" s="345"/>
      <c r="DGS95" s="345"/>
      <c r="DGT95" s="345"/>
      <c r="DGU95" s="345"/>
      <c r="DGV95" s="345"/>
      <c r="DGW95" s="345"/>
      <c r="DGX95" s="345"/>
      <c r="DGY95" s="345"/>
      <c r="DGZ95" s="345"/>
      <c r="DHA95" s="345"/>
      <c r="DHB95" s="345"/>
      <c r="DHC95" s="345"/>
      <c r="DHD95" s="345"/>
      <c r="DHE95" s="345"/>
      <c r="DHF95" s="345"/>
      <c r="DHG95" s="345"/>
      <c r="DHH95" s="345"/>
      <c r="DHI95" s="345"/>
      <c r="DHJ95" s="345"/>
      <c r="DHK95" s="345"/>
      <c r="DHL95" s="345"/>
      <c r="DHM95" s="345"/>
      <c r="DHN95" s="345"/>
      <c r="DHO95" s="345"/>
      <c r="DHP95" s="345"/>
      <c r="DHQ95" s="345"/>
      <c r="DHR95" s="345"/>
      <c r="DHS95" s="345"/>
      <c r="DHT95" s="345"/>
      <c r="DHU95" s="345"/>
      <c r="DHV95" s="345"/>
      <c r="DHW95" s="345"/>
      <c r="DHX95" s="345"/>
      <c r="DHY95" s="345"/>
      <c r="DHZ95" s="345"/>
      <c r="DIA95" s="345"/>
      <c r="DIB95" s="345"/>
      <c r="DIC95" s="345"/>
      <c r="DID95" s="345"/>
      <c r="DIE95" s="345"/>
      <c r="DIF95" s="345"/>
      <c r="DIG95" s="345"/>
      <c r="DIH95" s="345"/>
      <c r="DII95" s="345"/>
      <c r="DIJ95" s="345"/>
      <c r="DIK95" s="345"/>
      <c r="DIL95" s="345"/>
      <c r="DIM95" s="345"/>
      <c r="DIN95" s="345"/>
      <c r="DIO95" s="345"/>
      <c r="DIP95" s="345"/>
      <c r="DIQ95" s="345"/>
      <c r="DIR95" s="345"/>
      <c r="DIS95" s="345"/>
      <c r="DIT95" s="345"/>
      <c r="DIU95" s="345"/>
      <c r="DIV95" s="345"/>
      <c r="DIW95" s="345"/>
      <c r="DIX95" s="345"/>
      <c r="DIY95" s="345"/>
      <c r="DIZ95" s="345"/>
      <c r="DJA95" s="345"/>
      <c r="DJB95" s="345"/>
      <c r="DJC95" s="345"/>
      <c r="DJD95" s="345"/>
      <c r="DJE95" s="345"/>
      <c r="DJF95" s="345"/>
      <c r="DJG95" s="345"/>
      <c r="DJH95" s="345"/>
      <c r="DJI95" s="345"/>
      <c r="DJJ95" s="345"/>
      <c r="DJK95" s="345"/>
      <c r="DJL95" s="345"/>
      <c r="DJM95" s="345"/>
      <c r="DJN95" s="345"/>
      <c r="DJO95" s="345"/>
      <c r="DJP95" s="345"/>
      <c r="DJQ95" s="345"/>
      <c r="DJR95" s="345"/>
      <c r="DJS95" s="345"/>
      <c r="DJT95" s="345"/>
      <c r="DJU95" s="345"/>
      <c r="DJV95" s="345"/>
      <c r="DJW95" s="345"/>
      <c r="DJX95" s="345"/>
      <c r="DJY95" s="345"/>
      <c r="DJZ95" s="345"/>
      <c r="DKA95" s="345"/>
      <c r="DKB95" s="345"/>
      <c r="DKC95" s="345"/>
      <c r="DKD95" s="345"/>
      <c r="DKE95" s="345"/>
      <c r="DKF95" s="345"/>
      <c r="DKG95" s="345"/>
      <c r="DKH95" s="345"/>
      <c r="DKI95" s="345"/>
      <c r="DKJ95" s="345"/>
      <c r="DKK95" s="345"/>
      <c r="DKL95" s="345"/>
      <c r="DKM95" s="345"/>
      <c r="DKN95" s="345"/>
      <c r="DKO95" s="345"/>
      <c r="DKP95" s="345"/>
      <c r="DKQ95" s="345"/>
      <c r="DKR95" s="345"/>
      <c r="DKS95" s="345"/>
      <c r="DKT95" s="345"/>
      <c r="DKU95" s="345"/>
      <c r="DKV95" s="345"/>
      <c r="DKW95" s="345"/>
      <c r="DKX95" s="345"/>
      <c r="DKY95" s="345"/>
      <c r="DKZ95" s="345"/>
      <c r="DLA95" s="345"/>
      <c r="DLB95" s="345"/>
      <c r="DLC95" s="345"/>
      <c r="DLD95" s="345"/>
      <c r="DLE95" s="345"/>
      <c r="DLF95" s="345"/>
      <c r="DLG95" s="345"/>
      <c r="DLH95" s="345"/>
      <c r="DLI95" s="345"/>
      <c r="DLJ95" s="345"/>
      <c r="DLK95" s="345"/>
      <c r="DLL95" s="345"/>
      <c r="DLM95" s="345"/>
      <c r="DLN95" s="345"/>
      <c r="DLO95" s="345"/>
      <c r="DLP95" s="345"/>
      <c r="DLQ95" s="345"/>
      <c r="DLR95" s="345"/>
      <c r="DLS95" s="345"/>
      <c r="DLT95" s="345"/>
      <c r="DLU95" s="345"/>
      <c r="DLV95" s="345"/>
      <c r="DLW95" s="345"/>
      <c r="DLX95" s="345"/>
      <c r="DLY95" s="345"/>
      <c r="DLZ95" s="345"/>
      <c r="DMA95" s="345"/>
      <c r="DMB95" s="345"/>
      <c r="DMC95" s="345"/>
      <c r="DMD95" s="345"/>
      <c r="DME95" s="345"/>
      <c r="DMF95" s="345"/>
      <c r="DMG95" s="345"/>
      <c r="DMH95" s="345"/>
      <c r="DMI95" s="345"/>
      <c r="DMJ95" s="345"/>
      <c r="DMK95" s="345"/>
      <c r="DML95" s="345"/>
      <c r="DMM95" s="345"/>
      <c r="DMN95" s="345"/>
      <c r="DMO95" s="345"/>
      <c r="DMP95" s="345"/>
      <c r="DMQ95" s="345"/>
      <c r="DMR95" s="345"/>
      <c r="DMS95" s="345"/>
      <c r="DMT95" s="345"/>
      <c r="DMU95" s="345"/>
      <c r="DMV95" s="345"/>
      <c r="DMW95" s="345"/>
      <c r="DMX95" s="345"/>
      <c r="DMY95" s="345"/>
      <c r="DMZ95" s="345"/>
      <c r="DNA95" s="345"/>
      <c r="DNB95" s="345"/>
      <c r="DNC95" s="345"/>
      <c r="DND95" s="345"/>
      <c r="DNE95" s="345"/>
      <c r="DNF95" s="345"/>
      <c r="DNG95" s="345"/>
      <c r="DNH95" s="345"/>
      <c r="DNI95" s="345"/>
      <c r="DNJ95" s="345"/>
      <c r="DNK95" s="345"/>
      <c r="DNL95" s="345"/>
      <c r="DNM95" s="345"/>
      <c r="DNN95" s="345"/>
      <c r="DNO95" s="345"/>
      <c r="DNP95" s="345"/>
      <c r="DNQ95" s="345"/>
      <c r="DNR95" s="345"/>
      <c r="DNS95" s="345"/>
      <c r="DNT95" s="345"/>
      <c r="DNU95" s="345"/>
      <c r="DNV95" s="345"/>
      <c r="DNW95" s="345"/>
      <c r="DNX95" s="345"/>
      <c r="DNY95" s="345"/>
      <c r="DNZ95" s="345"/>
      <c r="DOA95" s="345"/>
      <c r="DOB95" s="345"/>
      <c r="DOC95" s="345"/>
      <c r="DOD95" s="345"/>
      <c r="DOE95" s="345"/>
      <c r="DOF95" s="345"/>
      <c r="DOG95" s="345"/>
      <c r="DOH95" s="345"/>
      <c r="DOI95" s="345"/>
      <c r="DOJ95" s="345"/>
      <c r="DOK95" s="345"/>
      <c r="DOL95" s="345"/>
      <c r="DOM95" s="345"/>
      <c r="DON95" s="345"/>
      <c r="DOO95" s="345"/>
      <c r="DOP95" s="345"/>
      <c r="DOQ95" s="345"/>
      <c r="DOR95" s="345"/>
      <c r="DOS95" s="345"/>
      <c r="DOT95" s="345"/>
      <c r="DOU95" s="345"/>
      <c r="DOV95" s="345"/>
      <c r="DOW95" s="345"/>
      <c r="DOX95" s="345"/>
      <c r="DOY95" s="345"/>
      <c r="DOZ95" s="345"/>
      <c r="DPA95" s="345"/>
      <c r="DPB95" s="345"/>
      <c r="DPC95" s="345"/>
      <c r="DPD95" s="345"/>
      <c r="DPE95" s="345"/>
      <c r="DPF95" s="345"/>
      <c r="DPG95" s="345"/>
      <c r="DPH95" s="345"/>
      <c r="DPI95" s="345"/>
      <c r="DPJ95" s="345"/>
      <c r="DPK95" s="345"/>
      <c r="DPL95" s="345"/>
      <c r="DPM95" s="345"/>
      <c r="DPN95" s="345"/>
      <c r="DPO95" s="345"/>
      <c r="DPP95" s="345"/>
      <c r="DPQ95" s="345"/>
      <c r="DPR95" s="345"/>
      <c r="DPS95" s="345"/>
      <c r="DPT95" s="345"/>
      <c r="DPU95" s="345"/>
      <c r="DPV95" s="345"/>
      <c r="DPW95" s="345"/>
      <c r="DPX95" s="345"/>
      <c r="DPY95" s="345"/>
      <c r="DPZ95" s="345"/>
      <c r="DQA95" s="345"/>
      <c r="DQB95" s="345"/>
      <c r="DQC95" s="345"/>
      <c r="DQD95" s="345"/>
      <c r="DQE95" s="345"/>
      <c r="DQF95" s="345"/>
      <c r="DQG95" s="345"/>
      <c r="DQH95" s="345"/>
      <c r="DQI95" s="345"/>
      <c r="DQJ95" s="345"/>
      <c r="DQK95" s="345"/>
      <c r="DQL95" s="345"/>
      <c r="DQM95" s="345"/>
      <c r="DQN95" s="345"/>
      <c r="DQO95" s="345"/>
      <c r="DQP95" s="345"/>
      <c r="DQQ95" s="345"/>
      <c r="DQR95" s="345"/>
      <c r="DQS95" s="345"/>
      <c r="DQT95" s="345"/>
      <c r="DQU95" s="345"/>
      <c r="DQV95" s="345"/>
      <c r="DQW95" s="345"/>
      <c r="DQX95" s="345"/>
      <c r="DQY95" s="345"/>
      <c r="DQZ95" s="345"/>
      <c r="DRA95" s="345"/>
      <c r="DRB95" s="345"/>
      <c r="DRC95" s="345"/>
      <c r="DRD95" s="345"/>
      <c r="DRE95" s="345"/>
      <c r="DRF95" s="345"/>
      <c r="DRG95" s="345"/>
      <c r="DRH95" s="345"/>
      <c r="DRI95" s="345"/>
      <c r="DRJ95" s="345"/>
      <c r="DRK95" s="345"/>
      <c r="DRL95" s="345"/>
      <c r="DRM95" s="345"/>
      <c r="DRN95" s="345"/>
      <c r="DRO95" s="345"/>
      <c r="DRP95" s="345"/>
      <c r="DRQ95" s="345"/>
      <c r="DRR95" s="345"/>
      <c r="DRS95" s="345"/>
      <c r="DRT95" s="345"/>
      <c r="DRU95" s="345"/>
      <c r="DRV95" s="345"/>
      <c r="DRW95" s="345"/>
      <c r="DRX95" s="345"/>
      <c r="DRY95" s="345"/>
      <c r="DRZ95" s="345"/>
      <c r="DSA95" s="345"/>
      <c r="DSB95" s="345"/>
      <c r="DSC95" s="345"/>
      <c r="DSD95" s="345"/>
      <c r="DSE95" s="345"/>
      <c r="DSF95" s="345"/>
      <c r="DSG95" s="345"/>
      <c r="DSH95" s="345"/>
      <c r="DSI95" s="345"/>
      <c r="DSJ95" s="345"/>
      <c r="DSK95" s="345"/>
      <c r="DSL95" s="345"/>
      <c r="DSM95" s="345"/>
      <c r="DSN95" s="345"/>
      <c r="DSO95" s="345"/>
      <c r="DSP95" s="345"/>
      <c r="DSQ95" s="345"/>
      <c r="DSR95" s="345"/>
      <c r="DSS95" s="345"/>
      <c r="DST95" s="345"/>
      <c r="DSU95" s="345"/>
      <c r="DSV95" s="345"/>
      <c r="DSW95" s="345"/>
      <c r="DSX95" s="345"/>
      <c r="DSY95" s="345"/>
      <c r="DSZ95" s="345"/>
      <c r="DTA95" s="345"/>
      <c r="DTB95" s="345"/>
      <c r="DTC95" s="345"/>
      <c r="DTD95" s="345"/>
      <c r="DTE95" s="345"/>
      <c r="DTF95" s="345"/>
      <c r="DTG95" s="345"/>
      <c r="DTH95" s="345"/>
      <c r="DTI95" s="345"/>
      <c r="DTJ95" s="345"/>
      <c r="DTK95" s="345"/>
      <c r="DTL95" s="345"/>
      <c r="DTM95" s="345"/>
      <c r="DTN95" s="345"/>
      <c r="DTO95" s="345"/>
      <c r="DTP95" s="345"/>
      <c r="DTQ95" s="345"/>
      <c r="DTR95" s="345"/>
      <c r="DTS95" s="345"/>
      <c r="DTT95" s="345"/>
      <c r="DTU95" s="345"/>
      <c r="DTV95" s="345"/>
      <c r="DTW95" s="345"/>
      <c r="DTX95" s="345"/>
      <c r="DTY95" s="345"/>
      <c r="DTZ95" s="345"/>
      <c r="DUA95" s="345"/>
      <c r="DUB95" s="345"/>
      <c r="DUC95" s="345"/>
      <c r="DUD95" s="345"/>
      <c r="DUE95" s="345"/>
      <c r="DUF95" s="345"/>
      <c r="DUG95" s="345"/>
      <c r="DUH95" s="345"/>
      <c r="DUI95" s="345"/>
      <c r="DUJ95" s="345"/>
      <c r="DUK95" s="345"/>
      <c r="DUL95" s="345"/>
      <c r="DUM95" s="345"/>
      <c r="DUN95" s="345"/>
      <c r="DUO95" s="345"/>
      <c r="DUP95" s="345"/>
      <c r="DUQ95" s="345"/>
      <c r="DUR95" s="345"/>
      <c r="DUS95" s="345"/>
      <c r="DUT95" s="345"/>
      <c r="DUU95" s="345"/>
      <c r="DUV95" s="345"/>
      <c r="DUW95" s="345"/>
      <c r="DUX95" s="345"/>
      <c r="DUY95" s="345"/>
      <c r="DUZ95" s="345"/>
      <c r="DVA95" s="345"/>
      <c r="DVB95" s="345"/>
      <c r="DVC95" s="345"/>
      <c r="DVD95" s="345"/>
      <c r="DVE95" s="345"/>
      <c r="DVF95" s="345"/>
      <c r="DVG95" s="345"/>
      <c r="DVH95" s="345"/>
      <c r="DVI95" s="345"/>
      <c r="DVJ95" s="345"/>
      <c r="DVK95" s="345"/>
      <c r="DVL95" s="345"/>
      <c r="DVM95" s="345"/>
      <c r="DVN95" s="345"/>
      <c r="DVO95" s="345"/>
      <c r="DVP95" s="345"/>
      <c r="DVQ95" s="345"/>
      <c r="DVR95" s="345"/>
      <c r="DVS95" s="345"/>
      <c r="DVT95" s="345"/>
      <c r="DVU95" s="345"/>
      <c r="DVV95" s="345"/>
      <c r="DVW95" s="345"/>
      <c r="DVX95" s="345"/>
      <c r="DVY95" s="345"/>
      <c r="DVZ95" s="345"/>
      <c r="DWA95" s="345"/>
      <c r="DWB95" s="345"/>
      <c r="DWC95" s="345"/>
      <c r="DWD95" s="345"/>
      <c r="DWE95" s="345"/>
      <c r="DWF95" s="345"/>
      <c r="DWG95" s="345"/>
      <c r="DWH95" s="345"/>
      <c r="DWI95" s="345"/>
      <c r="DWJ95" s="345"/>
      <c r="DWK95" s="345"/>
      <c r="DWL95" s="345"/>
      <c r="DWM95" s="345"/>
      <c r="DWN95" s="345"/>
      <c r="DWO95" s="345"/>
      <c r="DWP95" s="345"/>
      <c r="DWQ95" s="345"/>
      <c r="DWR95" s="345"/>
      <c r="DWS95" s="345"/>
      <c r="DWT95" s="345"/>
      <c r="DWU95" s="345"/>
      <c r="DWV95" s="345"/>
      <c r="DWW95" s="345"/>
      <c r="DWX95" s="345"/>
      <c r="DWY95" s="345"/>
      <c r="DWZ95" s="345"/>
      <c r="DXA95" s="345"/>
      <c r="DXB95" s="345"/>
      <c r="DXC95" s="345"/>
      <c r="DXD95" s="345"/>
      <c r="DXE95" s="345"/>
      <c r="DXF95" s="345"/>
      <c r="DXG95" s="345"/>
      <c r="DXH95" s="345"/>
      <c r="DXI95" s="345"/>
      <c r="DXJ95" s="345"/>
      <c r="DXK95" s="345"/>
      <c r="DXL95" s="345"/>
      <c r="DXM95" s="345"/>
      <c r="DXN95" s="345"/>
      <c r="DXO95" s="345"/>
      <c r="DXP95" s="345"/>
      <c r="DXQ95" s="345"/>
      <c r="DXR95" s="345"/>
      <c r="DXS95" s="345"/>
      <c r="DXT95" s="345"/>
      <c r="DXU95" s="345"/>
      <c r="DXV95" s="345"/>
      <c r="DXW95" s="345"/>
      <c r="DXX95" s="345"/>
      <c r="DXY95" s="345"/>
      <c r="DXZ95" s="345"/>
      <c r="DYA95" s="345"/>
      <c r="DYB95" s="345"/>
      <c r="DYC95" s="345"/>
      <c r="DYD95" s="345"/>
      <c r="DYE95" s="345"/>
      <c r="DYF95" s="345"/>
      <c r="DYG95" s="345"/>
      <c r="DYH95" s="345"/>
      <c r="DYI95" s="345"/>
      <c r="DYJ95" s="345"/>
      <c r="DYK95" s="345"/>
      <c r="DYL95" s="345"/>
      <c r="DYM95" s="345"/>
      <c r="DYN95" s="345"/>
      <c r="DYO95" s="345"/>
      <c r="DYP95" s="345"/>
      <c r="DYQ95" s="345"/>
      <c r="DYR95" s="345"/>
      <c r="DYS95" s="345"/>
      <c r="DYT95" s="345"/>
      <c r="DYU95" s="345"/>
      <c r="DYV95" s="345"/>
      <c r="DYW95" s="345"/>
      <c r="DYX95" s="345"/>
      <c r="DYY95" s="345"/>
      <c r="DYZ95" s="345"/>
      <c r="DZA95" s="345"/>
      <c r="DZB95" s="345"/>
      <c r="DZC95" s="345"/>
      <c r="DZD95" s="345"/>
      <c r="DZE95" s="345"/>
      <c r="DZF95" s="345"/>
      <c r="DZG95" s="345"/>
      <c r="DZH95" s="345"/>
      <c r="DZI95" s="345"/>
      <c r="DZJ95" s="345"/>
      <c r="DZK95" s="345"/>
      <c r="DZL95" s="345"/>
      <c r="DZM95" s="345"/>
      <c r="DZN95" s="345"/>
      <c r="DZO95" s="345"/>
      <c r="DZP95" s="345"/>
      <c r="DZQ95" s="345"/>
      <c r="DZR95" s="345"/>
      <c r="DZS95" s="345"/>
      <c r="DZT95" s="345"/>
      <c r="DZU95" s="345"/>
      <c r="DZV95" s="345"/>
      <c r="DZW95" s="345"/>
      <c r="DZX95" s="345"/>
      <c r="DZY95" s="345"/>
      <c r="DZZ95" s="345"/>
      <c r="EAA95" s="345"/>
      <c r="EAB95" s="345"/>
      <c r="EAC95" s="345"/>
      <c r="EAD95" s="345"/>
      <c r="EAE95" s="345"/>
      <c r="EAF95" s="345"/>
      <c r="EAG95" s="345"/>
      <c r="EAH95" s="345"/>
      <c r="EAI95" s="345"/>
      <c r="EAJ95" s="345"/>
      <c r="EAK95" s="345"/>
      <c r="EAL95" s="345"/>
      <c r="EAM95" s="345"/>
      <c r="EAN95" s="345"/>
      <c r="EAO95" s="345"/>
      <c r="EAP95" s="345"/>
      <c r="EAQ95" s="345"/>
      <c r="EAR95" s="345"/>
      <c r="EAS95" s="345"/>
      <c r="EAT95" s="345"/>
      <c r="EAU95" s="345"/>
      <c r="EAV95" s="345"/>
      <c r="EAW95" s="345"/>
      <c r="EAX95" s="345"/>
      <c r="EAY95" s="345"/>
      <c r="EAZ95" s="345"/>
      <c r="EBA95" s="345"/>
      <c r="EBB95" s="345"/>
      <c r="EBC95" s="345"/>
      <c r="EBD95" s="345"/>
      <c r="EBE95" s="345"/>
      <c r="EBF95" s="345"/>
      <c r="EBG95" s="345"/>
      <c r="EBH95" s="345"/>
      <c r="EBI95" s="345"/>
      <c r="EBJ95" s="345"/>
      <c r="EBK95" s="345"/>
      <c r="EBL95" s="345"/>
      <c r="EBM95" s="345"/>
      <c r="EBN95" s="345"/>
      <c r="EBO95" s="345"/>
      <c r="EBP95" s="345"/>
      <c r="EBQ95" s="345"/>
      <c r="EBR95" s="345"/>
      <c r="EBS95" s="345"/>
      <c r="EBT95" s="345"/>
      <c r="EBU95" s="345"/>
      <c r="EBV95" s="345"/>
      <c r="EBW95" s="345"/>
      <c r="EBX95" s="345"/>
      <c r="EBY95" s="345"/>
      <c r="EBZ95" s="345"/>
      <c r="ECA95" s="345"/>
      <c r="ECB95" s="345"/>
      <c r="ECC95" s="345"/>
      <c r="ECD95" s="345"/>
      <c r="ECE95" s="345"/>
      <c r="ECF95" s="345"/>
      <c r="ECG95" s="345"/>
      <c r="ECH95" s="345"/>
      <c r="ECI95" s="345"/>
      <c r="ECJ95" s="345"/>
      <c r="ECK95" s="345"/>
      <c r="ECL95" s="345"/>
      <c r="ECM95" s="345"/>
      <c r="ECN95" s="345"/>
      <c r="ECO95" s="345"/>
      <c r="ECP95" s="345"/>
      <c r="ECQ95" s="345"/>
      <c r="ECR95" s="345"/>
      <c r="ECS95" s="345"/>
      <c r="ECT95" s="345"/>
      <c r="ECU95" s="345"/>
      <c r="ECV95" s="345"/>
      <c r="ECW95" s="345"/>
      <c r="ECX95" s="345"/>
      <c r="ECY95" s="345"/>
      <c r="ECZ95" s="345"/>
      <c r="EDA95" s="345"/>
      <c r="EDB95" s="345"/>
      <c r="EDC95" s="345"/>
      <c r="EDD95" s="345"/>
      <c r="EDE95" s="345"/>
      <c r="EDF95" s="345"/>
      <c r="EDG95" s="345"/>
      <c r="EDH95" s="345"/>
      <c r="EDI95" s="345"/>
      <c r="EDJ95" s="345"/>
      <c r="EDK95" s="345"/>
      <c r="EDL95" s="345"/>
      <c r="EDM95" s="345"/>
      <c r="EDN95" s="345"/>
      <c r="EDO95" s="345"/>
      <c r="EDP95" s="345"/>
      <c r="EDQ95" s="345"/>
      <c r="EDR95" s="345"/>
      <c r="EDS95" s="345"/>
      <c r="EDT95" s="345"/>
      <c r="EDU95" s="345"/>
      <c r="EDV95" s="345"/>
      <c r="EDW95" s="345"/>
      <c r="EDX95" s="345"/>
      <c r="EDY95" s="345"/>
      <c r="EDZ95" s="345"/>
      <c r="EEA95" s="345"/>
      <c r="EEB95" s="345"/>
      <c r="EEC95" s="345"/>
      <c r="EED95" s="345"/>
      <c r="EEE95" s="345"/>
      <c r="EEF95" s="345"/>
      <c r="EEG95" s="345"/>
      <c r="EEH95" s="345"/>
      <c r="EEI95" s="345"/>
      <c r="EEJ95" s="345"/>
      <c r="EEK95" s="345"/>
      <c r="EEL95" s="345"/>
      <c r="EEM95" s="345"/>
      <c r="EEN95" s="345"/>
      <c r="EEO95" s="345"/>
      <c r="EEP95" s="345"/>
      <c r="EEQ95" s="345"/>
      <c r="EER95" s="345"/>
      <c r="EES95" s="345"/>
      <c r="EET95" s="345"/>
      <c r="EEU95" s="345"/>
      <c r="EEV95" s="345"/>
      <c r="EEW95" s="345"/>
      <c r="EEX95" s="345"/>
      <c r="EEY95" s="345"/>
      <c r="EEZ95" s="345"/>
      <c r="EFA95" s="345"/>
      <c r="EFB95" s="345"/>
      <c r="EFC95" s="345"/>
      <c r="EFD95" s="345"/>
      <c r="EFE95" s="345"/>
      <c r="EFF95" s="345"/>
      <c r="EFG95" s="345"/>
      <c r="EFH95" s="345"/>
      <c r="EFI95" s="345"/>
      <c r="EFJ95" s="345"/>
      <c r="EFK95" s="345"/>
      <c r="EFL95" s="345"/>
      <c r="EFM95" s="345"/>
      <c r="EFN95" s="345"/>
      <c r="EFO95" s="345"/>
      <c r="EFP95" s="345"/>
      <c r="EFQ95" s="345"/>
      <c r="EFR95" s="345"/>
      <c r="EFS95" s="345"/>
      <c r="EFT95" s="345"/>
      <c r="EFU95" s="345"/>
      <c r="EFV95" s="345"/>
      <c r="EFW95" s="345"/>
      <c r="EFX95" s="345"/>
      <c r="EFY95" s="345"/>
      <c r="EFZ95" s="345"/>
      <c r="EGA95" s="345"/>
      <c r="EGB95" s="345"/>
      <c r="EGC95" s="345"/>
      <c r="EGD95" s="345"/>
      <c r="EGE95" s="345"/>
      <c r="EGF95" s="345"/>
      <c r="EGG95" s="345"/>
      <c r="EGH95" s="345"/>
      <c r="EGI95" s="345"/>
      <c r="EGJ95" s="345"/>
      <c r="EGK95" s="345"/>
      <c r="EGL95" s="345"/>
      <c r="EGM95" s="345"/>
      <c r="EGN95" s="345"/>
      <c r="EGO95" s="345"/>
      <c r="EGP95" s="345"/>
      <c r="EGQ95" s="345"/>
      <c r="EGR95" s="345"/>
      <c r="EGS95" s="345"/>
      <c r="EGT95" s="345"/>
      <c r="EGU95" s="345"/>
      <c r="EGV95" s="345"/>
      <c r="EGW95" s="345"/>
      <c r="EGX95" s="345"/>
      <c r="EGY95" s="345"/>
      <c r="EGZ95" s="345"/>
      <c r="EHA95" s="345"/>
      <c r="EHB95" s="345"/>
      <c r="EHC95" s="345"/>
      <c r="EHD95" s="345"/>
      <c r="EHE95" s="345"/>
      <c r="EHF95" s="345"/>
      <c r="EHG95" s="345"/>
      <c r="EHH95" s="345"/>
      <c r="EHI95" s="345"/>
      <c r="EHJ95" s="345"/>
      <c r="EHK95" s="345"/>
      <c r="EHL95" s="345"/>
      <c r="EHM95" s="345"/>
      <c r="EHN95" s="345"/>
      <c r="EHO95" s="345"/>
      <c r="EHP95" s="345"/>
      <c r="EHQ95" s="345"/>
      <c r="EHR95" s="345"/>
      <c r="EHS95" s="345"/>
      <c r="EHT95" s="345"/>
      <c r="EHU95" s="345"/>
      <c r="EHV95" s="345"/>
      <c r="EHW95" s="345"/>
      <c r="EHX95" s="345"/>
      <c r="EHY95" s="345"/>
      <c r="EHZ95" s="345"/>
      <c r="EIA95" s="345"/>
      <c r="EIB95" s="345"/>
      <c r="EIC95" s="345"/>
      <c r="EID95" s="345"/>
      <c r="EIE95" s="345"/>
      <c r="EIF95" s="345"/>
      <c r="EIG95" s="345"/>
      <c r="EIH95" s="345"/>
      <c r="EII95" s="345"/>
      <c r="EIJ95" s="345"/>
      <c r="EIK95" s="345"/>
      <c r="EIL95" s="345"/>
      <c r="EIM95" s="345"/>
      <c r="EIN95" s="345"/>
      <c r="EIO95" s="345"/>
      <c r="EIP95" s="345"/>
      <c r="EIQ95" s="345"/>
      <c r="EIR95" s="345"/>
      <c r="EIS95" s="345"/>
      <c r="EIT95" s="345"/>
      <c r="EIU95" s="345"/>
      <c r="EIV95" s="345"/>
      <c r="EIW95" s="345"/>
      <c r="EIX95" s="345"/>
      <c r="EIY95" s="345"/>
      <c r="EIZ95" s="345"/>
      <c r="EJA95" s="345"/>
      <c r="EJB95" s="345"/>
      <c r="EJC95" s="345"/>
      <c r="EJD95" s="345"/>
      <c r="EJE95" s="345"/>
      <c r="EJF95" s="345"/>
      <c r="EJG95" s="345"/>
      <c r="EJH95" s="345"/>
      <c r="EJI95" s="345"/>
      <c r="EJJ95" s="345"/>
      <c r="EJK95" s="345"/>
      <c r="EJL95" s="345"/>
      <c r="EJM95" s="345"/>
      <c r="EJN95" s="345"/>
      <c r="EJO95" s="345"/>
      <c r="EJP95" s="345"/>
      <c r="EJQ95" s="345"/>
      <c r="EJR95" s="345"/>
      <c r="EJS95" s="345"/>
      <c r="EJT95" s="345"/>
      <c r="EJU95" s="345"/>
      <c r="EJV95" s="345"/>
      <c r="EJW95" s="345"/>
      <c r="EJX95" s="345"/>
      <c r="EJY95" s="345"/>
      <c r="EJZ95" s="345"/>
      <c r="EKA95" s="345"/>
      <c r="EKB95" s="345"/>
      <c r="EKC95" s="345"/>
      <c r="EKD95" s="345"/>
      <c r="EKE95" s="345"/>
      <c r="EKF95" s="345"/>
      <c r="EKG95" s="345"/>
      <c r="EKH95" s="345"/>
      <c r="EKI95" s="345"/>
      <c r="EKJ95" s="345"/>
      <c r="EKK95" s="345"/>
      <c r="EKL95" s="345"/>
      <c r="EKM95" s="345"/>
      <c r="EKN95" s="345"/>
      <c r="EKO95" s="345"/>
      <c r="EKP95" s="345"/>
      <c r="EKQ95" s="345"/>
      <c r="EKR95" s="345"/>
      <c r="EKS95" s="345"/>
      <c r="EKT95" s="345"/>
      <c r="EKU95" s="345"/>
      <c r="EKV95" s="345"/>
      <c r="EKW95" s="345"/>
      <c r="EKX95" s="345"/>
      <c r="EKY95" s="345"/>
      <c r="EKZ95" s="345"/>
      <c r="ELA95" s="345"/>
      <c r="ELB95" s="345"/>
      <c r="ELC95" s="345"/>
      <c r="ELD95" s="345"/>
      <c r="ELE95" s="345"/>
      <c r="ELF95" s="345"/>
      <c r="ELG95" s="345"/>
      <c r="ELH95" s="345"/>
      <c r="ELI95" s="345"/>
      <c r="ELJ95" s="345"/>
      <c r="ELK95" s="345"/>
      <c r="ELL95" s="345"/>
      <c r="ELM95" s="345"/>
      <c r="ELN95" s="345"/>
      <c r="ELO95" s="345"/>
      <c r="ELP95" s="345"/>
      <c r="ELQ95" s="345"/>
      <c r="ELR95" s="345"/>
      <c r="ELS95" s="345"/>
      <c r="ELT95" s="345"/>
      <c r="ELU95" s="345"/>
      <c r="ELV95" s="345"/>
      <c r="ELW95" s="345"/>
      <c r="ELX95" s="345"/>
      <c r="ELY95" s="345"/>
      <c r="ELZ95" s="345"/>
      <c r="EMA95" s="345"/>
      <c r="EMB95" s="345"/>
      <c r="EMC95" s="345"/>
      <c r="EMD95" s="345"/>
      <c r="EME95" s="345"/>
      <c r="EMF95" s="345"/>
      <c r="EMG95" s="345"/>
      <c r="EMH95" s="345"/>
      <c r="EMI95" s="345"/>
      <c r="EMJ95" s="345"/>
      <c r="EMK95" s="345"/>
      <c r="EML95" s="345"/>
      <c r="EMM95" s="345"/>
      <c r="EMN95" s="345"/>
      <c r="EMO95" s="345"/>
      <c r="EMP95" s="345"/>
      <c r="EMQ95" s="345"/>
      <c r="EMR95" s="345"/>
      <c r="EMS95" s="345"/>
      <c r="EMT95" s="345"/>
      <c r="EMU95" s="345"/>
      <c r="EMV95" s="345"/>
      <c r="EMW95" s="345"/>
      <c r="EMX95" s="345"/>
      <c r="EMY95" s="345"/>
      <c r="EMZ95" s="345"/>
      <c r="ENA95" s="345"/>
      <c r="ENB95" s="345"/>
      <c r="ENC95" s="345"/>
      <c r="END95" s="345"/>
      <c r="ENE95" s="345"/>
      <c r="ENF95" s="345"/>
      <c r="ENG95" s="345"/>
      <c r="ENH95" s="345"/>
      <c r="ENI95" s="345"/>
      <c r="ENJ95" s="345"/>
      <c r="ENK95" s="345"/>
      <c r="ENL95" s="345"/>
      <c r="ENM95" s="345"/>
      <c r="ENN95" s="345"/>
      <c r="ENO95" s="345"/>
      <c r="ENP95" s="345"/>
      <c r="ENQ95" s="345"/>
      <c r="ENR95" s="345"/>
      <c r="ENS95" s="345"/>
      <c r="ENT95" s="345"/>
      <c r="ENU95" s="345"/>
      <c r="ENV95" s="345"/>
      <c r="ENW95" s="345"/>
      <c r="ENX95" s="345"/>
      <c r="ENY95" s="345"/>
      <c r="ENZ95" s="345"/>
      <c r="EOA95" s="345"/>
      <c r="EOB95" s="345"/>
      <c r="EOC95" s="345"/>
      <c r="EOD95" s="345"/>
      <c r="EOE95" s="345"/>
      <c r="EOF95" s="345"/>
      <c r="EOG95" s="345"/>
      <c r="EOH95" s="345"/>
      <c r="EOI95" s="345"/>
      <c r="EOJ95" s="345"/>
      <c r="EOK95" s="345"/>
      <c r="EOL95" s="345"/>
      <c r="EOM95" s="345"/>
      <c r="EON95" s="345"/>
      <c r="EOO95" s="345"/>
      <c r="EOP95" s="345"/>
      <c r="EOQ95" s="345"/>
      <c r="EOR95" s="345"/>
      <c r="EOS95" s="345"/>
      <c r="EOT95" s="345"/>
      <c r="EOU95" s="345"/>
      <c r="EOV95" s="345"/>
      <c r="EOW95" s="345"/>
      <c r="EOX95" s="345"/>
      <c r="EOY95" s="345"/>
      <c r="EOZ95" s="345"/>
      <c r="EPA95" s="345"/>
      <c r="EPB95" s="345"/>
      <c r="EPC95" s="345"/>
      <c r="EPD95" s="345"/>
      <c r="EPE95" s="345"/>
      <c r="EPF95" s="345"/>
      <c r="EPG95" s="345"/>
      <c r="EPH95" s="345"/>
      <c r="EPI95" s="345"/>
      <c r="EPJ95" s="345"/>
      <c r="EPK95" s="345"/>
      <c r="EPL95" s="345"/>
      <c r="EPM95" s="345"/>
      <c r="EPN95" s="345"/>
      <c r="EPO95" s="345"/>
      <c r="EPP95" s="345"/>
      <c r="EPQ95" s="345"/>
      <c r="EPR95" s="345"/>
      <c r="EPS95" s="345"/>
      <c r="EPT95" s="345"/>
      <c r="EPU95" s="345"/>
      <c r="EPV95" s="345"/>
      <c r="EPW95" s="345"/>
      <c r="EPX95" s="345"/>
      <c r="EPY95" s="345"/>
      <c r="EPZ95" s="345"/>
      <c r="EQA95" s="345"/>
      <c r="EQB95" s="345"/>
      <c r="EQC95" s="345"/>
      <c r="EQD95" s="345"/>
      <c r="EQE95" s="345"/>
      <c r="EQF95" s="345"/>
      <c r="EQG95" s="345"/>
      <c r="EQH95" s="345"/>
      <c r="EQI95" s="345"/>
      <c r="EQJ95" s="345"/>
      <c r="EQK95" s="345"/>
      <c r="EQL95" s="345"/>
      <c r="EQM95" s="345"/>
      <c r="EQN95" s="345"/>
      <c r="EQO95" s="345"/>
      <c r="EQP95" s="345"/>
      <c r="EQQ95" s="345"/>
      <c r="EQR95" s="345"/>
      <c r="EQS95" s="345"/>
      <c r="EQT95" s="345"/>
      <c r="EQU95" s="345"/>
      <c r="EQV95" s="345"/>
      <c r="EQW95" s="345"/>
      <c r="EQX95" s="345"/>
      <c r="EQY95" s="345"/>
      <c r="EQZ95" s="345"/>
      <c r="ERA95" s="345"/>
      <c r="ERB95" s="345"/>
      <c r="ERC95" s="345"/>
      <c r="ERD95" s="345"/>
      <c r="ERE95" s="345"/>
      <c r="ERF95" s="345"/>
      <c r="ERG95" s="345"/>
      <c r="ERH95" s="345"/>
      <c r="ERI95" s="345"/>
      <c r="ERJ95" s="345"/>
      <c r="ERK95" s="345"/>
      <c r="ERL95" s="345"/>
      <c r="ERM95" s="345"/>
      <c r="ERN95" s="345"/>
      <c r="ERO95" s="345"/>
      <c r="ERP95" s="345"/>
      <c r="ERQ95" s="345"/>
      <c r="ERR95" s="345"/>
      <c r="ERS95" s="345"/>
      <c r="ERT95" s="345"/>
      <c r="ERU95" s="345"/>
      <c r="ERV95" s="345"/>
      <c r="ERW95" s="345"/>
      <c r="ERX95" s="345"/>
      <c r="ERY95" s="345"/>
      <c r="ERZ95" s="345"/>
      <c r="ESA95" s="345"/>
      <c r="ESB95" s="345"/>
      <c r="ESC95" s="345"/>
      <c r="ESD95" s="345"/>
      <c r="ESE95" s="345"/>
      <c r="ESF95" s="345"/>
      <c r="ESG95" s="345"/>
      <c r="ESH95" s="345"/>
      <c r="ESI95" s="345"/>
      <c r="ESJ95" s="345"/>
      <c r="ESK95" s="345"/>
      <c r="ESL95" s="345"/>
      <c r="ESM95" s="345"/>
      <c r="ESN95" s="345"/>
      <c r="ESO95" s="345"/>
      <c r="ESP95" s="345"/>
      <c r="ESQ95" s="345"/>
      <c r="ESR95" s="345"/>
      <c r="ESS95" s="345"/>
      <c r="EST95" s="345"/>
      <c r="ESU95" s="345"/>
      <c r="ESV95" s="345"/>
      <c r="ESW95" s="345"/>
      <c r="ESX95" s="345"/>
      <c r="ESY95" s="345"/>
      <c r="ESZ95" s="345"/>
      <c r="ETA95" s="345"/>
      <c r="ETB95" s="345"/>
      <c r="ETC95" s="345"/>
      <c r="ETD95" s="345"/>
      <c r="ETE95" s="345"/>
      <c r="ETF95" s="345"/>
      <c r="ETG95" s="345"/>
      <c r="ETH95" s="345"/>
      <c r="ETI95" s="345"/>
      <c r="ETJ95" s="345"/>
      <c r="ETK95" s="345"/>
      <c r="ETL95" s="345"/>
      <c r="ETM95" s="345"/>
      <c r="ETN95" s="345"/>
      <c r="ETO95" s="345"/>
      <c r="ETP95" s="345"/>
      <c r="ETQ95" s="345"/>
      <c r="ETR95" s="345"/>
      <c r="ETS95" s="345"/>
      <c r="ETT95" s="345"/>
      <c r="ETU95" s="345"/>
      <c r="ETV95" s="345"/>
      <c r="ETW95" s="345"/>
      <c r="ETX95" s="345"/>
      <c r="ETY95" s="345"/>
      <c r="ETZ95" s="345"/>
      <c r="EUA95" s="345"/>
      <c r="EUB95" s="345"/>
      <c r="EUC95" s="345"/>
      <c r="EUD95" s="345"/>
      <c r="EUE95" s="345"/>
      <c r="EUF95" s="345"/>
      <c r="EUG95" s="345"/>
      <c r="EUH95" s="345"/>
      <c r="EUI95" s="345"/>
      <c r="EUJ95" s="345"/>
      <c r="EUK95" s="345"/>
      <c r="EUL95" s="345"/>
      <c r="EUM95" s="345"/>
      <c r="EUN95" s="345"/>
      <c r="EUO95" s="345"/>
      <c r="EUP95" s="345"/>
      <c r="EUQ95" s="345"/>
      <c r="EUR95" s="345"/>
      <c r="EUS95" s="345"/>
      <c r="EUT95" s="345"/>
      <c r="EUU95" s="345"/>
      <c r="EUV95" s="345"/>
      <c r="EUW95" s="345"/>
      <c r="EUX95" s="345"/>
      <c r="EUY95" s="345"/>
      <c r="EUZ95" s="345"/>
      <c r="EVA95" s="345"/>
      <c r="EVB95" s="345"/>
      <c r="EVC95" s="345"/>
      <c r="EVD95" s="345"/>
      <c r="EVE95" s="345"/>
      <c r="EVF95" s="345"/>
      <c r="EVG95" s="345"/>
      <c r="EVH95" s="345"/>
      <c r="EVI95" s="345"/>
      <c r="EVJ95" s="345"/>
      <c r="EVK95" s="345"/>
      <c r="EVL95" s="345"/>
      <c r="EVM95" s="345"/>
      <c r="EVN95" s="345"/>
      <c r="EVO95" s="345"/>
      <c r="EVP95" s="345"/>
      <c r="EVQ95" s="345"/>
      <c r="EVR95" s="345"/>
      <c r="EVS95" s="345"/>
      <c r="EVT95" s="345"/>
      <c r="EVU95" s="345"/>
      <c r="EVV95" s="345"/>
      <c r="EVW95" s="345"/>
      <c r="EVX95" s="345"/>
      <c r="EVY95" s="345"/>
      <c r="EVZ95" s="345"/>
      <c r="EWA95" s="345"/>
      <c r="EWB95" s="345"/>
      <c r="EWC95" s="345"/>
      <c r="EWD95" s="345"/>
      <c r="EWE95" s="345"/>
      <c r="EWF95" s="345"/>
      <c r="EWG95" s="345"/>
      <c r="EWH95" s="345"/>
      <c r="EWI95" s="345"/>
      <c r="EWJ95" s="345"/>
      <c r="EWK95" s="345"/>
      <c r="EWL95" s="345"/>
      <c r="EWM95" s="345"/>
      <c r="EWN95" s="345"/>
      <c r="EWO95" s="345"/>
      <c r="EWP95" s="345"/>
      <c r="EWQ95" s="345"/>
      <c r="EWR95" s="345"/>
      <c r="EWS95" s="345"/>
      <c r="EWT95" s="345"/>
      <c r="EWU95" s="345"/>
      <c r="EWV95" s="345"/>
      <c r="EWW95" s="345"/>
      <c r="EWX95" s="345"/>
      <c r="EWY95" s="345"/>
      <c r="EWZ95" s="345"/>
      <c r="EXA95" s="345"/>
      <c r="EXB95" s="345"/>
      <c r="EXC95" s="345"/>
      <c r="EXD95" s="345"/>
      <c r="EXE95" s="345"/>
      <c r="EXF95" s="345"/>
      <c r="EXG95" s="345"/>
      <c r="EXH95" s="345"/>
      <c r="EXI95" s="345"/>
      <c r="EXJ95" s="345"/>
      <c r="EXK95" s="345"/>
      <c r="EXL95" s="345"/>
      <c r="EXM95" s="345"/>
      <c r="EXN95" s="345"/>
      <c r="EXO95" s="345"/>
      <c r="EXP95" s="345"/>
      <c r="EXQ95" s="345"/>
      <c r="EXR95" s="345"/>
      <c r="EXS95" s="345"/>
      <c r="EXT95" s="345"/>
      <c r="EXU95" s="345"/>
      <c r="EXV95" s="345"/>
      <c r="EXW95" s="345"/>
      <c r="EXX95" s="345"/>
      <c r="EXY95" s="345"/>
      <c r="EXZ95" s="345"/>
      <c r="EYA95" s="345"/>
      <c r="EYB95" s="345"/>
      <c r="EYC95" s="345"/>
      <c r="EYD95" s="345"/>
      <c r="EYE95" s="345"/>
      <c r="EYF95" s="345"/>
      <c r="EYG95" s="345"/>
      <c r="EYH95" s="345"/>
      <c r="EYI95" s="345"/>
      <c r="EYJ95" s="345"/>
      <c r="EYK95" s="345"/>
      <c r="EYL95" s="345"/>
      <c r="EYM95" s="345"/>
      <c r="EYN95" s="345"/>
      <c r="EYO95" s="345"/>
      <c r="EYP95" s="345"/>
      <c r="EYQ95" s="345"/>
      <c r="EYR95" s="345"/>
      <c r="EYS95" s="345"/>
      <c r="EYT95" s="345"/>
      <c r="EYU95" s="345"/>
      <c r="EYV95" s="345"/>
      <c r="EYW95" s="345"/>
      <c r="EYX95" s="345"/>
      <c r="EYY95" s="345"/>
      <c r="EYZ95" s="345"/>
      <c r="EZA95" s="345"/>
      <c r="EZB95" s="345"/>
      <c r="EZC95" s="345"/>
      <c r="EZD95" s="345"/>
      <c r="EZE95" s="345"/>
      <c r="EZF95" s="345"/>
      <c r="EZG95" s="345"/>
      <c r="EZH95" s="345"/>
      <c r="EZI95" s="345"/>
      <c r="EZJ95" s="345"/>
      <c r="EZK95" s="345"/>
      <c r="EZL95" s="345"/>
      <c r="EZM95" s="345"/>
      <c r="EZN95" s="345"/>
      <c r="EZO95" s="345"/>
      <c r="EZP95" s="345"/>
      <c r="EZQ95" s="345"/>
      <c r="EZR95" s="345"/>
      <c r="EZS95" s="345"/>
      <c r="EZT95" s="345"/>
      <c r="EZU95" s="345"/>
      <c r="EZV95" s="345"/>
      <c r="EZW95" s="345"/>
      <c r="EZX95" s="345"/>
      <c r="EZY95" s="345"/>
      <c r="EZZ95" s="345"/>
      <c r="FAA95" s="345"/>
      <c r="FAB95" s="345"/>
      <c r="FAC95" s="345"/>
      <c r="FAD95" s="345"/>
      <c r="FAE95" s="345"/>
      <c r="FAF95" s="345"/>
      <c r="FAG95" s="345"/>
      <c r="FAH95" s="345"/>
      <c r="FAI95" s="345"/>
      <c r="FAJ95" s="345"/>
      <c r="FAK95" s="345"/>
      <c r="FAL95" s="345"/>
      <c r="FAM95" s="345"/>
      <c r="FAN95" s="345"/>
      <c r="FAO95" s="345"/>
      <c r="FAP95" s="345"/>
      <c r="FAQ95" s="345"/>
      <c r="FAR95" s="345"/>
      <c r="FAS95" s="345"/>
      <c r="FAT95" s="345"/>
      <c r="FAU95" s="345"/>
      <c r="FAV95" s="345"/>
      <c r="FAW95" s="345"/>
      <c r="FAX95" s="345"/>
      <c r="FAY95" s="345"/>
      <c r="FAZ95" s="345"/>
      <c r="FBA95" s="345"/>
      <c r="FBB95" s="345"/>
      <c r="FBC95" s="345"/>
      <c r="FBD95" s="345"/>
      <c r="FBE95" s="345"/>
      <c r="FBF95" s="345"/>
      <c r="FBG95" s="345"/>
      <c r="FBH95" s="345"/>
      <c r="FBI95" s="345"/>
      <c r="FBJ95" s="345"/>
      <c r="FBK95" s="345"/>
      <c r="FBL95" s="345"/>
      <c r="FBM95" s="345"/>
      <c r="FBN95" s="345"/>
      <c r="FBO95" s="345"/>
      <c r="FBP95" s="345"/>
      <c r="FBQ95" s="345"/>
      <c r="FBR95" s="345"/>
      <c r="FBS95" s="345"/>
      <c r="FBT95" s="345"/>
      <c r="FBU95" s="345"/>
      <c r="FBV95" s="345"/>
      <c r="FBW95" s="345"/>
      <c r="FBX95" s="345"/>
      <c r="FBY95" s="345"/>
      <c r="FBZ95" s="345"/>
      <c r="FCA95" s="345"/>
      <c r="FCB95" s="345"/>
      <c r="FCC95" s="345"/>
      <c r="FCD95" s="345"/>
      <c r="FCE95" s="345"/>
      <c r="FCF95" s="345"/>
      <c r="FCG95" s="345"/>
      <c r="FCH95" s="345"/>
      <c r="FCI95" s="345"/>
      <c r="FCJ95" s="345"/>
      <c r="FCK95" s="345"/>
      <c r="FCL95" s="345"/>
      <c r="FCM95" s="345"/>
      <c r="FCN95" s="345"/>
      <c r="FCO95" s="345"/>
      <c r="FCP95" s="345"/>
      <c r="FCQ95" s="345"/>
      <c r="FCR95" s="345"/>
      <c r="FCS95" s="345"/>
      <c r="FCT95" s="345"/>
      <c r="FCU95" s="345"/>
      <c r="FCV95" s="345"/>
      <c r="FCW95" s="345"/>
      <c r="FCX95" s="345"/>
      <c r="FCY95" s="345"/>
      <c r="FCZ95" s="345"/>
      <c r="FDA95" s="345"/>
      <c r="FDB95" s="345"/>
      <c r="FDC95" s="345"/>
      <c r="FDD95" s="345"/>
      <c r="FDE95" s="345"/>
      <c r="FDF95" s="345"/>
      <c r="FDG95" s="345"/>
      <c r="FDH95" s="345"/>
      <c r="FDI95" s="345"/>
      <c r="FDJ95" s="345"/>
      <c r="FDK95" s="345"/>
      <c r="FDL95" s="345"/>
      <c r="FDM95" s="345"/>
      <c r="FDN95" s="345"/>
      <c r="FDO95" s="345"/>
      <c r="FDP95" s="345"/>
      <c r="FDQ95" s="345"/>
      <c r="FDR95" s="345"/>
      <c r="FDS95" s="345"/>
      <c r="FDT95" s="345"/>
      <c r="FDU95" s="345"/>
      <c r="FDV95" s="345"/>
      <c r="FDW95" s="345"/>
      <c r="FDX95" s="345"/>
      <c r="FDY95" s="345"/>
      <c r="FDZ95" s="345"/>
      <c r="FEA95" s="345"/>
      <c r="FEB95" s="345"/>
      <c r="FEC95" s="345"/>
      <c r="FED95" s="345"/>
      <c r="FEE95" s="345"/>
      <c r="FEF95" s="345"/>
      <c r="FEG95" s="345"/>
      <c r="FEH95" s="345"/>
      <c r="FEI95" s="345"/>
      <c r="FEJ95" s="345"/>
      <c r="FEK95" s="345"/>
      <c r="FEL95" s="345"/>
      <c r="FEM95" s="345"/>
      <c r="FEN95" s="345"/>
      <c r="FEO95" s="345"/>
      <c r="FEP95" s="345"/>
      <c r="FEQ95" s="345"/>
      <c r="FER95" s="345"/>
      <c r="FES95" s="345"/>
      <c r="FET95" s="345"/>
      <c r="FEU95" s="345"/>
      <c r="FEV95" s="345"/>
      <c r="FEW95" s="345"/>
      <c r="FEX95" s="345"/>
      <c r="FEY95" s="345"/>
      <c r="FEZ95" s="345"/>
      <c r="FFA95" s="345"/>
      <c r="FFB95" s="345"/>
      <c r="FFC95" s="345"/>
      <c r="FFD95" s="345"/>
      <c r="FFE95" s="345"/>
      <c r="FFF95" s="345"/>
      <c r="FFG95" s="345"/>
      <c r="FFH95" s="345"/>
      <c r="FFI95" s="345"/>
      <c r="FFJ95" s="345"/>
      <c r="FFK95" s="345"/>
      <c r="FFL95" s="345"/>
      <c r="FFM95" s="345"/>
      <c r="FFN95" s="345"/>
      <c r="FFO95" s="345"/>
      <c r="FFP95" s="345"/>
      <c r="FFQ95" s="345"/>
      <c r="FFR95" s="345"/>
      <c r="FFS95" s="345"/>
      <c r="FFT95" s="345"/>
      <c r="FFU95" s="345"/>
      <c r="FFV95" s="345"/>
      <c r="FFW95" s="345"/>
      <c r="FFX95" s="345"/>
      <c r="FFY95" s="345"/>
      <c r="FFZ95" s="345"/>
      <c r="FGA95" s="345"/>
      <c r="FGB95" s="345"/>
      <c r="FGC95" s="345"/>
      <c r="FGD95" s="345"/>
      <c r="FGE95" s="345"/>
      <c r="FGF95" s="345"/>
      <c r="FGG95" s="345"/>
      <c r="FGH95" s="345"/>
      <c r="FGI95" s="345"/>
      <c r="FGJ95" s="345"/>
      <c r="FGK95" s="345"/>
      <c r="FGL95" s="345"/>
      <c r="FGM95" s="345"/>
      <c r="FGN95" s="345"/>
      <c r="FGO95" s="345"/>
      <c r="FGP95" s="345"/>
      <c r="FGQ95" s="345"/>
      <c r="FGR95" s="345"/>
      <c r="FGS95" s="345"/>
      <c r="FGT95" s="345"/>
      <c r="FGU95" s="345"/>
      <c r="FGV95" s="345"/>
      <c r="FGW95" s="345"/>
      <c r="FGX95" s="345"/>
      <c r="FGY95" s="345"/>
      <c r="FGZ95" s="345"/>
      <c r="FHA95" s="345"/>
      <c r="FHB95" s="345"/>
      <c r="FHC95" s="345"/>
      <c r="FHD95" s="345"/>
      <c r="FHE95" s="345"/>
      <c r="FHF95" s="345"/>
      <c r="FHG95" s="345"/>
      <c r="FHH95" s="345"/>
      <c r="FHI95" s="345"/>
      <c r="FHJ95" s="345"/>
      <c r="FHK95" s="345"/>
      <c r="FHL95" s="345"/>
      <c r="FHM95" s="345"/>
      <c r="FHN95" s="345"/>
      <c r="FHO95" s="345"/>
      <c r="FHP95" s="345"/>
      <c r="FHQ95" s="345"/>
      <c r="FHR95" s="345"/>
      <c r="FHS95" s="345"/>
      <c r="FHT95" s="345"/>
      <c r="FHU95" s="345"/>
      <c r="FHV95" s="345"/>
      <c r="FHW95" s="345"/>
      <c r="FHX95" s="345"/>
      <c r="FHY95" s="345"/>
      <c r="FHZ95" s="345"/>
      <c r="FIA95" s="345"/>
      <c r="FIB95" s="345"/>
      <c r="FIC95" s="345"/>
      <c r="FID95" s="345"/>
      <c r="FIE95" s="345"/>
      <c r="FIF95" s="345"/>
      <c r="FIG95" s="345"/>
      <c r="FIH95" s="345"/>
      <c r="FII95" s="345"/>
      <c r="FIJ95" s="345"/>
      <c r="FIK95" s="345"/>
      <c r="FIL95" s="345"/>
      <c r="FIM95" s="345"/>
      <c r="FIN95" s="345"/>
      <c r="FIO95" s="345"/>
      <c r="FIP95" s="345"/>
      <c r="FIQ95" s="345"/>
      <c r="FIR95" s="345"/>
      <c r="FIS95" s="345"/>
      <c r="FIT95" s="345"/>
      <c r="FIU95" s="345"/>
      <c r="FIV95" s="345"/>
      <c r="FIW95" s="345"/>
      <c r="FIX95" s="345"/>
      <c r="FIY95" s="345"/>
      <c r="FIZ95" s="345"/>
      <c r="FJA95" s="345"/>
      <c r="FJB95" s="345"/>
      <c r="FJC95" s="345"/>
      <c r="FJD95" s="345"/>
      <c r="FJE95" s="345"/>
      <c r="FJF95" s="345"/>
      <c r="FJG95" s="345"/>
      <c r="FJH95" s="345"/>
      <c r="FJI95" s="345"/>
      <c r="FJJ95" s="345"/>
      <c r="FJK95" s="345"/>
      <c r="FJL95" s="345"/>
      <c r="FJM95" s="345"/>
      <c r="FJN95" s="345"/>
      <c r="FJO95" s="345"/>
      <c r="FJP95" s="345"/>
      <c r="FJQ95" s="345"/>
      <c r="FJR95" s="345"/>
      <c r="FJS95" s="345"/>
      <c r="FJT95" s="345"/>
      <c r="FJU95" s="345"/>
      <c r="FJV95" s="345"/>
      <c r="FJW95" s="345"/>
      <c r="FJX95" s="345"/>
      <c r="FJY95" s="345"/>
      <c r="FJZ95" s="345"/>
      <c r="FKA95" s="345"/>
      <c r="FKB95" s="345"/>
      <c r="FKC95" s="345"/>
      <c r="FKD95" s="345"/>
      <c r="FKE95" s="345"/>
      <c r="FKF95" s="345"/>
      <c r="FKG95" s="345"/>
      <c r="FKH95" s="345"/>
      <c r="FKI95" s="345"/>
      <c r="FKJ95" s="345"/>
      <c r="FKK95" s="345"/>
      <c r="FKL95" s="345"/>
      <c r="FKM95" s="345"/>
      <c r="FKN95" s="345"/>
      <c r="FKO95" s="345"/>
      <c r="FKP95" s="345"/>
      <c r="FKQ95" s="345"/>
      <c r="FKR95" s="345"/>
      <c r="FKS95" s="345"/>
      <c r="FKT95" s="345"/>
      <c r="FKU95" s="345"/>
      <c r="FKV95" s="345"/>
      <c r="FKW95" s="345"/>
      <c r="FKX95" s="345"/>
      <c r="FKY95" s="345"/>
      <c r="FKZ95" s="345"/>
      <c r="FLA95" s="345"/>
      <c r="FLB95" s="345"/>
      <c r="FLC95" s="345"/>
      <c r="FLD95" s="345"/>
      <c r="FLE95" s="345"/>
      <c r="FLF95" s="345"/>
      <c r="FLG95" s="345"/>
      <c r="FLH95" s="345"/>
      <c r="FLI95" s="345"/>
      <c r="FLJ95" s="345"/>
      <c r="FLK95" s="345"/>
      <c r="FLL95" s="345"/>
      <c r="FLM95" s="345"/>
      <c r="FLN95" s="345"/>
      <c r="FLO95" s="345"/>
      <c r="FLP95" s="345"/>
      <c r="FLQ95" s="345"/>
      <c r="FLR95" s="345"/>
      <c r="FLS95" s="345"/>
      <c r="FLT95" s="345"/>
      <c r="FLU95" s="345"/>
      <c r="FLV95" s="345"/>
      <c r="FLW95" s="345"/>
      <c r="FLX95" s="345"/>
      <c r="FLY95" s="345"/>
      <c r="FLZ95" s="345"/>
      <c r="FMA95" s="345"/>
      <c r="FMB95" s="345"/>
      <c r="FMC95" s="345"/>
      <c r="FMD95" s="345"/>
      <c r="FME95" s="345"/>
      <c r="FMF95" s="345"/>
      <c r="FMG95" s="345"/>
      <c r="FMH95" s="345"/>
      <c r="FMI95" s="345"/>
      <c r="FMJ95" s="345"/>
      <c r="FMK95" s="345"/>
      <c r="FML95" s="345"/>
      <c r="FMM95" s="345"/>
      <c r="FMN95" s="345"/>
      <c r="FMO95" s="345"/>
      <c r="FMP95" s="345"/>
      <c r="FMQ95" s="345"/>
      <c r="FMR95" s="345"/>
      <c r="FMS95" s="345"/>
      <c r="FMT95" s="345"/>
      <c r="FMU95" s="345"/>
      <c r="FMV95" s="345"/>
      <c r="FMW95" s="345"/>
      <c r="FMX95" s="345"/>
      <c r="FMY95" s="345"/>
      <c r="FMZ95" s="345"/>
      <c r="FNA95" s="345"/>
      <c r="FNB95" s="345"/>
      <c r="FNC95" s="345"/>
      <c r="FND95" s="345"/>
      <c r="FNE95" s="345"/>
      <c r="FNF95" s="345"/>
      <c r="FNG95" s="345"/>
      <c r="FNH95" s="345"/>
      <c r="FNI95" s="345"/>
      <c r="FNJ95" s="345"/>
      <c r="FNK95" s="345"/>
      <c r="FNL95" s="345"/>
      <c r="FNM95" s="345"/>
      <c r="FNN95" s="345"/>
      <c r="FNO95" s="345"/>
      <c r="FNP95" s="345"/>
      <c r="FNQ95" s="345"/>
      <c r="FNR95" s="345"/>
      <c r="FNS95" s="345"/>
      <c r="FNT95" s="345"/>
      <c r="FNU95" s="345"/>
      <c r="FNV95" s="345"/>
      <c r="FNW95" s="345"/>
      <c r="FNX95" s="345"/>
      <c r="FNY95" s="345"/>
      <c r="FNZ95" s="345"/>
      <c r="FOA95" s="345"/>
      <c r="FOB95" s="345"/>
      <c r="FOC95" s="345"/>
      <c r="FOD95" s="345"/>
      <c r="FOE95" s="345"/>
      <c r="FOF95" s="345"/>
      <c r="FOG95" s="345"/>
      <c r="FOH95" s="345"/>
      <c r="FOI95" s="345"/>
      <c r="FOJ95" s="345"/>
      <c r="FOK95" s="345"/>
      <c r="FOL95" s="345"/>
      <c r="FOM95" s="345"/>
      <c r="FON95" s="345"/>
      <c r="FOO95" s="345"/>
      <c r="FOP95" s="345"/>
      <c r="FOQ95" s="345"/>
      <c r="FOR95" s="345"/>
      <c r="FOS95" s="345"/>
      <c r="FOT95" s="345"/>
      <c r="FOU95" s="345"/>
      <c r="FOV95" s="345"/>
      <c r="FOW95" s="345"/>
      <c r="FOX95" s="345"/>
      <c r="FOY95" s="345"/>
      <c r="FOZ95" s="345"/>
      <c r="FPA95" s="345"/>
      <c r="FPB95" s="345"/>
      <c r="FPC95" s="345"/>
      <c r="FPD95" s="345"/>
      <c r="FPE95" s="345"/>
      <c r="FPF95" s="345"/>
      <c r="FPG95" s="345"/>
      <c r="FPH95" s="345"/>
      <c r="FPI95" s="345"/>
      <c r="FPJ95" s="345"/>
      <c r="FPK95" s="345"/>
      <c r="FPL95" s="345"/>
      <c r="FPM95" s="345"/>
      <c r="FPN95" s="345"/>
      <c r="FPO95" s="345"/>
      <c r="FPP95" s="345"/>
      <c r="FPQ95" s="345"/>
      <c r="FPR95" s="345"/>
      <c r="FPS95" s="345"/>
      <c r="FPT95" s="345"/>
      <c r="FPU95" s="345"/>
      <c r="FPV95" s="345"/>
      <c r="FPW95" s="345"/>
      <c r="FPX95" s="345"/>
      <c r="FPY95" s="345"/>
      <c r="FPZ95" s="345"/>
      <c r="FQA95" s="345"/>
      <c r="FQB95" s="345"/>
      <c r="FQC95" s="345"/>
      <c r="FQD95" s="345"/>
      <c r="FQE95" s="345"/>
      <c r="FQF95" s="345"/>
      <c r="FQG95" s="345"/>
      <c r="FQH95" s="345"/>
      <c r="FQI95" s="345"/>
      <c r="FQJ95" s="345"/>
      <c r="FQK95" s="345"/>
      <c r="FQL95" s="345"/>
      <c r="FQM95" s="345"/>
      <c r="FQN95" s="345"/>
      <c r="FQO95" s="345"/>
      <c r="FQP95" s="345"/>
      <c r="FQQ95" s="345"/>
      <c r="FQR95" s="345"/>
      <c r="FQS95" s="345"/>
      <c r="FQT95" s="345"/>
      <c r="FQU95" s="345"/>
      <c r="FQV95" s="345"/>
      <c r="FQW95" s="345"/>
      <c r="FQX95" s="345"/>
      <c r="FQY95" s="345"/>
      <c r="FQZ95" s="345"/>
      <c r="FRA95" s="345"/>
      <c r="FRB95" s="345"/>
      <c r="FRC95" s="345"/>
      <c r="FRD95" s="345"/>
      <c r="FRE95" s="345"/>
      <c r="FRF95" s="345"/>
      <c r="FRG95" s="345"/>
      <c r="FRH95" s="345"/>
      <c r="FRI95" s="345"/>
      <c r="FRJ95" s="345"/>
      <c r="FRK95" s="345"/>
      <c r="FRL95" s="345"/>
      <c r="FRM95" s="345"/>
      <c r="FRN95" s="345"/>
      <c r="FRO95" s="345"/>
      <c r="FRP95" s="345"/>
      <c r="FRQ95" s="345"/>
      <c r="FRR95" s="345"/>
      <c r="FRS95" s="345"/>
      <c r="FRT95" s="345"/>
      <c r="FRU95" s="345"/>
      <c r="FRV95" s="345"/>
      <c r="FRW95" s="345"/>
      <c r="FRX95" s="345"/>
      <c r="FRY95" s="345"/>
      <c r="FRZ95" s="345"/>
      <c r="FSA95" s="345"/>
      <c r="FSB95" s="345"/>
      <c r="FSC95" s="345"/>
      <c r="FSD95" s="345"/>
      <c r="FSE95" s="345"/>
      <c r="FSF95" s="345"/>
      <c r="FSG95" s="345"/>
      <c r="FSH95" s="345"/>
      <c r="FSI95" s="345"/>
      <c r="FSJ95" s="345"/>
      <c r="FSK95" s="345"/>
      <c r="FSL95" s="345"/>
      <c r="FSM95" s="345"/>
      <c r="FSN95" s="345"/>
      <c r="FSO95" s="345"/>
      <c r="FSP95" s="345"/>
      <c r="FSQ95" s="345"/>
      <c r="FSR95" s="345"/>
      <c r="FSS95" s="345"/>
      <c r="FST95" s="345"/>
      <c r="FSU95" s="345"/>
      <c r="FSV95" s="345"/>
      <c r="FSW95" s="345"/>
      <c r="FSX95" s="345"/>
      <c r="FSY95" s="345"/>
      <c r="FSZ95" s="345"/>
      <c r="FTA95" s="345"/>
      <c r="FTB95" s="345"/>
      <c r="FTC95" s="345"/>
      <c r="FTD95" s="345"/>
      <c r="FTE95" s="345"/>
      <c r="FTF95" s="345"/>
      <c r="FTG95" s="345"/>
      <c r="FTH95" s="345"/>
      <c r="FTI95" s="345"/>
      <c r="FTJ95" s="345"/>
      <c r="FTK95" s="345"/>
      <c r="FTL95" s="345"/>
      <c r="FTM95" s="345"/>
      <c r="FTN95" s="345"/>
      <c r="FTO95" s="345"/>
      <c r="FTP95" s="345"/>
      <c r="FTQ95" s="345"/>
      <c r="FTR95" s="345"/>
      <c r="FTS95" s="345"/>
      <c r="FTT95" s="345"/>
      <c r="FTU95" s="345"/>
      <c r="FTV95" s="345"/>
      <c r="FTW95" s="345"/>
      <c r="FTX95" s="345"/>
      <c r="FTY95" s="345"/>
      <c r="FTZ95" s="345"/>
      <c r="FUA95" s="345"/>
      <c r="FUB95" s="345"/>
      <c r="FUC95" s="345"/>
      <c r="FUD95" s="345"/>
      <c r="FUE95" s="345"/>
      <c r="FUF95" s="345"/>
      <c r="FUG95" s="345"/>
      <c r="FUH95" s="345"/>
      <c r="FUI95" s="345"/>
      <c r="FUJ95" s="345"/>
      <c r="FUK95" s="345"/>
      <c r="FUL95" s="345"/>
      <c r="FUM95" s="345"/>
      <c r="FUN95" s="345"/>
      <c r="FUO95" s="345"/>
      <c r="FUP95" s="345"/>
      <c r="FUQ95" s="345"/>
      <c r="FUR95" s="345"/>
      <c r="FUS95" s="345"/>
      <c r="FUT95" s="345"/>
      <c r="FUU95" s="345"/>
      <c r="FUV95" s="345"/>
      <c r="FUW95" s="345"/>
      <c r="FUX95" s="345"/>
      <c r="FUY95" s="345"/>
      <c r="FUZ95" s="345"/>
      <c r="FVA95" s="345"/>
      <c r="FVB95" s="345"/>
      <c r="FVC95" s="345"/>
      <c r="FVD95" s="345"/>
      <c r="FVE95" s="345"/>
      <c r="FVF95" s="345"/>
      <c r="FVG95" s="345"/>
      <c r="FVH95" s="345"/>
      <c r="FVI95" s="345"/>
      <c r="FVJ95" s="345"/>
      <c r="FVK95" s="345"/>
      <c r="FVL95" s="345"/>
      <c r="FVM95" s="345"/>
      <c r="FVN95" s="345"/>
      <c r="FVO95" s="345"/>
      <c r="FVP95" s="345"/>
      <c r="FVQ95" s="345"/>
      <c r="FVR95" s="345"/>
      <c r="FVS95" s="345"/>
      <c r="FVT95" s="345"/>
      <c r="FVU95" s="345"/>
      <c r="FVV95" s="345"/>
      <c r="FVW95" s="345"/>
      <c r="FVX95" s="345"/>
      <c r="FVY95" s="345"/>
      <c r="FVZ95" s="345"/>
      <c r="FWA95" s="345"/>
      <c r="FWB95" s="345"/>
      <c r="FWC95" s="345"/>
      <c r="FWD95" s="345"/>
      <c r="FWE95" s="345"/>
      <c r="FWF95" s="345"/>
      <c r="FWG95" s="345"/>
      <c r="FWH95" s="345"/>
      <c r="FWI95" s="345"/>
      <c r="FWJ95" s="345"/>
      <c r="FWK95" s="345"/>
      <c r="FWL95" s="345"/>
      <c r="FWM95" s="345"/>
      <c r="FWN95" s="345"/>
      <c r="FWO95" s="345"/>
      <c r="FWP95" s="345"/>
      <c r="FWQ95" s="345"/>
      <c r="FWR95" s="345"/>
      <c r="FWS95" s="345"/>
      <c r="FWT95" s="345"/>
      <c r="FWU95" s="345"/>
      <c r="FWV95" s="345"/>
      <c r="FWW95" s="345"/>
      <c r="FWX95" s="345"/>
      <c r="FWY95" s="345"/>
      <c r="FWZ95" s="345"/>
      <c r="FXA95" s="345"/>
      <c r="FXB95" s="345"/>
      <c r="FXC95" s="345"/>
      <c r="FXD95" s="345"/>
      <c r="FXE95" s="345"/>
      <c r="FXF95" s="345"/>
      <c r="FXG95" s="345"/>
      <c r="FXH95" s="345"/>
      <c r="FXI95" s="345"/>
      <c r="FXJ95" s="345"/>
      <c r="FXK95" s="345"/>
      <c r="FXL95" s="345"/>
      <c r="FXM95" s="345"/>
      <c r="FXN95" s="345"/>
      <c r="FXO95" s="345"/>
      <c r="FXP95" s="345"/>
      <c r="FXQ95" s="345"/>
      <c r="FXR95" s="345"/>
      <c r="FXS95" s="345"/>
      <c r="FXT95" s="345"/>
      <c r="FXU95" s="345"/>
      <c r="FXV95" s="345"/>
      <c r="FXW95" s="345"/>
      <c r="FXX95" s="345"/>
      <c r="FXY95" s="345"/>
      <c r="FXZ95" s="345"/>
      <c r="FYA95" s="345"/>
      <c r="FYB95" s="345"/>
      <c r="FYC95" s="345"/>
      <c r="FYD95" s="345"/>
      <c r="FYE95" s="345"/>
      <c r="FYF95" s="345"/>
      <c r="FYG95" s="345"/>
      <c r="FYH95" s="345"/>
      <c r="FYI95" s="345"/>
      <c r="FYJ95" s="345"/>
      <c r="FYK95" s="345"/>
      <c r="FYL95" s="345"/>
      <c r="FYM95" s="345"/>
      <c r="FYN95" s="345"/>
      <c r="FYO95" s="345"/>
      <c r="FYP95" s="345"/>
      <c r="FYQ95" s="345"/>
      <c r="FYR95" s="345"/>
      <c r="FYS95" s="345"/>
      <c r="FYT95" s="345"/>
      <c r="FYU95" s="345"/>
      <c r="FYV95" s="345"/>
      <c r="FYW95" s="345"/>
      <c r="FYX95" s="345"/>
      <c r="FYY95" s="345"/>
      <c r="FYZ95" s="345"/>
      <c r="FZA95" s="345"/>
      <c r="FZB95" s="345"/>
      <c r="FZC95" s="345"/>
      <c r="FZD95" s="345"/>
      <c r="FZE95" s="345"/>
      <c r="FZF95" s="345"/>
      <c r="FZG95" s="345"/>
      <c r="FZH95" s="345"/>
      <c r="FZI95" s="345"/>
      <c r="FZJ95" s="345"/>
      <c r="FZK95" s="345"/>
      <c r="FZL95" s="345"/>
      <c r="FZM95" s="345"/>
      <c r="FZN95" s="345"/>
      <c r="FZO95" s="345"/>
      <c r="FZP95" s="345"/>
      <c r="FZQ95" s="345"/>
      <c r="FZR95" s="345"/>
      <c r="FZS95" s="345"/>
      <c r="FZT95" s="345"/>
      <c r="FZU95" s="345"/>
      <c r="FZV95" s="345"/>
      <c r="FZW95" s="345"/>
      <c r="FZX95" s="345"/>
      <c r="FZY95" s="345"/>
      <c r="FZZ95" s="345"/>
      <c r="GAA95" s="345"/>
      <c r="GAB95" s="345"/>
      <c r="GAC95" s="345"/>
      <c r="GAD95" s="345"/>
      <c r="GAE95" s="345"/>
      <c r="GAF95" s="345"/>
      <c r="GAG95" s="345"/>
      <c r="GAH95" s="345"/>
      <c r="GAI95" s="345"/>
      <c r="GAJ95" s="345"/>
      <c r="GAK95" s="345"/>
      <c r="GAL95" s="345"/>
      <c r="GAM95" s="345"/>
      <c r="GAN95" s="345"/>
      <c r="GAO95" s="345"/>
      <c r="GAP95" s="345"/>
      <c r="GAQ95" s="345"/>
      <c r="GAR95" s="345"/>
      <c r="GAS95" s="345"/>
      <c r="GAT95" s="345"/>
      <c r="GAU95" s="345"/>
      <c r="GAV95" s="345"/>
      <c r="GAW95" s="345"/>
      <c r="GAX95" s="345"/>
      <c r="GAY95" s="345"/>
      <c r="GAZ95" s="345"/>
      <c r="GBA95" s="345"/>
      <c r="GBB95" s="345"/>
      <c r="GBC95" s="345"/>
      <c r="GBD95" s="345"/>
      <c r="GBE95" s="345"/>
      <c r="GBF95" s="345"/>
      <c r="GBG95" s="345"/>
      <c r="GBH95" s="345"/>
      <c r="GBI95" s="345"/>
      <c r="GBJ95" s="345"/>
      <c r="GBK95" s="345"/>
      <c r="GBL95" s="345"/>
      <c r="GBM95" s="345"/>
      <c r="GBN95" s="345"/>
      <c r="GBO95" s="345"/>
      <c r="GBP95" s="345"/>
      <c r="GBQ95" s="345"/>
      <c r="GBR95" s="345"/>
      <c r="GBS95" s="345"/>
      <c r="GBT95" s="345"/>
      <c r="GBU95" s="345"/>
      <c r="GBV95" s="345"/>
      <c r="GBW95" s="345"/>
      <c r="GBX95" s="345"/>
      <c r="GBY95" s="345"/>
      <c r="GBZ95" s="345"/>
      <c r="GCA95" s="345"/>
      <c r="GCB95" s="345"/>
      <c r="GCC95" s="345"/>
      <c r="GCD95" s="345"/>
      <c r="GCE95" s="345"/>
      <c r="GCF95" s="345"/>
      <c r="GCG95" s="345"/>
      <c r="GCH95" s="345"/>
      <c r="GCI95" s="345"/>
      <c r="GCJ95" s="345"/>
      <c r="GCK95" s="345"/>
      <c r="GCL95" s="345"/>
      <c r="GCM95" s="345"/>
      <c r="GCN95" s="345"/>
      <c r="GCO95" s="345"/>
      <c r="GCP95" s="345"/>
      <c r="GCQ95" s="345"/>
      <c r="GCR95" s="345"/>
      <c r="GCS95" s="345"/>
      <c r="GCT95" s="345"/>
      <c r="GCU95" s="345"/>
      <c r="GCV95" s="345"/>
      <c r="GCW95" s="345"/>
      <c r="GCX95" s="345"/>
      <c r="GCY95" s="345"/>
      <c r="GCZ95" s="345"/>
      <c r="GDA95" s="345"/>
      <c r="GDB95" s="345"/>
      <c r="GDC95" s="345"/>
      <c r="GDD95" s="345"/>
      <c r="GDE95" s="345"/>
      <c r="GDF95" s="345"/>
      <c r="GDG95" s="345"/>
      <c r="GDH95" s="345"/>
      <c r="GDI95" s="345"/>
      <c r="GDJ95" s="345"/>
      <c r="GDK95" s="345"/>
      <c r="GDL95" s="345"/>
      <c r="GDM95" s="345"/>
      <c r="GDN95" s="345"/>
      <c r="GDO95" s="345"/>
      <c r="GDP95" s="345"/>
      <c r="GDQ95" s="345"/>
      <c r="GDR95" s="345"/>
      <c r="GDS95" s="345"/>
      <c r="GDT95" s="345"/>
      <c r="GDU95" s="345"/>
      <c r="GDV95" s="345"/>
      <c r="GDW95" s="345"/>
      <c r="GDX95" s="345"/>
      <c r="GDY95" s="345"/>
      <c r="GDZ95" s="345"/>
      <c r="GEA95" s="345"/>
      <c r="GEB95" s="345"/>
      <c r="GEC95" s="345"/>
      <c r="GED95" s="345"/>
      <c r="GEE95" s="345"/>
      <c r="GEF95" s="345"/>
      <c r="GEG95" s="345"/>
      <c r="GEH95" s="345"/>
      <c r="GEI95" s="345"/>
      <c r="GEJ95" s="345"/>
      <c r="GEK95" s="345"/>
      <c r="GEL95" s="345"/>
      <c r="GEM95" s="345"/>
      <c r="GEN95" s="345"/>
      <c r="GEO95" s="345"/>
      <c r="GEP95" s="345"/>
      <c r="GEQ95" s="345"/>
      <c r="GER95" s="345"/>
      <c r="GES95" s="345"/>
      <c r="GET95" s="345"/>
      <c r="GEU95" s="345"/>
      <c r="GEV95" s="345"/>
      <c r="GEW95" s="345"/>
      <c r="GEX95" s="345"/>
      <c r="GEY95" s="345"/>
      <c r="GEZ95" s="345"/>
      <c r="GFA95" s="345"/>
      <c r="GFB95" s="345"/>
      <c r="GFC95" s="345"/>
      <c r="GFD95" s="345"/>
      <c r="GFE95" s="345"/>
      <c r="GFF95" s="345"/>
      <c r="GFG95" s="345"/>
      <c r="GFH95" s="345"/>
      <c r="GFI95" s="345"/>
      <c r="GFJ95" s="345"/>
      <c r="GFK95" s="345"/>
      <c r="GFL95" s="345"/>
      <c r="GFM95" s="345"/>
      <c r="GFN95" s="345"/>
      <c r="GFO95" s="345"/>
      <c r="GFP95" s="345"/>
      <c r="GFQ95" s="345"/>
      <c r="GFR95" s="345"/>
      <c r="GFS95" s="345"/>
      <c r="GFT95" s="345"/>
      <c r="GFU95" s="345"/>
      <c r="GFV95" s="345"/>
      <c r="GFW95" s="345"/>
      <c r="GFX95" s="345"/>
      <c r="GFY95" s="345"/>
      <c r="GFZ95" s="345"/>
      <c r="GGA95" s="345"/>
      <c r="GGB95" s="345"/>
      <c r="GGC95" s="345"/>
      <c r="GGD95" s="345"/>
      <c r="GGE95" s="345"/>
      <c r="GGF95" s="345"/>
      <c r="GGG95" s="345"/>
      <c r="GGH95" s="345"/>
      <c r="GGI95" s="345"/>
      <c r="GGJ95" s="345"/>
      <c r="GGK95" s="345"/>
      <c r="GGL95" s="345"/>
      <c r="GGM95" s="345"/>
      <c r="GGN95" s="345"/>
      <c r="GGO95" s="345"/>
      <c r="GGP95" s="345"/>
      <c r="GGQ95" s="345"/>
      <c r="GGR95" s="345"/>
      <c r="GGS95" s="345"/>
      <c r="GGT95" s="345"/>
      <c r="GGU95" s="345"/>
      <c r="GGV95" s="345"/>
      <c r="GGW95" s="345"/>
      <c r="GGX95" s="345"/>
      <c r="GGY95" s="345"/>
      <c r="GGZ95" s="345"/>
      <c r="GHA95" s="345"/>
      <c r="GHB95" s="345"/>
      <c r="GHC95" s="345"/>
      <c r="GHD95" s="345"/>
      <c r="GHE95" s="345"/>
      <c r="GHF95" s="345"/>
      <c r="GHG95" s="345"/>
      <c r="GHH95" s="345"/>
      <c r="GHI95" s="345"/>
      <c r="GHJ95" s="345"/>
      <c r="GHK95" s="345"/>
      <c r="GHL95" s="345"/>
      <c r="GHM95" s="345"/>
      <c r="GHN95" s="345"/>
      <c r="GHO95" s="345"/>
      <c r="GHP95" s="345"/>
      <c r="GHQ95" s="345"/>
      <c r="GHR95" s="345"/>
      <c r="GHS95" s="345"/>
      <c r="GHT95" s="345"/>
      <c r="GHU95" s="345"/>
      <c r="GHV95" s="345"/>
      <c r="GHW95" s="345"/>
      <c r="GHX95" s="345"/>
      <c r="GHY95" s="345"/>
      <c r="GHZ95" s="345"/>
      <c r="GIA95" s="345"/>
      <c r="GIB95" s="345"/>
      <c r="GIC95" s="345"/>
      <c r="GID95" s="345"/>
      <c r="GIE95" s="345"/>
      <c r="GIF95" s="345"/>
      <c r="GIG95" s="345"/>
      <c r="GIH95" s="345"/>
      <c r="GII95" s="345"/>
      <c r="GIJ95" s="345"/>
      <c r="GIK95" s="345"/>
      <c r="GIL95" s="345"/>
      <c r="GIM95" s="345"/>
      <c r="GIN95" s="345"/>
      <c r="GIO95" s="345"/>
      <c r="GIP95" s="345"/>
      <c r="GIQ95" s="345"/>
      <c r="GIR95" s="345"/>
      <c r="GIS95" s="345"/>
      <c r="GIT95" s="345"/>
      <c r="GIU95" s="345"/>
      <c r="GIV95" s="345"/>
      <c r="GIW95" s="345"/>
      <c r="GIX95" s="345"/>
      <c r="GIY95" s="345"/>
      <c r="GIZ95" s="345"/>
      <c r="GJA95" s="345"/>
      <c r="GJB95" s="345"/>
      <c r="GJC95" s="345"/>
      <c r="GJD95" s="345"/>
      <c r="GJE95" s="345"/>
      <c r="GJF95" s="345"/>
      <c r="GJG95" s="345"/>
      <c r="GJH95" s="345"/>
      <c r="GJI95" s="345"/>
      <c r="GJJ95" s="345"/>
      <c r="GJK95" s="345"/>
      <c r="GJL95" s="345"/>
      <c r="GJM95" s="345"/>
      <c r="GJN95" s="345"/>
      <c r="GJO95" s="345"/>
      <c r="GJP95" s="345"/>
      <c r="GJQ95" s="345"/>
      <c r="GJR95" s="345"/>
      <c r="GJS95" s="345"/>
      <c r="GJT95" s="345"/>
      <c r="GJU95" s="345"/>
      <c r="GJV95" s="345"/>
      <c r="GJW95" s="345"/>
      <c r="GJX95" s="345"/>
      <c r="GJY95" s="345"/>
      <c r="GJZ95" s="345"/>
      <c r="GKA95" s="345"/>
      <c r="GKB95" s="345"/>
      <c r="GKC95" s="345"/>
      <c r="GKD95" s="345"/>
      <c r="GKE95" s="345"/>
      <c r="GKF95" s="345"/>
      <c r="GKG95" s="345"/>
      <c r="GKH95" s="345"/>
      <c r="GKI95" s="345"/>
      <c r="GKJ95" s="345"/>
      <c r="GKK95" s="345"/>
      <c r="GKL95" s="345"/>
      <c r="GKM95" s="345"/>
      <c r="GKN95" s="345"/>
      <c r="GKO95" s="345"/>
      <c r="GKP95" s="345"/>
      <c r="GKQ95" s="345"/>
      <c r="GKR95" s="345"/>
      <c r="GKS95" s="345"/>
      <c r="GKT95" s="345"/>
      <c r="GKU95" s="345"/>
      <c r="GKV95" s="345"/>
      <c r="GKW95" s="345"/>
      <c r="GKX95" s="345"/>
      <c r="GKY95" s="345"/>
      <c r="GKZ95" s="345"/>
      <c r="GLA95" s="345"/>
      <c r="GLB95" s="345"/>
      <c r="GLC95" s="345"/>
      <c r="GLD95" s="345"/>
      <c r="GLE95" s="345"/>
      <c r="GLF95" s="345"/>
      <c r="GLG95" s="345"/>
      <c r="GLH95" s="345"/>
      <c r="GLI95" s="345"/>
      <c r="GLJ95" s="345"/>
      <c r="GLK95" s="345"/>
      <c r="GLL95" s="345"/>
      <c r="GLM95" s="345"/>
      <c r="GLN95" s="345"/>
      <c r="GLO95" s="345"/>
      <c r="GLP95" s="345"/>
      <c r="GLQ95" s="345"/>
      <c r="GLR95" s="345"/>
      <c r="GLS95" s="345"/>
      <c r="GLT95" s="345"/>
      <c r="GLU95" s="345"/>
      <c r="GLV95" s="345"/>
      <c r="GLW95" s="345"/>
      <c r="GLX95" s="345"/>
      <c r="GLY95" s="345"/>
      <c r="GLZ95" s="345"/>
      <c r="GMA95" s="345"/>
      <c r="GMB95" s="345"/>
      <c r="GMC95" s="345"/>
      <c r="GMD95" s="345"/>
      <c r="GME95" s="345"/>
      <c r="GMF95" s="345"/>
      <c r="GMG95" s="345"/>
      <c r="GMH95" s="345"/>
      <c r="GMI95" s="345"/>
      <c r="GMJ95" s="345"/>
      <c r="GMK95" s="345"/>
      <c r="GML95" s="345"/>
      <c r="GMM95" s="345"/>
      <c r="GMN95" s="345"/>
      <c r="GMO95" s="345"/>
      <c r="GMP95" s="345"/>
      <c r="GMQ95" s="345"/>
      <c r="GMR95" s="345"/>
      <c r="GMS95" s="345"/>
      <c r="GMT95" s="345"/>
      <c r="GMU95" s="345"/>
      <c r="GMV95" s="345"/>
      <c r="GMW95" s="345"/>
      <c r="GMX95" s="345"/>
      <c r="GMY95" s="345"/>
      <c r="GMZ95" s="345"/>
      <c r="GNA95" s="345"/>
      <c r="GNB95" s="345"/>
      <c r="GNC95" s="345"/>
      <c r="GND95" s="345"/>
      <c r="GNE95" s="345"/>
      <c r="GNF95" s="345"/>
      <c r="GNG95" s="345"/>
      <c r="GNH95" s="345"/>
      <c r="GNI95" s="345"/>
      <c r="GNJ95" s="345"/>
      <c r="GNK95" s="345"/>
      <c r="GNL95" s="345"/>
      <c r="GNM95" s="345"/>
      <c r="GNN95" s="345"/>
      <c r="GNO95" s="345"/>
      <c r="GNP95" s="345"/>
      <c r="GNQ95" s="345"/>
      <c r="GNR95" s="345"/>
      <c r="GNS95" s="345"/>
      <c r="GNT95" s="345"/>
      <c r="GNU95" s="345"/>
      <c r="GNV95" s="345"/>
      <c r="GNW95" s="345"/>
      <c r="GNX95" s="345"/>
      <c r="GNY95" s="345"/>
      <c r="GNZ95" s="345"/>
      <c r="GOA95" s="345"/>
      <c r="GOB95" s="345"/>
      <c r="GOC95" s="345"/>
      <c r="GOD95" s="345"/>
      <c r="GOE95" s="345"/>
      <c r="GOF95" s="345"/>
      <c r="GOG95" s="345"/>
      <c r="GOH95" s="345"/>
      <c r="GOI95" s="345"/>
      <c r="GOJ95" s="345"/>
      <c r="GOK95" s="345"/>
      <c r="GOL95" s="345"/>
      <c r="GOM95" s="345"/>
      <c r="GON95" s="345"/>
      <c r="GOO95" s="345"/>
      <c r="GOP95" s="345"/>
      <c r="GOQ95" s="345"/>
      <c r="GOR95" s="345"/>
      <c r="GOS95" s="345"/>
      <c r="GOT95" s="345"/>
      <c r="GOU95" s="345"/>
      <c r="GOV95" s="345"/>
      <c r="GOW95" s="345"/>
      <c r="GOX95" s="345"/>
      <c r="GOY95" s="345"/>
      <c r="GOZ95" s="345"/>
      <c r="GPA95" s="345"/>
      <c r="GPB95" s="345"/>
      <c r="GPC95" s="345"/>
      <c r="GPD95" s="345"/>
      <c r="GPE95" s="345"/>
      <c r="GPF95" s="345"/>
      <c r="GPG95" s="345"/>
      <c r="GPH95" s="345"/>
      <c r="GPI95" s="345"/>
      <c r="GPJ95" s="345"/>
      <c r="GPK95" s="345"/>
      <c r="GPL95" s="345"/>
      <c r="GPM95" s="345"/>
      <c r="GPN95" s="345"/>
      <c r="GPO95" s="345"/>
      <c r="GPP95" s="345"/>
      <c r="GPQ95" s="345"/>
      <c r="GPR95" s="345"/>
      <c r="GPS95" s="345"/>
      <c r="GPT95" s="345"/>
      <c r="GPU95" s="345"/>
      <c r="GPV95" s="345"/>
      <c r="GPW95" s="345"/>
      <c r="GPX95" s="345"/>
      <c r="GPY95" s="345"/>
      <c r="GPZ95" s="345"/>
      <c r="GQA95" s="345"/>
      <c r="GQB95" s="345"/>
      <c r="GQC95" s="345"/>
      <c r="GQD95" s="345"/>
      <c r="GQE95" s="345"/>
      <c r="GQF95" s="345"/>
      <c r="GQG95" s="345"/>
      <c r="GQH95" s="345"/>
      <c r="GQI95" s="345"/>
      <c r="GQJ95" s="345"/>
      <c r="GQK95" s="345"/>
      <c r="GQL95" s="345"/>
      <c r="GQM95" s="345"/>
      <c r="GQN95" s="345"/>
      <c r="GQO95" s="345"/>
      <c r="GQP95" s="345"/>
      <c r="GQQ95" s="345"/>
      <c r="GQR95" s="345"/>
      <c r="GQS95" s="345"/>
      <c r="GQT95" s="345"/>
      <c r="GQU95" s="345"/>
      <c r="GQV95" s="345"/>
      <c r="GQW95" s="345"/>
      <c r="GQX95" s="345"/>
      <c r="GQY95" s="345"/>
      <c r="GQZ95" s="345"/>
      <c r="GRA95" s="345"/>
      <c r="GRB95" s="345"/>
      <c r="GRC95" s="345"/>
      <c r="GRD95" s="345"/>
      <c r="GRE95" s="345"/>
      <c r="GRF95" s="345"/>
      <c r="GRG95" s="345"/>
      <c r="GRH95" s="345"/>
      <c r="GRI95" s="345"/>
      <c r="GRJ95" s="345"/>
      <c r="GRK95" s="345"/>
      <c r="GRL95" s="345"/>
      <c r="GRM95" s="345"/>
      <c r="GRN95" s="345"/>
      <c r="GRO95" s="345"/>
      <c r="GRP95" s="345"/>
      <c r="GRQ95" s="345"/>
      <c r="GRR95" s="345"/>
      <c r="GRS95" s="345"/>
      <c r="GRT95" s="345"/>
      <c r="GRU95" s="345"/>
      <c r="GRV95" s="345"/>
      <c r="GRW95" s="345"/>
      <c r="GRX95" s="345"/>
      <c r="GRY95" s="345"/>
      <c r="GRZ95" s="345"/>
      <c r="GSA95" s="345"/>
      <c r="GSB95" s="345"/>
      <c r="GSC95" s="345"/>
      <c r="GSD95" s="345"/>
      <c r="GSE95" s="345"/>
      <c r="GSF95" s="345"/>
      <c r="GSG95" s="345"/>
      <c r="GSH95" s="345"/>
      <c r="GSI95" s="345"/>
      <c r="GSJ95" s="345"/>
      <c r="GSK95" s="345"/>
      <c r="GSL95" s="345"/>
      <c r="GSM95" s="345"/>
      <c r="GSN95" s="345"/>
      <c r="GSO95" s="345"/>
      <c r="GSP95" s="345"/>
      <c r="GSQ95" s="345"/>
      <c r="GSR95" s="345"/>
      <c r="GSS95" s="345"/>
      <c r="GST95" s="345"/>
      <c r="GSU95" s="345"/>
      <c r="GSV95" s="345"/>
      <c r="GSW95" s="345"/>
      <c r="GSX95" s="345"/>
      <c r="GSY95" s="345"/>
      <c r="GSZ95" s="345"/>
      <c r="GTA95" s="345"/>
      <c r="GTB95" s="345"/>
      <c r="GTC95" s="345"/>
      <c r="GTD95" s="345"/>
      <c r="GTE95" s="345"/>
      <c r="GTF95" s="345"/>
      <c r="GTG95" s="345"/>
      <c r="GTH95" s="345"/>
      <c r="GTI95" s="345"/>
      <c r="GTJ95" s="345"/>
      <c r="GTK95" s="345"/>
      <c r="GTL95" s="345"/>
      <c r="GTM95" s="345"/>
      <c r="GTN95" s="345"/>
      <c r="GTO95" s="345"/>
      <c r="GTP95" s="345"/>
      <c r="GTQ95" s="345"/>
      <c r="GTR95" s="345"/>
      <c r="GTS95" s="345"/>
      <c r="GTT95" s="345"/>
      <c r="GTU95" s="345"/>
      <c r="GTV95" s="345"/>
      <c r="GTW95" s="345"/>
      <c r="GTX95" s="345"/>
      <c r="GTY95" s="345"/>
      <c r="GTZ95" s="345"/>
      <c r="GUA95" s="345"/>
      <c r="GUB95" s="345"/>
      <c r="GUC95" s="345"/>
      <c r="GUD95" s="345"/>
      <c r="GUE95" s="345"/>
      <c r="GUF95" s="345"/>
      <c r="GUG95" s="345"/>
      <c r="GUH95" s="345"/>
      <c r="GUI95" s="345"/>
      <c r="GUJ95" s="345"/>
      <c r="GUK95" s="345"/>
      <c r="GUL95" s="345"/>
      <c r="GUM95" s="345"/>
      <c r="GUN95" s="345"/>
      <c r="GUO95" s="345"/>
      <c r="GUP95" s="345"/>
      <c r="GUQ95" s="345"/>
      <c r="GUR95" s="345"/>
      <c r="GUS95" s="345"/>
      <c r="GUT95" s="345"/>
      <c r="GUU95" s="345"/>
      <c r="GUV95" s="345"/>
      <c r="GUW95" s="345"/>
      <c r="GUX95" s="345"/>
      <c r="GUY95" s="345"/>
      <c r="GUZ95" s="345"/>
      <c r="GVA95" s="345"/>
      <c r="GVB95" s="345"/>
      <c r="GVC95" s="345"/>
      <c r="GVD95" s="345"/>
      <c r="GVE95" s="345"/>
      <c r="GVF95" s="345"/>
      <c r="GVG95" s="345"/>
      <c r="GVH95" s="345"/>
      <c r="GVI95" s="345"/>
      <c r="GVJ95" s="345"/>
      <c r="GVK95" s="345"/>
      <c r="GVL95" s="345"/>
      <c r="GVM95" s="345"/>
      <c r="GVN95" s="345"/>
      <c r="GVO95" s="345"/>
      <c r="GVP95" s="345"/>
      <c r="GVQ95" s="345"/>
      <c r="GVR95" s="345"/>
      <c r="GVS95" s="345"/>
      <c r="GVT95" s="345"/>
      <c r="GVU95" s="345"/>
      <c r="GVV95" s="345"/>
      <c r="GVW95" s="345"/>
      <c r="GVX95" s="345"/>
      <c r="GVY95" s="345"/>
      <c r="GVZ95" s="345"/>
      <c r="GWA95" s="345"/>
      <c r="GWB95" s="345"/>
      <c r="GWC95" s="345"/>
      <c r="GWD95" s="345"/>
      <c r="GWE95" s="345"/>
      <c r="GWF95" s="345"/>
      <c r="GWG95" s="345"/>
      <c r="GWH95" s="345"/>
      <c r="GWI95" s="345"/>
      <c r="GWJ95" s="345"/>
      <c r="GWK95" s="345"/>
      <c r="GWL95" s="345"/>
      <c r="GWM95" s="345"/>
      <c r="GWN95" s="345"/>
      <c r="GWO95" s="345"/>
      <c r="GWP95" s="345"/>
      <c r="GWQ95" s="345"/>
      <c r="GWR95" s="345"/>
      <c r="GWS95" s="345"/>
      <c r="GWT95" s="345"/>
      <c r="GWU95" s="345"/>
      <c r="GWV95" s="345"/>
      <c r="GWW95" s="345"/>
      <c r="GWX95" s="345"/>
      <c r="GWY95" s="345"/>
      <c r="GWZ95" s="345"/>
      <c r="GXA95" s="345"/>
      <c r="GXB95" s="345"/>
      <c r="GXC95" s="345"/>
      <c r="GXD95" s="345"/>
      <c r="GXE95" s="345"/>
      <c r="GXF95" s="345"/>
      <c r="GXG95" s="345"/>
      <c r="GXH95" s="345"/>
      <c r="GXI95" s="345"/>
      <c r="GXJ95" s="345"/>
      <c r="GXK95" s="345"/>
      <c r="GXL95" s="345"/>
      <c r="GXM95" s="345"/>
      <c r="GXN95" s="345"/>
      <c r="GXO95" s="345"/>
      <c r="GXP95" s="345"/>
      <c r="GXQ95" s="345"/>
      <c r="GXR95" s="345"/>
      <c r="GXS95" s="345"/>
      <c r="GXT95" s="345"/>
      <c r="GXU95" s="345"/>
      <c r="GXV95" s="345"/>
      <c r="GXW95" s="345"/>
      <c r="GXX95" s="345"/>
      <c r="GXY95" s="345"/>
      <c r="GXZ95" s="345"/>
      <c r="GYA95" s="345"/>
      <c r="GYB95" s="345"/>
      <c r="GYC95" s="345"/>
      <c r="GYD95" s="345"/>
      <c r="GYE95" s="345"/>
      <c r="GYF95" s="345"/>
      <c r="GYG95" s="345"/>
      <c r="GYH95" s="345"/>
      <c r="GYI95" s="345"/>
      <c r="GYJ95" s="345"/>
      <c r="GYK95" s="345"/>
      <c r="GYL95" s="345"/>
      <c r="GYM95" s="345"/>
      <c r="GYN95" s="345"/>
      <c r="GYO95" s="345"/>
      <c r="GYP95" s="345"/>
      <c r="GYQ95" s="345"/>
      <c r="GYR95" s="345"/>
      <c r="GYS95" s="345"/>
      <c r="GYT95" s="345"/>
      <c r="GYU95" s="345"/>
      <c r="GYV95" s="345"/>
      <c r="GYW95" s="345"/>
      <c r="GYX95" s="345"/>
      <c r="GYY95" s="345"/>
      <c r="GYZ95" s="345"/>
      <c r="GZA95" s="345"/>
      <c r="GZB95" s="345"/>
      <c r="GZC95" s="345"/>
      <c r="GZD95" s="345"/>
      <c r="GZE95" s="345"/>
      <c r="GZF95" s="345"/>
      <c r="GZG95" s="345"/>
      <c r="GZH95" s="345"/>
      <c r="GZI95" s="345"/>
      <c r="GZJ95" s="345"/>
      <c r="GZK95" s="345"/>
      <c r="GZL95" s="345"/>
      <c r="GZM95" s="345"/>
      <c r="GZN95" s="345"/>
      <c r="GZO95" s="345"/>
      <c r="GZP95" s="345"/>
      <c r="GZQ95" s="345"/>
      <c r="GZR95" s="345"/>
      <c r="GZS95" s="345"/>
      <c r="GZT95" s="345"/>
      <c r="GZU95" s="345"/>
      <c r="GZV95" s="345"/>
      <c r="GZW95" s="345"/>
      <c r="GZX95" s="345"/>
      <c r="GZY95" s="345"/>
      <c r="GZZ95" s="345"/>
      <c r="HAA95" s="345"/>
      <c r="HAB95" s="345"/>
      <c r="HAC95" s="345"/>
      <c r="HAD95" s="345"/>
      <c r="HAE95" s="345"/>
      <c r="HAF95" s="345"/>
      <c r="HAG95" s="345"/>
      <c r="HAH95" s="345"/>
      <c r="HAI95" s="345"/>
      <c r="HAJ95" s="345"/>
      <c r="HAK95" s="345"/>
      <c r="HAL95" s="345"/>
      <c r="HAM95" s="345"/>
      <c r="HAN95" s="345"/>
      <c r="HAO95" s="345"/>
      <c r="HAP95" s="345"/>
      <c r="HAQ95" s="345"/>
      <c r="HAR95" s="345"/>
      <c r="HAS95" s="345"/>
      <c r="HAT95" s="345"/>
      <c r="HAU95" s="345"/>
      <c r="HAV95" s="345"/>
      <c r="HAW95" s="345"/>
      <c r="HAX95" s="345"/>
      <c r="HAY95" s="345"/>
      <c r="HAZ95" s="345"/>
      <c r="HBA95" s="345"/>
      <c r="HBB95" s="345"/>
      <c r="HBC95" s="345"/>
      <c r="HBD95" s="345"/>
      <c r="HBE95" s="345"/>
      <c r="HBF95" s="345"/>
      <c r="HBG95" s="345"/>
      <c r="HBH95" s="345"/>
      <c r="HBI95" s="345"/>
      <c r="HBJ95" s="345"/>
      <c r="HBK95" s="345"/>
      <c r="HBL95" s="345"/>
      <c r="HBM95" s="345"/>
      <c r="HBN95" s="345"/>
      <c r="HBO95" s="345"/>
      <c r="HBP95" s="345"/>
      <c r="HBQ95" s="345"/>
      <c r="HBR95" s="345"/>
      <c r="HBS95" s="345"/>
      <c r="HBT95" s="345"/>
      <c r="HBU95" s="345"/>
      <c r="HBV95" s="345"/>
      <c r="HBW95" s="345"/>
      <c r="HBX95" s="345"/>
      <c r="HBY95" s="345"/>
      <c r="HBZ95" s="345"/>
      <c r="HCA95" s="345"/>
      <c r="HCB95" s="345"/>
      <c r="HCC95" s="345"/>
      <c r="HCD95" s="345"/>
      <c r="HCE95" s="345"/>
      <c r="HCF95" s="345"/>
      <c r="HCG95" s="345"/>
      <c r="HCH95" s="345"/>
      <c r="HCI95" s="345"/>
      <c r="HCJ95" s="345"/>
      <c r="HCK95" s="345"/>
      <c r="HCL95" s="345"/>
      <c r="HCM95" s="345"/>
      <c r="HCN95" s="345"/>
      <c r="HCO95" s="345"/>
      <c r="HCP95" s="345"/>
      <c r="HCQ95" s="345"/>
      <c r="HCR95" s="345"/>
      <c r="HCS95" s="345"/>
      <c r="HCT95" s="345"/>
      <c r="HCU95" s="345"/>
      <c r="HCV95" s="345"/>
      <c r="HCW95" s="345"/>
      <c r="HCX95" s="345"/>
      <c r="HCY95" s="345"/>
      <c r="HCZ95" s="345"/>
      <c r="HDA95" s="345"/>
      <c r="HDB95" s="345"/>
      <c r="HDC95" s="345"/>
      <c r="HDD95" s="345"/>
      <c r="HDE95" s="345"/>
      <c r="HDF95" s="345"/>
      <c r="HDG95" s="345"/>
      <c r="HDH95" s="345"/>
      <c r="HDI95" s="345"/>
      <c r="HDJ95" s="345"/>
      <c r="HDK95" s="345"/>
      <c r="HDL95" s="345"/>
      <c r="HDM95" s="345"/>
      <c r="HDN95" s="345"/>
      <c r="HDO95" s="345"/>
      <c r="HDP95" s="345"/>
      <c r="HDQ95" s="345"/>
      <c r="HDR95" s="345"/>
      <c r="HDS95" s="345"/>
      <c r="HDT95" s="345"/>
      <c r="HDU95" s="345"/>
      <c r="HDV95" s="345"/>
      <c r="HDW95" s="345"/>
      <c r="HDX95" s="345"/>
      <c r="HDY95" s="345"/>
      <c r="HDZ95" s="345"/>
      <c r="HEA95" s="345"/>
      <c r="HEB95" s="345"/>
      <c r="HEC95" s="345"/>
      <c r="HED95" s="345"/>
      <c r="HEE95" s="345"/>
      <c r="HEF95" s="345"/>
      <c r="HEG95" s="345"/>
      <c r="HEH95" s="345"/>
      <c r="HEI95" s="345"/>
      <c r="HEJ95" s="345"/>
      <c r="HEK95" s="345"/>
      <c r="HEL95" s="345"/>
      <c r="HEM95" s="345"/>
      <c r="HEN95" s="345"/>
      <c r="HEO95" s="345"/>
      <c r="HEP95" s="345"/>
      <c r="HEQ95" s="345"/>
      <c r="HER95" s="345"/>
      <c r="HES95" s="345"/>
      <c r="HET95" s="345"/>
      <c r="HEU95" s="345"/>
      <c r="HEV95" s="345"/>
      <c r="HEW95" s="345"/>
      <c r="HEX95" s="345"/>
      <c r="HEY95" s="345"/>
      <c r="HEZ95" s="345"/>
      <c r="HFA95" s="345"/>
      <c r="HFB95" s="345"/>
      <c r="HFC95" s="345"/>
      <c r="HFD95" s="345"/>
      <c r="HFE95" s="345"/>
      <c r="HFF95" s="345"/>
      <c r="HFG95" s="345"/>
      <c r="HFH95" s="345"/>
      <c r="HFI95" s="345"/>
      <c r="HFJ95" s="345"/>
      <c r="HFK95" s="345"/>
      <c r="HFL95" s="345"/>
      <c r="HFM95" s="345"/>
      <c r="HFN95" s="345"/>
      <c r="HFO95" s="345"/>
      <c r="HFP95" s="345"/>
      <c r="HFQ95" s="345"/>
      <c r="HFR95" s="345"/>
      <c r="HFS95" s="345"/>
      <c r="HFT95" s="345"/>
      <c r="HFU95" s="345"/>
      <c r="HFV95" s="345"/>
      <c r="HFW95" s="345"/>
      <c r="HFX95" s="345"/>
      <c r="HFY95" s="345"/>
      <c r="HFZ95" s="345"/>
      <c r="HGA95" s="345"/>
      <c r="HGB95" s="345"/>
      <c r="HGC95" s="345"/>
      <c r="HGD95" s="345"/>
      <c r="HGE95" s="345"/>
      <c r="HGF95" s="345"/>
      <c r="HGG95" s="345"/>
      <c r="HGH95" s="345"/>
      <c r="HGI95" s="345"/>
      <c r="HGJ95" s="345"/>
      <c r="HGK95" s="345"/>
      <c r="HGL95" s="345"/>
      <c r="HGM95" s="345"/>
      <c r="HGN95" s="345"/>
      <c r="HGO95" s="345"/>
      <c r="HGP95" s="345"/>
      <c r="HGQ95" s="345"/>
      <c r="HGR95" s="345"/>
      <c r="HGS95" s="345"/>
      <c r="HGT95" s="345"/>
      <c r="HGU95" s="345"/>
      <c r="HGV95" s="345"/>
      <c r="HGW95" s="345"/>
      <c r="HGX95" s="345"/>
      <c r="HGY95" s="345"/>
      <c r="HGZ95" s="345"/>
      <c r="HHA95" s="345"/>
      <c r="HHB95" s="345"/>
      <c r="HHC95" s="345"/>
      <c r="HHD95" s="345"/>
      <c r="HHE95" s="345"/>
      <c r="HHF95" s="345"/>
      <c r="HHG95" s="345"/>
      <c r="HHH95" s="345"/>
      <c r="HHI95" s="345"/>
      <c r="HHJ95" s="345"/>
      <c r="HHK95" s="345"/>
      <c r="HHL95" s="345"/>
      <c r="HHM95" s="345"/>
      <c r="HHN95" s="345"/>
      <c r="HHO95" s="345"/>
      <c r="HHP95" s="345"/>
      <c r="HHQ95" s="345"/>
      <c r="HHR95" s="345"/>
      <c r="HHS95" s="345"/>
      <c r="HHT95" s="345"/>
      <c r="HHU95" s="345"/>
      <c r="HHV95" s="345"/>
      <c r="HHW95" s="345"/>
      <c r="HHX95" s="345"/>
      <c r="HHY95" s="345"/>
      <c r="HHZ95" s="345"/>
      <c r="HIA95" s="345"/>
      <c r="HIB95" s="345"/>
      <c r="HIC95" s="345"/>
      <c r="HID95" s="345"/>
      <c r="HIE95" s="345"/>
      <c r="HIF95" s="345"/>
      <c r="HIG95" s="345"/>
      <c r="HIH95" s="345"/>
      <c r="HII95" s="345"/>
      <c r="HIJ95" s="345"/>
      <c r="HIK95" s="345"/>
      <c r="HIL95" s="345"/>
      <c r="HIM95" s="345"/>
      <c r="HIN95" s="345"/>
      <c r="HIO95" s="345"/>
      <c r="HIP95" s="345"/>
      <c r="HIQ95" s="345"/>
      <c r="HIR95" s="345"/>
      <c r="HIS95" s="345"/>
      <c r="HIT95" s="345"/>
      <c r="HIU95" s="345"/>
      <c r="HIV95" s="345"/>
      <c r="HIW95" s="345"/>
      <c r="HIX95" s="345"/>
      <c r="HIY95" s="345"/>
      <c r="HIZ95" s="345"/>
      <c r="HJA95" s="345"/>
      <c r="HJB95" s="345"/>
      <c r="HJC95" s="345"/>
      <c r="HJD95" s="345"/>
      <c r="HJE95" s="345"/>
      <c r="HJF95" s="345"/>
      <c r="HJG95" s="345"/>
      <c r="HJH95" s="345"/>
      <c r="HJI95" s="345"/>
      <c r="HJJ95" s="345"/>
      <c r="HJK95" s="345"/>
      <c r="HJL95" s="345"/>
      <c r="HJM95" s="345"/>
      <c r="HJN95" s="345"/>
      <c r="HJO95" s="345"/>
      <c r="HJP95" s="345"/>
      <c r="HJQ95" s="345"/>
      <c r="HJR95" s="345"/>
      <c r="HJS95" s="345"/>
      <c r="HJT95" s="345"/>
      <c r="HJU95" s="345"/>
      <c r="HJV95" s="345"/>
      <c r="HJW95" s="345"/>
      <c r="HJX95" s="345"/>
      <c r="HJY95" s="345"/>
      <c r="HJZ95" s="345"/>
      <c r="HKA95" s="345"/>
      <c r="HKB95" s="345"/>
      <c r="HKC95" s="345"/>
      <c r="HKD95" s="345"/>
      <c r="HKE95" s="345"/>
      <c r="HKF95" s="345"/>
      <c r="HKG95" s="345"/>
      <c r="HKH95" s="345"/>
      <c r="HKI95" s="345"/>
      <c r="HKJ95" s="345"/>
      <c r="HKK95" s="345"/>
      <c r="HKL95" s="345"/>
      <c r="HKM95" s="345"/>
      <c r="HKN95" s="345"/>
      <c r="HKO95" s="345"/>
      <c r="HKP95" s="345"/>
      <c r="HKQ95" s="345"/>
      <c r="HKR95" s="345"/>
      <c r="HKS95" s="345"/>
      <c r="HKT95" s="345"/>
      <c r="HKU95" s="345"/>
      <c r="HKV95" s="345"/>
      <c r="HKW95" s="345"/>
      <c r="HKX95" s="345"/>
      <c r="HKY95" s="345"/>
      <c r="HKZ95" s="345"/>
      <c r="HLA95" s="345"/>
      <c r="HLB95" s="345"/>
      <c r="HLC95" s="345"/>
      <c r="HLD95" s="345"/>
      <c r="HLE95" s="345"/>
      <c r="HLF95" s="345"/>
      <c r="HLG95" s="345"/>
      <c r="HLH95" s="345"/>
      <c r="HLI95" s="345"/>
      <c r="HLJ95" s="345"/>
      <c r="HLK95" s="345"/>
      <c r="HLL95" s="345"/>
      <c r="HLM95" s="345"/>
      <c r="HLN95" s="345"/>
      <c r="HLO95" s="345"/>
      <c r="HLP95" s="345"/>
      <c r="HLQ95" s="345"/>
      <c r="HLR95" s="345"/>
      <c r="HLS95" s="345"/>
      <c r="HLT95" s="345"/>
      <c r="HLU95" s="345"/>
      <c r="HLV95" s="345"/>
      <c r="HLW95" s="345"/>
      <c r="HLX95" s="345"/>
      <c r="HLY95" s="345"/>
      <c r="HLZ95" s="345"/>
      <c r="HMA95" s="345"/>
      <c r="HMB95" s="345"/>
      <c r="HMC95" s="345"/>
      <c r="HMD95" s="345"/>
      <c r="HME95" s="345"/>
      <c r="HMF95" s="345"/>
      <c r="HMG95" s="345"/>
      <c r="HMH95" s="345"/>
      <c r="HMI95" s="345"/>
      <c r="HMJ95" s="345"/>
      <c r="HMK95" s="345"/>
      <c r="HML95" s="345"/>
      <c r="HMM95" s="345"/>
      <c r="HMN95" s="345"/>
      <c r="HMO95" s="345"/>
      <c r="HMP95" s="345"/>
      <c r="HMQ95" s="345"/>
      <c r="HMR95" s="345"/>
      <c r="HMS95" s="345"/>
      <c r="HMT95" s="345"/>
      <c r="HMU95" s="345"/>
      <c r="HMV95" s="345"/>
      <c r="HMW95" s="345"/>
      <c r="HMX95" s="345"/>
      <c r="HMY95" s="345"/>
      <c r="HMZ95" s="345"/>
      <c r="HNA95" s="345"/>
      <c r="HNB95" s="345"/>
      <c r="HNC95" s="345"/>
      <c r="HND95" s="345"/>
      <c r="HNE95" s="345"/>
      <c r="HNF95" s="345"/>
      <c r="HNG95" s="345"/>
      <c r="HNH95" s="345"/>
      <c r="HNI95" s="345"/>
      <c r="HNJ95" s="345"/>
      <c r="HNK95" s="345"/>
      <c r="HNL95" s="345"/>
      <c r="HNM95" s="345"/>
      <c r="HNN95" s="345"/>
      <c r="HNO95" s="345"/>
      <c r="HNP95" s="345"/>
      <c r="HNQ95" s="345"/>
      <c r="HNR95" s="345"/>
      <c r="HNS95" s="345"/>
      <c r="HNT95" s="345"/>
      <c r="HNU95" s="345"/>
      <c r="HNV95" s="345"/>
      <c r="HNW95" s="345"/>
      <c r="HNX95" s="345"/>
      <c r="HNY95" s="345"/>
      <c r="HNZ95" s="345"/>
      <c r="HOA95" s="345"/>
      <c r="HOB95" s="345"/>
      <c r="HOC95" s="345"/>
      <c r="HOD95" s="345"/>
      <c r="HOE95" s="345"/>
      <c r="HOF95" s="345"/>
      <c r="HOG95" s="345"/>
      <c r="HOH95" s="345"/>
      <c r="HOI95" s="345"/>
      <c r="HOJ95" s="345"/>
      <c r="HOK95" s="345"/>
      <c r="HOL95" s="345"/>
      <c r="HOM95" s="345"/>
      <c r="HON95" s="345"/>
      <c r="HOO95" s="345"/>
      <c r="HOP95" s="345"/>
      <c r="HOQ95" s="345"/>
      <c r="HOR95" s="345"/>
      <c r="HOS95" s="345"/>
      <c r="HOT95" s="345"/>
      <c r="HOU95" s="345"/>
      <c r="HOV95" s="345"/>
      <c r="HOW95" s="345"/>
      <c r="HOX95" s="345"/>
      <c r="HOY95" s="345"/>
      <c r="HOZ95" s="345"/>
      <c r="HPA95" s="345"/>
      <c r="HPB95" s="345"/>
      <c r="HPC95" s="345"/>
      <c r="HPD95" s="345"/>
      <c r="HPE95" s="345"/>
      <c r="HPF95" s="345"/>
      <c r="HPG95" s="345"/>
      <c r="HPH95" s="345"/>
      <c r="HPI95" s="345"/>
      <c r="HPJ95" s="345"/>
      <c r="HPK95" s="345"/>
      <c r="HPL95" s="345"/>
      <c r="HPM95" s="345"/>
      <c r="HPN95" s="345"/>
      <c r="HPO95" s="345"/>
      <c r="HPP95" s="345"/>
      <c r="HPQ95" s="345"/>
      <c r="HPR95" s="345"/>
      <c r="HPS95" s="345"/>
      <c r="HPT95" s="345"/>
      <c r="HPU95" s="345"/>
      <c r="HPV95" s="345"/>
      <c r="HPW95" s="345"/>
      <c r="HPX95" s="345"/>
      <c r="HPY95" s="345"/>
      <c r="HPZ95" s="345"/>
      <c r="HQA95" s="345"/>
      <c r="HQB95" s="345"/>
      <c r="HQC95" s="345"/>
      <c r="HQD95" s="345"/>
      <c r="HQE95" s="345"/>
      <c r="HQF95" s="345"/>
      <c r="HQG95" s="345"/>
      <c r="HQH95" s="345"/>
      <c r="HQI95" s="345"/>
      <c r="HQJ95" s="345"/>
      <c r="HQK95" s="345"/>
      <c r="HQL95" s="345"/>
      <c r="HQM95" s="345"/>
      <c r="HQN95" s="345"/>
      <c r="HQO95" s="345"/>
      <c r="HQP95" s="345"/>
      <c r="HQQ95" s="345"/>
      <c r="HQR95" s="345"/>
      <c r="HQS95" s="345"/>
      <c r="HQT95" s="345"/>
      <c r="HQU95" s="345"/>
      <c r="HQV95" s="345"/>
      <c r="HQW95" s="345"/>
      <c r="HQX95" s="345"/>
      <c r="HQY95" s="345"/>
      <c r="HQZ95" s="345"/>
      <c r="HRA95" s="345"/>
      <c r="HRB95" s="345"/>
      <c r="HRC95" s="345"/>
      <c r="HRD95" s="345"/>
      <c r="HRE95" s="345"/>
      <c r="HRF95" s="345"/>
      <c r="HRG95" s="345"/>
      <c r="HRH95" s="345"/>
      <c r="HRI95" s="345"/>
      <c r="HRJ95" s="345"/>
      <c r="HRK95" s="345"/>
      <c r="HRL95" s="345"/>
      <c r="HRM95" s="345"/>
      <c r="HRN95" s="345"/>
      <c r="HRO95" s="345"/>
      <c r="HRP95" s="345"/>
      <c r="HRQ95" s="345"/>
      <c r="HRR95" s="345"/>
      <c r="HRS95" s="345"/>
      <c r="HRT95" s="345"/>
      <c r="HRU95" s="345"/>
      <c r="HRV95" s="345"/>
      <c r="HRW95" s="345"/>
      <c r="HRX95" s="345"/>
      <c r="HRY95" s="345"/>
      <c r="HRZ95" s="345"/>
      <c r="HSA95" s="345"/>
      <c r="HSB95" s="345"/>
      <c r="HSC95" s="345"/>
      <c r="HSD95" s="345"/>
      <c r="HSE95" s="345"/>
      <c r="HSF95" s="345"/>
      <c r="HSG95" s="345"/>
      <c r="HSH95" s="345"/>
      <c r="HSI95" s="345"/>
      <c r="HSJ95" s="345"/>
      <c r="HSK95" s="345"/>
      <c r="HSL95" s="345"/>
      <c r="HSM95" s="345"/>
      <c r="HSN95" s="345"/>
      <c r="HSO95" s="345"/>
      <c r="HSP95" s="345"/>
      <c r="HSQ95" s="345"/>
      <c r="HSR95" s="345"/>
      <c r="HSS95" s="345"/>
      <c r="HST95" s="345"/>
      <c r="HSU95" s="345"/>
      <c r="HSV95" s="345"/>
      <c r="HSW95" s="345"/>
      <c r="HSX95" s="345"/>
      <c r="HSY95" s="345"/>
      <c r="HSZ95" s="345"/>
      <c r="HTA95" s="345"/>
      <c r="HTB95" s="345"/>
      <c r="HTC95" s="345"/>
      <c r="HTD95" s="345"/>
      <c r="HTE95" s="345"/>
      <c r="HTF95" s="345"/>
      <c r="HTG95" s="345"/>
      <c r="HTH95" s="345"/>
      <c r="HTI95" s="345"/>
      <c r="HTJ95" s="345"/>
      <c r="HTK95" s="345"/>
      <c r="HTL95" s="345"/>
      <c r="HTM95" s="345"/>
      <c r="HTN95" s="345"/>
      <c r="HTO95" s="345"/>
      <c r="HTP95" s="345"/>
      <c r="HTQ95" s="345"/>
      <c r="HTR95" s="345"/>
      <c r="HTS95" s="345"/>
      <c r="HTT95" s="345"/>
      <c r="HTU95" s="345"/>
      <c r="HTV95" s="345"/>
      <c r="HTW95" s="345"/>
      <c r="HTX95" s="345"/>
      <c r="HTY95" s="345"/>
      <c r="HTZ95" s="345"/>
      <c r="HUA95" s="345"/>
      <c r="HUB95" s="345"/>
      <c r="HUC95" s="345"/>
      <c r="HUD95" s="345"/>
      <c r="HUE95" s="345"/>
      <c r="HUF95" s="345"/>
      <c r="HUG95" s="345"/>
      <c r="HUH95" s="345"/>
      <c r="HUI95" s="345"/>
      <c r="HUJ95" s="345"/>
      <c r="HUK95" s="345"/>
      <c r="HUL95" s="345"/>
      <c r="HUM95" s="345"/>
      <c r="HUN95" s="345"/>
      <c r="HUO95" s="345"/>
      <c r="HUP95" s="345"/>
      <c r="HUQ95" s="345"/>
      <c r="HUR95" s="345"/>
      <c r="HUS95" s="345"/>
      <c r="HUT95" s="345"/>
      <c r="HUU95" s="345"/>
      <c r="HUV95" s="345"/>
      <c r="HUW95" s="345"/>
      <c r="HUX95" s="345"/>
      <c r="HUY95" s="345"/>
      <c r="HUZ95" s="345"/>
      <c r="HVA95" s="345"/>
      <c r="HVB95" s="345"/>
      <c r="HVC95" s="345"/>
      <c r="HVD95" s="345"/>
      <c r="HVE95" s="345"/>
      <c r="HVF95" s="345"/>
      <c r="HVG95" s="345"/>
      <c r="HVH95" s="345"/>
      <c r="HVI95" s="345"/>
      <c r="HVJ95" s="345"/>
      <c r="HVK95" s="345"/>
      <c r="HVL95" s="345"/>
      <c r="HVM95" s="345"/>
      <c r="HVN95" s="345"/>
      <c r="HVO95" s="345"/>
      <c r="HVP95" s="345"/>
      <c r="HVQ95" s="345"/>
      <c r="HVR95" s="345"/>
      <c r="HVS95" s="345"/>
      <c r="HVT95" s="345"/>
      <c r="HVU95" s="345"/>
      <c r="HVV95" s="345"/>
      <c r="HVW95" s="345"/>
      <c r="HVX95" s="345"/>
      <c r="HVY95" s="345"/>
      <c r="HVZ95" s="345"/>
      <c r="HWA95" s="345"/>
      <c r="HWB95" s="345"/>
      <c r="HWC95" s="345"/>
      <c r="HWD95" s="345"/>
      <c r="HWE95" s="345"/>
      <c r="HWF95" s="345"/>
      <c r="HWG95" s="345"/>
      <c r="HWH95" s="345"/>
      <c r="HWI95" s="345"/>
      <c r="HWJ95" s="345"/>
      <c r="HWK95" s="345"/>
      <c r="HWL95" s="345"/>
      <c r="HWM95" s="345"/>
      <c r="HWN95" s="345"/>
      <c r="HWO95" s="345"/>
      <c r="HWP95" s="345"/>
      <c r="HWQ95" s="345"/>
      <c r="HWR95" s="345"/>
      <c r="HWS95" s="345"/>
      <c r="HWT95" s="345"/>
      <c r="HWU95" s="345"/>
      <c r="HWV95" s="345"/>
      <c r="HWW95" s="345"/>
      <c r="HWX95" s="345"/>
      <c r="HWY95" s="345"/>
      <c r="HWZ95" s="345"/>
      <c r="HXA95" s="345"/>
      <c r="HXB95" s="345"/>
      <c r="HXC95" s="345"/>
      <c r="HXD95" s="345"/>
      <c r="HXE95" s="345"/>
      <c r="HXF95" s="345"/>
      <c r="HXG95" s="345"/>
      <c r="HXH95" s="345"/>
      <c r="HXI95" s="345"/>
      <c r="HXJ95" s="345"/>
      <c r="HXK95" s="345"/>
      <c r="HXL95" s="345"/>
      <c r="HXM95" s="345"/>
      <c r="HXN95" s="345"/>
      <c r="HXO95" s="345"/>
      <c r="HXP95" s="345"/>
      <c r="HXQ95" s="345"/>
      <c r="HXR95" s="345"/>
      <c r="HXS95" s="345"/>
      <c r="HXT95" s="345"/>
      <c r="HXU95" s="345"/>
      <c r="HXV95" s="345"/>
      <c r="HXW95" s="345"/>
      <c r="HXX95" s="345"/>
      <c r="HXY95" s="345"/>
      <c r="HXZ95" s="345"/>
      <c r="HYA95" s="345"/>
      <c r="HYB95" s="345"/>
      <c r="HYC95" s="345"/>
      <c r="HYD95" s="345"/>
      <c r="HYE95" s="345"/>
      <c r="HYF95" s="345"/>
      <c r="HYG95" s="345"/>
      <c r="HYH95" s="345"/>
      <c r="HYI95" s="345"/>
      <c r="HYJ95" s="345"/>
      <c r="HYK95" s="345"/>
      <c r="HYL95" s="345"/>
      <c r="HYM95" s="345"/>
      <c r="HYN95" s="345"/>
      <c r="HYO95" s="345"/>
      <c r="HYP95" s="345"/>
      <c r="HYQ95" s="345"/>
      <c r="HYR95" s="345"/>
      <c r="HYS95" s="345"/>
      <c r="HYT95" s="345"/>
      <c r="HYU95" s="345"/>
      <c r="HYV95" s="345"/>
      <c r="HYW95" s="345"/>
      <c r="HYX95" s="345"/>
      <c r="HYY95" s="345"/>
      <c r="HYZ95" s="345"/>
      <c r="HZA95" s="345"/>
      <c r="HZB95" s="345"/>
      <c r="HZC95" s="345"/>
      <c r="HZD95" s="345"/>
      <c r="HZE95" s="345"/>
      <c r="HZF95" s="345"/>
      <c r="HZG95" s="345"/>
      <c r="HZH95" s="345"/>
      <c r="HZI95" s="345"/>
      <c r="HZJ95" s="345"/>
      <c r="HZK95" s="345"/>
      <c r="HZL95" s="345"/>
      <c r="HZM95" s="345"/>
      <c r="HZN95" s="345"/>
      <c r="HZO95" s="345"/>
      <c r="HZP95" s="345"/>
      <c r="HZQ95" s="345"/>
      <c r="HZR95" s="345"/>
      <c r="HZS95" s="345"/>
      <c r="HZT95" s="345"/>
      <c r="HZU95" s="345"/>
      <c r="HZV95" s="345"/>
      <c r="HZW95" s="345"/>
      <c r="HZX95" s="345"/>
      <c r="HZY95" s="345"/>
      <c r="HZZ95" s="345"/>
      <c r="IAA95" s="345"/>
      <c r="IAB95" s="345"/>
      <c r="IAC95" s="345"/>
      <c r="IAD95" s="345"/>
      <c r="IAE95" s="345"/>
      <c r="IAF95" s="345"/>
      <c r="IAG95" s="345"/>
      <c r="IAH95" s="345"/>
      <c r="IAI95" s="345"/>
      <c r="IAJ95" s="345"/>
      <c r="IAK95" s="345"/>
      <c r="IAL95" s="345"/>
      <c r="IAM95" s="345"/>
      <c r="IAN95" s="345"/>
      <c r="IAO95" s="345"/>
      <c r="IAP95" s="345"/>
      <c r="IAQ95" s="345"/>
      <c r="IAR95" s="345"/>
      <c r="IAS95" s="345"/>
      <c r="IAT95" s="345"/>
      <c r="IAU95" s="345"/>
      <c r="IAV95" s="345"/>
      <c r="IAW95" s="345"/>
      <c r="IAX95" s="345"/>
      <c r="IAY95" s="345"/>
      <c r="IAZ95" s="345"/>
      <c r="IBA95" s="345"/>
      <c r="IBB95" s="345"/>
      <c r="IBC95" s="345"/>
      <c r="IBD95" s="345"/>
      <c r="IBE95" s="345"/>
      <c r="IBF95" s="345"/>
      <c r="IBG95" s="345"/>
      <c r="IBH95" s="345"/>
      <c r="IBI95" s="345"/>
      <c r="IBJ95" s="345"/>
      <c r="IBK95" s="345"/>
      <c r="IBL95" s="345"/>
      <c r="IBM95" s="345"/>
      <c r="IBN95" s="345"/>
      <c r="IBO95" s="345"/>
      <c r="IBP95" s="345"/>
      <c r="IBQ95" s="345"/>
      <c r="IBR95" s="345"/>
      <c r="IBS95" s="345"/>
      <c r="IBT95" s="345"/>
      <c r="IBU95" s="345"/>
      <c r="IBV95" s="345"/>
      <c r="IBW95" s="345"/>
      <c r="IBX95" s="345"/>
      <c r="IBY95" s="345"/>
      <c r="IBZ95" s="345"/>
      <c r="ICA95" s="345"/>
      <c r="ICB95" s="345"/>
      <c r="ICC95" s="345"/>
      <c r="ICD95" s="345"/>
      <c r="ICE95" s="345"/>
      <c r="ICF95" s="345"/>
      <c r="ICG95" s="345"/>
      <c r="ICH95" s="345"/>
      <c r="ICI95" s="345"/>
      <c r="ICJ95" s="345"/>
      <c r="ICK95" s="345"/>
      <c r="ICL95" s="345"/>
      <c r="ICM95" s="345"/>
      <c r="ICN95" s="345"/>
      <c r="ICO95" s="345"/>
      <c r="ICP95" s="345"/>
      <c r="ICQ95" s="345"/>
      <c r="ICR95" s="345"/>
      <c r="ICS95" s="345"/>
      <c r="ICT95" s="345"/>
      <c r="ICU95" s="345"/>
      <c r="ICV95" s="345"/>
      <c r="ICW95" s="345"/>
      <c r="ICX95" s="345"/>
      <c r="ICY95" s="345"/>
      <c r="ICZ95" s="345"/>
      <c r="IDA95" s="345"/>
      <c r="IDB95" s="345"/>
      <c r="IDC95" s="345"/>
      <c r="IDD95" s="345"/>
      <c r="IDE95" s="345"/>
      <c r="IDF95" s="345"/>
      <c r="IDG95" s="345"/>
      <c r="IDH95" s="345"/>
      <c r="IDI95" s="345"/>
      <c r="IDJ95" s="345"/>
      <c r="IDK95" s="345"/>
      <c r="IDL95" s="345"/>
      <c r="IDM95" s="345"/>
      <c r="IDN95" s="345"/>
      <c r="IDO95" s="345"/>
      <c r="IDP95" s="345"/>
      <c r="IDQ95" s="345"/>
      <c r="IDR95" s="345"/>
      <c r="IDS95" s="345"/>
      <c r="IDT95" s="345"/>
      <c r="IDU95" s="345"/>
      <c r="IDV95" s="345"/>
      <c r="IDW95" s="345"/>
      <c r="IDX95" s="345"/>
      <c r="IDY95" s="345"/>
      <c r="IDZ95" s="345"/>
      <c r="IEA95" s="345"/>
      <c r="IEB95" s="345"/>
      <c r="IEC95" s="345"/>
      <c r="IED95" s="345"/>
      <c r="IEE95" s="345"/>
      <c r="IEF95" s="345"/>
      <c r="IEG95" s="345"/>
      <c r="IEH95" s="345"/>
      <c r="IEI95" s="345"/>
      <c r="IEJ95" s="345"/>
      <c r="IEK95" s="345"/>
      <c r="IEL95" s="345"/>
      <c r="IEM95" s="345"/>
      <c r="IEN95" s="345"/>
      <c r="IEO95" s="345"/>
      <c r="IEP95" s="345"/>
      <c r="IEQ95" s="345"/>
      <c r="IER95" s="345"/>
      <c r="IES95" s="345"/>
      <c r="IET95" s="345"/>
      <c r="IEU95" s="345"/>
      <c r="IEV95" s="345"/>
      <c r="IEW95" s="345"/>
      <c r="IEX95" s="345"/>
      <c r="IEY95" s="345"/>
      <c r="IEZ95" s="345"/>
      <c r="IFA95" s="345"/>
      <c r="IFB95" s="345"/>
      <c r="IFC95" s="345"/>
      <c r="IFD95" s="345"/>
      <c r="IFE95" s="345"/>
      <c r="IFF95" s="345"/>
      <c r="IFG95" s="345"/>
      <c r="IFH95" s="345"/>
      <c r="IFI95" s="345"/>
      <c r="IFJ95" s="345"/>
      <c r="IFK95" s="345"/>
      <c r="IFL95" s="345"/>
      <c r="IFM95" s="345"/>
      <c r="IFN95" s="345"/>
      <c r="IFO95" s="345"/>
      <c r="IFP95" s="345"/>
      <c r="IFQ95" s="345"/>
      <c r="IFR95" s="345"/>
      <c r="IFS95" s="345"/>
      <c r="IFT95" s="345"/>
      <c r="IFU95" s="345"/>
      <c r="IFV95" s="345"/>
      <c r="IFW95" s="345"/>
      <c r="IFX95" s="345"/>
      <c r="IFY95" s="345"/>
      <c r="IFZ95" s="345"/>
      <c r="IGA95" s="345"/>
      <c r="IGB95" s="345"/>
      <c r="IGC95" s="345"/>
      <c r="IGD95" s="345"/>
      <c r="IGE95" s="345"/>
      <c r="IGF95" s="345"/>
      <c r="IGG95" s="345"/>
      <c r="IGH95" s="345"/>
      <c r="IGI95" s="345"/>
      <c r="IGJ95" s="345"/>
      <c r="IGK95" s="345"/>
      <c r="IGL95" s="345"/>
      <c r="IGM95" s="345"/>
      <c r="IGN95" s="345"/>
      <c r="IGO95" s="345"/>
      <c r="IGP95" s="345"/>
      <c r="IGQ95" s="345"/>
      <c r="IGR95" s="345"/>
      <c r="IGS95" s="345"/>
      <c r="IGT95" s="345"/>
      <c r="IGU95" s="345"/>
      <c r="IGV95" s="345"/>
      <c r="IGW95" s="345"/>
      <c r="IGX95" s="345"/>
      <c r="IGY95" s="345"/>
      <c r="IGZ95" s="345"/>
      <c r="IHA95" s="345"/>
      <c r="IHB95" s="345"/>
      <c r="IHC95" s="345"/>
      <c r="IHD95" s="345"/>
      <c r="IHE95" s="345"/>
      <c r="IHF95" s="345"/>
      <c r="IHG95" s="345"/>
      <c r="IHH95" s="345"/>
      <c r="IHI95" s="345"/>
      <c r="IHJ95" s="345"/>
      <c r="IHK95" s="345"/>
      <c r="IHL95" s="345"/>
      <c r="IHM95" s="345"/>
      <c r="IHN95" s="345"/>
      <c r="IHO95" s="345"/>
      <c r="IHP95" s="345"/>
      <c r="IHQ95" s="345"/>
      <c r="IHR95" s="345"/>
      <c r="IHS95" s="345"/>
      <c r="IHT95" s="345"/>
      <c r="IHU95" s="345"/>
      <c r="IHV95" s="345"/>
      <c r="IHW95" s="345"/>
      <c r="IHX95" s="345"/>
      <c r="IHY95" s="345"/>
      <c r="IHZ95" s="345"/>
      <c r="IIA95" s="345"/>
      <c r="IIB95" s="345"/>
      <c r="IIC95" s="345"/>
      <c r="IID95" s="345"/>
      <c r="IIE95" s="345"/>
      <c r="IIF95" s="345"/>
      <c r="IIG95" s="345"/>
      <c r="IIH95" s="345"/>
      <c r="III95" s="345"/>
      <c r="IIJ95" s="345"/>
      <c r="IIK95" s="345"/>
      <c r="IIL95" s="345"/>
      <c r="IIM95" s="345"/>
      <c r="IIN95" s="345"/>
      <c r="IIO95" s="345"/>
      <c r="IIP95" s="345"/>
      <c r="IIQ95" s="345"/>
      <c r="IIR95" s="345"/>
      <c r="IIS95" s="345"/>
      <c r="IIT95" s="345"/>
      <c r="IIU95" s="345"/>
      <c r="IIV95" s="345"/>
      <c r="IIW95" s="345"/>
      <c r="IIX95" s="345"/>
      <c r="IIY95" s="345"/>
      <c r="IIZ95" s="345"/>
      <c r="IJA95" s="345"/>
      <c r="IJB95" s="345"/>
      <c r="IJC95" s="345"/>
      <c r="IJD95" s="345"/>
      <c r="IJE95" s="345"/>
      <c r="IJF95" s="345"/>
      <c r="IJG95" s="345"/>
      <c r="IJH95" s="345"/>
      <c r="IJI95" s="345"/>
      <c r="IJJ95" s="345"/>
      <c r="IJK95" s="345"/>
      <c r="IJL95" s="345"/>
      <c r="IJM95" s="345"/>
      <c r="IJN95" s="345"/>
      <c r="IJO95" s="345"/>
      <c r="IJP95" s="345"/>
      <c r="IJQ95" s="345"/>
      <c r="IJR95" s="345"/>
      <c r="IJS95" s="345"/>
      <c r="IJT95" s="345"/>
      <c r="IJU95" s="345"/>
      <c r="IJV95" s="345"/>
      <c r="IJW95" s="345"/>
      <c r="IJX95" s="345"/>
      <c r="IJY95" s="345"/>
      <c r="IJZ95" s="345"/>
      <c r="IKA95" s="345"/>
      <c r="IKB95" s="345"/>
      <c r="IKC95" s="345"/>
      <c r="IKD95" s="345"/>
      <c r="IKE95" s="345"/>
      <c r="IKF95" s="345"/>
      <c r="IKG95" s="345"/>
      <c r="IKH95" s="345"/>
      <c r="IKI95" s="345"/>
      <c r="IKJ95" s="345"/>
      <c r="IKK95" s="345"/>
      <c r="IKL95" s="345"/>
      <c r="IKM95" s="345"/>
      <c r="IKN95" s="345"/>
      <c r="IKO95" s="345"/>
      <c r="IKP95" s="345"/>
      <c r="IKQ95" s="345"/>
      <c r="IKR95" s="345"/>
      <c r="IKS95" s="345"/>
      <c r="IKT95" s="345"/>
      <c r="IKU95" s="345"/>
      <c r="IKV95" s="345"/>
      <c r="IKW95" s="345"/>
      <c r="IKX95" s="345"/>
      <c r="IKY95" s="345"/>
      <c r="IKZ95" s="345"/>
      <c r="ILA95" s="345"/>
      <c r="ILB95" s="345"/>
      <c r="ILC95" s="345"/>
      <c r="ILD95" s="345"/>
      <c r="ILE95" s="345"/>
      <c r="ILF95" s="345"/>
      <c r="ILG95" s="345"/>
      <c r="ILH95" s="345"/>
      <c r="ILI95" s="345"/>
      <c r="ILJ95" s="345"/>
      <c r="ILK95" s="345"/>
      <c r="ILL95" s="345"/>
      <c r="ILM95" s="345"/>
      <c r="ILN95" s="345"/>
      <c r="ILO95" s="345"/>
      <c r="ILP95" s="345"/>
      <c r="ILQ95" s="345"/>
      <c r="ILR95" s="345"/>
      <c r="ILS95" s="345"/>
      <c r="ILT95" s="345"/>
      <c r="ILU95" s="345"/>
      <c r="ILV95" s="345"/>
      <c r="ILW95" s="345"/>
      <c r="ILX95" s="345"/>
      <c r="ILY95" s="345"/>
      <c r="ILZ95" s="345"/>
      <c r="IMA95" s="345"/>
      <c r="IMB95" s="345"/>
      <c r="IMC95" s="345"/>
      <c r="IMD95" s="345"/>
      <c r="IME95" s="345"/>
      <c r="IMF95" s="345"/>
      <c r="IMG95" s="345"/>
      <c r="IMH95" s="345"/>
      <c r="IMI95" s="345"/>
      <c r="IMJ95" s="345"/>
      <c r="IMK95" s="345"/>
      <c r="IML95" s="345"/>
      <c r="IMM95" s="345"/>
      <c r="IMN95" s="345"/>
      <c r="IMO95" s="345"/>
      <c r="IMP95" s="345"/>
      <c r="IMQ95" s="345"/>
      <c r="IMR95" s="345"/>
      <c r="IMS95" s="345"/>
      <c r="IMT95" s="345"/>
      <c r="IMU95" s="345"/>
      <c r="IMV95" s="345"/>
      <c r="IMW95" s="345"/>
      <c r="IMX95" s="345"/>
      <c r="IMY95" s="345"/>
      <c r="IMZ95" s="345"/>
      <c r="INA95" s="345"/>
      <c r="INB95" s="345"/>
      <c r="INC95" s="345"/>
      <c r="IND95" s="345"/>
      <c r="INE95" s="345"/>
      <c r="INF95" s="345"/>
      <c r="ING95" s="345"/>
      <c r="INH95" s="345"/>
      <c r="INI95" s="345"/>
      <c r="INJ95" s="345"/>
      <c r="INK95" s="345"/>
      <c r="INL95" s="345"/>
      <c r="INM95" s="345"/>
      <c r="INN95" s="345"/>
      <c r="INO95" s="345"/>
      <c r="INP95" s="345"/>
      <c r="INQ95" s="345"/>
      <c r="INR95" s="345"/>
      <c r="INS95" s="345"/>
      <c r="INT95" s="345"/>
      <c r="INU95" s="345"/>
      <c r="INV95" s="345"/>
      <c r="INW95" s="345"/>
      <c r="INX95" s="345"/>
      <c r="INY95" s="345"/>
      <c r="INZ95" s="345"/>
      <c r="IOA95" s="345"/>
      <c r="IOB95" s="345"/>
      <c r="IOC95" s="345"/>
      <c r="IOD95" s="345"/>
      <c r="IOE95" s="345"/>
      <c r="IOF95" s="345"/>
      <c r="IOG95" s="345"/>
      <c r="IOH95" s="345"/>
      <c r="IOI95" s="345"/>
      <c r="IOJ95" s="345"/>
      <c r="IOK95" s="345"/>
      <c r="IOL95" s="345"/>
      <c r="IOM95" s="345"/>
      <c r="ION95" s="345"/>
      <c r="IOO95" s="345"/>
      <c r="IOP95" s="345"/>
      <c r="IOQ95" s="345"/>
      <c r="IOR95" s="345"/>
      <c r="IOS95" s="345"/>
      <c r="IOT95" s="345"/>
      <c r="IOU95" s="345"/>
      <c r="IOV95" s="345"/>
      <c r="IOW95" s="345"/>
      <c r="IOX95" s="345"/>
      <c r="IOY95" s="345"/>
      <c r="IOZ95" s="345"/>
      <c r="IPA95" s="345"/>
      <c r="IPB95" s="345"/>
      <c r="IPC95" s="345"/>
      <c r="IPD95" s="345"/>
      <c r="IPE95" s="345"/>
      <c r="IPF95" s="345"/>
      <c r="IPG95" s="345"/>
      <c r="IPH95" s="345"/>
      <c r="IPI95" s="345"/>
      <c r="IPJ95" s="345"/>
      <c r="IPK95" s="345"/>
      <c r="IPL95" s="345"/>
      <c r="IPM95" s="345"/>
      <c r="IPN95" s="345"/>
      <c r="IPO95" s="345"/>
      <c r="IPP95" s="345"/>
      <c r="IPQ95" s="345"/>
      <c r="IPR95" s="345"/>
      <c r="IPS95" s="345"/>
      <c r="IPT95" s="345"/>
      <c r="IPU95" s="345"/>
      <c r="IPV95" s="345"/>
      <c r="IPW95" s="345"/>
      <c r="IPX95" s="345"/>
      <c r="IPY95" s="345"/>
      <c r="IPZ95" s="345"/>
      <c r="IQA95" s="345"/>
      <c r="IQB95" s="345"/>
      <c r="IQC95" s="345"/>
      <c r="IQD95" s="345"/>
      <c r="IQE95" s="345"/>
      <c r="IQF95" s="345"/>
      <c r="IQG95" s="345"/>
      <c r="IQH95" s="345"/>
      <c r="IQI95" s="345"/>
      <c r="IQJ95" s="345"/>
      <c r="IQK95" s="345"/>
      <c r="IQL95" s="345"/>
      <c r="IQM95" s="345"/>
      <c r="IQN95" s="345"/>
      <c r="IQO95" s="345"/>
      <c r="IQP95" s="345"/>
      <c r="IQQ95" s="345"/>
      <c r="IQR95" s="345"/>
      <c r="IQS95" s="345"/>
      <c r="IQT95" s="345"/>
      <c r="IQU95" s="345"/>
      <c r="IQV95" s="345"/>
      <c r="IQW95" s="345"/>
      <c r="IQX95" s="345"/>
      <c r="IQY95" s="345"/>
      <c r="IQZ95" s="345"/>
      <c r="IRA95" s="345"/>
      <c r="IRB95" s="345"/>
      <c r="IRC95" s="345"/>
      <c r="IRD95" s="345"/>
      <c r="IRE95" s="345"/>
      <c r="IRF95" s="345"/>
      <c r="IRG95" s="345"/>
      <c r="IRH95" s="345"/>
      <c r="IRI95" s="345"/>
      <c r="IRJ95" s="345"/>
      <c r="IRK95" s="345"/>
      <c r="IRL95" s="345"/>
      <c r="IRM95" s="345"/>
      <c r="IRN95" s="345"/>
      <c r="IRO95" s="345"/>
      <c r="IRP95" s="345"/>
      <c r="IRQ95" s="345"/>
      <c r="IRR95" s="345"/>
      <c r="IRS95" s="345"/>
      <c r="IRT95" s="345"/>
      <c r="IRU95" s="345"/>
      <c r="IRV95" s="345"/>
      <c r="IRW95" s="345"/>
      <c r="IRX95" s="345"/>
      <c r="IRY95" s="345"/>
      <c r="IRZ95" s="345"/>
      <c r="ISA95" s="345"/>
      <c r="ISB95" s="345"/>
      <c r="ISC95" s="345"/>
      <c r="ISD95" s="345"/>
      <c r="ISE95" s="345"/>
      <c r="ISF95" s="345"/>
      <c r="ISG95" s="345"/>
      <c r="ISH95" s="345"/>
      <c r="ISI95" s="345"/>
      <c r="ISJ95" s="345"/>
      <c r="ISK95" s="345"/>
      <c r="ISL95" s="345"/>
      <c r="ISM95" s="345"/>
      <c r="ISN95" s="345"/>
      <c r="ISO95" s="345"/>
      <c r="ISP95" s="345"/>
      <c r="ISQ95" s="345"/>
      <c r="ISR95" s="345"/>
      <c r="ISS95" s="345"/>
      <c r="IST95" s="345"/>
      <c r="ISU95" s="345"/>
      <c r="ISV95" s="345"/>
      <c r="ISW95" s="345"/>
      <c r="ISX95" s="345"/>
      <c r="ISY95" s="345"/>
      <c r="ISZ95" s="345"/>
      <c r="ITA95" s="345"/>
      <c r="ITB95" s="345"/>
      <c r="ITC95" s="345"/>
      <c r="ITD95" s="345"/>
      <c r="ITE95" s="345"/>
      <c r="ITF95" s="345"/>
      <c r="ITG95" s="345"/>
      <c r="ITH95" s="345"/>
      <c r="ITI95" s="345"/>
      <c r="ITJ95" s="345"/>
      <c r="ITK95" s="345"/>
      <c r="ITL95" s="345"/>
      <c r="ITM95" s="345"/>
      <c r="ITN95" s="345"/>
      <c r="ITO95" s="345"/>
      <c r="ITP95" s="345"/>
      <c r="ITQ95" s="345"/>
      <c r="ITR95" s="345"/>
      <c r="ITS95" s="345"/>
      <c r="ITT95" s="345"/>
      <c r="ITU95" s="345"/>
      <c r="ITV95" s="345"/>
      <c r="ITW95" s="345"/>
      <c r="ITX95" s="345"/>
      <c r="ITY95" s="345"/>
      <c r="ITZ95" s="345"/>
      <c r="IUA95" s="345"/>
      <c r="IUB95" s="345"/>
      <c r="IUC95" s="345"/>
      <c r="IUD95" s="345"/>
      <c r="IUE95" s="345"/>
      <c r="IUF95" s="345"/>
      <c r="IUG95" s="345"/>
      <c r="IUH95" s="345"/>
      <c r="IUI95" s="345"/>
      <c r="IUJ95" s="345"/>
      <c r="IUK95" s="345"/>
      <c r="IUL95" s="345"/>
      <c r="IUM95" s="345"/>
      <c r="IUN95" s="345"/>
      <c r="IUO95" s="345"/>
      <c r="IUP95" s="345"/>
      <c r="IUQ95" s="345"/>
      <c r="IUR95" s="345"/>
      <c r="IUS95" s="345"/>
      <c r="IUT95" s="345"/>
      <c r="IUU95" s="345"/>
      <c r="IUV95" s="345"/>
      <c r="IUW95" s="345"/>
      <c r="IUX95" s="345"/>
      <c r="IUY95" s="345"/>
      <c r="IUZ95" s="345"/>
      <c r="IVA95" s="345"/>
      <c r="IVB95" s="345"/>
      <c r="IVC95" s="345"/>
      <c r="IVD95" s="345"/>
      <c r="IVE95" s="345"/>
      <c r="IVF95" s="345"/>
      <c r="IVG95" s="345"/>
      <c r="IVH95" s="345"/>
      <c r="IVI95" s="345"/>
      <c r="IVJ95" s="345"/>
      <c r="IVK95" s="345"/>
      <c r="IVL95" s="345"/>
      <c r="IVM95" s="345"/>
      <c r="IVN95" s="345"/>
      <c r="IVO95" s="345"/>
      <c r="IVP95" s="345"/>
      <c r="IVQ95" s="345"/>
      <c r="IVR95" s="345"/>
      <c r="IVS95" s="345"/>
      <c r="IVT95" s="345"/>
      <c r="IVU95" s="345"/>
      <c r="IVV95" s="345"/>
      <c r="IVW95" s="345"/>
      <c r="IVX95" s="345"/>
      <c r="IVY95" s="345"/>
      <c r="IVZ95" s="345"/>
      <c r="IWA95" s="345"/>
      <c r="IWB95" s="345"/>
      <c r="IWC95" s="345"/>
      <c r="IWD95" s="345"/>
      <c r="IWE95" s="345"/>
      <c r="IWF95" s="345"/>
      <c r="IWG95" s="345"/>
      <c r="IWH95" s="345"/>
      <c r="IWI95" s="345"/>
      <c r="IWJ95" s="345"/>
      <c r="IWK95" s="345"/>
      <c r="IWL95" s="345"/>
      <c r="IWM95" s="345"/>
      <c r="IWN95" s="345"/>
      <c r="IWO95" s="345"/>
      <c r="IWP95" s="345"/>
      <c r="IWQ95" s="345"/>
      <c r="IWR95" s="345"/>
      <c r="IWS95" s="345"/>
      <c r="IWT95" s="345"/>
      <c r="IWU95" s="345"/>
      <c r="IWV95" s="345"/>
      <c r="IWW95" s="345"/>
      <c r="IWX95" s="345"/>
      <c r="IWY95" s="345"/>
      <c r="IWZ95" s="345"/>
      <c r="IXA95" s="345"/>
      <c r="IXB95" s="345"/>
      <c r="IXC95" s="345"/>
      <c r="IXD95" s="345"/>
      <c r="IXE95" s="345"/>
      <c r="IXF95" s="345"/>
      <c r="IXG95" s="345"/>
      <c r="IXH95" s="345"/>
      <c r="IXI95" s="345"/>
      <c r="IXJ95" s="345"/>
      <c r="IXK95" s="345"/>
      <c r="IXL95" s="345"/>
      <c r="IXM95" s="345"/>
      <c r="IXN95" s="345"/>
      <c r="IXO95" s="345"/>
      <c r="IXP95" s="345"/>
      <c r="IXQ95" s="345"/>
      <c r="IXR95" s="345"/>
      <c r="IXS95" s="345"/>
      <c r="IXT95" s="345"/>
      <c r="IXU95" s="345"/>
      <c r="IXV95" s="345"/>
      <c r="IXW95" s="345"/>
      <c r="IXX95" s="345"/>
      <c r="IXY95" s="345"/>
      <c r="IXZ95" s="345"/>
      <c r="IYA95" s="345"/>
      <c r="IYB95" s="345"/>
      <c r="IYC95" s="345"/>
      <c r="IYD95" s="345"/>
      <c r="IYE95" s="345"/>
      <c r="IYF95" s="345"/>
      <c r="IYG95" s="345"/>
      <c r="IYH95" s="345"/>
      <c r="IYI95" s="345"/>
      <c r="IYJ95" s="345"/>
      <c r="IYK95" s="345"/>
      <c r="IYL95" s="345"/>
      <c r="IYM95" s="345"/>
      <c r="IYN95" s="345"/>
      <c r="IYO95" s="345"/>
      <c r="IYP95" s="345"/>
      <c r="IYQ95" s="345"/>
      <c r="IYR95" s="345"/>
      <c r="IYS95" s="345"/>
      <c r="IYT95" s="345"/>
      <c r="IYU95" s="345"/>
      <c r="IYV95" s="345"/>
      <c r="IYW95" s="345"/>
      <c r="IYX95" s="345"/>
      <c r="IYY95" s="345"/>
      <c r="IYZ95" s="345"/>
      <c r="IZA95" s="345"/>
      <c r="IZB95" s="345"/>
      <c r="IZC95" s="345"/>
      <c r="IZD95" s="345"/>
      <c r="IZE95" s="345"/>
      <c r="IZF95" s="345"/>
      <c r="IZG95" s="345"/>
      <c r="IZH95" s="345"/>
      <c r="IZI95" s="345"/>
      <c r="IZJ95" s="345"/>
      <c r="IZK95" s="345"/>
      <c r="IZL95" s="345"/>
      <c r="IZM95" s="345"/>
      <c r="IZN95" s="345"/>
      <c r="IZO95" s="345"/>
      <c r="IZP95" s="345"/>
      <c r="IZQ95" s="345"/>
      <c r="IZR95" s="345"/>
      <c r="IZS95" s="345"/>
      <c r="IZT95" s="345"/>
      <c r="IZU95" s="345"/>
      <c r="IZV95" s="345"/>
      <c r="IZW95" s="345"/>
      <c r="IZX95" s="345"/>
      <c r="IZY95" s="345"/>
      <c r="IZZ95" s="345"/>
      <c r="JAA95" s="345"/>
      <c r="JAB95" s="345"/>
      <c r="JAC95" s="345"/>
      <c r="JAD95" s="345"/>
      <c r="JAE95" s="345"/>
      <c r="JAF95" s="345"/>
      <c r="JAG95" s="345"/>
      <c r="JAH95" s="345"/>
      <c r="JAI95" s="345"/>
      <c r="JAJ95" s="345"/>
      <c r="JAK95" s="345"/>
      <c r="JAL95" s="345"/>
      <c r="JAM95" s="345"/>
      <c r="JAN95" s="345"/>
      <c r="JAO95" s="345"/>
      <c r="JAP95" s="345"/>
      <c r="JAQ95" s="345"/>
      <c r="JAR95" s="345"/>
      <c r="JAS95" s="345"/>
      <c r="JAT95" s="345"/>
      <c r="JAU95" s="345"/>
      <c r="JAV95" s="345"/>
      <c r="JAW95" s="345"/>
      <c r="JAX95" s="345"/>
      <c r="JAY95" s="345"/>
      <c r="JAZ95" s="345"/>
      <c r="JBA95" s="345"/>
      <c r="JBB95" s="345"/>
      <c r="JBC95" s="345"/>
      <c r="JBD95" s="345"/>
      <c r="JBE95" s="345"/>
      <c r="JBF95" s="345"/>
      <c r="JBG95" s="345"/>
      <c r="JBH95" s="345"/>
      <c r="JBI95" s="345"/>
      <c r="JBJ95" s="345"/>
      <c r="JBK95" s="345"/>
      <c r="JBL95" s="345"/>
      <c r="JBM95" s="345"/>
      <c r="JBN95" s="345"/>
      <c r="JBO95" s="345"/>
      <c r="JBP95" s="345"/>
      <c r="JBQ95" s="345"/>
      <c r="JBR95" s="345"/>
      <c r="JBS95" s="345"/>
      <c r="JBT95" s="345"/>
      <c r="JBU95" s="345"/>
      <c r="JBV95" s="345"/>
      <c r="JBW95" s="345"/>
      <c r="JBX95" s="345"/>
      <c r="JBY95" s="345"/>
      <c r="JBZ95" s="345"/>
      <c r="JCA95" s="345"/>
      <c r="JCB95" s="345"/>
      <c r="JCC95" s="345"/>
      <c r="JCD95" s="345"/>
      <c r="JCE95" s="345"/>
      <c r="JCF95" s="345"/>
      <c r="JCG95" s="345"/>
      <c r="JCH95" s="345"/>
      <c r="JCI95" s="345"/>
      <c r="JCJ95" s="345"/>
      <c r="JCK95" s="345"/>
      <c r="JCL95" s="345"/>
      <c r="JCM95" s="345"/>
      <c r="JCN95" s="345"/>
      <c r="JCO95" s="345"/>
      <c r="JCP95" s="345"/>
      <c r="JCQ95" s="345"/>
      <c r="JCR95" s="345"/>
      <c r="JCS95" s="345"/>
      <c r="JCT95" s="345"/>
      <c r="JCU95" s="345"/>
      <c r="JCV95" s="345"/>
      <c r="JCW95" s="345"/>
      <c r="JCX95" s="345"/>
      <c r="JCY95" s="345"/>
      <c r="JCZ95" s="345"/>
      <c r="JDA95" s="345"/>
      <c r="JDB95" s="345"/>
      <c r="JDC95" s="345"/>
      <c r="JDD95" s="345"/>
      <c r="JDE95" s="345"/>
      <c r="JDF95" s="345"/>
      <c r="JDG95" s="345"/>
      <c r="JDH95" s="345"/>
      <c r="JDI95" s="345"/>
      <c r="JDJ95" s="345"/>
      <c r="JDK95" s="345"/>
      <c r="JDL95" s="345"/>
      <c r="JDM95" s="345"/>
      <c r="JDN95" s="345"/>
      <c r="JDO95" s="345"/>
      <c r="JDP95" s="345"/>
      <c r="JDQ95" s="345"/>
      <c r="JDR95" s="345"/>
      <c r="JDS95" s="345"/>
      <c r="JDT95" s="345"/>
      <c r="JDU95" s="345"/>
      <c r="JDV95" s="345"/>
      <c r="JDW95" s="345"/>
      <c r="JDX95" s="345"/>
      <c r="JDY95" s="345"/>
      <c r="JDZ95" s="345"/>
      <c r="JEA95" s="345"/>
      <c r="JEB95" s="345"/>
      <c r="JEC95" s="345"/>
      <c r="JED95" s="345"/>
      <c r="JEE95" s="345"/>
      <c r="JEF95" s="345"/>
      <c r="JEG95" s="345"/>
      <c r="JEH95" s="345"/>
      <c r="JEI95" s="345"/>
      <c r="JEJ95" s="345"/>
      <c r="JEK95" s="345"/>
      <c r="JEL95" s="345"/>
      <c r="JEM95" s="345"/>
      <c r="JEN95" s="345"/>
      <c r="JEO95" s="345"/>
      <c r="JEP95" s="345"/>
      <c r="JEQ95" s="345"/>
      <c r="JER95" s="345"/>
      <c r="JES95" s="345"/>
      <c r="JET95" s="345"/>
      <c r="JEU95" s="345"/>
      <c r="JEV95" s="345"/>
      <c r="JEW95" s="345"/>
      <c r="JEX95" s="345"/>
      <c r="JEY95" s="345"/>
      <c r="JEZ95" s="345"/>
      <c r="JFA95" s="345"/>
      <c r="JFB95" s="345"/>
      <c r="JFC95" s="345"/>
      <c r="JFD95" s="345"/>
      <c r="JFE95" s="345"/>
      <c r="JFF95" s="345"/>
      <c r="JFG95" s="345"/>
      <c r="JFH95" s="345"/>
      <c r="JFI95" s="345"/>
      <c r="JFJ95" s="345"/>
      <c r="JFK95" s="345"/>
      <c r="JFL95" s="345"/>
      <c r="JFM95" s="345"/>
      <c r="JFN95" s="345"/>
      <c r="JFO95" s="345"/>
      <c r="JFP95" s="345"/>
      <c r="JFQ95" s="345"/>
      <c r="JFR95" s="345"/>
      <c r="JFS95" s="345"/>
      <c r="JFT95" s="345"/>
      <c r="JFU95" s="345"/>
      <c r="JFV95" s="345"/>
      <c r="JFW95" s="345"/>
      <c r="JFX95" s="345"/>
      <c r="JFY95" s="345"/>
      <c r="JFZ95" s="345"/>
      <c r="JGA95" s="345"/>
      <c r="JGB95" s="345"/>
      <c r="JGC95" s="345"/>
      <c r="JGD95" s="345"/>
      <c r="JGE95" s="345"/>
      <c r="JGF95" s="345"/>
      <c r="JGG95" s="345"/>
      <c r="JGH95" s="345"/>
      <c r="JGI95" s="345"/>
      <c r="JGJ95" s="345"/>
      <c r="JGK95" s="345"/>
      <c r="JGL95" s="345"/>
      <c r="JGM95" s="345"/>
      <c r="JGN95" s="345"/>
      <c r="JGO95" s="345"/>
      <c r="JGP95" s="345"/>
      <c r="JGQ95" s="345"/>
      <c r="JGR95" s="345"/>
      <c r="JGS95" s="345"/>
      <c r="JGT95" s="345"/>
      <c r="JGU95" s="345"/>
      <c r="JGV95" s="345"/>
      <c r="JGW95" s="345"/>
      <c r="JGX95" s="345"/>
      <c r="JGY95" s="345"/>
      <c r="JGZ95" s="345"/>
      <c r="JHA95" s="345"/>
      <c r="JHB95" s="345"/>
      <c r="JHC95" s="345"/>
      <c r="JHD95" s="345"/>
      <c r="JHE95" s="345"/>
      <c r="JHF95" s="345"/>
      <c r="JHG95" s="345"/>
      <c r="JHH95" s="345"/>
      <c r="JHI95" s="345"/>
      <c r="JHJ95" s="345"/>
      <c r="JHK95" s="345"/>
      <c r="JHL95" s="345"/>
      <c r="JHM95" s="345"/>
      <c r="JHN95" s="345"/>
      <c r="JHO95" s="345"/>
      <c r="JHP95" s="345"/>
      <c r="JHQ95" s="345"/>
      <c r="JHR95" s="345"/>
      <c r="JHS95" s="345"/>
      <c r="JHT95" s="345"/>
      <c r="JHU95" s="345"/>
      <c r="JHV95" s="345"/>
      <c r="JHW95" s="345"/>
      <c r="JHX95" s="345"/>
      <c r="JHY95" s="345"/>
      <c r="JHZ95" s="345"/>
      <c r="JIA95" s="345"/>
      <c r="JIB95" s="345"/>
      <c r="JIC95" s="345"/>
      <c r="JID95" s="345"/>
      <c r="JIE95" s="345"/>
      <c r="JIF95" s="345"/>
      <c r="JIG95" s="345"/>
      <c r="JIH95" s="345"/>
      <c r="JII95" s="345"/>
      <c r="JIJ95" s="345"/>
      <c r="JIK95" s="345"/>
      <c r="JIL95" s="345"/>
      <c r="JIM95" s="345"/>
      <c r="JIN95" s="345"/>
      <c r="JIO95" s="345"/>
      <c r="JIP95" s="345"/>
      <c r="JIQ95" s="345"/>
      <c r="JIR95" s="345"/>
      <c r="JIS95" s="345"/>
      <c r="JIT95" s="345"/>
      <c r="JIU95" s="345"/>
      <c r="JIV95" s="345"/>
      <c r="JIW95" s="345"/>
      <c r="JIX95" s="345"/>
      <c r="JIY95" s="345"/>
      <c r="JIZ95" s="345"/>
      <c r="JJA95" s="345"/>
      <c r="JJB95" s="345"/>
      <c r="JJC95" s="345"/>
      <c r="JJD95" s="345"/>
      <c r="JJE95" s="345"/>
      <c r="JJF95" s="345"/>
      <c r="JJG95" s="345"/>
      <c r="JJH95" s="345"/>
      <c r="JJI95" s="345"/>
      <c r="JJJ95" s="345"/>
      <c r="JJK95" s="345"/>
      <c r="JJL95" s="345"/>
      <c r="JJM95" s="345"/>
      <c r="JJN95" s="345"/>
      <c r="JJO95" s="345"/>
      <c r="JJP95" s="345"/>
      <c r="JJQ95" s="345"/>
      <c r="JJR95" s="345"/>
      <c r="JJS95" s="345"/>
      <c r="JJT95" s="345"/>
      <c r="JJU95" s="345"/>
      <c r="JJV95" s="345"/>
      <c r="JJW95" s="345"/>
      <c r="JJX95" s="345"/>
      <c r="JJY95" s="345"/>
      <c r="JJZ95" s="345"/>
      <c r="JKA95" s="345"/>
      <c r="JKB95" s="345"/>
      <c r="JKC95" s="345"/>
      <c r="JKD95" s="345"/>
      <c r="JKE95" s="345"/>
      <c r="JKF95" s="345"/>
      <c r="JKG95" s="345"/>
      <c r="JKH95" s="345"/>
      <c r="JKI95" s="345"/>
      <c r="JKJ95" s="345"/>
      <c r="JKK95" s="345"/>
      <c r="JKL95" s="345"/>
      <c r="JKM95" s="345"/>
      <c r="JKN95" s="345"/>
      <c r="JKO95" s="345"/>
      <c r="JKP95" s="345"/>
      <c r="JKQ95" s="345"/>
      <c r="JKR95" s="345"/>
      <c r="JKS95" s="345"/>
      <c r="JKT95" s="345"/>
      <c r="JKU95" s="345"/>
      <c r="JKV95" s="345"/>
      <c r="JKW95" s="345"/>
      <c r="JKX95" s="345"/>
      <c r="JKY95" s="345"/>
      <c r="JKZ95" s="345"/>
      <c r="JLA95" s="345"/>
      <c r="JLB95" s="345"/>
      <c r="JLC95" s="345"/>
      <c r="JLD95" s="345"/>
      <c r="JLE95" s="345"/>
      <c r="JLF95" s="345"/>
      <c r="JLG95" s="345"/>
      <c r="JLH95" s="345"/>
      <c r="JLI95" s="345"/>
      <c r="JLJ95" s="345"/>
      <c r="JLK95" s="345"/>
      <c r="JLL95" s="345"/>
      <c r="JLM95" s="345"/>
      <c r="JLN95" s="345"/>
      <c r="JLO95" s="345"/>
      <c r="JLP95" s="345"/>
      <c r="JLQ95" s="345"/>
      <c r="JLR95" s="345"/>
      <c r="JLS95" s="345"/>
      <c r="JLT95" s="345"/>
      <c r="JLU95" s="345"/>
      <c r="JLV95" s="345"/>
      <c r="JLW95" s="345"/>
      <c r="JLX95" s="345"/>
      <c r="JLY95" s="345"/>
      <c r="JLZ95" s="345"/>
      <c r="JMA95" s="345"/>
      <c r="JMB95" s="345"/>
      <c r="JMC95" s="345"/>
      <c r="JMD95" s="345"/>
      <c r="JME95" s="345"/>
      <c r="JMF95" s="345"/>
      <c r="JMG95" s="345"/>
      <c r="JMH95" s="345"/>
      <c r="JMI95" s="345"/>
      <c r="JMJ95" s="345"/>
      <c r="JMK95" s="345"/>
      <c r="JML95" s="345"/>
      <c r="JMM95" s="345"/>
      <c r="JMN95" s="345"/>
      <c r="JMO95" s="345"/>
      <c r="JMP95" s="345"/>
      <c r="JMQ95" s="345"/>
      <c r="JMR95" s="345"/>
      <c r="JMS95" s="345"/>
      <c r="JMT95" s="345"/>
      <c r="JMU95" s="345"/>
      <c r="JMV95" s="345"/>
      <c r="JMW95" s="345"/>
      <c r="JMX95" s="345"/>
      <c r="JMY95" s="345"/>
      <c r="JMZ95" s="345"/>
      <c r="JNA95" s="345"/>
      <c r="JNB95" s="345"/>
      <c r="JNC95" s="345"/>
      <c r="JND95" s="345"/>
      <c r="JNE95" s="345"/>
      <c r="JNF95" s="345"/>
      <c r="JNG95" s="345"/>
      <c r="JNH95" s="345"/>
      <c r="JNI95" s="345"/>
      <c r="JNJ95" s="345"/>
      <c r="JNK95" s="345"/>
      <c r="JNL95" s="345"/>
      <c r="JNM95" s="345"/>
      <c r="JNN95" s="345"/>
      <c r="JNO95" s="345"/>
      <c r="JNP95" s="345"/>
      <c r="JNQ95" s="345"/>
      <c r="JNR95" s="345"/>
      <c r="JNS95" s="345"/>
      <c r="JNT95" s="345"/>
      <c r="JNU95" s="345"/>
      <c r="JNV95" s="345"/>
      <c r="JNW95" s="345"/>
      <c r="JNX95" s="345"/>
      <c r="JNY95" s="345"/>
      <c r="JNZ95" s="345"/>
      <c r="JOA95" s="345"/>
      <c r="JOB95" s="345"/>
      <c r="JOC95" s="345"/>
      <c r="JOD95" s="345"/>
      <c r="JOE95" s="345"/>
      <c r="JOF95" s="345"/>
      <c r="JOG95" s="345"/>
      <c r="JOH95" s="345"/>
      <c r="JOI95" s="345"/>
      <c r="JOJ95" s="345"/>
      <c r="JOK95" s="345"/>
      <c r="JOL95" s="345"/>
      <c r="JOM95" s="345"/>
      <c r="JON95" s="345"/>
      <c r="JOO95" s="345"/>
      <c r="JOP95" s="345"/>
      <c r="JOQ95" s="345"/>
      <c r="JOR95" s="345"/>
      <c r="JOS95" s="345"/>
      <c r="JOT95" s="345"/>
      <c r="JOU95" s="345"/>
      <c r="JOV95" s="345"/>
      <c r="JOW95" s="345"/>
      <c r="JOX95" s="345"/>
      <c r="JOY95" s="345"/>
      <c r="JOZ95" s="345"/>
      <c r="JPA95" s="345"/>
      <c r="JPB95" s="345"/>
      <c r="JPC95" s="345"/>
      <c r="JPD95" s="345"/>
      <c r="JPE95" s="345"/>
      <c r="JPF95" s="345"/>
      <c r="JPG95" s="345"/>
      <c r="JPH95" s="345"/>
      <c r="JPI95" s="345"/>
      <c r="JPJ95" s="345"/>
      <c r="JPK95" s="345"/>
      <c r="JPL95" s="345"/>
      <c r="JPM95" s="345"/>
      <c r="JPN95" s="345"/>
      <c r="JPO95" s="345"/>
      <c r="JPP95" s="345"/>
      <c r="JPQ95" s="345"/>
      <c r="JPR95" s="345"/>
      <c r="JPS95" s="345"/>
      <c r="JPT95" s="345"/>
      <c r="JPU95" s="345"/>
      <c r="JPV95" s="345"/>
      <c r="JPW95" s="345"/>
      <c r="JPX95" s="345"/>
      <c r="JPY95" s="345"/>
      <c r="JPZ95" s="345"/>
      <c r="JQA95" s="345"/>
      <c r="JQB95" s="345"/>
      <c r="JQC95" s="345"/>
      <c r="JQD95" s="345"/>
      <c r="JQE95" s="345"/>
      <c r="JQF95" s="345"/>
      <c r="JQG95" s="345"/>
      <c r="JQH95" s="345"/>
      <c r="JQI95" s="345"/>
      <c r="JQJ95" s="345"/>
      <c r="JQK95" s="345"/>
      <c r="JQL95" s="345"/>
      <c r="JQM95" s="345"/>
      <c r="JQN95" s="345"/>
      <c r="JQO95" s="345"/>
      <c r="JQP95" s="345"/>
      <c r="JQQ95" s="345"/>
      <c r="JQR95" s="345"/>
      <c r="JQS95" s="345"/>
      <c r="JQT95" s="345"/>
      <c r="JQU95" s="345"/>
      <c r="JQV95" s="345"/>
      <c r="JQW95" s="345"/>
      <c r="JQX95" s="345"/>
      <c r="JQY95" s="345"/>
      <c r="JQZ95" s="345"/>
      <c r="JRA95" s="345"/>
      <c r="JRB95" s="345"/>
      <c r="JRC95" s="345"/>
      <c r="JRD95" s="345"/>
      <c r="JRE95" s="345"/>
      <c r="JRF95" s="345"/>
      <c r="JRG95" s="345"/>
      <c r="JRH95" s="345"/>
      <c r="JRI95" s="345"/>
      <c r="JRJ95" s="345"/>
      <c r="JRK95" s="345"/>
      <c r="JRL95" s="345"/>
      <c r="JRM95" s="345"/>
      <c r="JRN95" s="345"/>
      <c r="JRO95" s="345"/>
      <c r="JRP95" s="345"/>
      <c r="JRQ95" s="345"/>
      <c r="JRR95" s="345"/>
      <c r="JRS95" s="345"/>
      <c r="JRT95" s="345"/>
      <c r="JRU95" s="345"/>
      <c r="JRV95" s="345"/>
      <c r="JRW95" s="345"/>
      <c r="JRX95" s="345"/>
      <c r="JRY95" s="345"/>
      <c r="JRZ95" s="345"/>
      <c r="JSA95" s="345"/>
      <c r="JSB95" s="345"/>
      <c r="JSC95" s="345"/>
      <c r="JSD95" s="345"/>
      <c r="JSE95" s="345"/>
      <c r="JSF95" s="345"/>
      <c r="JSG95" s="345"/>
      <c r="JSH95" s="345"/>
      <c r="JSI95" s="345"/>
      <c r="JSJ95" s="345"/>
      <c r="JSK95" s="345"/>
      <c r="JSL95" s="345"/>
      <c r="JSM95" s="345"/>
      <c r="JSN95" s="345"/>
      <c r="JSO95" s="345"/>
      <c r="JSP95" s="345"/>
      <c r="JSQ95" s="345"/>
      <c r="JSR95" s="345"/>
      <c r="JSS95" s="345"/>
      <c r="JST95" s="345"/>
      <c r="JSU95" s="345"/>
      <c r="JSV95" s="345"/>
      <c r="JSW95" s="345"/>
      <c r="JSX95" s="345"/>
      <c r="JSY95" s="345"/>
      <c r="JSZ95" s="345"/>
      <c r="JTA95" s="345"/>
      <c r="JTB95" s="345"/>
      <c r="JTC95" s="345"/>
      <c r="JTD95" s="345"/>
      <c r="JTE95" s="345"/>
      <c r="JTF95" s="345"/>
      <c r="JTG95" s="345"/>
      <c r="JTH95" s="345"/>
      <c r="JTI95" s="345"/>
      <c r="JTJ95" s="345"/>
      <c r="JTK95" s="345"/>
      <c r="JTL95" s="345"/>
      <c r="JTM95" s="345"/>
      <c r="JTN95" s="345"/>
      <c r="JTO95" s="345"/>
      <c r="JTP95" s="345"/>
      <c r="JTQ95" s="345"/>
      <c r="JTR95" s="345"/>
      <c r="JTS95" s="345"/>
      <c r="JTT95" s="345"/>
      <c r="JTU95" s="345"/>
      <c r="JTV95" s="345"/>
      <c r="JTW95" s="345"/>
      <c r="JTX95" s="345"/>
      <c r="JTY95" s="345"/>
      <c r="JTZ95" s="345"/>
      <c r="JUA95" s="345"/>
      <c r="JUB95" s="345"/>
      <c r="JUC95" s="345"/>
      <c r="JUD95" s="345"/>
      <c r="JUE95" s="345"/>
      <c r="JUF95" s="345"/>
      <c r="JUG95" s="345"/>
      <c r="JUH95" s="345"/>
      <c r="JUI95" s="345"/>
      <c r="JUJ95" s="345"/>
      <c r="JUK95" s="345"/>
      <c r="JUL95" s="345"/>
      <c r="JUM95" s="345"/>
      <c r="JUN95" s="345"/>
      <c r="JUO95" s="345"/>
      <c r="JUP95" s="345"/>
      <c r="JUQ95" s="345"/>
      <c r="JUR95" s="345"/>
      <c r="JUS95" s="345"/>
      <c r="JUT95" s="345"/>
      <c r="JUU95" s="345"/>
      <c r="JUV95" s="345"/>
      <c r="JUW95" s="345"/>
      <c r="JUX95" s="345"/>
      <c r="JUY95" s="345"/>
      <c r="JUZ95" s="345"/>
      <c r="JVA95" s="345"/>
      <c r="JVB95" s="345"/>
      <c r="JVC95" s="345"/>
      <c r="JVD95" s="345"/>
      <c r="JVE95" s="345"/>
      <c r="JVF95" s="345"/>
      <c r="JVG95" s="345"/>
      <c r="JVH95" s="345"/>
      <c r="JVI95" s="345"/>
      <c r="JVJ95" s="345"/>
      <c r="JVK95" s="345"/>
      <c r="JVL95" s="345"/>
      <c r="JVM95" s="345"/>
      <c r="JVN95" s="345"/>
      <c r="JVO95" s="345"/>
      <c r="JVP95" s="345"/>
      <c r="JVQ95" s="345"/>
      <c r="JVR95" s="345"/>
      <c r="JVS95" s="345"/>
      <c r="JVT95" s="345"/>
      <c r="JVU95" s="345"/>
      <c r="JVV95" s="345"/>
      <c r="JVW95" s="345"/>
      <c r="JVX95" s="345"/>
      <c r="JVY95" s="345"/>
      <c r="JVZ95" s="345"/>
      <c r="JWA95" s="345"/>
      <c r="JWB95" s="345"/>
      <c r="JWC95" s="345"/>
      <c r="JWD95" s="345"/>
      <c r="JWE95" s="345"/>
      <c r="JWF95" s="345"/>
      <c r="JWG95" s="345"/>
      <c r="JWH95" s="345"/>
      <c r="JWI95" s="345"/>
      <c r="JWJ95" s="345"/>
      <c r="JWK95" s="345"/>
      <c r="JWL95" s="345"/>
      <c r="JWM95" s="345"/>
      <c r="JWN95" s="345"/>
      <c r="JWO95" s="345"/>
      <c r="JWP95" s="345"/>
      <c r="JWQ95" s="345"/>
      <c r="JWR95" s="345"/>
      <c r="JWS95" s="345"/>
      <c r="JWT95" s="345"/>
      <c r="JWU95" s="345"/>
      <c r="JWV95" s="345"/>
      <c r="JWW95" s="345"/>
      <c r="JWX95" s="345"/>
      <c r="JWY95" s="345"/>
      <c r="JWZ95" s="345"/>
      <c r="JXA95" s="345"/>
      <c r="JXB95" s="345"/>
      <c r="JXC95" s="345"/>
      <c r="JXD95" s="345"/>
      <c r="JXE95" s="345"/>
      <c r="JXF95" s="345"/>
      <c r="JXG95" s="345"/>
      <c r="JXH95" s="345"/>
      <c r="JXI95" s="345"/>
      <c r="JXJ95" s="345"/>
      <c r="JXK95" s="345"/>
      <c r="JXL95" s="345"/>
      <c r="JXM95" s="345"/>
      <c r="JXN95" s="345"/>
      <c r="JXO95" s="345"/>
      <c r="JXP95" s="345"/>
      <c r="JXQ95" s="345"/>
      <c r="JXR95" s="345"/>
      <c r="JXS95" s="345"/>
      <c r="JXT95" s="345"/>
      <c r="JXU95" s="345"/>
      <c r="JXV95" s="345"/>
      <c r="JXW95" s="345"/>
      <c r="JXX95" s="345"/>
      <c r="JXY95" s="345"/>
      <c r="JXZ95" s="345"/>
      <c r="JYA95" s="345"/>
      <c r="JYB95" s="345"/>
      <c r="JYC95" s="345"/>
      <c r="JYD95" s="345"/>
      <c r="JYE95" s="345"/>
      <c r="JYF95" s="345"/>
      <c r="JYG95" s="345"/>
      <c r="JYH95" s="345"/>
      <c r="JYI95" s="345"/>
      <c r="JYJ95" s="345"/>
      <c r="JYK95" s="345"/>
      <c r="JYL95" s="345"/>
      <c r="JYM95" s="345"/>
      <c r="JYN95" s="345"/>
      <c r="JYO95" s="345"/>
      <c r="JYP95" s="345"/>
      <c r="JYQ95" s="345"/>
      <c r="JYR95" s="345"/>
      <c r="JYS95" s="345"/>
      <c r="JYT95" s="345"/>
      <c r="JYU95" s="345"/>
      <c r="JYV95" s="345"/>
      <c r="JYW95" s="345"/>
      <c r="JYX95" s="345"/>
      <c r="JYY95" s="345"/>
      <c r="JYZ95" s="345"/>
      <c r="JZA95" s="345"/>
      <c r="JZB95" s="345"/>
      <c r="JZC95" s="345"/>
      <c r="JZD95" s="345"/>
      <c r="JZE95" s="345"/>
      <c r="JZF95" s="345"/>
      <c r="JZG95" s="345"/>
      <c r="JZH95" s="345"/>
      <c r="JZI95" s="345"/>
      <c r="JZJ95" s="345"/>
      <c r="JZK95" s="345"/>
      <c r="JZL95" s="345"/>
      <c r="JZM95" s="345"/>
      <c r="JZN95" s="345"/>
      <c r="JZO95" s="345"/>
      <c r="JZP95" s="345"/>
      <c r="JZQ95" s="345"/>
      <c r="JZR95" s="345"/>
      <c r="JZS95" s="345"/>
      <c r="JZT95" s="345"/>
      <c r="JZU95" s="345"/>
      <c r="JZV95" s="345"/>
      <c r="JZW95" s="345"/>
      <c r="JZX95" s="345"/>
      <c r="JZY95" s="345"/>
      <c r="JZZ95" s="345"/>
      <c r="KAA95" s="345"/>
      <c r="KAB95" s="345"/>
      <c r="KAC95" s="345"/>
      <c r="KAD95" s="345"/>
      <c r="KAE95" s="345"/>
      <c r="KAF95" s="345"/>
      <c r="KAG95" s="345"/>
      <c r="KAH95" s="345"/>
      <c r="KAI95" s="345"/>
      <c r="KAJ95" s="345"/>
      <c r="KAK95" s="345"/>
      <c r="KAL95" s="345"/>
      <c r="KAM95" s="345"/>
      <c r="KAN95" s="345"/>
      <c r="KAO95" s="345"/>
      <c r="KAP95" s="345"/>
      <c r="KAQ95" s="345"/>
      <c r="KAR95" s="345"/>
      <c r="KAS95" s="345"/>
      <c r="KAT95" s="345"/>
      <c r="KAU95" s="345"/>
      <c r="KAV95" s="345"/>
      <c r="KAW95" s="345"/>
      <c r="KAX95" s="345"/>
      <c r="KAY95" s="345"/>
      <c r="KAZ95" s="345"/>
      <c r="KBA95" s="345"/>
      <c r="KBB95" s="345"/>
      <c r="KBC95" s="345"/>
      <c r="KBD95" s="345"/>
      <c r="KBE95" s="345"/>
      <c r="KBF95" s="345"/>
      <c r="KBG95" s="345"/>
      <c r="KBH95" s="345"/>
      <c r="KBI95" s="345"/>
      <c r="KBJ95" s="345"/>
      <c r="KBK95" s="345"/>
      <c r="KBL95" s="345"/>
      <c r="KBM95" s="345"/>
      <c r="KBN95" s="345"/>
      <c r="KBO95" s="345"/>
      <c r="KBP95" s="345"/>
      <c r="KBQ95" s="345"/>
      <c r="KBR95" s="345"/>
      <c r="KBS95" s="345"/>
      <c r="KBT95" s="345"/>
      <c r="KBU95" s="345"/>
      <c r="KBV95" s="345"/>
      <c r="KBW95" s="345"/>
      <c r="KBX95" s="345"/>
      <c r="KBY95" s="345"/>
      <c r="KBZ95" s="345"/>
      <c r="KCA95" s="345"/>
      <c r="KCB95" s="345"/>
      <c r="KCC95" s="345"/>
      <c r="KCD95" s="345"/>
      <c r="KCE95" s="345"/>
      <c r="KCF95" s="345"/>
      <c r="KCG95" s="345"/>
      <c r="KCH95" s="345"/>
      <c r="KCI95" s="345"/>
      <c r="KCJ95" s="345"/>
      <c r="KCK95" s="345"/>
      <c r="KCL95" s="345"/>
      <c r="KCM95" s="345"/>
      <c r="KCN95" s="345"/>
      <c r="KCO95" s="345"/>
      <c r="KCP95" s="345"/>
      <c r="KCQ95" s="345"/>
      <c r="KCR95" s="345"/>
      <c r="KCS95" s="345"/>
      <c r="KCT95" s="345"/>
      <c r="KCU95" s="345"/>
      <c r="KCV95" s="345"/>
      <c r="KCW95" s="345"/>
      <c r="KCX95" s="345"/>
      <c r="KCY95" s="345"/>
      <c r="KCZ95" s="345"/>
      <c r="KDA95" s="345"/>
      <c r="KDB95" s="345"/>
      <c r="KDC95" s="345"/>
      <c r="KDD95" s="345"/>
      <c r="KDE95" s="345"/>
      <c r="KDF95" s="345"/>
      <c r="KDG95" s="345"/>
      <c r="KDH95" s="345"/>
      <c r="KDI95" s="345"/>
      <c r="KDJ95" s="345"/>
      <c r="KDK95" s="345"/>
      <c r="KDL95" s="345"/>
      <c r="KDM95" s="345"/>
      <c r="KDN95" s="345"/>
      <c r="KDO95" s="345"/>
      <c r="KDP95" s="345"/>
      <c r="KDQ95" s="345"/>
      <c r="KDR95" s="345"/>
      <c r="KDS95" s="345"/>
      <c r="KDT95" s="345"/>
      <c r="KDU95" s="345"/>
      <c r="KDV95" s="345"/>
      <c r="KDW95" s="345"/>
      <c r="KDX95" s="345"/>
      <c r="KDY95" s="345"/>
      <c r="KDZ95" s="345"/>
      <c r="KEA95" s="345"/>
      <c r="KEB95" s="345"/>
      <c r="KEC95" s="345"/>
      <c r="KED95" s="345"/>
      <c r="KEE95" s="345"/>
      <c r="KEF95" s="345"/>
      <c r="KEG95" s="345"/>
      <c r="KEH95" s="345"/>
      <c r="KEI95" s="345"/>
      <c r="KEJ95" s="345"/>
      <c r="KEK95" s="345"/>
      <c r="KEL95" s="345"/>
      <c r="KEM95" s="345"/>
      <c r="KEN95" s="345"/>
      <c r="KEO95" s="345"/>
      <c r="KEP95" s="345"/>
      <c r="KEQ95" s="345"/>
      <c r="KER95" s="345"/>
      <c r="KES95" s="345"/>
      <c r="KET95" s="345"/>
      <c r="KEU95" s="345"/>
      <c r="KEV95" s="345"/>
      <c r="KEW95" s="345"/>
      <c r="KEX95" s="345"/>
      <c r="KEY95" s="345"/>
      <c r="KEZ95" s="345"/>
      <c r="KFA95" s="345"/>
      <c r="KFB95" s="345"/>
      <c r="KFC95" s="345"/>
      <c r="KFD95" s="345"/>
      <c r="KFE95" s="345"/>
      <c r="KFF95" s="345"/>
      <c r="KFG95" s="345"/>
      <c r="KFH95" s="345"/>
      <c r="KFI95" s="345"/>
      <c r="KFJ95" s="345"/>
      <c r="KFK95" s="345"/>
      <c r="KFL95" s="345"/>
      <c r="KFM95" s="345"/>
      <c r="KFN95" s="345"/>
      <c r="KFO95" s="345"/>
      <c r="KFP95" s="345"/>
      <c r="KFQ95" s="345"/>
      <c r="KFR95" s="345"/>
      <c r="KFS95" s="345"/>
      <c r="KFT95" s="345"/>
      <c r="KFU95" s="345"/>
      <c r="KFV95" s="345"/>
      <c r="KFW95" s="345"/>
      <c r="KFX95" s="345"/>
      <c r="KFY95" s="345"/>
      <c r="KFZ95" s="345"/>
      <c r="KGA95" s="345"/>
      <c r="KGB95" s="345"/>
      <c r="KGC95" s="345"/>
      <c r="KGD95" s="345"/>
      <c r="KGE95" s="345"/>
      <c r="KGF95" s="345"/>
      <c r="KGG95" s="345"/>
      <c r="KGH95" s="345"/>
      <c r="KGI95" s="345"/>
      <c r="KGJ95" s="345"/>
      <c r="KGK95" s="345"/>
      <c r="KGL95" s="345"/>
      <c r="KGM95" s="345"/>
      <c r="KGN95" s="345"/>
      <c r="KGO95" s="345"/>
      <c r="KGP95" s="345"/>
      <c r="KGQ95" s="345"/>
      <c r="KGR95" s="345"/>
      <c r="KGS95" s="345"/>
      <c r="KGT95" s="345"/>
      <c r="KGU95" s="345"/>
      <c r="KGV95" s="345"/>
      <c r="KGW95" s="345"/>
      <c r="KGX95" s="345"/>
      <c r="KGY95" s="345"/>
      <c r="KGZ95" s="345"/>
      <c r="KHA95" s="345"/>
      <c r="KHB95" s="345"/>
      <c r="KHC95" s="345"/>
      <c r="KHD95" s="345"/>
      <c r="KHE95" s="345"/>
      <c r="KHF95" s="345"/>
      <c r="KHG95" s="345"/>
      <c r="KHH95" s="345"/>
      <c r="KHI95" s="345"/>
      <c r="KHJ95" s="345"/>
      <c r="KHK95" s="345"/>
      <c r="KHL95" s="345"/>
      <c r="KHM95" s="345"/>
      <c r="KHN95" s="345"/>
      <c r="KHO95" s="345"/>
      <c r="KHP95" s="345"/>
      <c r="KHQ95" s="345"/>
      <c r="KHR95" s="345"/>
      <c r="KHS95" s="345"/>
      <c r="KHT95" s="345"/>
      <c r="KHU95" s="345"/>
      <c r="KHV95" s="345"/>
      <c r="KHW95" s="345"/>
      <c r="KHX95" s="345"/>
      <c r="KHY95" s="345"/>
      <c r="KHZ95" s="345"/>
      <c r="KIA95" s="345"/>
      <c r="KIB95" s="345"/>
      <c r="KIC95" s="345"/>
      <c r="KID95" s="345"/>
      <c r="KIE95" s="345"/>
      <c r="KIF95" s="345"/>
      <c r="KIG95" s="345"/>
      <c r="KIH95" s="345"/>
      <c r="KII95" s="345"/>
      <c r="KIJ95" s="345"/>
      <c r="KIK95" s="345"/>
      <c r="KIL95" s="345"/>
      <c r="KIM95" s="345"/>
      <c r="KIN95" s="345"/>
      <c r="KIO95" s="345"/>
      <c r="KIP95" s="345"/>
      <c r="KIQ95" s="345"/>
      <c r="KIR95" s="345"/>
      <c r="KIS95" s="345"/>
      <c r="KIT95" s="345"/>
      <c r="KIU95" s="345"/>
      <c r="KIV95" s="345"/>
      <c r="KIW95" s="345"/>
      <c r="KIX95" s="345"/>
      <c r="KIY95" s="345"/>
      <c r="KIZ95" s="345"/>
      <c r="KJA95" s="345"/>
      <c r="KJB95" s="345"/>
      <c r="KJC95" s="345"/>
      <c r="KJD95" s="345"/>
      <c r="KJE95" s="345"/>
      <c r="KJF95" s="345"/>
      <c r="KJG95" s="345"/>
      <c r="KJH95" s="345"/>
      <c r="KJI95" s="345"/>
      <c r="KJJ95" s="345"/>
      <c r="KJK95" s="345"/>
      <c r="KJL95" s="345"/>
      <c r="KJM95" s="345"/>
      <c r="KJN95" s="345"/>
      <c r="KJO95" s="345"/>
      <c r="KJP95" s="345"/>
      <c r="KJQ95" s="345"/>
      <c r="KJR95" s="345"/>
      <c r="KJS95" s="345"/>
      <c r="KJT95" s="345"/>
      <c r="KJU95" s="345"/>
      <c r="KJV95" s="345"/>
      <c r="KJW95" s="345"/>
      <c r="KJX95" s="345"/>
      <c r="KJY95" s="345"/>
      <c r="KJZ95" s="345"/>
      <c r="KKA95" s="345"/>
      <c r="KKB95" s="345"/>
      <c r="KKC95" s="345"/>
      <c r="KKD95" s="345"/>
      <c r="KKE95" s="345"/>
      <c r="KKF95" s="345"/>
      <c r="KKG95" s="345"/>
      <c r="KKH95" s="345"/>
      <c r="KKI95" s="345"/>
      <c r="KKJ95" s="345"/>
      <c r="KKK95" s="345"/>
      <c r="KKL95" s="345"/>
      <c r="KKM95" s="345"/>
      <c r="KKN95" s="345"/>
      <c r="KKO95" s="345"/>
      <c r="KKP95" s="345"/>
      <c r="KKQ95" s="345"/>
      <c r="KKR95" s="345"/>
      <c r="KKS95" s="345"/>
      <c r="KKT95" s="345"/>
      <c r="KKU95" s="345"/>
      <c r="KKV95" s="345"/>
      <c r="KKW95" s="345"/>
      <c r="KKX95" s="345"/>
      <c r="KKY95" s="345"/>
      <c r="KKZ95" s="345"/>
      <c r="KLA95" s="345"/>
      <c r="KLB95" s="345"/>
      <c r="KLC95" s="345"/>
      <c r="KLD95" s="345"/>
      <c r="KLE95" s="345"/>
      <c r="KLF95" s="345"/>
      <c r="KLG95" s="345"/>
      <c r="KLH95" s="345"/>
      <c r="KLI95" s="345"/>
      <c r="KLJ95" s="345"/>
      <c r="KLK95" s="345"/>
      <c r="KLL95" s="345"/>
      <c r="KLM95" s="345"/>
      <c r="KLN95" s="345"/>
      <c r="KLO95" s="345"/>
      <c r="KLP95" s="345"/>
      <c r="KLQ95" s="345"/>
      <c r="KLR95" s="345"/>
      <c r="KLS95" s="345"/>
      <c r="KLT95" s="345"/>
      <c r="KLU95" s="345"/>
      <c r="KLV95" s="345"/>
      <c r="KLW95" s="345"/>
      <c r="KLX95" s="345"/>
      <c r="KLY95" s="345"/>
      <c r="KLZ95" s="345"/>
      <c r="KMA95" s="345"/>
      <c r="KMB95" s="345"/>
      <c r="KMC95" s="345"/>
      <c r="KMD95" s="345"/>
      <c r="KME95" s="345"/>
      <c r="KMF95" s="345"/>
      <c r="KMG95" s="345"/>
      <c r="KMH95" s="345"/>
      <c r="KMI95" s="345"/>
      <c r="KMJ95" s="345"/>
      <c r="KMK95" s="345"/>
      <c r="KML95" s="345"/>
      <c r="KMM95" s="345"/>
      <c r="KMN95" s="345"/>
      <c r="KMO95" s="345"/>
      <c r="KMP95" s="345"/>
      <c r="KMQ95" s="345"/>
      <c r="KMR95" s="345"/>
      <c r="KMS95" s="345"/>
      <c r="KMT95" s="345"/>
      <c r="KMU95" s="345"/>
      <c r="KMV95" s="345"/>
      <c r="KMW95" s="345"/>
      <c r="KMX95" s="345"/>
      <c r="KMY95" s="345"/>
      <c r="KMZ95" s="345"/>
      <c r="KNA95" s="345"/>
      <c r="KNB95" s="345"/>
      <c r="KNC95" s="345"/>
      <c r="KND95" s="345"/>
      <c r="KNE95" s="345"/>
      <c r="KNF95" s="345"/>
      <c r="KNG95" s="345"/>
      <c r="KNH95" s="345"/>
      <c r="KNI95" s="345"/>
      <c r="KNJ95" s="345"/>
      <c r="KNK95" s="345"/>
      <c r="KNL95" s="345"/>
      <c r="KNM95" s="345"/>
      <c r="KNN95" s="345"/>
      <c r="KNO95" s="345"/>
      <c r="KNP95" s="345"/>
      <c r="KNQ95" s="345"/>
      <c r="KNR95" s="345"/>
      <c r="KNS95" s="345"/>
      <c r="KNT95" s="345"/>
      <c r="KNU95" s="345"/>
      <c r="KNV95" s="345"/>
      <c r="KNW95" s="345"/>
      <c r="KNX95" s="345"/>
      <c r="KNY95" s="345"/>
      <c r="KNZ95" s="345"/>
      <c r="KOA95" s="345"/>
      <c r="KOB95" s="345"/>
      <c r="KOC95" s="345"/>
      <c r="KOD95" s="345"/>
      <c r="KOE95" s="345"/>
      <c r="KOF95" s="345"/>
      <c r="KOG95" s="345"/>
      <c r="KOH95" s="345"/>
      <c r="KOI95" s="345"/>
      <c r="KOJ95" s="345"/>
      <c r="KOK95" s="345"/>
      <c r="KOL95" s="345"/>
      <c r="KOM95" s="345"/>
      <c r="KON95" s="345"/>
      <c r="KOO95" s="345"/>
      <c r="KOP95" s="345"/>
      <c r="KOQ95" s="345"/>
      <c r="KOR95" s="345"/>
      <c r="KOS95" s="345"/>
      <c r="KOT95" s="345"/>
      <c r="KOU95" s="345"/>
      <c r="KOV95" s="345"/>
      <c r="KOW95" s="345"/>
      <c r="KOX95" s="345"/>
      <c r="KOY95" s="345"/>
      <c r="KOZ95" s="345"/>
      <c r="KPA95" s="345"/>
      <c r="KPB95" s="345"/>
      <c r="KPC95" s="345"/>
      <c r="KPD95" s="345"/>
      <c r="KPE95" s="345"/>
      <c r="KPF95" s="345"/>
      <c r="KPG95" s="345"/>
      <c r="KPH95" s="345"/>
      <c r="KPI95" s="345"/>
      <c r="KPJ95" s="345"/>
      <c r="KPK95" s="345"/>
      <c r="KPL95" s="345"/>
      <c r="KPM95" s="345"/>
      <c r="KPN95" s="345"/>
      <c r="KPO95" s="345"/>
      <c r="KPP95" s="345"/>
      <c r="KPQ95" s="345"/>
      <c r="KPR95" s="345"/>
      <c r="KPS95" s="345"/>
      <c r="KPT95" s="345"/>
      <c r="KPU95" s="345"/>
      <c r="KPV95" s="345"/>
      <c r="KPW95" s="345"/>
      <c r="KPX95" s="345"/>
      <c r="KPY95" s="345"/>
      <c r="KPZ95" s="345"/>
      <c r="KQA95" s="345"/>
      <c r="KQB95" s="345"/>
      <c r="KQC95" s="345"/>
      <c r="KQD95" s="345"/>
      <c r="KQE95" s="345"/>
      <c r="KQF95" s="345"/>
      <c r="KQG95" s="345"/>
      <c r="KQH95" s="345"/>
      <c r="KQI95" s="345"/>
      <c r="KQJ95" s="345"/>
      <c r="KQK95" s="345"/>
      <c r="KQL95" s="345"/>
      <c r="KQM95" s="345"/>
      <c r="KQN95" s="345"/>
      <c r="KQO95" s="345"/>
      <c r="KQP95" s="345"/>
      <c r="KQQ95" s="345"/>
      <c r="KQR95" s="345"/>
      <c r="KQS95" s="345"/>
      <c r="KQT95" s="345"/>
      <c r="KQU95" s="345"/>
      <c r="KQV95" s="345"/>
      <c r="KQW95" s="345"/>
      <c r="KQX95" s="345"/>
      <c r="KQY95" s="345"/>
      <c r="KQZ95" s="345"/>
      <c r="KRA95" s="345"/>
      <c r="KRB95" s="345"/>
      <c r="KRC95" s="345"/>
      <c r="KRD95" s="345"/>
      <c r="KRE95" s="345"/>
      <c r="KRF95" s="345"/>
      <c r="KRG95" s="345"/>
      <c r="KRH95" s="345"/>
      <c r="KRI95" s="345"/>
      <c r="KRJ95" s="345"/>
      <c r="KRK95" s="345"/>
      <c r="KRL95" s="345"/>
      <c r="KRM95" s="345"/>
      <c r="KRN95" s="345"/>
      <c r="KRO95" s="345"/>
      <c r="KRP95" s="345"/>
      <c r="KRQ95" s="345"/>
      <c r="KRR95" s="345"/>
      <c r="KRS95" s="345"/>
      <c r="KRT95" s="345"/>
      <c r="KRU95" s="345"/>
      <c r="KRV95" s="345"/>
      <c r="KRW95" s="345"/>
      <c r="KRX95" s="345"/>
      <c r="KRY95" s="345"/>
      <c r="KRZ95" s="345"/>
      <c r="KSA95" s="345"/>
      <c r="KSB95" s="345"/>
      <c r="KSC95" s="345"/>
      <c r="KSD95" s="345"/>
      <c r="KSE95" s="345"/>
      <c r="KSF95" s="345"/>
      <c r="KSG95" s="345"/>
      <c r="KSH95" s="345"/>
      <c r="KSI95" s="345"/>
      <c r="KSJ95" s="345"/>
      <c r="KSK95" s="345"/>
      <c r="KSL95" s="345"/>
      <c r="KSM95" s="345"/>
      <c r="KSN95" s="345"/>
      <c r="KSO95" s="345"/>
      <c r="KSP95" s="345"/>
      <c r="KSQ95" s="345"/>
      <c r="KSR95" s="345"/>
      <c r="KSS95" s="345"/>
      <c r="KST95" s="345"/>
      <c r="KSU95" s="345"/>
      <c r="KSV95" s="345"/>
      <c r="KSW95" s="345"/>
      <c r="KSX95" s="345"/>
      <c r="KSY95" s="345"/>
      <c r="KSZ95" s="345"/>
      <c r="KTA95" s="345"/>
      <c r="KTB95" s="345"/>
      <c r="KTC95" s="345"/>
      <c r="KTD95" s="345"/>
      <c r="KTE95" s="345"/>
      <c r="KTF95" s="345"/>
      <c r="KTG95" s="345"/>
      <c r="KTH95" s="345"/>
      <c r="KTI95" s="345"/>
      <c r="KTJ95" s="345"/>
      <c r="KTK95" s="345"/>
      <c r="KTL95" s="345"/>
      <c r="KTM95" s="345"/>
      <c r="KTN95" s="345"/>
      <c r="KTO95" s="345"/>
      <c r="KTP95" s="345"/>
      <c r="KTQ95" s="345"/>
      <c r="KTR95" s="345"/>
      <c r="KTS95" s="345"/>
      <c r="KTT95" s="345"/>
      <c r="KTU95" s="345"/>
      <c r="KTV95" s="345"/>
      <c r="KTW95" s="345"/>
      <c r="KTX95" s="345"/>
      <c r="KTY95" s="345"/>
      <c r="KTZ95" s="345"/>
      <c r="KUA95" s="345"/>
      <c r="KUB95" s="345"/>
      <c r="KUC95" s="345"/>
      <c r="KUD95" s="345"/>
      <c r="KUE95" s="345"/>
      <c r="KUF95" s="345"/>
      <c r="KUG95" s="345"/>
      <c r="KUH95" s="345"/>
      <c r="KUI95" s="345"/>
      <c r="KUJ95" s="345"/>
      <c r="KUK95" s="345"/>
      <c r="KUL95" s="345"/>
      <c r="KUM95" s="345"/>
      <c r="KUN95" s="345"/>
      <c r="KUO95" s="345"/>
      <c r="KUP95" s="345"/>
      <c r="KUQ95" s="345"/>
      <c r="KUR95" s="345"/>
      <c r="KUS95" s="345"/>
      <c r="KUT95" s="345"/>
      <c r="KUU95" s="345"/>
      <c r="KUV95" s="345"/>
      <c r="KUW95" s="345"/>
      <c r="KUX95" s="345"/>
      <c r="KUY95" s="345"/>
      <c r="KUZ95" s="345"/>
      <c r="KVA95" s="345"/>
      <c r="KVB95" s="345"/>
      <c r="KVC95" s="345"/>
      <c r="KVD95" s="345"/>
      <c r="KVE95" s="345"/>
      <c r="KVF95" s="345"/>
      <c r="KVG95" s="345"/>
      <c r="KVH95" s="345"/>
      <c r="KVI95" s="345"/>
      <c r="KVJ95" s="345"/>
      <c r="KVK95" s="345"/>
      <c r="KVL95" s="345"/>
      <c r="KVM95" s="345"/>
      <c r="KVN95" s="345"/>
      <c r="KVO95" s="345"/>
      <c r="KVP95" s="345"/>
      <c r="KVQ95" s="345"/>
      <c r="KVR95" s="345"/>
      <c r="KVS95" s="345"/>
      <c r="KVT95" s="345"/>
      <c r="KVU95" s="345"/>
      <c r="KVV95" s="345"/>
      <c r="KVW95" s="345"/>
      <c r="KVX95" s="345"/>
      <c r="KVY95" s="345"/>
      <c r="KVZ95" s="345"/>
      <c r="KWA95" s="345"/>
      <c r="KWB95" s="345"/>
      <c r="KWC95" s="345"/>
      <c r="KWD95" s="345"/>
      <c r="KWE95" s="345"/>
      <c r="KWF95" s="345"/>
      <c r="KWG95" s="345"/>
      <c r="KWH95" s="345"/>
      <c r="KWI95" s="345"/>
      <c r="KWJ95" s="345"/>
      <c r="KWK95" s="345"/>
      <c r="KWL95" s="345"/>
      <c r="KWM95" s="345"/>
      <c r="KWN95" s="345"/>
      <c r="KWO95" s="345"/>
      <c r="KWP95" s="345"/>
      <c r="KWQ95" s="345"/>
      <c r="KWR95" s="345"/>
      <c r="KWS95" s="345"/>
      <c r="KWT95" s="345"/>
      <c r="KWU95" s="345"/>
      <c r="KWV95" s="345"/>
      <c r="KWW95" s="345"/>
      <c r="KWX95" s="345"/>
      <c r="KWY95" s="345"/>
      <c r="KWZ95" s="345"/>
      <c r="KXA95" s="345"/>
      <c r="KXB95" s="345"/>
      <c r="KXC95" s="345"/>
      <c r="KXD95" s="345"/>
      <c r="KXE95" s="345"/>
      <c r="KXF95" s="345"/>
      <c r="KXG95" s="345"/>
      <c r="KXH95" s="345"/>
      <c r="KXI95" s="345"/>
      <c r="KXJ95" s="345"/>
      <c r="KXK95" s="345"/>
      <c r="KXL95" s="345"/>
      <c r="KXM95" s="345"/>
      <c r="KXN95" s="345"/>
      <c r="KXO95" s="345"/>
      <c r="KXP95" s="345"/>
      <c r="KXQ95" s="345"/>
      <c r="KXR95" s="345"/>
      <c r="KXS95" s="345"/>
      <c r="KXT95" s="345"/>
      <c r="KXU95" s="345"/>
      <c r="KXV95" s="345"/>
      <c r="KXW95" s="345"/>
      <c r="KXX95" s="345"/>
      <c r="KXY95" s="345"/>
      <c r="KXZ95" s="345"/>
      <c r="KYA95" s="345"/>
      <c r="KYB95" s="345"/>
      <c r="KYC95" s="345"/>
      <c r="KYD95" s="345"/>
      <c r="KYE95" s="345"/>
      <c r="KYF95" s="345"/>
      <c r="KYG95" s="345"/>
      <c r="KYH95" s="345"/>
      <c r="KYI95" s="345"/>
      <c r="KYJ95" s="345"/>
      <c r="KYK95" s="345"/>
      <c r="KYL95" s="345"/>
      <c r="KYM95" s="345"/>
      <c r="KYN95" s="345"/>
      <c r="KYO95" s="345"/>
      <c r="KYP95" s="345"/>
      <c r="KYQ95" s="345"/>
      <c r="KYR95" s="345"/>
      <c r="KYS95" s="345"/>
      <c r="KYT95" s="345"/>
      <c r="KYU95" s="345"/>
      <c r="KYV95" s="345"/>
      <c r="KYW95" s="345"/>
      <c r="KYX95" s="345"/>
      <c r="KYY95" s="345"/>
      <c r="KYZ95" s="345"/>
      <c r="KZA95" s="345"/>
      <c r="KZB95" s="345"/>
      <c r="KZC95" s="345"/>
      <c r="KZD95" s="345"/>
      <c r="KZE95" s="345"/>
      <c r="KZF95" s="345"/>
      <c r="KZG95" s="345"/>
      <c r="KZH95" s="345"/>
      <c r="KZI95" s="345"/>
      <c r="KZJ95" s="345"/>
      <c r="KZK95" s="345"/>
      <c r="KZL95" s="345"/>
      <c r="KZM95" s="345"/>
      <c r="KZN95" s="345"/>
      <c r="KZO95" s="345"/>
      <c r="KZP95" s="345"/>
      <c r="KZQ95" s="345"/>
      <c r="KZR95" s="345"/>
      <c r="KZS95" s="345"/>
      <c r="KZT95" s="345"/>
      <c r="KZU95" s="345"/>
      <c r="KZV95" s="345"/>
      <c r="KZW95" s="345"/>
      <c r="KZX95" s="345"/>
      <c r="KZY95" s="345"/>
      <c r="KZZ95" s="345"/>
      <c r="LAA95" s="345"/>
      <c r="LAB95" s="345"/>
      <c r="LAC95" s="345"/>
      <c r="LAD95" s="345"/>
      <c r="LAE95" s="345"/>
      <c r="LAF95" s="345"/>
      <c r="LAG95" s="345"/>
      <c r="LAH95" s="345"/>
      <c r="LAI95" s="345"/>
      <c r="LAJ95" s="345"/>
      <c r="LAK95" s="345"/>
      <c r="LAL95" s="345"/>
      <c r="LAM95" s="345"/>
      <c r="LAN95" s="345"/>
      <c r="LAO95" s="345"/>
      <c r="LAP95" s="345"/>
      <c r="LAQ95" s="345"/>
      <c r="LAR95" s="345"/>
      <c r="LAS95" s="345"/>
      <c r="LAT95" s="345"/>
      <c r="LAU95" s="345"/>
      <c r="LAV95" s="345"/>
      <c r="LAW95" s="345"/>
      <c r="LAX95" s="345"/>
      <c r="LAY95" s="345"/>
      <c r="LAZ95" s="345"/>
      <c r="LBA95" s="345"/>
      <c r="LBB95" s="345"/>
      <c r="LBC95" s="345"/>
      <c r="LBD95" s="345"/>
      <c r="LBE95" s="345"/>
      <c r="LBF95" s="345"/>
      <c r="LBG95" s="345"/>
      <c r="LBH95" s="345"/>
      <c r="LBI95" s="345"/>
      <c r="LBJ95" s="345"/>
      <c r="LBK95" s="345"/>
      <c r="LBL95" s="345"/>
      <c r="LBM95" s="345"/>
      <c r="LBN95" s="345"/>
      <c r="LBO95" s="345"/>
      <c r="LBP95" s="345"/>
      <c r="LBQ95" s="345"/>
      <c r="LBR95" s="345"/>
      <c r="LBS95" s="345"/>
      <c r="LBT95" s="345"/>
      <c r="LBU95" s="345"/>
      <c r="LBV95" s="345"/>
      <c r="LBW95" s="345"/>
      <c r="LBX95" s="345"/>
      <c r="LBY95" s="345"/>
      <c r="LBZ95" s="345"/>
      <c r="LCA95" s="345"/>
      <c r="LCB95" s="345"/>
      <c r="LCC95" s="345"/>
      <c r="LCD95" s="345"/>
      <c r="LCE95" s="345"/>
      <c r="LCF95" s="345"/>
      <c r="LCG95" s="345"/>
      <c r="LCH95" s="345"/>
      <c r="LCI95" s="345"/>
      <c r="LCJ95" s="345"/>
      <c r="LCK95" s="345"/>
      <c r="LCL95" s="345"/>
      <c r="LCM95" s="345"/>
      <c r="LCN95" s="345"/>
      <c r="LCO95" s="345"/>
      <c r="LCP95" s="345"/>
      <c r="LCQ95" s="345"/>
      <c r="LCR95" s="345"/>
      <c r="LCS95" s="345"/>
      <c r="LCT95" s="345"/>
      <c r="LCU95" s="345"/>
      <c r="LCV95" s="345"/>
      <c r="LCW95" s="345"/>
      <c r="LCX95" s="345"/>
      <c r="LCY95" s="345"/>
      <c r="LCZ95" s="345"/>
      <c r="LDA95" s="345"/>
      <c r="LDB95" s="345"/>
      <c r="LDC95" s="345"/>
      <c r="LDD95" s="345"/>
      <c r="LDE95" s="345"/>
      <c r="LDF95" s="345"/>
      <c r="LDG95" s="345"/>
      <c r="LDH95" s="345"/>
      <c r="LDI95" s="345"/>
      <c r="LDJ95" s="345"/>
      <c r="LDK95" s="345"/>
      <c r="LDL95" s="345"/>
      <c r="LDM95" s="345"/>
      <c r="LDN95" s="345"/>
      <c r="LDO95" s="345"/>
      <c r="LDP95" s="345"/>
      <c r="LDQ95" s="345"/>
      <c r="LDR95" s="345"/>
      <c r="LDS95" s="345"/>
      <c r="LDT95" s="345"/>
      <c r="LDU95" s="345"/>
      <c r="LDV95" s="345"/>
      <c r="LDW95" s="345"/>
      <c r="LDX95" s="345"/>
      <c r="LDY95" s="345"/>
      <c r="LDZ95" s="345"/>
      <c r="LEA95" s="345"/>
      <c r="LEB95" s="345"/>
      <c r="LEC95" s="345"/>
      <c r="LED95" s="345"/>
      <c r="LEE95" s="345"/>
      <c r="LEF95" s="345"/>
      <c r="LEG95" s="345"/>
      <c r="LEH95" s="345"/>
      <c r="LEI95" s="345"/>
      <c r="LEJ95" s="345"/>
      <c r="LEK95" s="345"/>
      <c r="LEL95" s="345"/>
      <c r="LEM95" s="345"/>
      <c r="LEN95" s="345"/>
      <c r="LEO95" s="345"/>
      <c r="LEP95" s="345"/>
      <c r="LEQ95" s="345"/>
      <c r="LER95" s="345"/>
      <c r="LES95" s="345"/>
      <c r="LET95" s="345"/>
      <c r="LEU95" s="345"/>
      <c r="LEV95" s="345"/>
      <c r="LEW95" s="345"/>
      <c r="LEX95" s="345"/>
      <c r="LEY95" s="345"/>
      <c r="LEZ95" s="345"/>
      <c r="LFA95" s="345"/>
      <c r="LFB95" s="345"/>
      <c r="LFC95" s="345"/>
      <c r="LFD95" s="345"/>
      <c r="LFE95" s="345"/>
      <c r="LFF95" s="345"/>
      <c r="LFG95" s="345"/>
      <c r="LFH95" s="345"/>
      <c r="LFI95" s="345"/>
      <c r="LFJ95" s="345"/>
      <c r="LFK95" s="345"/>
      <c r="LFL95" s="345"/>
      <c r="LFM95" s="345"/>
      <c r="LFN95" s="345"/>
      <c r="LFO95" s="345"/>
      <c r="LFP95" s="345"/>
      <c r="LFQ95" s="345"/>
      <c r="LFR95" s="345"/>
      <c r="LFS95" s="345"/>
      <c r="LFT95" s="345"/>
      <c r="LFU95" s="345"/>
      <c r="LFV95" s="345"/>
      <c r="LFW95" s="345"/>
      <c r="LFX95" s="345"/>
      <c r="LFY95" s="345"/>
      <c r="LFZ95" s="345"/>
      <c r="LGA95" s="345"/>
      <c r="LGB95" s="345"/>
      <c r="LGC95" s="345"/>
      <c r="LGD95" s="345"/>
      <c r="LGE95" s="345"/>
      <c r="LGF95" s="345"/>
      <c r="LGG95" s="345"/>
      <c r="LGH95" s="345"/>
      <c r="LGI95" s="345"/>
      <c r="LGJ95" s="345"/>
      <c r="LGK95" s="345"/>
      <c r="LGL95" s="345"/>
      <c r="LGM95" s="345"/>
      <c r="LGN95" s="345"/>
      <c r="LGO95" s="345"/>
      <c r="LGP95" s="345"/>
      <c r="LGQ95" s="345"/>
      <c r="LGR95" s="345"/>
      <c r="LGS95" s="345"/>
      <c r="LGT95" s="345"/>
      <c r="LGU95" s="345"/>
      <c r="LGV95" s="345"/>
      <c r="LGW95" s="345"/>
      <c r="LGX95" s="345"/>
      <c r="LGY95" s="345"/>
      <c r="LGZ95" s="345"/>
      <c r="LHA95" s="345"/>
      <c r="LHB95" s="345"/>
      <c r="LHC95" s="345"/>
      <c r="LHD95" s="345"/>
      <c r="LHE95" s="345"/>
      <c r="LHF95" s="345"/>
      <c r="LHG95" s="345"/>
      <c r="LHH95" s="345"/>
      <c r="LHI95" s="345"/>
      <c r="LHJ95" s="345"/>
      <c r="LHK95" s="345"/>
      <c r="LHL95" s="345"/>
      <c r="LHM95" s="345"/>
      <c r="LHN95" s="345"/>
      <c r="LHO95" s="345"/>
      <c r="LHP95" s="345"/>
      <c r="LHQ95" s="345"/>
      <c r="LHR95" s="345"/>
      <c r="LHS95" s="345"/>
      <c r="LHT95" s="345"/>
      <c r="LHU95" s="345"/>
      <c r="LHV95" s="345"/>
      <c r="LHW95" s="345"/>
      <c r="LHX95" s="345"/>
      <c r="LHY95" s="345"/>
      <c r="LHZ95" s="345"/>
      <c r="LIA95" s="345"/>
      <c r="LIB95" s="345"/>
      <c r="LIC95" s="345"/>
      <c r="LID95" s="345"/>
      <c r="LIE95" s="345"/>
      <c r="LIF95" s="345"/>
      <c r="LIG95" s="345"/>
      <c r="LIH95" s="345"/>
      <c r="LII95" s="345"/>
      <c r="LIJ95" s="345"/>
      <c r="LIK95" s="345"/>
      <c r="LIL95" s="345"/>
      <c r="LIM95" s="345"/>
      <c r="LIN95" s="345"/>
      <c r="LIO95" s="345"/>
      <c r="LIP95" s="345"/>
      <c r="LIQ95" s="345"/>
      <c r="LIR95" s="345"/>
      <c r="LIS95" s="345"/>
      <c r="LIT95" s="345"/>
      <c r="LIU95" s="345"/>
      <c r="LIV95" s="345"/>
      <c r="LIW95" s="345"/>
      <c r="LIX95" s="345"/>
      <c r="LIY95" s="345"/>
      <c r="LIZ95" s="345"/>
      <c r="LJA95" s="345"/>
      <c r="LJB95" s="345"/>
      <c r="LJC95" s="345"/>
      <c r="LJD95" s="345"/>
      <c r="LJE95" s="345"/>
      <c r="LJF95" s="345"/>
      <c r="LJG95" s="345"/>
      <c r="LJH95" s="345"/>
      <c r="LJI95" s="345"/>
      <c r="LJJ95" s="345"/>
      <c r="LJK95" s="345"/>
      <c r="LJL95" s="345"/>
      <c r="LJM95" s="345"/>
      <c r="LJN95" s="345"/>
      <c r="LJO95" s="345"/>
      <c r="LJP95" s="345"/>
      <c r="LJQ95" s="345"/>
      <c r="LJR95" s="345"/>
      <c r="LJS95" s="345"/>
      <c r="LJT95" s="345"/>
      <c r="LJU95" s="345"/>
      <c r="LJV95" s="345"/>
      <c r="LJW95" s="345"/>
      <c r="LJX95" s="345"/>
      <c r="LJY95" s="345"/>
      <c r="LJZ95" s="345"/>
      <c r="LKA95" s="345"/>
      <c r="LKB95" s="345"/>
      <c r="LKC95" s="345"/>
      <c r="LKD95" s="345"/>
      <c r="LKE95" s="345"/>
      <c r="LKF95" s="345"/>
      <c r="LKG95" s="345"/>
      <c r="LKH95" s="345"/>
      <c r="LKI95" s="345"/>
      <c r="LKJ95" s="345"/>
      <c r="LKK95" s="345"/>
      <c r="LKL95" s="345"/>
      <c r="LKM95" s="345"/>
      <c r="LKN95" s="345"/>
      <c r="LKO95" s="345"/>
      <c r="LKP95" s="345"/>
      <c r="LKQ95" s="345"/>
      <c r="LKR95" s="345"/>
      <c r="LKS95" s="345"/>
      <c r="LKT95" s="345"/>
      <c r="LKU95" s="345"/>
      <c r="LKV95" s="345"/>
      <c r="LKW95" s="345"/>
      <c r="LKX95" s="345"/>
      <c r="LKY95" s="345"/>
      <c r="LKZ95" s="345"/>
      <c r="LLA95" s="345"/>
      <c r="LLB95" s="345"/>
      <c r="LLC95" s="345"/>
      <c r="LLD95" s="345"/>
      <c r="LLE95" s="345"/>
      <c r="LLF95" s="345"/>
      <c r="LLG95" s="345"/>
      <c r="LLH95" s="345"/>
      <c r="LLI95" s="345"/>
      <c r="LLJ95" s="345"/>
      <c r="LLK95" s="345"/>
      <c r="LLL95" s="345"/>
      <c r="LLM95" s="345"/>
      <c r="LLN95" s="345"/>
      <c r="LLO95" s="345"/>
      <c r="LLP95" s="345"/>
      <c r="LLQ95" s="345"/>
      <c r="LLR95" s="345"/>
      <c r="LLS95" s="345"/>
      <c r="LLT95" s="345"/>
      <c r="LLU95" s="345"/>
      <c r="LLV95" s="345"/>
      <c r="LLW95" s="345"/>
      <c r="LLX95" s="345"/>
      <c r="LLY95" s="345"/>
      <c r="LLZ95" s="345"/>
      <c r="LMA95" s="345"/>
      <c r="LMB95" s="345"/>
      <c r="LMC95" s="345"/>
      <c r="LMD95" s="345"/>
      <c r="LME95" s="345"/>
      <c r="LMF95" s="345"/>
      <c r="LMG95" s="345"/>
      <c r="LMH95" s="345"/>
      <c r="LMI95" s="345"/>
      <c r="LMJ95" s="345"/>
      <c r="LMK95" s="345"/>
      <c r="LML95" s="345"/>
      <c r="LMM95" s="345"/>
      <c r="LMN95" s="345"/>
      <c r="LMO95" s="345"/>
      <c r="LMP95" s="345"/>
      <c r="LMQ95" s="345"/>
      <c r="LMR95" s="345"/>
      <c r="LMS95" s="345"/>
      <c r="LMT95" s="345"/>
      <c r="LMU95" s="345"/>
      <c r="LMV95" s="345"/>
      <c r="LMW95" s="345"/>
      <c r="LMX95" s="345"/>
      <c r="LMY95" s="345"/>
      <c r="LMZ95" s="345"/>
      <c r="LNA95" s="345"/>
      <c r="LNB95" s="345"/>
      <c r="LNC95" s="345"/>
      <c r="LND95" s="345"/>
      <c r="LNE95" s="345"/>
      <c r="LNF95" s="345"/>
      <c r="LNG95" s="345"/>
      <c r="LNH95" s="345"/>
      <c r="LNI95" s="345"/>
      <c r="LNJ95" s="345"/>
      <c r="LNK95" s="345"/>
      <c r="LNL95" s="345"/>
      <c r="LNM95" s="345"/>
      <c r="LNN95" s="345"/>
      <c r="LNO95" s="345"/>
      <c r="LNP95" s="345"/>
      <c r="LNQ95" s="345"/>
      <c r="LNR95" s="345"/>
      <c r="LNS95" s="345"/>
      <c r="LNT95" s="345"/>
      <c r="LNU95" s="345"/>
      <c r="LNV95" s="345"/>
      <c r="LNW95" s="345"/>
      <c r="LNX95" s="345"/>
      <c r="LNY95" s="345"/>
      <c r="LNZ95" s="345"/>
      <c r="LOA95" s="345"/>
      <c r="LOB95" s="345"/>
      <c r="LOC95" s="345"/>
      <c r="LOD95" s="345"/>
      <c r="LOE95" s="345"/>
      <c r="LOF95" s="345"/>
      <c r="LOG95" s="345"/>
      <c r="LOH95" s="345"/>
      <c r="LOI95" s="345"/>
      <c r="LOJ95" s="345"/>
      <c r="LOK95" s="345"/>
      <c r="LOL95" s="345"/>
      <c r="LOM95" s="345"/>
      <c r="LON95" s="345"/>
      <c r="LOO95" s="345"/>
      <c r="LOP95" s="345"/>
      <c r="LOQ95" s="345"/>
      <c r="LOR95" s="345"/>
      <c r="LOS95" s="345"/>
      <c r="LOT95" s="345"/>
      <c r="LOU95" s="345"/>
      <c r="LOV95" s="345"/>
      <c r="LOW95" s="345"/>
      <c r="LOX95" s="345"/>
      <c r="LOY95" s="345"/>
      <c r="LOZ95" s="345"/>
      <c r="LPA95" s="345"/>
      <c r="LPB95" s="345"/>
      <c r="LPC95" s="345"/>
      <c r="LPD95" s="345"/>
      <c r="LPE95" s="345"/>
      <c r="LPF95" s="345"/>
      <c r="LPG95" s="345"/>
      <c r="LPH95" s="345"/>
      <c r="LPI95" s="345"/>
      <c r="LPJ95" s="345"/>
      <c r="LPK95" s="345"/>
      <c r="LPL95" s="345"/>
      <c r="LPM95" s="345"/>
      <c r="LPN95" s="345"/>
      <c r="LPO95" s="345"/>
      <c r="LPP95" s="345"/>
      <c r="LPQ95" s="345"/>
      <c r="LPR95" s="345"/>
      <c r="LPS95" s="345"/>
      <c r="LPT95" s="345"/>
      <c r="LPU95" s="345"/>
      <c r="LPV95" s="345"/>
      <c r="LPW95" s="345"/>
      <c r="LPX95" s="345"/>
      <c r="LPY95" s="345"/>
      <c r="LPZ95" s="345"/>
      <c r="LQA95" s="345"/>
      <c r="LQB95" s="345"/>
      <c r="LQC95" s="345"/>
      <c r="LQD95" s="345"/>
      <c r="LQE95" s="345"/>
      <c r="LQF95" s="345"/>
      <c r="LQG95" s="345"/>
      <c r="LQH95" s="345"/>
      <c r="LQI95" s="345"/>
      <c r="LQJ95" s="345"/>
      <c r="LQK95" s="345"/>
      <c r="LQL95" s="345"/>
      <c r="LQM95" s="345"/>
      <c r="LQN95" s="345"/>
      <c r="LQO95" s="345"/>
      <c r="LQP95" s="345"/>
      <c r="LQQ95" s="345"/>
      <c r="LQR95" s="345"/>
      <c r="LQS95" s="345"/>
      <c r="LQT95" s="345"/>
      <c r="LQU95" s="345"/>
      <c r="LQV95" s="345"/>
      <c r="LQW95" s="345"/>
      <c r="LQX95" s="345"/>
      <c r="LQY95" s="345"/>
      <c r="LQZ95" s="345"/>
      <c r="LRA95" s="345"/>
      <c r="LRB95" s="345"/>
      <c r="LRC95" s="345"/>
      <c r="LRD95" s="345"/>
      <c r="LRE95" s="345"/>
      <c r="LRF95" s="345"/>
      <c r="LRG95" s="345"/>
      <c r="LRH95" s="345"/>
      <c r="LRI95" s="345"/>
      <c r="LRJ95" s="345"/>
      <c r="LRK95" s="345"/>
      <c r="LRL95" s="345"/>
      <c r="LRM95" s="345"/>
      <c r="LRN95" s="345"/>
      <c r="LRO95" s="345"/>
      <c r="LRP95" s="345"/>
      <c r="LRQ95" s="345"/>
      <c r="LRR95" s="345"/>
      <c r="LRS95" s="345"/>
      <c r="LRT95" s="345"/>
      <c r="LRU95" s="345"/>
      <c r="LRV95" s="345"/>
      <c r="LRW95" s="345"/>
      <c r="LRX95" s="345"/>
      <c r="LRY95" s="345"/>
      <c r="LRZ95" s="345"/>
      <c r="LSA95" s="345"/>
      <c r="LSB95" s="345"/>
      <c r="LSC95" s="345"/>
      <c r="LSD95" s="345"/>
      <c r="LSE95" s="345"/>
      <c r="LSF95" s="345"/>
      <c r="LSG95" s="345"/>
      <c r="LSH95" s="345"/>
      <c r="LSI95" s="345"/>
      <c r="LSJ95" s="345"/>
      <c r="LSK95" s="345"/>
      <c r="LSL95" s="345"/>
      <c r="LSM95" s="345"/>
      <c r="LSN95" s="345"/>
      <c r="LSO95" s="345"/>
      <c r="LSP95" s="345"/>
      <c r="LSQ95" s="345"/>
      <c r="LSR95" s="345"/>
      <c r="LSS95" s="345"/>
      <c r="LST95" s="345"/>
      <c r="LSU95" s="345"/>
      <c r="LSV95" s="345"/>
      <c r="LSW95" s="345"/>
      <c r="LSX95" s="345"/>
      <c r="LSY95" s="345"/>
      <c r="LSZ95" s="345"/>
      <c r="LTA95" s="345"/>
      <c r="LTB95" s="345"/>
      <c r="LTC95" s="345"/>
      <c r="LTD95" s="345"/>
      <c r="LTE95" s="345"/>
      <c r="LTF95" s="345"/>
      <c r="LTG95" s="345"/>
      <c r="LTH95" s="345"/>
      <c r="LTI95" s="345"/>
      <c r="LTJ95" s="345"/>
      <c r="LTK95" s="345"/>
      <c r="LTL95" s="345"/>
      <c r="LTM95" s="345"/>
      <c r="LTN95" s="345"/>
      <c r="LTO95" s="345"/>
      <c r="LTP95" s="345"/>
      <c r="LTQ95" s="345"/>
      <c r="LTR95" s="345"/>
      <c r="LTS95" s="345"/>
      <c r="LTT95" s="345"/>
      <c r="LTU95" s="345"/>
      <c r="LTV95" s="345"/>
      <c r="LTW95" s="345"/>
      <c r="LTX95" s="345"/>
      <c r="LTY95" s="345"/>
      <c r="LTZ95" s="345"/>
      <c r="LUA95" s="345"/>
      <c r="LUB95" s="345"/>
      <c r="LUC95" s="345"/>
      <c r="LUD95" s="345"/>
      <c r="LUE95" s="345"/>
      <c r="LUF95" s="345"/>
      <c r="LUG95" s="345"/>
      <c r="LUH95" s="345"/>
      <c r="LUI95" s="345"/>
      <c r="LUJ95" s="345"/>
      <c r="LUK95" s="345"/>
      <c r="LUL95" s="345"/>
      <c r="LUM95" s="345"/>
      <c r="LUN95" s="345"/>
      <c r="LUO95" s="345"/>
      <c r="LUP95" s="345"/>
      <c r="LUQ95" s="345"/>
      <c r="LUR95" s="345"/>
      <c r="LUS95" s="345"/>
      <c r="LUT95" s="345"/>
      <c r="LUU95" s="345"/>
      <c r="LUV95" s="345"/>
      <c r="LUW95" s="345"/>
      <c r="LUX95" s="345"/>
      <c r="LUY95" s="345"/>
      <c r="LUZ95" s="345"/>
      <c r="LVA95" s="345"/>
      <c r="LVB95" s="345"/>
      <c r="LVC95" s="345"/>
      <c r="LVD95" s="345"/>
      <c r="LVE95" s="345"/>
      <c r="LVF95" s="345"/>
      <c r="LVG95" s="345"/>
      <c r="LVH95" s="345"/>
      <c r="LVI95" s="345"/>
      <c r="LVJ95" s="345"/>
      <c r="LVK95" s="345"/>
      <c r="LVL95" s="345"/>
      <c r="LVM95" s="345"/>
      <c r="LVN95" s="345"/>
      <c r="LVO95" s="345"/>
      <c r="LVP95" s="345"/>
      <c r="LVQ95" s="345"/>
      <c r="LVR95" s="345"/>
      <c r="LVS95" s="345"/>
      <c r="LVT95" s="345"/>
      <c r="LVU95" s="345"/>
      <c r="LVV95" s="345"/>
      <c r="LVW95" s="345"/>
      <c r="LVX95" s="345"/>
      <c r="LVY95" s="345"/>
      <c r="LVZ95" s="345"/>
      <c r="LWA95" s="345"/>
      <c r="LWB95" s="345"/>
      <c r="LWC95" s="345"/>
      <c r="LWD95" s="345"/>
      <c r="LWE95" s="345"/>
      <c r="LWF95" s="345"/>
      <c r="LWG95" s="345"/>
      <c r="LWH95" s="345"/>
      <c r="LWI95" s="345"/>
      <c r="LWJ95" s="345"/>
      <c r="LWK95" s="345"/>
      <c r="LWL95" s="345"/>
      <c r="LWM95" s="345"/>
      <c r="LWN95" s="345"/>
      <c r="LWO95" s="345"/>
      <c r="LWP95" s="345"/>
      <c r="LWQ95" s="345"/>
      <c r="LWR95" s="345"/>
      <c r="LWS95" s="345"/>
      <c r="LWT95" s="345"/>
      <c r="LWU95" s="345"/>
      <c r="LWV95" s="345"/>
      <c r="LWW95" s="345"/>
      <c r="LWX95" s="345"/>
      <c r="LWY95" s="345"/>
      <c r="LWZ95" s="345"/>
      <c r="LXA95" s="345"/>
      <c r="LXB95" s="345"/>
      <c r="LXC95" s="345"/>
      <c r="LXD95" s="345"/>
      <c r="LXE95" s="345"/>
      <c r="LXF95" s="345"/>
      <c r="LXG95" s="345"/>
      <c r="LXH95" s="345"/>
      <c r="LXI95" s="345"/>
      <c r="LXJ95" s="345"/>
      <c r="LXK95" s="345"/>
      <c r="LXL95" s="345"/>
      <c r="LXM95" s="345"/>
      <c r="LXN95" s="345"/>
      <c r="LXO95" s="345"/>
      <c r="LXP95" s="345"/>
      <c r="LXQ95" s="345"/>
      <c r="LXR95" s="345"/>
      <c r="LXS95" s="345"/>
      <c r="LXT95" s="345"/>
      <c r="LXU95" s="345"/>
      <c r="LXV95" s="345"/>
      <c r="LXW95" s="345"/>
      <c r="LXX95" s="345"/>
      <c r="LXY95" s="345"/>
      <c r="LXZ95" s="345"/>
      <c r="LYA95" s="345"/>
      <c r="LYB95" s="345"/>
      <c r="LYC95" s="345"/>
      <c r="LYD95" s="345"/>
      <c r="LYE95" s="345"/>
      <c r="LYF95" s="345"/>
      <c r="LYG95" s="345"/>
      <c r="LYH95" s="345"/>
      <c r="LYI95" s="345"/>
      <c r="LYJ95" s="345"/>
      <c r="LYK95" s="345"/>
      <c r="LYL95" s="345"/>
      <c r="LYM95" s="345"/>
      <c r="LYN95" s="345"/>
      <c r="LYO95" s="345"/>
      <c r="LYP95" s="345"/>
      <c r="LYQ95" s="345"/>
      <c r="LYR95" s="345"/>
      <c r="LYS95" s="345"/>
      <c r="LYT95" s="345"/>
      <c r="LYU95" s="345"/>
      <c r="LYV95" s="345"/>
      <c r="LYW95" s="345"/>
      <c r="LYX95" s="345"/>
      <c r="LYY95" s="345"/>
      <c r="LYZ95" s="345"/>
      <c r="LZA95" s="345"/>
      <c r="LZB95" s="345"/>
      <c r="LZC95" s="345"/>
      <c r="LZD95" s="345"/>
      <c r="LZE95" s="345"/>
      <c r="LZF95" s="345"/>
      <c r="LZG95" s="345"/>
      <c r="LZH95" s="345"/>
      <c r="LZI95" s="345"/>
      <c r="LZJ95" s="345"/>
      <c r="LZK95" s="345"/>
      <c r="LZL95" s="345"/>
      <c r="LZM95" s="345"/>
      <c r="LZN95" s="345"/>
      <c r="LZO95" s="345"/>
      <c r="LZP95" s="345"/>
      <c r="LZQ95" s="345"/>
      <c r="LZR95" s="345"/>
      <c r="LZS95" s="345"/>
      <c r="LZT95" s="345"/>
      <c r="LZU95" s="345"/>
      <c r="LZV95" s="345"/>
      <c r="LZW95" s="345"/>
      <c r="LZX95" s="345"/>
      <c r="LZY95" s="345"/>
      <c r="LZZ95" s="345"/>
      <c r="MAA95" s="345"/>
      <c r="MAB95" s="345"/>
      <c r="MAC95" s="345"/>
      <c r="MAD95" s="345"/>
      <c r="MAE95" s="345"/>
      <c r="MAF95" s="345"/>
      <c r="MAG95" s="345"/>
      <c r="MAH95" s="345"/>
      <c r="MAI95" s="345"/>
      <c r="MAJ95" s="345"/>
      <c r="MAK95" s="345"/>
      <c r="MAL95" s="345"/>
      <c r="MAM95" s="345"/>
      <c r="MAN95" s="345"/>
      <c r="MAO95" s="345"/>
      <c r="MAP95" s="345"/>
      <c r="MAQ95" s="345"/>
      <c r="MAR95" s="345"/>
      <c r="MAS95" s="345"/>
      <c r="MAT95" s="345"/>
      <c r="MAU95" s="345"/>
      <c r="MAV95" s="345"/>
      <c r="MAW95" s="345"/>
      <c r="MAX95" s="345"/>
      <c r="MAY95" s="345"/>
      <c r="MAZ95" s="345"/>
      <c r="MBA95" s="345"/>
      <c r="MBB95" s="345"/>
      <c r="MBC95" s="345"/>
      <c r="MBD95" s="345"/>
      <c r="MBE95" s="345"/>
      <c r="MBF95" s="345"/>
      <c r="MBG95" s="345"/>
      <c r="MBH95" s="345"/>
      <c r="MBI95" s="345"/>
      <c r="MBJ95" s="345"/>
      <c r="MBK95" s="345"/>
      <c r="MBL95" s="345"/>
      <c r="MBM95" s="345"/>
      <c r="MBN95" s="345"/>
      <c r="MBO95" s="345"/>
      <c r="MBP95" s="345"/>
      <c r="MBQ95" s="345"/>
      <c r="MBR95" s="345"/>
      <c r="MBS95" s="345"/>
      <c r="MBT95" s="345"/>
      <c r="MBU95" s="345"/>
      <c r="MBV95" s="345"/>
      <c r="MBW95" s="345"/>
      <c r="MBX95" s="345"/>
      <c r="MBY95" s="345"/>
      <c r="MBZ95" s="345"/>
      <c r="MCA95" s="345"/>
      <c r="MCB95" s="345"/>
      <c r="MCC95" s="345"/>
      <c r="MCD95" s="345"/>
      <c r="MCE95" s="345"/>
      <c r="MCF95" s="345"/>
      <c r="MCG95" s="345"/>
      <c r="MCH95" s="345"/>
      <c r="MCI95" s="345"/>
      <c r="MCJ95" s="345"/>
      <c r="MCK95" s="345"/>
      <c r="MCL95" s="345"/>
      <c r="MCM95" s="345"/>
      <c r="MCN95" s="345"/>
      <c r="MCO95" s="345"/>
      <c r="MCP95" s="345"/>
      <c r="MCQ95" s="345"/>
      <c r="MCR95" s="345"/>
      <c r="MCS95" s="345"/>
      <c r="MCT95" s="345"/>
      <c r="MCU95" s="345"/>
      <c r="MCV95" s="345"/>
      <c r="MCW95" s="345"/>
      <c r="MCX95" s="345"/>
      <c r="MCY95" s="345"/>
      <c r="MCZ95" s="345"/>
      <c r="MDA95" s="345"/>
      <c r="MDB95" s="345"/>
      <c r="MDC95" s="345"/>
      <c r="MDD95" s="345"/>
      <c r="MDE95" s="345"/>
      <c r="MDF95" s="345"/>
      <c r="MDG95" s="345"/>
      <c r="MDH95" s="345"/>
      <c r="MDI95" s="345"/>
      <c r="MDJ95" s="345"/>
      <c r="MDK95" s="345"/>
      <c r="MDL95" s="345"/>
      <c r="MDM95" s="345"/>
      <c r="MDN95" s="345"/>
      <c r="MDO95" s="345"/>
      <c r="MDP95" s="345"/>
      <c r="MDQ95" s="345"/>
      <c r="MDR95" s="345"/>
      <c r="MDS95" s="345"/>
      <c r="MDT95" s="345"/>
      <c r="MDU95" s="345"/>
      <c r="MDV95" s="345"/>
      <c r="MDW95" s="345"/>
      <c r="MDX95" s="345"/>
      <c r="MDY95" s="345"/>
      <c r="MDZ95" s="345"/>
      <c r="MEA95" s="345"/>
      <c r="MEB95" s="345"/>
      <c r="MEC95" s="345"/>
      <c r="MED95" s="345"/>
      <c r="MEE95" s="345"/>
      <c r="MEF95" s="345"/>
      <c r="MEG95" s="345"/>
      <c r="MEH95" s="345"/>
      <c r="MEI95" s="345"/>
      <c r="MEJ95" s="345"/>
      <c r="MEK95" s="345"/>
      <c r="MEL95" s="345"/>
      <c r="MEM95" s="345"/>
      <c r="MEN95" s="345"/>
      <c r="MEO95" s="345"/>
      <c r="MEP95" s="345"/>
      <c r="MEQ95" s="345"/>
      <c r="MER95" s="345"/>
      <c r="MES95" s="345"/>
      <c r="MET95" s="345"/>
      <c r="MEU95" s="345"/>
      <c r="MEV95" s="345"/>
      <c r="MEW95" s="345"/>
      <c r="MEX95" s="345"/>
      <c r="MEY95" s="345"/>
      <c r="MEZ95" s="345"/>
      <c r="MFA95" s="345"/>
      <c r="MFB95" s="345"/>
      <c r="MFC95" s="345"/>
      <c r="MFD95" s="345"/>
      <c r="MFE95" s="345"/>
      <c r="MFF95" s="345"/>
      <c r="MFG95" s="345"/>
      <c r="MFH95" s="345"/>
      <c r="MFI95" s="345"/>
      <c r="MFJ95" s="345"/>
      <c r="MFK95" s="345"/>
      <c r="MFL95" s="345"/>
      <c r="MFM95" s="345"/>
      <c r="MFN95" s="345"/>
      <c r="MFO95" s="345"/>
      <c r="MFP95" s="345"/>
      <c r="MFQ95" s="345"/>
      <c r="MFR95" s="345"/>
      <c r="MFS95" s="345"/>
      <c r="MFT95" s="345"/>
      <c r="MFU95" s="345"/>
      <c r="MFV95" s="345"/>
      <c r="MFW95" s="345"/>
      <c r="MFX95" s="345"/>
      <c r="MFY95" s="345"/>
      <c r="MFZ95" s="345"/>
      <c r="MGA95" s="345"/>
      <c r="MGB95" s="345"/>
      <c r="MGC95" s="345"/>
      <c r="MGD95" s="345"/>
      <c r="MGE95" s="345"/>
      <c r="MGF95" s="345"/>
      <c r="MGG95" s="345"/>
      <c r="MGH95" s="345"/>
      <c r="MGI95" s="345"/>
      <c r="MGJ95" s="345"/>
      <c r="MGK95" s="345"/>
      <c r="MGL95" s="345"/>
      <c r="MGM95" s="345"/>
      <c r="MGN95" s="345"/>
      <c r="MGO95" s="345"/>
      <c r="MGP95" s="345"/>
      <c r="MGQ95" s="345"/>
      <c r="MGR95" s="345"/>
      <c r="MGS95" s="345"/>
      <c r="MGT95" s="345"/>
      <c r="MGU95" s="345"/>
      <c r="MGV95" s="345"/>
      <c r="MGW95" s="345"/>
      <c r="MGX95" s="345"/>
      <c r="MGY95" s="345"/>
      <c r="MGZ95" s="345"/>
      <c r="MHA95" s="345"/>
      <c r="MHB95" s="345"/>
      <c r="MHC95" s="345"/>
      <c r="MHD95" s="345"/>
      <c r="MHE95" s="345"/>
      <c r="MHF95" s="345"/>
      <c r="MHG95" s="345"/>
      <c r="MHH95" s="345"/>
      <c r="MHI95" s="345"/>
      <c r="MHJ95" s="345"/>
      <c r="MHK95" s="345"/>
      <c r="MHL95" s="345"/>
      <c r="MHM95" s="345"/>
      <c r="MHN95" s="345"/>
      <c r="MHO95" s="345"/>
      <c r="MHP95" s="345"/>
      <c r="MHQ95" s="345"/>
      <c r="MHR95" s="345"/>
      <c r="MHS95" s="345"/>
      <c r="MHT95" s="345"/>
      <c r="MHU95" s="345"/>
      <c r="MHV95" s="345"/>
      <c r="MHW95" s="345"/>
      <c r="MHX95" s="345"/>
      <c r="MHY95" s="345"/>
      <c r="MHZ95" s="345"/>
      <c r="MIA95" s="345"/>
      <c r="MIB95" s="345"/>
      <c r="MIC95" s="345"/>
      <c r="MID95" s="345"/>
      <c r="MIE95" s="345"/>
      <c r="MIF95" s="345"/>
      <c r="MIG95" s="345"/>
      <c r="MIH95" s="345"/>
      <c r="MII95" s="345"/>
      <c r="MIJ95" s="345"/>
      <c r="MIK95" s="345"/>
      <c r="MIL95" s="345"/>
      <c r="MIM95" s="345"/>
      <c r="MIN95" s="345"/>
      <c r="MIO95" s="345"/>
      <c r="MIP95" s="345"/>
      <c r="MIQ95" s="345"/>
      <c r="MIR95" s="345"/>
      <c r="MIS95" s="345"/>
      <c r="MIT95" s="345"/>
      <c r="MIU95" s="345"/>
      <c r="MIV95" s="345"/>
      <c r="MIW95" s="345"/>
      <c r="MIX95" s="345"/>
      <c r="MIY95" s="345"/>
      <c r="MIZ95" s="345"/>
      <c r="MJA95" s="345"/>
      <c r="MJB95" s="345"/>
      <c r="MJC95" s="345"/>
      <c r="MJD95" s="345"/>
      <c r="MJE95" s="345"/>
      <c r="MJF95" s="345"/>
      <c r="MJG95" s="345"/>
      <c r="MJH95" s="345"/>
      <c r="MJI95" s="345"/>
      <c r="MJJ95" s="345"/>
      <c r="MJK95" s="345"/>
      <c r="MJL95" s="345"/>
      <c r="MJM95" s="345"/>
      <c r="MJN95" s="345"/>
      <c r="MJO95" s="345"/>
      <c r="MJP95" s="345"/>
      <c r="MJQ95" s="345"/>
      <c r="MJR95" s="345"/>
      <c r="MJS95" s="345"/>
      <c r="MJT95" s="345"/>
      <c r="MJU95" s="345"/>
      <c r="MJV95" s="345"/>
      <c r="MJW95" s="345"/>
      <c r="MJX95" s="345"/>
      <c r="MJY95" s="345"/>
      <c r="MJZ95" s="345"/>
      <c r="MKA95" s="345"/>
      <c r="MKB95" s="345"/>
      <c r="MKC95" s="345"/>
      <c r="MKD95" s="345"/>
      <c r="MKE95" s="345"/>
      <c r="MKF95" s="345"/>
      <c r="MKG95" s="345"/>
      <c r="MKH95" s="345"/>
      <c r="MKI95" s="345"/>
      <c r="MKJ95" s="345"/>
      <c r="MKK95" s="345"/>
      <c r="MKL95" s="345"/>
      <c r="MKM95" s="345"/>
      <c r="MKN95" s="345"/>
      <c r="MKO95" s="345"/>
      <c r="MKP95" s="345"/>
      <c r="MKQ95" s="345"/>
      <c r="MKR95" s="345"/>
      <c r="MKS95" s="345"/>
      <c r="MKT95" s="345"/>
      <c r="MKU95" s="345"/>
      <c r="MKV95" s="345"/>
      <c r="MKW95" s="345"/>
      <c r="MKX95" s="345"/>
      <c r="MKY95" s="345"/>
      <c r="MKZ95" s="345"/>
      <c r="MLA95" s="345"/>
      <c r="MLB95" s="345"/>
      <c r="MLC95" s="345"/>
      <c r="MLD95" s="345"/>
      <c r="MLE95" s="345"/>
      <c r="MLF95" s="345"/>
      <c r="MLG95" s="345"/>
      <c r="MLH95" s="345"/>
      <c r="MLI95" s="345"/>
      <c r="MLJ95" s="345"/>
      <c r="MLK95" s="345"/>
      <c r="MLL95" s="345"/>
      <c r="MLM95" s="345"/>
      <c r="MLN95" s="345"/>
      <c r="MLO95" s="345"/>
      <c r="MLP95" s="345"/>
      <c r="MLQ95" s="345"/>
      <c r="MLR95" s="345"/>
      <c r="MLS95" s="345"/>
      <c r="MLT95" s="345"/>
      <c r="MLU95" s="345"/>
      <c r="MLV95" s="345"/>
      <c r="MLW95" s="345"/>
      <c r="MLX95" s="345"/>
      <c r="MLY95" s="345"/>
      <c r="MLZ95" s="345"/>
      <c r="MMA95" s="345"/>
      <c r="MMB95" s="345"/>
      <c r="MMC95" s="345"/>
      <c r="MMD95" s="345"/>
      <c r="MME95" s="345"/>
      <c r="MMF95" s="345"/>
      <c r="MMG95" s="345"/>
      <c r="MMH95" s="345"/>
      <c r="MMI95" s="345"/>
      <c r="MMJ95" s="345"/>
      <c r="MMK95" s="345"/>
      <c r="MML95" s="345"/>
      <c r="MMM95" s="345"/>
      <c r="MMN95" s="345"/>
      <c r="MMO95" s="345"/>
      <c r="MMP95" s="345"/>
      <c r="MMQ95" s="345"/>
      <c r="MMR95" s="345"/>
      <c r="MMS95" s="345"/>
      <c r="MMT95" s="345"/>
      <c r="MMU95" s="345"/>
      <c r="MMV95" s="345"/>
      <c r="MMW95" s="345"/>
      <c r="MMX95" s="345"/>
      <c r="MMY95" s="345"/>
      <c r="MMZ95" s="345"/>
      <c r="MNA95" s="345"/>
      <c r="MNB95" s="345"/>
      <c r="MNC95" s="345"/>
      <c r="MND95" s="345"/>
      <c r="MNE95" s="345"/>
      <c r="MNF95" s="345"/>
      <c r="MNG95" s="345"/>
      <c r="MNH95" s="345"/>
      <c r="MNI95" s="345"/>
      <c r="MNJ95" s="345"/>
      <c r="MNK95" s="345"/>
      <c r="MNL95" s="345"/>
      <c r="MNM95" s="345"/>
      <c r="MNN95" s="345"/>
      <c r="MNO95" s="345"/>
      <c r="MNP95" s="345"/>
      <c r="MNQ95" s="345"/>
      <c r="MNR95" s="345"/>
      <c r="MNS95" s="345"/>
      <c r="MNT95" s="345"/>
      <c r="MNU95" s="345"/>
      <c r="MNV95" s="345"/>
      <c r="MNW95" s="345"/>
      <c r="MNX95" s="345"/>
      <c r="MNY95" s="345"/>
      <c r="MNZ95" s="345"/>
      <c r="MOA95" s="345"/>
      <c r="MOB95" s="345"/>
      <c r="MOC95" s="345"/>
      <c r="MOD95" s="345"/>
      <c r="MOE95" s="345"/>
      <c r="MOF95" s="345"/>
      <c r="MOG95" s="345"/>
      <c r="MOH95" s="345"/>
      <c r="MOI95" s="345"/>
      <c r="MOJ95" s="345"/>
      <c r="MOK95" s="345"/>
      <c r="MOL95" s="345"/>
      <c r="MOM95" s="345"/>
      <c r="MON95" s="345"/>
      <c r="MOO95" s="345"/>
      <c r="MOP95" s="345"/>
      <c r="MOQ95" s="345"/>
      <c r="MOR95" s="345"/>
      <c r="MOS95" s="345"/>
      <c r="MOT95" s="345"/>
      <c r="MOU95" s="345"/>
      <c r="MOV95" s="345"/>
      <c r="MOW95" s="345"/>
      <c r="MOX95" s="345"/>
      <c r="MOY95" s="345"/>
      <c r="MOZ95" s="345"/>
      <c r="MPA95" s="345"/>
      <c r="MPB95" s="345"/>
      <c r="MPC95" s="345"/>
      <c r="MPD95" s="345"/>
      <c r="MPE95" s="345"/>
      <c r="MPF95" s="345"/>
      <c r="MPG95" s="345"/>
      <c r="MPH95" s="345"/>
      <c r="MPI95" s="345"/>
      <c r="MPJ95" s="345"/>
      <c r="MPK95" s="345"/>
      <c r="MPL95" s="345"/>
      <c r="MPM95" s="345"/>
      <c r="MPN95" s="345"/>
      <c r="MPO95" s="345"/>
      <c r="MPP95" s="345"/>
      <c r="MPQ95" s="345"/>
      <c r="MPR95" s="345"/>
      <c r="MPS95" s="345"/>
      <c r="MPT95" s="345"/>
      <c r="MPU95" s="345"/>
      <c r="MPV95" s="345"/>
      <c r="MPW95" s="345"/>
      <c r="MPX95" s="345"/>
      <c r="MPY95" s="345"/>
      <c r="MPZ95" s="345"/>
      <c r="MQA95" s="345"/>
      <c r="MQB95" s="345"/>
      <c r="MQC95" s="345"/>
      <c r="MQD95" s="345"/>
      <c r="MQE95" s="345"/>
      <c r="MQF95" s="345"/>
      <c r="MQG95" s="345"/>
      <c r="MQH95" s="345"/>
      <c r="MQI95" s="345"/>
      <c r="MQJ95" s="345"/>
      <c r="MQK95" s="345"/>
      <c r="MQL95" s="345"/>
      <c r="MQM95" s="345"/>
      <c r="MQN95" s="345"/>
      <c r="MQO95" s="345"/>
      <c r="MQP95" s="345"/>
      <c r="MQQ95" s="345"/>
      <c r="MQR95" s="345"/>
      <c r="MQS95" s="345"/>
      <c r="MQT95" s="345"/>
      <c r="MQU95" s="345"/>
      <c r="MQV95" s="345"/>
      <c r="MQW95" s="345"/>
      <c r="MQX95" s="345"/>
      <c r="MQY95" s="345"/>
      <c r="MQZ95" s="345"/>
      <c r="MRA95" s="345"/>
      <c r="MRB95" s="345"/>
      <c r="MRC95" s="345"/>
      <c r="MRD95" s="345"/>
      <c r="MRE95" s="345"/>
      <c r="MRF95" s="345"/>
      <c r="MRG95" s="345"/>
      <c r="MRH95" s="345"/>
      <c r="MRI95" s="345"/>
      <c r="MRJ95" s="345"/>
      <c r="MRK95" s="345"/>
      <c r="MRL95" s="345"/>
      <c r="MRM95" s="345"/>
      <c r="MRN95" s="345"/>
      <c r="MRO95" s="345"/>
      <c r="MRP95" s="345"/>
      <c r="MRQ95" s="345"/>
      <c r="MRR95" s="345"/>
      <c r="MRS95" s="345"/>
      <c r="MRT95" s="345"/>
      <c r="MRU95" s="345"/>
      <c r="MRV95" s="345"/>
      <c r="MRW95" s="345"/>
      <c r="MRX95" s="345"/>
      <c r="MRY95" s="345"/>
      <c r="MRZ95" s="345"/>
      <c r="MSA95" s="345"/>
      <c r="MSB95" s="345"/>
      <c r="MSC95" s="345"/>
      <c r="MSD95" s="345"/>
      <c r="MSE95" s="345"/>
      <c r="MSF95" s="345"/>
      <c r="MSG95" s="345"/>
      <c r="MSH95" s="345"/>
      <c r="MSI95" s="345"/>
      <c r="MSJ95" s="345"/>
      <c r="MSK95" s="345"/>
      <c r="MSL95" s="345"/>
      <c r="MSM95" s="345"/>
      <c r="MSN95" s="345"/>
      <c r="MSO95" s="345"/>
      <c r="MSP95" s="345"/>
      <c r="MSQ95" s="345"/>
      <c r="MSR95" s="345"/>
      <c r="MSS95" s="345"/>
      <c r="MST95" s="345"/>
      <c r="MSU95" s="345"/>
      <c r="MSV95" s="345"/>
      <c r="MSW95" s="345"/>
      <c r="MSX95" s="345"/>
      <c r="MSY95" s="345"/>
      <c r="MSZ95" s="345"/>
      <c r="MTA95" s="345"/>
      <c r="MTB95" s="345"/>
      <c r="MTC95" s="345"/>
      <c r="MTD95" s="345"/>
      <c r="MTE95" s="345"/>
      <c r="MTF95" s="345"/>
      <c r="MTG95" s="345"/>
      <c r="MTH95" s="345"/>
      <c r="MTI95" s="345"/>
      <c r="MTJ95" s="345"/>
      <c r="MTK95" s="345"/>
      <c r="MTL95" s="345"/>
      <c r="MTM95" s="345"/>
      <c r="MTN95" s="345"/>
      <c r="MTO95" s="345"/>
      <c r="MTP95" s="345"/>
      <c r="MTQ95" s="345"/>
      <c r="MTR95" s="345"/>
      <c r="MTS95" s="345"/>
      <c r="MTT95" s="345"/>
      <c r="MTU95" s="345"/>
      <c r="MTV95" s="345"/>
      <c r="MTW95" s="345"/>
      <c r="MTX95" s="345"/>
      <c r="MTY95" s="345"/>
      <c r="MTZ95" s="345"/>
      <c r="MUA95" s="345"/>
      <c r="MUB95" s="345"/>
      <c r="MUC95" s="345"/>
      <c r="MUD95" s="345"/>
      <c r="MUE95" s="345"/>
      <c r="MUF95" s="345"/>
      <c r="MUG95" s="345"/>
      <c r="MUH95" s="345"/>
      <c r="MUI95" s="345"/>
      <c r="MUJ95" s="345"/>
      <c r="MUK95" s="345"/>
      <c r="MUL95" s="345"/>
      <c r="MUM95" s="345"/>
      <c r="MUN95" s="345"/>
      <c r="MUO95" s="345"/>
      <c r="MUP95" s="345"/>
      <c r="MUQ95" s="345"/>
      <c r="MUR95" s="345"/>
      <c r="MUS95" s="345"/>
      <c r="MUT95" s="345"/>
      <c r="MUU95" s="345"/>
      <c r="MUV95" s="345"/>
      <c r="MUW95" s="345"/>
      <c r="MUX95" s="345"/>
      <c r="MUY95" s="345"/>
      <c r="MUZ95" s="345"/>
      <c r="MVA95" s="345"/>
      <c r="MVB95" s="345"/>
      <c r="MVC95" s="345"/>
      <c r="MVD95" s="345"/>
      <c r="MVE95" s="345"/>
      <c r="MVF95" s="345"/>
      <c r="MVG95" s="345"/>
      <c r="MVH95" s="345"/>
      <c r="MVI95" s="345"/>
      <c r="MVJ95" s="345"/>
      <c r="MVK95" s="345"/>
      <c r="MVL95" s="345"/>
      <c r="MVM95" s="345"/>
      <c r="MVN95" s="345"/>
      <c r="MVO95" s="345"/>
      <c r="MVP95" s="345"/>
      <c r="MVQ95" s="345"/>
      <c r="MVR95" s="345"/>
      <c r="MVS95" s="345"/>
      <c r="MVT95" s="345"/>
      <c r="MVU95" s="345"/>
      <c r="MVV95" s="345"/>
      <c r="MVW95" s="345"/>
      <c r="MVX95" s="345"/>
      <c r="MVY95" s="345"/>
      <c r="MVZ95" s="345"/>
      <c r="MWA95" s="345"/>
      <c r="MWB95" s="345"/>
      <c r="MWC95" s="345"/>
      <c r="MWD95" s="345"/>
      <c r="MWE95" s="345"/>
      <c r="MWF95" s="345"/>
      <c r="MWG95" s="345"/>
      <c r="MWH95" s="345"/>
      <c r="MWI95" s="345"/>
      <c r="MWJ95" s="345"/>
      <c r="MWK95" s="345"/>
      <c r="MWL95" s="345"/>
      <c r="MWM95" s="345"/>
      <c r="MWN95" s="345"/>
      <c r="MWO95" s="345"/>
      <c r="MWP95" s="345"/>
      <c r="MWQ95" s="345"/>
      <c r="MWR95" s="345"/>
      <c r="MWS95" s="345"/>
      <c r="MWT95" s="345"/>
      <c r="MWU95" s="345"/>
      <c r="MWV95" s="345"/>
      <c r="MWW95" s="345"/>
      <c r="MWX95" s="345"/>
      <c r="MWY95" s="345"/>
      <c r="MWZ95" s="345"/>
      <c r="MXA95" s="345"/>
      <c r="MXB95" s="345"/>
      <c r="MXC95" s="345"/>
      <c r="MXD95" s="345"/>
      <c r="MXE95" s="345"/>
      <c r="MXF95" s="345"/>
      <c r="MXG95" s="345"/>
      <c r="MXH95" s="345"/>
      <c r="MXI95" s="345"/>
      <c r="MXJ95" s="345"/>
      <c r="MXK95" s="345"/>
      <c r="MXL95" s="345"/>
      <c r="MXM95" s="345"/>
      <c r="MXN95" s="345"/>
      <c r="MXO95" s="345"/>
      <c r="MXP95" s="345"/>
      <c r="MXQ95" s="345"/>
      <c r="MXR95" s="345"/>
      <c r="MXS95" s="345"/>
      <c r="MXT95" s="345"/>
      <c r="MXU95" s="345"/>
      <c r="MXV95" s="345"/>
      <c r="MXW95" s="345"/>
      <c r="MXX95" s="345"/>
      <c r="MXY95" s="345"/>
      <c r="MXZ95" s="345"/>
      <c r="MYA95" s="345"/>
      <c r="MYB95" s="345"/>
      <c r="MYC95" s="345"/>
      <c r="MYD95" s="345"/>
      <c r="MYE95" s="345"/>
      <c r="MYF95" s="345"/>
      <c r="MYG95" s="345"/>
      <c r="MYH95" s="345"/>
      <c r="MYI95" s="345"/>
      <c r="MYJ95" s="345"/>
      <c r="MYK95" s="345"/>
      <c r="MYL95" s="345"/>
      <c r="MYM95" s="345"/>
      <c r="MYN95" s="345"/>
      <c r="MYO95" s="345"/>
      <c r="MYP95" s="345"/>
      <c r="MYQ95" s="345"/>
      <c r="MYR95" s="345"/>
      <c r="MYS95" s="345"/>
      <c r="MYT95" s="345"/>
      <c r="MYU95" s="345"/>
      <c r="MYV95" s="345"/>
      <c r="MYW95" s="345"/>
      <c r="MYX95" s="345"/>
      <c r="MYY95" s="345"/>
      <c r="MYZ95" s="345"/>
      <c r="MZA95" s="345"/>
      <c r="MZB95" s="345"/>
      <c r="MZC95" s="345"/>
      <c r="MZD95" s="345"/>
      <c r="MZE95" s="345"/>
      <c r="MZF95" s="345"/>
      <c r="MZG95" s="345"/>
      <c r="MZH95" s="345"/>
      <c r="MZI95" s="345"/>
      <c r="MZJ95" s="345"/>
      <c r="MZK95" s="345"/>
      <c r="MZL95" s="345"/>
      <c r="MZM95" s="345"/>
      <c r="MZN95" s="345"/>
      <c r="MZO95" s="345"/>
      <c r="MZP95" s="345"/>
      <c r="MZQ95" s="345"/>
      <c r="MZR95" s="345"/>
      <c r="MZS95" s="345"/>
      <c r="MZT95" s="345"/>
      <c r="MZU95" s="345"/>
      <c r="MZV95" s="345"/>
      <c r="MZW95" s="345"/>
      <c r="MZX95" s="345"/>
      <c r="MZY95" s="345"/>
      <c r="MZZ95" s="345"/>
      <c r="NAA95" s="345"/>
      <c r="NAB95" s="345"/>
      <c r="NAC95" s="345"/>
      <c r="NAD95" s="345"/>
      <c r="NAE95" s="345"/>
      <c r="NAF95" s="345"/>
      <c r="NAG95" s="345"/>
      <c r="NAH95" s="345"/>
      <c r="NAI95" s="345"/>
      <c r="NAJ95" s="345"/>
      <c r="NAK95" s="345"/>
      <c r="NAL95" s="345"/>
      <c r="NAM95" s="345"/>
      <c r="NAN95" s="345"/>
      <c r="NAO95" s="345"/>
      <c r="NAP95" s="345"/>
      <c r="NAQ95" s="345"/>
      <c r="NAR95" s="345"/>
      <c r="NAS95" s="345"/>
      <c r="NAT95" s="345"/>
      <c r="NAU95" s="345"/>
      <c r="NAV95" s="345"/>
      <c r="NAW95" s="345"/>
      <c r="NAX95" s="345"/>
      <c r="NAY95" s="345"/>
      <c r="NAZ95" s="345"/>
      <c r="NBA95" s="345"/>
      <c r="NBB95" s="345"/>
      <c r="NBC95" s="345"/>
      <c r="NBD95" s="345"/>
      <c r="NBE95" s="345"/>
      <c r="NBF95" s="345"/>
      <c r="NBG95" s="345"/>
      <c r="NBH95" s="345"/>
      <c r="NBI95" s="345"/>
      <c r="NBJ95" s="345"/>
      <c r="NBK95" s="345"/>
      <c r="NBL95" s="345"/>
      <c r="NBM95" s="345"/>
      <c r="NBN95" s="345"/>
      <c r="NBO95" s="345"/>
      <c r="NBP95" s="345"/>
      <c r="NBQ95" s="345"/>
      <c r="NBR95" s="345"/>
      <c r="NBS95" s="345"/>
      <c r="NBT95" s="345"/>
      <c r="NBU95" s="345"/>
      <c r="NBV95" s="345"/>
      <c r="NBW95" s="345"/>
      <c r="NBX95" s="345"/>
      <c r="NBY95" s="345"/>
      <c r="NBZ95" s="345"/>
      <c r="NCA95" s="345"/>
      <c r="NCB95" s="345"/>
      <c r="NCC95" s="345"/>
      <c r="NCD95" s="345"/>
      <c r="NCE95" s="345"/>
      <c r="NCF95" s="345"/>
      <c r="NCG95" s="345"/>
      <c r="NCH95" s="345"/>
      <c r="NCI95" s="345"/>
      <c r="NCJ95" s="345"/>
      <c r="NCK95" s="345"/>
      <c r="NCL95" s="345"/>
      <c r="NCM95" s="345"/>
      <c r="NCN95" s="345"/>
      <c r="NCO95" s="345"/>
      <c r="NCP95" s="345"/>
      <c r="NCQ95" s="345"/>
      <c r="NCR95" s="345"/>
      <c r="NCS95" s="345"/>
      <c r="NCT95" s="345"/>
      <c r="NCU95" s="345"/>
      <c r="NCV95" s="345"/>
      <c r="NCW95" s="345"/>
      <c r="NCX95" s="345"/>
      <c r="NCY95" s="345"/>
      <c r="NCZ95" s="345"/>
      <c r="NDA95" s="345"/>
      <c r="NDB95" s="345"/>
      <c r="NDC95" s="345"/>
      <c r="NDD95" s="345"/>
      <c r="NDE95" s="345"/>
      <c r="NDF95" s="345"/>
      <c r="NDG95" s="345"/>
      <c r="NDH95" s="345"/>
      <c r="NDI95" s="345"/>
      <c r="NDJ95" s="345"/>
      <c r="NDK95" s="345"/>
      <c r="NDL95" s="345"/>
      <c r="NDM95" s="345"/>
      <c r="NDN95" s="345"/>
      <c r="NDO95" s="345"/>
      <c r="NDP95" s="345"/>
      <c r="NDQ95" s="345"/>
      <c r="NDR95" s="345"/>
      <c r="NDS95" s="345"/>
      <c r="NDT95" s="345"/>
      <c r="NDU95" s="345"/>
      <c r="NDV95" s="345"/>
      <c r="NDW95" s="345"/>
      <c r="NDX95" s="345"/>
      <c r="NDY95" s="345"/>
      <c r="NDZ95" s="345"/>
      <c r="NEA95" s="345"/>
      <c r="NEB95" s="345"/>
      <c r="NEC95" s="345"/>
      <c r="NED95" s="345"/>
      <c r="NEE95" s="345"/>
      <c r="NEF95" s="345"/>
      <c r="NEG95" s="345"/>
      <c r="NEH95" s="345"/>
      <c r="NEI95" s="345"/>
      <c r="NEJ95" s="345"/>
      <c r="NEK95" s="345"/>
      <c r="NEL95" s="345"/>
      <c r="NEM95" s="345"/>
      <c r="NEN95" s="345"/>
      <c r="NEO95" s="345"/>
      <c r="NEP95" s="345"/>
      <c r="NEQ95" s="345"/>
      <c r="NER95" s="345"/>
      <c r="NES95" s="345"/>
      <c r="NET95" s="345"/>
      <c r="NEU95" s="345"/>
      <c r="NEV95" s="345"/>
      <c r="NEW95" s="345"/>
      <c r="NEX95" s="345"/>
      <c r="NEY95" s="345"/>
      <c r="NEZ95" s="345"/>
      <c r="NFA95" s="345"/>
      <c r="NFB95" s="345"/>
      <c r="NFC95" s="345"/>
      <c r="NFD95" s="345"/>
      <c r="NFE95" s="345"/>
      <c r="NFF95" s="345"/>
      <c r="NFG95" s="345"/>
      <c r="NFH95" s="345"/>
      <c r="NFI95" s="345"/>
      <c r="NFJ95" s="345"/>
      <c r="NFK95" s="345"/>
      <c r="NFL95" s="345"/>
      <c r="NFM95" s="345"/>
      <c r="NFN95" s="345"/>
      <c r="NFO95" s="345"/>
      <c r="NFP95" s="345"/>
      <c r="NFQ95" s="345"/>
      <c r="NFR95" s="345"/>
      <c r="NFS95" s="345"/>
      <c r="NFT95" s="345"/>
      <c r="NFU95" s="345"/>
      <c r="NFV95" s="345"/>
      <c r="NFW95" s="345"/>
      <c r="NFX95" s="345"/>
      <c r="NFY95" s="345"/>
      <c r="NFZ95" s="345"/>
      <c r="NGA95" s="345"/>
      <c r="NGB95" s="345"/>
      <c r="NGC95" s="345"/>
      <c r="NGD95" s="345"/>
      <c r="NGE95" s="345"/>
      <c r="NGF95" s="345"/>
      <c r="NGG95" s="345"/>
      <c r="NGH95" s="345"/>
      <c r="NGI95" s="345"/>
      <c r="NGJ95" s="345"/>
      <c r="NGK95" s="345"/>
      <c r="NGL95" s="345"/>
      <c r="NGM95" s="345"/>
      <c r="NGN95" s="345"/>
      <c r="NGO95" s="345"/>
      <c r="NGP95" s="345"/>
      <c r="NGQ95" s="345"/>
      <c r="NGR95" s="345"/>
      <c r="NGS95" s="345"/>
      <c r="NGT95" s="345"/>
      <c r="NGU95" s="345"/>
      <c r="NGV95" s="345"/>
      <c r="NGW95" s="345"/>
      <c r="NGX95" s="345"/>
      <c r="NGY95" s="345"/>
      <c r="NGZ95" s="345"/>
      <c r="NHA95" s="345"/>
      <c r="NHB95" s="345"/>
      <c r="NHC95" s="345"/>
      <c r="NHD95" s="345"/>
      <c r="NHE95" s="345"/>
      <c r="NHF95" s="345"/>
      <c r="NHG95" s="345"/>
      <c r="NHH95" s="345"/>
      <c r="NHI95" s="345"/>
      <c r="NHJ95" s="345"/>
      <c r="NHK95" s="345"/>
      <c r="NHL95" s="345"/>
      <c r="NHM95" s="345"/>
      <c r="NHN95" s="345"/>
      <c r="NHO95" s="345"/>
      <c r="NHP95" s="345"/>
      <c r="NHQ95" s="345"/>
      <c r="NHR95" s="345"/>
      <c r="NHS95" s="345"/>
      <c r="NHT95" s="345"/>
      <c r="NHU95" s="345"/>
      <c r="NHV95" s="345"/>
      <c r="NHW95" s="345"/>
      <c r="NHX95" s="345"/>
      <c r="NHY95" s="345"/>
      <c r="NHZ95" s="345"/>
      <c r="NIA95" s="345"/>
      <c r="NIB95" s="345"/>
      <c r="NIC95" s="345"/>
      <c r="NID95" s="345"/>
      <c r="NIE95" s="345"/>
      <c r="NIF95" s="345"/>
      <c r="NIG95" s="345"/>
      <c r="NIH95" s="345"/>
      <c r="NII95" s="345"/>
      <c r="NIJ95" s="345"/>
      <c r="NIK95" s="345"/>
      <c r="NIL95" s="345"/>
      <c r="NIM95" s="345"/>
      <c r="NIN95" s="345"/>
      <c r="NIO95" s="345"/>
      <c r="NIP95" s="345"/>
      <c r="NIQ95" s="345"/>
      <c r="NIR95" s="345"/>
      <c r="NIS95" s="345"/>
      <c r="NIT95" s="345"/>
      <c r="NIU95" s="345"/>
      <c r="NIV95" s="345"/>
      <c r="NIW95" s="345"/>
      <c r="NIX95" s="345"/>
      <c r="NIY95" s="345"/>
      <c r="NIZ95" s="345"/>
      <c r="NJA95" s="345"/>
      <c r="NJB95" s="345"/>
      <c r="NJC95" s="345"/>
      <c r="NJD95" s="345"/>
      <c r="NJE95" s="345"/>
      <c r="NJF95" s="345"/>
      <c r="NJG95" s="345"/>
      <c r="NJH95" s="345"/>
      <c r="NJI95" s="345"/>
      <c r="NJJ95" s="345"/>
      <c r="NJK95" s="345"/>
      <c r="NJL95" s="345"/>
      <c r="NJM95" s="345"/>
      <c r="NJN95" s="345"/>
      <c r="NJO95" s="345"/>
      <c r="NJP95" s="345"/>
      <c r="NJQ95" s="345"/>
      <c r="NJR95" s="345"/>
      <c r="NJS95" s="345"/>
      <c r="NJT95" s="345"/>
      <c r="NJU95" s="345"/>
      <c r="NJV95" s="345"/>
      <c r="NJW95" s="345"/>
      <c r="NJX95" s="345"/>
      <c r="NJY95" s="345"/>
      <c r="NJZ95" s="345"/>
      <c r="NKA95" s="345"/>
      <c r="NKB95" s="345"/>
      <c r="NKC95" s="345"/>
      <c r="NKD95" s="345"/>
      <c r="NKE95" s="345"/>
      <c r="NKF95" s="345"/>
      <c r="NKG95" s="345"/>
      <c r="NKH95" s="345"/>
      <c r="NKI95" s="345"/>
      <c r="NKJ95" s="345"/>
      <c r="NKK95" s="345"/>
      <c r="NKL95" s="345"/>
      <c r="NKM95" s="345"/>
      <c r="NKN95" s="345"/>
      <c r="NKO95" s="345"/>
      <c r="NKP95" s="345"/>
      <c r="NKQ95" s="345"/>
      <c r="NKR95" s="345"/>
      <c r="NKS95" s="345"/>
      <c r="NKT95" s="345"/>
      <c r="NKU95" s="345"/>
      <c r="NKV95" s="345"/>
      <c r="NKW95" s="345"/>
      <c r="NKX95" s="345"/>
      <c r="NKY95" s="345"/>
      <c r="NKZ95" s="345"/>
      <c r="NLA95" s="345"/>
      <c r="NLB95" s="345"/>
      <c r="NLC95" s="345"/>
      <c r="NLD95" s="345"/>
      <c r="NLE95" s="345"/>
      <c r="NLF95" s="345"/>
      <c r="NLG95" s="345"/>
      <c r="NLH95" s="345"/>
      <c r="NLI95" s="345"/>
      <c r="NLJ95" s="345"/>
      <c r="NLK95" s="345"/>
      <c r="NLL95" s="345"/>
      <c r="NLM95" s="345"/>
      <c r="NLN95" s="345"/>
      <c r="NLO95" s="345"/>
      <c r="NLP95" s="345"/>
      <c r="NLQ95" s="345"/>
      <c r="NLR95" s="345"/>
      <c r="NLS95" s="345"/>
      <c r="NLT95" s="345"/>
      <c r="NLU95" s="345"/>
      <c r="NLV95" s="345"/>
      <c r="NLW95" s="345"/>
      <c r="NLX95" s="345"/>
      <c r="NLY95" s="345"/>
      <c r="NLZ95" s="345"/>
      <c r="NMA95" s="345"/>
      <c r="NMB95" s="345"/>
      <c r="NMC95" s="345"/>
      <c r="NMD95" s="345"/>
      <c r="NME95" s="345"/>
      <c r="NMF95" s="345"/>
      <c r="NMG95" s="345"/>
      <c r="NMH95" s="345"/>
      <c r="NMI95" s="345"/>
      <c r="NMJ95" s="345"/>
      <c r="NMK95" s="345"/>
      <c r="NML95" s="345"/>
      <c r="NMM95" s="345"/>
      <c r="NMN95" s="345"/>
      <c r="NMO95" s="345"/>
      <c r="NMP95" s="345"/>
      <c r="NMQ95" s="345"/>
      <c r="NMR95" s="345"/>
      <c r="NMS95" s="345"/>
      <c r="NMT95" s="345"/>
      <c r="NMU95" s="345"/>
      <c r="NMV95" s="345"/>
      <c r="NMW95" s="345"/>
      <c r="NMX95" s="345"/>
      <c r="NMY95" s="345"/>
      <c r="NMZ95" s="345"/>
      <c r="NNA95" s="345"/>
      <c r="NNB95" s="345"/>
      <c r="NNC95" s="345"/>
      <c r="NND95" s="345"/>
      <c r="NNE95" s="345"/>
      <c r="NNF95" s="345"/>
      <c r="NNG95" s="345"/>
      <c r="NNH95" s="345"/>
      <c r="NNI95" s="345"/>
      <c r="NNJ95" s="345"/>
      <c r="NNK95" s="345"/>
      <c r="NNL95" s="345"/>
      <c r="NNM95" s="345"/>
      <c r="NNN95" s="345"/>
      <c r="NNO95" s="345"/>
      <c r="NNP95" s="345"/>
      <c r="NNQ95" s="345"/>
      <c r="NNR95" s="345"/>
      <c r="NNS95" s="345"/>
      <c r="NNT95" s="345"/>
      <c r="NNU95" s="345"/>
      <c r="NNV95" s="345"/>
      <c r="NNW95" s="345"/>
      <c r="NNX95" s="345"/>
      <c r="NNY95" s="345"/>
      <c r="NNZ95" s="345"/>
      <c r="NOA95" s="345"/>
      <c r="NOB95" s="345"/>
      <c r="NOC95" s="345"/>
      <c r="NOD95" s="345"/>
      <c r="NOE95" s="345"/>
      <c r="NOF95" s="345"/>
      <c r="NOG95" s="345"/>
      <c r="NOH95" s="345"/>
      <c r="NOI95" s="345"/>
      <c r="NOJ95" s="345"/>
      <c r="NOK95" s="345"/>
      <c r="NOL95" s="345"/>
      <c r="NOM95" s="345"/>
      <c r="NON95" s="345"/>
      <c r="NOO95" s="345"/>
      <c r="NOP95" s="345"/>
      <c r="NOQ95" s="345"/>
      <c r="NOR95" s="345"/>
      <c r="NOS95" s="345"/>
      <c r="NOT95" s="345"/>
      <c r="NOU95" s="345"/>
      <c r="NOV95" s="345"/>
      <c r="NOW95" s="345"/>
      <c r="NOX95" s="345"/>
      <c r="NOY95" s="345"/>
      <c r="NOZ95" s="345"/>
      <c r="NPA95" s="345"/>
      <c r="NPB95" s="345"/>
      <c r="NPC95" s="345"/>
      <c r="NPD95" s="345"/>
      <c r="NPE95" s="345"/>
      <c r="NPF95" s="345"/>
      <c r="NPG95" s="345"/>
      <c r="NPH95" s="345"/>
      <c r="NPI95" s="345"/>
      <c r="NPJ95" s="345"/>
      <c r="NPK95" s="345"/>
      <c r="NPL95" s="345"/>
      <c r="NPM95" s="345"/>
      <c r="NPN95" s="345"/>
      <c r="NPO95" s="345"/>
      <c r="NPP95" s="345"/>
      <c r="NPQ95" s="345"/>
      <c r="NPR95" s="345"/>
      <c r="NPS95" s="345"/>
      <c r="NPT95" s="345"/>
      <c r="NPU95" s="345"/>
      <c r="NPV95" s="345"/>
      <c r="NPW95" s="345"/>
      <c r="NPX95" s="345"/>
      <c r="NPY95" s="345"/>
      <c r="NPZ95" s="345"/>
      <c r="NQA95" s="345"/>
      <c r="NQB95" s="345"/>
      <c r="NQC95" s="345"/>
      <c r="NQD95" s="345"/>
      <c r="NQE95" s="345"/>
      <c r="NQF95" s="345"/>
      <c r="NQG95" s="345"/>
      <c r="NQH95" s="345"/>
      <c r="NQI95" s="345"/>
      <c r="NQJ95" s="345"/>
      <c r="NQK95" s="345"/>
      <c r="NQL95" s="345"/>
      <c r="NQM95" s="345"/>
      <c r="NQN95" s="345"/>
      <c r="NQO95" s="345"/>
      <c r="NQP95" s="345"/>
      <c r="NQQ95" s="345"/>
      <c r="NQR95" s="345"/>
      <c r="NQS95" s="345"/>
      <c r="NQT95" s="345"/>
      <c r="NQU95" s="345"/>
      <c r="NQV95" s="345"/>
      <c r="NQW95" s="345"/>
      <c r="NQX95" s="345"/>
      <c r="NQY95" s="345"/>
      <c r="NQZ95" s="345"/>
      <c r="NRA95" s="345"/>
      <c r="NRB95" s="345"/>
      <c r="NRC95" s="345"/>
      <c r="NRD95" s="345"/>
      <c r="NRE95" s="345"/>
      <c r="NRF95" s="345"/>
      <c r="NRG95" s="345"/>
      <c r="NRH95" s="345"/>
      <c r="NRI95" s="345"/>
      <c r="NRJ95" s="345"/>
      <c r="NRK95" s="345"/>
      <c r="NRL95" s="345"/>
      <c r="NRM95" s="345"/>
      <c r="NRN95" s="345"/>
      <c r="NRO95" s="345"/>
      <c r="NRP95" s="345"/>
      <c r="NRQ95" s="345"/>
      <c r="NRR95" s="345"/>
      <c r="NRS95" s="345"/>
      <c r="NRT95" s="345"/>
      <c r="NRU95" s="345"/>
      <c r="NRV95" s="345"/>
      <c r="NRW95" s="345"/>
      <c r="NRX95" s="345"/>
      <c r="NRY95" s="345"/>
      <c r="NRZ95" s="345"/>
      <c r="NSA95" s="345"/>
      <c r="NSB95" s="345"/>
      <c r="NSC95" s="345"/>
      <c r="NSD95" s="345"/>
      <c r="NSE95" s="345"/>
      <c r="NSF95" s="345"/>
      <c r="NSG95" s="345"/>
      <c r="NSH95" s="345"/>
      <c r="NSI95" s="345"/>
      <c r="NSJ95" s="345"/>
      <c r="NSK95" s="345"/>
      <c r="NSL95" s="345"/>
      <c r="NSM95" s="345"/>
      <c r="NSN95" s="345"/>
      <c r="NSO95" s="345"/>
      <c r="NSP95" s="345"/>
      <c r="NSQ95" s="345"/>
      <c r="NSR95" s="345"/>
      <c r="NSS95" s="345"/>
      <c r="NST95" s="345"/>
      <c r="NSU95" s="345"/>
      <c r="NSV95" s="345"/>
      <c r="NSW95" s="345"/>
      <c r="NSX95" s="345"/>
      <c r="NSY95" s="345"/>
      <c r="NSZ95" s="345"/>
      <c r="NTA95" s="345"/>
      <c r="NTB95" s="345"/>
      <c r="NTC95" s="345"/>
      <c r="NTD95" s="345"/>
      <c r="NTE95" s="345"/>
      <c r="NTF95" s="345"/>
      <c r="NTG95" s="345"/>
      <c r="NTH95" s="345"/>
      <c r="NTI95" s="345"/>
      <c r="NTJ95" s="345"/>
      <c r="NTK95" s="345"/>
      <c r="NTL95" s="345"/>
      <c r="NTM95" s="345"/>
      <c r="NTN95" s="345"/>
      <c r="NTO95" s="345"/>
      <c r="NTP95" s="345"/>
      <c r="NTQ95" s="345"/>
      <c r="NTR95" s="345"/>
      <c r="NTS95" s="345"/>
      <c r="NTT95" s="345"/>
      <c r="NTU95" s="345"/>
      <c r="NTV95" s="345"/>
      <c r="NTW95" s="345"/>
      <c r="NTX95" s="345"/>
      <c r="NTY95" s="345"/>
      <c r="NTZ95" s="345"/>
      <c r="NUA95" s="345"/>
      <c r="NUB95" s="345"/>
      <c r="NUC95" s="345"/>
      <c r="NUD95" s="345"/>
      <c r="NUE95" s="345"/>
      <c r="NUF95" s="345"/>
      <c r="NUG95" s="345"/>
      <c r="NUH95" s="345"/>
      <c r="NUI95" s="345"/>
      <c r="NUJ95" s="345"/>
      <c r="NUK95" s="345"/>
      <c r="NUL95" s="345"/>
      <c r="NUM95" s="345"/>
      <c r="NUN95" s="345"/>
      <c r="NUO95" s="345"/>
      <c r="NUP95" s="345"/>
      <c r="NUQ95" s="345"/>
      <c r="NUR95" s="345"/>
      <c r="NUS95" s="345"/>
      <c r="NUT95" s="345"/>
      <c r="NUU95" s="345"/>
      <c r="NUV95" s="345"/>
      <c r="NUW95" s="345"/>
      <c r="NUX95" s="345"/>
      <c r="NUY95" s="345"/>
      <c r="NUZ95" s="345"/>
      <c r="NVA95" s="345"/>
      <c r="NVB95" s="345"/>
      <c r="NVC95" s="345"/>
      <c r="NVD95" s="345"/>
      <c r="NVE95" s="345"/>
      <c r="NVF95" s="345"/>
      <c r="NVG95" s="345"/>
      <c r="NVH95" s="345"/>
      <c r="NVI95" s="345"/>
      <c r="NVJ95" s="345"/>
      <c r="NVK95" s="345"/>
      <c r="NVL95" s="345"/>
      <c r="NVM95" s="345"/>
      <c r="NVN95" s="345"/>
      <c r="NVO95" s="345"/>
      <c r="NVP95" s="345"/>
      <c r="NVQ95" s="345"/>
      <c r="NVR95" s="345"/>
      <c r="NVS95" s="345"/>
      <c r="NVT95" s="345"/>
      <c r="NVU95" s="345"/>
      <c r="NVV95" s="345"/>
      <c r="NVW95" s="345"/>
      <c r="NVX95" s="345"/>
      <c r="NVY95" s="345"/>
      <c r="NVZ95" s="345"/>
      <c r="NWA95" s="345"/>
      <c r="NWB95" s="345"/>
      <c r="NWC95" s="345"/>
      <c r="NWD95" s="345"/>
      <c r="NWE95" s="345"/>
      <c r="NWF95" s="345"/>
      <c r="NWG95" s="345"/>
      <c r="NWH95" s="345"/>
      <c r="NWI95" s="345"/>
      <c r="NWJ95" s="345"/>
      <c r="NWK95" s="345"/>
      <c r="NWL95" s="345"/>
      <c r="NWM95" s="345"/>
      <c r="NWN95" s="345"/>
      <c r="NWO95" s="345"/>
      <c r="NWP95" s="345"/>
      <c r="NWQ95" s="345"/>
      <c r="NWR95" s="345"/>
      <c r="NWS95" s="345"/>
      <c r="NWT95" s="345"/>
      <c r="NWU95" s="345"/>
      <c r="NWV95" s="345"/>
      <c r="NWW95" s="345"/>
      <c r="NWX95" s="345"/>
      <c r="NWY95" s="345"/>
      <c r="NWZ95" s="345"/>
      <c r="NXA95" s="345"/>
      <c r="NXB95" s="345"/>
      <c r="NXC95" s="345"/>
      <c r="NXD95" s="345"/>
      <c r="NXE95" s="345"/>
      <c r="NXF95" s="345"/>
      <c r="NXG95" s="345"/>
      <c r="NXH95" s="345"/>
      <c r="NXI95" s="345"/>
      <c r="NXJ95" s="345"/>
      <c r="NXK95" s="345"/>
      <c r="NXL95" s="345"/>
      <c r="NXM95" s="345"/>
      <c r="NXN95" s="345"/>
      <c r="NXO95" s="345"/>
      <c r="NXP95" s="345"/>
      <c r="NXQ95" s="345"/>
      <c r="NXR95" s="345"/>
      <c r="NXS95" s="345"/>
      <c r="NXT95" s="345"/>
      <c r="NXU95" s="345"/>
      <c r="NXV95" s="345"/>
      <c r="NXW95" s="345"/>
      <c r="NXX95" s="345"/>
      <c r="NXY95" s="345"/>
      <c r="NXZ95" s="345"/>
      <c r="NYA95" s="345"/>
      <c r="NYB95" s="345"/>
      <c r="NYC95" s="345"/>
      <c r="NYD95" s="345"/>
      <c r="NYE95" s="345"/>
      <c r="NYF95" s="345"/>
      <c r="NYG95" s="345"/>
      <c r="NYH95" s="345"/>
      <c r="NYI95" s="345"/>
      <c r="NYJ95" s="345"/>
      <c r="NYK95" s="345"/>
      <c r="NYL95" s="345"/>
      <c r="NYM95" s="345"/>
      <c r="NYN95" s="345"/>
      <c r="NYO95" s="345"/>
      <c r="NYP95" s="345"/>
      <c r="NYQ95" s="345"/>
      <c r="NYR95" s="345"/>
      <c r="NYS95" s="345"/>
      <c r="NYT95" s="345"/>
      <c r="NYU95" s="345"/>
      <c r="NYV95" s="345"/>
      <c r="NYW95" s="345"/>
      <c r="NYX95" s="345"/>
      <c r="NYY95" s="345"/>
      <c r="NYZ95" s="345"/>
      <c r="NZA95" s="345"/>
      <c r="NZB95" s="345"/>
      <c r="NZC95" s="345"/>
      <c r="NZD95" s="345"/>
      <c r="NZE95" s="345"/>
      <c r="NZF95" s="345"/>
      <c r="NZG95" s="345"/>
      <c r="NZH95" s="345"/>
      <c r="NZI95" s="345"/>
      <c r="NZJ95" s="345"/>
      <c r="NZK95" s="345"/>
      <c r="NZL95" s="345"/>
      <c r="NZM95" s="345"/>
      <c r="NZN95" s="345"/>
      <c r="NZO95" s="345"/>
      <c r="NZP95" s="345"/>
      <c r="NZQ95" s="345"/>
      <c r="NZR95" s="345"/>
      <c r="NZS95" s="345"/>
      <c r="NZT95" s="345"/>
      <c r="NZU95" s="345"/>
      <c r="NZV95" s="345"/>
      <c r="NZW95" s="345"/>
      <c r="NZX95" s="345"/>
      <c r="NZY95" s="345"/>
      <c r="NZZ95" s="345"/>
      <c r="OAA95" s="345"/>
      <c r="OAB95" s="345"/>
      <c r="OAC95" s="345"/>
      <c r="OAD95" s="345"/>
      <c r="OAE95" s="345"/>
      <c r="OAF95" s="345"/>
      <c r="OAG95" s="345"/>
      <c r="OAH95" s="345"/>
      <c r="OAI95" s="345"/>
      <c r="OAJ95" s="345"/>
      <c r="OAK95" s="345"/>
      <c r="OAL95" s="345"/>
      <c r="OAM95" s="345"/>
      <c r="OAN95" s="345"/>
      <c r="OAO95" s="345"/>
      <c r="OAP95" s="345"/>
      <c r="OAQ95" s="345"/>
      <c r="OAR95" s="345"/>
      <c r="OAS95" s="345"/>
      <c r="OAT95" s="345"/>
      <c r="OAU95" s="345"/>
      <c r="OAV95" s="345"/>
      <c r="OAW95" s="345"/>
      <c r="OAX95" s="345"/>
      <c r="OAY95" s="345"/>
      <c r="OAZ95" s="345"/>
      <c r="OBA95" s="345"/>
      <c r="OBB95" s="345"/>
      <c r="OBC95" s="345"/>
      <c r="OBD95" s="345"/>
      <c r="OBE95" s="345"/>
      <c r="OBF95" s="345"/>
      <c r="OBG95" s="345"/>
      <c r="OBH95" s="345"/>
      <c r="OBI95" s="345"/>
      <c r="OBJ95" s="345"/>
      <c r="OBK95" s="345"/>
      <c r="OBL95" s="345"/>
      <c r="OBM95" s="345"/>
      <c r="OBN95" s="345"/>
      <c r="OBO95" s="345"/>
      <c r="OBP95" s="345"/>
      <c r="OBQ95" s="345"/>
      <c r="OBR95" s="345"/>
      <c r="OBS95" s="345"/>
      <c r="OBT95" s="345"/>
      <c r="OBU95" s="345"/>
      <c r="OBV95" s="345"/>
      <c r="OBW95" s="345"/>
      <c r="OBX95" s="345"/>
      <c r="OBY95" s="345"/>
      <c r="OBZ95" s="345"/>
      <c r="OCA95" s="345"/>
      <c r="OCB95" s="345"/>
      <c r="OCC95" s="345"/>
      <c r="OCD95" s="345"/>
      <c r="OCE95" s="345"/>
      <c r="OCF95" s="345"/>
      <c r="OCG95" s="345"/>
      <c r="OCH95" s="345"/>
      <c r="OCI95" s="345"/>
      <c r="OCJ95" s="345"/>
      <c r="OCK95" s="345"/>
      <c r="OCL95" s="345"/>
      <c r="OCM95" s="345"/>
      <c r="OCN95" s="345"/>
      <c r="OCO95" s="345"/>
      <c r="OCP95" s="345"/>
      <c r="OCQ95" s="345"/>
      <c r="OCR95" s="345"/>
      <c r="OCS95" s="345"/>
      <c r="OCT95" s="345"/>
      <c r="OCU95" s="345"/>
      <c r="OCV95" s="345"/>
      <c r="OCW95" s="345"/>
      <c r="OCX95" s="345"/>
      <c r="OCY95" s="345"/>
      <c r="OCZ95" s="345"/>
      <c r="ODA95" s="345"/>
      <c r="ODB95" s="345"/>
      <c r="ODC95" s="345"/>
      <c r="ODD95" s="345"/>
      <c r="ODE95" s="345"/>
      <c r="ODF95" s="345"/>
      <c r="ODG95" s="345"/>
      <c r="ODH95" s="345"/>
      <c r="ODI95" s="345"/>
      <c r="ODJ95" s="345"/>
      <c r="ODK95" s="345"/>
      <c r="ODL95" s="345"/>
      <c r="ODM95" s="345"/>
      <c r="ODN95" s="345"/>
      <c r="ODO95" s="345"/>
      <c r="ODP95" s="345"/>
      <c r="ODQ95" s="345"/>
      <c r="ODR95" s="345"/>
      <c r="ODS95" s="345"/>
      <c r="ODT95" s="345"/>
      <c r="ODU95" s="345"/>
      <c r="ODV95" s="345"/>
      <c r="ODW95" s="345"/>
      <c r="ODX95" s="345"/>
      <c r="ODY95" s="345"/>
      <c r="ODZ95" s="345"/>
      <c r="OEA95" s="345"/>
      <c r="OEB95" s="345"/>
      <c r="OEC95" s="345"/>
      <c r="OED95" s="345"/>
      <c r="OEE95" s="345"/>
      <c r="OEF95" s="345"/>
      <c r="OEG95" s="345"/>
      <c r="OEH95" s="345"/>
      <c r="OEI95" s="345"/>
      <c r="OEJ95" s="345"/>
      <c r="OEK95" s="345"/>
      <c r="OEL95" s="345"/>
      <c r="OEM95" s="345"/>
      <c r="OEN95" s="345"/>
      <c r="OEO95" s="345"/>
      <c r="OEP95" s="345"/>
      <c r="OEQ95" s="345"/>
      <c r="OER95" s="345"/>
      <c r="OES95" s="345"/>
      <c r="OET95" s="345"/>
      <c r="OEU95" s="345"/>
      <c r="OEV95" s="345"/>
      <c r="OEW95" s="345"/>
      <c r="OEX95" s="345"/>
      <c r="OEY95" s="345"/>
      <c r="OEZ95" s="345"/>
      <c r="OFA95" s="345"/>
      <c r="OFB95" s="345"/>
      <c r="OFC95" s="345"/>
      <c r="OFD95" s="345"/>
      <c r="OFE95" s="345"/>
      <c r="OFF95" s="345"/>
      <c r="OFG95" s="345"/>
      <c r="OFH95" s="345"/>
      <c r="OFI95" s="345"/>
      <c r="OFJ95" s="345"/>
      <c r="OFK95" s="345"/>
      <c r="OFL95" s="345"/>
      <c r="OFM95" s="345"/>
      <c r="OFN95" s="345"/>
      <c r="OFO95" s="345"/>
      <c r="OFP95" s="345"/>
      <c r="OFQ95" s="345"/>
      <c r="OFR95" s="345"/>
      <c r="OFS95" s="345"/>
      <c r="OFT95" s="345"/>
      <c r="OFU95" s="345"/>
      <c r="OFV95" s="345"/>
      <c r="OFW95" s="345"/>
      <c r="OFX95" s="345"/>
      <c r="OFY95" s="345"/>
      <c r="OFZ95" s="345"/>
      <c r="OGA95" s="345"/>
      <c r="OGB95" s="345"/>
      <c r="OGC95" s="345"/>
      <c r="OGD95" s="345"/>
      <c r="OGE95" s="345"/>
      <c r="OGF95" s="345"/>
      <c r="OGG95" s="345"/>
      <c r="OGH95" s="345"/>
      <c r="OGI95" s="345"/>
      <c r="OGJ95" s="345"/>
      <c r="OGK95" s="345"/>
      <c r="OGL95" s="345"/>
      <c r="OGM95" s="345"/>
      <c r="OGN95" s="345"/>
      <c r="OGO95" s="345"/>
      <c r="OGP95" s="345"/>
      <c r="OGQ95" s="345"/>
      <c r="OGR95" s="345"/>
      <c r="OGS95" s="345"/>
      <c r="OGT95" s="345"/>
      <c r="OGU95" s="345"/>
      <c r="OGV95" s="345"/>
      <c r="OGW95" s="345"/>
      <c r="OGX95" s="345"/>
      <c r="OGY95" s="345"/>
      <c r="OGZ95" s="345"/>
      <c r="OHA95" s="345"/>
      <c r="OHB95" s="345"/>
      <c r="OHC95" s="345"/>
      <c r="OHD95" s="345"/>
      <c r="OHE95" s="345"/>
      <c r="OHF95" s="345"/>
      <c r="OHG95" s="345"/>
      <c r="OHH95" s="345"/>
      <c r="OHI95" s="345"/>
      <c r="OHJ95" s="345"/>
      <c r="OHK95" s="345"/>
      <c r="OHL95" s="345"/>
      <c r="OHM95" s="345"/>
      <c r="OHN95" s="345"/>
      <c r="OHO95" s="345"/>
      <c r="OHP95" s="345"/>
      <c r="OHQ95" s="345"/>
      <c r="OHR95" s="345"/>
      <c r="OHS95" s="345"/>
      <c r="OHT95" s="345"/>
      <c r="OHU95" s="345"/>
      <c r="OHV95" s="345"/>
      <c r="OHW95" s="345"/>
      <c r="OHX95" s="345"/>
      <c r="OHY95" s="345"/>
      <c r="OHZ95" s="345"/>
      <c r="OIA95" s="345"/>
      <c r="OIB95" s="345"/>
      <c r="OIC95" s="345"/>
      <c r="OID95" s="345"/>
      <c r="OIE95" s="345"/>
      <c r="OIF95" s="345"/>
      <c r="OIG95" s="345"/>
      <c r="OIH95" s="345"/>
      <c r="OII95" s="345"/>
      <c r="OIJ95" s="345"/>
      <c r="OIK95" s="345"/>
      <c r="OIL95" s="345"/>
      <c r="OIM95" s="345"/>
      <c r="OIN95" s="345"/>
      <c r="OIO95" s="345"/>
      <c r="OIP95" s="345"/>
      <c r="OIQ95" s="345"/>
      <c r="OIR95" s="345"/>
      <c r="OIS95" s="345"/>
      <c r="OIT95" s="345"/>
      <c r="OIU95" s="345"/>
      <c r="OIV95" s="345"/>
      <c r="OIW95" s="345"/>
      <c r="OIX95" s="345"/>
      <c r="OIY95" s="345"/>
      <c r="OIZ95" s="345"/>
      <c r="OJA95" s="345"/>
      <c r="OJB95" s="345"/>
      <c r="OJC95" s="345"/>
      <c r="OJD95" s="345"/>
      <c r="OJE95" s="345"/>
      <c r="OJF95" s="345"/>
      <c r="OJG95" s="345"/>
      <c r="OJH95" s="345"/>
      <c r="OJI95" s="345"/>
      <c r="OJJ95" s="345"/>
      <c r="OJK95" s="345"/>
      <c r="OJL95" s="345"/>
      <c r="OJM95" s="345"/>
      <c r="OJN95" s="345"/>
      <c r="OJO95" s="345"/>
      <c r="OJP95" s="345"/>
      <c r="OJQ95" s="345"/>
      <c r="OJR95" s="345"/>
      <c r="OJS95" s="345"/>
      <c r="OJT95" s="345"/>
      <c r="OJU95" s="345"/>
      <c r="OJV95" s="345"/>
      <c r="OJW95" s="345"/>
      <c r="OJX95" s="345"/>
      <c r="OJY95" s="345"/>
      <c r="OJZ95" s="345"/>
      <c r="OKA95" s="345"/>
      <c r="OKB95" s="345"/>
      <c r="OKC95" s="345"/>
      <c r="OKD95" s="345"/>
      <c r="OKE95" s="345"/>
      <c r="OKF95" s="345"/>
      <c r="OKG95" s="345"/>
      <c r="OKH95" s="345"/>
      <c r="OKI95" s="345"/>
      <c r="OKJ95" s="345"/>
      <c r="OKK95" s="345"/>
      <c r="OKL95" s="345"/>
      <c r="OKM95" s="345"/>
      <c r="OKN95" s="345"/>
      <c r="OKO95" s="345"/>
      <c r="OKP95" s="345"/>
      <c r="OKQ95" s="345"/>
      <c r="OKR95" s="345"/>
      <c r="OKS95" s="345"/>
      <c r="OKT95" s="345"/>
      <c r="OKU95" s="345"/>
      <c r="OKV95" s="345"/>
      <c r="OKW95" s="345"/>
      <c r="OKX95" s="345"/>
      <c r="OKY95" s="345"/>
      <c r="OKZ95" s="345"/>
      <c r="OLA95" s="345"/>
      <c r="OLB95" s="345"/>
      <c r="OLC95" s="345"/>
      <c r="OLD95" s="345"/>
      <c r="OLE95" s="345"/>
      <c r="OLF95" s="345"/>
      <c r="OLG95" s="345"/>
      <c r="OLH95" s="345"/>
      <c r="OLI95" s="345"/>
      <c r="OLJ95" s="345"/>
      <c r="OLK95" s="345"/>
      <c r="OLL95" s="345"/>
      <c r="OLM95" s="345"/>
      <c r="OLN95" s="345"/>
      <c r="OLO95" s="345"/>
      <c r="OLP95" s="345"/>
      <c r="OLQ95" s="345"/>
      <c r="OLR95" s="345"/>
      <c r="OLS95" s="345"/>
      <c r="OLT95" s="345"/>
      <c r="OLU95" s="345"/>
      <c r="OLV95" s="345"/>
      <c r="OLW95" s="345"/>
      <c r="OLX95" s="345"/>
      <c r="OLY95" s="345"/>
      <c r="OLZ95" s="345"/>
      <c r="OMA95" s="345"/>
      <c r="OMB95" s="345"/>
      <c r="OMC95" s="345"/>
      <c r="OMD95" s="345"/>
      <c r="OME95" s="345"/>
      <c r="OMF95" s="345"/>
      <c r="OMG95" s="345"/>
      <c r="OMH95" s="345"/>
      <c r="OMI95" s="345"/>
      <c r="OMJ95" s="345"/>
      <c r="OMK95" s="345"/>
      <c r="OML95" s="345"/>
      <c r="OMM95" s="345"/>
      <c r="OMN95" s="345"/>
      <c r="OMO95" s="345"/>
      <c r="OMP95" s="345"/>
      <c r="OMQ95" s="345"/>
      <c r="OMR95" s="345"/>
      <c r="OMS95" s="345"/>
      <c r="OMT95" s="345"/>
      <c r="OMU95" s="345"/>
      <c r="OMV95" s="345"/>
      <c r="OMW95" s="345"/>
      <c r="OMX95" s="345"/>
      <c r="OMY95" s="345"/>
      <c r="OMZ95" s="345"/>
      <c r="ONA95" s="345"/>
      <c r="ONB95" s="345"/>
      <c r="ONC95" s="345"/>
      <c r="OND95" s="345"/>
      <c r="ONE95" s="345"/>
      <c r="ONF95" s="345"/>
      <c r="ONG95" s="345"/>
      <c r="ONH95" s="345"/>
      <c r="ONI95" s="345"/>
      <c r="ONJ95" s="345"/>
      <c r="ONK95" s="345"/>
      <c r="ONL95" s="345"/>
      <c r="ONM95" s="345"/>
      <c r="ONN95" s="345"/>
      <c r="ONO95" s="345"/>
      <c r="ONP95" s="345"/>
      <c r="ONQ95" s="345"/>
      <c r="ONR95" s="345"/>
      <c r="ONS95" s="345"/>
      <c r="ONT95" s="345"/>
      <c r="ONU95" s="345"/>
      <c r="ONV95" s="345"/>
      <c r="ONW95" s="345"/>
      <c r="ONX95" s="345"/>
      <c r="ONY95" s="345"/>
      <c r="ONZ95" s="345"/>
      <c r="OOA95" s="345"/>
      <c r="OOB95" s="345"/>
      <c r="OOC95" s="345"/>
      <c r="OOD95" s="345"/>
      <c r="OOE95" s="345"/>
      <c r="OOF95" s="345"/>
      <c r="OOG95" s="345"/>
      <c r="OOH95" s="345"/>
      <c r="OOI95" s="345"/>
      <c r="OOJ95" s="345"/>
      <c r="OOK95" s="345"/>
      <c r="OOL95" s="345"/>
      <c r="OOM95" s="345"/>
      <c r="OON95" s="345"/>
      <c r="OOO95" s="345"/>
      <c r="OOP95" s="345"/>
      <c r="OOQ95" s="345"/>
      <c r="OOR95" s="345"/>
      <c r="OOS95" s="345"/>
      <c r="OOT95" s="345"/>
      <c r="OOU95" s="345"/>
      <c r="OOV95" s="345"/>
      <c r="OOW95" s="345"/>
      <c r="OOX95" s="345"/>
      <c r="OOY95" s="345"/>
      <c r="OOZ95" s="345"/>
      <c r="OPA95" s="345"/>
      <c r="OPB95" s="345"/>
      <c r="OPC95" s="345"/>
      <c r="OPD95" s="345"/>
      <c r="OPE95" s="345"/>
      <c r="OPF95" s="345"/>
      <c r="OPG95" s="345"/>
      <c r="OPH95" s="345"/>
      <c r="OPI95" s="345"/>
      <c r="OPJ95" s="345"/>
      <c r="OPK95" s="345"/>
      <c r="OPL95" s="345"/>
      <c r="OPM95" s="345"/>
      <c r="OPN95" s="345"/>
      <c r="OPO95" s="345"/>
      <c r="OPP95" s="345"/>
      <c r="OPQ95" s="345"/>
      <c r="OPR95" s="345"/>
      <c r="OPS95" s="345"/>
      <c r="OPT95" s="345"/>
      <c r="OPU95" s="345"/>
      <c r="OPV95" s="345"/>
      <c r="OPW95" s="345"/>
      <c r="OPX95" s="345"/>
      <c r="OPY95" s="345"/>
      <c r="OPZ95" s="345"/>
      <c r="OQA95" s="345"/>
      <c r="OQB95" s="345"/>
      <c r="OQC95" s="345"/>
      <c r="OQD95" s="345"/>
      <c r="OQE95" s="345"/>
      <c r="OQF95" s="345"/>
      <c r="OQG95" s="345"/>
      <c r="OQH95" s="345"/>
      <c r="OQI95" s="345"/>
      <c r="OQJ95" s="345"/>
      <c r="OQK95" s="345"/>
      <c r="OQL95" s="345"/>
      <c r="OQM95" s="345"/>
      <c r="OQN95" s="345"/>
      <c r="OQO95" s="345"/>
      <c r="OQP95" s="345"/>
      <c r="OQQ95" s="345"/>
      <c r="OQR95" s="345"/>
      <c r="OQS95" s="345"/>
      <c r="OQT95" s="345"/>
      <c r="OQU95" s="345"/>
      <c r="OQV95" s="345"/>
      <c r="OQW95" s="345"/>
      <c r="OQX95" s="345"/>
      <c r="OQY95" s="345"/>
      <c r="OQZ95" s="345"/>
      <c r="ORA95" s="345"/>
      <c r="ORB95" s="345"/>
      <c r="ORC95" s="345"/>
      <c r="ORD95" s="345"/>
      <c r="ORE95" s="345"/>
      <c r="ORF95" s="345"/>
      <c r="ORG95" s="345"/>
      <c r="ORH95" s="345"/>
      <c r="ORI95" s="345"/>
      <c r="ORJ95" s="345"/>
      <c r="ORK95" s="345"/>
      <c r="ORL95" s="345"/>
      <c r="ORM95" s="345"/>
      <c r="ORN95" s="345"/>
      <c r="ORO95" s="345"/>
      <c r="ORP95" s="345"/>
      <c r="ORQ95" s="345"/>
      <c r="ORR95" s="345"/>
      <c r="ORS95" s="345"/>
      <c r="ORT95" s="345"/>
      <c r="ORU95" s="345"/>
      <c r="ORV95" s="345"/>
      <c r="ORW95" s="345"/>
      <c r="ORX95" s="345"/>
      <c r="ORY95" s="345"/>
      <c r="ORZ95" s="345"/>
      <c r="OSA95" s="345"/>
      <c r="OSB95" s="345"/>
      <c r="OSC95" s="345"/>
      <c r="OSD95" s="345"/>
      <c r="OSE95" s="345"/>
      <c r="OSF95" s="345"/>
      <c r="OSG95" s="345"/>
      <c r="OSH95" s="345"/>
      <c r="OSI95" s="345"/>
      <c r="OSJ95" s="345"/>
      <c r="OSK95" s="345"/>
      <c r="OSL95" s="345"/>
      <c r="OSM95" s="345"/>
      <c r="OSN95" s="345"/>
      <c r="OSO95" s="345"/>
      <c r="OSP95" s="345"/>
      <c r="OSQ95" s="345"/>
      <c r="OSR95" s="345"/>
      <c r="OSS95" s="345"/>
      <c r="OST95" s="345"/>
      <c r="OSU95" s="345"/>
      <c r="OSV95" s="345"/>
      <c r="OSW95" s="345"/>
      <c r="OSX95" s="345"/>
      <c r="OSY95" s="345"/>
      <c r="OSZ95" s="345"/>
      <c r="OTA95" s="345"/>
      <c r="OTB95" s="345"/>
      <c r="OTC95" s="345"/>
      <c r="OTD95" s="345"/>
      <c r="OTE95" s="345"/>
      <c r="OTF95" s="345"/>
      <c r="OTG95" s="345"/>
      <c r="OTH95" s="345"/>
      <c r="OTI95" s="345"/>
      <c r="OTJ95" s="345"/>
      <c r="OTK95" s="345"/>
      <c r="OTL95" s="345"/>
      <c r="OTM95" s="345"/>
      <c r="OTN95" s="345"/>
      <c r="OTO95" s="345"/>
      <c r="OTP95" s="345"/>
      <c r="OTQ95" s="345"/>
      <c r="OTR95" s="345"/>
      <c r="OTS95" s="345"/>
      <c r="OTT95" s="345"/>
      <c r="OTU95" s="345"/>
      <c r="OTV95" s="345"/>
      <c r="OTW95" s="345"/>
      <c r="OTX95" s="345"/>
      <c r="OTY95" s="345"/>
      <c r="OTZ95" s="345"/>
      <c r="OUA95" s="345"/>
      <c r="OUB95" s="345"/>
      <c r="OUC95" s="345"/>
      <c r="OUD95" s="345"/>
      <c r="OUE95" s="345"/>
      <c r="OUF95" s="345"/>
      <c r="OUG95" s="345"/>
      <c r="OUH95" s="345"/>
      <c r="OUI95" s="345"/>
      <c r="OUJ95" s="345"/>
      <c r="OUK95" s="345"/>
      <c r="OUL95" s="345"/>
      <c r="OUM95" s="345"/>
      <c r="OUN95" s="345"/>
      <c r="OUO95" s="345"/>
      <c r="OUP95" s="345"/>
      <c r="OUQ95" s="345"/>
      <c r="OUR95" s="345"/>
      <c r="OUS95" s="345"/>
      <c r="OUT95" s="345"/>
      <c r="OUU95" s="345"/>
      <c r="OUV95" s="345"/>
      <c r="OUW95" s="345"/>
      <c r="OUX95" s="345"/>
      <c r="OUY95" s="345"/>
      <c r="OUZ95" s="345"/>
      <c r="OVA95" s="345"/>
      <c r="OVB95" s="345"/>
      <c r="OVC95" s="345"/>
      <c r="OVD95" s="345"/>
      <c r="OVE95" s="345"/>
      <c r="OVF95" s="345"/>
      <c r="OVG95" s="345"/>
      <c r="OVH95" s="345"/>
      <c r="OVI95" s="345"/>
      <c r="OVJ95" s="345"/>
      <c r="OVK95" s="345"/>
      <c r="OVL95" s="345"/>
      <c r="OVM95" s="345"/>
      <c r="OVN95" s="345"/>
      <c r="OVO95" s="345"/>
      <c r="OVP95" s="345"/>
      <c r="OVQ95" s="345"/>
      <c r="OVR95" s="345"/>
      <c r="OVS95" s="345"/>
      <c r="OVT95" s="345"/>
      <c r="OVU95" s="345"/>
      <c r="OVV95" s="345"/>
      <c r="OVW95" s="345"/>
      <c r="OVX95" s="345"/>
      <c r="OVY95" s="345"/>
      <c r="OVZ95" s="345"/>
      <c r="OWA95" s="345"/>
      <c r="OWB95" s="345"/>
      <c r="OWC95" s="345"/>
      <c r="OWD95" s="345"/>
      <c r="OWE95" s="345"/>
      <c r="OWF95" s="345"/>
      <c r="OWG95" s="345"/>
      <c r="OWH95" s="345"/>
      <c r="OWI95" s="345"/>
      <c r="OWJ95" s="345"/>
      <c r="OWK95" s="345"/>
      <c r="OWL95" s="345"/>
      <c r="OWM95" s="345"/>
      <c r="OWN95" s="345"/>
      <c r="OWO95" s="345"/>
      <c r="OWP95" s="345"/>
      <c r="OWQ95" s="345"/>
      <c r="OWR95" s="345"/>
      <c r="OWS95" s="345"/>
      <c r="OWT95" s="345"/>
      <c r="OWU95" s="345"/>
      <c r="OWV95" s="345"/>
      <c r="OWW95" s="345"/>
      <c r="OWX95" s="345"/>
      <c r="OWY95" s="345"/>
      <c r="OWZ95" s="345"/>
      <c r="OXA95" s="345"/>
      <c r="OXB95" s="345"/>
      <c r="OXC95" s="345"/>
      <c r="OXD95" s="345"/>
      <c r="OXE95" s="345"/>
      <c r="OXF95" s="345"/>
      <c r="OXG95" s="345"/>
      <c r="OXH95" s="345"/>
      <c r="OXI95" s="345"/>
      <c r="OXJ95" s="345"/>
      <c r="OXK95" s="345"/>
      <c r="OXL95" s="345"/>
      <c r="OXM95" s="345"/>
      <c r="OXN95" s="345"/>
      <c r="OXO95" s="345"/>
      <c r="OXP95" s="345"/>
      <c r="OXQ95" s="345"/>
      <c r="OXR95" s="345"/>
      <c r="OXS95" s="345"/>
      <c r="OXT95" s="345"/>
      <c r="OXU95" s="345"/>
      <c r="OXV95" s="345"/>
      <c r="OXW95" s="345"/>
      <c r="OXX95" s="345"/>
      <c r="OXY95" s="345"/>
      <c r="OXZ95" s="345"/>
      <c r="OYA95" s="345"/>
      <c r="OYB95" s="345"/>
      <c r="OYC95" s="345"/>
      <c r="OYD95" s="345"/>
      <c r="OYE95" s="345"/>
      <c r="OYF95" s="345"/>
      <c r="OYG95" s="345"/>
      <c r="OYH95" s="345"/>
      <c r="OYI95" s="345"/>
      <c r="OYJ95" s="345"/>
      <c r="OYK95" s="345"/>
      <c r="OYL95" s="345"/>
      <c r="OYM95" s="345"/>
      <c r="OYN95" s="345"/>
      <c r="OYO95" s="345"/>
      <c r="OYP95" s="345"/>
      <c r="OYQ95" s="345"/>
      <c r="OYR95" s="345"/>
      <c r="OYS95" s="345"/>
      <c r="OYT95" s="345"/>
      <c r="OYU95" s="345"/>
      <c r="OYV95" s="345"/>
      <c r="OYW95" s="345"/>
      <c r="OYX95" s="345"/>
      <c r="OYY95" s="345"/>
      <c r="OYZ95" s="345"/>
      <c r="OZA95" s="345"/>
      <c r="OZB95" s="345"/>
      <c r="OZC95" s="345"/>
      <c r="OZD95" s="345"/>
      <c r="OZE95" s="345"/>
      <c r="OZF95" s="345"/>
      <c r="OZG95" s="345"/>
      <c r="OZH95" s="345"/>
      <c r="OZI95" s="345"/>
      <c r="OZJ95" s="345"/>
      <c r="OZK95" s="345"/>
      <c r="OZL95" s="345"/>
      <c r="OZM95" s="345"/>
      <c r="OZN95" s="345"/>
      <c r="OZO95" s="345"/>
      <c r="OZP95" s="345"/>
      <c r="OZQ95" s="345"/>
      <c r="OZR95" s="345"/>
      <c r="OZS95" s="345"/>
      <c r="OZT95" s="345"/>
      <c r="OZU95" s="345"/>
      <c r="OZV95" s="345"/>
      <c r="OZW95" s="345"/>
      <c r="OZX95" s="345"/>
      <c r="OZY95" s="345"/>
      <c r="OZZ95" s="345"/>
      <c r="PAA95" s="345"/>
      <c r="PAB95" s="345"/>
      <c r="PAC95" s="345"/>
      <c r="PAD95" s="345"/>
      <c r="PAE95" s="345"/>
      <c r="PAF95" s="345"/>
      <c r="PAG95" s="345"/>
      <c r="PAH95" s="345"/>
      <c r="PAI95" s="345"/>
      <c r="PAJ95" s="345"/>
      <c r="PAK95" s="345"/>
      <c r="PAL95" s="345"/>
      <c r="PAM95" s="345"/>
      <c r="PAN95" s="345"/>
      <c r="PAO95" s="345"/>
      <c r="PAP95" s="345"/>
      <c r="PAQ95" s="345"/>
      <c r="PAR95" s="345"/>
      <c r="PAS95" s="345"/>
      <c r="PAT95" s="345"/>
      <c r="PAU95" s="345"/>
      <c r="PAV95" s="345"/>
      <c r="PAW95" s="345"/>
      <c r="PAX95" s="345"/>
      <c r="PAY95" s="345"/>
      <c r="PAZ95" s="345"/>
      <c r="PBA95" s="345"/>
      <c r="PBB95" s="345"/>
      <c r="PBC95" s="345"/>
      <c r="PBD95" s="345"/>
      <c r="PBE95" s="345"/>
      <c r="PBF95" s="345"/>
      <c r="PBG95" s="345"/>
      <c r="PBH95" s="345"/>
      <c r="PBI95" s="345"/>
      <c r="PBJ95" s="345"/>
      <c r="PBK95" s="345"/>
      <c r="PBL95" s="345"/>
      <c r="PBM95" s="345"/>
      <c r="PBN95" s="345"/>
      <c r="PBO95" s="345"/>
      <c r="PBP95" s="345"/>
      <c r="PBQ95" s="345"/>
      <c r="PBR95" s="345"/>
      <c r="PBS95" s="345"/>
      <c r="PBT95" s="345"/>
      <c r="PBU95" s="345"/>
      <c r="PBV95" s="345"/>
      <c r="PBW95" s="345"/>
      <c r="PBX95" s="345"/>
      <c r="PBY95" s="345"/>
      <c r="PBZ95" s="345"/>
      <c r="PCA95" s="345"/>
      <c r="PCB95" s="345"/>
      <c r="PCC95" s="345"/>
      <c r="PCD95" s="345"/>
      <c r="PCE95" s="345"/>
      <c r="PCF95" s="345"/>
      <c r="PCG95" s="345"/>
      <c r="PCH95" s="345"/>
      <c r="PCI95" s="345"/>
      <c r="PCJ95" s="345"/>
      <c r="PCK95" s="345"/>
      <c r="PCL95" s="345"/>
      <c r="PCM95" s="345"/>
      <c r="PCN95" s="345"/>
      <c r="PCO95" s="345"/>
      <c r="PCP95" s="345"/>
      <c r="PCQ95" s="345"/>
      <c r="PCR95" s="345"/>
      <c r="PCS95" s="345"/>
      <c r="PCT95" s="345"/>
      <c r="PCU95" s="345"/>
      <c r="PCV95" s="345"/>
      <c r="PCW95" s="345"/>
      <c r="PCX95" s="345"/>
      <c r="PCY95" s="345"/>
      <c r="PCZ95" s="345"/>
      <c r="PDA95" s="345"/>
      <c r="PDB95" s="345"/>
      <c r="PDC95" s="345"/>
      <c r="PDD95" s="345"/>
      <c r="PDE95" s="345"/>
      <c r="PDF95" s="345"/>
      <c r="PDG95" s="345"/>
      <c r="PDH95" s="345"/>
      <c r="PDI95" s="345"/>
      <c r="PDJ95" s="345"/>
      <c r="PDK95" s="345"/>
      <c r="PDL95" s="345"/>
      <c r="PDM95" s="345"/>
      <c r="PDN95" s="345"/>
      <c r="PDO95" s="345"/>
      <c r="PDP95" s="345"/>
      <c r="PDQ95" s="345"/>
      <c r="PDR95" s="345"/>
      <c r="PDS95" s="345"/>
      <c r="PDT95" s="345"/>
      <c r="PDU95" s="345"/>
      <c r="PDV95" s="345"/>
      <c r="PDW95" s="345"/>
      <c r="PDX95" s="345"/>
      <c r="PDY95" s="345"/>
      <c r="PDZ95" s="345"/>
      <c r="PEA95" s="345"/>
      <c r="PEB95" s="345"/>
      <c r="PEC95" s="345"/>
      <c r="PED95" s="345"/>
      <c r="PEE95" s="345"/>
      <c r="PEF95" s="345"/>
      <c r="PEG95" s="345"/>
      <c r="PEH95" s="345"/>
      <c r="PEI95" s="345"/>
      <c r="PEJ95" s="345"/>
      <c r="PEK95" s="345"/>
      <c r="PEL95" s="345"/>
      <c r="PEM95" s="345"/>
      <c r="PEN95" s="345"/>
      <c r="PEO95" s="345"/>
      <c r="PEP95" s="345"/>
      <c r="PEQ95" s="345"/>
      <c r="PER95" s="345"/>
      <c r="PES95" s="345"/>
      <c r="PET95" s="345"/>
      <c r="PEU95" s="345"/>
      <c r="PEV95" s="345"/>
      <c r="PEW95" s="345"/>
      <c r="PEX95" s="345"/>
      <c r="PEY95" s="345"/>
      <c r="PEZ95" s="345"/>
      <c r="PFA95" s="345"/>
      <c r="PFB95" s="345"/>
      <c r="PFC95" s="345"/>
      <c r="PFD95" s="345"/>
      <c r="PFE95" s="345"/>
      <c r="PFF95" s="345"/>
      <c r="PFG95" s="345"/>
      <c r="PFH95" s="345"/>
      <c r="PFI95" s="345"/>
      <c r="PFJ95" s="345"/>
      <c r="PFK95" s="345"/>
      <c r="PFL95" s="345"/>
      <c r="PFM95" s="345"/>
      <c r="PFN95" s="345"/>
      <c r="PFO95" s="345"/>
      <c r="PFP95" s="345"/>
      <c r="PFQ95" s="345"/>
      <c r="PFR95" s="345"/>
      <c r="PFS95" s="345"/>
      <c r="PFT95" s="345"/>
      <c r="PFU95" s="345"/>
      <c r="PFV95" s="345"/>
      <c r="PFW95" s="345"/>
      <c r="PFX95" s="345"/>
      <c r="PFY95" s="345"/>
      <c r="PFZ95" s="345"/>
      <c r="PGA95" s="345"/>
      <c r="PGB95" s="345"/>
      <c r="PGC95" s="345"/>
      <c r="PGD95" s="345"/>
      <c r="PGE95" s="345"/>
      <c r="PGF95" s="345"/>
      <c r="PGG95" s="345"/>
      <c r="PGH95" s="345"/>
      <c r="PGI95" s="345"/>
      <c r="PGJ95" s="345"/>
      <c r="PGK95" s="345"/>
      <c r="PGL95" s="345"/>
      <c r="PGM95" s="345"/>
      <c r="PGN95" s="345"/>
      <c r="PGO95" s="345"/>
      <c r="PGP95" s="345"/>
      <c r="PGQ95" s="345"/>
      <c r="PGR95" s="345"/>
      <c r="PGS95" s="345"/>
      <c r="PGT95" s="345"/>
      <c r="PGU95" s="345"/>
      <c r="PGV95" s="345"/>
      <c r="PGW95" s="345"/>
      <c r="PGX95" s="345"/>
      <c r="PGY95" s="345"/>
      <c r="PGZ95" s="345"/>
      <c r="PHA95" s="345"/>
      <c r="PHB95" s="345"/>
      <c r="PHC95" s="345"/>
      <c r="PHD95" s="345"/>
      <c r="PHE95" s="345"/>
      <c r="PHF95" s="345"/>
      <c r="PHG95" s="345"/>
      <c r="PHH95" s="345"/>
      <c r="PHI95" s="345"/>
      <c r="PHJ95" s="345"/>
      <c r="PHK95" s="345"/>
      <c r="PHL95" s="345"/>
      <c r="PHM95" s="345"/>
      <c r="PHN95" s="345"/>
      <c r="PHO95" s="345"/>
      <c r="PHP95" s="345"/>
      <c r="PHQ95" s="345"/>
      <c r="PHR95" s="345"/>
      <c r="PHS95" s="345"/>
      <c r="PHT95" s="345"/>
      <c r="PHU95" s="345"/>
      <c r="PHV95" s="345"/>
      <c r="PHW95" s="345"/>
      <c r="PHX95" s="345"/>
      <c r="PHY95" s="345"/>
      <c r="PHZ95" s="345"/>
      <c r="PIA95" s="345"/>
      <c r="PIB95" s="345"/>
      <c r="PIC95" s="345"/>
      <c r="PID95" s="345"/>
      <c r="PIE95" s="345"/>
      <c r="PIF95" s="345"/>
      <c r="PIG95" s="345"/>
      <c r="PIH95" s="345"/>
      <c r="PII95" s="345"/>
      <c r="PIJ95" s="345"/>
      <c r="PIK95" s="345"/>
      <c r="PIL95" s="345"/>
      <c r="PIM95" s="345"/>
      <c r="PIN95" s="345"/>
      <c r="PIO95" s="345"/>
      <c r="PIP95" s="345"/>
      <c r="PIQ95" s="345"/>
      <c r="PIR95" s="345"/>
      <c r="PIS95" s="345"/>
      <c r="PIT95" s="345"/>
      <c r="PIU95" s="345"/>
      <c r="PIV95" s="345"/>
      <c r="PIW95" s="345"/>
      <c r="PIX95" s="345"/>
      <c r="PIY95" s="345"/>
      <c r="PIZ95" s="345"/>
      <c r="PJA95" s="345"/>
      <c r="PJB95" s="345"/>
      <c r="PJC95" s="345"/>
      <c r="PJD95" s="345"/>
      <c r="PJE95" s="345"/>
      <c r="PJF95" s="345"/>
      <c r="PJG95" s="345"/>
      <c r="PJH95" s="345"/>
      <c r="PJI95" s="345"/>
      <c r="PJJ95" s="345"/>
      <c r="PJK95" s="345"/>
      <c r="PJL95" s="345"/>
      <c r="PJM95" s="345"/>
      <c r="PJN95" s="345"/>
      <c r="PJO95" s="345"/>
      <c r="PJP95" s="345"/>
      <c r="PJQ95" s="345"/>
      <c r="PJR95" s="345"/>
      <c r="PJS95" s="345"/>
      <c r="PJT95" s="345"/>
      <c r="PJU95" s="345"/>
      <c r="PJV95" s="345"/>
      <c r="PJW95" s="345"/>
      <c r="PJX95" s="345"/>
      <c r="PJY95" s="345"/>
      <c r="PJZ95" s="345"/>
      <c r="PKA95" s="345"/>
      <c r="PKB95" s="345"/>
      <c r="PKC95" s="345"/>
      <c r="PKD95" s="345"/>
      <c r="PKE95" s="345"/>
      <c r="PKF95" s="345"/>
      <c r="PKG95" s="345"/>
      <c r="PKH95" s="345"/>
      <c r="PKI95" s="345"/>
      <c r="PKJ95" s="345"/>
      <c r="PKK95" s="345"/>
      <c r="PKL95" s="345"/>
      <c r="PKM95" s="345"/>
      <c r="PKN95" s="345"/>
      <c r="PKO95" s="345"/>
      <c r="PKP95" s="345"/>
      <c r="PKQ95" s="345"/>
      <c r="PKR95" s="345"/>
      <c r="PKS95" s="345"/>
      <c r="PKT95" s="345"/>
      <c r="PKU95" s="345"/>
      <c r="PKV95" s="345"/>
      <c r="PKW95" s="345"/>
      <c r="PKX95" s="345"/>
      <c r="PKY95" s="345"/>
      <c r="PKZ95" s="345"/>
      <c r="PLA95" s="345"/>
      <c r="PLB95" s="345"/>
      <c r="PLC95" s="345"/>
      <c r="PLD95" s="345"/>
      <c r="PLE95" s="345"/>
      <c r="PLF95" s="345"/>
      <c r="PLG95" s="345"/>
      <c r="PLH95" s="345"/>
      <c r="PLI95" s="345"/>
      <c r="PLJ95" s="345"/>
      <c r="PLK95" s="345"/>
      <c r="PLL95" s="345"/>
      <c r="PLM95" s="345"/>
      <c r="PLN95" s="345"/>
      <c r="PLO95" s="345"/>
      <c r="PLP95" s="345"/>
      <c r="PLQ95" s="345"/>
      <c r="PLR95" s="345"/>
      <c r="PLS95" s="345"/>
      <c r="PLT95" s="345"/>
      <c r="PLU95" s="345"/>
      <c r="PLV95" s="345"/>
      <c r="PLW95" s="345"/>
      <c r="PLX95" s="345"/>
      <c r="PLY95" s="345"/>
      <c r="PLZ95" s="345"/>
      <c r="PMA95" s="345"/>
      <c r="PMB95" s="345"/>
      <c r="PMC95" s="345"/>
      <c r="PMD95" s="345"/>
      <c r="PME95" s="345"/>
      <c r="PMF95" s="345"/>
      <c r="PMG95" s="345"/>
      <c r="PMH95" s="345"/>
      <c r="PMI95" s="345"/>
      <c r="PMJ95" s="345"/>
      <c r="PMK95" s="345"/>
      <c r="PML95" s="345"/>
      <c r="PMM95" s="345"/>
      <c r="PMN95" s="345"/>
      <c r="PMO95" s="345"/>
      <c r="PMP95" s="345"/>
      <c r="PMQ95" s="345"/>
      <c r="PMR95" s="345"/>
      <c r="PMS95" s="345"/>
      <c r="PMT95" s="345"/>
      <c r="PMU95" s="345"/>
      <c r="PMV95" s="345"/>
      <c r="PMW95" s="345"/>
      <c r="PMX95" s="345"/>
      <c r="PMY95" s="345"/>
      <c r="PMZ95" s="345"/>
      <c r="PNA95" s="345"/>
      <c r="PNB95" s="345"/>
      <c r="PNC95" s="345"/>
      <c r="PND95" s="345"/>
      <c r="PNE95" s="345"/>
      <c r="PNF95" s="345"/>
      <c r="PNG95" s="345"/>
      <c r="PNH95" s="345"/>
      <c r="PNI95" s="345"/>
      <c r="PNJ95" s="345"/>
      <c r="PNK95" s="345"/>
      <c r="PNL95" s="345"/>
      <c r="PNM95" s="345"/>
      <c r="PNN95" s="345"/>
      <c r="PNO95" s="345"/>
      <c r="PNP95" s="345"/>
      <c r="PNQ95" s="345"/>
      <c r="PNR95" s="345"/>
      <c r="PNS95" s="345"/>
      <c r="PNT95" s="345"/>
      <c r="PNU95" s="345"/>
      <c r="PNV95" s="345"/>
      <c r="PNW95" s="345"/>
      <c r="PNX95" s="345"/>
      <c r="PNY95" s="345"/>
      <c r="PNZ95" s="345"/>
      <c r="POA95" s="345"/>
      <c r="POB95" s="345"/>
      <c r="POC95" s="345"/>
      <c r="POD95" s="345"/>
      <c r="POE95" s="345"/>
      <c r="POF95" s="345"/>
      <c r="POG95" s="345"/>
      <c r="POH95" s="345"/>
      <c r="POI95" s="345"/>
      <c r="POJ95" s="345"/>
      <c r="POK95" s="345"/>
      <c r="POL95" s="345"/>
      <c r="POM95" s="345"/>
      <c r="PON95" s="345"/>
      <c r="POO95" s="345"/>
      <c r="POP95" s="345"/>
      <c r="POQ95" s="345"/>
      <c r="POR95" s="345"/>
      <c r="POS95" s="345"/>
      <c r="POT95" s="345"/>
      <c r="POU95" s="345"/>
      <c r="POV95" s="345"/>
      <c r="POW95" s="345"/>
      <c r="POX95" s="345"/>
      <c r="POY95" s="345"/>
      <c r="POZ95" s="345"/>
      <c r="PPA95" s="345"/>
      <c r="PPB95" s="345"/>
      <c r="PPC95" s="345"/>
      <c r="PPD95" s="345"/>
      <c r="PPE95" s="345"/>
      <c r="PPF95" s="345"/>
      <c r="PPG95" s="345"/>
      <c r="PPH95" s="345"/>
      <c r="PPI95" s="345"/>
      <c r="PPJ95" s="345"/>
      <c r="PPK95" s="345"/>
      <c r="PPL95" s="345"/>
      <c r="PPM95" s="345"/>
      <c r="PPN95" s="345"/>
      <c r="PPO95" s="345"/>
      <c r="PPP95" s="345"/>
      <c r="PPQ95" s="345"/>
      <c r="PPR95" s="345"/>
      <c r="PPS95" s="345"/>
      <c r="PPT95" s="345"/>
      <c r="PPU95" s="345"/>
      <c r="PPV95" s="345"/>
      <c r="PPW95" s="345"/>
      <c r="PPX95" s="345"/>
      <c r="PPY95" s="345"/>
      <c r="PPZ95" s="345"/>
      <c r="PQA95" s="345"/>
      <c r="PQB95" s="345"/>
      <c r="PQC95" s="345"/>
      <c r="PQD95" s="345"/>
      <c r="PQE95" s="345"/>
      <c r="PQF95" s="345"/>
      <c r="PQG95" s="345"/>
      <c r="PQH95" s="345"/>
      <c r="PQI95" s="345"/>
      <c r="PQJ95" s="345"/>
      <c r="PQK95" s="345"/>
      <c r="PQL95" s="345"/>
      <c r="PQM95" s="345"/>
      <c r="PQN95" s="345"/>
      <c r="PQO95" s="345"/>
      <c r="PQP95" s="345"/>
      <c r="PQQ95" s="345"/>
      <c r="PQR95" s="345"/>
      <c r="PQS95" s="345"/>
      <c r="PQT95" s="345"/>
      <c r="PQU95" s="345"/>
      <c r="PQV95" s="345"/>
      <c r="PQW95" s="345"/>
      <c r="PQX95" s="345"/>
      <c r="PQY95" s="345"/>
      <c r="PQZ95" s="345"/>
      <c r="PRA95" s="345"/>
      <c r="PRB95" s="345"/>
      <c r="PRC95" s="345"/>
      <c r="PRD95" s="345"/>
      <c r="PRE95" s="345"/>
      <c r="PRF95" s="345"/>
      <c r="PRG95" s="345"/>
      <c r="PRH95" s="345"/>
      <c r="PRI95" s="345"/>
      <c r="PRJ95" s="345"/>
      <c r="PRK95" s="345"/>
      <c r="PRL95" s="345"/>
      <c r="PRM95" s="345"/>
      <c r="PRN95" s="345"/>
      <c r="PRO95" s="345"/>
      <c r="PRP95" s="345"/>
      <c r="PRQ95" s="345"/>
      <c r="PRR95" s="345"/>
      <c r="PRS95" s="345"/>
      <c r="PRT95" s="345"/>
      <c r="PRU95" s="345"/>
      <c r="PRV95" s="345"/>
      <c r="PRW95" s="345"/>
      <c r="PRX95" s="345"/>
      <c r="PRY95" s="345"/>
      <c r="PRZ95" s="345"/>
      <c r="PSA95" s="345"/>
      <c r="PSB95" s="345"/>
      <c r="PSC95" s="345"/>
      <c r="PSD95" s="345"/>
      <c r="PSE95" s="345"/>
      <c r="PSF95" s="345"/>
      <c r="PSG95" s="345"/>
      <c r="PSH95" s="345"/>
      <c r="PSI95" s="345"/>
      <c r="PSJ95" s="345"/>
      <c r="PSK95" s="345"/>
      <c r="PSL95" s="345"/>
      <c r="PSM95" s="345"/>
      <c r="PSN95" s="345"/>
      <c r="PSO95" s="345"/>
      <c r="PSP95" s="345"/>
      <c r="PSQ95" s="345"/>
      <c r="PSR95" s="345"/>
      <c r="PSS95" s="345"/>
      <c r="PST95" s="345"/>
      <c r="PSU95" s="345"/>
      <c r="PSV95" s="345"/>
      <c r="PSW95" s="345"/>
      <c r="PSX95" s="345"/>
      <c r="PSY95" s="345"/>
      <c r="PSZ95" s="345"/>
      <c r="PTA95" s="345"/>
      <c r="PTB95" s="345"/>
      <c r="PTC95" s="345"/>
      <c r="PTD95" s="345"/>
      <c r="PTE95" s="345"/>
      <c r="PTF95" s="345"/>
      <c r="PTG95" s="345"/>
      <c r="PTH95" s="345"/>
      <c r="PTI95" s="345"/>
      <c r="PTJ95" s="345"/>
      <c r="PTK95" s="345"/>
      <c r="PTL95" s="345"/>
      <c r="PTM95" s="345"/>
      <c r="PTN95" s="345"/>
      <c r="PTO95" s="345"/>
      <c r="PTP95" s="345"/>
      <c r="PTQ95" s="345"/>
      <c r="PTR95" s="345"/>
      <c r="PTS95" s="345"/>
      <c r="PTT95" s="345"/>
      <c r="PTU95" s="345"/>
      <c r="PTV95" s="345"/>
      <c r="PTW95" s="345"/>
      <c r="PTX95" s="345"/>
      <c r="PTY95" s="345"/>
      <c r="PTZ95" s="345"/>
      <c r="PUA95" s="345"/>
      <c r="PUB95" s="345"/>
      <c r="PUC95" s="345"/>
      <c r="PUD95" s="345"/>
      <c r="PUE95" s="345"/>
      <c r="PUF95" s="345"/>
      <c r="PUG95" s="345"/>
      <c r="PUH95" s="345"/>
      <c r="PUI95" s="345"/>
      <c r="PUJ95" s="345"/>
      <c r="PUK95" s="345"/>
      <c r="PUL95" s="345"/>
      <c r="PUM95" s="345"/>
      <c r="PUN95" s="345"/>
      <c r="PUO95" s="345"/>
      <c r="PUP95" s="345"/>
      <c r="PUQ95" s="345"/>
      <c r="PUR95" s="345"/>
      <c r="PUS95" s="345"/>
      <c r="PUT95" s="345"/>
      <c r="PUU95" s="345"/>
      <c r="PUV95" s="345"/>
      <c r="PUW95" s="345"/>
      <c r="PUX95" s="345"/>
      <c r="PUY95" s="345"/>
      <c r="PUZ95" s="345"/>
      <c r="PVA95" s="345"/>
      <c r="PVB95" s="345"/>
      <c r="PVC95" s="345"/>
      <c r="PVD95" s="345"/>
      <c r="PVE95" s="345"/>
      <c r="PVF95" s="345"/>
      <c r="PVG95" s="345"/>
      <c r="PVH95" s="345"/>
      <c r="PVI95" s="345"/>
      <c r="PVJ95" s="345"/>
      <c r="PVK95" s="345"/>
      <c r="PVL95" s="345"/>
      <c r="PVM95" s="345"/>
      <c r="PVN95" s="345"/>
      <c r="PVO95" s="345"/>
      <c r="PVP95" s="345"/>
      <c r="PVQ95" s="345"/>
      <c r="PVR95" s="345"/>
      <c r="PVS95" s="345"/>
      <c r="PVT95" s="345"/>
      <c r="PVU95" s="345"/>
      <c r="PVV95" s="345"/>
      <c r="PVW95" s="345"/>
      <c r="PVX95" s="345"/>
      <c r="PVY95" s="345"/>
      <c r="PVZ95" s="345"/>
      <c r="PWA95" s="345"/>
      <c r="PWB95" s="345"/>
      <c r="PWC95" s="345"/>
      <c r="PWD95" s="345"/>
      <c r="PWE95" s="345"/>
      <c r="PWF95" s="345"/>
      <c r="PWG95" s="345"/>
      <c r="PWH95" s="345"/>
      <c r="PWI95" s="345"/>
      <c r="PWJ95" s="345"/>
      <c r="PWK95" s="345"/>
      <c r="PWL95" s="345"/>
      <c r="PWM95" s="345"/>
      <c r="PWN95" s="345"/>
      <c r="PWO95" s="345"/>
      <c r="PWP95" s="345"/>
      <c r="PWQ95" s="345"/>
      <c r="PWR95" s="345"/>
      <c r="PWS95" s="345"/>
      <c r="PWT95" s="345"/>
      <c r="PWU95" s="345"/>
      <c r="PWV95" s="345"/>
      <c r="PWW95" s="345"/>
      <c r="PWX95" s="345"/>
      <c r="PWY95" s="345"/>
      <c r="PWZ95" s="345"/>
      <c r="PXA95" s="345"/>
      <c r="PXB95" s="345"/>
      <c r="PXC95" s="345"/>
      <c r="PXD95" s="345"/>
      <c r="PXE95" s="345"/>
      <c r="PXF95" s="345"/>
      <c r="PXG95" s="345"/>
      <c r="PXH95" s="345"/>
      <c r="PXI95" s="345"/>
      <c r="PXJ95" s="345"/>
      <c r="PXK95" s="345"/>
      <c r="PXL95" s="345"/>
      <c r="PXM95" s="345"/>
      <c r="PXN95" s="345"/>
      <c r="PXO95" s="345"/>
      <c r="PXP95" s="345"/>
      <c r="PXQ95" s="345"/>
      <c r="PXR95" s="345"/>
      <c r="PXS95" s="345"/>
      <c r="PXT95" s="345"/>
      <c r="PXU95" s="345"/>
      <c r="PXV95" s="345"/>
      <c r="PXW95" s="345"/>
      <c r="PXX95" s="345"/>
      <c r="PXY95" s="345"/>
      <c r="PXZ95" s="345"/>
      <c r="PYA95" s="345"/>
      <c r="PYB95" s="345"/>
      <c r="PYC95" s="345"/>
      <c r="PYD95" s="345"/>
      <c r="PYE95" s="345"/>
      <c r="PYF95" s="345"/>
      <c r="PYG95" s="345"/>
      <c r="PYH95" s="345"/>
      <c r="PYI95" s="345"/>
      <c r="PYJ95" s="345"/>
      <c r="PYK95" s="345"/>
      <c r="PYL95" s="345"/>
      <c r="PYM95" s="345"/>
      <c r="PYN95" s="345"/>
      <c r="PYO95" s="345"/>
      <c r="PYP95" s="345"/>
      <c r="PYQ95" s="345"/>
      <c r="PYR95" s="345"/>
      <c r="PYS95" s="345"/>
      <c r="PYT95" s="345"/>
      <c r="PYU95" s="345"/>
      <c r="PYV95" s="345"/>
      <c r="PYW95" s="345"/>
      <c r="PYX95" s="345"/>
      <c r="PYY95" s="345"/>
      <c r="PYZ95" s="345"/>
      <c r="PZA95" s="345"/>
      <c r="PZB95" s="345"/>
      <c r="PZC95" s="345"/>
      <c r="PZD95" s="345"/>
      <c r="PZE95" s="345"/>
      <c r="PZF95" s="345"/>
      <c r="PZG95" s="345"/>
      <c r="PZH95" s="345"/>
      <c r="PZI95" s="345"/>
      <c r="PZJ95" s="345"/>
      <c r="PZK95" s="345"/>
      <c r="PZL95" s="345"/>
      <c r="PZM95" s="345"/>
      <c r="PZN95" s="345"/>
      <c r="PZO95" s="345"/>
      <c r="PZP95" s="345"/>
      <c r="PZQ95" s="345"/>
      <c r="PZR95" s="345"/>
      <c r="PZS95" s="345"/>
      <c r="PZT95" s="345"/>
      <c r="PZU95" s="345"/>
      <c r="PZV95" s="345"/>
      <c r="PZW95" s="345"/>
      <c r="PZX95" s="345"/>
      <c r="PZY95" s="345"/>
      <c r="PZZ95" s="345"/>
      <c r="QAA95" s="345"/>
      <c r="QAB95" s="345"/>
      <c r="QAC95" s="345"/>
      <c r="QAD95" s="345"/>
      <c r="QAE95" s="345"/>
      <c r="QAF95" s="345"/>
      <c r="QAG95" s="345"/>
      <c r="QAH95" s="345"/>
      <c r="QAI95" s="345"/>
      <c r="QAJ95" s="345"/>
      <c r="QAK95" s="345"/>
      <c r="QAL95" s="345"/>
      <c r="QAM95" s="345"/>
      <c r="QAN95" s="345"/>
      <c r="QAO95" s="345"/>
      <c r="QAP95" s="345"/>
      <c r="QAQ95" s="345"/>
      <c r="QAR95" s="345"/>
      <c r="QAS95" s="345"/>
      <c r="QAT95" s="345"/>
      <c r="QAU95" s="345"/>
      <c r="QAV95" s="345"/>
      <c r="QAW95" s="345"/>
      <c r="QAX95" s="345"/>
      <c r="QAY95" s="345"/>
      <c r="QAZ95" s="345"/>
      <c r="QBA95" s="345"/>
      <c r="QBB95" s="345"/>
      <c r="QBC95" s="345"/>
      <c r="QBD95" s="345"/>
      <c r="QBE95" s="345"/>
      <c r="QBF95" s="345"/>
      <c r="QBG95" s="345"/>
      <c r="QBH95" s="345"/>
      <c r="QBI95" s="345"/>
      <c r="QBJ95" s="345"/>
      <c r="QBK95" s="345"/>
      <c r="QBL95" s="345"/>
      <c r="QBM95" s="345"/>
      <c r="QBN95" s="345"/>
      <c r="QBO95" s="345"/>
      <c r="QBP95" s="345"/>
      <c r="QBQ95" s="345"/>
      <c r="QBR95" s="345"/>
      <c r="QBS95" s="345"/>
      <c r="QBT95" s="345"/>
      <c r="QBU95" s="345"/>
      <c r="QBV95" s="345"/>
      <c r="QBW95" s="345"/>
      <c r="QBX95" s="345"/>
      <c r="QBY95" s="345"/>
      <c r="QBZ95" s="345"/>
      <c r="QCA95" s="345"/>
      <c r="QCB95" s="345"/>
      <c r="QCC95" s="345"/>
      <c r="QCD95" s="345"/>
      <c r="QCE95" s="345"/>
      <c r="QCF95" s="345"/>
      <c r="QCG95" s="345"/>
      <c r="QCH95" s="345"/>
      <c r="QCI95" s="345"/>
      <c r="QCJ95" s="345"/>
      <c r="QCK95" s="345"/>
      <c r="QCL95" s="345"/>
      <c r="QCM95" s="345"/>
      <c r="QCN95" s="345"/>
      <c r="QCO95" s="345"/>
      <c r="QCP95" s="345"/>
      <c r="QCQ95" s="345"/>
      <c r="QCR95" s="345"/>
      <c r="QCS95" s="345"/>
      <c r="QCT95" s="345"/>
      <c r="QCU95" s="345"/>
      <c r="QCV95" s="345"/>
      <c r="QCW95" s="345"/>
      <c r="QCX95" s="345"/>
      <c r="QCY95" s="345"/>
      <c r="QCZ95" s="345"/>
      <c r="QDA95" s="345"/>
      <c r="QDB95" s="345"/>
      <c r="QDC95" s="345"/>
      <c r="QDD95" s="345"/>
      <c r="QDE95" s="345"/>
      <c r="QDF95" s="345"/>
      <c r="QDG95" s="345"/>
      <c r="QDH95" s="345"/>
      <c r="QDI95" s="345"/>
      <c r="QDJ95" s="345"/>
      <c r="QDK95" s="345"/>
      <c r="QDL95" s="345"/>
      <c r="QDM95" s="345"/>
      <c r="QDN95" s="345"/>
      <c r="QDO95" s="345"/>
      <c r="QDP95" s="345"/>
      <c r="QDQ95" s="345"/>
      <c r="QDR95" s="345"/>
      <c r="QDS95" s="345"/>
      <c r="QDT95" s="345"/>
      <c r="QDU95" s="345"/>
      <c r="QDV95" s="345"/>
      <c r="QDW95" s="345"/>
      <c r="QDX95" s="345"/>
      <c r="QDY95" s="345"/>
      <c r="QDZ95" s="345"/>
      <c r="QEA95" s="345"/>
      <c r="QEB95" s="345"/>
      <c r="QEC95" s="345"/>
      <c r="QED95" s="345"/>
      <c r="QEE95" s="345"/>
      <c r="QEF95" s="345"/>
      <c r="QEG95" s="345"/>
      <c r="QEH95" s="345"/>
      <c r="QEI95" s="345"/>
      <c r="QEJ95" s="345"/>
      <c r="QEK95" s="345"/>
      <c r="QEL95" s="345"/>
      <c r="QEM95" s="345"/>
      <c r="QEN95" s="345"/>
      <c r="QEO95" s="345"/>
      <c r="QEP95" s="345"/>
      <c r="QEQ95" s="345"/>
      <c r="QER95" s="345"/>
      <c r="QES95" s="345"/>
      <c r="QET95" s="345"/>
      <c r="QEU95" s="345"/>
      <c r="QEV95" s="345"/>
      <c r="QEW95" s="345"/>
      <c r="QEX95" s="345"/>
      <c r="QEY95" s="345"/>
      <c r="QEZ95" s="345"/>
      <c r="QFA95" s="345"/>
      <c r="QFB95" s="345"/>
      <c r="QFC95" s="345"/>
      <c r="QFD95" s="345"/>
      <c r="QFE95" s="345"/>
      <c r="QFF95" s="345"/>
      <c r="QFG95" s="345"/>
      <c r="QFH95" s="345"/>
      <c r="QFI95" s="345"/>
      <c r="QFJ95" s="345"/>
      <c r="QFK95" s="345"/>
      <c r="QFL95" s="345"/>
      <c r="QFM95" s="345"/>
      <c r="QFN95" s="345"/>
      <c r="QFO95" s="345"/>
      <c r="QFP95" s="345"/>
      <c r="QFQ95" s="345"/>
      <c r="QFR95" s="345"/>
      <c r="QFS95" s="345"/>
      <c r="QFT95" s="345"/>
      <c r="QFU95" s="345"/>
      <c r="QFV95" s="345"/>
      <c r="QFW95" s="345"/>
      <c r="QFX95" s="345"/>
      <c r="QFY95" s="345"/>
      <c r="QFZ95" s="345"/>
      <c r="QGA95" s="345"/>
      <c r="QGB95" s="345"/>
      <c r="QGC95" s="345"/>
      <c r="QGD95" s="345"/>
      <c r="QGE95" s="345"/>
      <c r="QGF95" s="345"/>
      <c r="QGG95" s="345"/>
      <c r="QGH95" s="345"/>
      <c r="QGI95" s="345"/>
      <c r="QGJ95" s="345"/>
      <c r="QGK95" s="345"/>
      <c r="QGL95" s="345"/>
      <c r="QGM95" s="345"/>
      <c r="QGN95" s="345"/>
      <c r="QGO95" s="345"/>
      <c r="QGP95" s="345"/>
      <c r="QGQ95" s="345"/>
      <c r="QGR95" s="345"/>
      <c r="QGS95" s="345"/>
      <c r="QGT95" s="345"/>
      <c r="QGU95" s="345"/>
      <c r="QGV95" s="345"/>
      <c r="QGW95" s="345"/>
      <c r="QGX95" s="345"/>
      <c r="QGY95" s="345"/>
      <c r="QGZ95" s="345"/>
      <c r="QHA95" s="345"/>
      <c r="QHB95" s="345"/>
      <c r="QHC95" s="345"/>
      <c r="QHD95" s="345"/>
      <c r="QHE95" s="345"/>
      <c r="QHF95" s="345"/>
      <c r="QHG95" s="345"/>
      <c r="QHH95" s="345"/>
      <c r="QHI95" s="345"/>
      <c r="QHJ95" s="345"/>
      <c r="QHK95" s="345"/>
      <c r="QHL95" s="345"/>
      <c r="QHM95" s="345"/>
      <c r="QHN95" s="345"/>
      <c r="QHO95" s="345"/>
      <c r="QHP95" s="345"/>
      <c r="QHQ95" s="345"/>
      <c r="QHR95" s="345"/>
      <c r="QHS95" s="345"/>
      <c r="QHT95" s="345"/>
      <c r="QHU95" s="345"/>
      <c r="QHV95" s="345"/>
      <c r="QHW95" s="345"/>
      <c r="QHX95" s="345"/>
      <c r="QHY95" s="345"/>
      <c r="QHZ95" s="345"/>
      <c r="QIA95" s="345"/>
      <c r="QIB95" s="345"/>
      <c r="QIC95" s="345"/>
      <c r="QID95" s="345"/>
      <c r="QIE95" s="345"/>
      <c r="QIF95" s="345"/>
      <c r="QIG95" s="345"/>
      <c r="QIH95" s="345"/>
      <c r="QII95" s="345"/>
      <c r="QIJ95" s="345"/>
      <c r="QIK95" s="345"/>
      <c r="QIL95" s="345"/>
      <c r="QIM95" s="345"/>
      <c r="QIN95" s="345"/>
      <c r="QIO95" s="345"/>
      <c r="QIP95" s="345"/>
      <c r="QIQ95" s="345"/>
      <c r="QIR95" s="345"/>
      <c r="QIS95" s="345"/>
      <c r="QIT95" s="345"/>
      <c r="QIU95" s="345"/>
      <c r="QIV95" s="345"/>
      <c r="QIW95" s="345"/>
      <c r="QIX95" s="345"/>
      <c r="QIY95" s="345"/>
      <c r="QIZ95" s="345"/>
      <c r="QJA95" s="345"/>
      <c r="QJB95" s="345"/>
      <c r="QJC95" s="345"/>
      <c r="QJD95" s="345"/>
      <c r="QJE95" s="345"/>
      <c r="QJF95" s="345"/>
      <c r="QJG95" s="345"/>
      <c r="QJH95" s="345"/>
      <c r="QJI95" s="345"/>
      <c r="QJJ95" s="345"/>
      <c r="QJK95" s="345"/>
      <c r="QJL95" s="345"/>
      <c r="QJM95" s="345"/>
      <c r="QJN95" s="345"/>
      <c r="QJO95" s="345"/>
      <c r="QJP95" s="345"/>
      <c r="QJQ95" s="345"/>
      <c r="QJR95" s="345"/>
      <c r="QJS95" s="345"/>
      <c r="QJT95" s="345"/>
      <c r="QJU95" s="345"/>
      <c r="QJV95" s="345"/>
      <c r="QJW95" s="345"/>
      <c r="QJX95" s="345"/>
      <c r="QJY95" s="345"/>
      <c r="QJZ95" s="345"/>
      <c r="QKA95" s="345"/>
      <c r="QKB95" s="345"/>
      <c r="QKC95" s="345"/>
      <c r="QKD95" s="345"/>
      <c r="QKE95" s="345"/>
      <c r="QKF95" s="345"/>
      <c r="QKG95" s="345"/>
      <c r="QKH95" s="345"/>
      <c r="QKI95" s="345"/>
      <c r="QKJ95" s="345"/>
      <c r="QKK95" s="345"/>
      <c r="QKL95" s="345"/>
      <c r="QKM95" s="345"/>
      <c r="QKN95" s="345"/>
      <c r="QKO95" s="345"/>
      <c r="QKP95" s="345"/>
      <c r="QKQ95" s="345"/>
      <c r="QKR95" s="345"/>
      <c r="QKS95" s="345"/>
      <c r="QKT95" s="345"/>
      <c r="QKU95" s="345"/>
      <c r="QKV95" s="345"/>
      <c r="QKW95" s="345"/>
      <c r="QKX95" s="345"/>
      <c r="QKY95" s="345"/>
      <c r="QKZ95" s="345"/>
      <c r="QLA95" s="345"/>
      <c r="QLB95" s="345"/>
      <c r="QLC95" s="345"/>
      <c r="QLD95" s="345"/>
      <c r="QLE95" s="345"/>
      <c r="QLF95" s="345"/>
      <c r="QLG95" s="345"/>
      <c r="QLH95" s="345"/>
      <c r="QLI95" s="345"/>
      <c r="QLJ95" s="345"/>
      <c r="QLK95" s="345"/>
      <c r="QLL95" s="345"/>
      <c r="QLM95" s="345"/>
      <c r="QLN95" s="345"/>
      <c r="QLO95" s="345"/>
      <c r="QLP95" s="345"/>
      <c r="QLQ95" s="345"/>
      <c r="QLR95" s="345"/>
      <c r="QLS95" s="345"/>
      <c r="QLT95" s="345"/>
      <c r="QLU95" s="345"/>
      <c r="QLV95" s="345"/>
      <c r="QLW95" s="345"/>
      <c r="QLX95" s="345"/>
      <c r="QLY95" s="345"/>
      <c r="QLZ95" s="345"/>
      <c r="QMA95" s="345"/>
      <c r="QMB95" s="345"/>
      <c r="QMC95" s="345"/>
      <c r="QMD95" s="345"/>
      <c r="QME95" s="345"/>
      <c r="QMF95" s="345"/>
      <c r="QMG95" s="345"/>
      <c r="QMH95" s="345"/>
      <c r="QMI95" s="345"/>
      <c r="QMJ95" s="345"/>
      <c r="QMK95" s="345"/>
      <c r="QML95" s="345"/>
      <c r="QMM95" s="345"/>
      <c r="QMN95" s="345"/>
      <c r="QMO95" s="345"/>
      <c r="QMP95" s="345"/>
      <c r="QMQ95" s="345"/>
      <c r="QMR95" s="345"/>
      <c r="QMS95" s="345"/>
      <c r="QMT95" s="345"/>
      <c r="QMU95" s="345"/>
      <c r="QMV95" s="345"/>
      <c r="QMW95" s="345"/>
      <c r="QMX95" s="345"/>
      <c r="QMY95" s="345"/>
      <c r="QMZ95" s="345"/>
      <c r="QNA95" s="345"/>
      <c r="QNB95" s="345"/>
      <c r="QNC95" s="345"/>
      <c r="QND95" s="345"/>
      <c r="QNE95" s="345"/>
      <c r="QNF95" s="345"/>
      <c r="QNG95" s="345"/>
      <c r="QNH95" s="345"/>
      <c r="QNI95" s="345"/>
      <c r="QNJ95" s="345"/>
      <c r="QNK95" s="345"/>
      <c r="QNL95" s="345"/>
      <c r="QNM95" s="345"/>
      <c r="QNN95" s="345"/>
      <c r="QNO95" s="345"/>
      <c r="QNP95" s="345"/>
      <c r="QNQ95" s="345"/>
      <c r="QNR95" s="345"/>
      <c r="QNS95" s="345"/>
      <c r="QNT95" s="345"/>
      <c r="QNU95" s="345"/>
      <c r="QNV95" s="345"/>
      <c r="QNW95" s="345"/>
      <c r="QNX95" s="345"/>
      <c r="QNY95" s="345"/>
      <c r="QNZ95" s="345"/>
      <c r="QOA95" s="345"/>
      <c r="QOB95" s="345"/>
      <c r="QOC95" s="345"/>
      <c r="QOD95" s="345"/>
      <c r="QOE95" s="345"/>
      <c r="QOF95" s="345"/>
      <c r="QOG95" s="345"/>
      <c r="QOH95" s="345"/>
      <c r="QOI95" s="345"/>
      <c r="QOJ95" s="345"/>
      <c r="QOK95" s="345"/>
      <c r="QOL95" s="345"/>
      <c r="QOM95" s="345"/>
      <c r="QON95" s="345"/>
      <c r="QOO95" s="345"/>
      <c r="QOP95" s="345"/>
      <c r="QOQ95" s="345"/>
      <c r="QOR95" s="345"/>
      <c r="QOS95" s="345"/>
      <c r="QOT95" s="345"/>
      <c r="QOU95" s="345"/>
      <c r="QOV95" s="345"/>
      <c r="QOW95" s="345"/>
      <c r="QOX95" s="345"/>
      <c r="QOY95" s="345"/>
      <c r="QOZ95" s="345"/>
      <c r="QPA95" s="345"/>
      <c r="QPB95" s="345"/>
      <c r="QPC95" s="345"/>
      <c r="QPD95" s="345"/>
      <c r="QPE95" s="345"/>
      <c r="QPF95" s="345"/>
      <c r="QPG95" s="345"/>
      <c r="QPH95" s="345"/>
      <c r="QPI95" s="345"/>
      <c r="QPJ95" s="345"/>
      <c r="QPK95" s="345"/>
      <c r="QPL95" s="345"/>
      <c r="QPM95" s="345"/>
      <c r="QPN95" s="345"/>
      <c r="QPO95" s="345"/>
      <c r="QPP95" s="345"/>
      <c r="QPQ95" s="345"/>
      <c r="QPR95" s="345"/>
      <c r="QPS95" s="345"/>
      <c r="QPT95" s="345"/>
      <c r="QPU95" s="345"/>
      <c r="QPV95" s="345"/>
      <c r="QPW95" s="345"/>
      <c r="QPX95" s="345"/>
      <c r="QPY95" s="345"/>
      <c r="QPZ95" s="345"/>
      <c r="QQA95" s="345"/>
      <c r="QQB95" s="345"/>
      <c r="QQC95" s="345"/>
      <c r="QQD95" s="345"/>
      <c r="QQE95" s="345"/>
      <c r="QQF95" s="345"/>
      <c r="QQG95" s="345"/>
      <c r="QQH95" s="345"/>
      <c r="QQI95" s="345"/>
      <c r="QQJ95" s="345"/>
      <c r="QQK95" s="345"/>
      <c r="QQL95" s="345"/>
      <c r="QQM95" s="345"/>
      <c r="QQN95" s="345"/>
      <c r="QQO95" s="345"/>
      <c r="QQP95" s="345"/>
      <c r="QQQ95" s="345"/>
      <c r="QQR95" s="345"/>
      <c r="QQS95" s="345"/>
      <c r="QQT95" s="345"/>
      <c r="QQU95" s="345"/>
      <c r="QQV95" s="345"/>
      <c r="QQW95" s="345"/>
      <c r="QQX95" s="345"/>
      <c r="QQY95" s="345"/>
      <c r="QQZ95" s="345"/>
      <c r="QRA95" s="345"/>
      <c r="QRB95" s="345"/>
      <c r="QRC95" s="345"/>
      <c r="QRD95" s="345"/>
      <c r="QRE95" s="345"/>
      <c r="QRF95" s="345"/>
      <c r="QRG95" s="345"/>
      <c r="QRH95" s="345"/>
      <c r="QRI95" s="345"/>
      <c r="QRJ95" s="345"/>
      <c r="QRK95" s="345"/>
      <c r="QRL95" s="345"/>
      <c r="QRM95" s="345"/>
      <c r="QRN95" s="345"/>
      <c r="QRO95" s="345"/>
      <c r="QRP95" s="345"/>
      <c r="QRQ95" s="345"/>
      <c r="QRR95" s="345"/>
      <c r="QRS95" s="345"/>
      <c r="QRT95" s="345"/>
      <c r="QRU95" s="345"/>
      <c r="QRV95" s="345"/>
      <c r="QRW95" s="345"/>
      <c r="QRX95" s="345"/>
      <c r="QRY95" s="345"/>
      <c r="QRZ95" s="345"/>
      <c r="QSA95" s="345"/>
      <c r="QSB95" s="345"/>
      <c r="QSC95" s="345"/>
      <c r="QSD95" s="345"/>
      <c r="QSE95" s="345"/>
      <c r="QSF95" s="345"/>
      <c r="QSG95" s="345"/>
      <c r="QSH95" s="345"/>
      <c r="QSI95" s="345"/>
      <c r="QSJ95" s="345"/>
      <c r="QSK95" s="345"/>
      <c r="QSL95" s="345"/>
      <c r="QSM95" s="345"/>
      <c r="QSN95" s="345"/>
      <c r="QSO95" s="345"/>
      <c r="QSP95" s="345"/>
      <c r="QSQ95" s="345"/>
      <c r="QSR95" s="345"/>
      <c r="QSS95" s="345"/>
      <c r="QST95" s="345"/>
      <c r="QSU95" s="345"/>
      <c r="QSV95" s="345"/>
      <c r="QSW95" s="345"/>
      <c r="QSX95" s="345"/>
      <c r="QSY95" s="345"/>
      <c r="QSZ95" s="345"/>
      <c r="QTA95" s="345"/>
      <c r="QTB95" s="345"/>
      <c r="QTC95" s="345"/>
      <c r="QTD95" s="345"/>
      <c r="QTE95" s="345"/>
      <c r="QTF95" s="345"/>
      <c r="QTG95" s="345"/>
      <c r="QTH95" s="345"/>
      <c r="QTI95" s="345"/>
      <c r="QTJ95" s="345"/>
      <c r="QTK95" s="345"/>
      <c r="QTL95" s="345"/>
      <c r="QTM95" s="345"/>
      <c r="QTN95" s="345"/>
      <c r="QTO95" s="345"/>
      <c r="QTP95" s="345"/>
      <c r="QTQ95" s="345"/>
      <c r="QTR95" s="345"/>
      <c r="QTS95" s="345"/>
      <c r="QTT95" s="345"/>
      <c r="QTU95" s="345"/>
      <c r="QTV95" s="345"/>
      <c r="QTW95" s="345"/>
      <c r="QTX95" s="345"/>
      <c r="QTY95" s="345"/>
      <c r="QTZ95" s="345"/>
      <c r="QUA95" s="345"/>
      <c r="QUB95" s="345"/>
      <c r="QUC95" s="345"/>
      <c r="QUD95" s="345"/>
      <c r="QUE95" s="345"/>
      <c r="QUF95" s="345"/>
      <c r="QUG95" s="345"/>
      <c r="QUH95" s="345"/>
      <c r="QUI95" s="345"/>
      <c r="QUJ95" s="345"/>
      <c r="QUK95" s="345"/>
      <c r="QUL95" s="345"/>
      <c r="QUM95" s="345"/>
      <c r="QUN95" s="345"/>
      <c r="QUO95" s="345"/>
      <c r="QUP95" s="345"/>
      <c r="QUQ95" s="345"/>
      <c r="QUR95" s="345"/>
      <c r="QUS95" s="345"/>
      <c r="QUT95" s="345"/>
      <c r="QUU95" s="345"/>
      <c r="QUV95" s="345"/>
      <c r="QUW95" s="345"/>
      <c r="QUX95" s="345"/>
      <c r="QUY95" s="345"/>
      <c r="QUZ95" s="345"/>
      <c r="QVA95" s="345"/>
      <c r="QVB95" s="345"/>
      <c r="QVC95" s="345"/>
      <c r="QVD95" s="345"/>
      <c r="QVE95" s="345"/>
      <c r="QVF95" s="345"/>
      <c r="QVG95" s="345"/>
      <c r="QVH95" s="345"/>
      <c r="QVI95" s="345"/>
      <c r="QVJ95" s="345"/>
      <c r="QVK95" s="345"/>
      <c r="QVL95" s="345"/>
      <c r="QVM95" s="345"/>
      <c r="QVN95" s="345"/>
      <c r="QVO95" s="345"/>
      <c r="QVP95" s="345"/>
      <c r="QVQ95" s="345"/>
      <c r="QVR95" s="345"/>
      <c r="QVS95" s="345"/>
      <c r="QVT95" s="345"/>
      <c r="QVU95" s="345"/>
      <c r="QVV95" s="345"/>
      <c r="QVW95" s="345"/>
      <c r="QVX95" s="345"/>
      <c r="QVY95" s="345"/>
      <c r="QVZ95" s="345"/>
      <c r="QWA95" s="345"/>
      <c r="QWB95" s="345"/>
      <c r="QWC95" s="345"/>
      <c r="QWD95" s="345"/>
      <c r="QWE95" s="345"/>
      <c r="QWF95" s="345"/>
      <c r="QWG95" s="345"/>
      <c r="QWH95" s="345"/>
      <c r="QWI95" s="345"/>
      <c r="QWJ95" s="345"/>
      <c r="QWK95" s="345"/>
      <c r="QWL95" s="345"/>
      <c r="QWM95" s="345"/>
      <c r="QWN95" s="345"/>
      <c r="QWO95" s="345"/>
      <c r="QWP95" s="345"/>
      <c r="QWQ95" s="345"/>
      <c r="QWR95" s="345"/>
      <c r="QWS95" s="345"/>
      <c r="QWT95" s="345"/>
      <c r="QWU95" s="345"/>
      <c r="QWV95" s="345"/>
      <c r="QWW95" s="345"/>
      <c r="QWX95" s="345"/>
      <c r="QWY95" s="345"/>
      <c r="QWZ95" s="345"/>
      <c r="QXA95" s="345"/>
      <c r="QXB95" s="345"/>
      <c r="QXC95" s="345"/>
      <c r="QXD95" s="345"/>
      <c r="QXE95" s="345"/>
      <c r="QXF95" s="345"/>
      <c r="QXG95" s="345"/>
      <c r="QXH95" s="345"/>
      <c r="QXI95" s="345"/>
      <c r="QXJ95" s="345"/>
      <c r="QXK95" s="345"/>
      <c r="QXL95" s="345"/>
      <c r="QXM95" s="345"/>
      <c r="QXN95" s="345"/>
      <c r="QXO95" s="345"/>
      <c r="QXP95" s="345"/>
      <c r="QXQ95" s="345"/>
      <c r="QXR95" s="345"/>
      <c r="QXS95" s="345"/>
      <c r="QXT95" s="345"/>
      <c r="QXU95" s="345"/>
      <c r="QXV95" s="345"/>
      <c r="QXW95" s="345"/>
      <c r="QXX95" s="345"/>
      <c r="QXY95" s="345"/>
      <c r="QXZ95" s="345"/>
      <c r="QYA95" s="345"/>
      <c r="QYB95" s="345"/>
      <c r="QYC95" s="345"/>
      <c r="QYD95" s="345"/>
      <c r="QYE95" s="345"/>
      <c r="QYF95" s="345"/>
      <c r="QYG95" s="345"/>
      <c r="QYH95" s="345"/>
      <c r="QYI95" s="345"/>
      <c r="QYJ95" s="345"/>
      <c r="QYK95" s="345"/>
      <c r="QYL95" s="345"/>
      <c r="QYM95" s="345"/>
      <c r="QYN95" s="345"/>
      <c r="QYO95" s="345"/>
      <c r="QYP95" s="345"/>
      <c r="QYQ95" s="345"/>
      <c r="QYR95" s="345"/>
      <c r="QYS95" s="345"/>
      <c r="QYT95" s="345"/>
      <c r="QYU95" s="345"/>
      <c r="QYV95" s="345"/>
      <c r="QYW95" s="345"/>
      <c r="QYX95" s="345"/>
      <c r="QYY95" s="345"/>
      <c r="QYZ95" s="345"/>
      <c r="QZA95" s="345"/>
      <c r="QZB95" s="345"/>
      <c r="QZC95" s="345"/>
      <c r="QZD95" s="345"/>
      <c r="QZE95" s="345"/>
      <c r="QZF95" s="345"/>
      <c r="QZG95" s="345"/>
      <c r="QZH95" s="345"/>
      <c r="QZI95" s="345"/>
      <c r="QZJ95" s="345"/>
      <c r="QZK95" s="345"/>
      <c r="QZL95" s="345"/>
      <c r="QZM95" s="345"/>
      <c r="QZN95" s="345"/>
      <c r="QZO95" s="345"/>
      <c r="QZP95" s="345"/>
      <c r="QZQ95" s="345"/>
      <c r="QZR95" s="345"/>
      <c r="QZS95" s="345"/>
      <c r="QZT95" s="345"/>
      <c r="QZU95" s="345"/>
      <c r="QZV95" s="345"/>
      <c r="QZW95" s="345"/>
      <c r="QZX95" s="345"/>
      <c r="QZY95" s="345"/>
      <c r="QZZ95" s="345"/>
      <c r="RAA95" s="345"/>
      <c r="RAB95" s="345"/>
      <c r="RAC95" s="345"/>
      <c r="RAD95" s="345"/>
      <c r="RAE95" s="345"/>
      <c r="RAF95" s="345"/>
      <c r="RAG95" s="345"/>
      <c r="RAH95" s="345"/>
      <c r="RAI95" s="345"/>
      <c r="RAJ95" s="345"/>
      <c r="RAK95" s="345"/>
      <c r="RAL95" s="345"/>
      <c r="RAM95" s="345"/>
      <c r="RAN95" s="345"/>
      <c r="RAO95" s="345"/>
      <c r="RAP95" s="345"/>
      <c r="RAQ95" s="345"/>
      <c r="RAR95" s="345"/>
      <c r="RAS95" s="345"/>
      <c r="RAT95" s="345"/>
      <c r="RAU95" s="345"/>
      <c r="RAV95" s="345"/>
      <c r="RAW95" s="345"/>
      <c r="RAX95" s="345"/>
      <c r="RAY95" s="345"/>
      <c r="RAZ95" s="345"/>
      <c r="RBA95" s="345"/>
      <c r="RBB95" s="345"/>
      <c r="RBC95" s="345"/>
      <c r="RBD95" s="345"/>
      <c r="RBE95" s="345"/>
      <c r="RBF95" s="345"/>
      <c r="RBG95" s="345"/>
      <c r="RBH95" s="345"/>
      <c r="RBI95" s="345"/>
      <c r="RBJ95" s="345"/>
      <c r="RBK95" s="345"/>
      <c r="RBL95" s="345"/>
      <c r="RBM95" s="345"/>
      <c r="RBN95" s="345"/>
      <c r="RBO95" s="345"/>
      <c r="RBP95" s="345"/>
      <c r="RBQ95" s="345"/>
      <c r="RBR95" s="345"/>
      <c r="RBS95" s="345"/>
      <c r="RBT95" s="345"/>
      <c r="RBU95" s="345"/>
      <c r="RBV95" s="345"/>
      <c r="RBW95" s="345"/>
      <c r="RBX95" s="345"/>
      <c r="RBY95" s="345"/>
      <c r="RBZ95" s="345"/>
      <c r="RCA95" s="345"/>
      <c r="RCB95" s="345"/>
      <c r="RCC95" s="345"/>
      <c r="RCD95" s="345"/>
      <c r="RCE95" s="345"/>
      <c r="RCF95" s="345"/>
      <c r="RCG95" s="345"/>
      <c r="RCH95" s="345"/>
      <c r="RCI95" s="345"/>
      <c r="RCJ95" s="345"/>
      <c r="RCK95" s="345"/>
      <c r="RCL95" s="345"/>
      <c r="RCM95" s="345"/>
      <c r="RCN95" s="345"/>
      <c r="RCO95" s="345"/>
      <c r="RCP95" s="345"/>
      <c r="RCQ95" s="345"/>
      <c r="RCR95" s="345"/>
      <c r="RCS95" s="345"/>
      <c r="RCT95" s="345"/>
      <c r="RCU95" s="345"/>
      <c r="RCV95" s="345"/>
      <c r="RCW95" s="345"/>
      <c r="RCX95" s="345"/>
      <c r="RCY95" s="345"/>
      <c r="RCZ95" s="345"/>
      <c r="RDA95" s="345"/>
      <c r="RDB95" s="345"/>
      <c r="RDC95" s="345"/>
      <c r="RDD95" s="345"/>
      <c r="RDE95" s="345"/>
      <c r="RDF95" s="345"/>
      <c r="RDG95" s="345"/>
      <c r="RDH95" s="345"/>
      <c r="RDI95" s="345"/>
      <c r="RDJ95" s="345"/>
      <c r="RDK95" s="345"/>
      <c r="RDL95" s="345"/>
      <c r="RDM95" s="345"/>
      <c r="RDN95" s="345"/>
      <c r="RDO95" s="345"/>
      <c r="RDP95" s="345"/>
      <c r="RDQ95" s="345"/>
      <c r="RDR95" s="345"/>
      <c r="RDS95" s="345"/>
      <c r="RDT95" s="345"/>
      <c r="RDU95" s="345"/>
      <c r="RDV95" s="345"/>
      <c r="RDW95" s="345"/>
      <c r="RDX95" s="345"/>
      <c r="RDY95" s="345"/>
      <c r="RDZ95" s="345"/>
      <c r="REA95" s="345"/>
      <c r="REB95" s="345"/>
      <c r="REC95" s="345"/>
      <c r="RED95" s="345"/>
      <c r="REE95" s="345"/>
      <c r="REF95" s="345"/>
      <c r="REG95" s="345"/>
      <c r="REH95" s="345"/>
      <c r="REI95" s="345"/>
      <c r="REJ95" s="345"/>
      <c r="REK95" s="345"/>
      <c r="REL95" s="345"/>
      <c r="REM95" s="345"/>
      <c r="REN95" s="345"/>
      <c r="REO95" s="345"/>
      <c r="REP95" s="345"/>
      <c r="REQ95" s="345"/>
      <c r="RER95" s="345"/>
      <c r="RES95" s="345"/>
      <c r="RET95" s="345"/>
      <c r="REU95" s="345"/>
      <c r="REV95" s="345"/>
      <c r="REW95" s="345"/>
      <c r="REX95" s="345"/>
      <c r="REY95" s="345"/>
      <c r="REZ95" s="345"/>
      <c r="RFA95" s="345"/>
      <c r="RFB95" s="345"/>
      <c r="RFC95" s="345"/>
      <c r="RFD95" s="345"/>
      <c r="RFE95" s="345"/>
      <c r="RFF95" s="345"/>
      <c r="RFG95" s="345"/>
      <c r="RFH95" s="345"/>
      <c r="RFI95" s="345"/>
      <c r="RFJ95" s="345"/>
      <c r="RFK95" s="345"/>
      <c r="RFL95" s="345"/>
      <c r="RFM95" s="345"/>
      <c r="RFN95" s="345"/>
      <c r="RFO95" s="345"/>
      <c r="RFP95" s="345"/>
      <c r="RFQ95" s="345"/>
      <c r="RFR95" s="345"/>
      <c r="RFS95" s="345"/>
      <c r="RFT95" s="345"/>
      <c r="RFU95" s="345"/>
      <c r="RFV95" s="345"/>
      <c r="RFW95" s="345"/>
      <c r="RFX95" s="345"/>
      <c r="RFY95" s="345"/>
      <c r="RFZ95" s="345"/>
      <c r="RGA95" s="345"/>
      <c r="RGB95" s="345"/>
      <c r="RGC95" s="345"/>
      <c r="RGD95" s="345"/>
      <c r="RGE95" s="345"/>
      <c r="RGF95" s="345"/>
      <c r="RGG95" s="345"/>
      <c r="RGH95" s="345"/>
      <c r="RGI95" s="345"/>
      <c r="RGJ95" s="345"/>
      <c r="RGK95" s="345"/>
      <c r="RGL95" s="345"/>
      <c r="RGM95" s="345"/>
      <c r="RGN95" s="345"/>
      <c r="RGO95" s="345"/>
      <c r="RGP95" s="345"/>
      <c r="RGQ95" s="345"/>
      <c r="RGR95" s="345"/>
      <c r="RGS95" s="345"/>
      <c r="RGT95" s="345"/>
      <c r="RGU95" s="345"/>
      <c r="RGV95" s="345"/>
      <c r="RGW95" s="345"/>
      <c r="RGX95" s="345"/>
      <c r="RGY95" s="345"/>
      <c r="RGZ95" s="345"/>
      <c r="RHA95" s="345"/>
      <c r="RHB95" s="345"/>
      <c r="RHC95" s="345"/>
      <c r="RHD95" s="345"/>
      <c r="RHE95" s="345"/>
      <c r="RHF95" s="345"/>
      <c r="RHG95" s="345"/>
      <c r="RHH95" s="345"/>
      <c r="RHI95" s="345"/>
      <c r="RHJ95" s="345"/>
      <c r="RHK95" s="345"/>
      <c r="RHL95" s="345"/>
      <c r="RHM95" s="345"/>
      <c r="RHN95" s="345"/>
      <c r="RHO95" s="345"/>
      <c r="RHP95" s="345"/>
      <c r="RHQ95" s="345"/>
      <c r="RHR95" s="345"/>
      <c r="RHS95" s="345"/>
      <c r="RHT95" s="345"/>
      <c r="RHU95" s="345"/>
      <c r="RHV95" s="345"/>
      <c r="RHW95" s="345"/>
      <c r="RHX95" s="345"/>
      <c r="RHY95" s="345"/>
      <c r="RHZ95" s="345"/>
      <c r="RIA95" s="345"/>
      <c r="RIB95" s="345"/>
      <c r="RIC95" s="345"/>
      <c r="RID95" s="345"/>
      <c r="RIE95" s="345"/>
      <c r="RIF95" s="345"/>
      <c r="RIG95" s="345"/>
      <c r="RIH95" s="345"/>
      <c r="RII95" s="345"/>
      <c r="RIJ95" s="345"/>
      <c r="RIK95" s="345"/>
      <c r="RIL95" s="345"/>
      <c r="RIM95" s="345"/>
      <c r="RIN95" s="345"/>
      <c r="RIO95" s="345"/>
      <c r="RIP95" s="345"/>
      <c r="RIQ95" s="345"/>
      <c r="RIR95" s="345"/>
      <c r="RIS95" s="345"/>
      <c r="RIT95" s="345"/>
      <c r="RIU95" s="345"/>
      <c r="RIV95" s="345"/>
      <c r="RIW95" s="345"/>
      <c r="RIX95" s="345"/>
      <c r="RIY95" s="345"/>
      <c r="RIZ95" s="345"/>
      <c r="RJA95" s="345"/>
      <c r="RJB95" s="345"/>
      <c r="RJC95" s="345"/>
      <c r="RJD95" s="345"/>
      <c r="RJE95" s="345"/>
      <c r="RJF95" s="345"/>
      <c r="RJG95" s="345"/>
      <c r="RJH95" s="345"/>
      <c r="RJI95" s="345"/>
      <c r="RJJ95" s="345"/>
      <c r="RJK95" s="345"/>
      <c r="RJL95" s="345"/>
      <c r="RJM95" s="345"/>
      <c r="RJN95" s="345"/>
      <c r="RJO95" s="345"/>
      <c r="RJP95" s="345"/>
      <c r="RJQ95" s="345"/>
      <c r="RJR95" s="345"/>
      <c r="RJS95" s="345"/>
      <c r="RJT95" s="345"/>
      <c r="RJU95" s="345"/>
      <c r="RJV95" s="345"/>
      <c r="RJW95" s="345"/>
      <c r="RJX95" s="345"/>
      <c r="RJY95" s="345"/>
      <c r="RJZ95" s="345"/>
      <c r="RKA95" s="345"/>
      <c r="RKB95" s="345"/>
      <c r="RKC95" s="345"/>
      <c r="RKD95" s="345"/>
      <c r="RKE95" s="345"/>
      <c r="RKF95" s="345"/>
      <c r="RKG95" s="345"/>
      <c r="RKH95" s="345"/>
      <c r="RKI95" s="345"/>
      <c r="RKJ95" s="345"/>
      <c r="RKK95" s="345"/>
      <c r="RKL95" s="345"/>
      <c r="RKM95" s="345"/>
      <c r="RKN95" s="345"/>
      <c r="RKO95" s="345"/>
      <c r="RKP95" s="345"/>
      <c r="RKQ95" s="345"/>
      <c r="RKR95" s="345"/>
      <c r="RKS95" s="345"/>
      <c r="RKT95" s="345"/>
      <c r="RKU95" s="345"/>
      <c r="RKV95" s="345"/>
      <c r="RKW95" s="345"/>
      <c r="RKX95" s="345"/>
      <c r="RKY95" s="345"/>
      <c r="RKZ95" s="345"/>
      <c r="RLA95" s="345"/>
      <c r="RLB95" s="345"/>
      <c r="RLC95" s="345"/>
      <c r="RLD95" s="345"/>
      <c r="RLE95" s="345"/>
      <c r="RLF95" s="345"/>
      <c r="RLG95" s="345"/>
      <c r="RLH95" s="345"/>
      <c r="RLI95" s="345"/>
      <c r="RLJ95" s="345"/>
      <c r="RLK95" s="345"/>
      <c r="RLL95" s="345"/>
      <c r="RLM95" s="345"/>
      <c r="RLN95" s="345"/>
      <c r="RLO95" s="345"/>
      <c r="RLP95" s="345"/>
      <c r="RLQ95" s="345"/>
      <c r="RLR95" s="345"/>
      <c r="RLS95" s="345"/>
      <c r="RLT95" s="345"/>
      <c r="RLU95" s="345"/>
      <c r="RLV95" s="345"/>
      <c r="RLW95" s="345"/>
      <c r="RLX95" s="345"/>
      <c r="RLY95" s="345"/>
      <c r="RLZ95" s="345"/>
      <c r="RMA95" s="345"/>
      <c r="RMB95" s="345"/>
      <c r="RMC95" s="345"/>
      <c r="RMD95" s="345"/>
      <c r="RME95" s="345"/>
      <c r="RMF95" s="345"/>
      <c r="RMG95" s="345"/>
      <c r="RMH95" s="345"/>
      <c r="RMI95" s="345"/>
      <c r="RMJ95" s="345"/>
      <c r="RMK95" s="345"/>
      <c r="RML95" s="345"/>
      <c r="RMM95" s="345"/>
      <c r="RMN95" s="345"/>
      <c r="RMO95" s="345"/>
      <c r="RMP95" s="345"/>
      <c r="RMQ95" s="345"/>
      <c r="RMR95" s="345"/>
      <c r="RMS95" s="345"/>
      <c r="RMT95" s="345"/>
      <c r="RMU95" s="345"/>
      <c r="RMV95" s="345"/>
      <c r="RMW95" s="345"/>
      <c r="RMX95" s="345"/>
      <c r="RMY95" s="345"/>
      <c r="RMZ95" s="345"/>
      <c r="RNA95" s="345"/>
      <c r="RNB95" s="345"/>
      <c r="RNC95" s="345"/>
      <c r="RND95" s="345"/>
      <c r="RNE95" s="345"/>
      <c r="RNF95" s="345"/>
      <c r="RNG95" s="345"/>
      <c r="RNH95" s="345"/>
      <c r="RNI95" s="345"/>
      <c r="RNJ95" s="345"/>
      <c r="RNK95" s="345"/>
      <c r="RNL95" s="345"/>
      <c r="RNM95" s="345"/>
      <c r="RNN95" s="345"/>
      <c r="RNO95" s="345"/>
      <c r="RNP95" s="345"/>
      <c r="RNQ95" s="345"/>
      <c r="RNR95" s="345"/>
      <c r="RNS95" s="345"/>
      <c r="RNT95" s="345"/>
      <c r="RNU95" s="345"/>
      <c r="RNV95" s="345"/>
      <c r="RNW95" s="345"/>
      <c r="RNX95" s="345"/>
      <c r="RNY95" s="345"/>
      <c r="RNZ95" s="345"/>
      <c r="ROA95" s="345"/>
      <c r="ROB95" s="345"/>
      <c r="ROC95" s="345"/>
      <c r="ROD95" s="345"/>
      <c r="ROE95" s="345"/>
      <c r="ROF95" s="345"/>
      <c r="ROG95" s="345"/>
      <c r="ROH95" s="345"/>
      <c r="ROI95" s="345"/>
      <c r="ROJ95" s="345"/>
      <c r="ROK95" s="345"/>
      <c r="ROL95" s="345"/>
      <c r="ROM95" s="345"/>
      <c r="RON95" s="345"/>
      <c r="ROO95" s="345"/>
      <c r="ROP95" s="345"/>
      <c r="ROQ95" s="345"/>
      <c r="ROR95" s="345"/>
      <c r="ROS95" s="345"/>
      <c r="ROT95" s="345"/>
      <c r="ROU95" s="345"/>
      <c r="ROV95" s="345"/>
      <c r="ROW95" s="345"/>
      <c r="ROX95" s="345"/>
      <c r="ROY95" s="345"/>
      <c r="ROZ95" s="345"/>
      <c r="RPA95" s="345"/>
      <c r="RPB95" s="345"/>
      <c r="RPC95" s="345"/>
      <c r="RPD95" s="345"/>
      <c r="RPE95" s="345"/>
      <c r="RPF95" s="345"/>
      <c r="RPG95" s="345"/>
      <c r="RPH95" s="345"/>
      <c r="RPI95" s="345"/>
      <c r="RPJ95" s="345"/>
      <c r="RPK95" s="345"/>
      <c r="RPL95" s="345"/>
      <c r="RPM95" s="345"/>
      <c r="RPN95" s="345"/>
      <c r="RPO95" s="345"/>
      <c r="RPP95" s="345"/>
      <c r="RPQ95" s="345"/>
      <c r="RPR95" s="345"/>
      <c r="RPS95" s="345"/>
      <c r="RPT95" s="345"/>
      <c r="RPU95" s="345"/>
      <c r="RPV95" s="345"/>
      <c r="RPW95" s="345"/>
      <c r="RPX95" s="345"/>
      <c r="RPY95" s="345"/>
      <c r="RPZ95" s="345"/>
      <c r="RQA95" s="345"/>
      <c r="RQB95" s="345"/>
      <c r="RQC95" s="345"/>
      <c r="RQD95" s="345"/>
      <c r="RQE95" s="345"/>
      <c r="RQF95" s="345"/>
      <c r="RQG95" s="345"/>
      <c r="RQH95" s="345"/>
      <c r="RQI95" s="345"/>
      <c r="RQJ95" s="345"/>
      <c r="RQK95" s="345"/>
      <c r="RQL95" s="345"/>
      <c r="RQM95" s="345"/>
      <c r="RQN95" s="345"/>
      <c r="RQO95" s="345"/>
      <c r="RQP95" s="345"/>
      <c r="RQQ95" s="345"/>
      <c r="RQR95" s="345"/>
      <c r="RQS95" s="345"/>
      <c r="RQT95" s="345"/>
      <c r="RQU95" s="345"/>
      <c r="RQV95" s="345"/>
      <c r="RQW95" s="345"/>
      <c r="RQX95" s="345"/>
      <c r="RQY95" s="345"/>
      <c r="RQZ95" s="345"/>
      <c r="RRA95" s="345"/>
      <c r="RRB95" s="345"/>
      <c r="RRC95" s="345"/>
      <c r="RRD95" s="345"/>
      <c r="RRE95" s="345"/>
      <c r="RRF95" s="345"/>
      <c r="RRG95" s="345"/>
      <c r="RRH95" s="345"/>
      <c r="RRI95" s="345"/>
      <c r="RRJ95" s="345"/>
      <c r="RRK95" s="345"/>
      <c r="RRL95" s="345"/>
      <c r="RRM95" s="345"/>
      <c r="RRN95" s="345"/>
      <c r="RRO95" s="345"/>
      <c r="RRP95" s="345"/>
      <c r="RRQ95" s="345"/>
      <c r="RRR95" s="345"/>
      <c r="RRS95" s="345"/>
      <c r="RRT95" s="345"/>
      <c r="RRU95" s="345"/>
      <c r="RRV95" s="345"/>
      <c r="RRW95" s="345"/>
      <c r="RRX95" s="345"/>
      <c r="RRY95" s="345"/>
      <c r="RRZ95" s="345"/>
      <c r="RSA95" s="345"/>
      <c r="RSB95" s="345"/>
      <c r="RSC95" s="345"/>
      <c r="RSD95" s="345"/>
      <c r="RSE95" s="345"/>
      <c r="RSF95" s="345"/>
      <c r="RSG95" s="345"/>
      <c r="RSH95" s="345"/>
      <c r="RSI95" s="345"/>
      <c r="RSJ95" s="345"/>
      <c r="RSK95" s="345"/>
      <c r="RSL95" s="345"/>
      <c r="RSM95" s="345"/>
      <c r="RSN95" s="345"/>
      <c r="RSO95" s="345"/>
      <c r="RSP95" s="345"/>
      <c r="RSQ95" s="345"/>
      <c r="RSR95" s="345"/>
      <c r="RSS95" s="345"/>
      <c r="RST95" s="345"/>
      <c r="RSU95" s="345"/>
      <c r="RSV95" s="345"/>
      <c r="RSW95" s="345"/>
      <c r="RSX95" s="345"/>
      <c r="RSY95" s="345"/>
      <c r="RSZ95" s="345"/>
      <c r="RTA95" s="345"/>
      <c r="RTB95" s="345"/>
      <c r="RTC95" s="345"/>
      <c r="RTD95" s="345"/>
      <c r="RTE95" s="345"/>
      <c r="RTF95" s="345"/>
      <c r="RTG95" s="345"/>
      <c r="RTH95" s="345"/>
      <c r="RTI95" s="345"/>
      <c r="RTJ95" s="345"/>
      <c r="RTK95" s="345"/>
      <c r="RTL95" s="345"/>
      <c r="RTM95" s="345"/>
      <c r="RTN95" s="345"/>
      <c r="RTO95" s="345"/>
      <c r="RTP95" s="345"/>
      <c r="RTQ95" s="345"/>
      <c r="RTR95" s="345"/>
      <c r="RTS95" s="345"/>
      <c r="RTT95" s="345"/>
      <c r="RTU95" s="345"/>
      <c r="RTV95" s="345"/>
      <c r="RTW95" s="345"/>
      <c r="RTX95" s="345"/>
      <c r="RTY95" s="345"/>
      <c r="RTZ95" s="345"/>
      <c r="RUA95" s="345"/>
      <c r="RUB95" s="345"/>
      <c r="RUC95" s="345"/>
      <c r="RUD95" s="345"/>
      <c r="RUE95" s="345"/>
      <c r="RUF95" s="345"/>
      <c r="RUG95" s="345"/>
      <c r="RUH95" s="345"/>
      <c r="RUI95" s="345"/>
      <c r="RUJ95" s="345"/>
      <c r="RUK95" s="345"/>
      <c r="RUL95" s="345"/>
      <c r="RUM95" s="345"/>
      <c r="RUN95" s="345"/>
      <c r="RUO95" s="345"/>
      <c r="RUP95" s="345"/>
      <c r="RUQ95" s="345"/>
      <c r="RUR95" s="345"/>
      <c r="RUS95" s="345"/>
      <c r="RUT95" s="345"/>
      <c r="RUU95" s="345"/>
      <c r="RUV95" s="345"/>
      <c r="RUW95" s="345"/>
      <c r="RUX95" s="345"/>
      <c r="RUY95" s="345"/>
      <c r="RUZ95" s="345"/>
      <c r="RVA95" s="345"/>
      <c r="RVB95" s="345"/>
      <c r="RVC95" s="345"/>
      <c r="RVD95" s="345"/>
      <c r="RVE95" s="345"/>
      <c r="RVF95" s="345"/>
      <c r="RVG95" s="345"/>
      <c r="RVH95" s="345"/>
      <c r="RVI95" s="345"/>
      <c r="RVJ95" s="345"/>
      <c r="RVK95" s="345"/>
      <c r="RVL95" s="345"/>
      <c r="RVM95" s="345"/>
      <c r="RVN95" s="345"/>
      <c r="RVO95" s="345"/>
      <c r="RVP95" s="345"/>
      <c r="RVQ95" s="345"/>
      <c r="RVR95" s="345"/>
      <c r="RVS95" s="345"/>
      <c r="RVT95" s="345"/>
      <c r="RVU95" s="345"/>
      <c r="RVV95" s="345"/>
      <c r="RVW95" s="345"/>
      <c r="RVX95" s="345"/>
      <c r="RVY95" s="345"/>
      <c r="RVZ95" s="345"/>
      <c r="RWA95" s="345"/>
      <c r="RWB95" s="345"/>
      <c r="RWC95" s="345"/>
      <c r="RWD95" s="345"/>
      <c r="RWE95" s="345"/>
      <c r="RWF95" s="345"/>
      <c r="RWG95" s="345"/>
      <c r="RWH95" s="345"/>
      <c r="RWI95" s="345"/>
      <c r="RWJ95" s="345"/>
      <c r="RWK95" s="345"/>
      <c r="RWL95" s="345"/>
      <c r="RWM95" s="345"/>
      <c r="RWN95" s="345"/>
      <c r="RWO95" s="345"/>
      <c r="RWP95" s="345"/>
      <c r="RWQ95" s="345"/>
      <c r="RWR95" s="345"/>
      <c r="RWS95" s="345"/>
      <c r="RWT95" s="345"/>
      <c r="RWU95" s="345"/>
      <c r="RWV95" s="345"/>
      <c r="RWW95" s="345"/>
      <c r="RWX95" s="345"/>
      <c r="RWY95" s="345"/>
      <c r="RWZ95" s="345"/>
      <c r="RXA95" s="345"/>
      <c r="RXB95" s="345"/>
      <c r="RXC95" s="345"/>
      <c r="RXD95" s="345"/>
      <c r="RXE95" s="345"/>
      <c r="RXF95" s="345"/>
      <c r="RXG95" s="345"/>
      <c r="RXH95" s="345"/>
      <c r="RXI95" s="345"/>
      <c r="RXJ95" s="345"/>
      <c r="RXK95" s="345"/>
      <c r="RXL95" s="345"/>
      <c r="RXM95" s="345"/>
      <c r="RXN95" s="345"/>
      <c r="RXO95" s="345"/>
      <c r="RXP95" s="345"/>
      <c r="RXQ95" s="345"/>
      <c r="RXR95" s="345"/>
      <c r="RXS95" s="345"/>
      <c r="RXT95" s="345"/>
      <c r="RXU95" s="345"/>
      <c r="RXV95" s="345"/>
      <c r="RXW95" s="345"/>
      <c r="RXX95" s="345"/>
      <c r="RXY95" s="345"/>
      <c r="RXZ95" s="345"/>
      <c r="RYA95" s="345"/>
      <c r="RYB95" s="345"/>
      <c r="RYC95" s="345"/>
      <c r="RYD95" s="345"/>
      <c r="RYE95" s="345"/>
      <c r="RYF95" s="345"/>
      <c r="RYG95" s="345"/>
      <c r="RYH95" s="345"/>
      <c r="RYI95" s="345"/>
      <c r="RYJ95" s="345"/>
      <c r="RYK95" s="345"/>
      <c r="RYL95" s="345"/>
      <c r="RYM95" s="345"/>
      <c r="RYN95" s="345"/>
      <c r="RYO95" s="345"/>
      <c r="RYP95" s="345"/>
      <c r="RYQ95" s="345"/>
      <c r="RYR95" s="345"/>
      <c r="RYS95" s="345"/>
      <c r="RYT95" s="345"/>
      <c r="RYU95" s="345"/>
      <c r="RYV95" s="345"/>
      <c r="RYW95" s="345"/>
      <c r="RYX95" s="345"/>
      <c r="RYY95" s="345"/>
      <c r="RYZ95" s="345"/>
      <c r="RZA95" s="345"/>
      <c r="RZB95" s="345"/>
      <c r="RZC95" s="345"/>
      <c r="RZD95" s="345"/>
      <c r="RZE95" s="345"/>
      <c r="RZF95" s="345"/>
      <c r="RZG95" s="345"/>
      <c r="RZH95" s="345"/>
      <c r="RZI95" s="345"/>
      <c r="RZJ95" s="345"/>
      <c r="RZK95" s="345"/>
      <c r="RZL95" s="345"/>
      <c r="RZM95" s="345"/>
      <c r="RZN95" s="345"/>
      <c r="RZO95" s="345"/>
      <c r="RZP95" s="345"/>
      <c r="RZQ95" s="345"/>
      <c r="RZR95" s="345"/>
      <c r="RZS95" s="345"/>
      <c r="RZT95" s="345"/>
      <c r="RZU95" s="345"/>
      <c r="RZV95" s="345"/>
      <c r="RZW95" s="345"/>
      <c r="RZX95" s="345"/>
      <c r="RZY95" s="345"/>
      <c r="RZZ95" s="345"/>
      <c r="SAA95" s="345"/>
      <c r="SAB95" s="345"/>
      <c r="SAC95" s="345"/>
      <c r="SAD95" s="345"/>
      <c r="SAE95" s="345"/>
      <c r="SAF95" s="345"/>
      <c r="SAG95" s="345"/>
      <c r="SAH95" s="345"/>
      <c r="SAI95" s="345"/>
      <c r="SAJ95" s="345"/>
      <c r="SAK95" s="345"/>
      <c r="SAL95" s="345"/>
      <c r="SAM95" s="345"/>
      <c r="SAN95" s="345"/>
      <c r="SAO95" s="345"/>
      <c r="SAP95" s="345"/>
      <c r="SAQ95" s="345"/>
      <c r="SAR95" s="345"/>
      <c r="SAS95" s="345"/>
      <c r="SAT95" s="345"/>
      <c r="SAU95" s="345"/>
      <c r="SAV95" s="345"/>
      <c r="SAW95" s="345"/>
      <c r="SAX95" s="345"/>
      <c r="SAY95" s="345"/>
      <c r="SAZ95" s="345"/>
      <c r="SBA95" s="345"/>
      <c r="SBB95" s="345"/>
      <c r="SBC95" s="345"/>
      <c r="SBD95" s="345"/>
      <c r="SBE95" s="345"/>
      <c r="SBF95" s="345"/>
      <c r="SBG95" s="345"/>
      <c r="SBH95" s="345"/>
      <c r="SBI95" s="345"/>
      <c r="SBJ95" s="345"/>
      <c r="SBK95" s="345"/>
      <c r="SBL95" s="345"/>
      <c r="SBM95" s="345"/>
      <c r="SBN95" s="345"/>
      <c r="SBO95" s="345"/>
      <c r="SBP95" s="345"/>
      <c r="SBQ95" s="345"/>
      <c r="SBR95" s="345"/>
      <c r="SBS95" s="345"/>
      <c r="SBT95" s="345"/>
      <c r="SBU95" s="345"/>
      <c r="SBV95" s="345"/>
      <c r="SBW95" s="345"/>
      <c r="SBX95" s="345"/>
      <c r="SBY95" s="345"/>
      <c r="SBZ95" s="345"/>
      <c r="SCA95" s="345"/>
      <c r="SCB95" s="345"/>
      <c r="SCC95" s="345"/>
      <c r="SCD95" s="345"/>
      <c r="SCE95" s="345"/>
      <c r="SCF95" s="345"/>
      <c r="SCG95" s="345"/>
      <c r="SCH95" s="345"/>
      <c r="SCI95" s="345"/>
      <c r="SCJ95" s="345"/>
      <c r="SCK95" s="345"/>
      <c r="SCL95" s="345"/>
      <c r="SCM95" s="345"/>
      <c r="SCN95" s="345"/>
      <c r="SCO95" s="345"/>
      <c r="SCP95" s="345"/>
      <c r="SCQ95" s="345"/>
      <c r="SCR95" s="345"/>
      <c r="SCS95" s="345"/>
      <c r="SCT95" s="345"/>
      <c r="SCU95" s="345"/>
      <c r="SCV95" s="345"/>
      <c r="SCW95" s="345"/>
      <c r="SCX95" s="345"/>
      <c r="SCY95" s="345"/>
      <c r="SCZ95" s="345"/>
      <c r="SDA95" s="345"/>
      <c r="SDB95" s="345"/>
      <c r="SDC95" s="345"/>
      <c r="SDD95" s="345"/>
      <c r="SDE95" s="345"/>
      <c r="SDF95" s="345"/>
      <c r="SDG95" s="345"/>
      <c r="SDH95" s="345"/>
      <c r="SDI95" s="345"/>
      <c r="SDJ95" s="345"/>
      <c r="SDK95" s="345"/>
      <c r="SDL95" s="345"/>
      <c r="SDM95" s="345"/>
      <c r="SDN95" s="345"/>
      <c r="SDO95" s="345"/>
      <c r="SDP95" s="345"/>
      <c r="SDQ95" s="345"/>
      <c r="SDR95" s="345"/>
      <c r="SDS95" s="345"/>
      <c r="SDT95" s="345"/>
      <c r="SDU95" s="345"/>
      <c r="SDV95" s="345"/>
      <c r="SDW95" s="345"/>
      <c r="SDX95" s="345"/>
      <c r="SDY95" s="345"/>
      <c r="SDZ95" s="345"/>
      <c r="SEA95" s="345"/>
      <c r="SEB95" s="345"/>
      <c r="SEC95" s="345"/>
      <c r="SED95" s="345"/>
      <c r="SEE95" s="345"/>
      <c r="SEF95" s="345"/>
      <c r="SEG95" s="345"/>
      <c r="SEH95" s="345"/>
      <c r="SEI95" s="345"/>
      <c r="SEJ95" s="345"/>
      <c r="SEK95" s="345"/>
      <c r="SEL95" s="345"/>
      <c r="SEM95" s="345"/>
      <c r="SEN95" s="345"/>
      <c r="SEO95" s="345"/>
      <c r="SEP95" s="345"/>
      <c r="SEQ95" s="345"/>
      <c r="SER95" s="345"/>
      <c r="SES95" s="345"/>
      <c r="SET95" s="345"/>
      <c r="SEU95" s="345"/>
      <c r="SEV95" s="345"/>
      <c r="SEW95" s="345"/>
      <c r="SEX95" s="345"/>
      <c r="SEY95" s="345"/>
      <c r="SEZ95" s="345"/>
      <c r="SFA95" s="345"/>
      <c r="SFB95" s="345"/>
      <c r="SFC95" s="345"/>
      <c r="SFD95" s="345"/>
      <c r="SFE95" s="345"/>
      <c r="SFF95" s="345"/>
      <c r="SFG95" s="345"/>
      <c r="SFH95" s="345"/>
      <c r="SFI95" s="345"/>
      <c r="SFJ95" s="345"/>
      <c r="SFK95" s="345"/>
      <c r="SFL95" s="345"/>
      <c r="SFM95" s="345"/>
      <c r="SFN95" s="345"/>
      <c r="SFO95" s="345"/>
      <c r="SFP95" s="345"/>
      <c r="SFQ95" s="345"/>
      <c r="SFR95" s="345"/>
      <c r="SFS95" s="345"/>
      <c r="SFT95" s="345"/>
      <c r="SFU95" s="345"/>
      <c r="SFV95" s="345"/>
      <c r="SFW95" s="345"/>
      <c r="SFX95" s="345"/>
      <c r="SFY95" s="345"/>
      <c r="SFZ95" s="345"/>
      <c r="SGA95" s="345"/>
      <c r="SGB95" s="345"/>
      <c r="SGC95" s="345"/>
      <c r="SGD95" s="345"/>
      <c r="SGE95" s="345"/>
      <c r="SGF95" s="345"/>
      <c r="SGG95" s="345"/>
      <c r="SGH95" s="345"/>
      <c r="SGI95" s="345"/>
      <c r="SGJ95" s="345"/>
      <c r="SGK95" s="345"/>
      <c r="SGL95" s="345"/>
      <c r="SGM95" s="345"/>
      <c r="SGN95" s="345"/>
      <c r="SGO95" s="345"/>
      <c r="SGP95" s="345"/>
      <c r="SGQ95" s="345"/>
      <c r="SGR95" s="345"/>
      <c r="SGS95" s="345"/>
      <c r="SGT95" s="345"/>
      <c r="SGU95" s="345"/>
      <c r="SGV95" s="345"/>
      <c r="SGW95" s="345"/>
      <c r="SGX95" s="345"/>
      <c r="SGY95" s="345"/>
      <c r="SGZ95" s="345"/>
      <c r="SHA95" s="345"/>
      <c r="SHB95" s="345"/>
      <c r="SHC95" s="345"/>
      <c r="SHD95" s="345"/>
      <c r="SHE95" s="345"/>
      <c r="SHF95" s="345"/>
      <c r="SHG95" s="345"/>
      <c r="SHH95" s="345"/>
      <c r="SHI95" s="345"/>
      <c r="SHJ95" s="345"/>
      <c r="SHK95" s="345"/>
      <c r="SHL95" s="345"/>
      <c r="SHM95" s="345"/>
      <c r="SHN95" s="345"/>
      <c r="SHO95" s="345"/>
      <c r="SHP95" s="345"/>
      <c r="SHQ95" s="345"/>
      <c r="SHR95" s="345"/>
      <c r="SHS95" s="345"/>
      <c r="SHT95" s="345"/>
      <c r="SHU95" s="345"/>
      <c r="SHV95" s="345"/>
      <c r="SHW95" s="345"/>
      <c r="SHX95" s="345"/>
      <c r="SHY95" s="345"/>
      <c r="SHZ95" s="345"/>
      <c r="SIA95" s="345"/>
      <c r="SIB95" s="345"/>
      <c r="SIC95" s="345"/>
      <c r="SID95" s="345"/>
      <c r="SIE95" s="345"/>
      <c r="SIF95" s="345"/>
      <c r="SIG95" s="345"/>
      <c r="SIH95" s="345"/>
      <c r="SII95" s="345"/>
      <c r="SIJ95" s="345"/>
      <c r="SIK95" s="345"/>
      <c r="SIL95" s="345"/>
      <c r="SIM95" s="345"/>
      <c r="SIN95" s="345"/>
      <c r="SIO95" s="345"/>
      <c r="SIP95" s="345"/>
      <c r="SIQ95" s="345"/>
      <c r="SIR95" s="345"/>
      <c r="SIS95" s="345"/>
      <c r="SIT95" s="345"/>
      <c r="SIU95" s="345"/>
      <c r="SIV95" s="345"/>
      <c r="SIW95" s="345"/>
      <c r="SIX95" s="345"/>
      <c r="SIY95" s="345"/>
      <c r="SIZ95" s="345"/>
      <c r="SJA95" s="345"/>
      <c r="SJB95" s="345"/>
      <c r="SJC95" s="345"/>
      <c r="SJD95" s="345"/>
      <c r="SJE95" s="345"/>
      <c r="SJF95" s="345"/>
      <c r="SJG95" s="345"/>
      <c r="SJH95" s="345"/>
      <c r="SJI95" s="345"/>
      <c r="SJJ95" s="345"/>
      <c r="SJK95" s="345"/>
      <c r="SJL95" s="345"/>
      <c r="SJM95" s="345"/>
      <c r="SJN95" s="345"/>
      <c r="SJO95" s="345"/>
      <c r="SJP95" s="345"/>
      <c r="SJQ95" s="345"/>
      <c r="SJR95" s="345"/>
      <c r="SJS95" s="345"/>
      <c r="SJT95" s="345"/>
      <c r="SJU95" s="345"/>
      <c r="SJV95" s="345"/>
      <c r="SJW95" s="345"/>
      <c r="SJX95" s="345"/>
      <c r="SJY95" s="345"/>
      <c r="SJZ95" s="345"/>
      <c r="SKA95" s="345"/>
      <c r="SKB95" s="345"/>
      <c r="SKC95" s="345"/>
      <c r="SKD95" s="345"/>
      <c r="SKE95" s="345"/>
      <c r="SKF95" s="345"/>
      <c r="SKG95" s="345"/>
      <c r="SKH95" s="345"/>
      <c r="SKI95" s="345"/>
      <c r="SKJ95" s="345"/>
      <c r="SKK95" s="345"/>
      <c r="SKL95" s="345"/>
      <c r="SKM95" s="345"/>
      <c r="SKN95" s="345"/>
      <c r="SKO95" s="345"/>
      <c r="SKP95" s="345"/>
      <c r="SKQ95" s="345"/>
      <c r="SKR95" s="345"/>
      <c r="SKS95" s="345"/>
      <c r="SKT95" s="345"/>
      <c r="SKU95" s="345"/>
      <c r="SKV95" s="345"/>
      <c r="SKW95" s="345"/>
      <c r="SKX95" s="345"/>
      <c r="SKY95" s="345"/>
      <c r="SKZ95" s="345"/>
      <c r="SLA95" s="345"/>
      <c r="SLB95" s="345"/>
      <c r="SLC95" s="345"/>
      <c r="SLD95" s="345"/>
      <c r="SLE95" s="345"/>
      <c r="SLF95" s="345"/>
      <c r="SLG95" s="345"/>
      <c r="SLH95" s="345"/>
      <c r="SLI95" s="345"/>
      <c r="SLJ95" s="345"/>
      <c r="SLK95" s="345"/>
      <c r="SLL95" s="345"/>
      <c r="SLM95" s="345"/>
      <c r="SLN95" s="345"/>
      <c r="SLO95" s="345"/>
      <c r="SLP95" s="345"/>
      <c r="SLQ95" s="345"/>
      <c r="SLR95" s="345"/>
      <c r="SLS95" s="345"/>
      <c r="SLT95" s="345"/>
      <c r="SLU95" s="345"/>
      <c r="SLV95" s="345"/>
      <c r="SLW95" s="345"/>
      <c r="SLX95" s="345"/>
      <c r="SLY95" s="345"/>
      <c r="SLZ95" s="345"/>
      <c r="SMA95" s="345"/>
      <c r="SMB95" s="345"/>
      <c r="SMC95" s="345"/>
      <c r="SMD95" s="345"/>
      <c r="SME95" s="345"/>
      <c r="SMF95" s="345"/>
      <c r="SMG95" s="345"/>
      <c r="SMH95" s="345"/>
      <c r="SMI95" s="345"/>
      <c r="SMJ95" s="345"/>
      <c r="SMK95" s="345"/>
      <c r="SML95" s="345"/>
      <c r="SMM95" s="345"/>
      <c r="SMN95" s="345"/>
      <c r="SMO95" s="345"/>
      <c r="SMP95" s="345"/>
      <c r="SMQ95" s="345"/>
      <c r="SMR95" s="345"/>
      <c r="SMS95" s="345"/>
      <c r="SMT95" s="345"/>
      <c r="SMU95" s="345"/>
      <c r="SMV95" s="345"/>
      <c r="SMW95" s="345"/>
      <c r="SMX95" s="345"/>
      <c r="SMY95" s="345"/>
      <c r="SMZ95" s="345"/>
      <c r="SNA95" s="345"/>
      <c r="SNB95" s="345"/>
      <c r="SNC95" s="345"/>
      <c r="SND95" s="345"/>
      <c r="SNE95" s="345"/>
      <c r="SNF95" s="345"/>
      <c r="SNG95" s="345"/>
      <c r="SNH95" s="345"/>
      <c r="SNI95" s="345"/>
      <c r="SNJ95" s="345"/>
      <c r="SNK95" s="345"/>
      <c r="SNL95" s="345"/>
      <c r="SNM95" s="345"/>
      <c r="SNN95" s="345"/>
      <c r="SNO95" s="345"/>
      <c r="SNP95" s="345"/>
      <c r="SNQ95" s="345"/>
      <c r="SNR95" s="345"/>
      <c r="SNS95" s="345"/>
      <c r="SNT95" s="345"/>
      <c r="SNU95" s="345"/>
      <c r="SNV95" s="345"/>
      <c r="SNW95" s="345"/>
      <c r="SNX95" s="345"/>
      <c r="SNY95" s="345"/>
      <c r="SNZ95" s="345"/>
      <c r="SOA95" s="345"/>
      <c r="SOB95" s="345"/>
      <c r="SOC95" s="345"/>
      <c r="SOD95" s="345"/>
      <c r="SOE95" s="345"/>
      <c r="SOF95" s="345"/>
      <c r="SOG95" s="345"/>
      <c r="SOH95" s="345"/>
      <c r="SOI95" s="345"/>
      <c r="SOJ95" s="345"/>
      <c r="SOK95" s="345"/>
      <c r="SOL95" s="345"/>
      <c r="SOM95" s="345"/>
      <c r="SON95" s="345"/>
      <c r="SOO95" s="345"/>
      <c r="SOP95" s="345"/>
      <c r="SOQ95" s="345"/>
      <c r="SOR95" s="345"/>
      <c r="SOS95" s="345"/>
      <c r="SOT95" s="345"/>
      <c r="SOU95" s="345"/>
      <c r="SOV95" s="345"/>
      <c r="SOW95" s="345"/>
      <c r="SOX95" s="345"/>
      <c r="SOY95" s="345"/>
      <c r="SOZ95" s="345"/>
      <c r="SPA95" s="345"/>
      <c r="SPB95" s="345"/>
      <c r="SPC95" s="345"/>
      <c r="SPD95" s="345"/>
      <c r="SPE95" s="345"/>
      <c r="SPF95" s="345"/>
      <c r="SPG95" s="345"/>
      <c r="SPH95" s="345"/>
      <c r="SPI95" s="345"/>
      <c r="SPJ95" s="345"/>
      <c r="SPK95" s="345"/>
      <c r="SPL95" s="345"/>
      <c r="SPM95" s="345"/>
      <c r="SPN95" s="345"/>
      <c r="SPO95" s="345"/>
      <c r="SPP95" s="345"/>
      <c r="SPQ95" s="345"/>
      <c r="SPR95" s="345"/>
      <c r="SPS95" s="345"/>
      <c r="SPT95" s="345"/>
      <c r="SPU95" s="345"/>
      <c r="SPV95" s="345"/>
      <c r="SPW95" s="345"/>
      <c r="SPX95" s="345"/>
      <c r="SPY95" s="345"/>
      <c r="SPZ95" s="345"/>
      <c r="SQA95" s="345"/>
      <c r="SQB95" s="345"/>
      <c r="SQC95" s="345"/>
      <c r="SQD95" s="345"/>
      <c r="SQE95" s="345"/>
      <c r="SQF95" s="345"/>
      <c r="SQG95" s="345"/>
      <c r="SQH95" s="345"/>
      <c r="SQI95" s="345"/>
      <c r="SQJ95" s="345"/>
      <c r="SQK95" s="345"/>
      <c r="SQL95" s="345"/>
      <c r="SQM95" s="345"/>
      <c r="SQN95" s="345"/>
      <c r="SQO95" s="345"/>
      <c r="SQP95" s="345"/>
      <c r="SQQ95" s="345"/>
      <c r="SQR95" s="345"/>
      <c r="SQS95" s="345"/>
      <c r="SQT95" s="345"/>
      <c r="SQU95" s="345"/>
      <c r="SQV95" s="345"/>
      <c r="SQW95" s="345"/>
      <c r="SQX95" s="345"/>
      <c r="SQY95" s="345"/>
      <c r="SQZ95" s="345"/>
      <c r="SRA95" s="345"/>
      <c r="SRB95" s="345"/>
      <c r="SRC95" s="345"/>
      <c r="SRD95" s="345"/>
      <c r="SRE95" s="345"/>
      <c r="SRF95" s="345"/>
      <c r="SRG95" s="345"/>
      <c r="SRH95" s="345"/>
      <c r="SRI95" s="345"/>
      <c r="SRJ95" s="345"/>
      <c r="SRK95" s="345"/>
      <c r="SRL95" s="345"/>
      <c r="SRM95" s="345"/>
      <c r="SRN95" s="345"/>
      <c r="SRO95" s="345"/>
      <c r="SRP95" s="345"/>
      <c r="SRQ95" s="345"/>
      <c r="SRR95" s="345"/>
      <c r="SRS95" s="345"/>
      <c r="SRT95" s="345"/>
      <c r="SRU95" s="345"/>
      <c r="SRV95" s="345"/>
      <c r="SRW95" s="345"/>
      <c r="SRX95" s="345"/>
      <c r="SRY95" s="345"/>
      <c r="SRZ95" s="345"/>
      <c r="SSA95" s="345"/>
      <c r="SSB95" s="345"/>
      <c r="SSC95" s="345"/>
      <c r="SSD95" s="345"/>
      <c r="SSE95" s="345"/>
      <c r="SSF95" s="345"/>
      <c r="SSG95" s="345"/>
      <c r="SSH95" s="345"/>
      <c r="SSI95" s="345"/>
      <c r="SSJ95" s="345"/>
      <c r="SSK95" s="345"/>
      <c r="SSL95" s="345"/>
      <c r="SSM95" s="345"/>
      <c r="SSN95" s="345"/>
      <c r="SSO95" s="345"/>
      <c r="SSP95" s="345"/>
      <c r="SSQ95" s="345"/>
      <c r="SSR95" s="345"/>
      <c r="SSS95" s="345"/>
      <c r="SST95" s="345"/>
      <c r="SSU95" s="345"/>
      <c r="SSV95" s="345"/>
      <c r="SSW95" s="345"/>
      <c r="SSX95" s="345"/>
      <c r="SSY95" s="345"/>
      <c r="SSZ95" s="345"/>
      <c r="STA95" s="345"/>
      <c r="STB95" s="345"/>
      <c r="STC95" s="345"/>
      <c r="STD95" s="345"/>
      <c r="STE95" s="345"/>
      <c r="STF95" s="345"/>
      <c r="STG95" s="345"/>
      <c r="STH95" s="345"/>
      <c r="STI95" s="345"/>
      <c r="STJ95" s="345"/>
      <c r="STK95" s="345"/>
      <c r="STL95" s="345"/>
      <c r="STM95" s="345"/>
      <c r="STN95" s="345"/>
      <c r="STO95" s="345"/>
      <c r="STP95" s="345"/>
      <c r="STQ95" s="345"/>
      <c r="STR95" s="345"/>
      <c r="STS95" s="345"/>
      <c r="STT95" s="345"/>
      <c r="STU95" s="345"/>
      <c r="STV95" s="345"/>
      <c r="STW95" s="345"/>
      <c r="STX95" s="345"/>
      <c r="STY95" s="345"/>
      <c r="STZ95" s="345"/>
      <c r="SUA95" s="345"/>
      <c r="SUB95" s="345"/>
      <c r="SUC95" s="345"/>
      <c r="SUD95" s="345"/>
      <c r="SUE95" s="345"/>
      <c r="SUF95" s="345"/>
      <c r="SUG95" s="345"/>
      <c r="SUH95" s="345"/>
      <c r="SUI95" s="345"/>
      <c r="SUJ95" s="345"/>
      <c r="SUK95" s="345"/>
      <c r="SUL95" s="345"/>
      <c r="SUM95" s="345"/>
      <c r="SUN95" s="345"/>
      <c r="SUO95" s="345"/>
      <c r="SUP95" s="345"/>
      <c r="SUQ95" s="345"/>
      <c r="SUR95" s="345"/>
      <c r="SUS95" s="345"/>
      <c r="SUT95" s="345"/>
      <c r="SUU95" s="345"/>
      <c r="SUV95" s="345"/>
      <c r="SUW95" s="345"/>
      <c r="SUX95" s="345"/>
      <c r="SUY95" s="345"/>
      <c r="SUZ95" s="345"/>
      <c r="SVA95" s="345"/>
      <c r="SVB95" s="345"/>
      <c r="SVC95" s="345"/>
      <c r="SVD95" s="345"/>
      <c r="SVE95" s="345"/>
      <c r="SVF95" s="345"/>
      <c r="SVG95" s="345"/>
      <c r="SVH95" s="345"/>
      <c r="SVI95" s="345"/>
      <c r="SVJ95" s="345"/>
      <c r="SVK95" s="345"/>
      <c r="SVL95" s="345"/>
      <c r="SVM95" s="345"/>
      <c r="SVN95" s="345"/>
      <c r="SVO95" s="345"/>
      <c r="SVP95" s="345"/>
      <c r="SVQ95" s="345"/>
      <c r="SVR95" s="345"/>
      <c r="SVS95" s="345"/>
      <c r="SVT95" s="345"/>
      <c r="SVU95" s="345"/>
      <c r="SVV95" s="345"/>
      <c r="SVW95" s="345"/>
      <c r="SVX95" s="345"/>
      <c r="SVY95" s="345"/>
      <c r="SVZ95" s="345"/>
      <c r="SWA95" s="345"/>
      <c r="SWB95" s="345"/>
      <c r="SWC95" s="345"/>
      <c r="SWD95" s="345"/>
      <c r="SWE95" s="345"/>
      <c r="SWF95" s="345"/>
      <c r="SWG95" s="345"/>
      <c r="SWH95" s="345"/>
      <c r="SWI95" s="345"/>
      <c r="SWJ95" s="345"/>
      <c r="SWK95" s="345"/>
      <c r="SWL95" s="345"/>
      <c r="SWM95" s="345"/>
      <c r="SWN95" s="345"/>
      <c r="SWO95" s="345"/>
      <c r="SWP95" s="345"/>
      <c r="SWQ95" s="345"/>
      <c r="SWR95" s="345"/>
      <c r="SWS95" s="345"/>
      <c r="SWT95" s="345"/>
      <c r="SWU95" s="345"/>
      <c r="SWV95" s="345"/>
      <c r="SWW95" s="345"/>
      <c r="SWX95" s="345"/>
      <c r="SWY95" s="345"/>
      <c r="SWZ95" s="345"/>
      <c r="SXA95" s="345"/>
      <c r="SXB95" s="345"/>
      <c r="SXC95" s="345"/>
      <c r="SXD95" s="345"/>
      <c r="SXE95" s="345"/>
      <c r="SXF95" s="345"/>
      <c r="SXG95" s="345"/>
      <c r="SXH95" s="345"/>
      <c r="SXI95" s="345"/>
      <c r="SXJ95" s="345"/>
      <c r="SXK95" s="345"/>
      <c r="SXL95" s="345"/>
      <c r="SXM95" s="345"/>
      <c r="SXN95" s="345"/>
      <c r="SXO95" s="345"/>
      <c r="SXP95" s="345"/>
      <c r="SXQ95" s="345"/>
      <c r="SXR95" s="345"/>
      <c r="SXS95" s="345"/>
      <c r="SXT95" s="345"/>
      <c r="SXU95" s="345"/>
      <c r="SXV95" s="345"/>
      <c r="SXW95" s="345"/>
      <c r="SXX95" s="345"/>
      <c r="SXY95" s="345"/>
      <c r="SXZ95" s="345"/>
      <c r="SYA95" s="345"/>
      <c r="SYB95" s="345"/>
      <c r="SYC95" s="345"/>
      <c r="SYD95" s="345"/>
      <c r="SYE95" s="345"/>
      <c r="SYF95" s="345"/>
      <c r="SYG95" s="345"/>
      <c r="SYH95" s="345"/>
      <c r="SYI95" s="345"/>
      <c r="SYJ95" s="345"/>
      <c r="SYK95" s="345"/>
      <c r="SYL95" s="345"/>
      <c r="SYM95" s="345"/>
      <c r="SYN95" s="345"/>
      <c r="SYO95" s="345"/>
      <c r="SYP95" s="345"/>
      <c r="SYQ95" s="345"/>
      <c r="SYR95" s="345"/>
      <c r="SYS95" s="345"/>
      <c r="SYT95" s="345"/>
      <c r="SYU95" s="345"/>
      <c r="SYV95" s="345"/>
      <c r="SYW95" s="345"/>
      <c r="SYX95" s="345"/>
      <c r="SYY95" s="345"/>
      <c r="SYZ95" s="345"/>
      <c r="SZA95" s="345"/>
      <c r="SZB95" s="345"/>
      <c r="SZC95" s="345"/>
      <c r="SZD95" s="345"/>
      <c r="SZE95" s="345"/>
      <c r="SZF95" s="345"/>
      <c r="SZG95" s="345"/>
      <c r="SZH95" s="345"/>
      <c r="SZI95" s="345"/>
      <c r="SZJ95" s="345"/>
      <c r="SZK95" s="345"/>
      <c r="SZL95" s="345"/>
      <c r="SZM95" s="345"/>
      <c r="SZN95" s="345"/>
      <c r="SZO95" s="345"/>
      <c r="SZP95" s="345"/>
      <c r="SZQ95" s="345"/>
      <c r="SZR95" s="345"/>
      <c r="SZS95" s="345"/>
      <c r="SZT95" s="345"/>
      <c r="SZU95" s="345"/>
      <c r="SZV95" s="345"/>
      <c r="SZW95" s="345"/>
      <c r="SZX95" s="345"/>
      <c r="SZY95" s="345"/>
      <c r="SZZ95" s="345"/>
      <c r="TAA95" s="345"/>
      <c r="TAB95" s="345"/>
      <c r="TAC95" s="345"/>
      <c r="TAD95" s="345"/>
      <c r="TAE95" s="345"/>
      <c r="TAF95" s="345"/>
      <c r="TAG95" s="345"/>
      <c r="TAH95" s="345"/>
      <c r="TAI95" s="345"/>
      <c r="TAJ95" s="345"/>
      <c r="TAK95" s="345"/>
      <c r="TAL95" s="345"/>
      <c r="TAM95" s="345"/>
      <c r="TAN95" s="345"/>
      <c r="TAO95" s="345"/>
      <c r="TAP95" s="345"/>
      <c r="TAQ95" s="345"/>
      <c r="TAR95" s="345"/>
      <c r="TAS95" s="345"/>
      <c r="TAT95" s="345"/>
      <c r="TAU95" s="345"/>
      <c r="TAV95" s="345"/>
      <c r="TAW95" s="345"/>
      <c r="TAX95" s="345"/>
      <c r="TAY95" s="345"/>
      <c r="TAZ95" s="345"/>
      <c r="TBA95" s="345"/>
      <c r="TBB95" s="345"/>
      <c r="TBC95" s="345"/>
      <c r="TBD95" s="345"/>
      <c r="TBE95" s="345"/>
      <c r="TBF95" s="345"/>
      <c r="TBG95" s="345"/>
      <c r="TBH95" s="345"/>
      <c r="TBI95" s="345"/>
      <c r="TBJ95" s="345"/>
      <c r="TBK95" s="345"/>
      <c r="TBL95" s="345"/>
      <c r="TBM95" s="345"/>
      <c r="TBN95" s="345"/>
      <c r="TBO95" s="345"/>
      <c r="TBP95" s="345"/>
      <c r="TBQ95" s="345"/>
      <c r="TBR95" s="345"/>
      <c r="TBS95" s="345"/>
      <c r="TBT95" s="345"/>
      <c r="TBU95" s="345"/>
      <c r="TBV95" s="345"/>
      <c r="TBW95" s="345"/>
      <c r="TBX95" s="345"/>
      <c r="TBY95" s="345"/>
      <c r="TBZ95" s="345"/>
      <c r="TCA95" s="345"/>
      <c r="TCB95" s="345"/>
      <c r="TCC95" s="345"/>
      <c r="TCD95" s="345"/>
      <c r="TCE95" s="345"/>
      <c r="TCF95" s="345"/>
      <c r="TCG95" s="345"/>
      <c r="TCH95" s="345"/>
      <c r="TCI95" s="345"/>
      <c r="TCJ95" s="345"/>
      <c r="TCK95" s="345"/>
      <c r="TCL95" s="345"/>
      <c r="TCM95" s="345"/>
      <c r="TCN95" s="345"/>
      <c r="TCO95" s="345"/>
      <c r="TCP95" s="345"/>
      <c r="TCQ95" s="345"/>
      <c r="TCR95" s="345"/>
      <c r="TCS95" s="345"/>
      <c r="TCT95" s="345"/>
      <c r="TCU95" s="345"/>
      <c r="TCV95" s="345"/>
      <c r="TCW95" s="345"/>
      <c r="TCX95" s="345"/>
      <c r="TCY95" s="345"/>
      <c r="TCZ95" s="345"/>
      <c r="TDA95" s="345"/>
      <c r="TDB95" s="345"/>
      <c r="TDC95" s="345"/>
      <c r="TDD95" s="345"/>
      <c r="TDE95" s="345"/>
      <c r="TDF95" s="345"/>
      <c r="TDG95" s="345"/>
      <c r="TDH95" s="345"/>
      <c r="TDI95" s="345"/>
      <c r="TDJ95" s="345"/>
      <c r="TDK95" s="345"/>
      <c r="TDL95" s="345"/>
      <c r="TDM95" s="345"/>
      <c r="TDN95" s="345"/>
      <c r="TDO95" s="345"/>
      <c r="TDP95" s="345"/>
      <c r="TDQ95" s="345"/>
      <c r="TDR95" s="345"/>
      <c r="TDS95" s="345"/>
      <c r="TDT95" s="345"/>
      <c r="TDU95" s="345"/>
      <c r="TDV95" s="345"/>
      <c r="TDW95" s="345"/>
      <c r="TDX95" s="345"/>
      <c r="TDY95" s="345"/>
      <c r="TDZ95" s="345"/>
      <c r="TEA95" s="345"/>
      <c r="TEB95" s="345"/>
      <c r="TEC95" s="345"/>
      <c r="TED95" s="345"/>
      <c r="TEE95" s="345"/>
      <c r="TEF95" s="345"/>
      <c r="TEG95" s="345"/>
      <c r="TEH95" s="345"/>
      <c r="TEI95" s="345"/>
      <c r="TEJ95" s="345"/>
      <c r="TEK95" s="345"/>
      <c r="TEL95" s="345"/>
      <c r="TEM95" s="345"/>
      <c r="TEN95" s="345"/>
      <c r="TEO95" s="345"/>
      <c r="TEP95" s="345"/>
      <c r="TEQ95" s="345"/>
      <c r="TER95" s="345"/>
      <c r="TES95" s="345"/>
      <c r="TET95" s="345"/>
      <c r="TEU95" s="345"/>
      <c r="TEV95" s="345"/>
      <c r="TEW95" s="345"/>
      <c r="TEX95" s="345"/>
      <c r="TEY95" s="345"/>
      <c r="TEZ95" s="345"/>
      <c r="TFA95" s="345"/>
      <c r="TFB95" s="345"/>
      <c r="TFC95" s="345"/>
      <c r="TFD95" s="345"/>
      <c r="TFE95" s="345"/>
      <c r="TFF95" s="345"/>
      <c r="TFG95" s="345"/>
      <c r="TFH95" s="345"/>
      <c r="TFI95" s="345"/>
      <c r="TFJ95" s="345"/>
      <c r="TFK95" s="345"/>
      <c r="TFL95" s="345"/>
      <c r="TFM95" s="345"/>
      <c r="TFN95" s="345"/>
      <c r="TFO95" s="345"/>
      <c r="TFP95" s="345"/>
      <c r="TFQ95" s="345"/>
      <c r="TFR95" s="345"/>
      <c r="TFS95" s="345"/>
      <c r="TFT95" s="345"/>
      <c r="TFU95" s="345"/>
      <c r="TFV95" s="345"/>
      <c r="TFW95" s="345"/>
      <c r="TFX95" s="345"/>
      <c r="TFY95" s="345"/>
      <c r="TFZ95" s="345"/>
      <c r="TGA95" s="345"/>
      <c r="TGB95" s="345"/>
      <c r="TGC95" s="345"/>
      <c r="TGD95" s="345"/>
      <c r="TGE95" s="345"/>
      <c r="TGF95" s="345"/>
      <c r="TGG95" s="345"/>
      <c r="TGH95" s="345"/>
      <c r="TGI95" s="345"/>
      <c r="TGJ95" s="345"/>
      <c r="TGK95" s="345"/>
      <c r="TGL95" s="345"/>
      <c r="TGM95" s="345"/>
      <c r="TGN95" s="345"/>
      <c r="TGO95" s="345"/>
      <c r="TGP95" s="345"/>
      <c r="TGQ95" s="345"/>
      <c r="TGR95" s="345"/>
      <c r="TGS95" s="345"/>
      <c r="TGT95" s="345"/>
      <c r="TGU95" s="345"/>
      <c r="TGV95" s="345"/>
      <c r="TGW95" s="345"/>
      <c r="TGX95" s="345"/>
      <c r="TGY95" s="345"/>
      <c r="TGZ95" s="345"/>
      <c r="THA95" s="345"/>
      <c r="THB95" s="345"/>
      <c r="THC95" s="345"/>
      <c r="THD95" s="345"/>
      <c r="THE95" s="345"/>
      <c r="THF95" s="345"/>
      <c r="THG95" s="345"/>
      <c r="THH95" s="345"/>
      <c r="THI95" s="345"/>
      <c r="THJ95" s="345"/>
      <c r="THK95" s="345"/>
      <c r="THL95" s="345"/>
      <c r="THM95" s="345"/>
      <c r="THN95" s="345"/>
      <c r="THO95" s="345"/>
      <c r="THP95" s="345"/>
      <c r="THQ95" s="345"/>
      <c r="THR95" s="345"/>
      <c r="THS95" s="345"/>
      <c r="THT95" s="345"/>
      <c r="THU95" s="345"/>
      <c r="THV95" s="345"/>
      <c r="THW95" s="345"/>
      <c r="THX95" s="345"/>
      <c r="THY95" s="345"/>
      <c r="THZ95" s="345"/>
      <c r="TIA95" s="345"/>
      <c r="TIB95" s="345"/>
      <c r="TIC95" s="345"/>
      <c r="TID95" s="345"/>
      <c r="TIE95" s="345"/>
      <c r="TIF95" s="345"/>
      <c r="TIG95" s="345"/>
      <c r="TIH95" s="345"/>
      <c r="TII95" s="345"/>
      <c r="TIJ95" s="345"/>
      <c r="TIK95" s="345"/>
      <c r="TIL95" s="345"/>
      <c r="TIM95" s="345"/>
      <c r="TIN95" s="345"/>
      <c r="TIO95" s="345"/>
      <c r="TIP95" s="345"/>
      <c r="TIQ95" s="345"/>
      <c r="TIR95" s="345"/>
      <c r="TIS95" s="345"/>
      <c r="TIT95" s="345"/>
      <c r="TIU95" s="345"/>
      <c r="TIV95" s="345"/>
      <c r="TIW95" s="345"/>
      <c r="TIX95" s="345"/>
      <c r="TIY95" s="345"/>
      <c r="TIZ95" s="345"/>
      <c r="TJA95" s="345"/>
      <c r="TJB95" s="345"/>
      <c r="TJC95" s="345"/>
      <c r="TJD95" s="345"/>
      <c r="TJE95" s="345"/>
      <c r="TJF95" s="345"/>
      <c r="TJG95" s="345"/>
      <c r="TJH95" s="345"/>
      <c r="TJI95" s="345"/>
      <c r="TJJ95" s="345"/>
      <c r="TJK95" s="345"/>
      <c r="TJL95" s="345"/>
      <c r="TJM95" s="345"/>
      <c r="TJN95" s="345"/>
      <c r="TJO95" s="345"/>
      <c r="TJP95" s="345"/>
      <c r="TJQ95" s="345"/>
      <c r="TJR95" s="345"/>
      <c r="TJS95" s="345"/>
      <c r="TJT95" s="345"/>
      <c r="TJU95" s="345"/>
      <c r="TJV95" s="345"/>
      <c r="TJW95" s="345"/>
      <c r="TJX95" s="345"/>
      <c r="TJY95" s="345"/>
      <c r="TJZ95" s="345"/>
      <c r="TKA95" s="345"/>
      <c r="TKB95" s="345"/>
      <c r="TKC95" s="345"/>
      <c r="TKD95" s="345"/>
      <c r="TKE95" s="345"/>
      <c r="TKF95" s="345"/>
      <c r="TKG95" s="345"/>
      <c r="TKH95" s="345"/>
      <c r="TKI95" s="345"/>
      <c r="TKJ95" s="345"/>
      <c r="TKK95" s="345"/>
      <c r="TKL95" s="345"/>
      <c r="TKM95" s="345"/>
      <c r="TKN95" s="345"/>
      <c r="TKO95" s="345"/>
      <c r="TKP95" s="345"/>
      <c r="TKQ95" s="345"/>
      <c r="TKR95" s="345"/>
      <c r="TKS95" s="345"/>
      <c r="TKT95" s="345"/>
      <c r="TKU95" s="345"/>
      <c r="TKV95" s="345"/>
      <c r="TKW95" s="345"/>
      <c r="TKX95" s="345"/>
      <c r="TKY95" s="345"/>
      <c r="TKZ95" s="345"/>
      <c r="TLA95" s="345"/>
      <c r="TLB95" s="345"/>
      <c r="TLC95" s="345"/>
      <c r="TLD95" s="345"/>
      <c r="TLE95" s="345"/>
      <c r="TLF95" s="345"/>
      <c r="TLG95" s="345"/>
      <c r="TLH95" s="345"/>
      <c r="TLI95" s="345"/>
      <c r="TLJ95" s="345"/>
      <c r="TLK95" s="345"/>
      <c r="TLL95" s="345"/>
      <c r="TLM95" s="345"/>
      <c r="TLN95" s="345"/>
      <c r="TLO95" s="345"/>
      <c r="TLP95" s="345"/>
      <c r="TLQ95" s="345"/>
      <c r="TLR95" s="345"/>
      <c r="TLS95" s="345"/>
      <c r="TLT95" s="345"/>
      <c r="TLU95" s="345"/>
      <c r="TLV95" s="345"/>
      <c r="TLW95" s="345"/>
      <c r="TLX95" s="345"/>
      <c r="TLY95" s="345"/>
      <c r="TLZ95" s="345"/>
      <c r="TMA95" s="345"/>
      <c r="TMB95" s="345"/>
      <c r="TMC95" s="345"/>
      <c r="TMD95" s="345"/>
      <c r="TME95" s="345"/>
      <c r="TMF95" s="345"/>
      <c r="TMG95" s="345"/>
      <c r="TMH95" s="345"/>
      <c r="TMI95" s="345"/>
      <c r="TMJ95" s="345"/>
      <c r="TMK95" s="345"/>
      <c r="TML95" s="345"/>
      <c r="TMM95" s="345"/>
      <c r="TMN95" s="345"/>
      <c r="TMO95" s="345"/>
      <c r="TMP95" s="345"/>
      <c r="TMQ95" s="345"/>
      <c r="TMR95" s="345"/>
      <c r="TMS95" s="345"/>
      <c r="TMT95" s="345"/>
      <c r="TMU95" s="345"/>
      <c r="TMV95" s="345"/>
      <c r="TMW95" s="345"/>
      <c r="TMX95" s="345"/>
      <c r="TMY95" s="345"/>
      <c r="TMZ95" s="345"/>
      <c r="TNA95" s="345"/>
      <c r="TNB95" s="345"/>
      <c r="TNC95" s="345"/>
      <c r="TND95" s="345"/>
      <c r="TNE95" s="345"/>
      <c r="TNF95" s="345"/>
      <c r="TNG95" s="345"/>
      <c r="TNH95" s="345"/>
      <c r="TNI95" s="345"/>
      <c r="TNJ95" s="345"/>
      <c r="TNK95" s="345"/>
      <c r="TNL95" s="345"/>
      <c r="TNM95" s="345"/>
      <c r="TNN95" s="345"/>
      <c r="TNO95" s="345"/>
      <c r="TNP95" s="345"/>
      <c r="TNQ95" s="345"/>
      <c r="TNR95" s="345"/>
      <c r="TNS95" s="345"/>
      <c r="TNT95" s="345"/>
      <c r="TNU95" s="345"/>
      <c r="TNV95" s="345"/>
      <c r="TNW95" s="345"/>
      <c r="TNX95" s="345"/>
      <c r="TNY95" s="345"/>
      <c r="TNZ95" s="345"/>
      <c r="TOA95" s="345"/>
      <c r="TOB95" s="345"/>
      <c r="TOC95" s="345"/>
      <c r="TOD95" s="345"/>
      <c r="TOE95" s="345"/>
      <c r="TOF95" s="345"/>
      <c r="TOG95" s="345"/>
      <c r="TOH95" s="345"/>
      <c r="TOI95" s="345"/>
      <c r="TOJ95" s="345"/>
      <c r="TOK95" s="345"/>
      <c r="TOL95" s="345"/>
      <c r="TOM95" s="345"/>
      <c r="TON95" s="345"/>
      <c r="TOO95" s="345"/>
      <c r="TOP95" s="345"/>
      <c r="TOQ95" s="345"/>
      <c r="TOR95" s="345"/>
      <c r="TOS95" s="345"/>
      <c r="TOT95" s="345"/>
      <c r="TOU95" s="345"/>
      <c r="TOV95" s="345"/>
      <c r="TOW95" s="345"/>
      <c r="TOX95" s="345"/>
      <c r="TOY95" s="345"/>
      <c r="TOZ95" s="345"/>
      <c r="TPA95" s="345"/>
      <c r="TPB95" s="345"/>
      <c r="TPC95" s="345"/>
      <c r="TPD95" s="345"/>
      <c r="TPE95" s="345"/>
      <c r="TPF95" s="345"/>
      <c r="TPG95" s="345"/>
      <c r="TPH95" s="345"/>
      <c r="TPI95" s="345"/>
      <c r="TPJ95" s="345"/>
      <c r="TPK95" s="345"/>
      <c r="TPL95" s="345"/>
      <c r="TPM95" s="345"/>
      <c r="TPN95" s="345"/>
      <c r="TPO95" s="345"/>
      <c r="TPP95" s="345"/>
      <c r="TPQ95" s="345"/>
      <c r="TPR95" s="345"/>
      <c r="TPS95" s="345"/>
      <c r="TPT95" s="345"/>
      <c r="TPU95" s="345"/>
      <c r="TPV95" s="345"/>
      <c r="TPW95" s="345"/>
      <c r="TPX95" s="345"/>
      <c r="TPY95" s="345"/>
      <c r="TPZ95" s="345"/>
      <c r="TQA95" s="345"/>
      <c r="TQB95" s="345"/>
      <c r="TQC95" s="345"/>
      <c r="TQD95" s="345"/>
      <c r="TQE95" s="345"/>
      <c r="TQF95" s="345"/>
      <c r="TQG95" s="345"/>
      <c r="TQH95" s="345"/>
      <c r="TQI95" s="345"/>
      <c r="TQJ95" s="345"/>
      <c r="TQK95" s="345"/>
      <c r="TQL95" s="345"/>
      <c r="TQM95" s="345"/>
      <c r="TQN95" s="345"/>
      <c r="TQO95" s="345"/>
      <c r="TQP95" s="345"/>
      <c r="TQQ95" s="345"/>
      <c r="TQR95" s="345"/>
      <c r="TQS95" s="345"/>
      <c r="TQT95" s="345"/>
      <c r="TQU95" s="345"/>
      <c r="TQV95" s="345"/>
      <c r="TQW95" s="345"/>
      <c r="TQX95" s="345"/>
      <c r="TQY95" s="345"/>
      <c r="TQZ95" s="345"/>
      <c r="TRA95" s="345"/>
      <c r="TRB95" s="345"/>
      <c r="TRC95" s="345"/>
      <c r="TRD95" s="345"/>
      <c r="TRE95" s="345"/>
      <c r="TRF95" s="345"/>
      <c r="TRG95" s="345"/>
      <c r="TRH95" s="345"/>
      <c r="TRI95" s="345"/>
      <c r="TRJ95" s="345"/>
      <c r="TRK95" s="345"/>
      <c r="TRL95" s="345"/>
      <c r="TRM95" s="345"/>
      <c r="TRN95" s="345"/>
      <c r="TRO95" s="345"/>
      <c r="TRP95" s="345"/>
      <c r="TRQ95" s="345"/>
      <c r="TRR95" s="345"/>
      <c r="TRS95" s="345"/>
      <c r="TRT95" s="345"/>
      <c r="TRU95" s="345"/>
      <c r="TRV95" s="345"/>
      <c r="TRW95" s="345"/>
      <c r="TRX95" s="345"/>
      <c r="TRY95" s="345"/>
      <c r="TRZ95" s="345"/>
      <c r="TSA95" s="345"/>
      <c r="TSB95" s="345"/>
      <c r="TSC95" s="345"/>
      <c r="TSD95" s="345"/>
      <c r="TSE95" s="345"/>
      <c r="TSF95" s="345"/>
      <c r="TSG95" s="345"/>
      <c r="TSH95" s="345"/>
      <c r="TSI95" s="345"/>
      <c r="TSJ95" s="345"/>
      <c r="TSK95" s="345"/>
      <c r="TSL95" s="345"/>
      <c r="TSM95" s="345"/>
      <c r="TSN95" s="345"/>
      <c r="TSO95" s="345"/>
      <c r="TSP95" s="345"/>
      <c r="TSQ95" s="345"/>
      <c r="TSR95" s="345"/>
      <c r="TSS95" s="345"/>
      <c r="TST95" s="345"/>
      <c r="TSU95" s="345"/>
      <c r="TSV95" s="345"/>
      <c r="TSW95" s="345"/>
      <c r="TSX95" s="345"/>
      <c r="TSY95" s="345"/>
      <c r="TSZ95" s="345"/>
      <c r="TTA95" s="345"/>
      <c r="TTB95" s="345"/>
      <c r="TTC95" s="345"/>
      <c r="TTD95" s="345"/>
      <c r="TTE95" s="345"/>
      <c r="TTF95" s="345"/>
      <c r="TTG95" s="345"/>
      <c r="TTH95" s="345"/>
      <c r="TTI95" s="345"/>
      <c r="TTJ95" s="345"/>
      <c r="TTK95" s="345"/>
      <c r="TTL95" s="345"/>
      <c r="TTM95" s="345"/>
      <c r="TTN95" s="345"/>
      <c r="TTO95" s="345"/>
      <c r="TTP95" s="345"/>
      <c r="TTQ95" s="345"/>
      <c r="TTR95" s="345"/>
      <c r="TTS95" s="345"/>
      <c r="TTT95" s="345"/>
      <c r="TTU95" s="345"/>
      <c r="TTV95" s="345"/>
      <c r="TTW95" s="345"/>
      <c r="TTX95" s="345"/>
      <c r="TTY95" s="345"/>
      <c r="TTZ95" s="345"/>
      <c r="TUA95" s="345"/>
      <c r="TUB95" s="345"/>
      <c r="TUC95" s="345"/>
      <c r="TUD95" s="345"/>
      <c r="TUE95" s="345"/>
      <c r="TUF95" s="345"/>
      <c r="TUG95" s="345"/>
      <c r="TUH95" s="345"/>
      <c r="TUI95" s="345"/>
      <c r="TUJ95" s="345"/>
      <c r="TUK95" s="345"/>
      <c r="TUL95" s="345"/>
      <c r="TUM95" s="345"/>
      <c r="TUN95" s="345"/>
      <c r="TUO95" s="345"/>
      <c r="TUP95" s="345"/>
      <c r="TUQ95" s="345"/>
      <c r="TUR95" s="345"/>
      <c r="TUS95" s="345"/>
      <c r="TUT95" s="345"/>
      <c r="TUU95" s="345"/>
      <c r="TUV95" s="345"/>
      <c r="TUW95" s="345"/>
      <c r="TUX95" s="345"/>
      <c r="TUY95" s="345"/>
      <c r="TUZ95" s="345"/>
      <c r="TVA95" s="345"/>
      <c r="TVB95" s="345"/>
      <c r="TVC95" s="345"/>
      <c r="TVD95" s="345"/>
      <c r="TVE95" s="345"/>
      <c r="TVF95" s="345"/>
      <c r="TVG95" s="345"/>
      <c r="TVH95" s="345"/>
      <c r="TVI95" s="345"/>
      <c r="TVJ95" s="345"/>
      <c r="TVK95" s="345"/>
      <c r="TVL95" s="345"/>
      <c r="TVM95" s="345"/>
      <c r="TVN95" s="345"/>
      <c r="TVO95" s="345"/>
      <c r="TVP95" s="345"/>
      <c r="TVQ95" s="345"/>
      <c r="TVR95" s="345"/>
      <c r="TVS95" s="345"/>
      <c r="TVT95" s="345"/>
      <c r="TVU95" s="345"/>
      <c r="TVV95" s="345"/>
      <c r="TVW95" s="345"/>
      <c r="TVX95" s="345"/>
      <c r="TVY95" s="345"/>
      <c r="TVZ95" s="345"/>
      <c r="TWA95" s="345"/>
      <c r="TWB95" s="345"/>
      <c r="TWC95" s="345"/>
      <c r="TWD95" s="345"/>
      <c r="TWE95" s="345"/>
      <c r="TWF95" s="345"/>
      <c r="TWG95" s="345"/>
      <c r="TWH95" s="345"/>
      <c r="TWI95" s="345"/>
      <c r="TWJ95" s="345"/>
      <c r="TWK95" s="345"/>
      <c r="TWL95" s="345"/>
      <c r="TWM95" s="345"/>
      <c r="TWN95" s="345"/>
      <c r="TWO95" s="345"/>
      <c r="TWP95" s="345"/>
      <c r="TWQ95" s="345"/>
      <c r="TWR95" s="345"/>
      <c r="TWS95" s="345"/>
      <c r="TWT95" s="345"/>
      <c r="TWU95" s="345"/>
      <c r="TWV95" s="345"/>
      <c r="TWW95" s="345"/>
      <c r="TWX95" s="345"/>
      <c r="TWY95" s="345"/>
      <c r="TWZ95" s="345"/>
      <c r="TXA95" s="345"/>
      <c r="TXB95" s="345"/>
      <c r="TXC95" s="345"/>
      <c r="TXD95" s="345"/>
      <c r="TXE95" s="345"/>
      <c r="TXF95" s="345"/>
      <c r="TXG95" s="345"/>
      <c r="TXH95" s="345"/>
      <c r="TXI95" s="345"/>
      <c r="TXJ95" s="345"/>
      <c r="TXK95" s="345"/>
      <c r="TXL95" s="345"/>
      <c r="TXM95" s="345"/>
      <c r="TXN95" s="345"/>
      <c r="TXO95" s="345"/>
      <c r="TXP95" s="345"/>
      <c r="TXQ95" s="345"/>
      <c r="TXR95" s="345"/>
      <c r="TXS95" s="345"/>
      <c r="TXT95" s="345"/>
      <c r="TXU95" s="345"/>
      <c r="TXV95" s="345"/>
      <c r="TXW95" s="345"/>
      <c r="TXX95" s="345"/>
      <c r="TXY95" s="345"/>
      <c r="TXZ95" s="345"/>
      <c r="TYA95" s="345"/>
      <c r="TYB95" s="345"/>
      <c r="TYC95" s="345"/>
      <c r="TYD95" s="345"/>
      <c r="TYE95" s="345"/>
      <c r="TYF95" s="345"/>
      <c r="TYG95" s="345"/>
      <c r="TYH95" s="345"/>
      <c r="TYI95" s="345"/>
      <c r="TYJ95" s="345"/>
      <c r="TYK95" s="345"/>
      <c r="TYL95" s="345"/>
      <c r="TYM95" s="345"/>
      <c r="TYN95" s="345"/>
      <c r="TYO95" s="345"/>
      <c r="TYP95" s="345"/>
      <c r="TYQ95" s="345"/>
      <c r="TYR95" s="345"/>
      <c r="TYS95" s="345"/>
      <c r="TYT95" s="345"/>
      <c r="TYU95" s="345"/>
      <c r="TYV95" s="345"/>
      <c r="TYW95" s="345"/>
      <c r="TYX95" s="345"/>
      <c r="TYY95" s="345"/>
      <c r="TYZ95" s="345"/>
      <c r="TZA95" s="345"/>
      <c r="TZB95" s="345"/>
      <c r="TZC95" s="345"/>
      <c r="TZD95" s="345"/>
      <c r="TZE95" s="345"/>
      <c r="TZF95" s="345"/>
      <c r="TZG95" s="345"/>
      <c r="TZH95" s="345"/>
      <c r="TZI95" s="345"/>
      <c r="TZJ95" s="345"/>
      <c r="TZK95" s="345"/>
      <c r="TZL95" s="345"/>
      <c r="TZM95" s="345"/>
      <c r="TZN95" s="345"/>
      <c r="TZO95" s="345"/>
      <c r="TZP95" s="345"/>
      <c r="TZQ95" s="345"/>
      <c r="TZR95" s="345"/>
      <c r="TZS95" s="345"/>
      <c r="TZT95" s="345"/>
      <c r="TZU95" s="345"/>
      <c r="TZV95" s="345"/>
      <c r="TZW95" s="345"/>
      <c r="TZX95" s="345"/>
      <c r="TZY95" s="345"/>
      <c r="TZZ95" s="345"/>
      <c r="UAA95" s="345"/>
      <c r="UAB95" s="345"/>
      <c r="UAC95" s="345"/>
      <c r="UAD95" s="345"/>
      <c r="UAE95" s="345"/>
      <c r="UAF95" s="345"/>
      <c r="UAG95" s="345"/>
      <c r="UAH95" s="345"/>
      <c r="UAI95" s="345"/>
      <c r="UAJ95" s="345"/>
      <c r="UAK95" s="345"/>
      <c r="UAL95" s="345"/>
      <c r="UAM95" s="345"/>
      <c r="UAN95" s="345"/>
      <c r="UAO95" s="345"/>
      <c r="UAP95" s="345"/>
      <c r="UAQ95" s="345"/>
      <c r="UAR95" s="345"/>
      <c r="UAS95" s="345"/>
      <c r="UAT95" s="345"/>
      <c r="UAU95" s="345"/>
      <c r="UAV95" s="345"/>
      <c r="UAW95" s="345"/>
      <c r="UAX95" s="345"/>
      <c r="UAY95" s="345"/>
      <c r="UAZ95" s="345"/>
      <c r="UBA95" s="345"/>
      <c r="UBB95" s="345"/>
      <c r="UBC95" s="345"/>
      <c r="UBD95" s="345"/>
      <c r="UBE95" s="345"/>
      <c r="UBF95" s="345"/>
      <c r="UBG95" s="345"/>
      <c r="UBH95" s="345"/>
      <c r="UBI95" s="345"/>
      <c r="UBJ95" s="345"/>
      <c r="UBK95" s="345"/>
      <c r="UBL95" s="345"/>
      <c r="UBM95" s="345"/>
      <c r="UBN95" s="345"/>
      <c r="UBO95" s="345"/>
      <c r="UBP95" s="345"/>
      <c r="UBQ95" s="345"/>
      <c r="UBR95" s="345"/>
      <c r="UBS95" s="345"/>
      <c r="UBT95" s="345"/>
      <c r="UBU95" s="345"/>
      <c r="UBV95" s="345"/>
      <c r="UBW95" s="345"/>
      <c r="UBX95" s="345"/>
      <c r="UBY95" s="345"/>
      <c r="UBZ95" s="345"/>
      <c r="UCA95" s="345"/>
      <c r="UCB95" s="345"/>
      <c r="UCC95" s="345"/>
      <c r="UCD95" s="345"/>
      <c r="UCE95" s="345"/>
      <c r="UCF95" s="345"/>
      <c r="UCG95" s="345"/>
      <c r="UCH95" s="345"/>
      <c r="UCI95" s="345"/>
      <c r="UCJ95" s="345"/>
      <c r="UCK95" s="345"/>
      <c r="UCL95" s="345"/>
      <c r="UCM95" s="345"/>
      <c r="UCN95" s="345"/>
      <c r="UCO95" s="345"/>
      <c r="UCP95" s="345"/>
      <c r="UCQ95" s="345"/>
      <c r="UCR95" s="345"/>
      <c r="UCS95" s="345"/>
      <c r="UCT95" s="345"/>
      <c r="UCU95" s="345"/>
      <c r="UCV95" s="345"/>
      <c r="UCW95" s="345"/>
      <c r="UCX95" s="345"/>
      <c r="UCY95" s="345"/>
      <c r="UCZ95" s="345"/>
      <c r="UDA95" s="345"/>
      <c r="UDB95" s="345"/>
      <c r="UDC95" s="345"/>
      <c r="UDD95" s="345"/>
      <c r="UDE95" s="345"/>
      <c r="UDF95" s="345"/>
      <c r="UDG95" s="345"/>
      <c r="UDH95" s="345"/>
      <c r="UDI95" s="345"/>
      <c r="UDJ95" s="345"/>
      <c r="UDK95" s="345"/>
      <c r="UDL95" s="345"/>
      <c r="UDM95" s="345"/>
      <c r="UDN95" s="345"/>
      <c r="UDO95" s="345"/>
      <c r="UDP95" s="345"/>
      <c r="UDQ95" s="345"/>
      <c r="UDR95" s="345"/>
      <c r="UDS95" s="345"/>
      <c r="UDT95" s="345"/>
      <c r="UDU95" s="345"/>
      <c r="UDV95" s="345"/>
      <c r="UDW95" s="345"/>
      <c r="UDX95" s="345"/>
      <c r="UDY95" s="345"/>
      <c r="UDZ95" s="345"/>
      <c r="UEA95" s="345"/>
      <c r="UEB95" s="345"/>
      <c r="UEC95" s="345"/>
      <c r="UED95" s="345"/>
      <c r="UEE95" s="345"/>
      <c r="UEF95" s="345"/>
      <c r="UEG95" s="345"/>
      <c r="UEH95" s="345"/>
      <c r="UEI95" s="345"/>
      <c r="UEJ95" s="345"/>
      <c r="UEK95" s="345"/>
      <c r="UEL95" s="345"/>
      <c r="UEM95" s="345"/>
      <c r="UEN95" s="345"/>
      <c r="UEO95" s="345"/>
      <c r="UEP95" s="345"/>
      <c r="UEQ95" s="345"/>
      <c r="UER95" s="345"/>
      <c r="UES95" s="345"/>
      <c r="UET95" s="345"/>
      <c r="UEU95" s="345"/>
      <c r="UEV95" s="345"/>
      <c r="UEW95" s="345"/>
      <c r="UEX95" s="345"/>
      <c r="UEY95" s="345"/>
      <c r="UEZ95" s="345"/>
      <c r="UFA95" s="345"/>
      <c r="UFB95" s="345"/>
      <c r="UFC95" s="345"/>
      <c r="UFD95" s="345"/>
      <c r="UFE95" s="345"/>
      <c r="UFF95" s="345"/>
      <c r="UFG95" s="345"/>
      <c r="UFH95" s="345"/>
      <c r="UFI95" s="345"/>
      <c r="UFJ95" s="345"/>
      <c r="UFK95" s="345"/>
      <c r="UFL95" s="345"/>
      <c r="UFM95" s="345"/>
      <c r="UFN95" s="345"/>
      <c r="UFO95" s="345"/>
      <c r="UFP95" s="345"/>
      <c r="UFQ95" s="345"/>
      <c r="UFR95" s="345"/>
      <c r="UFS95" s="345"/>
      <c r="UFT95" s="345"/>
      <c r="UFU95" s="345"/>
      <c r="UFV95" s="345"/>
      <c r="UFW95" s="345"/>
      <c r="UFX95" s="345"/>
      <c r="UFY95" s="345"/>
      <c r="UFZ95" s="345"/>
      <c r="UGA95" s="345"/>
      <c r="UGB95" s="345"/>
      <c r="UGC95" s="345"/>
      <c r="UGD95" s="345"/>
      <c r="UGE95" s="345"/>
      <c r="UGF95" s="345"/>
      <c r="UGG95" s="345"/>
      <c r="UGH95" s="345"/>
      <c r="UGI95" s="345"/>
      <c r="UGJ95" s="345"/>
      <c r="UGK95" s="345"/>
      <c r="UGL95" s="345"/>
      <c r="UGM95" s="345"/>
      <c r="UGN95" s="345"/>
      <c r="UGO95" s="345"/>
      <c r="UGP95" s="345"/>
      <c r="UGQ95" s="345"/>
      <c r="UGR95" s="345"/>
      <c r="UGS95" s="345"/>
      <c r="UGT95" s="345"/>
      <c r="UGU95" s="345"/>
      <c r="UGV95" s="345"/>
      <c r="UGW95" s="345"/>
      <c r="UGX95" s="345"/>
      <c r="UGY95" s="345"/>
      <c r="UGZ95" s="345"/>
      <c r="UHA95" s="345"/>
      <c r="UHB95" s="345"/>
      <c r="UHC95" s="345"/>
      <c r="UHD95" s="345"/>
      <c r="UHE95" s="345"/>
      <c r="UHF95" s="345"/>
      <c r="UHG95" s="345"/>
      <c r="UHH95" s="345"/>
      <c r="UHI95" s="345"/>
      <c r="UHJ95" s="345"/>
      <c r="UHK95" s="345"/>
      <c r="UHL95" s="345"/>
      <c r="UHM95" s="345"/>
      <c r="UHN95" s="345"/>
      <c r="UHO95" s="345"/>
      <c r="UHP95" s="345"/>
      <c r="UHQ95" s="345"/>
      <c r="UHR95" s="345"/>
      <c r="UHS95" s="345"/>
      <c r="UHT95" s="345"/>
      <c r="UHU95" s="345"/>
      <c r="UHV95" s="345"/>
      <c r="UHW95" s="345"/>
      <c r="UHX95" s="345"/>
      <c r="UHY95" s="345"/>
      <c r="UHZ95" s="345"/>
      <c r="UIA95" s="345"/>
      <c r="UIB95" s="345"/>
      <c r="UIC95" s="345"/>
      <c r="UID95" s="345"/>
      <c r="UIE95" s="345"/>
      <c r="UIF95" s="345"/>
      <c r="UIG95" s="345"/>
      <c r="UIH95" s="345"/>
      <c r="UII95" s="345"/>
      <c r="UIJ95" s="345"/>
      <c r="UIK95" s="345"/>
      <c r="UIL95" s="345"/>
      <c r="UIM95" s="345"/>
      <c r="UIN95" s="345"/>
      <c r="UIO95" s="345"/>
      <c r="UIP95" s="345"/>
      <c r="UIQ95" s="345"/>
      <c r="UIR95" s="345"/>
      <c r="UIS95" s="345"/>
      <c r="UIT95" s="345"/>
      <c r="UIU95" s="345"/>
      <c r="UIV95" s="345"/>
      <c r="UIW95" s="345"/>
      <c r="UIX95" s="345"/>
      <c r="UIY95" s="345"/>
      <c r="UIZ95" s="345"/>
      <c r="UJA95" s="345"/>
      <c r="UJB95" s="345"/>
      <c r="UJC95" s="345"/>
      <c r="UJD95" s="345"/>
      <c r="UJE95" s="345"/>
      <c r="UJF95" s="345"/>
      <c r="UJG95" s="345"/>
      <c r="UJH95" s="345"/>
      <c r="UJI95" s="345"/>
      <c r="UJJ95" s="345"/>
      <c r="UJK95" s="345"/>
      <c r="UJL95" s="345"/>
      <c r="UJM95" s="345"/>
      <c r="UJN95" s="345"/>
      <c r="UJO95" s="345"/>
      <c r="UJP95" s="345"/>
      <c r="UJQ95" s="345"/>
      <c r="UJR95" s="345"/>
      <c r="UJS95" s="345"/>
      <c r="UJT95" s="345"/>
      <c r="UJU95" s="345"/>
      <c r="UJV95" s="345"/>
      <c r="UJW95" s="345"/>
      <c r="UJX95" s="345"/>
      <c r="UJY95" s="345"/>
      <c r="UJZ95" s="345"/>
      <c r="UKA95" s="345"/>
      <c r="UKB95" s="345"/>
      <c r="UKC95" s="345"/>
      <c r="UKD95" s="345"/>
      <c r="UKE95" s="345"/>
      <c r="UKF95" s="345"/>
      <c r="UKG95" s="345"/>
      <c r="UKH95" s="345"/>
      <c r="UKI95" s="345"/>
      <c r="UKJ95" s="345"/>
      <c r="UKK95" s="345"/>
      <c r="UKL95" s="345"/>
      <c r="UKM95" s="345"/>
      <c r="UKN95" s="345"/>
      <c r="UKO95" s="345"/>
      <c r="UKP95" s="345"/>
      <c r="UKQ95" s="345"/>
      <c r="UKR95" s="345"/>
      <c r="UKS95" s="345"/>
      <c r="UKT95" s="345"/>
      <c r="UKU95" s="345"/>
      <c r="UKV95" s="345"/>
      <c r="UKW95" s="345"/>
      <c r="UKX95" s="345"/>
      <c r="UKY95" s="345"/>
      <c r="UKZ95" s="345"/>
      <c r="ULA95" s="345"/>
      <c r="ULB95" s="345"/>
      <c r="ULC95" s="345"/>
      <c r="ULD95" s="345"/>
      <c r="ULE95" s="345"/>
      <c r="ULF95" s="345"/>
      <c r="ULG95" s="345"/>
      <c r="ULH95" s="345"/>
      <c r="ULI95" s="345"/>
      <c r="ULJ95" s="345"/>
      <c r="ULK95" s="345"/>
      <c r="ULL95" s="345"/>
      <c r="ULM95" s="345"/>
      <c r="ULN95" s="345"/>
      <c r="ULO95" s="345"/>
      <c r="ULP95" s="345"/>
      <c r="ULQ95" s="345"/>
      <c r="ULR95" s="345"/>
      <c r="ULS95" s="345"/>
      <c r="ULT95" s="345"/>
      <c r="ULU95" s="345"/>
      <c r="ULV95" s="345"/>
      <c r="ULW95" s="345"/>
      <c r="ULX95" s="345"/>
      <c r="ULY95" s="345"/>
      <c r="ULZ95" s="345"/>
      <c r="UMA95" s="345"/>
      <c r="UMB95" s="345"/>
      <c r="UMC95" s="345"/>
      <c r="UMD95" s="345"/>
      <c r="UME95" s="345"/>
      <c r="UMF95" s="345"/>
      <c r="UMG95" s="345"/>
      <c r="UMH95" s="345"/>
      <c r="UMI95" s="345"/>
      <c r="UMJ95" s="345"/>
      <c r="UMK95" s="345"/>
      <c r="UML95" s="345"/>
      <c r="UMM95" s="345"/>
      <c r="UMN95" s="345"/>
      <c r="UMO95" s="345"/>
      <c r="UMP95" s="345"/>
      <c r="UMQ95" s="345"/>
      <c r="UMR95" s="345"/>
      <c r="UMS95" s="345"/>
      <c r="UMT95" s="345"/>
      <c r="UMU95" s="345"/>
      <c r="UMV95" s="345"/>
      <c r="UMW95" s="345"/>
      <c r="UMX95" s="345"/>
      <c r="UMY95" s="345"/>
      <c r="UMZ95" s="345"/>
      <c r="UNA95" s="345"/>
      <c r="UNB95" s="345"/>
      <c r="UNC95" s="345"/>
      <c r="UND95" s="345"/>
      <c r="UNE95" s="345"/>
      <c r="UNF95" s="345"/>
      <c r="UNG95" s="345"/>
      <c r="UNH95" s="345"/>
      <c r="UNI95" s="345"/>
      <c r="UNJ95" s="345"/>
      <c r="UNK95" s="345"/>
      <c r="UNL95" s="345"/>
      <c r="UNM95" s="345"/>
      <c r="UNN95" s="345"/>
      <c r="UNO95" s="345"/>
      <c r="UNP95" s="345"/>
      <c r="UNQ95" s="345"/>
      <c r="UNR95" s="345"/>
      <c r="UNS95" s="345"/>
      <c r="UNT95" s="345"/>
      <c r="UNU95" s="345"/>
      <c r="UNV95" s="345"/>
      <c r="UNW95" s="345"/>
      <c r="UNX95" s="345"/>
      <c r="UNY95" s="345"/>
      <c r="UNZ95" s="345"/>
      <c r="UOA95" s="345"/>
      <c r="UOB95" s="345"/>
      <c r="UOC95" s="345"/>
      <c r="UOD95" s="345"/>
      <c r="UOE95" s="345"/>
      <c r="UOF95" s="345"/>
      <c r="UOG95" s="345"/>
      <c r="UOH95" s="345"/>
      <c r="UOI95" s="345"/>
      <c r="UOJ95" s="345"/>
      <c r="UOK95" s="345"/>
      <c r="UOL95" s="345"/>
      <c r="UOM95" s="345"/>
      <c r="UON95" s="345"/>
      <c r="UOO95" s="345"/>
      <c r="UOP95" s="345"/>
      <c r="UOQ95" s="345"/>
      <c r="UOR95" s="345"/>
      <c r="UOS95" s="345"/>
      <c r="UOT95" s="345"/>
      <c r="UOU95" s="345"/>
      <c r="UOV95" s="345"/>
      <c r="UOW95" s="345"/>
      <c r="UOX95" s="345"/>
      <c r="UOY95" s="345"/>
      <c r="UOZ95" s="345"/>
      <c r="UPA95" s="345"/>
      <c r="UPB95" s="345"/>
      <c r="UPC95" s="345"/>
      <c r="UPD95" s="345"/>
      <c r="UPE95" s="345"/>
      <c r="UPF95" s="345"/>
      <c r="UPG95" s="345"/>
      <c r="UPH95" s="345"/>
      <c r="UPI95" s="345"/>
      <c r="UPJ95" s="345"/>
      <c r="UPK95" s="345"/>
      <c r="UPL95" s="345"/>
      <c r="UPM95" s="345"/>
      <c r="UPN95" s="345"/>
      <c r="UPO95" s="345"/>
      <c r="UPP95" s="345"/>
      <c r="UPQ95" s="345"/>
      <c r="UPR95" s="345"/>
      <c r="UPS95" s="345"/>
      <c r="UPT95" s="345"/>
      <c r="UPU95" s="345"/>
      <c r="UPV95" s="345"/>
      <c r="UPW95" s="345"/>
      <c r="UPX95" s="345"/>
      <c r="UPY95" s="345"/>
      <c r="UPZ95" s="345"/>
      <c r="UQA95" s="345"/>
      <c r="UQB95" s="345"/>
      <c r="UQC95" s="345"/>
      <c r="UQD95" s="345"/>
      <c r="UQE95" s="345"/>
      <c r="UQF95" s="345"/>
      <c r="UQG95" s="345"/>
      <c r="UQH95" s="345"/>
      <c r="UQI95" s="345"/>
      <c r="UQJ95" s="345"/>
      <c r="UQK95" s="345"/>
      <c r="UQL95" s="345"/>
      <c r="UQM95" s="345"/>
      <c r="UQN95" s="345"/>
      <c r="UQO95" s="345"/>
      <c r="UQP95" s="345"/>
      <c r="UQQ95" s="345"/>
      <c r="UQR95" s="345"/>
      <c r="UQS95" s="345"/>
      <c r="UQT95" s="345"/>
      <c r="UQU95" s="345"/>
      <c r="UQV95" s="345"/>
      <c r="UQW95" s="345"/>
      <c r="UQX95" s="345"/>
      <c r="UQY95" s="345"/>
      <c r="UQZ95" s="345"/>
      <c r="URA95" s="345"/>
      <c r="URB95" s="345"/>
      <c r="URC95" s="345"/>
      <c r="URD95" s="345"/>
      <c r="URE95" s="345"/>
      <c r="URF95" s="345"/>
      <c r="URG95" s="345"/>
      <c r="URH95" s="345"/>
      <c r="URI95" s="345"/>
      <c r="URJ95" s="345"/>
      <c r="URK95" s="345"/>
      <c r="URL95" s="345"/>
      <c r="URM95" s="345"/>
      <c r="URN95" s="345"/>
      <c r="URO95" s="345"/>
      <c r="URP95" s="345"/>
      <c r="URQ95" s="345"/>
      <c r="URR95" s="345"/>
      <c r="URS95" s="345"/>
      <c r="URT95" s="345"/>
      <c r="URU95" s="345"/>
      <c r="URV95" s="345"/>
      <c r="URW95" s="345"/>
      <c r="URX95" s="345"/>
      <c r="URY95" s="345"/>
      <c r="URZ95" s="345"/>
      <c r="USA95" s="345"/>
      <c r="USB95" s="345"/>
      <c r="USC95" s="345"/>
      <c r="USD95" s="345"/>
      <c r="USE95" s="345"/>
      <c r="USF95" s="345"/>
      <c r="USG95" s="345"/>
      <c r="USH95" s="345"/>
      <c r="USI95" s="345"/>
      <c r="USJ95" s="345"/>
      <c r="USK95" s="345"/>
      <c r="USL95" s="345"/>
      <c r="USM95" s="345"/>
      <c r="USN95" s="345"/>
      <c r="USO95" s="345"/>
      <c r="USP95" s="345"/>
      <c r="USQ95" s="345"/>
      <c r="USR95" s="345"/>
      <c r="USS95" s="345"/>
      <c r="UST95" s="345"/>
      <c r="USU95" s="345"/>
      <c r="USV95" s="345"/>
      <c r="USW95" s="345"/>
      <c r="USX95" s="345"/>
      <c r="USY95" s="345"/>
      <c r="USZ95" s="345"/>
      <c r="UTA95" s="345"/>
      <c r="UTB95" s="345"/>
      <c r="UTC95" s="345"/>
      <c r="UTD95" s="345"/>
      <c r="UTE95" s="345"/>
      <c r="UTF95" s="345"/>
      <c r="UTG95" s="345"/>
      <c r="UTH95" s="345"/>
      <c r="UTI95" s="345"/>
      <c r="UTJ95" s="345"/>
      <c r="UTK95" s="345"/>
      <c r="UTL95" s="345"/>
      <c r="UTM95" s="345"/>
      <c r="UTN95" s="345"/>
      <c r="UTO95" s="345"/>
      <c r="UTP95" s="345"/>
      <c r="UTQ95" s="345"/>
      <c r="UTR95" s="345"/>
      <c r="UTS95" s="345"/>
      <c r="UTT95" s="345"/>
      <c r="UTU95" s="345"/>
      <c r="UTV95" s="345"/>
      <c r="UTW95" s="345"/>
      <c r="UTX95" s="345"/>
      <c r="UTY95" s="345"/>
      <c r="UTZ95" s="345"/>
      <c r="UUA95" s="345"/>
      <c r="UUB95" s="345"/>
      <c r="UUC95" s="345"/>
      <c r="UUD95" s="345"/>
      <c r="UUE95" s="345"/>
      <c r="UUF95" s="345"/>
      <c r="UUG95" s="345"/>
      <c r="UUH95" s="345"/>
      <c r="UUI95" s="345"/>
      <c r="UUJ95" s="345"/>
      <c r="UUK95" s="345"/>
      <c r="UUL95" s="345"/>
      <c r="UUM95" s="345"/>
      <c r="UUN95" s="345"/>
      <c r="UUO95" s="345"/>
      <c r="UUP95" s="345"/>
      <c r="UUQ95" s="345"/>
      <c r="UUR95" s="345"/>
      <c r="UUS95" s="345"/>
      <c r="UUT95" s="345"/>
      <c r="UUU95" s="345"/>
      <c r="UUV95" s="345"/>
      <c r="UUW95" s="345"/>
      <c r="UUX95" s="345"/>
      <c r="UUY95" s="345"/>
      <c r="UUZ95" s="345"/>
      <c r="UVA95" s="345"/>
      <c r="UVB95" s="345"/>
      <c r="UVC95" s="345"/>
      <c r="UVD95" s="345"/>
      <c r="UVE95" s="345"/>
      <c r="UVF95" s="345"/>
      <c r="UVG95" s="345"/>
      <c r="UVH95" s="345"/>
      <c r="UVI95" s="345"/>
      <c r="UVJ95" s="345"/>
      <c r="UVK95" s="345"/>
      <c r="UVL95" s="345"/>
      <c r="UVM95" s="345"/>
      <c r="UVN95" s="345"/>
      <c r="UVO95" s="345"/>
      <c r="UVP95" s="345"/>
      <c r="UVQ95" s="345"/>
      <c r="UVR95" s="345"/>
      <c r="UVS95" s="345"/>
      <c r="UVT95" s="345"/>
      <c r="UVU95" s="345"/>
      <c r="UVV95" s="345"/>
      <c r="UVW95" s="345"/>
      <c r="UVX95" s="345"/>
      <c r="UVY95" s="345"/>
      <c r="UVZ95" s="345"/>
      <c r="UWA95" s="345"/>
      <c r="UWB95" s="345"/>
      <c r="UWC95" s="345"/>
      <c r="UWD95" s="345"/>
      <c r="UWE95" s="345"/>
      <c r="UWF95" s="345"/>
      <c r="UWG95" s="345"/>
      <c r="UWH95" s="345"/>
      <c r="UWI95" s="345"/>
      <c r="UWJ95" s="345"/>
      <c r="UWK95" s="345"/>
      <c r="UWL95" s="345"/>
      <c r="UWM95" s="345"/>
      <c r="UWN95" s="345"/>
      <c r="UWO95" s="345"/>
      <c r="UWP95" s="345"/>
      <c r="UWQ95" s="345"/>
      <c r="UWR95" s="345"/>
      <c r="UWS95" s="345"/>
      <c r="UWT95" s="345"/>
      <c r="UWU95" s="345"/>
      <c r="UWV95" s="345"/>
      <c r="UWW95" s="345"/>
      <c r="UWX95" s="345"/>
      <c r="UWY95" s="345"/>
      <c r="UWZ95" s="345"/>
      <c r="UXA95" s="345"/>
      <c r="UXB95" s="345"/>
      <c r="UXC95" s="345"/>
      <c r="UXD95" s="345"/>
      <c r="UXE95" s="345"/>
      <c r="UXF95" s="345"/>
      <c r="UXG95" s="345"/>
      <c r="UXH95" s="345"/>
      <c r="UXI95" s="345"/>
      <c r="UXJ95" s="345"/>
      <c r="UXK95" s="345"/>
      <c r="UXL95" s="345"/>
      <c r="UXM95" s="345"/>
      <c r="UXN95" s="345"/>
      <c r="UXO95" s="345"/>
      <c r="UXP95" s="345"/>
      <c r="UXQ95" s="345"/>
      <c r="UXR95" s="345"/>
      <c r="UXS95" s="345"/>
      <c r="UXT95" s="345"/>
      <c r="UXU95" s="345"/>
      <c r="UXV95" s="345"/>
      <c r="UXW95" s="345"/>
      <c r="UXX95" s="345"/>
      <c r="UXY95" s="345"/>
      <c r="UXZ95" s="345"/>
      <c r="UYA95" s="345"/>
      <c r="UYB95" s="345"/>
      <c r="UYC95" s="345"/>
      <c r="UYD95" s="345"/>
      <c r="UYE95" s="345"/>
      <c r="UYF95" s="345"/>
      <c r="UYG95" s="345"/>
      <c r="UYH95" s="345"/>
      <c r="UYI95" s="345"/>
      <c r="UYJ95" s="345"/>
      <c r="UYK95" s="345"/>
      <c r="UYL95" s="345"/>
      <c r="UYM95" s="345"/>
      <c r="UYN95" s="345"/>
      <c r="UYO95" s="345"/>
      <c r="UYP95" s="345"/>
      <c r="UYQ95" s="345"/>
      <c r="UYR95" s="345"/>
      <c r="UYS95" s="345"/>
      <c r="UYT95" s="345"/>
      <c r="UYU95" s="345"/>
      <c r="UYV95" s="345"/>
      <c r="UYW95" s="345"/>
      <c r="UYX95" s="345"/>
      <c r="UYY95" s="345"/>
      <c r="UYZ95" s="345"/>
      <c r="UZA95" s="345"/>
      <c r="UZB95" s="345"/>
      <c r="UZC95" s="345"/>
      <c r="UZD95" s="345"/>
      <c r="UZE95" s="345"/>
      <c r="UZF95" s="345"/>
      <c r="UZG95" s="345"/>
      <c r="UZH95" s="345"/>
      <c r="UZI95" s="345"/>
      <c r="UZJ95" s="345"/>
      <c r="UZK95" s="345"/>
      <c r="UZL95" s="345"/>
      <c r="UZM95" s="345"/>
      <c r="UZN95" s="345"/>
      <c r="UZO95" s="345"/>
      <c r="UZP95" s="345"/>
      <c r="UZQ95" s="345"/>
      <c r="UZR95" s="345"/>
      <c r="UZS95" s="345"/>
      <c r="UZT95" s="345"/>
      <c r="UZU95" s="345"/>
      <c r="UZV95" s="345"/>
      <c r="UZW95" s="345"/>
      <c r="UZX95" s="345"/>
      <c r="UZY95" s="345"/>
      <c r="UZZ95" s="345"/>
      <c r="VAA95" s="345"/>
      <c r="VAB95" s="345"/>
      <c r="VAC95" s="345"/>
      <c r="VAD95" s="345"/>
      <c r="VAE95" s="345"/>
      <c r="VAF95" s="345"/>
      <c r="VAG95" s="345"/>
      <c r="VAH95" s="345"/>
      <c r="VAI95" s="345"/>
      <c r="VAJ95" s="345"/>
      <c r="VAK95" s="345"/>
      <c r="VAL95" s="345"/>
      <c r="VAM95" s="345"/>
      <c r="VAN95" s="345"/>
      <c r="VAO95" s="345"/>
      <c r="VAP95" s="345"/>
      <c r="VAQ95" s="345"/>
      <c r="VAR95" s="345"/>
      <c r="VAS95" s="345"/>
      <c r="VAT95" s="345"/>
      <c r="VAU95" s="345"/>
      <c r="VAV95" s="345"/>
      <c r="VAW95" s="345"/>
      <c r="VAX95" s="345"/>
      <c r="VAY95" s="345"/>
      <c r="VAZ95" s="345"/>
      <c r="VBA95" s="345"/>
      <c r="VBB95" s="345"/>
      <c r="VBC95" s="345"/>
      <c r="VBD95" s="345"/>
      <c r="VBE95" s="345"/>
      <c r="VBF95" s="345"/>
      <c r="VBG95" s="345"/>
      <c r="VBH95" s="345"/>
      <c r="VBI95" s="345"/>
      <c r="VBJ95" s="345"/>
      <c r="VBK95" s="345"/>
      <c r="VBL95" s="345"/>
      <c r="VBM95" s="345"/>
      <c r="VBN95" s="345"/>
      <c r="VBO95" s="345"/>
      <c r="VBP95" s="345"/>
      <c r="VBQ95" s="345"/>
      <c r="VBR95" s="345"/>
      <c r="VBS95" s="345"/>
      <c r="VBT95" s="345"/>
      <c r="VBU95" s="345"/>
      <c r="VBV95" s="345"/>
      <c r="VBW95" s="345"/>
      <c r="VBX95" s="345"/>
      <c r="VBY95" s="345"/>
      <c r="VBZ95" s="345"/>
      <c r="VCA95" s="345"/>
      <c r="VCB95" s="345"/>
      <c r="VCC95" s="345"/>
      <c r="VCD95" s="345"/>
      <c r="VCE95" s="345"/>
      <c r="VCF95" s="345"/>
      <c r="VCG95" s="345"/>
      <c r="VCH95" s="345"/>
      <c r="VCI95" s="345"/>
      <c r="VCJ95" s="345"/>
      <c r="VCK95" s="345"/>
      <c r="VCL95" s="345"/>
      <c r="VCM95" s="345"/>
      <c r="VCN95" s="345"/>
      <c r="VCO95" s="345"/>
      <c r="VCP95" s="345"/>
      <c r="VCQ95" s="345"/>
      <c r="VCR95" s="345"/>
      <c r="VCS95" s="345"/>
      <c r="VCT95" s="345"/>
      <c r="VCU95" s="345"/>
      <c r="VCV95" s="345"/>
      <c r="VCW95" s="345"/>
      <c r="VCX95" s="345"/>
      <c r="VCY95" s="345"/>
      <c r="VCZ95" s="345"/>
      <c r="VDA95" s="345"/>
      <c r="VDB95" s="345"/>
      <c r="VDC95" s="345"/>
      <c r="VDD95" s="345"/>
      <c r="VDE95" s="345"/>
      <c r="VDF95" s="345"/>
      <c r="VDG95" s="345"/>
      <c r="VDH95" s="345"/>
      <c r="VDI95" s="345"/>
      <c r="VDJ95" s="345"/>
      <c r="VDK95" s="345"/>
      <c r="VDL95" s="345"/>
      <c r="VDM95" s="345"/>
      <c r="VDN95" s="345"/>
      <c r="VDO95" s="345"/>
      <c r="VDP95" s="345"/>
      <c r="VDQ95" s="345"/>
      <c r="VDR95" s="345"/>
      <c r="VDS95" s="345"/>
      <c r="VDT95" s="345"/>
      <c r="VDU95" s="345"/>
      <c r="VDV95" s="345"/>
      <c r="VDW95" s="345"/>
      <c r="VDX95" s="345"/>
      <c r="VDY95" s="345"/>
      <c r="VDZ95" s="345"/>
      <c r="VEA95" s="345"/>
      <c r="VEB95" s="345"/>
      <c r="VEC95" s="345"/>
      <c r="VED95" s="345"/>
      <c r="VEE95" s="345"/>
      <c r="VEF95" s="345"/>
      <c r="VEG95" s="345"/>
      <c r="VEH95" s="345"/>
      <c r="VEI95" s="345"/>
      <c r="VEJ95" s="345"/>
      <c r="VEK95" s="345"/>
      <c r="VEL95" s="345"/>
      <c r="VEM95" s="345"/>
      <c r="VEN95" s="345"/>
      <c r="VEO95" s="345"/>
      <c r="VEP95" s="345"/>
      <c r="VEQ95" s="345"/>
      <c r="VER95" s="345"/>
      <c r="VES95" s="345"/>
      <c r="VET95" s="345"/>
      <c r="VEU95" s="345"/>
      <c r="VEV95" s="345"/>
      <c r="VEW95" s="345"/>
      <c r="VEX95" s="345"/>
      <c r="VEY95" s="345"/>
      <c r="VEZ95" s="345"/>
      <c r="VFA95" s="345"/>
      <c r="VFB95" s="345"/>
      <c r="VFC95" s="345"/>
      <c r="VFD95" s="345"/>
      <c r="VFE95" s="345"/>
      <c r="VFF95" s="345"/>
      <c r="VFG95" s="345"/>
      <c r="VFH95" s="345"/>
      <c r="VFI95" s="345"/>
      <c r="VFJ95" s="345"/>
      <c r="VFK95" s="345"/>
      <c r="VFL95" s="345"/>
      <c r="VFM95" s="345"/>
      <c r="VFN95" s="345"/>
      <c r="VFO95" s="345"/>
      <c r="VFP95" s="345"/>
      <c r="VFQ95" s="345"/>
      <c r="VFR95" s="345"/>
      <c r="VFS95" s="345"/>
      <c r="VFT95" s="345"/>
      <c r="VFU95" s="345"/>
      <c r="VFV95" s="345"/>
      <c r="VFW95" s="345"/>
      <c r="VFX95" s="345"/>
      <c r="VFY95" s="345"/>
      <c r="VFZ95" s="345"/>
      <c r="VGA95" s="345"/>
      <c r="VGB95" s="345"/>
      <c r="VGC95" s="345"/>
      <c r="VGD95" s="345"/>
      <c r="VGE95" s="345"/>
      <c r="VGF95" s="345"/>
      <c r="VGG95" s="345"/>
      <c r="VGH95" s="345"/>
      <c r="VGI95" s="345"/>
      <c r="VGJ95" s="345"/>
      <c r="VGK95" s="345"/>
      <c r="VGL95" s="345"/>
      <c r="VGM95" s="345"/>
      <c r="VGN95" s="345"/>
      <c r="VGO95" s="345"/>
      <c r="VGP95" s="345"/>
      <c r="VGQ95" s="345"/>
      <c r="VGR95" s="345"/>
      <c r="VGS95" s="345"/>
      <c r="VGT95" s="345"/>
      <c r="VGU95" s="345"/>
      <c r="VGV95" s="345"/>
      <c r="VGW95" s="345"/>
      <c r="VGX95" s="345"/>
      <c r="VGY95" s="345"/>
      <c r="VGZ95" s="345"/>
      <c r="VHA95" s="345"/>
      <c r="VHB95" s="345"/>
      <c r="VHC95" s="345"/>
      <c r="VHD95" s="345"/>
      <c r="VHE95" s="345"/>
      <c r="VHF95" s="345"/>
      <c r="VHG95" s="345"/>
      <c r="VHH95" s="345"/>
      <c r="VHI95" s="345"/>
      <c r="VHJ95" s="345"/>
      <c r="VHK95" s="345"/>
      <c r="VHL95" s="345"/>
      <c r="VHM95" s="345"/>
      <c r="VHN95" s="345"/>
      <c r="VHO95" s="345"/>
      <c r="VHP95" s="345"/>
      <c r="VHQ95" s="345"/>
      <c r="VHR95" s="345"/>
      <c r="VHS95" s="345"/>
      <c r="VHT95" s="345"/>
      <c r="VHU95" s="345"/>
      <c r="VHV95" s="345"/>
      <c r="VHW95" s="345"/>
      <c r="VHX95" s="345"/>
      <c r="VHY95" s="345"/>
      <c r="VHZ95" s="345"/>
      <c r="VIA95" s="345"/>
      <c r="VIB95" s="345"/>
      <c r="VIC95" s="345"/>
      <c r="VID95" s="345"/>
      <c r="VIE95" s="345"/>
      <c r="VIF95" s="345"/>
      <c r="VIG95" s="345"/>
      <c r="VIH95" s="345"/>
      <c r="VII95" s="345"/>
      <c r="VIJ95" s="345"/>
      <c r="VIK95" s="345"/>
      <c r="VIL95" s="345"/>
      <c r="VIM95" s="345"/>
      <c r="VIN95" s="345"/>
      <c r="VIO95" s="345"/>
      <c r="VIP95" s="345"/>
      <c r="VIQ95" s="345"/>
      <c r="VIR95" s="345"/>
      <c r="VIS95" s="345"/>
      <c r="VIT95" s="345"/>
      <c r="VIU95" s="345"/>
      <c r="VIV95" s="345"/>
      <c r="VIW95" s="345"/>
      <c r="VIX95" s="345"/>
      <c r="VIY95" s="345"/>
      <c r="VIZ95" s="345"/>
      <c r="VJA95" s="345"/>
      <c r="VJB95" s="345"/>
      <c r="VJC95" s="345"/>
      <c r="VJD95" s="345"/>
      <c r="VJE95" s="345"/>
      <c r="VJF95" s="345"/>
      <c r="VJG95" s="345"/>
      <c r="VJH95" s="345"/>
      <c r="VJI95" s="345"/>
      <c r="VJJ95" s="345"/>
      <c r="VJK95" s="345"/>
      <c r="VJL95" s="345"/>
      <c r="VJM95" s="345"/>
      <c r="VJN95" s="345"/>
      <c r="VJO95" s="345"/>
      <c r="VJP95" s="345"/>
      <c r="VJQ95" s="345"/>
      <c r="VJR95" s="345"/>
      <c r="VJS95" s="345"/>
      <c r="VJT95" s="345"/>
      <c r="VJU95" s="345"/>
      <c r="VJV95" s="345"/>
      <c r="VJW95" s="345"/>
      <c r="VJX95" s="345"/>
      <c r="VJY95" s="345"/>
      <c r="VJZ95" s="345"/>
      <c r="VKA95" s="345"/>
      <c r="VKB95" s="345"/>
      <c r="VKC95" s="345"/>
      <c r="VKD95" s="345"/>
      <c r="VKE95" s="345"/>
      <c r="VKF95" s="345"/>
      <c r="VKG95" s="345"/>
      <c r="VKH95" s="345"/>
      <c r="VKI95" s="345"/>
      <c r="VKJ95" s="345"/>
      <c r="VKK95" s="345"/>
      <c r="VKL95" s="345"/>
      <c r="VKM95" s="345"/>
      <c r="VKN95" s="345"/>
      <c r="VKO95" s="345"/>
      <c r="VKP95" s="345"/>
      <c r="VKQ95" s="345"/>
      <c r="VKR95" s="345"/>
      <c r="VKS95" s="345"/>
      <c r="VKT95" s="345"/>
      <c r="VKU95" s="345"/>
      <c r="VKV95" s="345"/>
      <c r="VKW95" s="345"/>
      <c r="VKX95" s="345"/>
      <c r="VKY95" s="345"/>
      <c r="VKZ95" s="345"/>
      <c r="VLA95" s="345"/>
      <c r="VLB95" s="345"/>
      <c r="VLC95" s="345"/>
      <c r="VLD95" s="345"/>
      <c r="VLE95" s="345"/>
      <c r="VLF95" s="345"/>
      <c r="VLG95" s="345"/>
      <c r="VLH95" s="345"/>
      <c r="VLI95" s="345"/>
      <c r="VLJ95" s="345"/>
      <c r="VLK95" s="345"/>
      <c r="VLL95" s="345"/>
      <c r="VLM95" s="345"/>
      <c r="VLN95" s="345"/>
      <c r="VLO95" s="345"/>
      <c r="VLP95" s="345"/>
      <c r="VLQ95" s="345"/>
      <c r="VLR95" s="345"/>
      <c r="VLS95" s="345"/>
      <c r="VLT95" s="345"/>
      <c r="VLU95" s="345"/>
      <c r="VLV95" s="345"/>
      <c r="VLW95" s="345"/>
      <c r="VLX95" s="345"/>
      <c r="VLY95" s="345"/>
      <c r="VLZ95" s="345"/>
      <c r="VMA95" s="345"/>
      <c r="VMB95" s="345"/>
      <c r="VMC95" s="345"/>
      <c r="VMD95" s="345"/>
      <c r="VME95" s="345"/>
      <c r="VMF95" s="345"/>
      <c r="VMG95" s="345"/>
      <c r="VMH95" s="345"/>
      <c r="VMI95" s="345"/>
      <c r="VMJ95" s="345"/>
      <c r="VMK95" s="345"/>
      <c r="VML95" s="345"/>
      <c r="VMM95" s="345"/>
      <c r="VMN95" s="345"/>
      <c r="VMO95" s="345"/>
      <c r="VMP95" s="345"/>
      <c r="VMQ95" s="345"/>
      <c r="VMR95" s="345"/>
      <c r="VMS95" s="345"/>
      <c r="VMT95" s="345"/>
      <c r="VMU95" s="345"/>
      <c r="VMV95" s="345"/>
      <c r="VMW95" s="345"/>
      <c r="VMX95" s="345"/>
      <c r="VMY95" s="345"/>
      <c r="VMZ95" s="345"/>
      <c r="VNA95" s="345"/>
      <c r="VNB95" s="345"/>
      <c r="VNC95" s="345"/>
      <c r="VND95" s="345"/>
      <c r="VNE95" s="345"/>
      <c r="VNF95" s="345"/>
      <c r="VNG95" s="345"/>
      <c r="VNH95" s="345"/>
      <c r="VNI95" s="345"/>
      <c r="VNJ95" s="345"/>
      <c r="VNK95" s="345"/>
      <c r="VNL95" s="345"/>
      <c r="VNM95" s="345"/>
      <c r="VNN95" s="345"/>
      <c r="VNO95" s="345"/>
      <c r="VNP95" s="345"/>
      <c r="VNQ95" s="345"/>
      <c r="VNR95" s="345"/>
      <c r="VNS95" s="345"/>
      <c r="VNT95" s="345"/>
      <c r="VNU95" s="345"/>
      <c r="VNV95" s="345"/>
      <c r="VNW95" s="345"/>
      <c r="VNX95" s="345"/>
      <c r="VNY95" s="345"/>
      <c r="VNZ95" s="345"/>
      <c r="VOA95" s="345"/>
      <c r="VOB95" s="345"/>
      <c r="VOC95" s="345"/>
      <c r="VOD95" s="345"/>
      <c r="VOE95" s="345"/>
      <c r="VOF95" s="345"/>
      <c r="VOG95" s="345"/>
      <c r="VOH95" s="345"/>
      <c r="VOI95" s="345"/>
      <c r="VOJ95" s="345"/>
      <c r="VOK95" s="345"/>
      <c r="VOL95" s="345"/>
      <c r="VOM95" s="345"/>
      <c r="VON95" s="345"/>
      <c r="VOO95" s="345"/>
      <c r="VOP95" s="345"/>
      <c r="VOQ95" s="345"/>
      <c r="VOR95" s="345"/>
      <c r="VOS95" s="345"/>
      <c r="VOT95" s="345"/>
      <c r="VOU95" s="345"/>
      <c r="VOV95" s="345"/>
      <c r="VOW95" s="345"/>
      <c r="VOX95" s="345"/>
      <c r="VOY95" s="345"/>
      <c r="VOZ95" s="345"/>
      <c r="VPA95" s="345"/>
      <c r="VPB95" s="345"/>
      <c r="VPC95" s="345"/>
      <c r="VPD95" s="345"/>
      <c r="VPE95" s="345"/>
      <c r="VPF95" s="345"/>
      <c r="VPG95" s="345"/>
      <c r="VPH95" s="345"/>
      <c r="VPI95" s="345"/>
      <c r="VPJ95" s="345"/>
      <c r="VPK95" s="345"/>
      <c r="VPL95" s="345"/>
      <c r="VPM95" s="345"/>
      <c r="VPN95" s="345"/>
      <c r="VPO95" s="345"/>
      <c r="VPP95" s="345"/>
      <c r="VPQ95" s="345"/>
      <c r="VPR95" s="345"/>
      <c r="VPS95" s="345"/>
      <c r="VPT95" s="345"/>
      <c r="VPU95" s="345"/>
      <c r="VPV95" s="345"/>
      <c r="VPW95" s="345"/>
      <c r="VPX95" s="345"/>
      <c r="VPY95" s="345"/>
      <c r="VPZ95" s="345"/>
      <c r="VQA95" s="345"/>
      <c r="VQB95" s="345"/>
      <c r="VQC95" s="345"/>
      <c r="VQD95" s="345"/>
      <c r="VQE95" s="345"/>
      <c r="VQF95" s="345"/>
      <c r="VQG95" s="345"/>
      <c r="VQH95" s="345"/>
      <c r="VQI95" s="345"/>
      <c r="VQJ95" s="345"/>
      <c r="VQK95" s="345"/>
      <c r="VQL95" s="345"/>
      <c r="VQM95" s="345"/>
      <c r="VQN95" s="345"/>
      <c r="VQO95" s="345"/>
      <c r="VQP95" s="345"/>
      <c r="VQQ95" s="345"/>
      <c r="VQR95" s="345"/>
      <c r="VQS95" s="345"/>
      <c r="VQT95" s="345"/>
      <c r="VQU95" s="345"/>
      <c r="VQV95" s="345"/>
      <c r="VQW95" s="345"/>
      <c r="VQX95" s="345"/>
      <c r="VQY95" s="345"/>
      <c r="VQZ95" s="345"/>
      <c r="VRA95" s="345"/>
      <c r="VRB95" s="345"/>
      <c r="VRC95" s="345"/>
      <c r="VRD95" s="345"/>
      <c r="VRE95" s="345"/>
      <c r="VRF95" s="345"/>
      <c r="VRG95" s="345"/>
      <c r="VRH95" s="345"/>
      <c r="VRI95" s="345"/>
      <c r="VRJ95" s="345"/>
      <c r="VRK95" s="345"/>
      <c r="VRL95" s="345"/>
      <c r="VRM95" s="345"/>
      <c r="VRN95" s="345"/>
      <c r="VRO95" s="345"/>
      <c r="VRP95" s="345"/>
      <c r="VRQ95" s="345"/>
      <c r="VRR95" s="345"/>
      <c r="VRS95" s="345"/>
      <c r="VRT95" s="345"/>
      <c r="VRU95" s="345"/>
      <c r="VRV95" s="345"/>
      <c r="VRW95" s="345"/>
      <c r="VRX95" s="345"/>
      <c r="VRY95" s="345"/>
      <c r="VRZ95" s="345"/>
      <c r="VSA95" s="345"/>
      <c r="VSB95" s="345"/>
      <c r="VSC95" s="345"/>
      <c r="VSD95" s="345"/>
      <c r="VSE95" s="345"/>
      <c r="VSF95" s="345"/>
      <c r="VSG95" s="345"/>
      <c r="VSH95" s="345"/>
      <c r="VSI95" s="345"/>
      <c r="VSJ95" s="345"/>
      <c r="VSK95" s="345"/>
      <c r="VSL95" s="345"/>
      <c r="VSM95" s="345"/>
      <c r="VSN95" s="345"/>
      <c r="VSO95" s="345"/>
      <c r="VSP95" s="345"/>
      <c r="VSQ95" s="345"/>
      <c r="VSR95" s="345"/>
      <c r="VSS95" s="345"/>
      <c r="VST95" s="345"/>
      <c r="VSU95" s="345"/>
      <c r="VSV95" s="345"/>
      <c r="VSW95" s="345"/>
      <c r="VSX95" s="345"/>
      <c r="VSY95" s="345"/>
      <c r="VSZ95" s="345"/>
      <c r="VTA95" s="345"/>
      <c r="VTB95" s="345"/>
      <c r="VTC95" s="345"/>
      <c r="VTD95" s="345"/>
      <c r="VTE95" s="345"/>
      <c r="VTF95" s="345"/>
      <c r="VTG95" s="345"/>
      <c r="VTH95" s="345"/>
      <c r="VTI95" s="345"/>
      <c r="VTJ95" s="345"/>
      <c r="VTK95" s="345"/>
      <c r="VTL95" s="345"/>
      <c r="VTM95" s="345"/>
      <c r="VTN95" s="345"/>
      <c r="VTO95" s="345"/>
      <c r="VTP95" s="345"/>
      <c r="VTQ95" s="345"/>
      <c r="VTR95" s="345"/>
      <c r="VTS95" s="345"/>
      <c r="VTT95" s="345"/>
      <c r="VTU95" s="345"/>
      <c r="VTV95" s="345"/>
      <c r="VTW95" s="345"/>
      <c r="VTX95" s="345"/>
      <c r="VTY95" s="345"/>
      <c r="VTZ95" s="345"/>
      <c r="VUA95" s="345"/>
      <c r="VUB95" s="345"/>
      <c r="VUC95" s="345"/>
      <c r="VUD95" s="345"/>
      <c r="VUE95" s="345"/>
      <c r="VUF95" s="345"/>
      <c r="VUG95" s="345"/>
      <c r="VUH95" s="345"/>
      <c r="VUI95" s="345"/>
      <c r="VUJ95" s="345"/>
      <c r="VUK95" s="345"/>
      <c r="VUL95" s="345"/>
      <c r="VUM95" s="345"/>
      <c r="VUN95" s="345"/>
      <c r="VUO95" s="345"/>
      <c r="VUP95" s="345"/>
      <c r="VUQ95" s="345"/>
      <c r="VUR95" s="345"/>
      <c r="VUS95" s="345"/>
      <c r="VUT95" s="345"/>
      <c r="VUU95" s="345"/>
      <c r="VUV95" s="345"/>
      <c r="VUW95" s="345"/>
      <c r="VUX95" s="345"/>
      <c r="VUY95" s="345"/>
      <c r="VUZ95" s="345"/>
      <c r="VVA95" s="345"/>
      <c r="VVB95" s="345"/>
      <c r="VVC95" s="345"/>
      <c r="VVD95" s="345"/>
      <c r="VVE95" s="345"/>
      <c r="VVF95" s="345"/>
      <c r="VVG95" s="345"/>
      <c r="VVH95" s="345"/>
      <c r="VVI95" s="345"/>
      <c r="VVJ95" s="345"/>
      <c r="VVK95" s="345"/>
      <c r="VVL95" s="345"/>
      <c r="VVM95" s="345"/>
      <c r="VVN95" s="345"/>
      <c r="VVO95" s="345"/>
      <c r="VVP95" s="345"/>
      <c r="VVQ95" s="345"/>
      <c r="VVR95" s="345"/>
      <c r="VVS95" s="345"/>
      <c r="VVT95" s="345"/>
      <c r="VVU95" s="345"/>
      <c r="VVV95" s="345"/>
      <c r="VVW95" s="345"/>
      <c r="VVX95" s="345"/>
      <c r="VVY95" s="345"/>
      <c r="VVZ95" s="345"/>
      <c r="VWA95" s="345"/>
      <c r="VWB95" s="345"/>
      <c r="VWC95" s="345"/>
      <c r="VWD95" s="345"/>
      <c r="VWE95" s="345"/>
      <c r="VWF95" s="345"/>
      <c r="VWG95" s="345"/>
      <c r="VWH95" s="345"/>
      <c r="VWI95" s="345"/>
      <c r="VWJ95" s="345"/>
      <c r="VWK95" s="345"/>
      <c r="VWL95" s="345"/>
      <c r="VWM95" s="345"/>
      <c r="VWN95" s="345"/>
      <c r="VWO95" s="345"/>
      <c r="VWP95" s="345"/>
      <c r="VWQ95" s="345"/>
      <c r="VWR95" s="345"/>
      <c r="VWS95" s="345"/>
      <c r="VWT95" s="345"/>
      <c r="VWU95" s="345"/>
      <c r="VWV95" s="345"/>
      <c r="VWW95" s="345"/>
      <c r="VWX95" s="345"/>
      <c r="VWY95" s="345"/>
      <c r="VWZ95" s="345"/>
      <c r="VXA95" s="345"/>
      <c r="VXB95" s="345"/>
      <c r="VXC95" s="345"/>
      <c r="VXD95" s="345"/>
      <c r="VXE95" s="345"/>
      <c r="VXF95" s="345"/>
      <c r="VXG95" s="345"/>
      <c r="VXH95" s="345"/>
      <c r="VXI95" s="345"/>
      <c r="VXJ95" s="345"/>
      <c r="VXK95" s="345"/>
      <c r="VXL95" s="345"/>
      <c r="VXM95" s="345"/>
      <c r="VXN95" s="345"/>
      <c r="VXO95" s="345"/>
      <c r="VXP95" s="345"/>
      <c r="VXQ95" s="345"/>
      <c r="VXR95" s="345"/>
      <c r="VXS95" s="345"/>
      <c r="VXT95" s="345"/>
      <c r="VXU95" s="345"/>
      <c r="VXV95" s="345"/>
      <c r="VXW95" s="345"/>
      <c r="VXX95" s="345"/>
      <c r="VXY95" s="345"/>
      <c r="VXZ95" s="345"/>
      <c r="VYA95" s="345"/>
      <c r="VYB95" s="345"/>
      <c r="VYC95" s="345"/>
      <c r="VYD95" s="345"/>
      <c r="VYE95" s="345"/>
      <c r="VYF95" s="345"/>
      <c r="VYG95" s="345"/>
      <c r="VYH95" s="345"/>
      <c r="VYI95" s="345"/>
      <c r="VYJ95" s="345"/>
      <c r="VYK95" s="345"/>
      <c r="VYL95" s="345"/>
      <c r="VYM95" s="345"/>
      <c r="VYN95" s="345"/>
      <c r="VYO95" s="345"/>
      <c r="VYP95" s="345"/>
      <c r="VYQ95" s="345"/>
      <c r="VYR95" s="345"/>
      <c r="VYS95" s="345"/>
      <c r="VYT95" s="345"/>
      <c r="VYU95" s="345"/>
      <c r="VYV95" s="345"/>
      <c r="VYW95" s="345"/>
      <c r="VYX95" s="345"/>
      <c r="VYY95" s="345"/>
      <c r="VYZ95" s="345"/>
      <c r="VZA95" s="345"/>
      <c r="VZB95" s="345"/>
      <c r="VZC95" s="345"/>
      <c r="VZD95" s="345"/>
      <c r="VZE95" s="345"/>
      <c r="VZF95" s="345"/>
      <c r="VZG95" s="345"/>
      <c r="VZH95" s="345"/>
      <c r="VZI95" s="345"/>
      <c r="VZJ95" s="345"/>
      <c r="VZK95" s="345"/>
      <c r="VZL95" s="345"/>
      <c r="VZM95" s="345"/>
      <c r="VZN95" s="345"/>
      <c r="VZO95" s="345"/>
      <c r="VZP95" s="345"/>
      <c r="VZQ95" s="345"/>
      <c r="VZR95" s="345"/>
      <c r="VZS95" s="345"/>
      <c r="VZT95" s="345"/>
      <c r="VZU95" s="345"/>
      <c r="VZV95" s="345"/>
      <c r="VZW95" s="345"/>
      <c r="VZX95" s="345"/>
      <c r="VZY95" s="345"/>
      <c r="VZZ95" s="345"/>
      <c r="WAA95" s="345"/>
      <c r="WAB95" s="345"/>
      <c r="WAC95" s="345"/>
      <c r="WAD95" s="345"/>
      <c r="WAE95" s="345"/>
      <c r="WAF95" s="345"/>
      <c r="WAG95" s="345"/>
      <c r="WAH95" s="345"/>
      <c r="WAI95" s="345"/>
      <c r="WAJ95" s="345"/>
      <c r="WAK95" s="345"/>
      <c r="WAL95" s="345"/>
      <c r="WAM95" s="345"/>
      <c r="WAN95" s="345"/>
      <c r="WAO95" s="345"/>
      <c r="WAP95" s="345"/>
      <c r="WAQ95" s="345"/>
      <c r="WAR95" s="345"/>
      <c r="WAS95" s="345"/>
      <c r="WAT95" s="345"/>
      <c r="WAU95" s="345"/>
      <c r="WAV95" s="345"/>
      <c r="WAW95" s="345"/>
      <c r="WAX95" s="345"/>
      <c r="WAY95" s="345"/>
      <c r="WAZ95" s="345"/>
      <c r="WBA95" s="345"/>
      <c r="WBB95" s="345"/>
      <c r="WBC95" s="345"/>
      <c r="WBD95" s="345"/>
      <c r="WBE95" s="345"/>
      <c r="WBF95" s="345"/>
      <c r="WBG95" s="345"/>
      <c r="WBH95" s="345"/>
      <c r="WBI95" s="345"/>
      <c r="WBJ95" s="345"/>
      <c r="WBK95" s="345"/>
      <c r="WBL95" s="345"/>
      <c r="WBM95" s="345"/>
      <c r="WBN95" s="345"/>
      <c r="WBO95" s="345"/>
      <c r="WBP95" s="345"/>
      <c r="WBQ95" s="345"/>
      <c r="WBR95" s="345"/>
      <c r="WBS95" s="345"/>
      <c r="WBT95" s="345"/>
      <c r="WBU95" s="345"/>
      <c r="WBV95" s="345"/>
      <c r="WBW95" s="345"/>
      <c r="WBX95" s="345"/>
      <c r="WBY95" s="345"/>
      <c r="WBZ95" s="345"/>
      <c r="WCA95" s="345"/>
      <c r="WCB95" s="345"/>
      <c r="WCC95" s="345"/>
      <c r="WCD95" s="345"/>
      <c r="WCE95" s="345"/>
      <c r="WCF95" s="345"/>
      <c r="WCG95" s="345"/>
      <c r="WCH95" s="345"/>
      <c r="WCI95" s="345"/>
      <c r="WCJ95" s="345"/>
      <c r="WCK95" s="345"/>
      <c r="WCL95" s="345"/>
      <c r="WCM95" s="345"/>
      <c r="WCN95" s="345"/>
      <c r="WCO95" s="345"/>
      <c r="WCP95" s="345"/>
      <c r="WCQ95" s="345"/>
      <c r="WCR95" s="345"/>
      <c r="WCS95" s="345"/>
      <c r="WCT95" s="345"/>
      <c r="WCU95" s="345"/>
      <c r="WCV95" s="345"/>
      <c r="WCW95" s="345"/>
      <c r="WCX95" s="345"/>
      <c r="WCY95" s="345"/>
      <c r="WCZ95" s="345"/>
      <c r="WDA95" s="345"/>
      <c r="WDB95" s="345"/>
      <c r="WDC95" s="345"/>
      <c r="WDD95" s="345"/>
      <c r="WDE95" s="345"/>
      <c r="WDF95" s="345"/>
      <c r="WDG95" s="345"/>
      <c r="WDH95" s="345"/>
      <c r="WDI95" s="345"/>
      <c r="WDJ95" s="345"/>
      <c r="WDK95" s="345"/>
      <c r="WDL95" s="345"/>
      <c r="WDM95" s="345"/>
      <c r="WDN95" s="345"/>
      <c r="WDO95" s="345"/>
      <c r="WDP95" s="345"/>
      <c r="WDQ95" s="345"/>
      <c r="WDR95" s="345"/>
      <c r="WDS95" s="345"/>
      <c r="WDT95" s="345"/>
      <c r="WDU95" s="345"/>
      <c r="WDV95" s="345"/>
      <c r="WDW95" s="345"/>
      <c r="WDX95" s="345"/>
      <c r="WDY95" s="345"/>
      <c r="WDZ95" s="345"/>
      <c r="WEA95" s="345"/>
      <c r="WEB95" s="345"/>
      <c r="WEC95" s="345"/>
      <c r="WED95" s="345"/>
      <c r="WEE95" s="345"/>
      <c r="WEF95" s="345"/>
      <c r="WEG95" s="345"/>
      <c r="WEH95" s="345"/>
      <c r="WEI95" s="345"/>
      <c r="WEJ95" s="345"/>
      <c r="WEK95" s="345"/>
      <c r="WEL95" s="345"/>
      <c r="WEM95" s="345"/>
      <c r="WEN95" s="345"/>
      <c r="WEO95" s="345"/>
      <c r="WEP95" s="345"/>
      <c r="WEQ95" s="345"/>
      <c r="WER95" s="345"/>
      <c r="WES95" s="345"/>
      <c r="WET95" s="345"/>
      <c r="WEU95" s="345"/>
      <c r="WEV95" s="345"/>
      <c r="WEW95" s="345"/>
      <c r="WEX95" s="345"/>
      <c r="WEY95" s="345"/>
      <c r="WEZ95" s="345"/>
      <c r="WFA95" s="345"/>
      <c r="WFB95" s="345"/>
      <c r="WFC95" s="345"/>
      <c r="WFD95" s="345"/>
      <c r="WFE95" s="345"/>
      <c r="WFF95" s="345"/>
      <c r="WFG95" s="345"/>
      <c r="WFH95" s="345"/>
      <c r="WFI95" s="345"/>
      <c r="WFJ95" s="345"/>
      <c r="WFK95" s="345"/>
      <c r="WFL95" s="345"/>
      <c r="WFM95" s="345"/>
      <c r="WFN95" s="345"/>
      <c r="WFO95" s="345"/>
      <c r="WFP95" s="345"/>
      <c r="WFQ95" s="345"/>
      <c r="WFR95" s="345"/>
      <c r="WFS95" s="345"/>
      <c r="WFT95" s="345"/>
      <c r="WFU95" s="345"/>
      <c r="WFV95" s="345"/>
      <c r="WFW95" s="345"/>
      <c r="WFX95" s="345"/>
      <c r="WFY95" s="345"/>
      <c r="WFZ95" s="345"/>
      <c r="WGA95" s="345"/>
      <c r="WGB95" s="345"/>
      <c r="WGC95" s="345"/>
      <c r="WGD95" s="345"/>
      <c r="WGE95" s="345"/>
      <c r="WGF95" s="345"/>
      <c r="WGG95" s="345"/>
      <c r="WGH95" s="345"/>
      <c r="WGI95" s="345"/>
      <c r="WGJ95" s="345"/>
      <c r="WGK95" s="345"/>
      <c r="WGL95" s="345"/>
      <c r="WGM95" s="345"/>
      <c r="WGN95" s="345"/>
      <c r="WGO95" s="345"/>
      <c r="WGP95" s="345"/>
      <c r="WGQ95" s="345"/>
      <c r="WGR95" s="345"/>
      <c r="WGS95" s="345"/>
      <c r="WGT95" s="345"/>
      <c r="WGU95" s="345"/>
      <c r="WGV95" s="345"/>
      <c r="WGW95" s="345"/>
      <c r="WGX95" s="345"/>
      <c r="WGY95" s="345"/>
      <c r="WGZ95" s="345"/>
      <c r="WHA95" s="345"/>
      <c r="WHB95" s="345"/>
      <c r="WHC95" s="345"/>
      <c r="WHD95" s="345"/>
      <c r="WHE95" s="345"/>
      <c r="WHF95" s="345"/>
      <c r="WHG95" s="345"/>
      <c r="WHH95" s="345"/>
      <c r="WHI95" s="345"/>
      <c r="WHJ95" s="345"/>
      <c r="WHK95" s="345"/>
      <c r="WHL95" s="345"/>
      <c r="WHM95" s="345"/>
      <c r="WHN95" s="345"/>
      <c r="WHO95" s="345"/>
      <c r="WHP95" s="345"/>
      <c r="WHQ95" s="345"/>
      <c r="WHR95" s="345"/>
      <c r="WHS95" s="345"/>
      <c r="WHT95" s="345"/>
      <c r="WHU95" s="345"/>
      <c r="WHV95" s="345"/>
      <c r="WHW95" s="345"/>
      <c r="WHX95" s="345"/>
      <c r="WHY95" s="345"/>
      <c r="WHZ95" s="345"/>
      <c r="WIA95" s="345"/>
      <c r="WIB95" s="345"/>
      <c r="WIC95" s="345"/>
      <c r="WID95" s="345"/>
      <c r="WIE95" s="345"/>
      <c r="WIF95" s="345"/>
      <c r="WIG95" s="345"/>
      <c r="WIH95" s="345"/>
      <c r="WII95" s="345"/>
      <c r="WIJ95" s="345"/>
      <c r="WIK95" s="345"/>
      <c r="WIL95" s="345"/>
      <c r="WIM95" s="345"/>
      <c r="WIN95" s="345"/>
      <c r="WIO95" s="345"/>
      <c r="WIP95" s="345"/>
      <c r="WIQ95" s="345"/>
      <c r="WIR95" s="345"/>
      <c r="WIS95" s="345"/>
      <c r="WIT95" s="345"/>
      <c r="WIU95" s="345"/>
      <c r="WIV95" s="345"/>
      <c r="WIW95" s="345"/>
      <c r="WIX95" s="345"/>
      <c r="WIY95" s="345"/>
      <c r="WIZ95" s="345"/>
      <c r="WJA95" s="345"/>
      <c r="WJB95" s="345"/>
      <c r="WJC95" s="345"/>
      <c r="WJD95" s="345"/>
      <c r="WJE95" s="345"/>
      <c r="WJF95" s="345"/>
      <c r="WJG95" s="345"/>
      <c r="WJH95" s="345"/>
      <c r="WJI95" s="345"/>
      <c r="WJJ95" s="345"/>
      <c r="WJK95" s="345"/>
      <c r="WJL95" s="345"/>
      <c r="WJM95" s="345"/>
      <c r="WJN95" s="345"/>
      <c r="WJO95" s="345"/>
      <c r="WJP95" s="345"/>
      <c r="WJQ95" s="345"/>
      <c r="WJR95" s="345"/>
      <c r="WJS95" s="345"/>
      <c r="WJT95" s="345"/>
      <c r="WJU95" s="345"/>
      <c r="WJV95" s="345"/>
      <c r="WJW95" s="345"/>
      <c r="WJX95" s="345"/>
      <c r="WJY95" s="345"/>
      <c r="WJZ95" s="345"/>
      <c r="WKA95" s="345"/>
      <c r="WKB95" s="345"/>
      <c r="WKC95" s="345"/>
      <c r="WKD95" s="345"/>
      <c r="WKE95" s="345"/>
      <c r="WKF95" s="345"/>
      <c r="WKG95" s="345"/>
      <c r="WKH95" s="345"/>
      <c r="WKI95" s="345"/>
      <c r="WKJ95" s="345"/>
      <c r="WKK95" s="345"/>
      <c r="WKL95" s="345"/>
      <c r="WKM95" s="345"/>
      <c r="WKN95" s="345"/>
      <c r="WKO95" s="345"/>
      <c r="WKP95" s="345"/>
      <c r="WKQ95" s="345"/>
      <c r="WKR95" s="345"/>
      <c r="WKS95" s="345"/>
      <c r="WKT95" s="345"/>
      <c r="WKU95" s="345"/>
      <c r="WKV95" s="345"/>
      <c r="WKW95" s="345"/>
      <c r="WKX95" s="345"/>
      <c r="WKY95" s="345"/>
      <c r="WKZ95" s="345"/>
      <c r="WLA95" s="345"/>
      <c r="WLB95" s="345"/>
      <c r="WLC95" s="345"/>
      <c r="WLD95" s="345"/>
      <c r="WLE95" s="345"/>
      <c r="WLF95" s="345"/>
      <c r="WLG95" s="345"/>
      <c r="WLH95" s="345"/>
      <c r="WLI95" s="345"/>
      <c r="WLJ95" s="345"/>
      <c r="WLK95" s="345"/>
      <c r="WLL95" s="345"/>
      <c r="WLM95" s="345"/>
      <c r="WLN95" s="345"/>
      <c r="WLO95" s="345"/>
      <c r="WLP95" s="345"/>
      <c r="WLQ95" s="345"/>
      <c r="WLR95" s="345"/>
      <c r="WLS95" s="345"/>
      <c r="WLT95" s="345"/>
      <c r="WLU95" s="345"/>
      <c r="WLV95" s="345"/>
      <c r="WLW95" s="345"/>
      <c r="WLX95" s="345"/>
      <c r="WLY95" s="345"/>
      <c r="WLZ95" s="345"/>
      <c r="WMA95" s="345"/>
      <c r="WMB95" s="345"/>
      <c r="WMC95" s="345"/>
      <c r="WMD95" s="345"/>
      <c r="WME95" s="345"/>
      <c r="WMF95" s="345"/>
      <c r="WMG95" s="345"/>
      <c r="WMH95" s="345"/>
      <c r="WMI95" s="345"/>
      <c r="WMJ95" s="345"/>
      <c r="WMK95" s="345"/>
      <c r="WML95" s="345"/>
      <c r="WMM95" s="345"/>
      <c r="WMN95" s="345"/>
      <c r="WMO95" s="345"/>
      <c r="WMP95" s="345"/>
      <c r="WMQ95" s="345"/>
      <c r="WMR95" s="345"/>
      <c r="WMS95" s="345"/>
      <c r="WMT95" s="345"/>
      <c r="WMU95" s="345"/>
      <c r="WMV95" s="345"/>
      <c r="WMW95" s="345"/>
      <c r="WMX95" s="345"/>
      <c r="WMY95" s="345"/>
      <c r="WMZ95" s="345"/>
      <c r="WNA95" s="345"/>
      <c r="WNB95" s="345"/>
      <c r="WNC95" s="345"/>
      <c r="WND95" s="345"/>
      <c r="WNE95" s="345"/>
      <c r="WNF95" s="345"/>
      <c r="WNG95" s="345"/>
      <c r="WNH95" s="345"/>
      <c r="WNI95" s="345"/>
      <c r="WNJ95" s="345"/>
      <c r="WNK95" s="345"/>
      <c r="WNL95" s="345"/>
      <c r="WNM95" s="345"/>
      <c r="WNN95" s="345"/>
      <c r="WNO95" s="345"/>
      <c r="WNP95" s="345"/>
      <c r="WNQ95" s="345"/>
      <c r="WNR95" s="345"/>
      <c r="WNS95" s="345"/>
      <c r="WNT95" s="345"/>
      <c r="WNU95" s="345"/>
      <c r="WNV95" s="345"/>
      <c r="WNW95" s="345"/>
      <c r="WNX95" s="345"/>
      <c r="WNY95" s="345"/>
      <c r="WNZ95" s="345"/>
      <c r="WOA95" s="345"/>
      <c r="WOB95" s="345"/>
      <c r="WOC95" s="345"/>
      <c r="WOD95" s="345"/>
      <c r="WOE95" s="345"/>
      <c r="WOF95" s="345"/>
      <c r="WOG95" s="345"/>
      <c r="WOH95" s="345"/>
      <c r="WOI95" s="345"/>
      <c r="WOJ95" s="345"/>
      <c r="WOK95" s="345"/>
      <c r="WOL95" s="345"/>
      <c r="WOM95" s="345"/>
      <c r="WON95" s="345"/>
      <c r="WOO95" s="345"/>
      <c r="WOP95" s="345"/>
      <c r="WOQ95" s="345"/>
      <c r="WOR95" s="345"/>
      <c r="WOS95" s="345"/>
      <c r="WOT95" s="345"/>
      <c r="WOU95" s="345"/>
      <c r="WOV95" s="345"/>
      <c r="WOW95" s="345"/>
      <c r="WOX95" s="345"/>
      <c r="WOY95" s="345"/>
      <c r="WOZ95" s="345"/>
      <c r="WPA95" s="345"/>
      <c r="WPB95" s="345"/>
      <c r="WPC95" s="345"/>
      <c r="WPD95" s="345"/>
      <c r="WPE95" s="345"/>
      <c r="WPF95" s="345"/>
      <c r="WPG95" s="345"/>
      <c r="WPH95" s="345"/>
      <c r="WPI95" s="345"/>
      <c r="WPJ95" s="345"/>
      <c r="WPK95" s="345"/>
      <c r="WPL95" s="345"/>
      <c r="WPM95" s="345"/>
      <c r="WPN95" s="345"/>
      <c r="WPO95" s="345"/>
      <c r="WPP95" s="345"/>
      <c r="WPQ95" s="345"/>
      <c r="WPR95" s="345"/>
      <c r="WPS95" s="345"/>
      <c r="WPT95" s="345"/>
      <c r="WPU95" s="345"/>
      <c r="WPV95" s="345"/>
      <c r="WPW95" s="345"/>
      <c r="WPX95" s="345"/>
      <c r="WPY95" s="345"/>
      <c r="WPZ95" s="345"/>
      <c r="WQA95" s="345"/>
      <c r="WQB95" s="345"/>
      <c r="WQC95" s="345"/>
      <c r="WQD95" s="345"/>
      <c r="WQE95" s="345"/>
      <c r="WQF95" s="345"/>
      <c r="WQG95" s="345"/>
      <c r="WQH95" s="345"/>
      <c r="WQI95" s="345"/>
      <c r="WQJ95" s="345"/>
      <c r="WQK95" s="345"/>
      <c r="WQL95" s="345"/>
      <c r="WQM95" s="345"/>
      <c r="WQN95" s="345"/>
      <c r="WQO95" s="345"/>
      <c r="WQP95" s="345"/>
      <c r="WQQ95" s="345"/>
      <c r="WQR95" s="345"/>
      <c r="WQS95" s="345"/>
      <c r="WQT95" s="345"/>
      <c r="WQU95" s="345"/>
      <c r="WQV95" s="345"/>
      <c r="WQW95" s="345"/>
      <c r="WQX95" s="345"/>
      <c r="WQY95" s="345"/>
      <c r="WQZ95" s="345"/>
      <c r="WRA95" s="345"/>
      <c r="WRB95" s="345"/>
      <c r="WRC95" s="345"/>
      <c r="WRD95" s="345"/>
      <c r="WRE95" s="345"/>
      <c r="WRF95" s="345"/>
      <c r="WRG95" s="345"/>
      <c r="WRH95" s="345"/>
      <c r="WRI95" s="345"/>
      <c r="WRJ95" s="345"/>
      <c r="WRK95" s="345"/>
      <c r="WRL95" s="345"/>
      <c r="WRM95" s="345"/>
      <c r="WRN95" s="345"/>
      <c r="WRO95" s="345"/>
      <c r="WRP95" s="345"/>
      <c r="WRQ95" s="345"/>
      <c r="WRR95" s="345"/>
      <c r="WRS95" s="345"/>
      <c r="WRT95" s="345"/>
      <c r="WRU95" s="345"/>
      <c r="WRV95" s="345"/>
      <c r="WRW95" s="345"/>
      <c r="WRX95" s="345"/>
      <c r="WRY95" s="345"/>
      <c r="WRZ95" s="345"/>
      <c r="WSA95" s="345"/>
      <c r="WSB95" s="345"/>
      <c r="WSC95" s="345"/>
      <c r="WSD95" s="345"/>
      <c r="WSE95" s="345"/>
      <c r="WSF95" s="345"/>
      <c r="WSG95" s="345"/>
      <c r="WSH95" s="345"/>
      <c r="WSI95" s="345"/>
      <c r="WSJ95" s="345"/>
      <c r="WSK95" s="345"/>
      <c r="WSL95" s="345"/>
      <c r="WSM95" s="345"/>
      <c r="WSN95" s="345"/>
      <c r="WSO95" s="345"/>
      <c r="WSP95" s="345"/>
      <c r="WSQ95" s="345"/>
      <c r="WSR95" s="345"/>
      <c r="WSS95" s="345"/>
      <c r="WST95" s="345"/>
      <c r="WSU95" s="345"/>
      <c r="WSV95" s="345"/>
      <c r="WSW95" s="345"/>
      <c r="WSX95" s="345"/>
      <c r="WSY95" s="345"/>
      <c r="WSZ95" s="345"/>
      <c r="WTA95" s="345"/>
      <c r="WTB95" s="345"/>
      <c r="WTC95" s="345"/>
      <c r="WTD95" s="345"/>
      <c r="WTE95" s="345"/>
      <c r="WTF95" s="345"/>
      <c r="WTG95" s="345"/>
      <c r="WTH95" s="345"/>
      <c r="WTI95" s="345"/>
      <c r="WTJ95" s="345"/>
      <c r="WTK95" s="345"/>
      <c r="WTL95" s="345"/>
      <c r="WTM95" s="345"/>
      <c r="WTN95" s="345"/>
      <c r="WTO95" s="345"/>
      <c r="WTP95" s="345"/>
      <c r="WTQ95" s="345"/>
      <c r="WTR95" s="345"/>
      <c r="WTS95" s="345"/>
      <c r="WTT95" s="345"/>
      <c r="WTU95" s="345"/>
      <c r="WTV95" s="345"/>
      <c r="WTW95" s="345"/>
      <c r="WTX95" s="345"/>
      <c r="WTY95" s="345"/>
      <c r="WTZ95" s="345"/>
      <c r="WUA95" s="345"/>
      <c r="WUB95" s="345"/>
      <c r="WUC95" s="345"/>
      <c r="WUD95" s="345"/>
      <c r="WUE95" s="345"/>
      <c r="WUF95" s="345"/>
      <c r="WUG95" s="345"/>
      <c r="WUH95" s="345"/>
      <c r="WUI95" s="345"/>
      <c r="WUJ95" s="345"/>
      <c r="WUK95" s="345"/>
      <c r="WUL95" s="345"/>
      <c r="WUM95" s="345"/>
      <c r="WUN95" s="345"/>
      <c r="WUO95" s="345"/>
      <c r="WUP95" s="345"/>
      <c r="WUQ95" s="345"/>
      <c r="WUR95" s="345"/>
      <c r="WUS95" s="345"/>
      <c r="WUT95" s="345"/>
      <c r="WUU95" s="345"/>
      <c r="WUV95" s="345"/>
      <c r="WUW95" s="345"/>
      <c r="WUX95" s="345"/>
      <c r="WUY95" s="345"/>
      <c r="WUZ95" s="345"/>
      <c r="WVA95" s="345"/>
      <c r="WVB95" s="345"/>
      <c r="WVC95" s="345"/>
      <c r="WVD95" s="345"/>
      <c r="WVE95" s="345"/>
      <c r="WVF95" s="345"/>
      <c r="WVG95" s="345"/>
      <c r="WVH95" s="345"/>
      <c r="WVI95" s="345"/>
      <c r="WVJ95" s="345"/>
      <c r="WVK95" s="345"/>
      <c r="WVL95" s="345"/>
      <c r="WVM95" s="345"/>
      <c r="WVN95" s="345"/>
      <c r="WVO95" s="345"/>
      <c r="WVP95" s="345"/>
      <c r="WVQ95" s="345"/>
      <c r="WVR95" s="345"/>
      <c r="WVS95" s="345"/>
      <c r="WVT95" s="345"/>
      <c r="WVU95" s="345"/>
      <c r="WVV95" s="345"/>
      <c r="WVW95" s="345"/>
      <c r="WVX95" s="345"/>
      <c r="WVY95" s="345"/>
      <c r="WVZ95" s="345"/>
      <c r="WWA95" s="345"/>
      <c r="WWB95" s="345"/>
      <c r="WWC95" s="345"/>
      <c r="WWD95" s="345"/>
      <c r="WWE95" s="345"/>
      <c r="WWF95" s="345"/>
      <c r="WWG95" s="345"/>
      <c r="WWH95" s="345"/>
      <c r="WWI95" s="345"/>
      <c r="WWJ95" s="345"/>
      <c r="WWK95" s="345"/>
      <c r="WWL95" s="345"/>
      <c r="WWM95" s="345"/>
      <c r="WWN95" s="345"/>
      <c r="WWO95" s="345"/>
      <c r="WWP95" s="345"/>
      <c r="WWQ95" s="345"/>
      <c r="WWR95" s="345"/>
      <c r="WWS95" s="345"/>
      <c r="WWT95" s="345"/>
      <c r="WWU95" s="345"/>
      <c r="WWV95" s="345"/>
      <c r="WWW95" s="345"/>
      <c r="WWX95" s="345"/>
      <c r="WWY95" s="345"/>
      <c r="WWZ95" s="345"/>
      <c r="WXA95" s="345"/>
      <c r="WXB95" s="345"/>
      <c r="WXC95" s="345"/>
      <c r="WXD95" s="345"/>
      <c r="WXE95" s="345"/>
      <c r="WXF95" s="345"/>
      <c r="WXG95" s="345"/>
      <c r="WXH95" s="345"/>
      <c r="WXI95" s="345"/>
      <c r="WXJ95" s="345"/>
      <c r="WXK95" s="345"/>
      <c r="WXL95" s="345"/>
      <c r="WXM95" s="345"/>
      <c r="WXN95" s="345"/>
      <c r="WXO95" s="345"/>
      <c r="WXP95" s="345"/>
      <c r="WXQ95" s="345"/>
      <c r="WXR95" s="345"/>
      <c r="WXS95" s="345"/>
      <c r="WXT95" s="345"/>
      <c r="WXU95" s="345"/>
      <c r="WXV95" s="345"/>
      <c r="WXW95" s="345"/>
      <c r="WXX95" s="345"/>
      <c r="WXY95" s="345"/>
      <c r="WXZ95" s="345"/>
      <c r="WYA95" s="345"/>
      <c r="WYB95" s="345"/>
      <c r="WYC95" s="345"/>
      <c r="WYD95" s="345"/>
      <c r="WYE95" s="345"/>
      <c r="WYF95" s="345"/>
      <c r="WYG95" s="345"/>
      <c r="WYH95" s="345"/>
      <c r="WYI95" s="345"/>
      <c r="WYJ95" s="345"/>
      <c r="WYK95" s="345"/>
      <c r="WYL95" s="345"/>
      <c r="WYM95" s="345"/>
      <c r="WYN95" s="345"/>
      <c r="WYO95" s="345"/>
      <c r="WYP95" s="345"/>
      <c r="WYQ95" s="345"/>
      <c r="WYR95" s="345"/>
      <c r="WYS95" s="345"/>
      <c r="WYT95" s="345"/>
      <c r="WYU95" s="345"/>
      <c r="WYV95" s="345"/>
      <c r="WYW95" s="345"/>
      <c r="WYX95" s="345"/>
      <c r="WYY95" s="345"/>
      <c r="WYZ95" s="345"/>
      <c r="WZA95" s="345"/>
      <c r="WZB95" s="345"/>
      <c r="WZC95" s="345"/>
      <c r="WZD95" s="345"/>
      <c r="WZE95" s="345"/>
      <c r="WZF95" s="345"/>
      <c r="WZG95" s="345"/>
      <c r="WZH95" s="345"/>
      <c r="WZI95" s="345"/>
      <c r="WZJ95" s="345"/>
      <c r="WZK95" s="345"/>
      <c r="WZL95" s="345"/>
      <c r="WZM95" s="345"/>
      <c r="WZN95" s="345"/>
      <c r="WZO95" s="345"/>
      <c r="WZP95" s="345"/>
      <c r="WZQ95" s="345"/>
      <c r="WZR95" s="345"/>
      <c r="WZS95" s="345"/>
      <c r="WZT95" s="345"/>
      <c r="WZU95" s="345"/>
      <c r="WZV95" s="345"/>
      <c r="WZW95" s="345"/>
      <c r="WZX95" s="345"/>
      <c r="WZY95" s="345"/>
      <c r="WZZ95" s="345"/>
      <c r="XAA95" s="345"/>
      <c r="XAB95" s="345"/>
      <c r="XAC95" s="345"/>
      <c r="XAD95" s="345"/>
      <c r="XAE95" s="345"/>
      <c r="XAF95" s="345"/>
      <c r="XAG95" s="345"/>
      <c r="XAH95" s="345"/>
      <c r="XAI95" s="345"/>
      <c r="XAJ95" s="345"/>
      <c r="XAK95" s="345"/>
      <c r="XAL95" s="345"/>
      <c r="XAM95" s="345"/>
      <c r="XAN95" s="345"/>
      <c r="XAO95" s="345"/>
      <c r="XAP95" s="345"/>
      <c r="XAQ95" s="345"/>
      <c r="XAR95" s="345"/>
      <c r="XAS95" s="345"/>
      <c r="XAT95" s="345"/>
      <c r="XAU95" s="345"/>
      <c r="XAV95" s="345"/>
      <c r="XAW95" s="345"/>
      <c r="XAX95" s="345"/>
      <c r="XAY95" s="345"/>
      <c r="XAZ95" s="345"/>
      <c r="XBA95" s="345"/>
      <c r="XBB95" s="345"/>
      <c r="XBC95" s="345"/>
      <c r="XBD95" s="345"/>
      <c r="XBE95" s="345"/>
      <c r="XBF95" s="345"/>
      <c r="XBG95" s="345"/>
      <c r="XBH95" s="345"/>
      <c r="XBI95" s="345"/>
      <c r="XBJ95" s="345"/>
      <c r="XBK95" s="345"/>
      <c r="XBL95" s="345"/>
      <c r="XBM95" s="345"/>
      <c r="XBN95" s="345"/>
      <c r="XBO95" s="345"/>
      <c r="XBP95" s="345"/>
      <c r="XBQ95" s="345"/>
      <c r="XBR95" s="345"/>
      <c r="XBS95" s="345"/>
      <c r="XBT95" s="345"/>
      <c r="XBU95" s="345"/>
      <c r="XBV95" s="345"/>
      <c r="XBW95" s="345"/>
      <c r="XBX95" s="345"/>
      <c r="XBY95" s="345"/>
      <c r="XBZ95" s="345"/>
      <c r="XCA95" s="345"/>
      <c r="XCB95" s="345"/>
      <c r="XCC95" s="345"/>
      <c r="XCD95" s="345"/>
      <c r="XCE95" s="345"/>
      <c r="XCF95" s="345"/>
      <c r="XCG95" s="345"/>
      <c r="XCH95" s="345"/>
      <c r="XCI95" s="345"/>
      <c r="XCJ95" s="345"/>
      <c r="XCK95" s="345"/>
      <c r="XCL95" s="345"/>
      <c r="XCM95" s="345"/>
      <c r="XCN95" s="345"/>
      <c r="XCO95" s="345"/>
      <c r="XCP95" s="345"/>
      <c r="XCQ95" s="345"/>
      <c r="XCR95" s="345"/>
      <c r="XCS95" s="345"/>
      <c r="XCT95" s="345"/>
      <c r="XCU95" s="345"/>
      <c r="XCV95" s="345"/>
      <c r="XCW95" s="345"/>
      <c r="XCX95" s="345"/>
      <c r="XCY95" s="345"/>
      <c r="XCZ95" s="345"/>
      <c r="XDA95" s="345"/>
      <c r="XDB95" s="345"/>
      <c r="XDC95" s="345"/>
      <c r="XDD95" s="345"/>
      <c r="XDE95" s="345"/>
      <c r="XDF95" s="345"/>
      <c r="XDG95" s="345"/>
      <c r="XDH95" s="345"/>
      <c r="XDI95" s="345"/>
      <c r="XDJ95" s="345"/>
      <c r="XDK95" s="345"/>
      <c r="XDL95" s="345"/>
      <c r="XDM95" s="345"/>
      <c r="XDN95" s="345"/>
      <c r="XDO95" s="345"/>
      <c r="XDP95" s="345"/>
      <c r="XDQ95" s="345"/>
      <c r="XDR95" s="345"/>
      <c r="XDS95" s="345"/>
      <c r="XDT95" s="345"/>
      <c r="XDU95" s="345"/>
      <c r="XDV95" s="345"/>
      <c r="XDW95" s="345"/>
      <c r="XDX95" s="345"/>
      <c r="XDY95" s="345"/>
      <c r="XDZ95" s="345"/>
      <c r="XEA95" s="345"/>
      <c r="XEB95" s="345"/>
      <c r="XEC95" s="345"/>
      <c r="XED95" s="345"/>
      <c r="XEE95" s="345"/>
      <c r="XEF95" s="345"/>
      <c r="XEG95" s="345"/>
      <c r="XEH95" s="345"/>
      <c r="XEI95" s="345"/>
      <c r="XEJ95" s="345"/>
      <c r="XEK95" s="345"/>
      <c r="XEL95" s="345"/>
      <c r="XEM95" s="345"/>
      <c r="XEN95" s="345"/>
      <c r="XEO95" s="345"/>
      <c r="XEP95" s="345"/>
      <c r="XEQ95" s="345"/>
      <c r="XER95" s="345"/>
      <c r="XES95" s="345"/>
      <c r="XET95" s="345"/>
      <c r="XEU95" s="345"/>
      <c r="XEV95" s="345"/>
      <c r="XEW95" s="345"/>
      <c r="XEX95" s="345"/>
      <c r="XEY95" s="345"/>
      <c r="XEZ95" s="345"/>
      <c r="XFA95" s="345"/>
      <c r="XFB95" s="345"/>
      <c r="XFC95" s="345"/>
      <c r="XFD95" s="345"/>
    </row>
    <row r="96" spans="2:16384" s="345" customFormat="1" x14ac:dyDescent="0.2">
      <c r="C96" s="126" t="s">
        <v>311</v>
      </c>
      <c r="D96" s="162">
        <v>3.9E-2</v>
      </c>
      <c r="E96" s="119">
        <v>3.1E-2</v>
      </c>
      <c r="F96" s="120">
        <v>4.5999999999999999E-2</v>
      </c>
      <c r="G96" s="162">
        <v>4.4999999999999998E-2</v>
      </c>
      <c r="H96" s="119">
        <v>3.6999999999999998E-2</v>
      </c>
      <c r="I96" s="120">
        <v>5.2999999999999999E-2</v>
      </c>
      <c r="J96" s="162">
        <v>4.2999999999999997E-2</v>
      </c>
      <c r="K96" s="119">
        <v>3.6999999999999998E-2</v>
      </c>
      <c r="L96" s="120">
        <v>4.9000000000000002E-2</v>
      </c>
      <c r="M96" s="162">
        <v>4.3999999999999997E-2</v>
      </c>
      <c r="N96" s="119">
        <v>3.9E-2</v>
      </c>
      <c r="O96" s="120">
        <v>4.8000000000000001E-2</v>
      </c>
      <c r="P96" s="162">
        <v>4.3999999999999997E-2</v>
      </c>
      <c r="Q96" s="119">
        <v>3.9E-2</v>
      </c>
      <c r="R96" s="120">
        <v>0.05</v>
      </c>
      <c r="S96" s="162">
        <v>5.3999999999999999E-2</v>
      </c>
      <c r="T96" s="119">
        <v>4.4999999999999998E-2</v>
      </c>
      <c r="U96" s="120">
        <v>6.3E-2</v>
      </c>
    </row>
    <row r="97" spans="2:16384" s="345" customFormat="1" ht="26.25" customHeight="1" x14ac:dyDescent="0.2">
      <c r="C97" s="122" t="s">
        <v>312</v>
      </c>
      <c r="D97" s="37">
        <v>0</v>
      </c>
      <c r="E97" s="38">
        <v>-7.0000000000000001E-3</v>
      </c>
      <c r="F97" s="26">
        <v>8.0000000000000002E-3</v>
      </c>
      <c r="G97" s="37">
        <v>1.2E-2</v>
      </c>
      <c r="H97" s="38">
        <v>5.0000000000000001E-3</v>
      </c>
      <c r="I97" s="26">
        <v>0.02</v>
      </c>
      <c r="J97" s="37">
        <v>1.7999999999999999E-2</v>
      </c>
      <c r="K97" s="38">
        <v>1.2E-2</v>
      </c>
      <c r="L97" s="26">
        <v>2.5000000000000001E-2</v>
      </c>
      <c r="M97" s="37">
        <v>2.5999999999999999E-2</v>
      </c>
      <c r="N97" s="38">
        <v>2.1000000000000001E-2</v>
      </c>
      <c r="O97" s="26">
        <v>3.1E-2</v>
      </c>
      <c r="P97" s="37">
        <v>0.03</v>
      </c>
      <c r="Q97" s="38">
        <v>2.4E-2</v>
      </c>
      <c r="R97" s="26">
        <v>3.5999999999999997E-2</v>
      </c>
      <c r="S97" s="37">
        <v>4.1000000000000002E-2</v>
      </c>
      <c r="T97" s="38">
        <v>3.2000000000000001E-2</v>
      </c>
      <c r="U97" s="26">
        <v>0.05</v>
      </c>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42"/>
      <c r="BR97" s="342"/>
      <c r="BS97" s="342"/>
      <c r="BT97" s="342"/>
      <c r="BU97" s="342"/>
      <c r="BV97" s="342"/>
      <c r="BW97" s="342"/>
      <c r="BX97" s="342"/>
      <c r="BY97" s="342"/>
      <c r="BZ97" s="342"/>
      <c r="CA97" s="342"/>
      <c r="CB97" s="342"/>
      <c r="CC97" s="342"/>
      <c r="CD97" s="342"/>
      <c r="CE97" s="342"/>
      <c r="CF97" s="342"/>
      <c r="CG97" s="342"/>
      <c r="CH97" s="342"/>
      <c r="CI97" s="342"/>
      <c r="CJ97" s="342"/>
      <c r="CK97" s="342"/>
      <c r="CL97" s="342"/>
      <c r="CM97" s="342"/>
      <c r="CN97" s="342"/>
      <c r="CO97" s="342"/>
      <c r="CP97" s="342"/>
      <c r="CQ97" s="342"/>
      <c r="CR97" s="342"/>
      <c r="CS97" s="342"/>
      <c r="CT97" s="342"/>
      <c r="CU97" s="342"/>
      <c r="CV97" s="342"/>
      <c r="CW97" s="342"/>
      <c r="CX97" s="342"/>
      <c r="CY97" s="342"/>
      <c r="CZ97" s="342"/>
      <c r="DA97" s="342"/>
      <c r="DB97" s="342"/>
      <c r="DC97" s="342"/>
      <c r="DD97" s="342"/>
      <c r="DE97" s="342"/>
      <c r="DF97" s="342"/>
      <c r="DG97" s="342"/>
      <c r="DH97" s="342"/>
      <c r="DI97" s="342"/>
      <c r="DJ97" s="342"/>
      <c r="DK97" s="342"/>
      <c r="DL97" s="342"/>
      <c r="DM97" s="342"/>
      <c r="DN97" s="342"/>
      <c r="DO97" s="342"/>
      <c r="DP97" s="342"/>
      <c r="DQ97" s="342"/>
      <c r="DR97" s="342"/>
      <c r="DS97" s="342"/>
      <c r="DT97" s="342"/>
      <c r="DU97" s="342"/>
      <c r="DV97" s="342"/>
      <c r="DW97" s="342"/>
      <c r="DX97" s="342"/>
      <c r="DY97" s="342"/>
      <c r="DZ97" s="342"/>
      <c r="EA97" s="342"/>
      <c r="EB97" s="342"/>
      <c r="EC97" s="342"/>
      <c r="ED97" s="342"/>
      <c r="EE97" s="342"/>
      <c r="EF97" s="342"/>
      <c r="EG97" s="342"/>
      <c r="EH97" s="342"/>
      <c r="EI97" s="342"/>
      <c r="EJ97" s="342"/>
      <c r="EK97" s="342"/>
      <c r="EL97" s="342"/>
      <c r="EM97" s="342"/>
      <c r="EN97" s="342"/>
      <c r="EO97" s="342"/>
      <c r="EP97" s="342"/>
      <c r="EQ97" s="342"/>
      <c r="ER97" s="342"/>
      <c r="ES97" s="342"/>
      <c r="ET97" s="342"/>
      <c r="EU97" s="342"/>
      <c r="EV97" s="342"/>
      <c r="EW97" s="342"/>
      <c r="EX97" s="342"/>
      <c r="EY97" s="342"/>
      <c r="EZ97" s="342"/>
      <c r="FA97" s="342"/>
      <c r="FB97" s="342"/>
      <c r="FC97" s="342"/>
      <c r="FD97" s="342"/>
      <c r="FE97" s="342"/>
      <c r="FF97" s="342"/>
      <c r="FG97" s="342"/>
      <c r="FH97" s="342"/>
      <c r="FI97" s="342"/>
      <c r="FJ97" s="342"/>
      <c r="FK97" s="342"/>
      <c r="FL97" s="342"/>
      <c r="FM97" s="342"/>
      <c r="FN97" s="342"/>
      <c r="FO97" s="342"/>
      <c r="FP97" s="342"/>
      <c r="FQ97" s="342"/>
      <c r="FR97" s="342"/>
      <c r="FS97" s="342"/>
      <c r="FT97" s="342"/>
      <c r="FU97" s="342"/>
      <c r="FV97" s="342"/>
      <c r="FW97" s="342"/>
      <c r="FX97" s="342"/>
      <c r="FY97" s="342"/>
      <c r="FZ97" s="342"/>
      <c r="GA97" s="342"/>
      <c r="GB97" s="342"/>
      <c r="GC97" s="342"/>
      <c r="GD97" s="342"/>
      <c r="GE97" s="342"/>
      <c r="GF97" s="342"/>
      <c r="GG97" s="342"/>
      <c r="GH97" s="342"/>
      <c r="GI97" s="342"/>
      <c r="GJ97" s="342"/>
      <c r="GK97" s="342"/>
      <c r="GL97" s="342"/>
      <c r="GM97" s="342"/>
      <c r="GN97" s="342"/>
      <c r="GO97" s="342"/>
      <c r="GP97" s="342"/>
      <c r="GQ97" s="342"/>
      <c r="GR97" s="342"/>
      <c r="GS97" s="342"/>
      <c r="GT97" s="342"/>
      <c r="GU97" s="342"/>
      <c r="GV97" s="342"/>
      <c r="GW97" s="342"/>
      <c r="GX97" s="342"/>
      <c r="GY97" s="342"/>
      <c r="GZ97" s="342"/>
      <c r="HA97" s="342"/>
      <c r="HB97" s="342"/>
      <c r="HC97" s="342"/>
      <c r="HD97" s="342"/>
      <c r="HE97" s="342"/>
      <c r="HF97" s="342"/>
      <c r="HG97" s="342"/>
      <c r="HH97" s="342"/>
      <c r="HI97" s="342"/>
      <c r="HJ97" s="342"/>
      <c r="HK97" s="342"/>
      <c r="HL97" s="342"/>
      <c r="HM97" s="342"/>
      <c r="HN97" s="342"/>
      <c r="HO97" s="342"/>
      <c r="HP97" s="342"/>
      <c r="HQ97" s="342"/>
      <c r="HR97" s="342"/>
      <c r="HS97" s="342"/>
      <c r="HT97" s="342"/>
      <c r="HU97" s="342"/>
      <c r="HV97" s="342"/>
      <c r="HW97" s="342"/>
      <c r="HX97" s="342"/>
      <c r="HY97" s="342"/>
      <c r="HZ97" s="342"/>
      <c r="IA97" s="342"/>
      <c r="IB97" s="342"/>
      <c r="IC97" s="342"/>
      <c r="ID97" s="342"/>
      <c r="IE97" s="342"/>
      <c r="IF97" s="342"/>
      <c r="IG97" s="342"/>
      <c r="IH97" s="342"/>
      <c r="II97" s="342"/>
      <c r="IJ97" s="342"/>
      <c r="IK97" s="342"/>
      <c r="IL97" s="342"/>
      <c r="IM97" s="342"/>
      <c r="IN97" s="342"/>
      <c r="IO97" s="342"/>
      <c r="IP97" s="342"/>
      <c r="IQ97" s="342"/>
      <c r="IR97" s="342"/>
      <c r="IS97" s="342"/>
      <c r="IT97" s="342"/>
      <c r="IU97" s="342"/>
      <c r="IV97" s="342"/>
      <c r="IW97" s="342"/>
      <c r="IX97" s="342"/>
      <c r="IY97" s="342"/>
      <c r="IZ97" s="342"/>
      <c r="JA97" s="342"/>
      <c r="JB97" s="342"/>
      <c r="JC97" s="342"/>
      <c r="JD97" s="342"/>
      <c r="JE97" s="342"/>
      <c r="JF97" s="342"/>
      <c r="JG97" s="342"/>
      <c r="JH97" s="342"/>
      <c r="JI97" s="342"/>
      <c r="JJ97" s="342"/>
      <c r="JK97" s="342"/>
      <c r="JL97" s="342"/>
      <c r="JM97" s="342"/>
      <c r="JN97" s="342"/>
      <c r="JO97" s="342"/>
      <c r="JP97" s="342"/>
      <c r="JQ97" s="342"/>
      <c r="JR97" s="342"/>
      <c r="JS97" s="342"/>
      <c r="JT97" s="342"/>
      <c r="JU97" s="342"/>
      <c r="JV97" s="342"/>
      <c r="JW97" s="342"/>
      <c r="JX97" s="342"/>
      <c r="JY97" s="342"/>
      <c r="JZ97" s="342"/>
      <c r="KA97" s="342"/>
      <c r="KB97" s="342"/>
      <c r="KC97" s="342"/>
      <c r="KD97" s="342"/>
      <c r="KE97" s="342"/>
      <c r="KF97" s="342"/>
      <c r="KG97" s="342"/>
      <c r="KH97" s="342"/>
      <c r="KI97" s="342"/>
      <c r="KJ97" s="342"/>
      <c r="KK97" s="342"/>
      <c r="KL97" s="342"/>
      <c r="KM97" s="342"/>
      <c r="KN97" s="342"/>
      <c r="KO97" s="342"/>
      <c r="KP97" s="342"/>
      <c r="KQ97" s="342"/>
      <c r="KR97" s="342"/>
      <c r="KS97" s="342"/>
      <c r="KT97" s="342"/>
      <c r="KU97" s="342"/>
      <c r="KV97" s="342"/>
      <c r="KW97" s="342"/>
      <c r="KX97" s="342"/>
      <c r="KY97" s="342"/>
      <c r="KZ97" s="342"/>
      <c r="LA97" s="342"/>
      <c r="LB97" s="342"/>
      <c r="LC97" s="342"/>
      <c r="LD97" s="342"/>
      <c r="LE97" s="342"/>
      <c r="LF97" s="342"/>
      <c r="LG97" s="342"/>
      <c r="LH97" s="342"/>
      <c r="LI97" s="342"/>
      <c r="LJ97" s="342"/>
      <c r="LK97" s="342"/>
      <c r="LL97" s="342"/>
      <c r="LM97" s="342"/>
      <c r="LN97" s="342"/>
      <c r="LO97" s="342"/>
      <c r="LP97" s="342"/>
      <c r="LQ97" s="342"/>
      <c r="LR97" s="342"/>
      <c r="LS97" s="342"/>
      <c r="LT97" s="342"/>
      <c r="LU97" s="342"/>
      <c r="LV97" s="342"/>
      <c r="LW97" s="342"/>
      <c r="LX97" s="342"/>
      <c r="LY97" s="342"/>
      <c r="LZ97" s="342"/>
      <c r="MA97" s="342"/>
      <c r="MB97" s="342"/>
      <c r="MC97" s="342"/>
      <c r="MD97" s="342"/>
      <c r="ME97" s="342"/>
      <c r="MF97" s="342"/>
      <c r="MG97" s="342"/>
      <c r="MH97" s="342"/>
      <c r="MI97" s="342"/>
      <c r="MJ97" s="342"/>
      <c r="MK97" s="342"/>
      <c r="ML97" s="342"/>
      <c r="MM97" s="342"/>
      <c r="MN97" s="342"/>
      <c r="MO97" s="342"/>
      <c r="MP97" s="342"/>
      <c r="MQ97" s="342"/>
      <c r="MR97" s="342"/>
      <c r="MS97" s="342"/>
      <c r="MT97" s="342"/>
      <c r="MU97" s="342"/>
      <c r="MV97" s="342"/>
      <c r="MW97" s="342"/>
      <c r="MX97" s="342"/>
      <c r="MY97" s="342"/>
      <c r="MZ97" s="342"/>
      <c r="NA97" s="342"/>
      <c r="NB97" s="342"/>
      <c r="NC97" s="342"/>
      <c r="ND97" s="342"/>
      <c r="NE97" s="342"/>
      <c r="NF97" s="342"/>
      <c r="NG97" s="342"/>
      <c r="NH97" s="342"/>
      <c r="NI97" s="342"/>
      <c r="NJ97" s="342"/>
      <c r="NK97" s="342"/>
      <c r="NL97" s="342"/>
      <c r="NM97" s="342"/>
      <c r="NN97" s="342"/>
      <c r="NO97" s="342"/>
      <c r="NP97" s="342"/>
      <c r="NQ97" s="342"/>
      <c r="NR97" s="342"/>
      <c r="NS97" s="342"/>
      <c r="NT97" s="342"/>
      <c r="NU97" s="342"/>
      <c r="NV97" s="342"/>
      <c r="NW97" s="342"/>
      <c r="NX97" s="342"/>
      <c r="NY97" s="342"/>
      <c r="NZ97" s="342"/>
      <c r="OA97" s="342"/>
      <c r="OB97" s="342"/>
      <c r="OC97" s="342"/>
      <c r="OD97" s="342"/>
      <c r="OE97" s="342"/>
      <c r="OF97" s="342"/>
      <c r="OG97" s="342"/>
      <c r="OH97" s="342"/>
      <c r="OI97" s="342"/>
      <c r="OJ97" s="342"/>
      <c r="OK97" s="342"/>
      <c r="OL97" s="342"/>
      <c r="OM97" s="342"/>
      <c r="ON97" s="342"/>
      <c r="OO97" s="342"/>
      <c r="OP97" s="342"/>
      <c r="OQ97" s="342"/>
      <c r="OR97" s="342"/>
      <c r="OS97" s="342"/>
      <c r="OT97" s="342"/>
      <c r="OU97" s="342"/>
      <c r="OV97" s="342"/>
      <c r="OW97" s="342"/>
      <c r="OX97" s="342"/>
      <c r="OY97" s="342"/>
      <c r="OZ97" s="342"/>
      <c r="PA97" s="342"/>
      <c r="PB97" s="342"/>
      <c r="PC97" s="342"/>
      <c r="PD97" s="342"/>
      <c r="PE97" s="342"/>
      <c r="PF97" s="342"/>
      <c r="PG97" s="342"/>
      <c r="PH97" s="342"/>
      <c r="PI97" s="342"/>
      <c r="PJ97" s="342"/>
      <c r="PK97" s="342"/>
      <c r="PL97" s="342"/>
      <c r="PM97" s="342"/>
      <c r="PN97" s="342"/>
      <c r="PO97" s="342"/>
      <c r="PP97" s="342"/>
      <c r="PQ97" s="342"/>
      <c r="PR97" s="342"/>
      <c r="PS97" s="342"/>
      <c r="PT97" s="342"/>
      <c r="PU97" s="342"/>
      <c r="PV97" s="342"/>
      <c r="PW97" s="342"/>
      <c r="PX97" s="342"/>
      <c r="PY97" s="342"/>
      <c r="PZ97" s="342"/>
      <c r="QA97" s="342"/>
      <c r="QB97" s="342"/>
      <c r="QC97" s="342"/>
      <c r="QD97" s="342"/>
      <c r="QE97" s="342"/>
      <c r="QF97" s="342"/>
      <c r="QG97" s="342"/>
      <c r="QH97" s="342"/>
      <c r="QI97" s="342"/>
      <c r="QJ97" s="342"/>
      <c r="QK97" s="342"/>
      <c r="QL97" s="342"/>
      <c r="QM97" s="342"/>
      <c r="QN97" s="342"/>
      <c r="QO97" s="342"/>
      <c r="QP97" s="342"/>
      <c r="QQ97" s="342"/>
      <c r="QR97" s="342"/>
      <c r="QS97" s="342"/>
      <c r="QT97" s="342"/>
      <c r="QU97" s="342"/>
      <c r="QV97" s="342"/>
      <c r="QW97" s="342"/>
      <c r="QX97" s="342"/>
      <c r="QY97" s="342"/>
      <c r="QZ97" s="342"/>
      <c r="RA97" s="342"/>
      <c r="RB97" s="342"/>
      <c r="RC97" s="342"/>
      <c r="RD97" s="342"/>
      <c r="RE97" s="342"/>
      <c r="RF97" s="342"/>
      <c r="RG97" s="342"/>
      <c r="RH97" s="342"/>
      <c r="RI97" s="342"/>
      <c r="RJ97" s="342"/>
      <c r="RK97" s="342"/>
      <c r="RL97" s="342"/>
      <c r="RM97" s="342"/>
      <c r="RN97" s="342"/>
      <c r="RO97" s="342"/>
      <c r="RP97" s="342"/>
      <c r="RQ97" s="342"/>
      <c r="RR97" s="342"/>
      <c r="RS97" s="342"/>
      <c r="RT97" s="342"/>
      <c r="RU97" s="342"/>
      <c r="RV97" s="342"/>
      <c r="RW97" s="342"/>
      <c r="RX97" s="342"/>
      <c r="RY97" s="342"/>
      <c r="RZ97" s="342"/>
      <c r="SA97" s="342"/>
      <c r="SB97" s="342"/>
      <c r="SC97" s="342"/>
      <c r="SD97" s="342"/>
      <c r="SE97" s="342"/>
      <c r="SF97" s="342"/>
      <c r="SG97" s="342"/>
      <c r="SH97" s="342"/>
      <c r="SI97" s="342"/>
      <c r="SJ97" s="342"/>
      <c r="SK97" s="342"/>
      <c r="SL97" s="342"/>
      <c r="SM97" s="342"/>
      <c r="SN97" s="342"/>
      <c r="SO97" s="342"/>
      <c r="SP97" s="342"/>
      <c r="SQ97" s="342"/>
      <c r="SR97" s="342"/>
      <c r="SS97" s="342"/>
      <c r="ST97" s="342"/>
      <c r="SU97" s="342"/>
      <c r="SV97" s="342"/>
      <c r="SW97" s="342"/>
      <c r="SX97" s="342"/>
      <c r="SY97" s="342"/>
      <c r="SZ97" s="342"/>
      <c r="TA97" s="342"/>
      <c r="TB97" s="342"/>
      <c r="TC97" s="342"/>
      <c r="TD97" s="342"/>
      <c r="TE97" s="342"/>
      <c r="TF97" s="342"/>
      <c r="TG97" s="342"/>
      <c r="TH97" s="342"/>
      <c r="TI97" s="342"/>
      <c r="TJ97" s="342"/>
      <c r="TK97" s="342"/>
      <c r="TL97" s="342"/>
      <c r="TM97" s="342"/>
      <c r="TN97" s="342"/>
      <c r="TO97" s="342"/>
      <c r="TP97" s="342"/>
      <c r="TQ97" s="342"/>
      <c r="TR97" s="342"/>
      <c r="TS97" s="342"/>
      <c r="TT97" s="342"/>
      <c r="TU97" s="342"/>
      <c r="TV97" s="342"/>
      <c r="TW97" s="342"/>
      <c r="TX97" s="342"/>
      <c r="TY97" s="342"/>
      <c r="TZ97" s="342"/>
      <c r="UA97" s="342"/>
      <c r="UB97" s="342"/>
      <c r="UC97" s="342"/>
      <c r="UD97" s="342"/>
      <c r="UE97" s="342"/>
      <c r="UF97" s="342"/>
      <c r="UG97" s="342"/>
      <c r="UH97" s="342"/>
      <c r="UI97" s="342"/>
      <c r="UJ97" s="342"/>
      <c r="UK97" s="342"/>
      <c r="UL97" s="342"/>
      <c r="UM97" s="342"/>
      <c r="UN97" s="342"/>
      <c r="UO97" s="342"/>
      <c r="UP97" s="342"/>
      <c r="UQ97" s="342"/>
      <c r="UR97" s="342"/>
      <c r="US97" s="342"/>
      <c r="UT97" s="342"/>
      <c r="UU97" s="342"/>
      <c r="UV97" s="342"/>
      <c r="UW97" s="342"/>
      <c r="UX97" s="342"/>
      <c r="UY97" s="342"/>
      <c r="UZ97" s="342"/>
      <c r="VA97" s="342"/>
      <c r="VB97" s="342"/>
      <c r="VC97" s="342"/>
      <c r="VD97" s="342"/>
      <c r="VE97" s="342"/>
      <c r="VF97" s="342"/>
      <c r="VG97" s="342"/>
      <c r="VH97" s="342"/>
      <c r="VI97" s="342"/>
      <c r="VJ97" s="342"/>
      <c r="VK97" s="342"/>
      <c r="VL97" s="342"/>
      <c r="VM97" s="342"/>
      <c r="VN97" s="342"/>
      <c r="VO97" s="342"/>
      <c r="VP97" s="342"/>
      <c r="VQ97" s="342"/>
      <c r="VR97" s="342"/>
      <c r="VS97" s="342"/>
      <c r="VT97" s="342"/>
      <c r="VU97" s="342"/>
      <c r="VV97" s="342"/>
      <c r="VW97" s="342"/>
      <c r="VX97" s="342"/>
      <c r="VY97" s="342"/>
      <c r="VZ97" s="342"/>
      <c r="WA97" s="342"/>
      <c r="WB97" s="342"/>
      <c r="WC97" s="342"/>
      <c r="WD97" s="342"/>
      <c r="WE97" s="342"/>
      <c r="WF97" s="342"/>
      <c r="WG97" s="342"/>
      <c r="WH97" s="342"/>
      <c r="WI97" s="342"/>
      <c r="WJ97" s="342"/>
      <c r="WK97" s="342"/>
      <c r="WL97" s="342"/>
      <c r="WM97" s="342"/>
      <c r="WN97" s="342"/>
      <c r="WO97" s="342"/>
      <c r="WP97" s="342"/>
      <c r="WQ97" s="342"/>
      <c r="WR97" s="342"/>
      <c r="WS97" s="342"/>
      <c r="WT97" s="342"/>
      <c r="WU97" s="342"/>
      <c r="WV97" s="342"/>
      <c r="WW97" s="342"/>
      <c r="WX97" s="342"/>
      <c r="WY97" s="342"/>
      <c r="WZ97" s="342"/>
      <c r="XA97" s="342"/>
      <c r="XB97" s="342"/>
      <c r="XC97" s="342"/>
      <c r="XD97" s="342"/>
      <c r="XE97" s="342"/>
      <c r="XF97" s="342"/>
      <c r="XG97" s="342"/>
      <c r="XH97" s="342"/>
      <c r="XI97" s="342"/>
      <c r="XJ97" s="342"/>
      <c r="XK97" s="342"/>
      <c r="XL97" s="342"/>
      <c r="XM97" s="342"/>
      <c r="XN97" s="342"/>
      <c r="XO97" s="342"/>
      <c r="XP97" s="342"/>
      <c r="XQ97" s="342"/>
      <c r="XR97" s="342"/>
      <c r="XS97" s="342"/>
      <c r="XT97" s="342"/>
      <c r="XU97" s="342"/>
      <c r="XV97" s="342"/>
      <c r="XW97" s="342"/>
      <c r="XX97" s="342"/>
      <c r="XY97" s="342"/>
      <c r="XZ97" s="342"/>
      <c r="YA97" s="342"/>
      <c r="YB97" s="342"/>
      <c r="YC97" s="342"/>
      <c r="YD97" s="342"/>
      <c r="YE97" s="342"/>
      <c r="YF97" s="342"/>
      <c r="YG97" s="342"/>
      <c r="YH97" s="342"/>
      <c r="YI97" s="342"/>
      <c r="YJ97" s="342"/>
      <c r="YK97" s="342"/>
      <c r="YL97" s="342"/>
      <c r="YM97" s="342"/>
      <c r="YN97" s="342"/>
      <c r="YO97" s="342"/>
      <c r="YP97" s="342"/>
      <c r="YQ97" s="342"/>
      <c r="YR97" s="342"/>
      <c r="YS97" s="342"/>
      <c r="YT97" s="342"/>
      <c r="YU97" s="342"/>
      <c r="YV97" s="342"/>
      <c r="YW97" s="342"/>
      <c r="YX97" s="342"/>
      <c r="YY97" s="342"/>
      <c r="YZ97" s="342"/>
      <c r="ZA97" s="342"/>
      <c r="ZB97" s="342"/>
      <c r="ZC97" s="342"/>
      <c r="ZD97" s="342"/>
      <c r="ZE97" s="342"/>
      <c r="ZF97" s="342"/>
      <c r="ZG97" s="342"/>
      <c r="ZH97" s="342"/>
      <c r="ZI97" s="342"/>
      <c r="ZJ97" s="342"/>
      <c r="ZK97" s="342"/>
      <c r="ZL97" s="342"/>
      <c r="ZM97" s="342"/>
      <c r="ZN97" s="342"/>
      <c r="ZO97" s="342"/>
      <c r="ZP97" s="342"/>
      <c r="ZQ97" s="342"/>
      <c r="ZR97" s="342"/>
      <c r="ZS97" s="342"/>
      <c r="ZT97" s="342"/>
      <c r="ZU97" s="342"/>
      <c r="ZV97" s="342"/>
      <c r="ZW97" s="342"/>
      <c r="ZX97" s="342"/>
      <c r="ZY97" s="342"/>
      <c r="ZZ97" s="342"/>
      <c r="AAA97" s="342"/>
      <c r="AAB97" s="342"/>
      <c r="AAC97" s="342"/>
      <c r="AAD97" s="342"/>
      <c r="AAE97" s="342"/>
      <c r="AAF97" s="342"/>
      <c r="AAG97" s="342"/>
      <c r="AAH97" s="342"/>
      <c r="AAI97" s="342"/>
      <c r="AAJ97" s="342"/>
      <c r="AAK97" s="342"/>
      <c r="AAL97" s="342"/>
      <c r="AAM97" s="342"/>
      <c r="AAN97" s="342"/>
      <c r="AAO97" s="342"/>
      <c r="AAP97" s="342"/>
      <c r="AAQ97" s="342"/>
      <c r="AAR97" s="342"/>
      <c r="AAS97" s="342"/>
      <c r="AAT97" s="342"/>
      <c r="AAU97" s="342"/>
      <c r="AAV97" s="342"/>
      <c r="AAW97" s="342"/>
      <c r="AAX97" s="342"/>
      <c r="AAY97" s="342"/>
      <c r="AAZ97" s="342"/>
      <c r="ABA97" s="342"/>
      <c r="ABB97" s="342"/>
      <c r="ABC97" s="342"/>
      <c r="ABD97" s="342"/>
      <c r="ABE97" s="342"/>
      <c r="ABF97" s="342"/>
      <c r="ABG97" s="342"/>
      <c r="ABH97" s="342"/>
      <c r="ABI97" s="342"/>
      <c r="ABJ97" s="342"/>
      <c r="ABK97" s="342"/>
      <c r="ABL97" s="342"/>
      <c r="ABM97" s="342"/>
      <c r="ABN97" s="342"/>
      <c r="ABO97" s="342"/>
      <c r="ABP97" s="342"/>
      <c r="ABQ97" s="342"/>
      <c r="ABR97" s="342"/>
      <c r="ABS97" s="342"/>
      <c r="ABT97" s="342"/>
      <c r="ABU97" s="342"/>
      <c r="ABV97" s="342"/>
      <c r="ABW97" s="342"/>
      <c r="ABX97" s="342"/>
      <c r="ABY97" s="342"/>
      <c r="ABZ97" s="342"/>
      <c r="ACA97" s="342"/>
      <c r="ACB97" s="342"/>
      <c r="ACC97" s="342"/>
      <c r="ACD97" s="342"/>
      <c r="ACE97" s="342"/>
      <c r="ACF97" s="342"/>
      <c r="ACG97" s="342"/>
      <c r="ACH97" s="342"/>
      <c r="ACI97" s="342"/>
      <c r="ACJ97" s="342"/>
      <c r="ACK97" s="342"/>
      <c r="ACL97" s="342"/>
      <c r="ACM97" s="342"/>
      <c r="ACN97" s="342"/>
      <c r="ACO97" s="342"/>
      <c r="ACP97" s="342"/>
      <c r="ACQ97" s="342"/>
      <c r="ACR97" s="342"/>
      <c r="ACS97" s="342"/>
      <c r="ACT97" s="342"/>
      <c r="ACU97" s="342"/>
      <c r="ACV97" s="342"/>
      <c r="ACW97" s="342"/>
      <c r="ACX97" s="342"/>
      <c r="ACY97" s="342"/>
      <c r="ACZ97" s="342"/>
      <c r="ADA97" s="342"/>
      <c r="ADB97" s="342"/>
      <c r="ADC97" s="342"/>
      <c r="ADD97" s="342"/>
      <c r="ADE97" s="342"/>
      <c r="ADF97" s="342"/>
      <c r="ADG97" s="342"/>
      <c r="ADH97" s="342"/>
      <c r="ADI97" s="342"/>
      <c r="ADJ97" s="342"/>
      <c r="ADK97" s="342"/>
      <c r="ADL97" s="342"/>
      <c r="ADM97" s="342"/>
      <c r="ADN97" s="342"/>
      <c r="ADO97" s="342"/>
      <c r="ADP97" s="342"/>
      <c r="ADQ97" s="342"/>
      <c r="ADR97" s="342"/>
      <c r="ADS97" s="342"/>
      <c r="ADT97" s="342"/>
      <c r="ADU97" s="342"/>
      <c r="ADV97" s="342"/>
      <c r="ADW97" s="342"/>
      <c r="ADX97" s="342"/>
      <c r="ADY97" s="342"/>
      <c r="ADZ97" s="342"/>
      <c r="AEA97" s="342"/>
      <c r="AEB97" s="342"/>
      <c r="AEC97" s="342"/>
      <c r="AED97" s="342"/>
      <c r="AEE97" s="342"/>
      <c r="AEF97" s="342"/>
      <c r="AEG97" s="342"/>
      <c r="AEH97" s="342"/>
      <c r="AEI97" s="342"/>
      <c r="AEJ97" s="342"/>
      <c r="AEK97" s="342"/>
      <c r="AEL97" s="342"/>
      <c r="AEM97" s="342"/>
      <c r="AEN97" s="342"/>
      <c r="AEO97" s="342"/>
      <c r="AEP97" s="342"/>
      <c r="AEQ97" s="342"/>
      <c r="AER97" s="342"/>
      <c r="AES97" s="342"/>
      <c r="AET97" s="342"/>
      <c r="AEU97" s="342"/>
      <c r="AEV97" s="342"/>
      <c r="AEW97" s="342"/>
      <c r="AEX97" s="342"/>
      <c r="AEY97" s="342"/>
      <c r="AEZ97" s="342"/>
      <c r="AFA97" s="342"/>
      <c r="AFB97" s="342"/>
      <c r="AFC97" s="342"/>
      <c r="AFD97" s="342"/>
      <c r="AFE97" s="342"/>
      <c r="AFF97" s="342"/>
      <c r="AFG97" s="342"/>
      <c r="AFH97" s="342"/>
      <c r="AFI97" s="342"/>
      <c r="AFJ97" s="342"/>
      <c r="AFK97" s="342"/>
      <c r="AFL97" s="342"/>
      <c r="AFM97" s="342"/>
      <c r="AFN97" s="342"/>
      <c r="AFO97" s="342"/>
      <c r="AFP97" s="342"/>
      <c r="AFQ97" s="342"/>
      <c r="AFR97" s="342"/>
      <c r="AFS97" s="342"/>
      <c r="AFT97" s="342"/>
      <c r="AFU97" s="342"/>
      <c r="AFV97" s="342"/>
      <c r="AFW97" s="342"/>
      <c r="AFX97" s="342"/>
      <c r="AFY97" s="342"/>
      <c r="AFZ97" s="342"/>
      <c r="AGA97" s="342"/>
      <c r="AGB97" s="342"/>
      <c r="AGC97" s="342"/>
      <c r="AGD97" s="342"/>
      <c r="AGE97" s="342"/>
      <c r="AGF97" s="342"/>
      <c r="AGG97" s="342"/>
      <c r="AGH97" s="342"/>
      <c r="AGI97" s="342"/>
      <c r="AGJ97" s="342"/>
      <c r="AGK97" s="342"/>
      <c r="AGL97" s="342"/>
      <c r="AGM97" s="342"/>
      <c r="AGN97" s="342"/>
      <c r="AGO97" s="342"/>
      <c r="AGP97" s="342"/>
      <c r="AGQ97" s="342"/>
      <c r="AGR97" s="342"/>
      <c r="AGS97" s="342"/>
      <c r="AGT97" s="342"/>
      <c r="AGU97" s="342"/>
      <c r="AGV97" s="342"/>
      <c r="AGW97" s="342"/>
      <c r="AGX97" s="342"/>
      <c r="AGY97" s="342"/>
      <c r="AGZ97" s="342"/>
      <c r="AHA97" s="342"/>
      <c r="AHB97" s="342"/>
      <c r="AHC97" s="342"/>
      <c r="AHD97" s="342"/>
      <c r="AHE97" s="342"/>
      <c r="AHF97" s="342"/>
      <c r="AHG97" s="342"/>
      <c r="AHH97" s="342"/>
      <c r="AHI97" s="342"/>
      <c r="AHJ97" s="342"/>
      <c r="AHK97" s="342"/>
      <c r="AHL97" s="342"/>
      <c r="AHM97" s="342"/>
      <c r="AHN97" s="342"/>
      <c r="AHO97" s="342"/>
      <c r="AHP97" s="342"/>
      <c r="AHQ97" s="342"/>
      <c r="AHR97" s="342"/>
      <c r="AHS97" s="342"/>
      <c r="AHT97" s="342"/>
      <c r="AHU97" s="342"/>
      <c r="AHV97" s="342"/>
      <c r="AHW97" s="342"/>
      <c r="AHX97" s="342"/>
      <c r="AHY97" s="342"/>
      <c r="AHZ97" s="342"/>
      <c r="AIA97" s="342"/>
      <c r="AIB97" s="342"/>
      <c r="AIC97" s="342"/>
      <c r="AID97" s="342"/>
      <c r="AIE97" s="342"/>
      <c r="AIF97" s="342"/>
      <c r="AIG97" s="342"/>
      <c r="AIH97" s="342"/>
      <c r="AII97" s="342"/>
      <c r="AIJ97" s="342"/>
      <c r="AIK97" s="342"/>
      <c r="AIL97" s="342"/>
      <c r="AIM97" s="342"/>
      <c r="AIN97" s="342"/>
      <c r="AIO97" s="342"/>
      <c r="AIP97" s="342"/>
      <c r="AIQ97" s="342"/>
      <c r="AIR97" s="342"/>
      <c r="AIS97" s="342"/>
      <c r="AIT97" s="342"/>
      <c r="AIU97" s="342"/>
      <c r="AIV97" s="342"/>
      <c r="AIW97" s="342"/>
      <c r="AIX97" s="342"/>
      <c r="AIY97" s="342"/>
      <c r="AIZ97" s="342"/>
      <c r="AJA97" s="342"/>
      <c r="AJB97" s="342"/>
      <c r="AJC97" s="342"/>
      <c r="AJD97" s="342"/>
      <c r="AJE97" s="342"/>
      <c r="AJF97" s="342"/>
      <c r="AJG97" s="342"/>
      <c r="AJH97" s="342"/>
      <c r="AJI97" s="342"/>
      <c r="AJJ97" s="342"/>
      <c r="AJK97" s="342"/>
      <c r="AJL97" s="342"/>
      <c r="AJM97" s="342"/>
      <c r="AJN97" s="342"/>
      <c r="AJO97" s="342"/>
      <c r="AJP97" s="342"/>
      <c r="AJQ97" s="342"/>
      <c r="AJR97" s="342"/>
      <c r="AJS97" s="342"/>
      <c r="AJT97" s="342"/>
      <c r="AJU97" s="342"/>
      <c r="AJV97" s="342"/>
      <c r="AJW97" s="342"/>
      <c r="AJX97" s="342"/>
      <c r="AJY97" s="342"/>
      <c r="AJZ97" s="342"/>
      <c r="AKA97" s="342"/>
      <c r="AKB97" s="342"/>
      <c r="AKC97" s="342"/>
      <c r="AKD97" s="342"/>
      <c r="AKE97" s="342"/>
      <c r="AKF97" s="342"/>
      <c r="AKG97" s="342"/>
      <c r="AKH97" s="342"/>
      <c r="AKI97" s="342"/>
      <c r="AKJ97" s="342"/>
      <c r="AKK97" s="342"/>
      <c r="AKL97" s="342"/>
      <c r="AKM97" s="342"/>
      <c r="AKN97" s="342"/>
      <c r="AKO97" s="342"/>
      <c r="AKP97" s="342"/>
      <c r="AKQ97" s="342"/>
      <c r="AKR97" s="342"/>
      <c r="AKS97" s="342"/>
      <c r="AKT97" s="342"/>
      <c r="AKU97" s="342"/>
      <c r="AKV97" s="342"/>
      <c r="AKW97" s="342"/>
      <c r="AKX97" s="342"/>
      <c r="AKY97" s="342"/>
      <c r="AKZ97" s="342"/>
      <c r="ALA97" s="342"/>
      <c r="ALB97" s="342"/>
      <c r="ALC97" s="342"/>
      <c r="ALD97" s="342"/>
      <c r="ALE97" s="342"/>
      <c r="ALF97" s="342"/>
      <c r="ALG97" s="342"/>
      <c r="ALH97" s="342"/>
      <c r="ALI97" s="342"/>
      <c r="ALJ97" s="342"/>
      <c r="ALK97" s="342"/>
      <c r="ALL97" s="342"/>
      <c r="ALM97" s="342"/>
      <c r="ALN97" s="342"/>
      <c r="ALO97" s="342"/>
      <c r="ALP97" s="342"/>
      <c r="ALQ97" s="342"/>
      <c r="ALR97" s="342"/>
      <c r="ALS97" s="342"/>
      <c r="ALT97" s="342"/>
      <c r="ALU97" s="342"/>
      <c r="ALV97" s="342"/>
      <c r="ALW97" s="342"/>
      <c r="ALX97" s="342"/>
      <c r="ALY97" s="342"/>
      <c r="ALZ97" s="342"/>
      <c r="AMA97" s="342"/>
      <c r="AMB97" s="342"/>
      <c r="AMC97" s="342"/>
      <c r="AMD97" s="342"/>
      <c r="AME97" s="342"/>
      <c r="AMF97" s="342"/>
      <c r="AMG97" s="342"/>
      <c r="AMH97" s="342"/>
      <c r="AMI97" s="342"/>
      <c r="AMJ97" s="342"/>
      <c r="AMK97" s="342"/>
      <c r="AML97" s="342"/>
      <c r="AMM97" s="342"/>
      <c r="AMN97" s="342"/>
      <c r="AMO97" s="342"/>
      <c r="AMP97" s="342"/>
      <c r="AMQ97" s="342"/>
      <c r="AMR97" s="342"/>
      <c r="AMS97" s="342"/>
      <c r="AMT97" s="342"/>
      <c r="AMU97" s="342"/>
      <c r="AMV97" s="342"/>
      <c r="AMW97" s="342"/>
      <c r="AMX97" s="342"/>
      <c r="AMY97" s="342"/>
      <c r="AMZ97" s="342"/>
      <c r="ANA97" s="342"/>
      <c r="ANB97" s="342"/>
      <c r="ANC97" s="342"/>
      <c r="AND97" s="342"/>
      <c r="ANE97" s="342"/>
      <c r="ANF97" s="342"/>
      <c r="ANG97" s="342"/>
      <c r="ANH97" s="342"/>
      <c r="ANI97" s="342"/>
      <c r="ANJ97" s="342"/>
      <c r="ANK97" s="342"/>
      <c r="ANL97" s="342"/>
      <c r="ANM97" s="342"/>
      <c r="ANN97" s="342"/>
      <c r="ANO97" s="342"/>
      <c r="ANP97" s="342"/>
      <c r="ANQ97" s="342"/>
      <c r="ANR97" s="342"/>
      <c r="ANS97" s="342"/>
      <c r="ANT97" s="342"/>
      <c r="ANU97" s="342"/>
      <c r="ANV97" s="342"/>
      <c r="ANW97" s="342"/>
      <c r="ANX97" s="342"/>
      <c r="ANY97" s="342"/>
      <c r="ANZ97" s="342"/>
      <c r="AOA97" s="342"/>
      <c r="AOB97" s="342"/>
      <c r="AOC97" s="342"/>
      <c r="AOD97" s="342"/>
      <c r="AOE97" s="342"/>
      <c r="AOF97" s="342"/>
      <c r="AOG97" s="342"/>
      <c r="AOH97" s="342"/>
      <c r="AOI97" s="342"/>
      <c r="AOJ97" s="342"/>
      <c r="AOK97" s="342"/>
      <c r="AOL97" s="342"/>
      <c r="AOM97" s="342"/>
      <c r="AON97" s="342"/>
      <c r="AOO97" s="342"/>
      <c r="AOP97" s="342"/>
      <c r="AOQ97" s="342"/>
      <c r="AOR97" s="342"/>
      <c r="AOS97" s="342"/>
      <c r="AOT97" s="342"/>
      <c r="AOU97" s="342"/>
      <c r="AOV97" s="342"/>
      <c r="AOW97" s="342"/>
      <c r="AOX97" s="342"/>
      <c r="AOY97" s="342"/>
      <c r="AOZ97" s="342"/>
      <c r="APA97" s="342"/>
      <c r="APB97" s="342"/>
      <c r="APC97" s="342"/>
      <c r="APD97" s="342"/>
      <c r="APE97" s="342"/>
      <c r="APF97" s="342"/>
      <c r="APG97" s="342"/>
      <c r="APH97" s="342"/>
      <c r="API97" s="342"/>
      <c r="APJ97" s="342"/>
      <c r="APK97" s="342"/>
      <c r="APL97" s="342"/>
      <c r="APM97" s="342"/>
      <c r="APN97" s="342"/>
      <c r="APO97" s="342"/>
      <c r="APP97" s="342"/>
      <c r="APQ97" s="342"/>
      <c r="APR97" s="342"/>
      <c r="APS97" s="342"/>
      <c r="APT97" s="342"/>
      <c r="APU97" s="342"/>
      <c r="APV97" s="342"/>
      <c r="APW97" s="342"/>
      <c r="APX97" s="342"/>
      <c r="APY97" s="342"/>
      <c r="APZ97" s="342"/>
      <c r="AQA97" s="342"/>
      <c r="AQB97" s="342"/>
      <c r="AQC97" s="342"/>
      <c r="AQD97" s="342"/>
      <c r="AQE97" s="342"/>
      <c r="AQF97" s="342"/>
      <c r="AQG97" s="342"/>
      <c r="AQH97" s="342"/>
      <c r="AQI97" s="342"/>
      <c r="AQJ97" s="342"/>
      <c r="AQK97" s="342"/>
      <c r="AQL97" s="342"/>
      <c r="AQM97" s="342"/>
      <c r="AQN97" s="342"/>
      <c r="AQO97" s="342"/>
      <c r="AQP97" s="342"/>
      <c r="AQQ97" s="342"/>
      <c r="AQR97" s="342"/>
      <c r="AQS97" s="342"/>
      <c r="AQT97" s="342"/>
      <c r="AQU97" s="342"/>
      <c r="AQV97" s="342"/>
      <c r="AQW97" s="342"/>
      <c r="AQX97" s="342"/>
      <c r="AQY97" s="342"/>
      <c r="AQZ97" s="342"/>
      <c r="ARA97" s="342"/>
      <c r="ARB97" s="342"/>
      <c r="ARC97" s="342"/>
      <c r="ARD97" s="342"/>
      <c r="ARE97" s="342"/>
      <c r="ARF97" s="342"/>
      <c r="ARG97" s="342"/>
      <c r="ARH97" s="342"/>
      <c r="ARI97" s="342"/>
      <c r="ARJ97" s="342"/>
      <c r="ARK97" s="342"/>
      <c r="ARL97" s="342"/>
      <c r="ARM97" s="342"/>
      <c r="ARN97" s="342"/>
      <c r="ARO97" s="342"/>
      <c r="ARP97" s="342"/>
      <c r="ARQ97" s="342"/>
      <c r="ARR97" s="342"/>
      <c r="ARS97" s="342"/>
      <c r="ART97" s="342"/>
      <c r="ARU97" s="342"/>
      <c r="ARV97" s="342"/>
      <c r="ARW97" s="342"/>
      <c r="ARX97" s="342"/>
      <c r="ARY97" s="342"/>
      <c r="ARZ97" s="342"/>
      <c r="ASA97" s="342"/>
      <c r="ASB97" s="342"/>
      <c r="ASC97" s="342"/>
      <c r="ASD97" s="342"/>
      <c r="ASE97" s="342"/>
      <c r="ASF97" s="342"/>
      <c r="ASG97" s="342"/>
      <c r="ASH97" s="342"/>
      <c r="ASI97" s="342"/>
      <c r="ASJ97" s="342"/>
      <c r="ASK97" s="342"/>
      <c r="ASL97" s="342"/>
      <c r="ASM97" s="342"/>
      <c r="ASN97" s="342"/>
      <c r="ASO97" s="342"/>
      <c r="ASP97" s="342"/>
      <c r="ASQ97" s="342"/>
      <c r="ASR97" s="342"/>
      <c r="ASS97" s="342"/>
      <c r="AST97" s="342"/>
      <c r="ASU97" s="342"/>
      <c r="ASV97" s="342"/>
      <c r="ASW97" s="342"/>
      <c r="ASX97" s="342"/>
      <c r="ASY97" s="342"/>
      <c r="ASZ97" s="342"/>
      <c r="ATA97" s="342"/>
      <c r="ATB97" s="342"/>
      <c r="ATC97" s="342"/>
      <c r="ATD97" s="342"/>
      <c r="ATE97" s="342"/>
      <c r="ATF97" s="342"/>
      <c r="ATG97" s="342"/>
      <c r="ATH97" s="342"/>
      <c r="ATI97" s="342"/>
      <c r="ATJ97" s="342"/>
      <c r="ATK97" s="342"/>
      <c r="ATL97" s="342"/>
      <c r="ATM97" s="342"/>
      <c r="ATN97" s="342"/>
      <c r="ATO97" s="342"/>
      <c r="ATP97" s="342"/>
      <c r="ATQ97" s="342"/>
      <c r="ATR97" s="342"/>
      <c r="ATS97" s="342"/>
      <c r="ATT97" s="342"/>
      <c r="ATU97" s="342"/>
      <c r="ATV97" s="342"/>
      <c r="ATW97" s="342"/>
      <c r="ATX97" s="342"/>
      <c r="ATY97" s="342"/>
      <c r="ATZ97" s="342"/>
      <c r="AUA97" s="342"/>
      <c r="AUB97" s="342"/>
      <c r="AUC97" s="342"/>
      <c r="AUD97" s="342"/>
      <c r="AUE97" s="342"/>
      <c r="AUF97" s="342"/>
      <c r="AUG97" s="342"/>
      <c r="AUH97" s="342"/>
      <c r="AUI97" s="342"/>
      <c r="AUJ97" s="342"/>
      <c r="AUK97" s="342"/>
      <c r="AUL97" s="342"/>
      <c r="AUM97" s="342"/>
      <c r="AUN97" s="342"/>
      <c r="AUO97" s="342"/>
      <c r="AUP97" s="342"/>
      <c r="AUQ97" s="342"/>
      <c r="AUR97" s="342"/>
      <c r="AUS97" s="342"/>
      <c r="AUT97" s="342"/>
      <c r="AUU97" s="342"/>
      <c r="AUV97" s="342"/>
      <c r="AUW97" s="342"/>
      <c r="AUX97" s="342"/>
      <c r="AUY97" s="342"/>
      <c r="AUZ97" s="342"/>
      <c r="AVA97" s="342"/>
      <c r="AVB97" s="342"/>
      <c r="AVC97" s="342"/>
      <c r="AVD97" s="342"/>
      <c r="AVE97" s="342"/>
      <c r="AVF97" s="342"/>
      <c r="AVG97" s="342"/>
      <c r="AVH97" s="342"/>
      <c r="AVI97" s="342"/>
      <c r="AVJ97" s="342"/>
      <c r="AVK97" s="342"/>
      <c r="AVL97" s="342"/>
      <c r="AVM97" s="342"/>
      <c r="AVN97" s="342"/>
      <c r="AVO97" s="342"/>
      <c r="AVP97" s="342"/>
      <c r="AVQ97" s="342"/>
      <c r="AVR97" s="342"/>
      <c r="AVS97" s="342"/>
      <c r="AVT97" s="342"/>
      <c r="AVU97" s="342"/>
      <c r="AVV97" s="342"/>
      <c r="AVW97" s="342"/>
      <c r="AVX97" s="342"/>
      <c r="AVY97" s="342"/>
      <c r="AVZ97" s="342"/>
      <c r="AWA97" s="342"/>
      <c r="AWB97" s="342"/>
      <c r="AWC97" s="342"/>
      <c r="AWD97" s="342"/>
      <c r="AWE97" s="342"/>
      <c r="AWF97" s="342"/>
      <c r="AWG97" s="342"/>
      <c r="AWH97" s="342"/>
      <c r="AWI97" s="342"/>
      <c r="AWJ97" s="342"/>
      <c r="AWK97" s="342"/>
      <c r="AWL97" s="342"/>
      <c r="AWM97" s="342"/>
      <c r="AWN97" s="342"/>
      <c r="AWO97" s="342"/>
      <c r="AWP97" s="342"/>
      <c r="AWQ97" s="342"/>
      <c r="AWR97" s="342"/>
      <c r="AWS97" s="342"/>
      <c r="AWT97" s="342"/>
      <c r="AWU97" s="342"/>
      <c r="AWV97" s="342"/>
      <c r="AWW97" s="342"/>
      <c r="AWX97" s="342"/>
      <c r="AWY97" s="342"/>
      <c r="AWZ97" s="342"/>
      <c r="AXA97" s="342"/>
      <c r="AXB97" s="342"/>
      <c r="AXC97" s="342"/>
      <c r="AXD97" s="342"/>
      <c r="AXE97" s="342"/>
      <c r="AXF97" s="342"/>
      <c r="AXG97" s="342"/>
      <c r="AXH97" s="342"/>
      <c r="AXI97" s="342"/>
      <c r="AXJ97" s="342"/>
      <c r="AXK97" s="342"/>
      <c r="AXL97" s="342"/>
      <c r="AXM97" s="342"/>
      <c r="AXN97" s="342"/>
      <c r="AXO97" s="342"/>
      <c r="AXP97" s="342"/>
      <c r="AXQ97" s="342"/>
      <c r="AXR97" s="342"/>
      <c r="AXS97" s="342"/>
      <c r="AXT97" s="342"/>
      <c r="AXU97" s="342"/>
      <c r="AXV97" s="342"/>
      <c r="AXW97" s="342"/>
      <c r="AXX97" s="342"/>
      <c r="AXY97" s="342"/>
      <c r="AXZ97" s="342"/>
      <c r="AYA97" s="342"/>
      <c r="AYB97" s="342"/>
      <c r="AYC97" s="342"/>
      <c r="AYD97" s="342"/>
      <c r="AYE97" s="342"/>
      <c r="AYF97" s="342"/>
      <c r="AYG97" s="342"/>
      <c r="AYH97" s="342"/>
      <c r="AYI97" s="342"/>
      <c r="AYJ97" s="342"/>
      <c r="AYK97" s="342"/>
      <c r="AYL97" s="342"/>
      <c r="AYM97" s="342"/>
      <c r="AYN97" s="342"/>
      <c r="AYO97" s="342"/>
      <c r="AYP97" s="342"/>
      <c r="AYQ97" s="342"/>
      <c r="AYR97" s="342"/>
      <c r="AYS97" s="342"/>
      <c r="AYT97" s="342"/>
      <c r="AYU97" s="342"/>
      <c r="AYV97" s="342"/>
      <c r="AYW97" s="342"/>
      <c r="AYX97" s="342"/>
      <c r="AYY97" s="342"/>
      <c r="AYZ97" s="342"/>
      <c r="AZA97" s="342"/>
      <c r="AZB97" s="342"/>
      <c r="AZC97" s="342"/>
      <c r="AZD97" s="342"/>
      <c r="AZE97" s="342"/>
      <c r="AZF97" s="342"/>
      <c r="AZG97" s="342"/>
      <c r="AZH97" s="342"/>
      <c r="AZI97" s="342"/>
      <c r="AZJ97" s="342"/>
      <c r="AZK97" s="342"/>
      <c r="AZL97" s="342"/>
      <c r="AZM97" s="342"/>
      <c r="AZN97" s="342"/>
      <c r="AZO97" s="342"/>
      <c r="AZP97" s="342"/>
      <c r="AZQ97" s="342"/>
      <c r="AZR97" s="342"/>
      <c r="AZS97" s="342"/>
      <c r="AZT97" s="342"/>
      <c r="AZU97" s="342"/>
      <c r="AZV97" s="342"/>
      <c r="AZW97" s="342"/>
      <c r="AZX97" s="342"/>
      <c r="AZY97" s="342"/>
      <c r="AZZ97" s="342"/>
      <c r="BAA97" s="342"/>
      <c r="BAB97" s="342"/>
      <c r="BAC97" s="342"/>
      <c r="BAD97" s="342"/>
      <c r="BAE97" s="342"/>
      <c r="BAF97" s="342"/>
      <c r="BAG97" s="342"/>
      <c r="BAH97" s="342"/>
      <c r="BAI97" s="342"/>
      <c r="BAJ97" s="342"/>
      <c r="BAK97" s="342"/>
      <c r="BAL97" s="342"/>
      <c r="BAM97" s="342"/>
      <c r="BAN97" s="342"/>
      <c r="BAO97" s="342"/>
      <c r="BAP97" s="342"/>
      <c r="BAQ97" s="342"/>
      <c r="BAR97" s="342"/>
      <c r="BAS97" s="342"/>
      <c r="BAT97" s="342"/>
      <c r="BAU97" s="342"/>
      <c r="BAV97" s="342"/>
      <c r="BAW97" s="342"/>
      <c r="BAX97" s="342"/>
      <c r="BAY97" s="342"/>
      <c r="BAZ97" s="342"/>
      <c r="BBA97" s="342"/>
      <c r="BBB97" s="342"/>
      <c r="BBC97" s="342"/>
      <c r="BBD97" s="342"/>
      <c r="BBE97" s="342"/>
      <c r="BBF97" s="342"/>
      <c r="BBG97" s="342"/>
      <c r="BBH97" s="342"/>
      <c r="BBI97" s="342"/>
      <c r="BBJ97" s="342"/>
      <c r="BBK97" s="342"/>
      <c r="BBL97" s="342"/>
      <c r="BBM97" s="342"/>
      <c r="BBN97" s="342"/>
      <c r="BBO97" s="342"/>
      <c r="BBP97" s="342"/>
      <c r="BBQ97" s="342"/>
      <c r="BBR97" s="342"/>
      <c r="BBS97" s="342"/>
      <c r="BBT97" s="342"/>
      <c r="BBU97" s="342"/>
      <c r="BBV97" s="342"/>
      <c r="BBW97" s="342"/>
      <c r="BBX97" s="342"/>
      <c r="BBY97" s="342"/>
      <c r="BBZ97" s="342"/>
      <c r="BCA97" s="342"/>
      <c r="BCB97" s="342"/>
      <c r="BCC97" s="342"/>
      <c r="BCD97" s="342"/>
      <c r="BCE97" s="342"/>
      <c r="BCF97" s="342"/>
      <c r="BCG97" s="342"/>
      <c r="BCH97" s="342"/>
      <c r="BCI97" s="342"/>
      <c r="BCJ97" s="342"/>
      <c r="BCK97" s="342"/>
      <c r="BCL97" s="342"/>
      <c r="BCM97" s="342"/>
      <c r="BCN97" s="342"/>
      <c r="BCO97" s="342"/>
      <c r="BCP97" s="342"/>
      <c r="BCQ97" s="342"/>
      <c r="BCR97" s="342"/>
      <c r="BCS97" s="342"/>
      <c r="BCT97" s="342"/>
      <c r="BCU97" s="342"/>
      <c r="BCV97" s="342"/>
      <c r="BCW97" s="342"/>
      <c r="BCX97" s="342"/>
      <c r="BCY97" s="342"/>
      <c r="BCZ97" s="342"/>
      <c r="BDA97" s="342"/>
      <c r="BDB97" s="342"/>
      <c r="BDC97" s="342"/>
      <c r="BDD97" s="342"/>
      <c r="BDE97" s="342"/>
      <c r="BDF97" s="342"/>
      <c r="BDG97" s="342"/>
      <c r="BDH97" s="342"/>
      <c r="BDI97" s="342"/>
      <c r="BDJ97" s="342"/>
      <c r="BDK97" s="342"/>
      <c r="BDL97" s="342"/>
      <c r="BDM97" s="342"/>
      <c r="BDN97" s="342"/>
      <c r="BDO97" s="342"/>
      <c r="BDP97" s="342"/>
      <c r="BDQ97" s="342"/>
      <c r="BDR97" s="342"/>
      <c r="BDS97" s="342"/>
      <c r="BDT97" s="342"/>
      <c r="BDU97" s="342"/>
      <c r="BDV97" s="342"/>
      <c r="BDW97" s="342"/>
      <c r="BDX97" s="342"/>
      <c r="BDY97" s="342"/>
      <c r="BDZ97" s="342"/>
      <c r="BEA97" s="342"/>
      <c r="BEB97" s="342"/>
      <c r="BEC97" s="342"/>
      <c r="BED97" s="342"/>
      <c r="BEE97" s="342"/>
      <c r="BEF97" s="342"/>
      <c r="BEG97" s="342"/>
      <c r="BEH97" s="342"/>
      <c r="BEI97" s="342"/>
      <c r="BEJ97" s="342"/>
      <c r="BEK97" s="342"/>
      <c r="BEL97" s="342"/>
      <c r="BEM97" s="342"/>
      <c r="BEN97" s="342"/>
      <c r="BEO97" s="342"/>
      <c r="BEP97" s="342"/>
      <c r="BEQ97" s="342"/>
      <c r="BER97" s="342"/>
      <c r="BES97" s="342"/>
      <c r="BET97" s="342"/>
      <c r="BEU97" s="342"/>
      <c r="BEV97" s="342"/>
      <c r="BEW97" s="342"/>
      <c r="BEX97" s="342"/>
      <c r="BEY97" s="342"/>
      <c r="BEZ97" s="342"/>
      <c r="BFA97" s="342"/>
      <c r="BFB97" s="342"/>
      <c r="BFC97" s="342"/>
      <c r="BFD97" s="342"/>
      <c r="BFE97" s="342"/>
      <c r="BFF97" s="342"/>
      <c r="BFG97" s="342"/>
      <c r="BFH97" s="342"/>
      <c r="BFI97" s="342"/>
      <c r="BFJ97" s="342"/>
      <c r="BFK97" s="342"/>
      <c r="BFL97" s="342"/>
      <c r="BFM97" s="342"/>
      <c r="BFN97" s="342"/>
      <c r="BFO97" s="342"/>
      <c r="BFP97" s="342"/>
      <c r="BFQ97" s="342"/>
      <c r="BFR97" s="342"/>
      <c r="BFS97" s="342"/>
      <c r="BFT97" s="342"/>
      <c r="BFU97" s="342"/>
      <c r="BFV97" s="342"/>
      <c r="BFW97" s="342"/>
      <c r="BFX97" s="342"/>
      <c r="BFY97" s="342"/>
      <c r="BFZ97" s="342"/>
      <c r="BGA97" s="342"/>
      <c r="BGB97" s="342"/>
      <c r="BGC97" s="342"/>
      <c r="BGD97" s="342"/>
      <c r="BGE97" s="342"/>
      <c r="BGF97" s="342"/>
      <c r="BGG97" s="342"/>
      <c r="BGH97" s="342"/>
      <c r="BGI97" s="342"/>
      <c r="BGJ97" s="342"/>
      <c r="BGK97" s="342"/>
      <c r="BGL97" s="342"/>
      <c r="BGM97" s="342"/>
      <c r="BGN97" s="342"/>
      <c r="BGO97" s="342"/>
      <c r="BGP97" s="342"/>
      <c r="BGQ97" s="342"/>
      <c r="BGR97" s="342"/>
      <c r="BGS97" s="342"/>
      <c r="BGT97" s="342"/>
      <c r="BGU97" s="342"/>
      <c r="BGV97" s="342"/>
      <c r="BGW97" s="342"/>
      <c r="BGX97" s="342"/>
      <c r="BGY97" s="342"/>
      <c r="BGZ97" s="342"/>
      <c r="BHA97" s="342"/>
      <c r="BHB97" s="342"/>
      <c r="BHC97" s="342"/>
      <c r="BHD97" s="342"/>
      <c r="BHE97" s="342"/>
      <c r="BHF97" s="342"/>
      <c r="BHG97" s="342"/>
      <c r="BHH97" s="342"/>
      <c r="BHI97" s="342"/>
      <c r="BHJ97" s="342"/>
      <c r="BHK97" s="342"/>
      <c r="BHL97" s="342"/>
      <c r="BHM97" s="342"/>
      <c r="BHN97" s="342"/>
      <c r="BHO97" s="342"/>
      <c r="BHP97" s="342"/>
      <c r="BHQ97" s="342"/>
      <c r="BHR97" s="342"/>
      <c r="BHS97" s="342"/>
      <c r="BHT97" s="342"/>
      <c r="BHU97" s="342"/>
      <c r="BHV97" s="342"/>
      <c r="BHW97" s="342"/>
      <c r="BHX97" s="342"/>
      <c r="BHY97" s="342"/>
      <c r="BHZ97" s="342"/>
      <c r="BIA97" s="342"/>
      <c r="BIB97" s="342"/>
      <c r="BIC97" s="342"/>
      <c r="BID97" s="342"/>
      <c r="BIE97" s="342"/>
      <c r="BIF97" s="342"/>
      <c r="BIG97" s="342"/>
      <c r="BIH97" s="342"/>
      <c r="BII97" s="342"/>
      <c r="BIJ97" s="342"/>
      <c r="BIK97" s="342"/>
      <c r="BIL97" s="342"/>
      <c r="BIM97" s="342"/>
      <c r="BIN97" s="342"/>
      <c r="BIO97" s="342"/>
      <c r="BIP97" s="342"/>
      <c r="BIQ97" s="342"/>
      <c r="BIR97" s="342"/>
      <c r="BIS97" s="342"/>
      <c r="BIT97" s="342"/>
      <c r="BIU97" s="342"/>
      <c r="BIV97" s="342"/>
      <c r="BIW97" s="342"/>
      <c r="BIX97" s="342"/>
      <c r="BIY97" s="342"/>
      <c r="BIZ97" s="342"/>
      <c r="BJA97" s="342"/>
      <c r="BJB97" s="342"/>
      <c r="BJC97" s="342"/>
      <c r="BJD97" s="342"/>
      <c r="BJE97" s="342"/>
      <c r="BJF97" s="342"/>
      <c r="BJG97" s="342"/>
      <c r="BJH97" s="342"/>
      <c r="BJI97" s="342"/>
      <c r="BJJ97" s="342"/>
      <c r="BJK97" s="342"/>
      <c r="BJL97" s="342"/>
      <c r="BJM97" s="342"/>
      <c r="BJN97" s="342"/>
      <c r="BJO97" s="342"/>
      <c r="BJP97" s="342"/>
      <c r="BJQ97" s="342"/>
      <c r="BJR97" s="342"/>
      <c r="BJS97" s="342"/>
      <c r="BJT97" s="342"/>
      <c r="BJU97" s="342"/>
      <c r="BJV97" s="342"/>
      <c r="BJW97" s="342"/>
      <c r="BJX97" s="342"/>
      <c r="BJY97" s="342"/>
      <c r="BJZ97" s="342"/>
      <c r="BKA97" s="342"/>
      <c r="BKB97" s="342"/>
      <c r="BKC97" s="342"/>
      <c r="BKD97" s="342"/>
      <c r="BKE97" s="342"/>
      <c r="BKF97" s="342"/>
      <c r="BKG97" s="342"/>
      <c r="BKH97" s="342"/>
      <c r="BKI97" s="342"/>
      <c r="BKJ97" s="342"/>
      <c r="BKK97" s="342"/>
      <c r="BKL97" s="342"/>
      <c r="BKM97" s="342"/>
      <c r="BKN97" s="342"/>
      <c r="BKO97" s="342"/>
      <c r="BKP97" s="342"/>
      <c r="BKQ97" s="342"/>
      <c r="BKR97" s="342"/>
      <c r="BKS97" s="342"/>
      <c r="BKT97" s="342"/>
      <c r="BKU97" s="342"/>
      <c r="BKV97" s="342"/>
      <c r="BKW97" s="342"/>
      <c r="BKX97" s="342"/>
      <c r="BKY97" s="342"/>
      <c r="BKZ97" s="342"/>
      <c r="BLA97" s="342"/>
      <c r="BLB97" s="342"/>
      <c r="BLC97" s="342"/>
      <c r="BLD97" s="342"/>
      <c r="BLE97" s="342"/>
      <c r="BLF97" s="342"/>
      <c r="BLG97" s="342"/>
      <c r="BLH97" s="342"/>
      <c r="BLI97" s="342"/>
      <c r="BLJ97" s="342"/>
      <c r="BLK97" s="342"/>
      <c r="BLL97" s="342"/>
      <c r="BLM97" s="342"/>
      <c r="BLN97" s="342"/>
      <c r="BLO97" s="342"/>
      <c r="BLP97" s="342"/>
      <c r="BLQ97" s="342"/>
      <c r="BLR97" s="342"/>
      <c r="BLS97" s="342"/>
      <c r="BLT97" s="342"/>
      <c r="BLU97" s="342"/>
      <c r="BLV97" s="342"/>
      <c r="BLW97" s="342"/>
      <c r="BLX97" s="342"/>
      <c r="BLY97" s="342"/>
      <c r="BLZ97" s="342"/>
      <c r="BMA97" s="342"/>
      <c r="BMB97" s="342"/>
      <c r="BMC97" s="342"/>
      <c r="BMD97" s="342"/>
      <c r="BME97" s="342"/>
      <c r="BMF97" s="342"/>
      <c r="BMG97" s="342"/>
      <c r="BMH97" s="342"/>
      <c r="BMI97" s="342"/>
      <c r="BMJ97" s="342"/>
      <c r="BMK97" s="342"/>
      <c r="BML97" s="342"/>
      <c r="BMM97" s="342"/>
      <c r="BMN97" s="342"/>
      <c r="BMO97" s="342"/>
      <c r="BMP97" s="342"/>
      <c r="BMQ97" s="342"/>
      <c r="BMR97" s="342"/>
      <c r="BMS97" s="342"/>
      <c r="BMT97" s="342"/>
      <c r="BMU97" s="342"/>
      <c r="BMV97" s="342"/>
      <c r="BMW97" s="342"/>
      <c r="BMX97" s="342"/>
      <c r="BMY97" s="342"/>
      <c r="BMZ97" s="342"/>
      <c r="BNA97" s="342"/>
      <c r="BNB97" s="342"/>
      <c r="BNC97" s="342"/>
      <c r="BND97" s="342"/>
      <c r="BNE97" s="342"/>
      <c r="BNF97" s="342"/>
      <c r="BNG97" s="342"/>
      <c r="BNH97" s="342"/>
      <c r="BNI97" s="342"/>
      <c r="BNJ97" s="342"/>
      <c r="BNK97" s="342"/>
      <c r="BNL97" s="342"/>
      <c r="BNM97" s="342"/>
      <c r="BNN97" s="342"/>
      <c r="BNO97" s="342"/>
      <c r="BNP97" s="342"/>
      <c r="BNQ97" s="342"/>
      <c r="BNR97" s="342"/>
      <c r="BNS97" s="342"/>
      <c r="BNT97" s="342"/>
      <c r="BNU97" s="342"/>
      <c r="BNV97" s="342"/>
      <c r="BNW97" s="342"/>
      <c r="BNX97" s="342"/>
      <c r="BNY97" s="342"/>
      <c r="BNZ97" s="342"/>
      <c r="BOA97" s="342"/>
      <c r="BOB97" s="342"/>
      <c r="BOC97" s="342"/>
      <c r="BOD97" s="342"/>
      <c r="BOE97" s="342"/>
      <c r="BOF97" s="342"/>
      <c r="BOG97" s="342"/>
      <c r="BOH97" s="342"/>
      <c r="BOI97" s="342"/>
      <c r="BOJ97" s="342"/>
      <c r="BOK97" s="342"/>
      <c r="BOL97" s="342"/>
      <c r="BOM97" s="342"/>
      <c r="BON97" s="342"/>
      <c r="BOO97" s="342"/>
      <c r="BOP97" s="342"/>
      <c r="BOQ97" s="342"/>
      <c r="BOR97" s="342"/>
      <c r="BOS97" s="342"/>
      <c r="BOT97" s="342"/>
      <c r="BOU97" s="342"/>
      <c r="BOV97" s="342"/>
      <c r="BOW97" s="342"/>
      <c r="BOX97" s="342"/>
      <c r="BOY97" s="342"/>
      <c r="BOZ97" s="342"/>
      <c r="BPA97" s="342"/>
      <c r="BPB97" s="342"/>
      <c r="BPC97" s="342"/>
      <c r="BPD97" s="342"/>
      <c r="BPE97" s="342"/>
      <c r="BPF97" s="342"/>
      <c r="BPG97" s="342"/>
      <c r="BPH97" s="342"/>
      <c r="BPI97" s="342"/>
      <c r="BPJ97" s="342"/>
      <c r="BPK97" s="342"/>
      <c r="BPL97" s="342"/>
      <c r="BPM97" s="342"/>
      <c r="BPN97" s="342"/>
      <c r="BPO97" s="342"/>
      <c r="BPP97" s="342"/>
      <c r="BPQ97" s="342"/>
      <c r="BPR97" s="342"/>
      <c r="BPS97" s="342"/>
      <c r="BPT97" s="342"/>
      <c r="BPU97" s="342"/>
      <c r="BPV97" s="342"/>
      <c r="BPW97" s="342"/>
      <c r="BPX97" s="342"/>
      <c r="BPY97" s="342"/>
      <c r="BPZ97" s="342"/>
      <c r="BQA97" s="342"/>
      <c r="BQB97" s="342"/>
      <c r="BQC97" s="342"/>
      <c r="BQD97" s="342"/>
      <c r="BQE97" s="342"/>
      <c r="BQF97" s="342"/>
      <c r="BQG97" s="342"/>
      <c r="BQH97" s="342"/>
      <c r="BQI97" s="342"/>
      <c r="BQJ97" s="342"/>
      <c r="BQK97" s="342"/>
      <c r="BQL97" s="342"/>
      <c r="BQM97" s="342"/>
      <c r="BQN97" s="342"/>
      <c r="BQO97" s="342"/>
      <c r="BQP97" s="342"/>
      <c r="BQQ97" s="342"/>
      <c r="BQR97" s="342"/>
      <c r="BQS97" s="342"/>
      <c r="BQT97" s="342"/>
      <c r="BQU97" s="342"/>
      <c r="BQV97" s="342"/>
      <c r="BQW97" s="342"/>
      <c r="BQX97" s="342"/>
      <c r="BQY97" s="342"/>
      <c r="BQZ97" s="342"/>
      <c r="BRA97" s="342"/>
      <c r="BRB97" s="342"/>
      <c r="BRC97" s="342"/>
      <c r="BRD97" s="342"/>
      <c r="BRE97" s="342"/>
      <c r="BRF97" s="342"/>
      <c r="BRG97" s="342"/>
      <c r="BRH97" s="342"/>
      <c r="BRI97" s="342"/>
      <c r="BRJ97" s="342"/>
      <c r="BRK97" s="342"/>
      <c r="BRL97" s="342"/>
      <c r="BRM97" s="342"/>
      <c r="BRN97" s="342"/>
      <c r="BRO97" s="342"/>
      <c r="BRP97" s="342"/>
      <c r="BRQ97" s="342"/>
      <c r="BRR97" s="342"/>
      <c r="BRS97" s="342"/>
      <c r="BRT97" s="342"/>
      <c r="BRU97" s="342"/>
      <c r="BRV97" s="342"/>
      <c r="BRW97" s="342"/>
      <c r="BRX97" s="342"/>
      <c r="BRY97" s="342"/>
      <c r="BRZ97" s="342"/>
      <c r="BSA97" s="342"/>
      <c r="BSB97" s="342"/>
      <c r="BSC97" s="342"/>
      <c r="BSD97" s="342"/>
      <c r="BSE97" s="342"/>
      <c r="BSF97" s="342"/>
      <c r="BSG97" s="342"/>
      <c r="BSH97" s="342"/>
      <c r="BSI97" s="342"/>
      <c r="BSJ97" s="342"/>
      <c r="BSK97" s="342"/>
      <c r="BSL97" s="342"/>
      <c r="BSM97" s="342"/>
      <c r="BSN97" s="342"/>
      <c r="BSO97" s="342"/>
      <c r="BSP97" s="342"/>
      <c r="BSQ97" s="342"/>
      <c r="BSR97" s="342"/>
      <c r="BSS97" s="342"/>
      <c r="BST97" s="342"/>
      <c r="BSU97" s="342"/>
      <c r="BSV97" s="342"/>
      <c r="BSW97" s="342"/>
      <c r="BSX97" s="342"/>
      <c r="BSY97" s="342"/>
      <c r="BSZ97" s="342"/>
      <c r="BTA97" s="342"/>
      <c r="BTB97" s="342"/>
      <c r="BTC97" s="342"/>
      <c r="BTD97" s="342"/>
      <c r="BTE97" s="342"/>
      <c r="BTF97" s="342"/>
      <c r="BTG97" s="342"/>
      <c r="BTH97" s="342"/>
      <c r="BTI97" s="342"/>
      <c r="BTJ97" s="342"/>
      <c r="BTK97" s="342"/>
      <c r="BTL97" s="342"/>
      <c r="BTM97" s="342"/>
      <c r="BTN97" s="342"/>
      <c r="BTO97" s="342"/>
      <c r="BTP97" s="342"/>
      <c r="BTQ97" s="342"/>
      <c r="BTR97" s="342"/>
      <c r="BTS97" s="342"/>
      <c r="BTT97" s="342"/>
      <c r="BTU97" s="342"/>
      <c r="BTV97" s="342"/>
      <c r="BTW97" s="342"/>
      <c r="BTX97" s="342"/>
      <c r="BTY97" s="342"/>
      <c r="BTZ97" s="342"/>
      <c r="BUA97" s="342"/>
      <c r="BUB97" s="342"/>
      <c r="BUC97" s="342"/>
      <c r="BUD97" s="342"/>
      <c r="BUE97" s="342"/>
      <c r="BUF97" s="342"/>
      <c r="BUG97" s="342"/>
      <c r="BUH97" s="342"/>
      <c r="BUI97" s="342"/>
      <c r="BUJ97" s="342"/>
      <c r="BUK97" s="342"/>
      <c r="BUL97" s="342"/>
      <c r="BUM97" s="342"/>
      <c r="BUN97" s="342"/>
      <c r="BUO97" s="342"/>
      <c r="BUP97" s="342"/>
      <c r="BUQ97" s="342"/>
      <c r="BUR97" s="342"/>
      <c r="BUS97" s="342"/>
      <c r="BUT97" s="342"/>
      <c r="BUU97" s="342"/>
      <c r="BUV97" s="342"/>
      <c r="BUW97" s="342"/>
      <c r="BUX97" s="342"/>
      <c r="BUY97" s="342"/>
      <c r="BUZ97" s="342"/>
      <c r="BVA97" s="342"/>
      <c r="BVB97" s="342"/>
      <c r="BVC97" s="342"/>
      <c r="BVD97" s="342"/>
      <c r="BVE97" s="342"/>
      <c r="BVF97" s="342"/>
      <c r="BVG97" s="342"/>
      <c r="BVH97" s="342"/>
      <c r="BVI97" s="342"/>
      <c r="BVJ97" s="342"/>
      <c r="BVK97" s="342"/>
      <c r="BVL97" s="342"/>
      <c r="BVM97" s="342"/>
      <c r="BVN97" s="342"/>
      <c r="BVO97" s="342"/>
      <c r="BVP97" s="342"/>
      <c r="BVQ97" s="342"/>
      <c r="BVR97" s="342"/>
      <c r="BVS97" s="342"/>
      <c r="BVT97" s="342"/>
      <c r="BVU97" s="342"/>
      <c r="BVV97" s="342"/>
      <c r="BVW97" s="342"/>
      <c r="BVX97" s="342"/>
      <c r="BVY97" s="342"/>
      <c r="BVZ97" s="342"/>
      <c r="BWA97" s="342"/>
      <c r="BWB97" s="342"/>
      <c r="BWC97" s="342"/>
      <c r="BWD97" s="342"/>
      <c r="BWE97" s="342"/>
      <c r="BWF97" s="342"/>
      <c r="BWG97" s="342"/>
      <c r="BWH97" s="342"/>
      <c r="BWI97" s="342"/>
      <c r="BWJ97" s="342"/>
      <c r="BWK97" s="342"/>
      <c r="BWL97" s="342"/>
      <c r="BWM97" s="342"/>
      <c r="BWN97" s="342"/>
      <c r="BWO97" s="342"/>
      <c r="BWP97" s="342"/>
      <c r="BWQ97" s="342"/>
      <c r="BWR97" s="342"/>
      <c r="BWS97" s="342"/>
      <c r="BWT97" s="342"/>
      <c r="BWU97" s="342"/>
      <c r="BWV97" s="342"/>
      <c r="BWW97" s="342"/>
      <c r="BWX97" s="342"/>
      <c r="BWY97" s="342"/>
      <c r="BWZ97" s="342"/>
      <c r="BXA97" s="342"/>
      <c r="BXB97" s="342"/>
      <c r="BXC97" s="342"/>
      <c r="BXD97" s="342"/>
      <c r="BXE97" s="342"/>
      <c r="BXF97" s="342"/>
      <c r="BXG97" s="342"/>
      <c r="BXH97" s="342"/>
      <c r="BXI97" s="342"/>
      <c r="BXJ97" s="342"/>
      <c r="BXK97" s="342"/>
      <c r="BXL97" s="342"/>
      <c r="BXM97" s="342"/>
      <c r="BXN97" s="342"/>
      <c r="BXO97" s="342"/>
      <c r="BXP97" s="342"/>
      <c r="BXQ97" s="342"/>
      <c r="BXR97" s="342"/>
      <c r="BXS97" s="342"/>
      <c r="BXT97" s="342"/>
      <c r="BXU97" s="342"/>
      <c r="BXV97" s="342"/>
      <c r="BXW97" s="342"/>
      <c r="BXX97" s="342"/>
      <c r="BXY97" s="342"/>
      <c r="BXZ97" s="342"/>
      <c r="BYA97" s="342"/>
      <c r="BYB97" s="342"/>
      <c r="BYC97" s="342"/>
      <c r="BYD97" s="342"/>
      <c r="BYE97" s="342"/>
      <c r="BYF97" s="342"/>
      <c r="BYG97" s="342"/>
      <c r="BYH97" s="342"/>
      <c r="BYI97" s="342"/>
      <c r="BYJ97" s="342"/>
      <c r="BYK97" s="342"/>
      <c r="BYL97" s="342"/>
      <c r="BYM97" s="342"/>
      <c r="BYN97" s="342"/>
      <c r="BYO97" s="342"/>
      <c r="BYP97" s="342"/>
      <c r="BYQ97" s="342"/>
      <c r="BYR97" s="342"/>
      <c r="BYS97" s="342"/>
      <c r="BYT97" s="342"/>
      <c r="BYU97" s="342"/>
      <c r="BYV97" s="342"/>
      <c r="BYW97" s="342"/>
      <c r="BYX97" s="342"/>
      <c r="BYY97" s="342"/>
      <c r="BYZ97" s="342"/>
      <c r="BZA97" s="342"/>
      <c r="BZB97" s="342"/>
      <c r="BZC97" s="342"/>
      <c r="BZD97" s="342"/>
      <c r="BZE97" s="342"/>
      <c r="BZF97" s="342"/>
      <c r="BZG97" s="342"/>
      <c r="BZH97" s="342"/>
      <c r="BZI97" s="342"/>
      <c r="BZJ97" s="342"/>
      <c r="BZK97" s="342"/>
      <c r="BZL97" s="342"/>
      <c r="BZM97" s="342"/>
      <c r="BZN97" s="342"/>
      <c r="BZO97" s="342"/>
      <c r="BZP97" s="342"/>
      <c r="BZQ97" s="342"/>
      <c r="BZR97" s="342"/>
      <c r="BZS97" s="342"/>
      <c r="BZT97" s="342"/>
      <c r="BZU97" s="342"/>
      <c r="BZV97" s="342"/>
      <c r="BZW97" s="342"/>
      <c r="BZX97" s="342"/>
      <c r="BZY97" s="342"/>
      <c r="BZZ97" s="342"/>
      <c r="CAA97" s="342"/>
      <c r="CAB97" s="342"/>
      <c r="CAC97" s="342"/>
      <c r="CAD97" s="342"/>
      <c r="CAE97" s="342"/>
      <c r="CAF97" s="342"/>
      <c r="CAG97" s="342"/>
      <c r="CAH97" s="342"/>
      <c r="CAI97" s="342"/>
      <c r="CAJ97" s="342"/>
      <c r="CAK97" s="342"/>
      <c r="CAL97" s="342"/>
      <c r="CAM97" s="342"/>
      <c r="CAN97" s="342"/>
      <c r="CAO97" s="342"/>
      <c r="CAP97" s="342"/>
      <c r="CAQ97" s="342"/>
      <c r="CAR97" s="342"/>
      <c r="CAS97" s="342"/>
      <c r="CAT97" s="342"/>
      <c r="CAU97" s="342"/>
      <c r="CAV97" s="342"/>
      <c r="CAW97" s="342"/>
      <c r="CAX97" s="342"/>
      <c r="CAY97" s="342"/>
      <c r="CAZ97" s="342"/>
      <c r="CBA97" s="342"/>
      <c r="CBB97" s="342"/>
      <c r="CBC97" s="342"/>
      <c r="CBD97" s="342"/>
      <c r="CBE97" s="342"/>
      <c r="CBF97" s="342"/>
      <c r="CBG97" s="342"/>
      <c r="CBH97" s="342"/>
      <c r="CBI97" s="342"/>
      <c r="CBJ97" s="342"/>
      <c r="CBK97" s="342"/>
      <c r="CBL97" s="342"/>
      <c r="CBM97" s="342"/>
      <c r="CBN97" s="342"/>
      <c r="CBO97" s="342"/>
      <c r="CBP97" s="342"/>
      <c r="CBQ97" s="342"/>
      <c r="CBR97" s="342"/>
      <c r="CBS97" s="342"/>
      <c r="CBT97" s="342"/>
      <c r="CBU97" s="342"/>
      <c r="CBV97" s="342"/>
      <c r="CBW97" s="342"/>
      <c r="CBX97" s="342"/>
      <c r="CBY97" s="342"/>
      <c r="CBZ97" s="342"/>
      <c r="CCA97" s="342"/>
      <c r="CCB97" s="342"/>
      <c r="CCC97" s="342"/>
      <c r="CCD97" s="342"/>
      <c r="CCE97" s="342"/>
      <c r="CCF97" s="342"/>
      <c r="CCG97" s="342"/>
      <c r="CCH97" s="342"/>
      <c r="CCI97" s="342"/>
      <c r="CCJ97" s="342"/>
      <c r="CCK97" s="342"/>
      <c r="CCL97" s="342"/>
      <c r="CCM97" s="342"/>
      <c r="CCN97" s="342"/>
      <c r="CCO97" s="342"/>
      <c r="CCP97" s="342"/>
      <c r="CCQ97" s="342"/>
      <c r="CCR97" s="342"/>
      <c r="CCS97" s="342"/>
      <c r="CCT97" s="342"/>
      <c r="CCU97" s="342"/>
      <c r="CCV97" s="342"/>
      <c r="CCW97" s="342"/>
      <c r="CCX97" s="342"/>
      <c r="CCY97" s="342"/>
      <c r="CCZ97" s="342"/>
      <c r="CDA97" s="342"/>
      <c r="CDB97" s="342"/>
      <c r="CDC97" s="342"/>
      <c r="CDD97" s="342"/>
      <c r="CDE97" s="342"/>
      <c r="CDF97" s="342"/>
      <c r="CDG97" s="342"/>
      <c r="CDH97" s="342"/>
      <c r="CDI97" s="342"/>
      <c r="CDJ97" s="342"/>
      <c r="CDK97" s="342"/>
      <c r="CDL97" s="342"/>
      <c r="CDM97" s="342"/>
      <c r="CDN97" s="342"/>
      <c r="CDO97" s="342"/>
      <c r="CDP97" s="342"/>
      <c r="CDQ97" s="342"/>
      <c r="CDR97" s="342"/>
      <c r="CDS97" s="342"/>
      <c r="CDT97" s="342"/>
      <c r="CDU97" s="342"/>
      <c r="CDV97" s="342"/>
      <c r="CDW97" s="342"/>
      <c r="CDX97" s="342"/>
      <c r="CDY97" s="342"/>
      <c r="CDZ97" s="342"/>
      <c r="CEA97" s="342"/>
      <c r="CEB97" s="342"/>
      <c r="CEC97" s="342"/>
      <c r="CED97" s="342"/>
      <c r="CEE97" s="342"/>
      <c r="CEF97" s="342"/>
      <c r="CEG97" s="342"/>
      <c r="CEH97" s="342"/>
      <c r="CEI97" s="342"/>
      <c r="CEJ97" s="342"/>
      <c r="CEK97" s="342"/>
      <c r="CEL97" s="342"/>
      <c r="CEM97" s="342"/>
      <c r="CEN97" s="342"/>
      <c r="CEO97" s="342"/>
      <c r="CEP97" s="342"/>
      <c r="CEQ97" s="342"/>
      <c r="CER97" s="342"/>
      <c r="CES97" s="342"/>
      <c r="CET97" s="342"/>
      <c r="CEU97" s="342"/>
      <c r="CEV97" s="342"/>
      <c r="CEW97" s="342"/>
      <c r="CEX97" s="342"/>
      <c r="CEY97" s="342"/>
      <c r="CEZ97" s="342"/>
      <c r="CFA97" s="342"/>
      <c r="CFB97" s="342"/>
      <c r="CFC97" s="342"/>
      <c r="CFD97" s="342"/>
      <c r="CFE97" s="342"/>
      <c r="CFF97" s="342"/>
      <c r="CFG97" s="342"/>
      <c r="CFH97" s="342"/>
      <c r="CFI97" s="342"/>
      <c r="CFJ97" s="342"/>
      <c r="CFK97" s="342"/>
      <c r="CFL97" s="342"/>
      <c r="CFM97" s="342"/>
      <c r="CFN97" s="342"/>
      <c r="CFO97" s="342"/>
      <c r="CFP97" s="342"/>
      <c r="CFQ97" s="342"/>
      <c r="CFR97" s="342"/>
      <c r="CFS97" s="342"/>
      <c r="CFT97" s="342"/>
      <c r="CFU97" s="342"/>
      <c r="CFV97" s="342"/>
      <c r="CFW97" s="342"/>
      <c r="CFX97" s="342"/>
      <c r="CFY97" s="342"/>
      <c r="CFZ97" s="342"/>
      <c r="CGA97" s="342"/>
      <c r="CGB97" s="342"/>
      <c r="CGC97" s="342"/>
      <c r="CGD97" s="342"/>
      <c r="CGE97" s="342"/>
      <c r="CGF97" s="342"/>
      <c r="CGG97" s="342"/>
      <c r="CGH97" s="342"/>
      <c r="CGI97" s="342"/>
      <c r="CGJ97" s="342"/>
      <c r="CGK97" s="342"/>
      <c r="CGL97" s="342"/>
      <c r="CGM97" s="342"/>
      <c r="CGN97" s="342"/>
      <c r="CGO97" s="342"/>
      <c r="CGP97" s="342"/>
      <c r="CGQ97" s="342"/>
      <c r="CGR97" s="342"/>
      <c r="CGS97" s="342"/>
      <c r="CGT97" s="342"/>
      <c r="CGU97" s="342"/>
      <c r="CGV97" s="342"/>
      <c r="CGW97" s="342"/>
      <c r="CGX97" s="342"/>
      <c r="CGY97" s="342"/>
      <c r="CGZ97" s="342"/>
      <c r="CHA97" s="342"/>
      <c r="CHB97" s="342"/>
      <c r="CHC97" s="342"/>
      <c r="CHD97" s="342"/>
      <c r="CHE97" s="342"/>
      <c r="CHF97" s="342"/>
      <c r="CHG97" s="342"/>
      <c r="CHH97" s="342"/>
      <c r="CHI97" s="342"/>
      <c r="CHJ97" s="342"/>
      <c r="CHK97" s="342"/>
      <c r="CHL97" s="342"/>
      <c r="CHM97" s="342"/>
      <c r="CHN97" s="342"/>
      <c r="CHO97" s="342"/>
      <c r="CHP97" s="342"/>
      <c r="CHQ97" s="342"/>
      <c r="CHR97" s="342"/>
      <c r="CHS97" s="342"/>
      <c r="CHT97" s="342"/>
      <c r="CHU97" s="342"/>
      <c r="CHV97" s="342"/>
      <c r="CHW97" s="342"/>
      <c r="CHX97" s="342"/>
      <c r="CHY97" s="342"/>
      <c r="CHZ97" s="342"/>
      <c r="CIA97" s="342"/>
      <c r="CIB97" s="342"/>
      <c r="CIC97" s="342"/>
      <c r="CID97" s="342"/>
      <c r="CIE97" s="342"/>
      <c r="CIF97" s="342"/>
      <c r="CIG97" s="342"/>
      <c r="CIH97" s="342"/>
      <c r="CII97" s="342"/>
      <c r="CIJ97" s="342"/>
      <c r="CIK97" s="342"/>
      <c r="CIL97" s="342"/>
      <c r="CIM97" s="342"/>
      <c r="CIN97" s="342"/>
      <c r="CIO97" s="342"/>
      <c r="CIP97" s="342"/>
      <c r="CIQ97" s="342"/>
      <c r="CIR97" s="342"/>
      <c r="CIS97" s="342"/>
      <c r="CIT97" s="342"/>
      <c r="CIU97" s="342"/>
      <c r="CIV97" s="342"/>
      <c r="CIW97" s="342"/>
      <c r="CIX97" s="342"/>
      <c r="CIY97" s="342"/>
      <c r="CIZ97" s="342"/>
      <c r="CJA97" s="342"/>
      <c r="CJB97" s="342"/>
      <c r="CJC97" s="342"/>
      <c r="CJD97" s="342"/>
      <c r="CJE97" s="342"/>
      <c r="CJF97" s="342"/>
      <c r="CJG97" s="342"/>
      <c r="CJH97" s="342"/>
      <c r="CJI97" s="342"/>
      <c r="CJJ97" s="342"/>
      <c r="CJK97" s="342"/>
      <c r="CJL97" s="342"/>
      <c r="CJM97" s="342"/>
      <c r="CJN97" s="342"/>
      <c r="CJO97" s="342"/>
      <c r="CJP97" s="342"/>
      <c r="CJQ97" s="342"/>
      <c r="CJR97" s="342"/>
      <c r="CJS97" s="342"/>
      <c r="CJT97" s="342"/>
      <c r="CJU97" s="342"/>
      <c r="CJV97" s="342"/>
      <c r="CJW97" s="342"/>
      <c r="CJX97" s="342"/>
      <c r="CJY97" s="342"/>
      <c r="CJZ97" s="342"/>
      <c r="CKA97" s="342"/>
      <c r="CKB97" s="342"/>
      <c r="CKC97" s="342"/>
      <c r="CKD97" s="342"/>
      <c r="CKE97" s="342"/>
      <c r="CKF97" s="342"/>
      <c r="CKG97" s="342"/>
      <c r="CKH97" s="342"/>
      <c r="CKI97" s="342"/>
      <c r="CKJ97" s="342"/>
      <c r="CKK97" s="342"/>
      <c r="CKL97" s="342"/>
      <c r="CKM97" s="342"/>
      <c r="CKN97" s="342"/>
      <c r="CKO97" s="342"/>
      <c r="CKP97" s="342"/>
      <c r="CKQ97" s="342"/>
      <c r="CKR97" s="342"/>
      <c r="CKS97" s="342"/>
      <c r="CKT97" s="342"/>
      <c r="CKU97" s="342"/>
      <c r="CKV97" s="342"/>
      <c r="CKW97" s="342"/>
      <c r="CKX97" s="342"/>
      <c r="CKY97" s="342"/>
      <c r="CKZ97" s="342"/>
      <c r="CLA97" s="342"/>
      <c r="CLB97" s="342"/>
      <c r="CLC97" s="342"/>
      <c r="CLD97" s="342"/>
      <c r="CLE97" s="342"/>
      <c r="CLF97" s="342"/>
      <c r="CLG97" s="342"/>
      <c r="CLH97" s="342"/>
      <c r="CLI97" s="342"/>
      <c r="CLJ97" s="342"/>
      <c r="CLK97" s="342"/>
      <c r="CLL97" s="342"/>
      <c r="CLM97" s="342"/>
      <c r="CLN97" s="342"/>
      <c r="CLO97" s="342"/>
      <c r="CLP97" s="342"/>
      <c r="CLQ97" s="342"/>
      <c r="CLR97" s="342"/>
      <c r="CLS97" s="342"/>
      <c r="CLT97" s="342"/>
      <c r="CLU97" s="342"/>
      <c r="CLV97" s="342"/>
      <c r="CLW97" s="342"/>
      <c r="CLX97" s="342"/>
      <c r="CLY97" s="342"/>
      <c r="CLZ97" s="342"/>
      <c r="CMA97" s="342"/>
      <c r="CMB97" s="342"/>
      <c r="CMC97" s="342"/>
      <c r="CMD97" s="342"/>
      <c r="CME97" s="342"/>
      <c r="CMF97" s="342"/>
      <c r="CMG97" s="342"/>
      <c r="CMH97" s="342"/>
      <c r="CMI97" s="342"/>
      <c r="CMJ97" s="342"/>
      <c r="CMK97" s="342"/>
      <c r="CML97" s="342"/>
      <c r="CMM97" s="342"/>
      <c r="CMN97" s="342"/>
      <c r="CMO97" s="342"/>
      <c r="CMP97" s="342"/>
      <c r="CMQ97" s="342"/>
      <c r="CMR97" s="342"/>
      <c r="CMS97" s="342"/>
      <c r="CMT97" s="342"/>
      <c r="CMU97" s="342"/>
      <c r="CMV97" s="342"/>
      <c r="CMW97" s="342"/>
      <c r="CMX97" s="342"/>
      <c r="CMY97" s="342"/>
      <c r="CMZ97" s="342"/>
      <c r="CNA97" s="342"/>
      <c r="CNB97" s="342"/>
      <c r="CNC97" s="342"/>
      <c r="CND97" s="342"/>
      <c r="CNE97" s="342"/>
      <c r="CNF97" s="342"/>
      <c r="CNG97" s="342"/>
      <c r="CNH97" s="342"/>
      <c r="CNI97" s="342"/>
      <c r="CNJ97" s="342"/>
      <c r="CNK97" s="342"/>
      <c r="CNL97" s="342"/>
      <c r="CNM97" s="342"/>
      <c r="CNN97" s="342"/>
      <c r="CNO97" s="342"/>
      <c r="CNP97" s="342"/>
      <c r="CNQ97" s="342"/>
      <c r="CNR97" s="342"/>
      <c r="CNS97" s="342"/>
      <c r="CNT97" s="342"/>
      <c r="CNU97" s="342"/>
      <c r="CNV97" s="342"/>
      <c r="CNW97" s="342"/>
      <c r="CNX97" s="342"/>
      <c r="CNY97" s="342"/>
      <c r="CNZ97" s="342"/>
      <c r="COA97" s="342"/>
      <c r="COB97" s="342"/>
      <c r="COC97" s="342"/>
      <c r="COD97" s="342"/>
      <c r="COE97" s="342"/>
      <c r="COF97" s="342"/>
      <c r="COG97" s="342"/>
      <c r="COH97" s="342"/>
      <c r="COI97" s="342"/>
      <c r="COJ97" s="342"/>
      <c r="COK97" s="342"/>
      <c r="COL97" s="342"/>
      <c r="COM97" s="342"/>
      <c r="CON97" s="342"/>
      <c r="COO97" s="342"/>
      <c r="COP97" s="342"/>
      <c r="COQ97" s="342"/>
      <c r="COR97" s="342"/>
      <c r="COS97" s="342"/>
      <c r="COT97" s="342"/>
      <c r="COU97" s="342"/>
      <c r="COV97" s="342"/>
      <c r="COW97" s="342"/>
      <c r="COX97" s="342"/>
      <c r="COY97" s="342"/>
      <c r="COZ97" s="342"/>
      <c r="CPA97" s="342"/>
      <c r="CPB97" s="342"/>
      <c r="CPC97" s="342"/>
      <c r="CPD97" s="342"/>
      <c r="CPE97" s="342"/>
      <c r="CPF97" s="342"/>
      <c r="CPG97" s="342"/>
      <c r="CPH97" s="342"/>
      <c r="CPI97" s="342"/>
      <c r="CPJ97" s="342"/>
      <c r="CPK97" s="342"/>
      <c r="CPL97" s="342"/>
      <c r="CPM97" s="342"/>
      <c r="CPN97" s="342"/>
      <c r="CPO97" s="342"/>
      <c r="CPP97" s="342"/>
      <c r="CPQ97" s="342"/>
      <c r="CPR97" s="342"/>
      <c r="CPS97" s="342"/>
      <c r="CPT97" s="342"/>
      <c r="CPU97" s="342"/>
      <c r="CPV97" s="342"/>
      <c r="CPW97" s="342"/>
      <c r="CPX97" s="342"/>
      <c r="CPY97" s="342"/>
      <c r="CPZ97" s="342"/>
      <c r="CQA97" s="342"/>
      <c r="CQB97" s="342"/>
      <c r="CQC97" s="342"/>
      <c r="CQD97" s="342"/>
      <c r="CQE97" s="342"/>
      <c r="CQF97" s="342"/>
      <c r="CQG97" s="342"/>
      <c r="CQH97" s="342"/>
      <c r="CQI97" s="342"/>
      <c r="CQJ97" s="342"/>
      <c r="CQK97" s="342"/>
      <c r="CQL97" s="342"/>
      <c r="CQM97" s="342"/>
      <c r="CQN97" s="342"/>
      <c r="CQO97" s="342"/>
      <c r="CQP97" s="342"/>
      <c r="CQQ97" s="342"/>
      <c r="CQR97" s="342"/>
      <c r="CQS97" s="342"/>
      <c r="CQT97" s="342"/>
      <c r="CQU97" s="342"/>
      <c r="CQV97" s="342"/>
      <c r="CQW97" s="342"/>
      <c r="CQX97" s="342"/>
      <c r="CQY97" s="342"/>
      <c r="CQZ97" s="342"/>
      <c r="CRA97" s="342"/>
      <c r="CRB97" s="342"/>
      <c r="CRC97" s="342"/>
      <c r="CRD97" s="342"/>
      <c r="CRE97" s="342"/>
      <c r="CRF97" s="342"/>
      <c r="CRG97" s="342"/>
      <c r="CRH97" s="342"/>
      <c r="CRI97" s="342"/>
      <c r="CRJ97" s="342"/>
      <c r="CRK97" s="342"/>
      <c r="CRL97" s="342"/>
      <c r="CRM97" s="342"/>
      <c r="CRN97" s="342"/>
      <c r="CRO97" s="342"/>
      <c r="CRP97" s="342"/>
      <c r="CRQ97" s="342"/>
      <c r="CRR97" s="342"/>
      <c r="CRS97" s="342"/>
      <c r="CRT97" s="342"/>
      <c r="CRU97" s="342"/>
      <c r="CRV97" s="342"/>
      <c r="CRW97" s="342"/>
      <c r="CRX97" s="342"/>
      <c r="CRY97" s="342"/>
      <c r="CRZ97" s="342"/>
      <c r="CSA97" s="342"/>
      <c r="CSB97" s="342"/>
      <c r="CSC97" s="342"/>
      <c r="CSD97" s="342"/>
      <c r="CSE97" s="342"/>
      <c r="CSF97" s="342"/>
      <c r="CSG97" s="342"/>
      <c r="CSH97" s="342"/>
      <c r="CSI97" s="342"/>
      <c r="CSJ97" s="342"/>
      <c r="CSK97" s="342"/>
      <c r="CSL97" s="342"/>
      <c r="CSM97" s="342"/>
      <c r="CSN97" s="342"/>
      <c r="CSO97" s="342"/>
      <c r="CSP97" s="342"/>
      <c r="CSQ97" s="342"/>
      <c r="CSR97" s="342"/>
      <c r="CSS97" s="342"/>
      <c r="CST97" s="342"/>
      <c r="CSU97" s="342"/>
      <c r="CSV97" s="342"/>
      <c r="CSW97" s="342"/>
      <c r="CSX97" s="342"/>
      <c r="CSY97" s="342"/>
      <c r="CSZ97" s="342"/>
      <c r="CTA97" s="342"/>
      <c r="CTB97" s="342"/>
      <c r="CTC97" s="342"/>
      <c r="CTD97" s="342"/>
      <c r="CTE97" s="342"/>
      <c r="CTF97" s="342"/>
      <c r="CTG97" s="342"/>
      <c r="CTH97" s="342"/>
      <c r="CTI97" s="342"/>
      <c r="CTJ97" s="342"/>
      <c r="CTK97" s="342"/>
      <c r="CTL97" s="342"/>
      <c r="CTM97" s="342"/>
      <c r="CTN97" s="342"/>
      <c r="CTO97" s="342"/>
      <c r="CTP97" s="342"/>
      <c r="CTQ97" s="342"/>
      <c r="CTR97" s="342"/>
      <c r="CTS97" s="342"/>
      <c r="CTT97" s="342"/>
      <c r="CTU97" s="342"/>
      <c r="CTV97" s="342"/>
      <c r="CTW97" s="342"/>
      <c r="CTX97" s="342"/>
      <c r="CTY97" s="342"/>
      <c r="CTZ97" s="342"/>
      <c r="CUA97" s="342"/>
      <c r="CUB97" s="342"/>
      <c r="CUC97" s="342"/>
      <c r="CUD97" s="342"/>
      <c r="CUE97" s="342"/>
      <c r="CUF97" s="342"/>
      <c r="CUG97" s="342"/>
      <c r="CUH97" s="342"/>
      <c r="CUI97" s="342"/>
      <c r="CUJ97" s="342"/>
      <c r="CUK97" s="342"/>
      <c r="CUL97" s="342"/>
      <c r="CUM97" s="342"/>
      <c r="CUN97" s="342"/>
      <c r="CUO97" s="342"/>
      <c r="CUP97" s="342"/>
      <c r="CUQ97" s="342"/>
      <c r="CUR97" s="342"/>
      <c r="CUS97" s="342"/>
      <c r="CUT97" s="342"/>
      <c r="CUU97" s="342"/>
      <c r="CUV97" s="342"/>
      <c r="CUW97" s="342"/>
      <c r="CUX97" s="342"/>
      <c r="CUY97" s="342"/>
      <c r="CUZ97" s="342"/>
      <c r="CVA97" s="342"/>
      <c r="CVB97" s="342"/>
      <c r="CVC97" s="342"/>
      <c r="CVD97" s="342"/>
      <c r="CVE97" s="342"/>
      <c r="CVF97" s="342"/>
      <c r="CVG97" s="342"/>
      <c r="CVH97" s="342"/>
      <c r="CVI97" s="342"/>
      <c r="CVJ97" s="342"/>
      <c r="CVK97" s="342"/>
      <c r="CVL97" s="342"/>
      <c r="CVM97" s="342"/>
      <c r="CVN97" s="342"/>
      <c r="CVO97" s="342"/>
      <c r="CVP97" s="342"/>
      <c r="CVQ97" s="342"/>
      <c r="CVR97" s="342"/>
      <c r="CVS97" s="342"/>
      <c r="CVT97" s="342"/>
      <c r="CVU97" s="342"/>
      <c r="CVV97" s="342"/>
      <c r="CVW97" s="342"/>
      <c r="CVX97" s="342"/>
      <c r="CVY97" s="342"/>
      <c r="CVZ97" s="342"/>
      <c r="CWA97" s="342"/>
      <c r="CWB97" s="342"/>
      <c r="CWC97" s="342"/>
      <c r="CWD97" s="342"/>
      <c r="CWE97" s="342"/>
      <c r="CWF97" s="342"/>
      <c r="CWG97" s="342"/>
      <c r="CWH97" s="342"/>
      <c r="CWI97" s="342"/>
      <c r="CWJ97" s="342"/>
      <c r="CWK97" s="342"/>
      <c r="CWL97" s="342"/>
      <c r="CWM97" s="342"/>
      <c r="CWN97" s="342"/>
      <c r="CWO97" s="342"/>
      <c r="CWP97" s="342"/>
      <c r="CWQ97" s="342"/>
      <c r="CWR97" s="342"/>
      <c r="CWS97" s="342"/>
      <c r="CWT97" s="342"/>
      <c r="CWU97" s="342"/>
      <c r="CWV97" s="342"/>
      <c r="CWW97" s="342"/>
      <c r="CWX97" s="342"/>
      <c r="CWY97" s="342"/>
      <c r="CWZ97" s="342"/>
      <c r="CXA97" s="342"/>
      <c r="CXB97" s="342"/>
      <c r="CXC97" s="342"/>
      <c r="CXD97" s="342"/>
      <c r="CXE97" s="342"/>
      <c r="CXF97" s="342"/>
      <c r="CXG97" s="342"/>
      <c r="CXH97" s="342"/>
      <c r="CXI97" s="342"/>
      <c r="CXJ97" s="342"/>
      <c r="CXK97" s="342"/>
      <c r="CXL97" s="342"/>
      <c r="CXM97" s="342"/>
      <c r="CXN97" s="342"/>
      <c r="CXO97" s="342"/>
      <c r="CXP97" s="342"/>
      <c r="CXQ97" s="342"/>
      <c r="CXR97" s="342"/>
      <c r="CXS97" s="342"/>
      <c r="CXT97" s="342"/>
      <c r="CXU97" s="342"/>
      <c r="CXV97" s="342"/>
      <c r="CXW97" s="342"/>
      <c r="CXX97" s="342"/>
      <c r="CXY97" s="342"/>
      <c r="CXZ97" s="342"/>
      <c r="CYA97" s="342"/>
      <c r="CYB97" s="342"/>
      <c r="CYC97" s="342"/>
      <c r="CYD97" s="342"/>
      <c r="CYE97" s="342"/>
      <c r="CYF97" s="342"/>
      <c r="CYG97" s="342"/>
      <c r="CYH97" s="342"/>
      <c r="CYI97" s="342"/>
      <c r="CYJ97" s="342"/>
      <c r="CYK97" s="342"/>
      <c r="CYL97" s="342"/>
      <c r="CYM97" s="342"/>
      <c r="CYN97" s="342"/>
      <c r="CYO97" s="342"/>
      <c r="CYP97" s="342"/>
      <c r="CYQ97" s="342"/>
      <c r="CYR97" s="342"/>
      <c r="CYS97" s="342"/>
      <c r="CYT97" s="342"/>
      <c r="CYU97" s="342"/>
      <c r="CYV97" s="342"/>
      <c r="CYW97" s="342"/>
      <c r="CYX97" s="342"/>
      <c r="CYY97" s="342"/>
      <c r="CYZ97" s="342"/>
      <c r="CZA97" s="342"/>
      <c r="CZB97" s="342"/>
      <c r="CZC97" s="342"/>
      <c r="CZD97" s="342"/>
      <c r="CZE97" s="342"/>
      <c r="CZF97" s="342"/>
      <c r="CZG97" s="342"/>
      <c r="CZH97" s="342"/>
      <c r="CZI97" s="342"/>
      <c r="CZJ97" s="342"/>
      <c r="CZK97" s="342"/>
      <c r="CZL97" s="342"/>
      <c r="CZM97" s="342"/>
      <c r="CZN97" s="342"/>
      <c r="CZO97" s="342"/>
      <c r="CZP97" s="342"/>
      <c r="CZQ97" s="342"/>
      <c r="CZR97" s="342"/>
      <c r="CZS97" s="342"/>
      <c r="CZT97" s="342"/>
      <c r="CZU97" s="342"/>
      <c r="CZV97" s="342"/>
      <c r="CZW97" s="342"/>
      <c r="CZX97" s="342"/>
      <c r="CZY97" s="342"/>
      <c r="CZZ97" s="342"/>
      <c r="DAA97" s="342"/>
      <c r="DAB97" s="342"/>
      <c r="DAC97" s="342"/>
      <c r="DAD97" s="342"/>
      <c r="DAE97" s="342"/>
      <c r="DAF97" s="342"/>
      <c r="DAG97" s="342"/>
      <c r="DAH97" s="342"/>
      <c r="DAI97" s="342"/>
      <c r="DAJ97" s="342"/>
      <c r="DAK97" s="342"/>
      <c r="DAL97" s="342"/>
      <c r="DAM97" s="342"/>
      <c r="DAN97" s="342"/>
      <c r="DAO97" s="342"/>
      <c r="DAP97" s="342"/>
      <c r="DAQ97" s="342"/>
      <c r="DAR97" s="342"/>
      <c r="DAS97" s="342"/>
      <c r="DAT97" s="342"/>
      <c r="DAU97" s="342"/>
      <c r="DAV97" s="342"/>
      <c r="DAW97" s="342"/>
      <c r="DAX97" s="342"/>
      <c r="DAY97" s="342"/>
      <c r="DAZ97" s="342"/>
      <c r="DBA97" s="342"/>
      <c r="DBB97" s="342"/>
      <c r="DBC97" s="342"/>
      <c r="DBD97" s="342"/>
      <c r="DBE97" s="342"/>
      <c r="DBF97" s="342"/>
      <c r="DBG97" s="342"/>
      <c r="DBH97" s="342"/>
      <c r="DBI97" s="342"/>
      <c r="DBJ97" s="342"/>
      <c r="DBK97" s="342"/>
      <c r="DBL97" s="342"/>
      <c r="DBM97" s="342"/>
      <c r="DBN97" s="342"/>
      <c r="DBO97" s="342"/>
      <c r="DBP97" s="342"/>
      <c r="DBQ97" s="342"/>
      <c r="DBR97" s="342"/>
      <c r="DBS97" s="342"/>
      <c r="DBT97" s="342"/>
      <c r="DBU97" s="342"/>
      <c r="DBV97" s="342"/>
      <c r="DBW97" s="342"/>
      <c r="DBX97" s="342"/>
      <c r="DBY97" s="342"/>
      <c r="DBZ97" s="342"/>
      <c r="DCA97" s="342"/>
      <c r="DCB97" s="342"/>
      <c r="DCC97" s="342"/>
      <c r="DCD97" s="342"/>
      <c r="DCE97" s="342"/>
      <c r="DCF97" s="342"/>
      <c r="DCG97" s="342"/>
      <c r="DCH97" s="342"/>
      <c r="DCI97" s="342"/>
      <c r="DCJ97" s="342"/>
      <c r="DCK97" s="342"/>
      <c r="DCL97" s="342"/>
      <c r="DCM97" s="342"/>
      <c r="DCN97" s="342"/>
      <c r="DCO97" s="342"/>
      <c r="DCP97" s="342"/>
      <c r="DCQ97" s="342"/>
      <c r="DCR97" s="342"/>
      <c r="DCS97" s="342"/>
      <c r="DCT97" s="342"/>
      <c r="DCU97" s="342"/>
      <c r="DCV97" s="342"/>
      <c r="DCW97" s="342"/>
      <c r="DCX97" s="342"/>
      <c r="DCY97" s="342"/>
      <c r="DCZ97" s="342"/>
      <c r="DDA97" s="342"/>
      <c r="DDB97" s="342"/>
      <c r="DDC97" s="342"/>
      <c r="DDD97" s="342"/>
      <c r="DDE97" s="342"/>
      <c r="DDF97" s="342"/>
      <c r="DDG97" s="342"/>
      <c r="DDH97" s="342"/>
      <c r="DDI97" s="342"/>
      <c r="DDJ97" s="342"/>
      <c r="DDK97" s="342"/>
      <c r="DDL97" s="342"/>
      <c r="DDM97" s="342"/>
      <c r="DDN97" s="342"/>
      <c r="DDO97" s="342"/>
      <c r="DDP97" s="342"/>
      <c r="DDQ97" s="342"/>
      <c r="DDR97" s="342"/>
      <c r="DDS97" s="342"/>
      <c r="DDT97" s="342"/>
      <c r="DDU97" s="342"/>
      <c r="DDV97" s="342"/>
      <c r="DDW97" s="342"/>
      <c r="DDX97" s="342"/>
      <c r="DDY97" s="342"/>
      <c r="DDZ97" s="342"/>
      <c r="DEA97" s="342"/>
      <c r="DEB97" s="342"/>
      <c r="DEC97" s="342"/>
      <c r="DED97" s="342"/>
      <c r="DEE97" s="342"/>
      <c r="DEF97" s="342"/>
      <c r="DEG97" s="342"/>
      <c r="DEH97" s="342"/>
      <c r="DEI97" s="342"/>
      <c r="DEJ97" s="342"/>
      <c r="DEK97" s="342"/>
      <c r="DEL97" s="342"/>
      <c r="DEM97" s="342"/>
      <c r="DEN97" s="342"/>
      <c r="DEO97" s="342"/>
      <c r="DEP97" s="342"/>
      <c r="DEQ97" s="342"/>
      <c r="DER97" s="342"/>
      <c r="DES97" s="342"/>
      <c r="DET97" s="342"/>
      <c r="DEU97" s="342"/>
      <c r="DEV97" s="342"/>
      <c r="DEW97" s="342"/>
      <c r="DEX97" s="342"/>
      <c r="DEY97" s="342"/>
      <c r="DEZ97" s="342"/>
      <c r="DFA97" s="342"/>
      <c r="DFB97" s="342"/>
      <c r="DFC97" s="342"/>
      <c r="DFD97" s="342"/>
      <c r="DFE97" s="342"/>
      <c r="DFF97" s="342"/>
      <c r="DFG97" s="342"/>
      <c r="DFH97" s="342"/>
      <c r="DFI97" s="342"/>
      <c r="DFJ97" s="342"/>
      <c r="DFK97" s="342"/>
      <c r="DFL97" s="342"/>
      <c r="DFM97" s="342"/>
      <c r="DFN97" s="342"/>
      <c r="DFO97" s="342"/>
      <c r="DFP97" s="342"/>
      <c r="DFQ97" s="342"/>
      <c r="DFR97" s="342"/>
      <c r="DFS97" s="342"/>
      <c r="DFT97" s="342"/>
      <c r="DFU97" s="342"/>
      <c r="DFV97" s="342"/>
      <c r="DFW97" s="342"/>
      <c r="DFX97" s="342"/>
      <c r="DFY97" s="342"/>
      <c r="DFZ97" s="342"/>
      <c r="DGA97" s="342"/>
      <c r="DGB97" s="342"/>
      <c r="DGC97" s="342"/>
      <c r="DGD97" s="342"/>
      <c r="DGE97" s="342"/>
      <c r="DGF97" s="342"/>
      <c r="DGG97" s="342"/>
      <c r="DGH97" s="342"/>
      <c r="DGI97" s="342"/>
      <c r="DGJ97" s="342"/>
      <c r="DGK97" s="342"/>
      <c r="DGL97" s="342"/>
      <c r="DGM97" s="342"/>
      <c r="DGN97" s="342"/>
      <c r="DGO97" s="342"/>
      <c r="DGP97" s="342"/>
      <c r="DGQ97" s="342"/>
      <c r="DGR97" s="342"/>
      <c r="DGS97" s="342"/>
      <c r="DGT97" s="342"/>
      <c r="DGU97" s="342"/>
      <c r="DGV97" s="342"/>
      <c r="DGW97" s="342"/>
      <c r="DGX97" s="342"/>
      <c r="DGY97" s="342"/>
      <c r="DGZ97" s="342"/>
      <c r="DHA97" s="342"/>
      <c r="DHB97" s="342"/>
      <c r="DHC97" s="342"/>
      <c r="DHD97" s="342"/>
      <c r="DHE97" s="342"/>
      <c r="DHF97" s="342"/>
      <c r="DHG97" s="342"/>
      <c r="DHH97" s="342"/>
      <c r="DHI97" s="342"/>
      <c r="DHJ97" s="342"/>
      <c r="DHK97" s="342"/>
      <c r="DHL97" s="342"/>
      <c r="DHM97" s="342"/>
      <c r="DHN97" s="342"/>
      <c r="DHO97" s="342"/>
      <c r="DHP97" s="342"/>
      <c r="DHQ97" s="342"/>
      <c r="DHR97" s="342"/>
      <c r="DHS97" s="342"/>
      <c r="DHT97" s="342"/>
      <c r="DHU97" s="342"/>
      <c r="DHV97" s="342"/>
      <c r="DHW97" s="342"/>
      <c r="DHX97" s="342"/>
      <c r="DHY97" s="342"/>
      <c r="DHZ97" s="342"/>
      <c r="DIA97" s="342"/>
      <c r="DIB97" s="342"/>
      <c r="DIC97" s="342"/>
      <c r="DID97" s="342"/>
      <c r="DIE97" s="342"/>
      <c r="DIF97" s="342"/>
      <c r="DIG97" s="342"/>
      <c r="DIH97" s="342"/>
      <c r="DII97" s="342"/>
      <c r="DIJ97" s="342"/>
      <c r="DIK97" s="342"/>
      <c r="DIL97" s="342"/>
      <c r="DIM97" s="342"/>
      <c r="DIN97" s="342"/>
      <c r="DIO97" s="342"/>
      <c r="DIP97" s="342"/>
      <c r="DIQ97" s="342"/>
      <c r="DIR97" s="342"/>
      <c r="DIS97" s="342"/>
      <c r="DIT97" s="342"/>
      <c r="DIU97" s="342"/>
      <c r="DIV97" s="342"/>
      <c r="DIW97" s="342"/>
      <c r="DIX97" s="342"/>
      <c r="DIY97" s="342"/>
      <c r="DIZ97" s="342"/>
      <c r="DJA97" s="342"/>
      <c r="DJB97" s="342"/>
      <c r="DJC97" s="342"/>
      <c r="DJD97" s="342"/>
      <c r="DJE97" s="342"/>
      <c r="DJF97" s="342"/>
      <c r="DJG97" s="342"/>
      <c r="DJH97" s="342"/>
      <c r="DJI97" s="342"/>
      <c r="DJJ97" s="342"/>
      <c r="DJK97" s="342"/>
      <c r="DJL97" s="342"/>
      <c r="DJM97" s="342"/>
      <c r="DJN97" s="342"/>
      <c r="DJO97" s="342"/>
      <c r="DJP97" s="342"/>
      <c r="DJQ97" s="342"/>
      <c r="DJR97" s="342"/>
      <c r="DJS97" s="342"/>
      <c r="DJT97" s="342"/>
      <c r="DJU97" s="342"/>
      <c r="DJV97" s="342"/>
      <c r="DJW97" s="342"/>
      <c r="DJX97" s="342"/>
      <c r="DJY97" s="342"/>
      <c r="DJZ97" s="342"/>
      <c r="DKA97" s="342"/>
      <c r="DKB97" s="342"/>
      <c r="DKC97" s="342"/>
      <c r="DKD97" s="342"/>
      <c r="DKE97" s="342"/>
      <c r="DKF97" s="342"/>
      <c r="DKG97" s="342"/>
      <c r="DKH97" s="342"/>
      <c r="DKI97" s="342"/>
      <c r="DKJ97" s="342"/>
      <c r="DKK97" s="342"/>
      <c r="DKL97" s="342"/>
      <c r="DKM97" s="342"/>
      <c r="DKN97" s="342"/>
      <c r="DKO97" s="342"/>
      <c r="DKP97" s="342"/>
      <c r="DKQ97" s="342"/>
      <c r="DKR97" s="342"/>
      <c r="DKS97" s="342"/>
      <c r="DKT97" s="342"/>
      <c r="DKU97" s="342"/>
      <c r="DKV97" s="342"/>
      <c r="DKW97" s="342"/>
      <c r="DKX97" s="342"/>
      <c r="DKY97" s="342"/>
      <c r="DKZ97" s="342"/>
      <c r="DLA97" s="342"/>
      <c r="DLB97" s="342"/>
      <c r="DLC97" s="342"/>
      <c r="DLD97" s="342"/>
      <c r="DLE97" s="342"/>
      <c r="DLF97" s="342"/>
      <c r="DLG97" s="342"/>
      <c r="DLH97" s="342"/>
      <c r="DLI97" s="342"/>
      <c r="DLJ97" s="342"/>
      <c r="DLK97" s="342"/>
      <c r="DLL97" s="342"/>
      <c r="DLM97" s="342"/>
      <c r="DLN97" s="342"/>
      <c r="DLO97" s="342"/>
      <c r="DLP97" s="342"/>
      <c r="DLQ97" s="342"/>
      <c r="DLR97" s="342"/>
      <c r="DLS97" s="342"/>
      <c r="DLT97" s="342"/>
      <c r="DLU97" s="342"/>
      <c r="DLV97" s="342"/>
      <c r="DLW97" s="342"/>
      <c r="DLX97" s="342"/>
      <c r="DLY97" s="342"/>
      <c r="DLZ97" s="342"/>
      <c r="DMA97" s="342"/>
      <c r="DMB97" s="342"/>
      <c r="DMC97" s="342"/>
      <c r="DMD97" s="342"/>
      <c r="DME97" s="342"/>
      <c r="DMF97" s="342"/>
      <c r="DMG97" s="342"/>
      <c r="DMH97" s="342"/>
      <c r="DMI97" s="342"/>
      <c r="DMJ97" s="342"/>
      <c r="DMK97" s="342"/>
      <c r="DML97" s="342"/>
      <c r="DMM97" s="342"/>
      <c r="DMN97" s="342"/>
      <c r="DMO97" s="342"/>
      <c r="DMP97" s="342"/>
      <c r="DMQ97" s="342"/>
      <c r="DMR97" s="342"/>
      <c r="DMS97" s="342"/>
      <c r="DMT97" s="342"/>
      <c r="DMU97" s="342"/>
      <c r="DMV97" s="342"/>
      <c r="DMW97" s="342"/>
      <c r="DMX97" s="342"/>
      <c r="DMY97" s="342"/>
      <c r="DMZ97" s="342"/>
      <c r="DNA97" s="342"/>
      <c r="DNB97" s="342"/>
      <c r="DNC97" s="342"/>
      <c r="DND97" s="342"/>
      <c r="DNE97" s="342"/>
      <c r="DNF97" s="342"/>
      <c r="DNG97" s="342"/>
      <c r="DNH97" s="342"/>
      <c r="DNI97" s="342"/>
      <c r="DNJ97" s="342"/>
      <c r="DNK97" s="342"/>
      <c r="DNL97" s="342"/>
      <c r="DNM97" s="342"/>
      <c r="DNN97" s="342"/>
      <c r="DNO97" s="342"/>
      <c r="DNP97" s="342"/>
      <c r="DNQ97" s="342"/>
      <c r="DNR97" s="342"/>
      <c r="DNS97" s="342"/>
      <c r="DNT97" s="342"/>
      <c r="DNU97" s="342"/>
      <c r="DNV97" s="342"/>
      <c r="DNW97" s="342"/>
      <c r="DNX97" s="342"/>
      <c r="DNY97" s="342"/>
      <c r="DNZ97" s="342"/>
      <c r="DOA97" s="342"/>
      <c r="DOB97" s="342"/>
      <c r="DOC97" s="342"/>
      <c r="DOD97" s="342"/>
      <c r="DOE97" s="342"/>
      <c r="DOF97" s="342"/>
      <c r="DOG97" s="342"/>
      <c r="DOH97" s="342"/>
      <c r="DOI97" s="342"/>
      <c r="DOJ97" s="342"/>
      <c r="DOK97" s="342"/>
      <c r="DOL97" s="342"/>
      <c r="DOM97" s="342"/>
      <c r="DON97" s="342"/>
      <c r="DOO97" s="342"/>
      <c r="DOP97" s="342"/>
      <c r="DOQ97" s="342"/>
      <c r="DOR97" s="342"/>
      <c r="DOS97" s="342"/>
      <c r="DOT97" s="342"/>
      <c r="DOU97" s="342"/>
      <c r="DOV97" s="342"/>
      <c r="DOW97" s="342"/>
      <c r="DOX97" s="342"/>
      <c r="DOY97" s="342"/>
      <c r="DOZ97" s="342"/>
      <c r="DPA97" s="342"/>
      <c r="DPB97" s="342"/>
      <c r="DPC97" s="342"/>
      <c r="DPD97" s="342"/>
      <c r="DPE97" s="342"/>
      <c r="DPF97" s="342"/>
      <c r="DPG97" s="342"/>
      <c r="DPH97" s="342"/>
      <c r="DPI97" s="342"/>
      <c r="DPJ97" s="342"/>
      <c r="DPK97" s="342"/>
      <c r="DPL97" s="342"/>
      <c r="DPM97" s="342"/>
      <c r="DPN97" s="342"/>
      <c r="DPO97" s="342"/>
      <c r="DPP97" s="342"/>
      <c r="DPQ97" s="342"/>
      <c r="DPR97" s="342"/>
      <c r="DPS97" s="342"/>
      <c r="DPT97" s="342"/>
      <c r="DPU97" s="342"/>
      <c r="DPV97" s="342"/>
      <c r="DPW97" s="342"/>
      <c r="DPX97" s="342"/>
      <c r="DPY97" s="342"/>
      <c r="DPZ97" s="342"/>
      <c r="DQA97" s="342"/>
      <c r="DQB97" s="342"/>
      <c r="DQC97" s="342"/>
      <c r="DQD97" s="342"/>
      <c r="DQE97" s="342"/>
      <c r="DQF97" s="342"/>
      <c r="DQG97" s="342"/>
      <c r="DQH97" s="342"/>
      <c r="DQI97" s="342"/>
      <c r="DQJ97" s="342"/>
      <c r="DQK97" s="342"/>
      <c r="DQL97" s="342"/>
      <c r="DQM97" s="342"/>
      <c r="DQN97" s="342"/>
      <c r="DQO97" s="342"/>
      <c r="DQP97" s="342"/>
      <c r="DQQ97" s="342"/>
      <c r="DQR97" s="342"/>
      <c r="DQS97" s="342"/>
      <c r="DQT97" s="342"/>
      <c r="DQU97" s="342"/>
      <c r="DQV97" s="342"/>
      <c r="DQW97" s="342"/>
      <c r="DQX97" s="342"/>
      <c r="DQY97" s="342"/>
      <c r="DQZ97" s="342"/>
      <c r="DRA97" s="342"/>
      <c r="DRB97" s="342"/>
      <c r="DRC97" s="342"/>
      <c r="DRD97" s="342"/>
      <c r="DRE97" s="342"/>
      <c r="DRF97" s="342"/>
      <c r="DRG97" s="342"/>
      <c r="DRH97" s="342"/>
      <c r="DRI97" s="342"/>
      <c r="DRJ97" s="342"/>
      <c r="DRK97" s="342"/>
      <c r="DRL97" s="342"/>
      <c r="DRM97" s="342"/>
      <c r="DRN97" s="342"/>
      <c r="DRO97" s="342"/>
      <c r="DRP97" s="342"/>
      <c r="DRQ97" s="342"/>
      <c r="DRR97" s="342"/>
      <c r="DRS97" s="342"/>
      <c r="DRT97" s="342"/>
      <c r="DRU97" s="342"/>
      <c r="DRV97" s="342"/>
      <c r="DRW97" s="342"/>
      <c r="DRX97" s="342"/>
      <c r="DRY97" s="342"/>
      <c r="DRZ97" s="342"/>
      <c r="DSA97" s="342"/>
      <c r="DSB97" s="342"/>
      <c r="DSC97" s="342"/>
      <c r="DSD97" s="342"/>
      <c r="DSE97" s="342"/>
      <c r="DSF97" s="342"/>
      <c r="DSG97" s="342"/>
      <c r="DSH97" s="342"/>
      <c r="DSI97" s="342"/>
      <c r="DSJ97" s="342"/>
      <c r="DSK97" s="342"/>
      <c r="DSL97" s="342"/>
      <c r="DSM97" s="342"/>
      <c r="DSN97" s="342"/>
      <c r="DSO97" s="342"/>
      <c r="DSP97" s="342"/>
      <c r="DSQ97" s="342"/>
      <c r="DSR97" s="342"/>
      <c r="DSS97" s="342"/>
      <c r="DST97" s="342"/>
      <c r="DSU97" s="342"/>
      <c r="DSV97" s="342"/>
      <c r="DSW97" s="342"/>
      <c r="DSX97" s="342"/>
      <c r="DSY97" s="342"/>
      <c r="DSZ97" s="342"/>
      <c r="DTA97" s="342"/>
      <c r="DTB97" s="342"/>
      <c r="DTC97" s="342"/>
      <c r="DTD97" s="342"/>
      <c r="DTE97" s="342"/>
      <c r="DTF97" s="342"/>
      <c r="DTG97" s="342"/>
      <c r="DTH97" s="342"/>
      <c r="DTI97" s="342"/>
      <c r="DTJ97" s="342"/>
      <c r="DTK97" s="342"/>
      <c r="DTL97" s="342"/>
      <c r="DTM97" s="342"/>
      <c r="DTN97" s="342"/>
      <c r="DTO97" s="342"/>
      <c r="DTP97" s="342"/>
      <c r="DTQ97" s="342"/>
      <c r="DTR97" s="342"/>
      <c r="DTS97" s="342"/>
      <c r="DTT97" s="342"/>
      <c r="DTU97" s="342"/>
      <c r="DTV97" s="342"/>
      <c r="DTW97" s="342"/>
      <c r="DTX97" s="342"/>
      <c r="DTY97" s="342"/>
      <c r="DTZ97" s="342"/>
      <c r="DUA97" s="342"/>
      <c r="DUB97" s="342"/>
      <c r="DUC97" s="342"/>
      <c r="DUD97" s="342"/>
      <c r="DUE97" s="342"/>
      <c r="DUF97" s="342"/>
      <c r="DUG97" s="342"/>
      <c r="DUH97" s="342"/>
      <c r="DUI97" s="342"/>
      <c r="DUJ97" s="342"/>
      <c r="DUK97" s="342"/>
      <c r="DUL97" s="342"/>
      <c r="DUM97" s="342"/>
      <c r="DUN97" s="342"/>
      <c r="DUO97" s="342"/>
      <c r="DUP97" s="342"/>
      <c r="DUQ97" s="342"/>
      <c r="DUR97" s="342"/>
      <c r="DUS97" s="342"/>
      <c r="DUT97" s="342"/>
      <c r="DUU97" s="342"/>
      <c r="DUV97" s="342"/>
      <c r="DUW97" s="342"/>
      <c r="DUX97" s="342"/>
      <c r="DUY97" s="342"/>
      <c r="DUZ97" s="342"/>
      <c r="DVA97" s="342"/>
      <c r="DVB97" s="342"/>
      <c r="DVC97" s="342"/>
      <c r="DVD97" s="342"/>
      <c r="DVE97" s="342"/>
      <c r="DVF97" s="342"/>
      <c r="DVG97" s="342"/>
      <c r="DVH97" s="342"/>
      <c r="DVI97" s="342"/>
      <c r="DVJ97" s="342"/>
      <c r="DVK97" s="342"/>
      <c r="DVL97" s="342"/>
      <c r="DVM97" s="342"/>
      <c r="DVN97" s="342"/>
      <c r="DVO97" s="342"/>
      <c r="DVP97" s="342"/>
      <c r="DVQ97" s="342"/>
      <c r="DVR97" s="342"/>
      <c r="DVS97" s="342"/>
      <c r="DVT97" s="342"/>
      <c r="DVU97" s="342"/>
      <c r="DVV97" s="342"/>
      <c r="DVW97" s="342"/>
      <c r="DVX97" s="342"/>
      <c r="DVY97" s="342"/>
      <c r="DVZ97" s="342"/>
      <c r="DWA97" s="342"/>
      <c r="DWB97" s="342"/>
      <c r="DWC97" s="342"/>
      <c r="DWD97" s="342"/>
      <c r="DWE97" s="342"/>
      <c r="DWF97" s="342"/>
      <c r="DWG97" s="342"/>
      <c r="DWH97" s="342"/>
      <c r="DWI97" s="342"/>
      <c r="DWJ97" s="342"/>
      <c r="DWK97" s="342"/>
      <c r="DWL97" s="342"/>
      <c r="DWM97" s="342"/>
      <c r="DWN97" s="342"/>
      <c r="DWO97" s="342"/>
      <c r="DWP97" s="342"/>
      <c r="DWQ97" s="342"/>
      <c r="DWR97" s="342"/>
      <c r="DWS97" s="342"/>
      <c r="DWT97" s="342"/>
      <c r="DWU97" s="342"/>
      <c r="DWV97" s="342"/>
      <c r="DWW97" s="342"/>
      <c r="DWX97" s="342"/>
      <c r="DWY97" s="342"/>
      <c r="DWZ97" s="342"/>
      <c r="DXA97" s="342"/>
      <c r="DXB97" s="342"/>
      <c r="DXC97" s="342"/>
      <c r="DXD97" s="342"/>
      <c r="DXE97" s="342"/>
      <c r="DXF97" s="342"/>
      <c r="DXG97" s="342"/>
      <c r="DXH97" s="342"/>
      <c r="DXI97" s="342"/>
      <c r="DXJ97" s="342"/>
      <c r="DXK97" s="342"/>
      <c r="DXL97" s="342"/>
      <c r="DXM97" s="342"/>
      <c r="DXN97" s="342"/>
      <c r="DXO97" s="342"/>
      <c r="DXP97" s="342"/>
      <c r="DXQ97" s="342"/>
      <c r="DXR97" s="342"/>
      <c r="DXS97" s="342"/>
      <c r="DXT97" s="342"/>
      <c r="DXU97" s="342"/>
      <c r="DXV97" s="342"/>
      <c r="DXW97" s="342"/>
      <c r="DXX97" s="342"/>
      <c r="DXY97" s="342"/>
      <c r="DXZ97" s="342"/>
      <c r="DYA97" s="342"/>
      <c r="DYB97" s="342"/>
      <c r="DYC97" s="342"/>
      <c r="DYD97" s="342"/>
      <c r="DYE97" s="342"/>
      <c r="DYF97" s="342"/>
      <c r="DYG97" s="342"/>
      <c r="DYH97" s="342"/>
      <c r="DYI97" s="342"/>
      <c r="DYJ97" s="342"/>
      <c r="DYK97" s="342"/>
      <c r="DYL97" s="342"/>
      <c r="DYM97" s="342"/>
      <c r="DYN97" s="342"/>
      <c r="DYO97" s="342"/>
      <c r="DYP97" s="342"/>
      <c r="DYQ97" s="342"/>
      <c r="DYR97" s="342"/>
      <c r="DYS97" s="342"/>
      <c r="DYT97" s="342"/>
      <c r="DYU97" s="342"/>
      <c r="DYV97" s="342"/>
      <c r="DYW97" s="342"/>
      <c r="DYX97" s="342"/>
      <c r="DYY97" s="342"/>
      <c r="DYZ97" s="342"/>
      <c r="DZA97" s="342"/>
      <c r="DZB97" s="342"/>
      <c r="DZC97" s="342"/>
      <c r="DZD97" s="342"/>
      <c r="DZE97" s="342"/>
      <c r="DZF97" s="342"/>
      <c r="DZG97" s="342"/>
      <c r="DZH97" s="342"/>
      <c r="DZI97" s="342"/>
      <c r="DZJ97" s="342"/>
      <c r="DZK97" s="342"/>
      <c r="DZL97" s="342"/>
      <c r="DZM97" s="342"/>
      <c r="DZN97" s="342"/>
      <c r="DZO97" s="342"/>
      <c r="DZP97" s="342"/>
      <c r="DZQ97" s="342"/>
      <c r="DZR97" s="342"/>
      <c r="DZS97" s="342"/>
      <c r="DZT97" s="342"/>
      <c r="DZU97" s="342"/>
      <c r="DZV97" s="342"/>
      <c r="DZW97" s="342"/>
      <c r="DZX97" s="342"/>
      <c r="DZY97" s="342"/>
      <c r="DZZ97" s="342"/>
      <c r="EAA97" s="342"/>
      <c r="EAB97" s="342"/>
      <c r="EAC97" s="342"/>
      <c r="EAD97" s="342"/>
      <c r="EAE97" s="342"/>
      <c r="EAF97" s="342"/>
      <c r="EAG97" s="342"/>
      <c r="EAH97" s="342"/>
      <c r="EAI97" s="342"/>
      <c r="EAJ97" s="342"/>
      <c r="EAK97" s="342"/>
      <c r="EAL97" s="342"/>
      <c r="EAM97" s="342"/>
      <c r="EAN97" s="342"/>
      <c r="EAO97" s="342"/>
      <c r="EAP97" s="342"/>
      <c r="EAQ97" s="342"/>
      <c r="EAR97" s="342"/>
      <c r="EAS97" s="342"/>
      <c r="EAT97" s="342"/>
      <c r="EAU97" s="342"/>
      <c r="EAV97" s="342"/>
      <c r="EAW97" s="342"/>
      <c r="EAX97" s="342"/>
      <c r="EAY97" s="342"/>
      <c r="EAZ97" s="342"/>
      <c r="EBA97" s="342"/>
      <c r="EBB97" s="342"/>
      <c r="EBC97" s="342"/>
      <c r="EBD97" s="342"/>
      <c r="EBE97" s="342"/>
      <c r="EBF97" s="342"/>
      <c r="EBG97" s="342"/>
      <c r="EBH97" s="342"/>
      <c r="EBI97" s="342"/>
      <c r="EBJ97" s="342"/>
      <c r="EBK97" s="342"/>
      <c r="EBL97" s="342"/>
      <c r="EBM97" s="342"/>
      <c r="EBN97" s="342"/>
      <c r="EBO97" s="342"/>
      <c r="EBP97" s="342"/>
      <c r="EBQ97" s="342"/>
      <c r="EBR97" s="342"/>
      <c r="EBS97" s="342"/>
      <c r="EBT97" s="342"/>
      <c r="EBU97" s="342"/>
      <c r="EBV97" s="342"/>
      <c r="EBW97" s="342"/>
      <c r="EBX97" s="342"/>
      <c r="EBY97" s="342"/>
      <c r="EBZ97" s="342"/>
      <c r="ECA97" s="342"/>
      <c r="ECB97" s="342"/>
      <c r="ECC97" s="342"/>
      <c r="ECD97" s="342"/>
      <c r="ECE97" s="342"/>
      <c r="ECF97" s="342"/>
      <c r="ECG97" s="342"/>
      <c r="ECH97" s="342"/>
      <c r="ECI97" s="342"/>
      <c r="ECJ97" s="342"/>
      <c r="ECK97" s="342"/>
      <c r="ECL97" s="342"/>
      <c r="ECM97" s="342"/>
      <c r="ECN97" s="342"/>
      <c r="ECO97" s="342"/>
      <c r="ECP97" s="342"/>
      <c r="ECQ97" s="342"/>
      <c r="ECR97" s="342"/>
      <c r="ECS97" s="342"/>
      <c r="ECT97" s="342"/>
      <c r="ECU97" s="342"/>
      <c r="ECV97" s="342"/>
      <c r="ECW97" s="342"/>
      <c r="ECX97" s="342"/>
      <c r="ECY97" s="342"/>
      <c r="ECZ97" s="342"/>
      <c r="EDA97" s="342"/>
      <c r="EDB97" s="342"/>
      <c r="EDC97" s="342"/>
      <c r="EDD97" s="342"/>
      <c r="EDE97" s="342"/>
      <c r="EDF97" s="342"/>
      <c r="EDG97" s="342"/>
      <c r="EDH97" s="342"/>
      <c r="EDI97" s="342"/>
      <c r="EDJ97" s="342"/>
      <c r="EDK97" s="342"/>
      <c r="EDL97" s="342"/>
      <c r="EDM97" s="342"/>
      <c r="EDN97" s="342"/>
      <c r="EDO97" s="342"/>
      <c r="EDP97" s="342"/>
      <c r="EDQ97" s="342"/>
      <c r="EDR97" s="342"/>
      <c r="EDS97" s="342"/>
      <c r="EDT97" s="342"/>
      <c r="EDU97" s="342"/>
      <c r="EDV97" s="342"/>
      <c r="EDW97" s="342"/>
      <c r="EDX97" s="342"/>
      <c r="EDY97" s="342"/>
      <c r="EDZ97" s="342"/>
      <c r="EEA97" s="342"/>
      <c r="EEB97" s="342"/>
      <c r="EEC97" s="342"/>
      <c r="EED97" s="342"/>
      <c r="EEE97" s="342"/>
      <c r="EEF97" s="342"/>
      <c r="EEG97" s="342"/>
      <c r="EEH97" s="342"/>
      <c r="EEI97" s="342"/>
      <c r="EEJ97" s="342"/>
      <c r="EEK97" s="342"/>
      <c r="EEL97" s="342"/>
      <c r="EEM97" s="342"/>
      <c r="EEN97" s="342"/>
      <c r="EEO97" s="342"/>
      <c r="EEP97" s="342"/>
      <c r="EEQ97" s="342"/>
      <c r="EER97" s="342"/>
      <c r="EES97" s="342"/>
      <c r="EET97" s="342"/>
      <c r="EEU97" s="342"/>
      <c r="EEV97" s="342"/>
      <c r="EEW97" s="342"/>
      <c r="EEX97" s="342"/>
      <c r="EEY97" s="342"/>
      <c r="EEZ97" s="342"/>
      <c r="EFA97" s="342"/>
      <c r="EFB97" s="342"/>
      <c r="EFC97" s="342"/>
      <c r="EFD97" s="342"/>
      <c r="EFE97" s="342"/>
      <c r="EFF97" s="342"/>
      <c r="EFG97" s="342"/>
      <c r="EFH97" s="342"/>
      <c r="EFI97" s="342"/>
      <c r="EFJ97" s="342"/>
      <c r="EFK97" s="342"/>
      <c r="EFL97" s="342"/>
      <c r="EFM97" s="342"/>
      <c r="EFN97" s="342"/>
      <c r="EFO97" s="342"/>
      <c r="EFP97" s="342"/>
      <c r="EFQ97" s="342"/>
      <c r="EFR97" s="342"/>
      <c r="EFS97" s="342"/>
      <c r="EFT97" s="342"/>
      <c r="EFU97" s="342"/>
      <c r="EFV97" s="342"/>
      <c r="EFW97" s="342"/>
      <c r="EFX97" s="342"/>
      <c r="EFY97" s="342"/>
      <c r="EFZ97" s="342"/>
      <c r="EGA97" s="342"/>
      <c r="EGB97" s="342"/>
      <c r="EGC97" s="342"/>
      <c r="EGD97" s="342"/>
      <c r="EGE97" s="342"/>
      <c r="EGF97" s="342"/>
      <c r="EGG97" s="342"/>
      <c r="EGH97" s="342"/>
      <c r="EGI97" s="342"/>
      <c r="EGJ97" s="342"/>
      <c r="EGK97" s="342"/>
      <c r="EGL97" s="342"/>
      <c r="EGM97" s="342"/>
      <c r="EGN97" s="342"/>
      <c r="EGO97" s="342"/>
      <c r="EGP97" s="342"/>
      <c r="EGQ97" s="342"/>
      <c r="EGR97" s="342"/>
      <c r="EGS97" s="342"/>
      <c r="EGT97" s="342"/>
      <c r="EGU97" s="342"/>
      <c r="EGV97" s="342"/>
      <c r="EGW97" s="342"/>
      <c r="EGX97" s="342"/>
      <c r="EGY97" s="342"/>
      <c r="EGZ97" s="342"/>
      <c r="EHA97" s="342"/>
      <c r="EHB97" s="342"/>
      <c r="EHC97" s="342"/>
      <c r="EHD97" s="342"/>
      <c r="EHE97" s="342"/>
      <c r="EHF97" s="342"/>
      <c r="EHG97" s="342"/>
      <c r="EHH97" s="342"/>
      <c r="EHI97" s="342"/>
      <c r="EHJ97" s="342"/>
      <c r="EHK97" s="342"/>
      <c r="EHL97" s="342"/>
      <c r="EHM97" s="342"/>
      <c r="EHN97" s="342"/>
      <c r="EHO97" s="342"/>
      <c r="EHP97" s="342"/>
      <c r="EHQ97" s="342"/>
      <c r="EHR97" s="342"/>
      <c r="EHS97" s="342"/>
      <c r="EHT97" s="342"/>
      <c r="EHU97" s="342"/>
      <c r="EHV97" s="342"/>
      <c r="EHW97" s="342"/>
      <c r="EHX97" s="342"/>
      <c r="EHY97" s="342"/>
      <c r="EHZ97" s="342"/>
      <c r="EIA97" s="342"/>
      <c r="EIB97" s="342"/>
      <c r="EIC97" s="342"/>
      <c r="EID97" s="342"/>
      <c r="EIE97" s="342"/>
      <c r="EIF97" s="342"/>
      <c r="EIG97" s="342"/>
      <c r="EIH97" s="342"/>
      <c r="EII97" s="342"/>
      <c r="EIJ97" s="342"/>
      <c r="EIK97" s="342"/>
      <c r="EIL97" s="342"/>
      <c r="EIM97" s="342"/>
      <c r="EIN97" s="342"/>
      <c r="EIO97" s="342"/>
      <c r="EIP97" s="342"/>
      <c r="EIQ97" s="342"/>
      <c r="EIR97" s="342"/>
      <c r="EIS97" s="342"/>
      <c r="EIT97" s="342"/>
      <c r="EIU97" s="342"/>
      <c r="EIV97" s="342"/>
      <c r="EIW97" s="342"/>
      <c r="EIX97" s="342"/>
      <c r="EIY97" s="342"/>
      <c r="EIZ97" s="342"/>
      <c r="EJA97" s="342"/>
      <c r="EJB97" s="342"/>
      <c r="EJC97" s="342"/>
      <c r="EJD97" s="342"/>
      <c r="EJE97" s="342"/>
      <c r="EJF97" s="342"/>
      <c r="EJG97" s="342"/>
      <c r="EJH97" s="342"/>
      <c r="EJI97" s="342"/>
      <c r="EJJ97" s="342"/>
      <c r="EJK97" s="342"/>
      <c r="EJL97" s="342"/>
      <c r="EJM97" s="342"/>
      <c r="EJN97" s="342"/>
      <c r="EJO97" s="342"/>
      <c r="EJP97" s="342"/>
      <c r="EJQ97" s="342"/>
      <c r="EJR97" s="342"/>
      <c r="EJS97" s="342"/>
      <c r="EJT97" s="342"/>
      <c r="EJU97" s="342"/>
      <c r="EJV97" s="342"/>
      <c r="EJW97" s="342"/>
      <c r="EJX97" s="342"/>
      <c r="EJY97" s="342"/>
      <c r="EJZ97" s="342"/>
      <c r="EKA97" s="342"/>
      <c r="EKB97" s="342"/>
      <c r="EKC97" s="342"/>
      <c r="EKD97" s="342"/>
      <c r="EKE97" s="342"/>
      <c r="EKF97" s="342"/>
      <c r="EKG97" s="342"/>
      <c r="EKH97" s="342"/>
      <c r="EKI97" s="342"/>
      <c r="EKJ97" s="342"/>
      <c r="EKK97" s="342"/>
      <c r="EKL97" s="342"/>
      <c r="EKM97" s="342"/>
      <c r="EKN97" s="342"/>
      <c r="EKO97" s="342"/>
      <c r="EKP97" s="342"/>
      <c r="EKQ97" s="342"/>
      <c r="EKR97" s="342"/>
      <c r="EKS97" s="342"/>
      <c r="EKT97" s="342"/>
      <c r="EKU97" s="342"/>
      <c r="EKV97" s="342"/>
      <c r="EKW97" s="342"/>
      <c r="EKX97" s="342"/>
      <c r="EKY97" s="342"/>
      <c r="EKZ97" s="342"/>
      <c r="ELA97" s="342"/>
      <c r="ELB97" s="342"/>
      <c r="ELC97" s="342"/>
      <c r="ELD97" s="342"/>
      <c r="ELE97" s="342"/>
      <c r="ELF97" s="342"/>
      <c r="ELG97" s="342"/>
      <c r="ELH97" s="342"/>
      <c r="ELI97" s="342"/>
      <c r="ELJ97" s="342"/>
      <c r="ELK97" s="342"/>
      <c r="ELL97" s="342"/>
      <c r="ELM97" s="342"/>
      <c r="ELN97" s="342"/>
      <c r="ELO97" s="342"/>
      <c r="ELP97" s="342"/>
      <c r="ELQ97" s="342"/>
      <c r="ELR97" s="342"/>
      <c r="ELS97" s="342"/>
      <c r="ELT97" s="342"/>
      <c r="ELU97" s="342"/>
      <c r="ELV97" s="342"/>
      <c r="ELW97" s="342"/>
      <c r="ELX97" s="342"/>
      <c r="ELY97" s="342"/>
      <c r="ELZ97" s="342"/>
      <c r="EMA97" s="342"/>
      <c r="EMB97" s="342"/>
      <c r="EMC97" s="342"/>
      <c r="EMD97" s="342"/>
      <c r="EME97" s="342"/>
      <c r="EMF97" s="342"/>
      <c r="EMG97" s="342"/>
      <c r="EMH97" s="342"/>
      <c r="EMI97" s="342"/>
      <c r="EMJ97" s="342"/>
      <c r="EMK97" s="342"/>
      <c r="EML97" s="342"/>
      <c r="EMM97" s="342"/>
      <c r="EMN97" s="342"/>
      <c r="EMO97" s="342"/>
      <c r="EMP97" s="342"/>
      <c r="EMQ97" s="342"/>
      <c r="EMR97" s="342"/>
      <c r="EMS97" s="342"/>
      <c r="EMT97" s="342"/>
      <c r="EMU97" s="342"/>
      <c r="EMV97" s="342"/>
      <c r="EMW97" s="342"/>
      <c r="EMX97" s="342"/>
      <c r="EMY97" s="342"/>
      <c r="EMZ97" s="342"/>
      <c r="ENA97" s="342"/>
      <c r="ENB97" s="342"/>
      <c r="ENC97" s="342"/>
      <c r="END97" s="342"/>
      <c r="ENE97" s="342"/>
      <c r="ENF97" s="342"/>
      <c r="ENG97" s="342"/>
      <c r="ENH97" s="342"/>
      <c r="ENI97" s="342"/>
      <c r="ENJ97" s="342"/>
      <c r="ENK97" s="342"/>
      <c r="ENL97" s="342"/>
      <c r="ENM97" s="342"/>
      <c r="ENN97" s="342"/>
      <c r="ENO97" s="342"/>
      <c r="ENP97" s="342"/>
      <c r="ENQ97" s="342"/>
      <c r="ENR97" s="342"/>
      <c r="ENS97" s="342"/>
      <c r="ENT97" s="342"/>
      <c r="ENU97" s="342"/>
      <c r="ENV97" s="342"/>
      <c r="ENW97" s="342"/>
      <c r="ENX97" s="342"/>
      <c r="ENY97" s="342"/>
      <c r="ENZ97" s="342"/>
      <c r="EOA97" s="342"/>
      <c r="EOB97" s="342"/>
      <c r="EOC97" s="342"/>
      <c r="EOD97" s="342"/>
      <c r="EOE97" s="342"/>
      <c r="EOF97" s="342"/>
      <c r="EOG97" s="342"/>
      <c r="EOH97" s="342"/>
      <c r="EOI97" s="342"/>
      <c r="EOJ97" s="342"/>
      <c r="EOK97" s="342"/>
      <c r="EOL97" s="342"/>
      <c r="EOM97" s="342"/>
      <c r="EON97" s="342"/>
      <c r="EOO97" s="342"/>
      <c r="EOP97" s="342"/>
      <c r="EOQ97" s="342"/>
      <c r="EOR97" s="342"/>
      <c r="EOS97" s="342"/>
      <c r="EOT97" s="342"/>
      <c r="EOU97" s="342"/>
      <c r="EOV97" s="342"/>
      <c r="EOW97" s="342"/>
      <c r="EOX97" s="342"/>
      <c r="EOY97" s="342"/>
      <c r="EOZ97" s="342"/>
      <c r="EPA97" s="342"/>
      <c r="EPB97" s="342"/>
      <c r="EPC97" s="342"/>
      <c r="EPD97" s="342"/>
      <c r="EPE97" s="342"/>
      <c r="EPF97" s="342"/>
      <c r="EPG97" s="342"/>
      <c r="EPH97" s="342"/>
      <c r="EPI97" s="342"/>
      <c r="EPJ97" s="342"/>
      <c r="EPK97" s="342"/>
      <c r="EPL97" s="342"/>
      <c r="EPM97" s="342"/>
      <c r="EPN97" s="342"/>
      <c r="EPO97" s="342"/>
      <c r="EPP97" s="342"/>
      <c r="EPQ97" s="342"/>
      <c r="EPR97" s="342"/>
      <c r="EPS97" s="342"/>
      <c r="EPT97" s="342"/>
      <c r="EPU97" s="342"/>
      <c r="EPV97" s="342"/>
      <c r="EPW97" s="342"/>
      <c r="EPX97" s="342"/>
      <c r="EPY97" s="342"/>
      <c r="EPZ97" s="342"/>
      <c r="EQA97" s="342"/>
      <c r="EQB97" s="342"/>
      <c r="EQC97" s="342"/>
      <c r="EQD97" s="342"/>
      <c r="EQE97" s="342"/>
      <c r="EQF97" s="342"/>
      <c r="EQG97" s="342"/>
      <c r="EQH97" s="342"/>
      <c r="EQI97" s="342"/>
      <c r="EQJ97" s="342"/>
      <c r="EQK97" s="342"/>
      <c r="EQL97" s="342"/>
      <c r="EQM97" s="342"/>
      <c r="EQN97" s="342"/>
      <c r="EQO97" s="342"/>
      <c r="EQP97" s="342"/>
      <c r="EQQ97" s="342"/>
      <c r="EQR97" s="342"/>
      <c r="EQS97" s="342"/>
      <c r="EQT97" s="342"/>
      <c r="EQU97" s="342"/>
      <c r="EQV97" s="342"/>
      <c r="EQW97" s="342"/>
      <c r="EQX97" s="342"/>
      <c r="EQY97" s="342"/>
      <c r="EQZ97" s="342"/>
      <c r="ERA97" s="342"/>
      <c r="ERB97" s="342"/>
      <c r="ERC97" s="342"/>
      <c r="ERD97" s="342"/>
      <c r="ERE97" s="342"/>
      <c r="ERF97" s="342"/>
      <c r="ERG97" s="342"/>
      <c r="ERH97" s="342"/>
      <c r="ERI97" s="342"/>
      <c r="ERJ97" s="342"/>
      <c r="ERK97" s="342"/>
      <c r="ERL97" s="342"/>
      <c r="ERM97" s="342"/>
      <c r="ERN97" s="342"/>
      <c r="ERO97" s="342"/>
      <c r="ERP97" s="342"/>
      <c r="ERQ97" s="342"/>
      <c r="ERR97" s="342"/>
      <c r="ERS97" s="342"/>
      <c r="ERT97" s="342"/>
      <c r="ERU97" s="342"/>
      <c r="ERV97" s="342"/>
      <c r="ERW97" s="342"/>
      <c r="ERX97" s="342"/>
      <c r="ERY97" s="342"/>
      <c r="ERZ97" s="342"/>
      <c r="ESA97" s="342"/>
      <c r="ESB97" s="342"/>
      <c r="ESC97" s="342"/>
      <c r="ESD97" s="342"/>
      <c r="ESE97" s="342"/>
      <c r="ESF97" s="342"/>
      <c r="ESG97" s="342"/>
      <c r="ESH97" s="342"/>
      <c r="ESI97" s="342"/>
      <c r="ESJ97" s="342"/>
      <c r="ESK97" s="342"/>
      <c r="ESL97" s="342"/>
      <c r="ESM97" s="342"/>
      <c r="ESN97" s="342"/>
      <c r="ESO97" s="342"/>
      <c r="ESP97" s="342"/>
      <c r="ESQ97" s="342"/>
      <c r="ESR97" s="342"/>
      <c r="ESS97" s="342"/>
      <c r="EST97" s="342"/>
      <c r="ESU97" s="342"/>
      <c r="ESV97" s="342"/>
      <c r="ESW97" s="342"/>
      <c r="ESX97" s="342"/>
      <c r="ESY97" s="342"/>
      <c r="ESZ97" s="342"/>
      <c r="ETA97" s="342"/>
      <c r="ETB97" s="342"/>
      <c r="ETC97" s="342"/>
      <c r="ETD97" s="342"/>
      <c r="ETE97" s="342"/>
      <c r="ETF97" s="342"/>
      <c r="ETG97" s="342"/>
      <c r="ETH97" s="342"/>
      <c r="ETI97" s="342"/>
      <c r="ETJ97" s="342"/>
      <c r="ETK97" s="342"/>
      <c r="ETL97" s="342"/>
      <c r="ETM97" s="342"/>
      <c r="ETN97" s="342"/>
      <c r="ETO97" s="342"/>
      <c r="ETP97" s="342"/>
      <c r="ETQ97" s="342"/>
      <c r="ETR97" s="342"/>
      <c r="ETS97" s="342"/>
      <c r="ETT97" s="342"/>
      <c r="ETU97" s="342"/>
      <c r="ETV97" s="342"/>
      <c r="ETW97" s="342"/>
      <c r="ETX97" s="342"/>
      <c r="ETY97" s="342"/>
      <c r="ETZ97" s="342"/>
      <c r="EUA97" s="342"/>
      <c r="EUB97" s="342"/>
      <c r="EUC97" s="342"/>
      <c r="EUD97" s="342"/>
      <c r="EUE97" s="342"/>
      <c r="EUF97" s="342"/>
      <c r="EUG97" s="342"/>
      <c r="EUH97" s="342"/>
      <c r="EUI97" s="342"/>
      <c r="EUJ97" s="342"/>
      <c r="EUK97" s="342"/>
      <c r="EUL97" s="342"/>
      <c r="EUM97" s="342"/>
      <c r="EUN97" s="342"/>
      <c r="EUO97" s="342"/>
      <c r="EUP97" s="342"/>
      <c r="EUQ97" s="342"/>
      <c r="EUR97" s="342"/>
      <c r="EUS97" s="342"/>
      <c r="EUT97" s="342"/>
      <c r="EUU97" s="342"/>
      <c r="EUV97" s="342"/>
      <c r="EUW97" s="342"/>
      <c r="EUX97" s="342"/>
      <c r="EUY97" s="342"/>
      <c r="EUZ97" s="342"/>
      <c r="EVA97" s="342"/>
      <c r="EVB97" s="342"/>
      <c r="EVC97" s="342"/>
      <c r="EVD97" s="342"/>
      <c r="EVE97" s="342"/>
      <c r="EVF97" s="342"/>
      <c r="EVG97" s="342"/>
      <c r="EVH97" s="342"/>
      <c r="EVI97" s="342"/>
      <c r="EVJ97" s="342"/>
      <c r="EVK97" s="342"/>
      <c r="EVL97" s="342"/>
      <c r="EVM97" s="342"/>
      <c r="EVN97" s="342"/>
      <c r="EVO97" s="342"/>
      <c r="EVP97" s="342"/>
      <c r="EVQ97" s="342"/>
      <c r="EVR97" s="342"/>
      <c r="EVS97" s="342"/>
      <c r="EVT97" s="342"/>
      <c r="EVU97" s="342"/>
      <c r="EVV97" s="342"/>
      <c r="EVW97" s="342"/>
      <c r="EVX97" s="342"/>
      <c r="EVY97" s="342"/>
      <c r="EVZ97" s="342"/>
      <c r="EWA97" s="342"/>
      <c r="EWB97" s="342"/>
      <c r="EWC97" s="342"/>
      <c r="EWD97" s="342"/>
      <c r="EWE97" s="342"/>
      <c r="EWF97" s="342"/>
      <c r="EWG97" s="342"/>
      <c r="EWH97" s="342"/>
      <c r="EWI97" s="342"/>
      <c r="EWJ97" s="342"/>
      <c r="EWK97" s="342"/>
      <c r="EWL97" s="342"/>
      <c r="EWM97" s="342"/>
      <c r="EWN97" s="342"/>
      <c r="EWO97" s="342"/>
      <c r="EWP97" s="342"/>
      <c r="EWQ97" s="342"/>
      <c r="EWR97" s="342"/>
      <c r="EWS97" s="342"/>
      <c r="EWT97" s="342"/>
      <c r="EWU97" s="342"/>
      <c r="EWV97" s="342"/>
      <c r="EWW97" s="342"/>
      <c r="EWX97" s="342"/>
      <c r="EWY97" s="342"/>
      <c r="EWZ97" s="342"/>
      <c r="EXA97" s="342"/>
      <c r="EXB97" s="342"/>
      <c r="EXC97" s="342"/>
      <c r="EXD97" s="342"/>
      <c r="EXE97" s="342"/>
      <c r="EXF97" s="342"/>
      <c r="EXG97" s="342"/>
      <c r="EXH97" s="342"/>
      <c r="EXI97" s="342"/>
      <c r="EXJ97" s="342"/>
      <c r="EXK97" s="342"/>
      <c r="EXL97" s="342"/>
      <c r="EXM97" s="342"/>
      <c r="EXN97" s="342"/>
      <c r="EXO97" s="342"/>
      <c r="EXP97" s="342"/>
      <c r="EXQ97" s="342"/>
      <c r="EXR97" s="342"/>
      <c r="EXS97" s="342"/>
      <c r="EXT97" s="342"/>
      <c r="EXU97" s="342"/>
      <c r="EXV97" s="342"/>
      <c r="EXW97" s="342"/>
      <c r="EXX97" s="342"/>
      <c r="EXY97" s="342"/>
      <c r="EXZ97" s="342"/>
      <c r="EYA97" s="342"/>
      <c r="EYB97" s="342"/>
      <c r="EYC97" s="342"/>
      <c r="EYD97" s="342"/>
      <c r="EYE97" s="342"/>
      <c r="EYF97" s="342"/>
      <c r="EYG97" s="342"/>
      <c r="EYH97" s="342"/>
      <c r="EYI97" s="342"/>
      <c r="EYJ97" s="342"/>
      <c r="EYK97" s="342"/>
      <c r="EYL97" s="342"/>
      <c r="EYM97" s="342"/>
      <c r="EYN97" s="342"/>
      <c r="EYO97" s="342"/>
      <c r="EYP97" s="342"/>
      <c r="EYQ97" s="342"/>
      <c r="EYR97" s="342"/>
      <c r="EYS97" s="342"/>
      <c r="EYT97" s="342"/>
      <c r="EYU97" s="342"/>
      <c r="EYV97" s="342"/>
      <c r="EYW97" s="342"/>
      <c r="EYX97" s="342"/>
      <c r="EYY97" s="342"/>
      <c r="EYZ97" s="342"/>
      <c r="EZA97" s="342"/>
      <c r="EZB97" s="342"/>
      <c r="EZC97" s="342"/>
      <c r="EZD97" s="342"/>
      <c r="EZE97" s="342"/>
      <c r="EZF97" s="342"/>
      <c r="EZG97" s="342"/>
      <c r="EZH97" s="342"/>
      <c r="EZI97" s="342"/>
      <c r="EZJ97" s="342"/>
      <c r="EZK97" s="342"/>
      <c r="EZL97" s="342"/>
      <c r="EZM97" s="342"/>
      <c r="EZN97" s="342"/>
      <c r="EZO97" s="342"/>
      <c r="EZP97" s="342"/>
      <c r="EZQ97" s="342"/>
      <c r="EZR97" s="342"/>
      <c r="EZS97" s="342"/>
      <c r="EZT97" s="342"/>
      <c r="EZU97" s="342"/>
      <c r="EZV97" s="342"/>
      <c r="EZW97" s="342"/>
      <c r="EZX97" s="342"/>
      <c r="EZY97" s="342"/>
      <c r="EZZ97" s="342"/>
      <c r="FAA97" s="342"/>
      <c r="FAB97" s="342"/>
      <c r="FAC97" s="342"/>
      <c r="FAD97" s="342"/>
      <c r="FAE97" s="342"/>
      <c r="FAF97" s="342"/>
      <c r="FAG97" s="342"/>
      <c r="FAH97" s="342"/>
      <c r="FAI97" s="342"/>
      <c r="FAJ97" s="342"/>
      <c r="FAK97" s="342"/>
      <c r="FAL97" s="342"/>
      <c r="FAM97" s="342"/>
      <c r="FAN97" s="342"/>
      <c r="FAO97" s="342"/>
      <c r="FAP97" s="342"/>
      <c r="FAQ97" s="342"/>
      <c r="FAR97" s="342"/>
      <c r="FAS97" s="342"/>
      <c r="FAT97" s="342"/>
      <c r="FAU97" s="342"/>
      <c r="FAV97" s="342"/>
      <c r="FAW97" s="342"/>
      <c r="FAX97" s="342"/>
      <c r="FAY97" s="342"/>
      <c r="FAZ97" s="342"/>
      <c r="FBA97" s="342"/>
      <c r="FBB97" s="342"/>
      <c r="FBC97" s="342"/>
      <c r="FBD97" s="342"/>
      <c r="FBE97" s="342"/>
      <c r="FBF97" s="342"/>
      <c r="FBG97" s="342"/>
      <c r="FBH97" s="342"/>
      <c r="FBI97" s="342"/>
      <c r="FBJ97" s="342"/>
      <c r="FBK97" s="342"/>
      <c r="FBL97" s="342"/>
      <c r="FBM97" s="342"/>
      <c r="FBN97" s="342"/>
      <c r="FBO97" s="342"/>
      <c r="FBP97" s="342"/>
      <c r="FBQ97" s="342"/>
      <c r="FBR97" s="342"/>
      <c r="FBS97" s="342"/>
      <c r="FBT97" s="342"/>
      <c r="FBU97" s="342"/>
      <c r="FBV97" s="342"/>
      <c r="FBW97" s="342"/>
      <c r="FBX97" s="342"/>
      <c r="FBY97" s="342"/>
      <c r="FBZ97" s="342"/>
      <c r="FCA97" s="342"/>
      <c r="FCB97" s="342"/>
      <c r="FCC97" s="342"/>
      <c r="FCD97" s="342"/>
      <c r="FCE97" s="342"/>
      <c r="FCF97" s="342"/>
      <c r="FCG97" s="342"/>
      <c r="FCH97" s="342"/>
      <c r="FCI97" s="342"/>
      <c r="FCJ97" s="342"/>
      <c r="FCK97" s="342"/>
      <c r="FCL97" s="342"/>
      <c r="FCM97" s="342"/>
      <c r="FCN97" s="342"/>
      <c r="FCO97" s="342"/>
      <c r="FCP97" s="342"/>
      <c r="FCQ97" s="342"/>
      <c r="FCR97" s="342"/>
      <c r="FCS97" s="342"/>
      <c r="FCT97" s="342"/>
      <c r="FCU97" s="342"/>
      <c r="FCV97" s="342"/>
      <c r="FCW97" s="342"/>
      <c r="FCX97" s="342"/>
      <c r="FCY97" s="342"/>
      <c r="FCZ97" s="342"/>
      <c r="FDA97" s="342"/>
      <c r="FDB97" s="342"/>
      <c r="FDC97" s="342"/>
      <c r="FDD97" s="342"/>
      <c r="FDE97" s="342"/>
      <c r="FDF97" s="342"/>
      <c r="FDG97" s="342"/>
      <c r="FDH97" s="342"/>
      <c r="FDI97" s="342"/>
      <c r="FDJ97" s="342"/>
      <c r="FDK97" s="342"/>
      <c r="FDL97" s="342"/>
      <c r="FDM97" s="342"/>
      <c r="FDN97" s="342"/>
      <c r="FDO97" s="342"/>
      <c r="FDP97" s="342"/>
      <c r="FDQ97" s="342"/>
      <c r="FDR97" s="342"/>
      <c r="FDS97" s="342"/>
      <c r="FDT97" s="342"/>
      <c r="FDU97" s="342"/>
      <c r="FDV97" s="342"/>
      <c r="FDW97" s="342"/>
      <c r="FDX97" s="342"/>
      <c r="FDY97" s="342"/>
      <c r="FDZ97" s="342"/>
      <c r="FEA97" s="342"/>
      <c r="FEB97" s="342"/>
      <c r="FEC97" s="342"/>
      <c r="FED97" s="342"/>
      <c r="FEE97" s="342"/>
      <c r="FEF97" s="342"/>
      <c r="FEG97" s="342"/>
      <c r="FEH97" s="342"/>
      <c r="FEI97" s="342"/>
      <c r="FEJ97" s="342"/>
      <c r="FEK97" s="342"/>
      <c r="FEL97" s="342"/>
      <c r="FEM97" s="342"/>
      <c r="FEN97" s="342"/>
      <c r="FEO97" s="342"/>
      <c r="FEP97" s="342"/>
      <c r="FEQ97" s="342"/>
      <c r="FER97" s="342"/>
      <c r="FES97" s="342"/>
      <c r="FET97" s="342"/>
      <c r="FEU97" s="342"/>
      <c r="FEV97" s="342"/>
      <c r="FEW97" s="342"/>
      <c r="FEX97" s="342"/>
      <c r="FEY97" s="342"/>
      <c r="FEZ97" s="342"/>
      <c r="FFA97" s="342"/>
      <c r="FFB97" s="342"/>
      <c r="FFC97" s="342"/>
      <c r="FFD97" s="342"/>
      <c r="FFE97" s="342"/>
      <c r="FFF97" s="342"/>
      <c r="FFG97" s="342"/>
      <c r="FFH97" s="342"/>
      <c r="FFI97" s="342"/>
      <c r="FFJ97" s="342"/>
      <c r="FFK97" s="342"/>
      <c r="FFL97" s="342"/>
      <c r="FFM97" s="342"/>
      <c r="FFN97" s="342"/>
      <c r="FFO97" s="342"/>
      <c r="FFP97" s="342"/>
      <c r="FFQ97" s="342"/>
      <c r="FFR97" s="342"/>
      <c r="FFS97" s="342"/>
      <c r="FFT97" s="342"/>
      <c r="FFU97" s="342"/>
      <c r="FFV97" s="342"/>
      <c r="FFW97" s="342"/>
      <c r="FFX97" s="342"/>
      <c r="FFY97" s="342"/>
      <c r="FFZ97" s="342"/>
      <c r="FGA97" s="342"/>
      <c r="FGB97" s="342"/>
      <c r="FGC97" s="342"/>
      <c r="FGD97" s="342"/>
      <c r="FGE97" s="342"/>
      <c r="FGF97" s="342"/>
      <c r="FGG97" s="342"/>
      <c r="FGH97" s="342"/>
      <c r="FGI97" s="342"/>
      <c r="FGJ97" s="342"/>
      <c r="FGK97" s="342"/>
      <c r="FGL97" s="342"/>
      <c r="FGM97" s="342"/>
      <c r="FGN97" s="342"/>
      <c r="FGO97" s="342"/>
      <c r="FGP97" s="342"/>
      <c r="FGQ97" s="342"/>
      <c r="FGR97" s="342"/>
      <c r="FGS97" s="342"/>
      <c r="FGT97" s="342"/>
      <c r="FGU97" s="342"/>
      <c r="FGV97" s="342"/>
      <c r="FGW97" s="342"/>
      <c r="FGX97" s="342"/>
      <c r="FGY97" s="342"/>
      <c r="FGZ97" s="342"/>
      <c r="FHA97" s="342"/>
      <c r="FHB97" s="342"/>
      <c r="FHC97" s="342"/>
      <c r="FHD97" s="342"/>
      <c r="FHE97" s="342"/>
      <c r="FHF97" s="342"/>
      <c r="FHG97" s="342"/>
      <c r="FHH97" s="342"/>
      <c r="FHI97" s="342"/>
      <c r="FHJ97" s="342"/>
      <c r="FHK97" s="342"/>
      <c r="FHL97" s="342"/>
      <c r="FHM97" s="342"/>
      <c r="FHN97" s="342"/>
      <c r="FHO97" s="342"/>
      <c r="FHP97" s="342"/>
      <c r="FHQ97" s="342"/>
      <c r="FHR97" s="342"/>
      <c r="FHS97" s="342"/>
      <c r="FHT97" s="342"/>
      <c r="FHU97" s="342"/>
      <c r="FHV97" s="342"/>
      <c r="FHW97" s="342"/>
      <c r="FHX97" s="342"/>
      <c r="FHY97" s="342"/>
      <c r="FHZ97" s="342"/>
      <c r="FIA97" s="342"/>
      <c r="FIB97" s="342"/>
      <c r="FIC97" s="342"/>
      <c r="FID97" s="342"/>
      <c r="FIE97" s="342"/>
      <c r="FIF97" s="342"/>
      <c r="FIG97" s="342"/>
      <c r="FIH97" s="342"/>
      <c r="FII97" s="342"/>
      <c r="FIJ97" s="342"/>
      <c r="FIK97" s="342"/>
      <c r="FIL97" s="342"/>
      <c r="FIM97" s="342"/>
      <c r="FIN97" s="342"/>
      <c r="FIO97" s="342"/>
      <c r="FIP97" s="342"/>
      <c r="FIQ97" s="342"/>
      <c r="FIR97" s="342"/>
      <c r="FIS97" s="342"/>
      <c r="FIT97" s="342"/>
      <c r="FIU97" s="342"/>
      <c r="FIV97" s="342"/>
      <c r="FIW97" s="342"/>
      <c r="FIX97" s="342"/>
      <c r="FIY97" s="342"/>
      <c r="FIZ97" s="342"/>
      <c r="FJA97" s="342"/>
      <c r="FJB97" s="342"/>
      <c r="FJC97" s="342"/>
      <c r="FJD97" s="342"/>
      <c r="FJE97" s="342"/>
      <c r="FJF97" s="342"/>
      <c r="FJG97" s="342"/>
      <c r="FJH97" s="342"/>
      <c r="FJI97" s="342"/>
      <c r="FJJ97" s="342"/>
      <c r="FJK97" s="342"/>
      <c r="FJL97" s="342"/>
      <c r="FJM97" s="342"/>
      <c r="FJN97" s="342"/>
      <c r="FJO97" s="342"/>
      <c r="FJP97" s="342"/>
      <c r="FJQ97" s="342"/>
      <c r="FJR97" s="342"/>
      <c r="FJS97" s="342"/>
      <c r="FJT97" s="342"/>
      <c r="FJU97" s="342"/>
      <c r="FJV97" s="342"/>
      <c r="FJW97" s="342"/>
      <c r="FJX97" s="342"/>
      <c r="FJY97" s="342"/>
      <c r="FJZ97" s="342"/>
      <c r="FKA97" s="342"/>
      <c r="FKB97" s="342"/>
      <c r="FKC97" s="342"/>
      <c r="FKD97" s="342"/>
      <c r="FKE97" s="342"/>
      <c r="FKF97" s="342"/>
      <c r="FKG97" s="342"/>
      <c r="FKH97" s="342"/>
      <c r="FKI97" s="342"/>
      <c r="FKJ97" s="342"/>
      <c r="FKK97" s="342"/>
      <c r="FKL97" s="342"/>
      <c r="FKM97" s="342"/>
      <c r="FKN97" s="342"/>
      <c r="FKO97" s="342"/>
      <c r="FKP97" s="342"/>
      <c r="FKQ97" s="342"/>
      <c r="FKR97" s="342"/>
      <c r="FKS97" s="342"/>
      <c r="FKT97" s="342"/>
      <c r="FKU97" s="342"/>
      <c r="FKV97" s="342"/>
      <c r="FKW97" s="342"/>
      <c r="FKX97" s="342"/>
      <c r="FKY97" s="342"/>
      <c r="FKZ97" s="342"/>
      <c r="FLA97" s="342"/>
      <c r="FLB97" s="342"/>
      <c r="FLC97" s="342"/>
      <c r="FLD97" s="342"/>
      <c r="FLE97" s="342"/>
      <c r="FLF97" s="342"/>
      <c r="FLG97" s="342"/>
      <c r="FLH97" s="342"/>
      <c r="FLI97" s="342"/>
      <c r="FLJ97" s="342"/>
      <c r="FLK97" s="342"/>
      <c r="FLL97" s="342"/>
      <c r="FLM97" s="342"/>
      <c r="FLN97" s="342"/>
      <c r="FLO97" s="342"/>
      <c r="FLP97" s="342"/>
      <c r="FLQ97" s="342"/>
      <c r="FLR97" s="342"/>
      <c r="FLS97" s="342"/>
      <c r="FLT97" s="342"/>
      <c r="FLU97" s="342"/>
      <c r="FLV97" s="342"/>
      <c r="FLW97" s="342"/>
      <c r="FLX97" s="342"/>
      <c r="FLY97" s="342"/>
      <c r="FLZ97" s="342"/>
      <c r="FMA97" s="342"/>
      <c r="FMB97" s="342"/>
      <c r="FMC97" s="342"/>
      <c r="FMD97" s="342"/>
      <c r="FME97" s="342"/>
      <c r="FMF97" s="342"/>
      <c r="FMG97" s="342"/>
      <c r="FMH97" s="342"/>
      <c r="FMI97" s="342"/>
      <c r="FMJ97" s="342"/>
      <c r="FMK97" s="342"/>
      <c r="FML97" s="342"/>
      <c r="FMM97" s="342"/>
      <c r="FMN97" s="342"/>
      <c r="FMO97" s="342"/>
      <c r="FMP97" s="342"/>
      <c r="FMQ97" s="342"/>
      <c r="FMR97" s="342"/>
      <c r="FMS97" s="342"/>
      <c r="FMT97" s="342"/>
      <c r="FMU97" s="342"/>
      <c r="FMV97" s="342"/>
      <c r="FMW97" s="342"/>
      <c r="FMX97" s="342"/>
      <c r="FMY97" s="342"/>
      <c r="FMZ97" s="342"/>
      <c r="FNA97" s="342"/>
      <c r="FNB97" s="342"/>
      <c r="FNC97" s="342"/>
      <c r="FND97" s="342"/>
      <c r="FNE97" s="342"/>
      <c r="FNF97" s="342"/>
      <c r="FNG97" s="342"/>
      <c r="FNH97" s="342"/>
      <c r="FNI97" s="342"/>
      <c r="FNJ97" s="342"/>
      <c r="FNK97" s="342"/>
      <c r="FNL97" s="342"/>
      <c r="FNM97" s="342"/>
      <c r="FNN97" s="342"/>
      <c r="FNO97" s="342"/>
      <c r="FNP97" s="342"/>
      <c r="FNQ97" s="342"/>
      <c r="FNR97" s="342"/>
      <c r="FNS97" s="342"/>
      <c r="FNT97" s="342"/>
      <c r="FNU97" s="342"/>
      <c r="FNV97" s="342"/>
      <c r="FNW97" s="342"/>
      <c r="FNX97" s="342"/>
      <c r="FNY97" s="342"/>
      <c r="FNZ97" s="342"/>
      <c r="FOA97" s="342"/>
      <c r="FOB97" s="342"/>
      <c r="FOC97" s="342"/>
      <c r="FOD97" s="342"/>
      <c r="FOE97" s="342"/>
      <c r="FOF97" s="342"/>
      <c r="FOG97" s="342"/>
      <c r="FOH97" s="342"/>
      <c r="FOI97" s="342"/>
      <c r="FOJ97" s="342"/>
      <c r="FOK97" s="342"/>
      <c r="FOL97" s="342"/>
      <c r="FOM97" s="342"/>
      <c r="FON97" s="342"/>
      <c r="FOO97" s="342"/>
      <c r="FOP97" s="342"/>
      <c r="FOQ97" s="342"/>
      <c r="FOR97" s="342"/>
      <c r="FOS97" s="342"/>
      <c r="FOT97" s="342"/>
      <c r="FOU97" s="342"/>
      <c r="FOV97" s="342"/>
      <c r="FOW97" s="342"/>
      <c r="FOX97" s="342"/>
      <c r="FOY97" s="342"/>
      <c r="FOZ97" s="342"/>
      <c r="FPA97" s="342"/>
      <c r="FPB97" s="342"/>
      <c r="FPC97" s="342"/>
      <c r="FPD97" s="342"/>
      <c r="FPE97" s="342"/>
      <c r="FPF97" s="342"/>
      <c r="FPG97" s="342"/>
      <c r="FPH97" s="342"/>
      <c r="FPI97" s="342"/>
      <c r="FPJ97" s="342"/>
      <c r="FPK97" s="342"/>
      <c r="FPL97" s="342"/>
      <c r="FPM97" s="342"/>
      <c r="FPN97" s="342"/>
      <c r="FPO97" s="342"/>
      <c r="FPP97" s="342"/>
      <c r="FPQ97" s="342"/>
      <c r="FPR97" s="342"/>
      <c r="FPS97" s="342"/>
      <c r="FPT97" s="342"/>
      <c r="FPU97" s="342"/>
      <c r="FPV97" s="342"/>
      <c r="FPW97" s="342"/>
      <c r="FPX97" s="342"/>
      <c r="FPY97" s="342"/>
      <c r="FPZ97" s="342"/>
      <c r="FQA97" s="342"/>
      <c r="FQB97" s="342"/>
      <c r="FQC97" s="342"/>
      <c r="FQD97" s="342"/>
      <c r="FQE97" s="342"/>
      <c r="FQF97" s="342"/>
      <c r="FQG97" s="342"/>
      <c r="FQH97" s="342"/>
      <c r="FQI97" s="342"/>
      <c r="FQJ97" s="342"/>
      <c r="FQK97" s="342"/>
      <c r="FQL97" s="342"/>
      <c r="FQM97" s="342"/>
      <c r="FQN97" s="342"/>
      <c r="FQO97" s="342"/>
      <c r="FQP97" s="342"/>
      <c r="FQQ97" s="342"/>
      <c r="FQR97" s="342"/>
      <c r="FQS97" s="342"/>
      <c r="FQT97" s="342"/>
      <c r="FQU97" s="342"/>
      <c r="FQV97" s="342"/>
      <c r="FQW97" s="342"/>
      <c r="FQX97" s="342"/>
      <c r="FQY97" s="342"/>
      <c r="FQZ97" s="342"/>
      <c r="FRA97" s="342"/>
      <c r="FRB97" s="342"/>
      <c r="FRC97" s="342"/>
      <c r="FRD97" s="342"/>
      <c r="FRE97" s="342"/>
      <c r="FRF97" s="342"/>
      <c r="FRG97" s="342"/>
      <c r="FRH97" s="342"/>
      <c r="FRI97" s="342"/>
      <c r="FRJ97" s="342"/>
      <c r="FRK97" s="342"/>
      <c r="FRL97" s="342"/>
      <c r="FRM97" s="342"/>
      <c r="FRN97" s="342"/>
      <c r="FRO97" s="342"/>
      <c r="FRP97" s="342"/>
      <c r="FRQ97" s="342"/>
      <c r="FRR97" s="342"/>
      <c r="FRS97" s="342"/>
      <c r="FRT97" s="342"/>
      <c r="FRU97" s="342"/>
      <c r="FRV97" s="342"/>
      <c r="FRW97" s="342"/>
      <c r="FRX97" s="342"/>
      <c r="FRY97" s="342"/>
      <c r="FRZ97" s="342"/>
      <c r="FSA97" s="342"/>
      <c r="FSB97" s="342"/>
      <c r="FSC97" s="342"/>
      <c r="FSD97" s="342"/>
      <c r="FSE97" s="342"/>
      <c r="FSF97" s="342"/>
      <c r="FSG97" s="342"/>
      <c r="FSH97" s="342"/>
      <c r="FSI97" s="342"/>
      <c r="FSJ97" s="342"/>
      <c r="FSK97" s="342"/>
      <c r="FSL97" s="342"/>
      <c r="FSM97" s="342"/>
      <c r="FSN97" s="342"/>
      <c r="FSO97" s="342"/>
      <c r="FSP97" s="342"/>
      <c r="FSQ97" s="342"/>
      <c r="FSR97" s="342"/>
      <c r="FSS97" s="342"/>
      <c r="FST97" s="342"/>
      <c r="FSU97" s="342"/>
      <c r="FSV97" s="342"/>
      <c r="FSW97" s="342"/>
      <c r="FSX97" s="342"/>
      <c r="FSY97" s="342"/>
      <c r="FSZ97" s="342"/>
      <c r="FTA97" s="342"/>
      <c r="FTB97" s="342"/>
      <c r="FTC97" s="342"/>
      <c r="FTD97" s="342"/>
      <c r="FTE97" s="342"/>
      <c r="FTF97" s="342"/>
      <c r="FTG97" s="342"/>
      <c r="FTH97" s="342"/>
      <c r="FTI97" s="342"/>
      <c r="FTJ97" s="342"/>
      <c r="FTK97" s="342"/>
      <c r="FTL97" s="342"/>
      <c r="FTM97" s="342"/>
      <c r="FTN97" s="342"/>
      <c r="FTO97" s="342"/>
      <c r="FTP97" s="342"/>
      <c r="FTQ97" s="342"/>
      <c r="FTR97" s="342"/>
      <c r="FTS97" s="342"/>
      <c r="FTT97" s="342"/>
      <c r="FTU97" s="342"/>
      <c r="FTV97" s="342"/>
      <c r="FTW97" s="342"/>
      <c r="FTX97" s="342"/>
      <c r="FTY97" s="342"/>
      <c r="FTZ97" s="342"/>
      <c r="FUA97" s="342"/>
      <c r="FUB97" s="342"/>
      <c r="FUC97" s="342"/>
      <c r="FUD97" s="342"/>
      <c r="FUE97" s="342"/>
      <c r="FUF97" s="342"/>
      <c r="FUG97" s="342"/>
      <c r="FUH97" s="342"/>
      <c r="FUI97" s="342"/>
      <c r="FUJ97" s="342"/>
      <c r="FUK97" s="342"/>
      <c r="FUL97" s="342"/>
      <c r="FUM97" s="342"/>
      <c r="FUN97" s="342"/>
      <c r="FUO97" s="342"/>
      <c r="FUP97" s="342"/>
      <c r="FUQ97" s="342"/>
      <c r="FUR97" s="342"/>
      <c r="FUS97" s="342"/>
      <c r="FUT97" s="342"/>
      <c r="FUU97" s="342"/>
      <c r="FUV97" s="342"/>
      <c r="FUW97" s="342"/>
      <c r="FUX97" s="342"/>
      <c r="FUY97" s="342"/>
      <c r="FUZ97" s="342"/>
      <c r="FVA97" s="342"/>
      <c r="FVB97" s="342"/>
      <c r="FVC97" s="342"/>
      <c r="FVD97" s="342"/>
      <c r="FVE97" s="342"/>
      <c r="FVF97" s="342"/>
      <c r="FVG97" s="342"/>
      <c r="FVH97" s="342"/>
      <c r="FVI97" s="342"/>
      <c r="FVJ97" s="342"/>
      <c r="FVK97" s="342"/>
      <c r="FVL97" s="342"/>
      <c r="FVM97" s="342"/>
      <c r="FVN97" s="342"/>
      <c r="FVO97" s="342"/>
      <c r="FVP97" s="342"/>
      <c r="FVQ97" s="342"/>
      <c r="FVR97" s="342"/>
      <c r="FVS97" s="342"/>
      <c r="FVT97" s="342"/>
      <c r="FVU97" s="342"/>
      <c r="FVV97" s="342"/>
      <c r="FVW97" s="342"/>
      <c r="FVX97" s="342"/>
      <c r="FVY97" s="342"/>
      <c r="FVZ97" s="342"/>
      <c r="FWA97" s="342"/>
      <c r="FWB97" s="342"/>
      <c r="FWC97" s="342"/>
      <c r="FWD97" s="342"/>
      <c r="FWE97" s="342"/>
      <c r="FWF97" s="342"/>
      <c r="FWG97" s="342"/>
      <c r="FWH97" s="342"/>
      <c r="FWI97" s="342"/>
      <c r="FWJ97" s="342"/>
      <c r="FWK97" s="342"/>
      <c r="FWL97" s="342"/>
      <c r="FWM97" s="342"/>
      <c r="FWN97" s="342"/>
      <c r="FWO97" s="342"/>
      <c r="FWP97" s="342"/>
      <c r="FWQ97" s="342"/>
      <c r="FWR97" s="342"/>
      <c r="FWS97" s="342"/>
      <c r="FWT97" s="342"/>
      <c r="FWU97" s="342"/>
      <c r="FWV97" s="342"/>
      <c r="FWW97" s="342"/>
      <c r="FWX97" s="342"/>
      <c r="FWY97" s="342"/>
      <c r="FWZ97" s="342"/>
      <c r="FXA97" s="342"/>
      <c r="FXB97" s="342"/>
      <c r="FXC97" s="342"/>
      <c r="FXD97" s="342"/>
      <c r="FXE97" s="342"/>
      <c r="FXF97" s="342"/>
      <c r="FXG97" s="342"/>
      <c r="FXH97" s="342"/>
      <c r="FXI97" s="342"/>
      <c r="FXJ97" s="342"/>
      <c r="FXK97" s="342"/>
      <c r="FXL97" s="342"/>
      <c r="FXM97" s="342"/>
      <c r="FXN97" s="342"/>
      <c r="FXO97" s="342"/>
      <c r="FXP97" s="342"/>
      <c r="FXQ97" s="342"/>
      <c r="FXR97" s="342"/>
      <c r="FXS97" s="342"/>
      <c r="FXT97" s="342"/>
      <c r="FXU97" s="342"/>
      <c r="FXV97" s="342"/>
      <c r="FXW97" s="342"/>
      <c r="FXX97" s="342"/>
      <c r="FXY97" s="342"/>
      <c r="FXZ97" s="342"/>
      <c r="FYA97" s="342"/>
      <c r="FYB97" s="342"/>
      <c r="FYC97" s="342"/>
      <c r="FYD97" s="342"/>
      <c r="FYE97" s="342"/>
      <c r="FYF97" s="342"/>
      <c r="FYG97" s="342"/>
      <c r="FYH97" s="342"/>
      <c r="FYI97" s="342"/>
      <c r="FYJ97" s="342"/>
      <c r="FYK97" s="342"/>
      <c r="FYL97" s="342"/>
      <c r="FYM97" s="342"/>
      <c r="FYN97" s="342"/>
      <c r="FYO97" s="342"/>
      <c r="FYP97" s="342"/>
      <c r="FYQ97" s="342"/>
      <c r="FYR97" s="342"/>
      <c r="FYS97" s="342"/>
      <c r="FYT97" s="342"/>
      <c r="FYU97" s="342"/>
      <c r="FYV97" s="342"/>
      <c r="FYW97" s="342"/>
      <c r="FYX97" s="342"/>
      <c r="FYY97" s="342"/>
      <c r="FYZ97" s="342"/>
      <c r="FZA97" s="342"/>
      <c r="FZB97" s="342"/>
      <c r="FZC97" s="342"/>
      <c r="FZD97" s="342"/>
      <c r="FZE97" s="342"/>
      <c r="FZF97" s="342"/>
      <c r="FZG97" s="342"/>
      <c r="FZH97" s="342"/>
      <c r="FZI97" s="342"/>
      <c r="FZJ97" s="342"/>
      <c r="FZK97" s="342"/>
      <c r="FZL97" s="342"/>
      <c r="FZM97" s="342"/>
      <c r="FZN97" s="342"/>
      <c r="FZO97" s="342"/>
      <c r="FZP97" s="342"/>
      <c r="FZQ97" s="342"/>
      <c r="FZR97" s="342"/>
      <c r="FZS97" s="342"/>
      <c r="FZT97" s="342"/>
      <c r="FZU97" s="342"/>
      <c r="FZV97" s="342"/>
      <c r="FZW97" s="342"/>
      <c r="FZX97" s="342"/>
      <c r="FZY97" s="342"/>
      <c r="FZZ97" s="342"/>
      <c r="GAA97" s="342"/>
      <c r="GAB97" s="342"/>
      <c r="GAC97" s="342"/>
      <c r="GAD97" s="342"/>
      <c r="GAE97" s="342"/>
      <c r="GAF97" s="342"/>
      <c r="GAG97" s="342"/>
      <c r="GAH97" s="342"/>
      <c r="GAI97" s="342"/>
      <c r="GAJ97" s="342"/>
      <c r="GAK97" s="342"/>
      <c r="GAL97" s="342"/>
      <c r="GAM97" s="342"/>
      <c r="GAN97" s="342"/>
      <c r="GAO97" s="342"/>
      <c r="GAP97" s="342"/>
      <c r="GAQ97" s="342"/>
      <c r="GAR97" s="342"/>
      <c r="GAS97" s="342"/>
      <c r="GAT97" s="342"/>
      <c r="GAU97" s="342"/>
      <c r="GAV97" s="342"/>
      <c r="GAW97" s="342"/>
      <c r="GAX97" s="342"/>
      <c r="GAY97" s="342"/>
      <c r="GAZ97" s="342"/>
      <c r="GBA97" s="342"/>
      <c r="GBB97" s="342"/>
      <c r="GBC97" s="342"/>
      <c r="GBD97" s="342"/>
      <c r="GBE97" s="342"/>
      <c r="GBF97" s="342"/>
      <c r="GBG97" s="342"/>
      <c r="GBH97" s="342"/>
      <c r="GBI97" s="342"/>
      <c r="GBJ97" s="342"/>
      <c r="GBK97" s="342"/>
      <c r="GBL97" s="342"/>
      <c r="GBM97" s="342"/>
      <c r="GBN97" s="342"/>
      <c r="GBO97" s="342"/>
      <c r="GBP97" s="342"/>
      <c r="GBQ97" s="342"/>
      <c r="GBR97" s="342"/>
      <c r="GBS97" s="342"/>
      <c r="GBT97" s="342"/>
      <c r="GBU97" s="342"/>
      <c r="GBV97" s="342"/>
      <c r="GBW97" s="342"/>
      <c r="GBX97" s="342"/>
      <c r="GBY97" s="342"/>
      <c r="GBZ97" s="342"/>
      <c r="GCA97" s="342"/>
      <c r="GCB97" s="342"/>
      <c r="GCC97" s="342"/>
      <c r="GCD97" s="342"/>
      <c r="GCE97" s="342"/>
      <c r="GCF97" s="342"/>
      <c r="GCG97" s="342"/>
      <c r="GCH97" s="342"/>
      <c r="GCI97" s="342"/>
      <c r="GCJ97" s="342"/>
      <c r="GCK97" s="342"/>
      <c r="GCL97" s="342"/>
      <c r="GCM97" s="342"/>
      <c r="GCN97" s="342"/>
      <c r="GCO97" s="342"/>
      <c r="GCP97" s="342"/>
      <c r="GCQ97" s="342"/>
      <c r="GCR97" s="342"/>
      <c r="GCS97" s="342"/>
      <c r="GCT97" s="342"/>
      <c r="GCU97" s="342"/>
      <c r="GCV97" s="342"/>
      <c r="GCW97" s="342"/>
      <c r="GCX97" s="342"/>
      <c r="GCY97" s="342"/>
      <c r="GCZ97" s="342"/>
      <c r="GDA97" s="342"/>
      <c r="GDB97" s="342"/>
      <c r="GDC97" s="342"/>
      <c r="GDD97" s="342"/>
      <c r="GDE97" s="342"/>
      <c r="GDF97" s="342"/>
      <c r="GDG97" s="342"/>
      <c r="GDH97" s="342"/>
      <c r="GDI97" s="342"/>
      <c r="GDJ97" s="342"/>
      <c r="GDK97" s="342"/>
      <c r="GDL97" s="342"/>
      <c r="GDM97" s="342"/>
      <c r="GDN97" s="342"/>
      <c r="GDO97" s="342"/>
      <c r="GDP97" s="342"/>
      <c r="GDQ97" s="342"/>
      <c r="GDR97" s="342"/>
      <c r="GDS97" s="342"/>
      <c r="GDT97" s="342"/>
      <c r="GDU97" s="342"/>
      <c r="GDV97" s="342"/>
      <c r="GDW97" s="342"/>
      <c r="GDX97" s="342"/>
      <c r="GDY97" s="342"/>
      <c r="GDZ97" s="342"/>
      <c r="GEA97" s="342"/>
      <c r="GEB97" s="342"/>
      <c r="GEC97" s="342"/>
      <c r="GED97" s="342"/>
      <c r="GEE97" s="342"/>
      <c r="GEF97" s="342"/>
      <c r="GEG97" s="342"/>
      <c r="GEH97" s="342"/>
      <c r="GEI97" s="342"/>
      <c r="GEJ97" s="342"/>
      <c r="GEK97" s="342"/>
      <c r="GEL97" s="342"/>
      <c r="GEM97" s="342"/>
      <c r="GEN97" s="342"/>
      <c r="GEO97" s="342"/>
      <c r="GEP97" s="342"/>
      <c r="GEQ97" s="342"/>
      <c r="GER97" s="342"/>
      <c r="GES97" s="342"/>
      <c r="GET97" s="342"/>
      <c r="GEU97" s="342"/>
      <c r="GEV97" s="342"/>
      <c r="GEW97" s="342"/>
      <c r="GEX97" s="342"/>
      <c r="GEY97" s="342"/>
      <c r="GEZ97" s="342"/>
      <c r="GFA97" s="342"/>
      <c r="GFB97" s="342"/>
      <c r="GFC97" s="342"/>
      <c r="GFD97" s="342"/>
      <c r="GFE97" s="342"/>
      <c r="GFF97" s="342"/>
      <c r="GFG97" s="342"/>
      <c r="GFH97" s="342"/>
      <c r="GFI97" s="342"/>
      <c r="GFJ97" s="342"/>
      <c r="GFK97" s="342"/>
      <c r="GFL97" s="342"/>
      <c r="GFM97" s="342"/>
      <c r="GFN97" s="342"/>
      <c r="GFO97" s="342"/>
      <c r="GFP97" s="342"/>
      <c r="GFQ97" s="342"/>
      <c r="GFR97" s="342"/>
      <c r="GFS97" s="342"/>
      <c r="GFT97" s="342"/>
      <c r="GFU97" s="342"/>
      <c r="GFV97" s="342"/>
      <c r="GFW97" s="342"/>
      <c r="GFX97" s="342"/>
      <c r="GFY97" s="342"/>
      <c r="GFZ97" s="342"/>
      <c r="GGA97" s="342"/>
      <c r="GGB97" s="342"/>
      <c r="GGC97" s="342"/>
      <c r="GGD97" s="342"/>
      <c r="GGE97" s="342"/>
      <c r="GGF97" s="342"/>
      <c r="GGG97" s="342"/>
      <c r="GGH97" s="342"/>
      <c r="GGI97" s="342"/>
      <c r="GGJ97" s="342"/>
      <c r="GGK97" s="342"/>
      <c r="GGL97" s="342"/>
      <c r="GGM97" s="342"/>
      <c r="GGN97" s="342"/>
      <c r="GGO97" s="342"/>
      <c r="GGP97" s="342"/>
      <c r="GGQ97" s="342"/>
      <c r="GGR97" s="342"/>
      <c r="GGS97" s="342"/>
      <c r="GGT97" s="342"/>
      <c r="GGU97" s="342"/>
      <c r="GGV97" s="342"/>
      <c r="GGW97" s="342"/>
      <c r="GGX97" s="342"/>
      <c r="GGY97" s="342"/>
      <c r="GGZ97" s="342"/>
      <c r="GHA97" s="342"/>
      <c r="GHB97" s="342"/>
      <c r="GHC97" s="342"/>
      <c r="GHD97" s="342"/>
      <c r="GHE97" s="342"/>
      <c r="GHF97" s="342"/>
      <c r="GHG97" s="342"/>
      <c r="GHH97" s="342"/>
      <c r="GHI97" s="342"/>
      <c r="GHJ97" s="342"/>
      <c r="GHK97" s="342"/>
      <c r="GHL97" s="342"/>
      <c r="GHM97" s="342"/>
      <c r="GHN97" s="342"/>
      <c r="GHO97" s="342"/>
      <c r="GHP97" s="342"/>
      <c r="GHQ97" s="342"/>
      <c r="GHR97" s="342"/>
      <c r="GHS97" s="342"/>
      <c r="GHT97" s="342"/>
      <c r="GHU97" s="342"/>
      <c r="GHV97" s="342"/>
      <c r="GHW97" s="342"/>
      <c r="GHX97" s="342"/>
      <c r="GHY97" s="342"/>
      <c r="GHZ97" s="342"/>
      <c r="GIA97" s="342"/>
      <c r="GIB97" s="342"/>
      <c r="GIC97" s="342"/>
      <c r="GID97" s="342"/>
      <c r="GIE97" s="342"/>
      <c r="GIF97" s="342"/>
      <c r="GIG97" s="342"/>
      <c r="GIH97" s="342"/>
      <c r="GII97" s="342"/>
      <c r="GIJ97" s="342"/>
      <c r="GIK97" s="342"/>
      <c r="GIL97" s="342"/>
      <c r="GIM97" s="342"/>
      <c r="GIN97" s="342"/>
      <c r="GIO97" s="342"/>
      <c r="GIP97" s="342"/>
      <c r="GIQ97" s="342"/>
      <c r="GIR97" s="342"/>
      <c r="GIS97" s="342"/>
      <c r="GIT97" s="342"/>
      <c r="GIU97" s="342"/>
      <c r="GIV97" s="342"/>
      <c r="GIW97" s="342"/>
      <c r="GIX97" s="342"/>
      <c r="GIY97" s="342"/>
      <c r="GIZ97" s="342"/>
      <c r="GJA97" s="342"/>
      <c r="GJB97" s="342"/>
      <c r="GJC97" s="342"/>
      <c r="GJD97" s="342"/>
      <c r="GJE97" s="342"/>
      <c r="GJF97" s="342"/>
      <c r="GJG97" s="342"/>
      <c r="GJH97" s="342"/>
      <c r="GJI97" s="342"/>
      <c r="GJJ97" s="342"/>
      <c r="GJK97" s="342"/>
      <c r="GJL97" s="342"/>
      <c r="GJM97" s="342"/>
      <c r="GJN97" s="342"/>
      <c r="GJO97" s="342"/>
      <c r="GJP97" s="342"/>
      <c r="GJQ97" s="342"/>
      <c r="GJR97" s="342"/>
      <c r="GJS97" s="342"/>
      <c r="GJT97" s="342"/>
      <c r="GJU97" s="342"/>
      <c r="GJV97" s="342"/>
      <c r="GJW97" s="342"/>
      <c r="GJX97" s="342"/>
      <c r="GJY97" s="342"/>
      <c r="GJZ97" s="342"/>
      <c r="GKA97" s="342"/>
      <c r="GKB97" s="342"/>
      <c r="GKC97" s="342"/>
      <c r="GKD97" s="342"/>
      <c r="GKE97" s="342"/>
      <c r="GKF97" s="342"/>
      <c r="GKG97" s="342"/>
      <c r="GKH97" s="342"/>
      <c r="GKI97" s="342"/>
      <c r="GKJ97" s="342"/>
      <c r="GKK97" s="342"/>
      <c r="GKL97" s="342"/>
      <c r="GKM97" s="342"/>
      <c r="GKN97" s="342"/>
      <c r="GKO97" s="342"/>
      <c r="GKP97" s="342"/>
      <c r="GKQ97" s="342"/>
      <c r="GKR97" s="342"/>
      <c r="GKS97" s="342"/>
      <c r="GKT97" s="342"/>
      <c r="GKU97" s="342"/>
      <c r="GKV97" s="342"/>
      <c r="GKW97" s="342"/>
      <c r="GKX97" s="342"/>
      <c r="GKY97" s="342"/>
      <c r="GKZ97" s="342"/>
      <c r="GLA97" s="342"/>
      <c r="GLB97" s="342"/>
      <c r="GLC97" s="342"/>
      <c r="GLD97" s="342"/>
      <c r="GLE97" s="342"/>
      <c r="GLF97" s="342"/>
      <c r="GLG97" s="342"/>
      <c r="GLH97" s="342"/>
      <c r="GLI97" s="342"/>
      <c r="GLJ97" s="342"/>
      <c r="GLK97" s="342"/>
      <c r="GLL97" s="342"/>
      <c r="GLM97" s="342"/>
      <c r="GLN97" s="342"/>
      <c r="GLO97" s="342"/>
      <c r="GLP97" s="342"/>
      <c r="GLQ97" s="342"/>
      <c r="GLR97" s="342"/>
      <c r="GLS97" s="342"/>
      <c r="GLT97" s="342"/>
      <c r="GLU97" s="342"/>
      <c r="GLV97" s="342"/>
      <c r="GLW97" s="342"/>
      <c r="GLX97" s="342"/>
      <c r="GLY97" s="342"/>
      <c r="GLZ97" s="342"/>
      <c r="GMA97" s="342"/>
      <c r="GMB97" s="342"/>
      <c r="GMC97" s="342"/>
      <c r="GMD97" s="342"/>
      <c r="GME97" s="342"/>
      <c r="GMF97" s="342"/>
      <c r="GMG97" s="342"/>
      <c r="GMH97" s="342"/>
      <c r="GMI97" s="342"/>
      <c r="GMJ97" s="342"/>
      <c r="GMK97" s="342"/>
      <c r="GML97" s="342"/>
      <c r="GMM97" s="342"/>
      <c r="GMN97" s="342"/>
      <c r="GMO97" s="342"/>
      <c r="GMP97" s="342"/>
      <c r="GMQ97" s="342"/>
      <c r="GMR97" s="342"/>
      <c r="GMS97" s="342"/>
      <c r="GMT97" s="342"/>
      <c r="GMU97" s="342"/>
      <c r="GMV97" s="342"/>
      <c r="GMW97" s="342"/>
      <c r="GMX97" s="342"/>
      <c r="GMY97" s="342"/>
      <c r="GMZ97" s="342"/>
      <c r="GNA97" s="342"/>
      <c r="GNB97" s="342"/>
      <c r="GNC97" s="342"/>
      <c r="GND97" s="342"/>
      <c r="GNE97" s="342"/>
      <c r="GNF97" s="342"/>
      <c r="GNG97" s="342"/>
      <c r="GNH97" s="342"/>
      <c r="GNI97" s="342"/>
      <c r="GNJ97" s="342"/>
      <c r="GNK97" s="342"/>
      <c r="GNL97" s="342"/>
      <c r="GNM97" s="342"/>
      <c r="GNN97" s="342"/>
      <c r="GNO97" s="342"/>
      <c r="GNP97" s="342"/>
      <c r="GNQ97" s="342"/>
      <c r="GNR97" s="342"/>
      <c r="GNS97" s="342"/>
      <c r="GNT97" s="342"/>
      <c r="GNU97" s="342"/>
      <c r="GNV97" s="342"/>
      <c r="GNW97" s="342"/>
      <c r="GNX97" s="342"/>
      <c r="GNY97" s="342"/>
      <c r="GNZ97" s="342"/>
      <c r="GOA97" s="342"/>
      <c r="GOB97" s="342"/>
      <c r="GOC97" s="342"/>
      <c r="GOD97" s="342"/>
      <c r="GOE97" s="342"/>
      <c r="GOF97" s="342"/>
      <c r="GOG97" s="342"/>
      <c r="GOH97" s="342"/>
      <c r="GOI97" s="342"/>
      <c r="GOJ97" s="342"/>
      <c r="GOK97" s="342"/>
      <c r="GOL97" s="342"/>
      <c r="GOM97" s="342"/>
      <c r="GON97" s="342"/>
      <c r="GOO97" s="342"/>
      <c r="GOP97" s="342"/>
      <c r="GOQ97" s="342"/>
      <c r="GOR97" s="342"/>
      <c r="GOS97" s="342"/>
      <c r="GOT97" s="342"/>
      <c r="GOU97" s="342"/>
      <c r="GOV97" s="342"/>
      <c r="GOW97" s="342"/>
      <c r="GOX97" s="342"/>
      <c r="GOY97" s="342"/>
      <c r="GOZ97" s="342"/>
      <c r="GPA97" s="342"/>
      <c r="GPB97" s="342"/>
      <c r="GPC97" s="342"/>
      <c r="GPD97" s="342"/>
      <c r="GPE97" s="342"/>
      <c r="GPF97" s="342"/>
      <c r="GPG97" s="342"/>
      <c r="GPH97" s="342"/>
      <c r="GPI97" s="342"/>
      <c r="GPJ97" s="342"/>
      <c r="GPK97" s="342"/>
      <c r="GPL97" s="342"/>
      <c r="GPM97" s="342"/>
      <c r="GPN97" s="342"/>
      <c r="GPO97" s="342"/>
      <c r="GPP97" s="342"/>
      <c r="GPQ97" s="342"/>
      <c r="GPR97" s="342"/>
      <c r="GPS97" s="342"/>
      <c r="GPT97" s="342"/>
      <c r="GPU97" s="342"/>
      <c r="GPV97" s="342"/>
      <c r="GPW97" s="342"/>
      <c r="GPX97" s="342"/>
      <c r="GPY97" s="342"/>
      <c r="GPZ97" s="342"/>
      <c r="GQA97" s="342"/>
      <c r="GQB97" s="342"/>
      <c r="GQC97" s="342"/>
      <c r="GQD97" s="342"/>
      <c r="GQE97" s="342"/>
      <c r="GQF97" s="342"/>
      <c r="GQG97" s="342"/>
      <c r="GQH97" s="342"/>
      <c r="GQI97" s="342"/>
      <c r="GQJ97" s="342"/>
      <c r="GQK97" s="342"/>
      <c r="GQL97" s="342"/>
      <c r="GQM97" s="342"/>
      <c r="GQN97" s="342"/>
      <c r="GQO97" s="342"/>
      <c r="GQP97" s="342"/>
      <c r="GQQ97" s="342"/>
      <c r="GQR97" s="342"/>
      <c r="GQS97" s="342"/>
      <c r="GQT97" s="342"/>
      <c r="GQU97" s="342"/>
      <c r="GQV97" s="342"/>
      <c r="GQW97" s="342"/>
      <c r="GQX97" s="342"/>
      <c r="GQY97" s="342"/>
      <c r="GQZ97" s="342"/>
      <c r="GRA97" s="342"/>
      <c r="GRB97" s="342"/>
      <c r="GRC97" s="342"/>
      <c r="GRD97" s="342"/>
      <c r="GRE97" s="342"/>
      <c r="GRF97" s="342"/>
      <c r="GRG97" s="342"/>
      <c r="GRH97" s="342"/>
      <c r="GRI97" s="342"/>
      <c r="GRJ97" s="342"/>
      <c r="GRK97" s="342"/>
      <c r="GRL97" s="342"/>
      <c r="GRM97" s="342"/>
      <c r="GRN97" s="342"/>
      <c r="GRO97" s="342"/>
      <c r="GRP97" s="342"/>
      <c r="GRQ97" s="342"/>
      <c r="GRR97" s="342"/>
      <c r="GRS97" s="342"/>
      <c r="GRT97" s="342"/>
      <c r="GRU97" s="342"/>
      <c r="GRV97" s="342"/>
      <c r="GRW97" s="342"/>
      <c r="GRX97" s="342"/>
      <c r="GRY97" s="342"/>
      <c r="GRZ97" s="342"/>
      <c r="GSA97" s="342"/>
      <c r="GSB97" s="342"/>
      <c r="GSC97" s="342"/>
      <c r="GSD97" s="342"/>
      <c r="GSE97" s="342"/>
      <c r="GSF97" s="342"/>
      <c r="GSG97" s="342"/>
      <c r="GSH97" s="342"/>
      <c r="GSI97" s="342"/>
      <c r="GSJ97" s="342"/>
      <c r="GSK97" s="342"/>
      <c r="GSL97" s="342"/>
      <c r="GSM97" s="342"/>
      <c r="GSN97" s="342"/>
      <c r="GSO97" s="342"/>
      <c r="GSP97" s="342"/>
      <c r="GSQ97" s="342"/>
      <c r="GSR97" s="342"/>
      <c r="GSS97" s="342"/>
      <c r="GST97" s="342"/>
      <c r="GSU97" s="342"/>
      <c r="GSV97" s="342"/>
      <c r="GSW97" s="342"/>
      <c r="GSX97" s="342"/>
      <c r="GSY97" s="342"/>
      <c r="GSZ97" s="342"/>
      <c r="GTA97" s="342"/>
      <c r="GTB97" s="342"/>
      <c r="GTC97" s="342"/>
      <c r="GTD97" s="342"/>
      <c r="GTE97" s="342"/>
      <c r="GTF97" s="342"/>
      <c r="GTG97" s="342"/>
      <c r="GTH97" s="342"/>
      <c r="GTI97" s="342"/>
      <c r="GTJ97" s="342"/>
      <c r="GTK97" s="342"/>
      <c r="GTL97" s="342"/>
      <c r="GTM97" s="342"/>
      <c r="GTN97" s="342"/>
      <c r="GTO97" s="342"/>
      <c r="GTP97" s="342"/>
      <c r="GTQ97" s="342"/>
      <c r="GTR97" s="342"/>
      <c r="GTS97" s="342"/>
      <c r="GTT97" s="342"/>
      <c r="GTU97" s="342"/>
      <c r="GTV97" s="342"/>
      <c r="GTW97" s="342"/>
      <c r="GTX97" s="342"/>
      <c r="GTY97" s="342"/>
      <c r="GTZ97" s="342"/>
      <c r="GUA97" s="342"/>
      <c r="GUB97" s="342"/>
      <c r="GUC97" s="342"/>
      <c r="GUD97" s="342"/>
      <c r="GUE97" s="342"/>
      <c r="GUF97" s="342"/>
      <c r="GUG97" s="342"/>
      <c r="GUH97" s="342"/>
      <c r="GUI97" s="342"/>
      <c r="GUJ97" s="342"/>
      <c r="GUK97" s="342"/>
      <c r="GUL97" s="342"/>
      <c r="GUM97" s="342"/>
      <c r="GUN97" s="342"/>
      <c r="GUO97" s="342"/>
      <c r="GUP97" s="342"/>
      <c r="GUQ97" s="342"/>
      <c r="GUR97" s="342"/>
      <c r="GUS97" s="342"/>
      <c r="GUT97" s="342"/>
      <c r="GUU97" s="342"/>
      <c r="GUV97" s="342"/>
      <c r="GUW97" s="342"/>
      <c r="GUX97" s="342"/>
      <c r="GUY97" s="342"/>
      <c r="GUZ97" s="342"/>
      <c r="GVA97" s="342"/>
      <c r="GVB97" s="342"/>
      <c r="GVC97" s="342"/>
      <c r="GVD97" s="342"/>
      <c r="GVE97" s="342"/>
      <c r="GVF97" s="342"/>
      <c r="GVG97" s="342"/>
      <c r="GVH97" s="342"/>
      <c r="GVI97" s="342"/>
      <c r="GVJ97" s="342"/>
      <c r="GVK97" s="342"/>
      <c r="GVL97" s="342"/>
      <c r="GVM97" s="342"/>
      <c r="GVN97" s="342"/>
      <c r="GVO97" s="342"/>
      <c r="GVP97" s="342"/>
      <c r="GVQ97" s="342"/>
      <c r="GVR97" s="342"/>
      <c r="GVS97" s="342"/>
      <c r="GVT97" s="342"/>
      <c r="GVU97" s="342"/>
      <c r="GVV97" s="342"/>
      <c r="GVW97" s="342"/>
      <c r="GVX97" s="342"/>
      <c r="GVY97" s="342"/>
      <c r="GVZ97" s="342"/>
      <c r="GWA97" s="342"/>
      <c r="GWB97" s="342"/>
      <c r="GWC97" s="342"/>
      <c r="GWD97" s="342"/>
      <c r="GWE97" s="342"/>
      <c r="GWF97" s="342"/>
      <c r="GWG97" s="342"/>
      <c r="GWH97" s="342"/>
      <c r="GWI97" s="342"/>
      <c r="GWJ97" s="342"/>
      <c r="GWK97" s="342"/>
      <c r="GWL97" s="342"/>
      <c r="GWM97" s="342"/>
      <c r="GWN97" s="342"/>
      <c r="GWO97" s="342"/>
      <c r="GWP97" s="342"/>
      <c r="GWQ97" s="342"/>
      <c r="GWR97" s="342"/>
      <c r="GWS97" s="342"/>
      <c r="GWT97" s="342"/>
      <c r="GWU97" s="342"/>
      <c r="GWV97" s="342"/>
      <c r="GWW97" s="342"/>
      <c r="GWX97" s="342"/>
      <c r="GWY97" s="342"/>
      <c r="GWZ97" s="342"/>
      <c r="GXA97" s="342"/>
      <c r="GXB97" s="342"/>
      <c r="GXC97" s="342"/>
      <c r="GXD97" s="342"/>
      <c r="GXE97" s="342"/>
      <c r="GXF97" s="342"/>
      <c r="GXG97" s="342"/>
      <c r="GXH97" s="342"/>
      <c r="GXI97" s="342"/>
      <c r="GXJ97" s="342"/>
      <c r="GXK97" s="342"/>
      <c r="GXL97" s="342"/>
      <c r="GXM97" s="342"/>
      <c r="GXN97" s="342"/>
      <c r="GXO97" s="342"/>
      <c r="GXP97" s="342"/>
      <c r="GXQ97" s="342"/>
      <c r="GXR97" s="342"/>
      <c r="GXS97" s="342"/>
      <c r="GXT97" s="342"/>
      <c r="GXU97" s="342"/>
      <c r="GXV97" s="342"/>
      <c r="GXW97" s="342"/>
      <c r="GXX97" s="342"/>
      <c r="GXY97" s="342"/>
      <c r="GXZ97" s="342"/>
      <c r="GYA97" s="342"/>
      <c r="GYB97" s="342"/>
      <c r="GYC97" s="342"/>
      <c r="GYD97" s="342"/>
      <c r="GYE97" s="342"/>
      <c r="GYF97" s="342"/>
      <c r="GYG97" s="342"/>
      <c r="GYH97" s="342"/>
      <c r="GYI97" s="342"/>
      <c r="GYJ97" s="342"/>
      <c r="GYK97" s="342"/>
      <c r="GYL97" s="342"/>
      <c r="GYM97" s="342"/>
      <c r="GYN97" s="342"/>
      <c r="GYO97" s="342"/>
      <c r="GYP97" s="342"/>
      <c r="GYQ97" s="342"/>
      <c r="GYR97" s="342"/>
      <c r="GYS97" s="342"/>
      <c r="GYT97" s="342"/>
      <c r="GYU97" s="342"/>
      <c r="GYV97" s="342"/>
      <c r="GYW97" s="342"/>
      <c r="GYX97" s="342"/>
      <c r="GYY97" s="342"/>
      <c r="GYZ97" s="342"/>
      <c r="GZA97" s="342"/>
      <c r="GZB97" s="342"/>
      <c r="GZC97" s="342"/>
      <c r="GZD97" s="342"/>
      <c r="GZE97" s="342"/>
      <c r="GZF97" s="342"/>
      <c r="GZG97" s="342"/>
      <c r="GZH97" s="342"/>
      <c r="GZI97" s="342"/>
      <c r="GZJ97" s="342"/>
      <c r="GZK97" s="342"/>
      <c r="GZL97" s="342"/>
      <c r="GZM97" s="342"/>
      <c r="GZN97" s="342"/>
      <c r="GZO97" s="342"/>
      <c r="GZP97" s="342"/>
      <c r="GZQ97" s="342"/>
      <c r="GZR97" s="342"/>
      <c r="GZS97" s="342"/>
      <c r="GZT97" s="342"/>
      <c r="GZU97" s="342"/>
      <c r="GZV97" s="342"/>
      <c r="GZW97" s="342"/>
      <c r="GZX97" s="342"/>
      <c r="GZY97" s="342"/>
      <c r="GZZ97" s="342"/>
      <c r="HAA97" s="342"/>
      <c r="HAB97" s="342"/>
      <c r="HAC97" s="342"/>
      <c r="HAD97" s="342"/>
      <c r="HAE97" s="342"/>
      <c r="HAF97" s="342"/>
      <c r="HAG97" s="342"/>
      <c r="HAH97" s="342"/>
      <c r="HAI97" s="342"/>
      <c r="HAJ97" s="342"/>
      <c r="HAK97" s="342"/>
      <c r="HAL97" s="342"/>
      <c r="HAM97" s="342"/>
      <c r="HAN97" s="342"/>
      <c r="HAO97" s="342"/>
      <c r="HAP97" s="342"/>
      <c r="HAQ97" s="342"/>
      <c r="HAR97" s="342"/>
      <c r="HAS97" s="342"/>
      <c r="HAT97" s="342"/>
      <c r="HAU97" s="342"/>
      <c r="HAV97" s="342"/>
      <c r="HAW97" s="342"/>
      <c r="HAX97" s="342"/>
      <c r="HAY97" s="342"/>
      <c r="HAZ97" s="342"/>
      <c r="HBA97" s="342"/>
      <c r="HBB97" s="342"/>
      <c r="HBC97" s="342"/>
      <c r="HBD97" s="342"/>
      <c r="HBE97" s="342"/>
      <c r="HBF97" s="342"/>
      <c r="HBG97" s="342"/>
      <c r="HBH97" s="342"/>
      <c r="HBI97" s="342"/>
      <c r="HBJ97" s="342"/>
      <c r="HBK97" s="342"/>
      <c r="HBL97" s="342"/>
      <c r="HBM97" s="342"/>
      <c r="HBN97" s="342"/>
      <c r="HBO97" s="342"/>
      <c r="HBP97" s="342"/>
      <c r="HBQ97" s="342"/>
      <c r="HBR97" s="342"/>
      <c r="HBS97" s="342"/>
      <c r="HBT97" s="342"/>
      <c r="HBU97" s="342"/>
      <c r="HBV97" s="342"/>
      <c r="HBW97" s="342"/>
      <c r="HBX97" s="342"/>
      <c r="HBY97" s="342"/>
      <c r="HBZ97" s="342"/>
      <c r="HCA97" s="342"/>
      <c r="HCB97" s="342"/>
      <c r="HCC97" s="342"/>
      <c r="HCD97" s="342"/>
      <c r="HCE97" s="342"/>
      <c r="HCF97" s="342"/>
      <c r="HCG97" s="342"/>
      <c r="HCH97" s="342"/>
      <c r="HCI97" s="342"/>
      <c r="HCJ97" s="342"/>
      <c r="HCK97" s="342"/>
      <c r="HCL97" s="342"/>
      <c r="HCM97" s="342"/>
      <c r="HCN97" s="342"/>
      <c r="HCO97" s="342"/>
      <c r="HCP97" s="342"/>
      <c r="HCQ97" s="342"/>
      <c r="HCR97" s="342"/>
      <c r="HCS97" s="342"/>
      <c r="HCT97" s="342"/>
      <c r="HCU97" s="342"/>
      <c r="HCV97" s="342"/>
      <c r="HCW97" s="342"/>
      <c r="HCX97" s="342"/>
      <c r="HCY97" s="342"/>
      <c r="HCZ97" s="342"/>
      <c r="HDA97" s="342"/>
      <c r="HDB97" s="342"/>
      <c r="HDC97" s="342"/>
      <c r="HDD97" s="342"/>
      <c r="HDE97" s="342"/>
      <c r="HDF97" s="342"/>
      <c r="HDG97" s="342"/>
      <c r="HDH97" s="342"/>
      <c r="HDI97" s="342"/>
      <c r="HDJ97" s="342"/>
      <c r="HDK97" s="342"/>
      <c r="HDL97" s="342"/>
      <c r="HDM97" s="342"/>
      <c r="HDN97" s="342"/>
      <c r="HDO97" s="342"/>
      <c r="HDP97" s="342"/>
      <c r="HDQ97" s="342"/>
      <c r="HDR97" s="342"/>
      <c r="HDS97" s="342"/>
      <c r="HDT97" s="342"/>
      <c r="HDU97" s="342"/>
      <c r="HDV97" s="342"/>
      <c r="HDW97" s="342"/>
      <c r="HDX97" s="342"/>
      <c r="HDY97" s="342"/>
      <c r="HDZ97" s="342"/>
      <c r="HEA97" s="342"/>
      <c r="HEB97" s="342"/>
      <c r="HEC97" s="342"/>
      <c r="HED97" s="342"/>
      <c r="HEE97" s="342"/>
      <c r="HEF97" s="342"/>
      <c r="HEG97" s="342"/>
      <c r="HEH97" s="342"/>
      <c r="HEI97" s="342"/>
      <c r="HEJ97" s="342"/>
      <c r="HEK97" s="342"/>
      <c r="HEL97" s="342"/>
      <c r="HEM97" s="342"/>
      <c r="HEN97" s="342"/>
      <c r="HEO97" s="342"/>
      <c r="HEP97" s="342"/>
      <c r="HEQ97" s="342"/>
      <c r="HER97" s="342"/>
      <c r="HES97" s="342"/>
      <c r="HET97" s="342"/>
      <c r="HEU97" s="342"/>
      <c r="HEV97" s="342"/>
      <c r="HEW97" s="342"/>
      <c r="HEX97" s="342"/>
      <c r="HEY97" s="342"/>
      <c r="HEZ97" s="342"/>
      <c r="HFA97" s="342"/>
      <c r="HFB97" s="342"/>
      <c r="HFC97" s="342"/>
      <c r="HFD97" s="342"/>
      <c r="HFE97" s="342"/>
      <c r="HFF97" s="342"/>
      <c r="HFG97" s="342"/>
      <c r="HFH97" s="342"/>
      <c r="HFI97" s="342"/>
      <c r="HFJ97" s="342"/>
      <c r="HFK97" s="342"/>
      <c r="HFL97" s="342"/>
      <c r="HFM97" s="342"/>
      <c r="HFN97" s="342"/>
      <c r="HFO97" s="342"/>
      <c r="HFP97" s="342"/>
      <c r="HFQ97" s="342"/>
      <c r="HFR97" s="342"/>
      <c r="HFS97" s="342"/>
      <c r="HFT97" s="342"/>
      <c r="HFU97" s="342"/>
      <c r="HFV97" s="342"/>
      <c r="HFW97" s="342"/>
      <c r="HFX97" s="342"/>
      <c r="HFY97" s="342"/>
      <c r="HFZ97" s="342"/>
      <c r="HGA97" s="342"/>
      <c r="HGB97" s="342"/>
      <c r="HGC97" s="342"/>
      <c r="HGD97" s="342"/>
      <c r="HGE97" s="342"/>
      <c r="HGF97" s="342"/>
      <c r="HGG97" s="342"/>
      <c r="HGH97" s="342"/>
      <c r="HGI97" s="342"/>
      <c r="HGJ97" s="342"/>
      <c r="HGK97" s="342"/>
      <c r="HGL97" s="342"/>
      <c r="HGM97" s="342"/>
      <c r="HGN97" s="342"/>
      <c r="HGO97" s="342"/>
      <c r="HGP97" s="342"/>
      <c r="HGQ97" s="342"/>
      <c r="HGR97" s="342"/>
      <c r="HGS97" s="342"/>
      <c r="HGT97" s="342"/>
      <c r="HGU97" s="342"/>
      <c r="HGV97" s="342"/>
      <c r="HGW97" s="342"/>
      <c r="HGX97" s="342"/>
      <c r="HGY97" s="342"/>
      <c r="HGZ97" s="342"/>
      <c r="HHA97" s="342"/>
      <c r="HHB97" s="342"/>
      <c r="HHC97" s="342"/>
      <c r="HHD97" s="342"/>
      <c r="HHE97" s="342"/>
      <c r="HHF97" s="342"/>
      <c r="HHG97" s="342"/>
      <c r="HHH97" s="342"/>
      <c r="HHI97" s="342"/>
      <c r="HHJ97" s="342"/>
      <c r="HHK97" s="342"/>
      <c r="HHL97" s="342"/>
      <c r="HHM97" s="342"/>
      <c r="HHN97" s="342"/>
      <c r="HHO97" s="342"/>
      <c r="HHP97" s="342"/>
      <c r="HHQ97" s="342"/>
      <c r="HHR97" s="342"/>
      <c r="HHS97" s="342"/>
      <c r="HHT97" s="342"/>
      <c r="HHU97" s="342"/>
      <c r="HHV97" s="342"/>
      <c r="HHW97" s="342"/>
      <c r="HHX97" s="342"/>
      <c r="HHY97" s="342"/>
      <c r="HHZ97" s="342"/>
      <c r="HIA97" s="342"/>
      <c r="HIB97" s="342"/>
      <c r="HIC97" s="342"/>
      <c r="HID97" s="342"/>
      <c r="HIE97" s="342"/>
      <c r="HIF97" s="342"/>
      <c r="HIG97" s="342"/>
      <c r="HIH97" s="342"/>
      <c r="HII97" s="342"/>
      <c r="HIJ97" s="342"/>
      <c r="HIK97" s="342"/>
      <c r="HIL97" s="342"/>
      <c r="HIM97" s="342"/>
      <c r="HIN97" s="342"/>
      <c r="HIO97" s="342"/>
      <c r="HIP97" s="342"/>
      <c r="HIQ97" s="342"/>
      <c r="HIR97" s="342"/>
      <c r="HIS97" s="342"/>
      <c r="HIT97" s="342"/>
      <c r="HIU97" s="342"/>
      <c r="HIV97" s="342"/>
      <c r="HIW97" s="342"/>
      <c r="HIX97" s="342"/>
      <c r="HIY97" s="342"/>
      <c r="HIZ97" s="342"/>
      <c r="HJA97" s="342"/>
      <c r="HJB97" s="342"/>
      <c r="HJC97" s="342"/>
      <c r="HJD97" s="342"/>
      <c r="HJE97" s="342"/>
      <c r="HJF97" s="342"/>
      <c r="HJG97" s="342"/>
      <c r="HJH97" s="342"/>
      <c r="HJI97" s="342"/>
      <c r="HJJ97" s="342"/>
      <c r="HJK97" s="342"/>
      <c r="HJL97" s="342"/>
      <c r="HJM97" s="342"/>
      <c r="HJN97" s="342"/>
      <c r="HJO97" s="342"/>
      <c r="HJP97" s="342"/>
      <c r="HJQ97" s="342"/>
      <c r="HJR97" s="342"/>
      <c r="HJS97" s="342"/>
      <c r="HJT97" s="342"/>
      <c r="HJU97" s="342"/>
      <c r="HJV97" s="342"/>
      <c r="HJW97" s="342"/>
      <c r="HJX97" s="342"/>
      <c r="HJY97" s="342"/>
      <c r="HJZ97" s="342"/>
      <c r="HKA97" s="342"/>
      <c r="HKB97" s="342"/>
      <c r="HKC97" s="342"/>
      <c r="HKD97" s="342"/>
      <c r="HKE97" s="342"/>
      <c r="HKF97" s="342"/>
      <c r="HKG97" s="342"/>
      <c r="HKH97" s="342"/>
      <c r="HKI97" s="342"/>
      <c r="HKJ97" s="342"/>
      <c r="HKK97" s="342"/>
      <c r="HKL97" s="342"/>
      <c r="HKM97" s="342"/>
      <c r="HKN97" s="342"/>
      <c r="HKO97" s="342"/>
      <c r="HKP97" s="342"/>
      <c r="HKQ97" s="342"/>
      <c r="HKR97" s="342"/>
      <c r="HKS97" s="342"/>
      <c r="HKT97" s="342"/>
      <c r="HKU97" s="342"/>
      <c r="HKV97" s="342"/>
      <c r="HKW97" s="342"/>
      <c r="HKX97" s="342"/>
      <c r="HKY97" s="342"/>
      <c r="HKZ97" s="342"/>
      <c r="HLA97" s="342"/>
      <c r="HLB97" s="342"/>
      <c r="HLC97" s="342"/>
      <c r="HLD97" s="342"/>
      <c r="HLE97" s="342"/>
      <c r="HLF97" s="342"/>
      <c r="HLG97" s="342"/>
      <c r="HLH97" s="342"/>
      <c r="HLI97" s="342"/>
      <c r="HLJ97" s="342"/>
      <c r="HLK97" s="342"/>
      <c r="HLL97" s="342"/>
      <c r="HLM97" s="342"/>
      <c r="HLN97" s="342"/>
      <c r="HLO97" s="342"/>
      <c r="HLP97" s="342"/>
      <c r="HLQ97" s="342"/>
      <c r="HLR97" s="342"/>
      <c r="HLS97" s="342"/>
      <c r="HLT97" s="342"/>
      <c r="HLU97" s="342"/>
      <c r="HLV97" s="342"/>
      <c r="HLW97" s="342"/>
      <c r="HLX97" s="342"/>
      <c r="HLY97" s="342"/>
      <c r="HLZ97" s="342"/>
      <c r="HMA97" s="342"/>
      <c r="HMB97" s="342"/>
      <c r="HMC97" s="342"/>
      <c r="HMD97" s="342"/>
      <c r="HME97" s="342"/>
      <c r="HMF97" s="342"/>
      <c r="HMG97" s="342"/>
      <c r="HMH97" s="342"/>
      <c r="HMI97" s="342"/>
      <c r="HMJ97" s="342"/>
      <c r="HMK97" s="342"/>
      <c r="HML97" s="342"/>
      <c r="HMM97" s="342"/>
      <c r="HMN97" s="342"/>
      <c r="HMO97" s="342"/>
      <c r="HMP97" s="342"/>
      <c r="HMQ97" s="342"/>
      <c r="HMR97" s="342"/>
      <c r="HMS97" s="342"/>
      <c r="HMT97" s="342"/>
      <c r="HMU97" s="342"/>
      <c r="HMV97" s="342"/>
      <c r="HMW97" s="342"/>
      <c r="HMX97" s="342"/>
      <c r="HMY97" s="342"/>
      <c r="HMZ97" s="342"/>
      <c r="HNA97" s="342"/>
      <c r="HNB97" s="342"/>
      <c r="HNC97" s="342"/>
      <c r="HND97" s="342"/>
      <c r="HNE97" s="342"/>
      <c r="HNF97" s="342"/>
      <c r="HNG97" s="342"/>
      <c r="HNH97" s="342"/>
      <c r="HNI97" s="342"/>
      <c r="HNJ97" s="342"/>
      <c r="HNK97" s="342"/>
      <c r="HNL97" s="342"/>
      <c r="HNM97" s="342"/>
      <c r="HNN97" s="342"/>
      <c r="HNO97" s="342"/>
      <c r="HNP97" s="342"/>
      <c r="HNQ97" s="342"/>
      <c r="HNR97" s="342"/>
      <c r="HNS97" s="342"/>
      <c r="HNT97" s="342"/>
      <c r="HNU97" s="342"/>
      <c r="HNV97" s="342"/>
      <c r="HNW97" s="342"/>
      <c r="HNX97" s="342"/>
      <c r="HNY97" s="342"/>
      <c r="HNZ97" s="342"/>
      <c r="HOA97" s="342"/>
      <c r="HOB97" s="342"/>
      <c r="HOC97" s="342"/>
      <c r="HOD97" s="342"/>
      <c r="HOE97" s="342"/>
      <c r="HOF97" s="342"/>
      <c r="HOG97" s="342"/>
      <c r="HOH97" s="342"/>
      <c r="HOI97" s="342"/>
      <c r="HOJ97" s="342"/>
      <c r="HOK97" s="342"/>
      <c r="HOL97" s="342"/>
      <c r="HOM97" s="342"/>
      <c r="HON97" s="342"/>
      <c r="HOO97" s="342"/>
      <c r="HOP97" s="342"/>
      <c r="HOQ97" s="342"/>
      <c r="HOR97" s="342"/>
      <c r="HOS97" s="342"/>
      <c r="HOT97" s="342"/>
      <c r="HOU97" s="342"/>
      <c r="HOV97" s="342"/>
      <c r="HOW97" s="342"/>
      <c r="HOX97" s="342"/>
      <c r="HOY97" s="342"/>
      <c r="HOZ97" s="342"/>
      <c r="HPA97" s="342"/>
      <c r="HPB97" s="342"/>
      <c r="HPC97" s="342"/>
      <c r="HPD97" s="342"/>
      <c r="HPE97" s="342"/>
      <c r="HPF97" s="342"/>
      <c r="HPG97" s="342"/>
      <c r="HPH97" s="342"/>
      <c r="HPI97" s="342"/>
      <c r="HPJ97" s="342"/>
      <c r="HPK97" s="342"/>
      <c r="HPL97" s="342"/>
      <c r="HPM97" s="342"/>
      <c r="HPN97" s="342"/>
      <c r="HPO97" s="342"/>
      <c r="HPP97" s="342"/>
      <c r="HPQ97" s="342"/>
      <c r="HPR97" s="342"/>
      <c r="HPS97" s="342"/>
      <c r="HPT97" s="342"/>
      <c r="HPU97" s="342"/>
      <c r="HPV97" s="342"/>
      <c r="HPW97" s="342"/>
      <c r="HPX97" s="342"/>
      <c r="HPY97" s="342"/>
      <c r="HPZ97" s="342"/>
      <c r="HQA97" s="342"/>
      <c r="HQB97" s="342"/>
      <c r="HQC97" s="342"/>
      <c r="HQD97" s="342"/>
      <c r="HQE97" s="342"/>
      <c r="HQF97" s="342"/>
      <c r="HQG97" s="342"/>
      <c r="HQH97" s="342"/>
      <c r="HQI97" s="342"/>
      <c r="HQJ97" s="342"/>
      <c r="HQK97" s="342"/>
      <c r="HQL97" s="342"/>
      <c r="HQM97" s="342"/>
      <c r="HQN97" s="342"/>
      <c r="HQO97" s="342"/>
      <c r="HQP97" s="342"/>
      <c r="HQQ97" s="342"/>
      <c r="HQR97" s="342"/>
      <c r="HQS97" s="342"/>
      <c r="HQT97" s="342"/>
      <c r="HQU97" s="342"/>
      <c r="HQV97" s="342"/>
      <c r="HQW97" s="342"/>
      <c r="HQX97" s="342"/>
      <c r="HQY97" s="342"/>
      <c r="HQZ97" s="342"/>
      <c r="HRA97" s="342"/>
      <c r="HRB97" s="342"/>
      <c r="HRC97" s="342"/>
      <c r="HRD97" s="342"/>
      <c r="HRE97" s="342"/>
      <c r="HRF97" s="342"/>
      <c r="HRG97" s="342"/>
      <c r="HRH97" s="342"/>
      <c r="HRI97" s="342"/>
      <c r="HRJ97" s="342"/>
      <c r="HRK97" s="342"/>
      <c r="HRL97" s="342"/>
      <c r="HRM97" s="342"/>
      <c r="HRN97" s="342"/>
      <c r="HRO97" s="342"/>
      <c r="HRP97" s="342"/>
      <c r="HRQ97" s="342"/>
      <c r="HRR97" s="342"/>
      <c r="HRS97" s="342"/>
      <c r="HRT97" s="342"/>
      <c r="HRU97" s="342"/>
      <c r="HRV97" s="342"/>
      <c r="HRW97" s="342"/>
      <c r="HRX97" s="342"/>
      <c r="HRY97" s="342"/>
      <c r="HRZ97" s="342"/>
      <c r="HSA97" s="342"/>
      <c r="HSB97" s="342"/>
      <c r="HSC97" s="342"/>
      <c r="HSD97" s="342"/>
      <c r="HSE97" s="342"/>
      <c r="HSF97" s="342"/>
      <c r="HSG97" s="342"/>
      <c r="HSH97" s="342"/>
      <c r="HSI97" s="342"/>
      <c r="HSJ97" s="342"/>
      <c r="HSK97" s="342"/>
      <c r="HSL97" s="342"/>
      <c r="HSM97" s="342"/>
      <c r="HSN97" s="342"/>
      <c r="HSO97" s="342"/>
      <c r="HSP97" s="342"/>
      <c r="HSQ97" s="342"/>
      <c r="HSR97" s="342"/>
      <c r="HSS97" s="342"/>
      <c r="HST97" s="342"/>
      <c r="HSU97" s="342"/>
      <c r="HSV97" s="342"/>
      <c r="HSW97" s="342"/>
      <c r="HSX97" s="342"/>
      <c r="HSY97" s="342"/>
      <c r="HSZ97" s="342"/>
      <c r="HTA97" s="342"/>
      <c r="HTB97" s="342"/>
      <c r="HTC97" s="342"/>
      <c r="HTD97" s="342"/>
      <c r="HTE97" s="342"/>
      <c r="HTF97" s="342"/>
      <c r="HTG97" s="342"/>
      <c r="HTH97" s="342"/>
      <c r="HTI97" s="342"/>
      <c r="HTJ97" s="342"/>
      <c r="HTK97" s="342"/>
      <c r="HTL97" s="342"/>
      <c r="HTM97" s="342"/>
      <c r="HTN97" s="342"/>
      <c r="HTO97" s="342"/>
      <c r="HTP97" s="342"/>
      <c r="HTQ97" s="342"/>
      <c r="HTR97" s="342"/>
      <c r="HTS97" s="342"/>
      <c r="HTT97" s="342"/>
      <c r="HTU97" s="342"/>
      <c r="HTV97" s="342"/>
      <c r="HTW97" s="342"/>
      <c r="HTX97" s="342"/>
      <c r="HTY97" s="342"/>
      <c r="HTZ97" s="342"/>
      <c r="HUA97" s="342"/>
      <c r="HUB97" s="342"/>
      <c r="HUC97" s="342"/>
      <c r="HUD97" s="342"/>
      <c r="HUE97" s="342"/>
      <c r="HUF97" s="342"/>
      <c r="HUG97" s="342"/>
      <c r="HUH97" s="342"/>
      <c r="HUI97" s="342"/>
      <c r="HUJ97" s="342"/>
      <c r="HUK97" s="342"/>
      <c r="HUL97" s="342"/>
      <c r="HUM97" s="342"/>
      <c r="HUN97" s="342"/>
      <c r="HUO97" s="342"/>
      <c r="HUP97" s="342"/>
      <c r="HUQ97" s="342"/>
      <c r="HUR97" s="342"/>
      <c r="HUS97" s="342"/>
      <c r="HUT97" s="342"/>
      <c r="HUU97" s="342"/>
      <c r="HUV97" s="342"/>
      <c r="HUW97" s="342"/>
      <c r="HUX97" s="342"/>
      <c r="HUY97" s="342"/>
      <c r="HUZ97" s="342"/>
      <c r="HVA97" s="342"/>
      <c r="HVB97" s="342"/>
      <c r="HVC97" s="342"/>
      <c r="HVD97" s="342"/>
      <c r="HVE97" s="342"/>
      <c r="HVF97" s="342"/>
      <c r="HVG97" s="342"/>
      <c r="HVH97" s="342"/>
      <c r="HVI97" s="342"/>
      <c r="HVJ97" s="342"/>
      <c r="HVK97" s="342"/>
      <c r="HVL97" s="342"/>
      <c r="HVM97" s="342"/>
      <c r="HVN97" s="342"/>
      <c r="HVO97" s="342"/>
      <c r="HVP97" s="342"/>
      <c r="HVQ97" s="342"/>
      <c r="HVR97" s="342"/>
      <c r="HVS97" s="342"/>
      <c r="HVT97" s="342"/>
      <c r="HVU97" s="342"/>
      <c r="HVV97" s="342"/>
      <c r="HVW97" s="342"/>
      <c r="HVX97" s="342"/>
      <c r="HVY97" s="342"/>
      <c r="HVZ97" s="342"/>
      <c r="HWA97" s="342"/>
      <c r="HWB97" s="342"/>
      <c r="HWC97" s="342"/>
      <c r="HWD97" s="342"/>
      <c r="HWE97" s="342"/>
      <c r="HWF97" s="342"/>
      <c r="HWG97" s="342"/>
      <c r="HWH97" s="342"/>
      <c r="HWI97" s="342"/>
      <c r="HWJ97" s="342"/>
      <c r="HWK97" s="342"/>
      <c r="HWL97" s="342"/>
      <c r="HWM97" s="342"/>
      <c r="HWN97" s="342"/>
      <c r="HWO97" s="342"/>
      <c r="HWP97" s="342"/>
      <c r="HWQ97" s="342"/>
      <c r="HWR97" s="342"/>
      <c r="HWS97" s="342"/>
      <c r="HWT97" s="342"/>
      <c r="HWU97" s="342"/>
      <c r="HWV97" s="342"/>
      <c r="HWW97" s="342"/>
      <c r="HWX97" s="342"/>
      <c r="HWY97" s="342"/>
      <c r="HWZ97" s="342"/>
      <c r="HXA97" s="342"/>
      <c r="HXB97" s="342"/>
      <c r="HXC97" s="342"/>
      <c r="HXD97" s="342"/>
      <c r="HXE97" s="342"/>
      <c r="HXF97" s="342"/>
      <c r="HXG97" s="342"/>
      <c r="HXH97" s="342"/>
      <c r="HXI97" s="342"/>
      <c r="HXJ97" s="342"/>
      <c r="HXK97" s="342"/>
      <c r="HXL97" s="342"/>
      <c r="HXM97" s="342"/>
      <c r="HXN97" s="342"/>
      <c r="HXO97" s="342"/>
      <c r="HXP97" s="342"/>
      <c r="HXQ97" s="342"/>
      <c r="HXR97" s="342"/>
      <c r="HXS97" s="342"/>
      <c r="HXT97" s="342"/>
      <c r="HXU97" s="342"/>
      <c r="HXV97" s="342"/>
      <c r="HXW97" s="342"/>
      <c r="HXX97" s="342"/>
      <c r="HXY97" s="342"/>
      <c r="HXZ97" s="342"/>
      <c r="HYA97" s="342"/>
      <c r="HYB97" s="342"/>
      <c r="HYC97" s="342"/>
      <c r="HYD97" s="342"/>
      <c r="HYE97" s="342"/>
      <c r="HYF97" s="342"/>
      <c r="HYG97" s="342"/>
      <c r="HYH97" s="342"/>
      <c r="HYI97" s="342"/>
      <c r="HYJ97" s="342"/>
      <c r="HYK97" s="342"/>
      <c r="HYL97" s="342"/>
      <c r="HYM97" s="342"/>
      <c r="HYN97" s="342"/>
      <c r="HYO97" s="342"/>
      <c r="HYP97" s="342"/>
      <c r="HYQ97" s="342"/>
      <c r="HYR97" s="342"/>
      <c r="HYS97" s="342"/>
      <c r="HYT97" s="342"/>
      <c r="HYU97" s="342"/>
      <c r="HYV97" s="342"/>
      <c r="HYW97" s="342"/>
      <c r="HYX97" s="342"/>
      <c r="HYY97" s="342"/>
      <c r="HYZ97" s="342"/>
      <c r="HZA97" s="342"/>
      <c r="HZB97" s="342"/>
      <c r="HZC97" s="342"/>
      <c r="HZD97" s="342"/>
      <c r="HZE97" s="342"/>
      <c r="HZF97" s="342"/>
      <c r="HZG97" s="342"/>
      <c r="HZH97" s="342"/>
      <c r="HZI97" s="342"/>
      <c r="HZJ97" s="342"/>
      <c r="HZK97" s="342"/>
      <c r="HZL97" s="342"/>
      <c r="HZM97" s="342"/>
      <c r="HZN97" s="342"/>
      <c r="HZO97" s="342"/>
      <c r="HZP97" s="342"/>
      <c r="HZQ97" s="342"/>
      <c r="HZR97" s="342"/>
      <c r="HZS97" s="342"/>
      <c r="HZT97" s="342"/>
      <c r="HZU97" s="342"/>
      <c r="HZV97" s="342"/>
      <c r="HZW97" s="342"/>
      <c r="HZX97" s="342"/>
      <c r="HZY97" s="342"/>
      <c r="HZZ97" s="342"/>
      <c r="IAA97" s="342"/>
      <c r="IAB97" s="342"/>
      <c r="IAC97" s="342"/>
      <c r="IAD97" s="342"/>
      <c r="IAE97" s="342"/>
      <c r="IAF97" s="342"/>
      <c r="IAG97" s="342"/>
      <c r="IAH97" s="342"/>
      <c r="IAI97" s="342"/>
      <c r="IAJ97" s="342"/>
      <c r="IAK97" s="342"/>
      <c r="IAL97" s="342"/>
      <c r="IAM97" s="342"/>
      <c r="IAN97" s="342"/>
      <c r="IAO97" s="342"/>
      <c r="IAP97" s="342"/>
      <c r="IAQ97" s="342"/>
      <c r="IAR97" s="342"/>
      <c r="IAS97" s="342"/>
      <c r="IAT97" s="342"/>
      <c r="IAU97" s="342"/>
      <c r="IAV97" s="342"/>
      <c r="IAW97" s="342"/>
      <c r="IAX97" s="342"/>
      <c r="IAY97" s="342"/>
      <c r="IAZ97" s="342"/>
      <c r="IBA97" s="342"/>
      <c r="IBB97" s="342"/>
      <c r="IBC97" s="342"/>
      <c r="IBD97" s="342"/>
      <c r="IBE97" s="342"/>
      <c r="IBF97" s="342"/>
      <c r="IBG97" s="342"/>
      <c r="IBH97" s="342"/>
      <c r="IBI97" s="342"/>
      <c r="IBJ97" s="342"/>
      <c r="IBK97" s="342"/>
      <c r="IBL97" s="342"/>
      <c r="IBM97" s="342"/>
      <c r="IBN97" s="342"/>
      <c r="IBO97" s="342"/>
      <c r="IBP97" s="342"/>
      <c r="IBQ97" s="342"/>
      <c r="IBR97" s="342"/>
      <c r="IBS97" s="342"/>
      <c r="IBT97" s="342"/>
      <c r="IBU97" s="342"/>
      <c r="IBV97" s="342"/>
      <c r="IBW97" s="342"/>
      <c r="IBX97" s="342"/>
      <c r="IBY97" s="342"/>
      <c r="IBZ97" s="342"/>
      <c r="ICA97" s="342"/>
      <c r="ICB97" s="342"/>
      <c r="ICC97" s="342"/>
      <c r="ICD97" s="342"/>
      <c r="ICE97" s="342"/>
      <c r="ICF97" s="342"/>
      <c r="ICG97" s="342"/>
      <c r="ICH97" s="342"/>
      <c r="ICI97" s="342"/>
      <c r="ICJ97" s="342"/>
      <c r="ICK97" s="342"/>
      <c r="ICL97" s="342"/>
      <c r="ICM97" s="342"/>
      <c r="ICN97" s="342"/>
      <c r="ICO97" s="342"/>
      <c r="ICP97" s="342"/>
      <c r="ICQ97" s="342"/>
      <c r="ICR97" s="342"/>
      <c r="ICS97" s="342"/>
      <c r="ICT97" s="342"/>
      <c r="ICU97" s="342"/>
      <c r="ICV97" s="342"/>
      <c r="ICW97" s="342"/>
      <c r="ICX97" s="342"/>
      <c r="ICY97" s="342"/>
      <c r="ICZ97" s="342"/>
      <c r="IDA97" s="342"/>
      <c r="IDB97" s="342"/>
      <c r="IDC97" s="342"/>
      <c r="IDD97" s="342"/>
      <c r="IDE97" s="342"/>
      <c r="IDF97" s="342"/>
      <c r="IDG97" s="342"/>
      <c r="IDH97" s="342"/>
      <c r="IDI97" s="342"/>
      <c r="IDJ97" s="342"/>
      <c r="IDK97" s="342"/>
      <c r="IDL97" s="342"/>
      <c r="IDM97" s="342"/>
      <c r="IDN97" s="342"/>
      <c r="IDO97" s="342"/>
      <c r="IDP97" s="342"/>
      <c r="IDQ97" s="342"/>
      <c r="IDR97" s="342"/>
      <c r="IDS97" s="342"/>
      <c r="IDT97" s="342"/>
      <c r="IDU97" s="342"/>
      <c r="IDV97" s="342"/>
      <c r="IDW97" s="342"/>
      <c r="IDX97" s="342"/>
      <c r="IDY97" s="342"/>
      <c r="IDZ97" s="342"/>
      <c r="IEA97" s="342"/>
      <c r="IEB97" s="342"/>
      <c r="IEC97" s="342"/>
      <c r="IED97" s="342"/>
      <c r="IEE97" s="342"/>
      <c r="IEF97" s="342"/>
      <c r="IEG97" s="342"/>
      <c r="IEH97" s="342"/>
      <c r="IEI97" s="342"/>
      <c r="IEJ97" s="342"/>
      <c r="IEK97" s="342"/>
      <c r="IEL97" s="342"/>
      <c r="IEM97" s="342"/>
      <c r="IEN97" s="342"/>
      <c r="IEO97" s="342"/>
      <c r="IEP97" s="342"/>
      <c r="IEQ97" s="342"/>
      <c r="IER97" s="342"/>
      <c r="IES97" s="342"/>
      <c r="IET97" s="342"/>
      <c r="IEU97" s="342"/>
      <c r="IEV97" s="342"/>
      <c r="IEW97" s="342"/>
      <c r="IEX97" s="342"/>
      <c r="IEY97" s="342"/>
      <c r="IEZ97" s="342"/>
      <c r="IFA97" s="342"/>
      <c r="IFB97" s="342"/>
      <c r="IFC97" s="342"/>
      <c r="IFD97" s="342"/>
      <c r="IFE97" s="342"/>
      <c r="IFF97" s="342"/>
      <c r="IFG97" s="342"/>
      <c r="IFH97" s="342"/>
      <c r="IFI97" s="342"/>
      <c r="IFJ97" s="342"/>
      <c r="IFK97" s="342"/>
      <c r="IFL97" s="342"/>
      <c r="IFM97" s="342"/>
      <c r="IFN97" s="342"/>
      <c r="IFO97" s="342"/>
      <c r="IFP97" s="342"/>
      <c r="IFQ97" s="342"/>
      <c r="IFR97" s="342"/>
      <c r="IFS97" s="342"/>
      <c r="IFT97" s="342"/>
      <c r="IFU97" s="342"/>
      <c r="IFV97" s="342"/>
      <c r="IFW97" s="342"/>
      <c r="IFX97" s="342"/>
      <c r="IFY97" s="342"/>
      <c r="IFZ97" s="342"/>
      <c r="IGA97" s="342"/>
      <c r="IGB97" s="342"/>
      <c r="IGC97" s="342"/>
      <c r="IGD97" s="342"/>
      <c r="IGE97" s="342"/>
      <c r="IGF97" s="342"/>
      <c r="IGG97" s="342"/>
      <c r="IGH97" s="342"/>
      <c r="IGI97" s="342"/>
      <c r="IGJ97" s="342"/>
      <c r="IGK97" s="342"/>
      <c r="IGL97" s="342"/>
      <c r="IGM97" s="342"/>
      <c r="IGN97" s="342"/>
      <c r="IGO97" s="342"/>
      <c r="IGP97" s="342"/>
      <c r="IGQ97" s="342"/>
      <c r="IGR97" s="342"/>
      <c r="IGS97" s="342"/>
      <c r="IGT97" s="342"/>
      <c r="IGU97" s="342"/>
      <c r="IGV97" s="342"/>
      <c r="IGW97" s="342"/>
      <c r="IGX97" s="342"/>
      <c r="IGY97" s="342"/>
      <c r="IGZ97" s="342"/>
      <c r="IHA97" s="342"/>
      <c r="IHB97" s="342"/>
      <c r="IHC97" s="342"/>
      <c r="IHD97" s="342"/>
      <c r="IHE97" s="342"/>
      <c r="IHF97" s="342"/>
      <c r="IHG97" s="342"/>
      <c r="IHH97" s="342"/>
      <c r="IHI97" s="342"/>
      <c r="IHJ97" s="342"/>
      <c r="IHK97" s="342"/>
      <c r="IHL97" s="342"/>
      <c r="IHM97" s="342"/>
      <c r="IHN97" s="342"/>
      <c r="IHO97" s="342"/>
      <c r="IHP97" s="342"/>
      <c r="IHQ97" s="342"/>
      <c r="IHR97" s="342"/>
      <c r="IHS97" s="342"/>
      <c r="IHT97" s="342"/>
      <c r="IHU97" s="342"/>
      <c r="IHV97" s="342"/>
      <c r="IHW97" s="342"/>
      <c r="IHX97" s="342"/>
      <c r="IHY97" s="342"/>
      <c r="IHZ97" s="342"/>
      <c r="IIA97" s="342"/>
      <c r="IIB97" s="342"/>
      <c r="IIC97" s="342"/>
      <c r="IID97" s="342"/>
      <c r="IIE97" s="342"/>
      <c r="IIF97" s="342"/>
      <c r="IIG97" s="342"/>
      <c r="IIH97" s="342"/>
      <c r="III97" s="342"/>
      <c r="IIJ97" s="342"/>
      <c r="IIK97" s="342"/>
      <c r="IIL97" s="342"/>
      <c r="IIM97" s="342"/>
      <c r="IIN97" s="342"/>
      <c r="IIO97" s="342"/>
      <c r="IIP97" s="342"/>
      <c r="IIQ97" s="342"/>
      <c r="IIR97" s="342"/>
      <c r="IIS97" s="342"/>
      <c r="IIT97" s="342"/>
      <c r="IIU97" s="342"/>
      <c r="IIV97" s="342"/>
      <c r="IIW97" s="342"/>
      <c r="IIX97" s="342"/>
      <c r="IIY97" s="342"/>
      <c r="IIZ97" s="342"/>
      <c r="IJA97" s="342"/>
      <c r="IJB97" s="342"/>
      <c r="IJC97" s="342"/>
      <c r="IJD97" s="342"/>
      <c r="IJE97" s="342"/>
      <c r="IJF97" s="342"/>
      <c r="IJG97" s="342"/>
      <c r="IJH97" s="342"/>
      <c r="IJI97" s="342"/>
      <c r="IJJ97" s="342"/>
      <c r="IJK97" s="342"/>
      <c r="IJL97" s="342"/>
      <c r="IJM97" s="342"/>
      <c r="IJN97" s="342"/>
      <c r="IJO97" s="342"/>
      <c r="IJP97" s="342"/>
      <c r="IJQ97" s="342"/>
      <c r="IJR97" s="342"/>
      <c r="IJS97" s="342"/>
      <c r="IJT97" s="342"/>
      <c r="IJU97" s="342"/>
      <c r="IJV97" s="342"/>
      <c r="IJW97" s="342"/>
      <c r="IJX97" s="342"/>
      <c r="IJY97" s="342"/>
      <c r="IJZ97" s="342"/>
      <c r="IKA97" s="342"/>
      <c r="IKB97" s="342"/>
      <c r="IKC97" s="342"/>
      <c r="IKD97" s="342"/>
      <c r="IKE97" s="342"/>
      <c r="IKF97" s="342"/>
      <c r="IKG97" s="342"/>
      <c r="IKH97" s="342"/>
      <c r="IKI97" s="342"/>
      <c r="IKJ97" s="342"/>
      <c r="IKK97" s="342"/>
      <c r="IKL97" s="342"/>
      <c r="IKM97" s="342"/>
      <c r="IKN97" s="342"/>
      <c r="IKO97" s="342"/>
      <c r="IKP97" s="342"/>
      <c r="IKQ97" s="342"/>
      <c r="IKR97" s="342"/>
      <c r="IKS97" s="342"/>
      <c r="IKT97" s="342"/>
      <c r="IKU97" s="342"/>
      <c r="IKV97" s="342"/>
      <c r="IKW97" s="342"/>
      <c r="IKX97" s="342"/>
      <c r="IKY97" s="342"/>
      <c r="IKZ97" s="342"/>
      <c r="ILA97" s="342"/>
      <c r="ILB97" s="342"/>
      <c r="ILC97" s="342"/>
      <c r="ILD97" s="342"/>
      <c r="ILE97" s="342"/>
      <c r="ILF97" s="342"/>
      <c r="ILG97" s="342"/>
      <c r="ILH97" s="342"/>
      <c r="ILI97" s="342"/>
      <c r="ILJ97" s="342"/>
      <c r="ILK97" s="342"/>
      <c r="ILL97" s="342"/>
      <c r="ILM97" s="342"/>
      <c r="ILN97" s="342"/>
      <c r="ILO97" s="342"/>
      <c r="ILP97" s="342"/>
      <c r="ILQ97" s="342"/>
      <c r="ILR97" s="342"/>
      <c r="ILS97" s="342"/>
      <c r="ILT97" s="342"/>
      <c r="ILU97" s="342"/>
      <c r="ILV97" s="342"/>
      <c r="ILW97" s="342"/>
      <c r="ILX97" s="342"/>
      <c r="ILY97" s="342"/>
      <c r="ILZ97" s="342"/>
      <c r="IMA97" s="342"/>
      <c r="IMB97" s="342"/>
      <c r="IMC97" s="342"/>
      <c r="IMD97" s="342"/>
      <c r="IME97" s="342"/>
      <c r="IMF97" s="342"/>
      <c r="IMG97" s="342"/>
      <c r="IMH97" s="342"/>
      <c r="IMI97" s="342"/>
      <c r="IMJ97" s="342"/>
      <c r="IMK97" s="342"/>
      <c r="IML97" s="342"/>
      <c r="IMM97" s="342"/>
      <c r="IMN97" s="342"/>
      <c r="IMO97" s="342"/>
      <c r="IMP97" s="342"/>
      <c r="IMQ97" s="342"/>
      <c r="IMR97" s="342"/>
      <c r="IMS97" s="342"/>
      <c r="IMT97" s="342"/>
      <c r="IMU97" s="342"/>
      <c r="IMV97" s="342"/>
      <c r="IMW97" s="342"/>
      <c r="IMX97" s="342"/>
      <c r="IMY97" s="342"/>
      <c r="IMZ97" s="342"/>
      <c r="INA97" s="342"/>
      <c r="INB97" s="342"/>
      <c r="INC97" s="342"/>
      <c r="IND97" s="342"/>
      <c r="INE97" s="342"/>
      <c r="INF97" s="342"/>
      <c r="ING97" s="342"/>
      <c r="INH97" s="342"/>
      <c r="INI97" s="342"/>
      <c r="INJ97" s="342"/>
      <c r="INK97" s="342"/>
      <c r="INL97" s="342"/>
      <c r="INM97" s="342"/>
      <c r="INN97" s="342"/>
      <c r="INO97" s="342"/>
      <c r="INP97" s="342"/>
      <c r="INQ97" s="342"/>
      <c r="INR97" s="342"/>
      <c r="INS97" s="342"/>
      <c r="INT97" s="342"/>
      <c r="INU97" s="342"/>
      <c r="INV97" s="342"/>
      <c r="INW97" s="342"/>
      <c r="INX97" s="342"/>
      <c r="INY97" s="342"/>
      <c r="INZ97" s="342"/>
      <c r="IOA97" s="342"/>
      <c r="IOB97" s="342"/>
      <c r="IOC97" s="342"/>
      <c r="IOD97" s="342"/>
      <c r="IOE97" s="342"/>
      <c r="IOF97" s="342"/>
      <c r="IOG97" s="342"/>
      <c r="IOH97" s="342"/>
      <c r="IOI97" s="342"/>
      <c r="IOJ97" s="342"/>
      <c r="IOK97" s="342"/>
      <c r="IOL97" s="342"/>
      <c r="IOM97" s="342"/>
      <c r="ION97" s="342"/>
      <c r="IOO97" s="342"/>
      <c r="IOP97" s="342"/>
      <c r="IOQ97" s="342"/>
      <c r="IOR97" s="342"/>
      <c r="IOS97" s="342"/>
      <c r="IOT97" s="342"/>
      <c r="IOU97" s="342"/>
      <c r="IOV97" s="342"/>
      <c r="IOW97" s="342"/>
      <c r="IOX97" s="342"/>
      <c r="IOY97" s="342"/>
      <c r="IOZ97" s="342"/>
      <c r="IPA97" s="342"/>
      <c r="IPB97" s="342"/>
      <c r="IPC97" s="342"/>
      <c r="IPD97" s="342"/>
      <c r="IPE97" s="342"/>
      <c r="IPF97" s="342"/>
      <c r="IPG97" s="342"/>
      <c r="IPH97" s="342"/>
      <c r="IPI97" s="342"/>
      <c r="IPJ97" s="342"/>
      <c r="IPK97" s="342"/>
      <c r="IPL97" s="342"/>
      <c r="IPM97" s="342"/>
      <c r="IPN97" s="342"/>
      <c r="IPO97" s="342"/>
      <c r="IPP97" s="342"/>
      <c r="IPQ97" s="342"/>
      <c r="IPR97" s="342"/>
      <c r="IPS97" s="342"/>
      <c r="IPT97" s="342"/>
      <c r="IPU97" s="342"/>
      <c r="IPV97" s="342"/>
      <c r="IPW97" s="342"/>
      <c r="IPX97" s="342"/>
      <c r="IPY97" s="342"/>
      <c r="IPZ97" s="342"/>
      <c r="IQA97" s="342"/>
      <c r="IQB97" s="342"/>
      <c r="IQC97" s="342"/>
      <c r="IQD97" s="342"/>
      <c r="IQE97" s="342"/>
      <c r="IQF97" s="342"/>
      <c r="IQG97" s="342"/>
      <c r="IQH97" s="342"/>
      <c r="IQI97" s="342"/>
      <c r="IQJ97" s="342"/>
      <c r="IQK97" s="342"/>
      <c r="IQL97" s="342"/>
      <c r="IQM97" s="342"/>
      <c r="IQN97" s="342"/>
      <c r="IQO97" s="342"/>
      <c r="IQP97" s="342"/>
      <c r="IQQ97" s="342"/>
      <c r="IQR97" s="342"/>
      <c r="IQS97" s="342"/>
      <c r="IQT97" s="342"/>
      <c r="IQU97" s="342"/>
      <c r="IQV97" s="342"/>
      <c r="IQW97" s="342"/>
      <c r="IQX97" s="342"/>
      <c r="IQY97" s="342"/>
      <c r="IQZ97" s="342"/>
      <c r="IRA97" s="342"/>
      <c r="IRB97" s="342"/>
      <c r="IRC97" s="342"/>
      <c r="IRD97" s="342"/>
      <c r="IRE97" s="342"/>
      <c r="IRF97" s="342"/>
      <c r="IRG97" s="342"/>
      <c r="IRH97" s="342"/>
      <c r="IRI97" s="342"/>
      <c r="IRJ97" s="342"/>
      <c r="IRK97" s="342"/>
      <c r="IRL97" s="342"/>
      <c r="IRM97" s="342"/>
      <c r="IRN97" s="342"/>
      <c r="IRO97" s="342"/>
      <c r="IRP97" s="342"/>
      <c r="IRQ97" s="342"/>
      <c r="IRR97" s="342"/>
      <c r="IRS97" s="342"/>
      <c r="IRT97" s="342"/>
      <c r="IRU97" s="342"/>
      <c r="IRV97" s="342"/>
      <c r="IRW97" s="342"/>
      <c r="IRX97" s="342"/>
      <c r="IRY97" s="342"/>
      <c r="IRZ97" s="342"/>
      <c r="ISA97" s="342"/>
      <c r="ISB97" s="342"/>
      <c r="ISC97" s="342"/>
      <c r="ISD97" s="342"/>
      <c r="ISE97" s="342"/>
      <c r="ISF97" s="342"/>
      <c r="ISG97" s="342"/>
      <c r="ISH97" s="342"/>
      <c r="ISI97" s="342"/>
      <c r="ISJ97" s="342"/>
      <c r="ISK97" s="342"/>
      <c r="ISL97" s="342"/>
      <c r="ISM97" s="342"/>
      <c r="ISN97" s="342"/>
      <c r="ISO97" s="342"/>
      <c r="ISP97" s="342"/>
      <c r="ISQ97" s="342"/>
      <c r="ISR97" s="342"/>
      <c r="ISS97" s="342"/>
      <c r="IST97" s="342"/>
      <c r="ISU97" s="342"/>
      <c r="ISV97" s="342"/>
      <c r="ISW97" s="342"/>
      <c r="ISX97" s="342"/>
      <c r="ISY97" s="342"/>
      <c r="ISZ97" s="342"/>
      <c r="ITA97" s="342"/>
      <c r="ITB97" s="342"/>
      <c r="ITC97" s="342"/>
      <c r="ITD97" s="342"/>
      <c r="ITE97" s="342"/>
      <c r="ITF97" s="342"/>
      <c r="ITG97" s="342"/>
      <c r="ITH97" s="342"/>
      <c r="ITI97" s="342"/>
      <c r="ITJ97" s="342"/>
      <c r="ITK97" s="342"/>
      <c r="ITL97" s="342"/>
      <c r="ITM97" s="342"/>
      <c r="ITN97" s="342"/>
      <c r="ITO97" s="342"/>
      <c r="ITP97" s="342"/>
      <c r="ITQ97" s="342"/>
      <c r="ITR97" s="342"/>
      <c r="ITS97" s="342"/>
      <c r="ITT97" s="342"/>
      <c r="ITU97" s="342"/>
      <c r="ITV97" s="342"/>
      <c r="ITW97" s="342"/>
      <c r="ITX97" s="342"/>
      <c r="ITY97" s="342"/>
      <c r="ITZ97" s="342"/>
      <c r="IUA97" s="342"/>
      <c r="IUB97" s="342"/>
      <c r="IUC97" s="342"/>
      <c r="IUD97" s="342"/>
      <c r="IUE97" s="342"/>
      <c r="IUF97" s="342"/>
      <c r="IUG97" s="342"/>
      <c r="IUH97" s="342"/>
      <c r="IUI97" s="342"/>
      <c r="IUJ97" s="342"/>
      <c r="IUK97" s="342"/>
      <c r="IUL97" s="342"/>
      <c r="IUM97" s="342"/>
      <c r="IUN97" s="342"/>
      <c r="IUO97" s="342"/>
      <c r="IUP97" s="342"/>
      <c r="IUQ97" s="342"/>
      <c r="IUR97" s="342"/>
      <c r="IUS97" s="342"/>
      <c r="IUT97" s="342"/>
      <c r="IUU97" s="342"/>
      <c r="IUV97" s="342"/>
      <c r="IUW97" s="342"/>
      <c r="IUX97" s="342"/>
      <c r="IUY97" s="342"/>
      <c r="IUZ97" s="342"/>
      <c r="IVA97" s="342"/>
      <c r="IVB97" s="342"/>
      <c r="IVC97" s="342"/>
      <c r="IVD97" s="342"/>
      <c r="IVE97" s="342"/>
      <c r="IVF97" s="342"/>
      <c r="IVG97" s="342"/>
      <c r="IVH97" s="342"/>
      <c r="IVI97" s="342"/>
      <c r="IVJ97" s="342"/>
      <c r="IVK97" s="342"/>
      <c r="IVL97" s="342"/>
      <c r="IVM97" s="342"/>
      <c r="IVN97" s="342"/>
      <c r="IVO97" s="342"/>
      <c r="IVP97" s="342"/>
      <c r="IVQ97" s="342"/>
      <c r="IVR97" s="342"/>
      <c r="IVS97" s="342"/>
      <c r="IVT97" s="342"/>
      <c r="IVU97" s="342"/>
      <c r="IVV97" s="342"/>
      <c r="IVW97" s="342"/>
      <c r="IVX97" s="342"/>
      <c r="IVY97" s="342"/>
      <c r="IVZ97" s="342"/>
      <c r="IWA97" s="342"/>
      <c r="IWB97" s="342"/>
      <c r="IWC97" s="342"/>
      <c r="IWD97" s="342"/>
      <c r="IWE97" s="342"/>
      <c r="IWF97" s="342"/>
      <c r="IWG97" s="342"/>
      <c r="IWH97" s="342"/>
      <c r="IWI97" s="342"/>
      <c r="IWJ97" s="342"/>
      <c r="IWK97" s="342"/>
      <c r="IWL97" s="342"/>
      <c r="IWM97" s="342"/>
      <c r="IWN97" s="342"/>
      <c r="IWO97" s="342"/>
      <c r="IWP97" s="342"/>
      <c r="IWQ97" s="342"/>
      <c r="IWR97" s="342"/>
      <c r="IWS97" s="342"/>
      <c r="IWT97" s="342"/>
      <c r="IWU97" s="342"/>
      <c r="IWV97" s="342"/>
      <c r="IWW97" s="342"/>
      <c r="IWX97" s="342"/>
      <c r="IWY97" s="342"/>
      <c r="IWZ97" s="342"/>
      <c r="IXA97" s="342"/>
      <c r="IXB97" s="342"/>
      <c r="IXC97" s="342"/>
      <c r="IXD97" s="342"/>
      <c r="IXE97" s="342"/>
      <c r="IXF97" s="342"/>
      <c r="IXG97" s="342"/>
      <c r="IXH97" s="342"/>
      <c r="IXI97" s="342"/>
      <c r="IXJ97" s="342"/>
      <c r="IXK97" s="342"/>
      <c r="IXL97" s="342"/>
      <c r="IXM97" s="342"/>
      <c r="IXN97" s="342"/>
      <c r="IXO97" s="342"/>
      <c r="IXP97" s="342"/>
      <c r="IXQ97" s="342"/>
      <c r="IXR97" s="342"/>
      <c r="IXS97" s="342"/>
      <c r="IXT97" s="342"/>
      <c r="IXU97" s="342"/>
      <c r="IXV97" s="342"/>
      <c r="IXW97" s="342"/>
      <c r="IXX97" s="342"/>
      <c r="IXY97" s="342"/>
      <c r="IXZ97" s="342"/>
      <c r="IYA97" s="342"/>
      <c r="IYB97" s="342"/>
      <c r="IYC97" s="342"/>
      <c r="IYD97" s="342"/>
      <c r="IYE97" s="342"/>
      <c r="IYF97" s="342"/>
      <c r="IYG97" s="342"/>
      <c r="IYH97" s="342"/>
      <c r="IYI97" s="342"/>
      <c r="IYJ97" s="342"/>
      <c r="IYK97" s="342"/>
      <c r="IYL97" s="342"/>
      <c r="IYM97" s="342"/>
      <c r="IYN97" s="342"/>
      <c r="IYO97" s="342"/>
      <c r="IYP97" s="342"/>
      <c r="IYQ97" s="342"/>
      <c r="IYR97" s="342"/>
      <c r="IYS97" s="342"/>
      <c r="IYT97" s="342"/>
      <c r="IYU97" s="342"/>
      <c r="IYV97" s="342"/>
      <c r="IYW97" s="342"/>
      <c r="IYX97" s="342"/>
      <c r="IYY97" s="342"/>
      <c r="IYZ97" s="342"/>
      <c r="IZA97" s="342"/>
      <c r="IZB97" s="342"/>
      <c r="IZC97" s="342"/>
      <c r="IZD97" s="342"/>
      <c r="IZE97" s="342"/>
      <c r="IZF97" s="342"/>
      <c r="IZG97" s="342"/>
      <c r="IZH97" s="342"/>
      <c r="IZI97" s="342"/>
      <c r="IZJ97" s="342"/>
      <c r="IZK97" s="342"/>
      <c r="IZL97" s="342"/>
      <c r="IZM97" s="342"/>
      <c r="IZN97" s="342"/>
      <c r="IZO97" s="342"/>
      <c r="IZP97" s="342"/>
      <c r="IZQ97" s="342"/>
      <c r="IZR97" s="342"/>
      <c r="IZS97" s="342"/>
      <c r="IZT97" s="342"/>
      <c r="IZU97" s="342"/>
      <c r="IZV97" s="342"/>
      <c r="IZW97" s="342"/>
      <c r="IZX97" s="342"/>
      <c r="IZY97" s="342"/>
      <c r="IZZ97" s="342"/>
      <c r="JAA97" s="342"/>
      <c r="JAB97" s="342"/>
      <c r="JAC97" s="342"/>
      <c r="JAD97" s="342"/>
      <c r="JAE97" s="342"/>
      <c r="JAF97" s="342"/>
      <c r="JAG97" s="342"/>
      <c r="JAH97" s="342"/>
      <c r="JAI97" s="342"/>
      <c r="JAJ97" s="342"/>
      <c r="JAK97" s="342"/>
      <c r="JAL97" s="342"/>
      <c r="JAM97" s="342"/>
      <c r="JAN97" s="342"/>
      <c r="JAO97" s="342"/>
      <c r="JAP97" s="342"/>
      <c r="JAQ97" s="342"/>
      <c r="JAR97" s="342"/>
      <c r="JAS97" s="342"/>
      <c r="JAT97" s="342"/>
      <c r="JAU97" s="342"/>
      <c r="JAV97" s="342"/>
      <c r="JAW97" s="342"/>
      <c r="JAX97" s="342"/>
      <c r="JAY97" s="342"/>
      <c r="JAZ97" s="342"/>
      <c r="JBA97" s="342"/>
      <c r="JBB97" s="342"/>
      <c r="JBC97" s="342"/>
      <c r="JBD97" s="342"/>
      <c r="JBE97" s="342"/>
      <c r="JBF97" s="342"/>
      <c r="JBG97" s="342"/>
      <c r="JBH97" s="342"/>
      <c r="JBI97" s="342"/>
      <c r="JBJ97" s="342"/>
      <c r="JBK97" s="342"/>
      <c r="JBL97" s="342"/>
      <c r="JBM97" s="342"/>
      <c r="JBN97" s="342"/>
      <c r="JBO97" s="342"/>
      <c r="JBP97" s="342"/>
      <c r="JBQ97" s="342"/>
      <c r="JBR97" s="342"/>
      <c r="JBS97" s="342"/>
      <c r="JBT97" s="342"/>
      <c r="JBU97" s="342"/>
      <c r="JBV97" s="342"/>
      <c r="JBW97" s="342"/>
      <c r="JBX97" s="342"/>
      <c r="JBY97" s="342"/>
      <c r="JBZ97" s="342"/>
      <c r="JCA97" s="342"/>
      <c r="JCB97" s="342"/>
      <c r="JCC97" s="342"/>
      <c r="JCD97" s="342"/>
      <c r="JCE97" s="342"/>
      <c r="JCF97" s="342"/>
      <c r="JCG97" s="342"/>
      <c r="JCH97" s="342"/>
      <c r="JCI97" s="342"/>
      <c r="JCJ97" s="342"/>
      <c r="JCK97" s="342"/>
      <c r="JCL97" s="342"/>
      <c r="JCM97" s="342"/>
      <c r="JCN97" s="342"/>
      <c r="JCO97" s="342"/>
      <c r="JCP97" s="342"/>
      <c r="JCQ97" s="342"/>
      <c r="JCR97" s="342"/>
      <c r="JCS97" s="342"/>
      <c r="JCT97" s="342"/>
      <c r="JCU97" s="342"/>
      <c r="JCV97" s="342"/>
      <c r="JCW97" s="342"/>
      <c r="JCX97" s="342"/>
      <c r="JCY97" s="342"/>
      <c r="JCZ97" s="342"/>
      <c r="JDA97" s="342"/>
      <c r="JDB97" s="342"/>
      <c r="JDC97" s="342"/>
      <c r="JDD97" s="342"/>
      <c r="JDE97" s="342"/>
      <c r="JDF97" s="342"/>
      <c r="JDG97" s="342"/>
      <c r="JDH97" s="342"/>
      <c r="JDI97" s="342"/>
      <c r="JDJ97" s="342"/>
      <c r="JDK97" s="342"/>
      <c r="JDL97" s="342"/>
      <c r="JDM97" s="342"/>
      <c r="JDN97" s="342"/>
      <c r="JDO97" s="342"/>
      <c r="JDP97" s="342"/>
      <c r="JDQ97" s="342"/>
      <c r="JDR97" s="342"/>
      <c r="JDS97" s="342"/>
      <c r="JDT97" s="342"/>
      <c r="JDU97" s="342"/>
      <c r="JDV97" s="342"/>
      <c r="JDW97" s="342"/>
      <c r="JDX97" s="342"/>
      <c r="JDY97" s="342"/>
      <c r="JDZ97" s="342"/>
      <c r="JEA97" s="342"/>
      <c r="JEB97" s="342"/>
      <c r="JEC97" s="342"/>
      <c r="JED97" s="342"/>
      <c r="JEE97" s="342"/>
      <c r="JEF97" s="342"/>
      <c r="JEG97" s="342"/>
      <c r="JEH97" s="342"/>
      <c r="JEI97" s="342"/>
      <c r="JEJ97" s="342"/>
      <c r="JEK97" s="342"/>
      <c r="JEL97" s="342"/>
      <c r="JEM97" s="342"/>
      <c r="JEN97" s="342"/>
      <c r="JEO97" s="342"/>
      <c r="JEP97" s="342"/>
      <c r="JEQ97" s="342"/>
      <c r="JER97" s="342"/>
      <c r="JES97" s="342"/>
      <c r="JET97" s="342"/>
      <c r="JEU97" s="342"/>
      <c r="JEV97" s="342"/>
      <c r="JEW97" s="342"/>
      <c r="JEX97" s="342"/>
      <c r="JEY97" s="342"/>
      <c r="JEZ97" s="342"/>
      <c r="JFA97" s="342"/>
      <c r="JFB97" s="342"/>
      <c r="JFC97" s="342"/>
      <c r="JFD97" s="342"/>
      <c r="JFE97" s="342"/>
      <c r="JFF97" s="342"/>
      <c r="JFG97" s="342"/>
      <c r="JFH97" s="342"/>
      <c r="JFI97" s="342"/>
      <c r="JFJ97" s="342"/>
      <c r="JFK97" s="342"/>
      <c r="JFL97" s="342"/>
      <c r="JFM97" s="342"/>
      <c r="JFN97" s="342"/>
      <c r="JFO97" s="342"/>
      <c r="JFP97" s="342"/>
      <c r="JFQ97" s="342"/>
      <c r="JFR97" s="342"/>
      <c r="JFS97" s="342"/>
      <c r="JFT97" s="342"/>
      <c r="JFU97" s="342"/>
      <c r="JFV97" s="342"/>
      <c r="JFW97" s="342"/>
      <c r="JFX97" s="342"/>
      <c r="JFY97" s="342"/>
      <c r="JFZ97" s="342"/>
      <c r="JGA97" s="342"/>
      <c r="JGB97" s="342"/>
      <c r="JGC97" s="342"/>
      <c r="JGD97" s="342"/>
      <c r="JGE97" s="342"/>
      <c r="JGF97" s="342"/>
      <c r="JGG97" s="342"/>
      <c r="JGH97" s="342"/>
      <c r="JGI97" s="342"/>
      <c r="JGJ97" s="342"/>
      <c r="JGK97" s="342"/>
      <c r="JGL97" s="342"/>
      <c r="JGM97" s="342"/>
      <c r="JGN97" s="342"/>
      <c r="JGO97" s="342"/>
      <c r="JGP97" s="342"/>
      <c r="JGQ97" s="342"/>
      <c r="JGR97" s="342"/>
      <c r="JGS97" s="342"/>
      <c r="JGT97" s="342"/>
      <c r="JGU97" s="342"/>
      <c r="JGV97" s="342"/>
      <c r="JGW97" s="342"/>
      <c r="JGX97" s="342"/>
      <c r="JGY97" s="342"/>
      <c r="JGZ97" s="342"/>
      <c r="JHA97" s="342"/>
      <c r="JHB97" s="342"/>
      <c r="JHC97" s="342"/>
      <c r="JHD97" s="342"/>
      <c r="JHE97" s="342"/>
      <c r="JHF97" s="342"/>
      <c r="JHG97" s="342"/>
      <c r="JHH97" s="342"/>
      <c r="JHI97" s="342"/>
      <c r="JHJ97" s="342"/>
      <c r="JHK97" s="342"/>
      <c r="JHL97" s="342"/>
      <c r="JHM97" s="342"/>
      <c r="JHN97" s="342"/>
      <c r="JHO97" s="342"/>
      <c r="JHP97" s="342"/>
      <c r="JHQ97" s="342"/>
      <c r="JHR97" s="342"/>
      <c r="JHS97" s="342"/>
      <c r="JHT97" s="342"/>
      <c r="JHU97" s="342"/>
      <c r="JHV97" s="342"/>
      <c r="JHW97" s="342"/>
      <c r="JHX97" s="342"/>
      <c r="JHY97" s="342"/>
      <c r="JHZ97" s="342"/>
      <c r="JIA97" s="342"/>
      <c r="JIB97" s="342"/>
      <c r="JIC97" s="342"/>
      <c r="JID97" s="342"/>
      <c r="JIE97" s="342"/>
      <c r="JIF97" s="342"/>
      <c r="JIG97" s="342"/>
      <c r="JIH97" s="342"/>
      <c r="JII97" s="342"/>
      <c r="JIJ97" s="342"/>
      <c r="JIK97" s="342"/>
      <c r="JIL97" s="342"/>
      <c r="JIM97" s="342"/>
      <c r="JIN97" s="342"/>
      <c r="JIO97" s="342"/>
      <c r="JIP97" s="342"/>
      <c r="JIQ97" s="342"/>
      <c r="JIR97" s="342"/>
      <c r="JIS97" s="342"/>
      <c r="JIT97" s="342"/>
      <c r="JIU97" s="342"/>
      <c r="JIV97" s="342"/>
      <c r="JIW97" s="342"/>
      <c r="JIX97" s="342"/>
      <c r="JIY97" s="342"/>
      <c r="JIZ97" s="342"/>
      <c r="JJA97" s="342"/>
      <c r="JJB97" s="342"/>
      <c r="JJC97" s="342"/>
      <c r="JJD97" s="342"/>
      <c r="JJE97" s="342"/>
      <c r="JJF97" s="342"/>
      <c r="JJG97" s="342"/>
      <c r="JJH97" s="342"/>
      <c r="JJI97" s="342"/>
      <c r="JJJ97" s="342"/>
      <c r="JJK97" s="342"/>
      <c r="JJL97" s="342"/>
      <c r="JJM97" s="342"/>
      <c r="JJN97" s="342"/>
      <c r="JJO97" s="342"/>
      <c r="JJP97" s="342"/>
      <c r="JJQ97" s="342"/>
      <c r="JJR97" s="342"/>
      <c r="JJS97" s="342"/>
      <c r="JJT97" s="342"/>
      <c r="JJU97" s="342"/>
      <c r="JJV97" s="342"/>
      <c r="JJW97" s="342"/>
      <c r="JJX97" s="342"/>
      <c r="JJY97" s="342"/>
      <c r="JJZ97" s="342"/>
      <c r="JKA97" s="342"/>
      <c r="JKB97" s="342"/>
      <c r="JKC97" s="342"/>
      <c r="JKD97" s="342"/>
      <c r="JKE97" s="342"/>
      <c r="JKF97" s="342"/>
      <c r="JKG97" s="342"/>
      <c r="JKH97" s="342"/>
      <c r="JKI97" s="342"/>
      <c r="JKJ97" s="342"/>
      <c r="JKK97" s="342"/>
      <c r="JKL97" s="342"/>
      <c r="JKM97" s="342"/>
      <c r="JKN97" s="342"/>
      <c r="JKO97" s="342"/>
      <c r="JKP97" s="342"/>
      <c r="JKQ97" s="342"/>
      <c r="JKR97" s="342"/>
      <c r="JKS97" s="342"/>
      <c r="JKT97" s="342"/>
      <c r="JKU97" s="342"/>
      <c r="JKV97" s="342"/>
      <c r="JKW97" s="342"/>
      <c r="JKX97" s="342"/>
      <c r="JKY97" s="342"/>
      <c r="JKZ97" s="342"/>
      <c r="JLA97" s="342"/>
      <c r="JLB97" s="342"/>
      <c r="JLC97" s="342"/>
      <c r="JLD97" s="342"/>
      <c r="JLE97" s="342"/>
      <c r="JLF97" s="342"/>
      <c r="JLG97" s="342"/>
      <c r="JLH97" s="342"/>
      <c r="JLI97" s="342"/>
      <c r="JLJ97" s="342"/>
      <c r="JLK97" s="342"/>
      <c r="JLL97" s="342"/>
      <c r="JLM97" s="342"/>
      <c r="JLN97" s="342"/>
      <c r="JLO97" s="342"/>
      <c r="JLP97" s="342"/>
      <c r="JLQ97" s="342"/>
      <c r="JLR97" s="342"/>
      <c r="JLS97" s="342"/>
      <c r="JLT97" s="342"/>
      <c r="JLU97" s="342"/>
      <c r="JLV97" s="342"/>
      <c r="JLW97" s="342"/>
      <c r="JLX97" s="342"/>
      <c r="JLY97" s="342"/>
      <c r="JLZ97" s="342"/>
      <c r="JMA97" s="342"/>
      <c r="JMB97" s="342"/>
      <c r="JMC97" s="342"/>
      <c r="JMD97" s="342"/>
      <c r="JME97" s="342"/>
      <c r="JMF97" s="342"/>
      <c r="JMG97" s="342"/>
      <c r="JMH97" s="342"/>
      <c r="JMI97" s="342"/>
      <c r="JMJ97" s="342"/>
      <c r="JMK97" s="342"/>
      <c r="JML97" s="342"/>
      <c r="JMM97" s="342"/>
      <c r="JMN97" s="342"/>
      <c r="JMO97" s="342"/>
      <c r="JMP97" s="342"/>
      <c r="JMQ97" s="342"/>
      <c r="JMR97" s="342"/>
      <c r="JMS97" s="342"/>
      <c r="JMT97" s="342"/>
      <c r="JMU97" s="342"/>
      <c r="JMV97" s="342"/>
      <c r="JMW97" s="342"/>
      <c r="JMX97" s="342"/>
      <c r="JMY97" s="342"/>
      <c r="JMZ97" s="342"/>
      <c r="JNA97" s="342"/>
      <c r="JNB97" s="342"/>
      <c r="JNC97" s="342"/>
      <c r="JND97" s="342"/>
      <c r="JNE97" s="342"/>
      <c r="JNF97" s="342"/>
      <c r="JNG97" s="342"/>
      <c r="JNH97" s="342"/>
      <c r="JNI97" s="342"/>
      <c r="JNJ97" s="342"/>
      <c r="JNK97" s="342"/>
      <c r="JNL97" s="342"/>
      <c r="JNM97" s="342"/>
      <c r="JNN97" s="342"/>
      <c r="JNO97" s="342"/>
      <c r="JNP97" s="342"/>
      <c r="JNQ97" s="342"/>
      <c r="JNR97" s="342"/>
      <c r="JNS97" s="342"/>
      <c r="JNT97" s="342"/>
      <c r="JNU97" s="342"/>
      <c r="JNV97" s="342"/>
      <c r="JNW97" s="342"/>
      <c r="JNX97" s="342"/>
      <c r="JNY97" s="342"/>
      <c r="JNZ97" s="342"/>
      <c r="JOA97" s="342"/>
      <c r="JOB97" s="342"/>
      <c r="JOC97" s="342"/>
      <c r="JOD97" s="342"/>
      <c r="JOE97" s="342"/>
      <c r="JOF97" s="342"/>
      <c r="JOG97" s="342"/>
      <c r="JOH97" s="342"/>
      <c r="JOI97" s="342"/>
      <c r="JOJ97" s="342"/>
      <c r="JOK97" s="342"/>
      <c r="JOL97" s="342"/>
      <c r="JOM97" s="342"/>
      <c r="JON97" s="342"/>
      <c r="JOO97" s="342"/>
      <c r="JOP97" s="342"/>
      <c r="JOQ97" s="342"/>
      <c r="JOR97" s="342"/>
      <c r="JOS97" s="342"/>
      <c r="JOT97" s="342"/>
      <c r="JOU97" s="342"/>
      <c r="JOV97" s="342"/>
      <c r="JOW97" s="342"/>
      <c r="JOX97" s="342"/>
      <c r="JOY97" s="342"/>
      <c r="JOZ97" s="342"/>
      <c r="JPA97" s="342"/>
      <c r="JPB97" s="342"/>
      <c r="JPC97" s="342"/>
      <c r="JPD97" s="342"/>
      <c r="JPE97" s="342"/>
      <c r="JPF97" s="342"/>
      <c r="JPG97" s="342"/>
      <c r="JPH97" s="342"/>
      <c r="JPI97" s="342"/>
      <c r="JPJ97" s="342"/>
      <c r="JPK97" s="342"/>
      <c r="JPL97" s="342"/>
      <c r="JPM97" s="342"/>
      <c r="JPN97" s="342"/>
      <c r="JPO97" s="342"/>
      <c r="JPP97" s="342"/>
      <c r="JPQ97" s="342"/>
      <c r="JPR97" s="342"/>
      <c r="JPS97" s="342"/>
      <c r="JPT97" s="342"/>
      <c r="JPU97" s="342"/>
      <c r="JPV97" s="342"/>
      <c r="JPW97" s="342"/>
      <c r="JPX97" s="342"/>
      <c r="JPY97" s="342"/>
      <c r="JPZ97" s="342"/>
      <c r="JQA97" s="342"/>
      <c r="JQB97" s="342"/>
      <c r="JQC97" s="342"/>
      <c r="JQD97" s="342"/>
      <c r="JQE97" s="342"/>
      <c r="JQF97" s="342"/>
      <c r="JQG97" s="342"/>
      <c r="JQH97" s="342"/>
      <c r="JQI97" s="342"/>
      <c r="JQJ97" s="342"/>
      <c r="JQK97" s="342"/>
      <c r="JQL97" s="342"/>
      <c r="JQM97" s="342"/>
      <c r="JQN97" s="342"/>
      <c r="JQO97" s="342"/>
      <c r="JQP97" s="342"/>
      <c r="JQQ97" s="342"/>
      <c r="JQR97" s="342"/>
      <c r="JQS97" s="342"/>
      <c r="JQT97" s="342"/>
      <c r="JQU97" s="342"/>
      <c r="JQV97" s="342"/>
      <c r="JQW97" s="342"/>
      <c r="JQX97" s="342"/>
      <c r="JQY97" s="342"/>
      <c r="JQZ97" s="342"/>
      <c r="JRA97" s="342"/>
      <c r="JRB97" s="342"/>
      <c r="JRC97" s="342"/>
      <c r="JRD97" s="342"/>
      <c r="JRE97" s="342"/>
      <c r="JRF97" s="342"/>
      <c r="JRG97" s="342"/>
      <c r="JRH97" s="342"/>
      <c r="JRI97" s="342"/>
      <c r="JRJ97" s="342"/>
      <c r="JRK97" s="342"/>
      <c r="JRL97" s="342"/>
      <c r="JRM97" s="342"/>
      <c r="JRN97" s="342"/>
      <c r="JRO97" s="342"/>
      <c r="JRP97" s="342"/>
      <c r="JRQ97" s="342"/>
      <c r="JRR97" s="342"/>
      <c r="JRS97" s="342"/>
      <c r="JRT97" s="342"/>
      <c r="JRU97" s="342"/>
      <c r="JRV97" s="342"/>
      <c r="JRW97" s="342"/>
      <c r="JRX97" s="342"/>
      <c r="JRY97" s="342"/>
      <c r="JRZ97" s="342"/>
      <c r="JSA97" s="342"/>
      <c r="JSB97" s="342"/>
      <c r="JSC97" s="342"/>
      <c r="JSD97" s="342"/>
      <c r="JSE97" s="342"/>
      <c r="JSF97" s="342"/>
      <c r="JSG97" s="342"/>
      <c r="JSH97" s="342"/>
      <c r="JSI97" s="342"/>
      <c r="JSJ97" s="342"/>
      <c r="JSK97" s="342"/>
      <c r="JSL97" s="342"/>
      <c r="JSM97" s="342"/>
      <c r="JSN97" s="342"/>
      <c r="JSO97" s="342"/>
      <c r="JSP97" s="342"/>
      <c r="JSQ97" s="342"/>
      <c r="JSR97" s="342"/>
      <c r="JSS97" s="342"/>
      <c r="JST97" s="342"/>
      <c r="JSU97" s="342"/>
      <c r="JSV97" s="342"/>
      <c r="JSW97" s="342"/>
      <c r="JSX97" s="342"/>
      <c r="JSY97" s="342"/>
      <c r="JSZ97" s="342"/>
      <c r="JTA97" s="342"/>
      <c r="JTB97" s="342"/>
      <c r="JTC97" s="342"/>
      <c r="JTD97" s="342"/>
      <c r="JTE97" s="342"/>
      <c r="JTF97" s="342"/>
      <c r="JTG97" s="342"/>
      <c r="JTH97" s="342"/>
      <c r="JTI97" s="342"/>
      <c r="JTJ97" s="342"/>
      <c r="JTK97" s="342"/>
      <c r="JTL97" s="342"/>
      <c r="JTM97" s="342"/>
      <c r="JTN97" s="342"/>
      <c r="JTO97" s="342"/>
      <c r="JTP97" s="342"/>
      <c r="JTQ97" s="342"/>
      <c r="JTR97" s="342"/>
      <c r="JTS97" s="342"/>
      <c r="JTT97" s="342"/>
      <c r="JTU97" s="342"/>
      <c r="JTV97" s="342"/>
      <c r="JTW97" s="342"/>
      <c r="JTX97" s="342"/>
      <c r="JTY97" s="342"/>
      <c r="JTZ97" s="342"/>
      <c r="JUA97" s="342"/>
      <c r="JUB97" s="342"/>
      <c r="JUC97" s="342"/>
      <c r="JUD97" s="342"/>
      <c r="JUE97" s="342"/>
      <c r="JUF97" s="342"/>
      <c r="JUG97" s="342"/>
      <c r="JUH97" s="342"/>
      <c r="JUI97" s="342"/>
      <c r="JUJ97" s="342"/>
      <c r="JUK97" s="342"/>
      <c r="JUL97" s="342"/>
      <c r="JUM97" s="342"/>
      <c r="JUN97" s="342"/>
      <c r="JUO97" s="342"/>
      <c r="JUP97" s="342"/>
      <c r="JUQ97" s="342"/>
      <c r="JUR97" s="342"/>
      <c r="JUS97" s="342"/>
      <c r="JUT97" s="342"/>
      <c r="JUU97" s="342"/>
      <c r="JUV97" s="342"/>
      <c r="JUW97" s="342"/>
      <c r="JUX97" s="342"/>
      <c r="JUY97" s="342"/>
      <c r="JUZ97" s="342"/>
      <c r="JVA97" s="342"/>
      <c r="JVB97" s="342"/>
      <c r="JVC97" s="342"/>
      <c r="JVD97" s="342"/>
      <c r="JVE97" s="342"/>
      <c r="JVF97" s="342"/>
      <c r="JVG97" s="342"/>
      <c r="JVH97" s="342"/>
      <c r="JVI97" s="342"/>
      <c r="JVJ97" s="342"/>
      <c r="JVK97" s="342"/>
      <c r="JVL97" s="342"/>
      <c r="JVM97" s="342"/>
      <c r="JVN97" s="342"/>
      <c r="JVO97" s="342"/>
      <c r="JVP97" s="342"/>
      <c r="JVQ97" s="342"/>
      <c r="JVR97" s="342"/>
      <c r="JVS97" s="342"/>
      <c r="JVT97" s="342"/>
      <c r="JVU97" s="342"/>
      <c r="JVV97" s="342"/>
      <c r="JVW97" s="342"/>
      <c r="JVX97" s="342"/>
      <c r="JVY97" s="342"/>
      <c r="JVZ97" s="342"/>
      <c r="JWA97" s="342"/>
      <c r="JWB97" s="342"/>
      <c r="JWC97" s="342"/>
      <c r="JWD97" s="342"/>
      <c r="JWE97" s="342"/>
      <c r="JWF97" s="342"/>
      <c r="JWG97" s="342"/>
      <c r="JWH97" s="342"/>
      <c r="JWI97" s="342"/>
      <c r="JWJ97" s="342"/>
      <c r="JWK97" s="342"/>
      <c r="JWL97" s="342"/>
      <c r="JWM97" s="342"/>
      <c r="JWN97" s="342"/>
      <c r="JWO97" s="342"/>
      <c r="JWP97" s="342"/>
      <c r="JWQ97" s="342"/>
      <c r="JWR97" s="342"/>
      <c r="JWS97" s="342"/>
      <c r="JWT97" s="342"/>
      <c r="JWU97" s="342"/>
      <c r="JWV97" s="342"/>
      <c r="JWW97" s="342"/>
      <c r="JWX97" s="342"/>
      <c r="JWY97" s="342"/>
      <c r="JWZ97" s="342"/>
      <c r="JXA97" s="342"/>
      <c r="JXB97" s="342"/>
      <c r="JXC97" s="342"/>
      <c r="JXD97" s="342"/>
      <c r="JXE97" s="342"/>
      <c r="JXF97" s="342"/>
      <c r="JXG97" s="342"/>
      <c r="JXH97" s="342"/>
      <c r="JXI97" s="342"/>
      <c r="JXJ97" s="342"/>
      <c r="JXK97" s="342"/>
      <c r="JXL97" s="342"/>
      <c r="JXM97" s="342"/>
      <c r="JXN97" s="342"/>
      <c r="JXO97" s="342"/>
      <c r="JXP97" s="342"/>
      <c r="JXQ97" s="342"/>
      <c r="JXR97" s="342"/>
      <c r="JXS97" s="342"/>
      <c r="JXT97" s="342"/>
      <c r="JXU97" s="342"/>
      <c r="JXV97" s="342"/>
      <c r="JXW97" s="342"/>
      <c r="JXX97" s="342"/>
      <c r="JXY97" s="342"/>
      <c r="JXZ97" s="342"/>
      <c r="JYA97" s="342"/>
      <c r="JYB97" s="342"/>
      <c r="JYC97" s="342"/>
      <c r="JYD97" s="342"/>
      <c r="JYE97" s="342"/>
      <c r="JYF97" s="342"/>
      <c r="JYG97" s="342"/>
      <c r="JYH97" s="342"/>
      <c r="JYI97" s="342"/>
      <c r="JYJ97" s="342"/>
      <c r="JYK97" s="342"/>
      <c r="JYL97" s="342"/>
      <c r="JYM97" s="342"/>
      <c r="JYN97" s="342"/>
      <c r="JYO97" s="342"/>
      <c r="JYP97" s="342"/>
      <c r="JYQ97" s="342"/>
      <c r="JYR97" s="342"/>
      <c r="JYS97" s="342"/>
      <c r="JYT97" s="342"/>
      <c r="JYU97" s="342"/>
      <c r="JYV97" s="342"/>
      <c r="JYW97" s="342"/>
      <c r="JYX97" s="342"/>
      <c r="JYY97" s="342"/>
      <c r="JYZ97" s="342"/>
      <c r="JZA97" s="342"/>
      <c r="JZB97" s="342"/>
      <c r="JZC97" s="342"/>
      <c r="JZD97" s="342"/>
      <c r="JZE97" s="342"/>
      <c r="JZF97" s="342"/>
      <c r="JZG97" s="342"/>
      <c r="JZH97" s="342"/>
      <c r="JZI97" s="342"/>
      <c r="JZJ97" s="342"/>
      <c r="JZK97" s="342"/>
      <c r="JZL97" s="342"/>
      <c r="JZM97" s="342"/>
      <c r="JZN97" s="342"/>
      <c r="JZO97" s="342"/>
      <c r="JZP97" s="342"/>
      <c r="JZQ97" s="342"/>
      <c r="JZR97" s="342"/>
      <c r="JZS97" s="342"/>
      <c r="JZT97" s="342"/>
      <c r="JZU97" s="342"/>
      <c r="JZV97" s="342"/>
      <c r="JZW97" s="342"/>
      <c r="JZX97" s="342"/>
      <c r="JZY97" s="342"/>
      <c r="JZZ97" s="342"/>
      <c r="KAA97" s="342"/>
      <c r="KAB97" s="342"/>
      <c r="KAC97" s="342"/>
      <c r="KAD97" s="342"/>
      <c r="KAE97" s="342"/>
      <c r="KAF97" s="342"/>
      <c r="KAG97" s="342"/>
      <c r="KAH97" s="342"/>
      <c r="KAI97" s="342"/>
      <c r="KAJ97" s="342"/>
      <c r="KAK97" s="342"/>
      <c r="KAL97" s="342"/>
      <c r="KAM97" s="342"/>
      <c r="KAN97" s="342"/>
      <c r="KAO97" s="342"/>
      <c r="KAP97" s="342"/>
      <c r="KAQ97" s="342"/>
      <c r="KAR97" s="342"/>
      <c r="KAS97" s="342"/>
      <c r="KAT97" s="342"/>
      <c r="KAU97" s="342"/>
      <c r="KAV97" s="342"/>
      <c r="KAW97" s="342"/>
      <c r="KAX97" s="342"/>
      <c r="KAY97" s="342"/>
      <c r="KAZ97" s="342"/>
      <c r="KBA97" s="342"/>
      <c r="KBB97" s="342"/>
      <c r="KBC97" s="342"/>
      <c r="KBD97" s="342"/>
      <c r="KBE97" s="342"/>
      <c r="KBF97" s="342"/>
      <c r="KBG97" s="342"/>
      <c r="KBH97" s="342"/>
      <c r="KBI97" s="342"/>
      <c r="KBJ97" s="342"/>
      <c r="KBK97" s="342"/>
      <c r="KBL97" s="342"/>
      <c r="KBM97" s="342"/>
      <c r="KBN97" s="342"/>
      <c r="KBO97" s="342"/>
      <c r="KBP97" s="342"/>
      <c r="KBQ97" s="342"/>
      <c r="KBR97" s="342"/>
      <c r="KBS97" s="342"/>
      <c r="KBT97" s="342"/>
      <c r="KBU97" s="342"/>
      <c r="KBV97" s="342"/>
      <c r="KBW97" s="342"/>
      <c r="KBX97" s="342"/>
      <c r="KBY97" s="342"/>
      <c r="KBZ97" s="342"/>
      <c r="KCA97" s="342"/>
      <c r="KCB97" s="342"/>
      <c r="KCC97" s="342"/>
      <c r="KCD97" s="342"/>
      <c r="KCE97" s="342"/>
      <c r="KCF97" s="342"/>
      <c r="KCG97" s="342"/>
      <c r="KCH97" s="342"/>
      <c r="KCI97" s="342"/>
      <c r="KCJ97" s="342"/>
      <c r="KCK97" s="342"/>
      <c r="KCL97" s="342"/>
      <c r="KCM97" s="342"/>
      <c r="KCN97" s="342"/>
      <c r="KCO97" s="342"/>
      <c r="KCP97" s="342"/>
      <c r="KCQ97" s="342"/>
      <c r="KCR97" s="342"/>
      <c r="KCS97" s="342"/>
      <c r="KCT97" s="342"/>
      <c r="KCU97" s="342"/>
      <c r="KCV97" s="342"/>
      <c r="KCW97" s="342"/>
      <c r="KCX97" s="342"/>
      <c r="KCY97" s="342"/>
      <c r="KCZ97" s="342"/>
      <c r="KDA97" s="342"/>
      <c r="KDB97" s="342"/>
      <c r="KDC97" s="342"/>
      <c r="KDD97" s="342"/>
      <c r="KDE97" s="342"/>
      <c r="KDF97" s="342"/>
      <c r="KDG97" s="342"/>
      <c r="KDH97" s="342"/>
      <c r="KDI97" s="342"/>
      <c r="KDJ97" s="342"/>
      <c r="KDK97" s="342"/>
      <c r="KDL97" s="342"/>
      <c r="KDM97" s="342"/>
      <c r="KDN97" s="342"/>
      <c r="KDO97" s="342"/>
      <c r="KDP97" s="342"/>
      <c r="KDQ97" s="342"/>
      <c r="KDR97" s="342"/>
      <c r="KDS97" s="342"/>
      <c r="KDT97" s="342"/>
      <c r="KDU97" s="342"/>
      <c r="KDV97" s="342"/>
      <c r="KDW97" s="342"/>
      <c r="KDX97" s="342"/>
      <c r="KDY97" s="342"/>
      <c r="KDZ97" s="342"/>
      <c r="KEA97" s="342"/>
      <c r="KEB97" s="342"/>
      <c r="KEC97" s="342"/>
      <c r="KED97" s="342"/>
      <c r="KEE97" s="342"/>
      <c r="KEF97" s="342"/>
      <c r="KEG97" s="342"/>
      <c r="KEH97" s="342"/>
      <c r="KEI97" s="342"/>
      <c r="KEJ97" s="342"/>
      <c r="KEK97" s="342"/>
      <c r="KEL97" s="342"/>
      <c r="KEM97" s="342"/>
      <c r="KEN97" s="342"/>
      <c r="KEO97" s="342"/>
      <c r="KEP97" s="342"/>
      <c r="KEQ97" s="342"/>
      <c r="KER97" s="342"/>
      <c r="KES97" s="342"/>
      <c r="KET97" s="342"/>
      <c r="KEU97" s="342"/>
      <c r="KEV97" s="342"/>
      <c r="KEW97" s="342"/>
      <c r="KEX97" s="342"/>
      <c r="KEY97" s="342"/>
      <c r="KEZ97" s="342"/>
      <c r="KFA97" s="342"/>
      <c r="KFB97" s="342"/>
      <c r="KFC97" s="342"/>
      <c r="KFD97" s="342"/>
      <c r="KFE97" s="342"/>
      <c r="KFF97" s="342"/>
      <c r="KFG97" s="342"/>
      <c r="KFH97" s="342"/>
      <c r="KFI97" s="342"/>
      <c r="KFJ97" s="342"/>
      <c r="KFK97" s="342"/>
      <c r="KFL97" s="342"/>
      <c r="KFM97" s="342"/>
      <c r="KFN97" s="342"/>
      <c r="KFO97" s="342"/>
      <c r="KFP97" s="342"/>
      <c r="KFQ97" s="342"/>
      <c r="KFR97" s="342"/>
      <c r="KFS97" s="342"/>
      <c r="KFT97" s="342"/>
      <c r="KFU97" s="342"/>
      <c r="KFV97" s="342"/>
      <c r="KFW97" s="342"/>
      <c r="KFX97" s="342"/>
      <c r="KFY97" s="342"/>
      <c r="KFZ97" s="342"/>
      <c r="KGA97" s="342"/>
      <c r="KGB97" s="342"/>
      <c r="KGC97" s="342"/>
      <c r="KGD97" s="342"/>
      <c r="KGE97" s="342"/>
      <c r="KGF97" s="342"/>
      <c r="KGG97" s="342"/>
      <c r="KGH97" s="342"/>
      <c r="KGI97" s="342"/>
      <c r="KGJ97" s="342"/>
      <c r="KGK97" s="342"/>
      <c r="KGL97" s="342"/>
      <c r="KGM97" s="342"/>
      <c r="KGN97" s="342"/>
      <c r="KGO97" s="342"/>
      <c r="KGP97" s="342"/>
      <c r="KGQ97" s="342"/>
      <c r="KGR97" s="342"/>
      <c r="KGS97" s="342"/>
      <c r="KGT97" s="342"/>
      <c r="KGU97" s="342"/>
      <c r="KGV97" s="342"/>
      <c r="KGW97" s="342"/>
      <c r="KGX97" s="342"/>
      <c r="KGY97" s="342"/>
      <c r="KGZ97" s="342"/>
      <c r="KHA97" s="342"/>
      <c r="KHB97" s="342"/>
      <c r="KHC97" s="342"/>
      <c r="KHD97" s="342"/>
      <c r="KHE97" s="342"/>
      <c r="KHF97" s="342"/>
      <c r="KHG97" s="342"/>
      <c r="KHH97" s="342"/>
      <c r="KHI97" s="342"/>
      <c r="KHJ97" s="342"/>
      <c r="KHK97" s="342"/>
      <c r="KHL97" s="342"/>
      <c r="KHM97" s="342"/>
      <c r="KHN97" s="342"/>
      <c r="KHO97" s="342"/>
      <c r="KHP97" s="342"/>
      <c r="KHQ97" s="342"/>
      <c r="KHR97" s="342"/>
      <c r="KHS97" s="342"/>
      <c r="KHT97" s="342"/>
      <c r="KHU97" s="342"/>
      <c r="KHV97" s="342"/>
      <c r="KHW97" s="342"/>
      <c r="KHX97" s="342"/>
      <c r="KHY97" s="342"/>
      <c r="KHZ97" s="342"/>
      <c r="KIA97" s="342"/>
      <c r="KIB97" s="342"/>
      <c r="KIC97" s="342"/>
      <c r="KID97" s="342"/>
      <c r="KIE97" s="342"/>
      <c r="KIF97" s="342"/>
      <c r="KIG97" s="342"/>
      <c r="KIH97" s="342"/>
      <c r="KII97" s="342"/>
      <c r="KIJ97" s="342"/>
      <c r="KIK97" s="342"/>
      <c r="KIL97" s="342"/>
      <c r="KIM97" s="342"/>
      <c r="KIN97" s="342"/>
      <c r="KIO97" s="342"/>
      <c r="KIP97" s="342"/>
      <c r="KIQ97" s="342"/>
      <c r="KIR97" s="342"/>
      <c r="KIS97" s="342"/>
      <c r="KIT97" s="342"/>
      <c r="KIU97" s="342"/>
      <c r="KIV97" s="342"/>
      <c r="KIW97" s="342"/>
      <c r="KIX97" s="342"/>
      <c r="KIY97" s="342"/>
      <c r="KIZ97" s="342"/>
      <c r="KJA97" s="342"/>
      <c r="KJB97" s="342"/>
      <c r="KJC97" s="342"/>
      <c r="KJD97" s="342"/>
      <c r="KJE97" s="342"/>
      <c r="KJF97" s="342"/>
      <c r="KJG97" s="342"/>
      <c r="KJH97" s="342"/>
      <c r="KJI97" s="342"/>
      <c r="KJJ97" s="342"/>
      <c r="KJK97" s="342"/>
      <c r="KJL97" s="342"/>
      <c r="KJM97" s="342"/>
      <c r="KJN97" s="342"/>
      <c r="KJO97" s="342"/>
      <c r="KJP97" s="342"/>
      <c r="KJQ97" s="342"/>
      <c r="KJR97" s="342"/>
      <c r="KJS97" s="342"/>
      <c r="KJT97" s="342"/>
      <c r="KJU97" s="342"/>
      <c r="KJV97" s="342"/>
      <c r="KJW97" s="342"/>
      <c r="KJX97" s="342"/>
      <c r="KJY97" s="342"/>
      <c r="KJZ97" s="342"/>
      <c r="KKA97" s="342"/>
      <c r="KKB97" s="342"/>
      <c r="KKC97" s="342"/>
      <c r="KKD97" s="342"/>
      <c r="KKE97" s="342"/>
      <c r="KKF97" s="342"/>
      <c r="KKG97" s="342"/>
      <c r="KKH97" s="342"/>
      <c r="KKI97" s="342"/>
      <c r="KKJ97" s="342"/>
      <c r="KKK97" s="342"/>
      <c r="KKL97" s="342"/>
      <c r="KKM97" s="342"/>
      <c r="KKN97" s="342"/>
      <c r="KKO97" s="342"/>
      <c r="KKP97" s="342"/>
      <c r="KKQ97" s="342"/>
      <c r="KKR97" s="342"/>
      <c r="KKS97" s="342"/>
      <c r="KKT97" s="342"/>
      <c r="KKU97" s="342"/>
      <c r="KKV97" s="342"/>
      <c r="KKW97" s="342"/>
      <c r="KKX97" s="342"/>
      <c r="KKY97" s="342"/>
      <c r="KKZ97" s="342"/>
      <c r="KLA97" s="342"/>
      <c r="KLB97" s="342"/>
      <c r="KLC97" s="342"/>
      <c r="KLD97" s="342"/>
      <c r="KLE97" s="342"/>
      <c r="KLF97" s="342"/>
      <c r="KLG97" s="342"/>
      <c r="KLH97" s="342"/>
      <c r="KLI97" s="342"/>
      <c r="KLJ97" s="342"/>
      <c r="KLK97" s="342"/>
      <c r="KLL97" s="342"/>
      <c r="KLM97" s="342"/>
      <c r="KLN97" s="342"/>
      <c r="KLO97" s="342"/>
      <c r="KLP97" s="342"/>
      <c r="KLQ97" s="342"/>
      <c r="KLR97" s="342"/>
      <c r="KLS97" s="342"/>
      <c r="KLT97" s="342"/>
      <c r="KLU97" s="342"/>
      <c r="KLV97" s="342"/>
      <c r="KLW97" s="342"/>
      <c r="KLX97" s="342"/>
      <c r="KLY97" s="342"/>
      <c r="KLZ97" s="342"/>
      <c r="KMA97" s="342"/>
      <c r="KMB97" s="342"/>
      <c r="KMC97" s="342"/>
      <c r="KMD97" s="342"/>
      <c r="KME97" s="342"/>
      <c r="KMF97" s="342"/>
      <c r="KMG97" s="342"/>
      <c r="KMH97" s="342"/>
      <c r="KMI97" s="342"/>
      <c r="KMJ97" s="342"/>
      <c r="KMK97" s="342"/>
      <c r="KML97" s="342"/>
      <c r="KMM97" s="342"/>
      <c r="KMN97" s="342"/>
      <c r="KMO97" s="342"/>
      <c r="KMP97" s="342"/>
      <c r="KMQ97" s="342"/>
      <c r="KMR97" s="342"/>
      <c r="KMS97" s="342"/>
      <c r="KMT97" s="342"/>
      <c r="KMU97" s="342"/>
      <c r="KMV97" s="342"/>
      <c r="KMW97" s="342"/>
      <c r="KMX97" s="342"/>
      <c r="KMY97" s="342"/>
      <c r="KMZ97" s="342"/>
      <c r="KNA97" s="342"/>
      <c r="KNB97" s="342"/>
      <c r="KNC97" s="342"/>
      <c r="KND97" s="342"/>
      <c r="KNE97" s="342"/>
      <c r="KNF97" s="342"/>
      <c r="KNG97" s="342"/>
      <c r="KNH97" s="342"/>
      <c r="KNI97" s="342"/>
      <c r="KNJ97" s="342"/>
      <c r="KNK97" s="342"/>
      <c r="KNL97" s="342"/>
      <c r="KNM97" s="342"/>
      <c r="KNN97" s="342"/>
      <c r="KNO97" s="342"/>
      <c r="KNP97" s="342"/>
      <c r="KNQ97" s="342"/>
      <c r="KNR97" s="342"/>
      <c r="KNS97" s="342"/>
      <c r="KNT97" s="342"/>
      <c r="KNU97" s="342"/>
      <c r="KNV97" s="342"/>
      <c r="KNW97" s="342"/>
      <c r="KNX97" s="342"/>
      <c r="KNY97" s="342"/>
      <c r="KNZ97" s="342"/>
      <c r="KOA97" s="342"/>
      <c r="KOB97" s="342"/>
      <c r="KOC97" s="342"/>
      <c r="KOD97" s="342"/>
      <c r="KOE97" s="342"/>
      <c r="KOF97" s="342"/>
      <c r="KOG97" s="342"/>
      <c r="KOH97" s="342"/>
      <c r="KOI97" s="342"/>
      <c r="KOJ97" s="342"/>
      <c r="KOK97" s="342"/>
      <c r="KOL97" s="342"/>
      <c r="KOM97" s="342"/>
      <c r="KON97" s="342"/>
      <c r="KOO97" s="342"/>
      <c r="KOP97" s="342"/>
      <c r="KOQ97" s="342"/>
      <c r="KOR97" s="342"/>
      <c r="KOS97" s="342"/>
      <c r="KOT97" s="342"/>
      <c r="KOU97" s="342"/>
      <c r="KOV97" s="342"/>
      <c r="KOW97" s="342"/>
      <c r="KOX97" s="342"/>
      <c r="KOY97" s="342"/>
      <c r="KOZ97" s="342"/>
      <c r="KPA97" s="342"/>
      <c r="KPB97" s="342"/>
      <c r="KPC97" s="342"/>
      <c r="KPD97" s="342"/>
      <c r="KPE97" s="342"/>
      <c r="KPF97" s="342"/>
      <c r="KPG97" s="342"/>
      <c r="KPH97" s="342"/>
      <c r="KPI97" s="342"/>
      <c r="KPJ97" s="342"/>
      <c r="KPK97" s="342"/>
      <c r="KPL97" s="342"/>
      <c r="KPM97" s="342"/>
      <c r="KPN97" s="342"/>
      <c r="KPO97" s="342"/>
      <c r="KPP97" s="342"/>
      <c r="KPQ97" s="342"/>
      <c r="KPR97" s="342"/>
      <c r="KPS97" s="342"/>
      <c r="KPT97" s="342"/>
      <c r="KPU97" s="342"/>
      <c r="KPV97" s="342"/>
      <c r="KPW97" s="342"/>
      <c r="KPX97" s="342"/>
      <c r="KPY97" s="342"/>
      <c r="KPZ97" s="342"/>
      <c r="KQA97" s="342"/>
      <c r="KQB97" s="342"/>
      <c r="KQC97" s="342"/>
      <c r="KQD97" s="342"/>
      <c r="KQE97" s="342"/>
      <c r="KQF97" s="342"/>
      <c r="KQG97" s="342"/>
      <c r="KQH97" s="342"/>
      <c r="KQI97" s="342"/>
      <c r="KQJ97" s="342"/>
      <c r="KQK97" s="342"/>
      <c r="KQL97" s="342"/>
      <c r="KQM97" s="342"/>
      <c r="KQN97" s="342"/>
      <c r="KQO97" s="342"/>
      <c r="KQP97" s="342"/>
      <c r="KQQ97" s="342"/>
      <c r="KQR97" s="342"/>
      <c r="KQS97" s="342"/>
      <c r="KQT97" s="342"/>
      <c r="KQU97" s="342"/>
      <c r="KQV97" s="342"/>
      <c r="KQW97" s="342"/>
      <c r="KQX97" s="342"/>
      <c r="KQY97" s="342"/>
      <c r="KQZ97" s="342"/>
      <c r="KRA97" s="342"/>
      <c r="KRB97" s="342"/>
      <c r="KRC97" s="342"/>
      <c r="KRD97" s="342"/>
      <c r="KRE97" s="342"/>
      <c r="KRF97" s="342"/>
      <c r="KRG97" s="342"/>
      <c r="KRH97" s="342"/>
      <c r="KRI97" s="342"/>
      <c r="KRJ97" s="342"/>
      <c r="KRK97" s="342"/>
      <c r="KRL97" s="342"/>
      <c r="KRM97" s="342"/>
      <c r="KRN97" s="342"/>
      <c r="KRO97" s="342"/>
      <c r="KRP97" s="342"/>
      <c r="KRQ97" s="342"/>
      <c r="KRR97" s="342"/>
      <c r="KRS97" s="342"/>
      <c r="KRT97" s="342"/>
      <c r="KRU97" s="342"/>
      <c r="KRV97" s="342"/>
      <c r="KRW97" s="342"/>
      <c r="KRX97" s="342"/>
      <c r="KRY97" s="342"/>
      <c r="KRZ97" s="342"/>
      <c r="KSA97" s="342"/>
      <c r="KSB97" s="342"/>
      <c r="KSC97" s="342"/>
      <c r="KSD97" s="342"/>
      <c r="KSE97" s="342"/>
      <c r="KSF97" s="342"/>
      <c r="KSG97" s="342"/>
      <c r="KSH97" s="342"/>
      <c r="KSI97" s="342"/>
      <c r="KSJ97" s="342"/>
      <c r="KSK97" s="342"/>
      <c r="KSL97" s="342"/>
      <c r="KSM97" s="342"/>
      <c r="KSN97" s="342"/>
      <c r="KSO97" s="342"/>
      <c r="KSP97" s="342"/>
      <c r="KSQ97" s="342"/>
      <c r="KSR97" s="342"/>
      <c r="KSS97" s="342"/>
      <c r="KST97" s="342"/>
      <c r="KSU97" s="342"/>
      <c r="KSV97" s="342"/>
      <c r="KSW97" s="342"/>
      <c r="KSX97" s="342"/>
      <c r="KSY97" s="342"/>
      <c r="KSZ97" s="342"/>
      <c r="KTA97" s="342"/>
      <c r="KTB97" s="342"/>
      <c r="KTC97" s="342"/>
      <c r="KTD97" s="342"/>
      <c r="KTE97" s="342"/>
      <c r="KTF97" s="342"/>
      <c r="KTG97" s="342"/>
      <c r="KTH97" s="342"/>
      <c r="KTI97" s="342"/>
      <c r="KTJ97" s="342"/>
      <c r="KTK97" s="342"/>
      <c r="KTL97" s="342"/>
      <c r="KTM97" s="342"/>
      <c r="KTN97" s="342"/>
      <c r="KTO97" s="342"/>
      <c r="KTP97" s="342"/>
      <c r="KTQ97" s="342"/>
      <c r="KTR97" s="342"/>
      <c r="KTS97" s="342"/>
      <c r="KTT97" s="342"/>
      <c r="KTU97" s="342"/>
      <c r="KTV97" s="342"/>
      <c r="KTW97" s="342"/>
      <c r="KTX97" s="342"/>
      <c r="KTY97" s="342"/>
      <c r="KTZ97" s="342"/>
      <c r="KUA97" s="342"/>
      <c r="KUB97" s="342"/>
      <c r="KUC97" s="342"/>
      <c r="KUD97" s="342"/>
      <c r="KUE97" s="342"/>
      <c r="KUF97" s="342"/>
      <c r="KUG97" s="342"/>
      <c r="KUH97" s="342"/>
      <c r="KUI97" s="342"/>
      <c r="KUJ97" s="342"/>
      <c r="KUK97" s="342"/>
      <c r="KUL97" s="342"/>
      <c r="KUM97" s="342"/>
      <c r="KUN97" s="342"/>
      <c r="KUO97" s="342"/>
      <c r="KUP97" s="342"/>
      <c r="KUQ97" s="342"/>
      <c r="KUR97" s="342"/>
      <c r="KUS97" s="342"/>
      <c r="KUT97" s="342"/>
      <c r="KUU97" s="342"/>
      <c r="KUV97" s="342"/>
      <c r="KUW97" s="342"/>
      <c r="KUX97" s="342"/>
      <c r="KUY97" s="342"/>
      <c r="KUZ97" s="342"/>
      <c r="KVA97" s="342"/>
      <c r="KVB97" s="342"/>
      <c r="KVC97" s="342"/>
      <c r="KVD97" s="342"/>
      <c r="KVE97" s="342"/>
      <c r="KVF97" s="342"/>
      <c r="KVG97" s="342"/>
      <c r="KVH97" s="342"/>
      <c r="KVI97" s="342"/>
      <c r="KVJ97" s="342"/>
      <c r="KVK97" s="342"/>
      <c r="KVL97" s="342"/>
      <c r="KVM97" s="342"/>
      <c r="KVN97" s="342"/>
      <c r="KVO97" s="342"/>
      <c r="KVP97" s="342"/>
      <c r="KVQ97" s="342"/>
      <c r="KVR97" s="342"/>
      <c r="KVS97" s="342"/>
      <c r="KVT97" s="342"/>
      <c r="KVU97" s="342"/>
      <c r="KVV97" s="342"/>
      <c r="KVW97" s="342"/>
      <c r="KVX97" s="342"/>
      <c r="KVY97" s="342"/>
      <c r="KVZ97" s="342"/>
      <c r="KWA97" s="342"/>
      <c r="KWB97" s="342"/>
      <c r="KWC97" s="342"/>
      <c r="KWD97" s="342"/>
      <c r="KWE97" s="342"/>
      <c r="KWF97" s="342"/>
      <c r="KWG97" s="342"/>
      <c r="KWH97" s="342"/>
      <c r="KWI97" s="342"/>
      <c r="KWJ97" s="342"/>
      <c r="KWK97" s="342"/>
      <c r="KWL97" s="342"/>
      <c r="KWM97" s="342"/>
      <c r="KWN97" s="342"/>
      <c r="KWO97" s="342"/>
      <c r="KWP97" s="342"/>
      <c r="KWQ97" s="342"/>
      <c r="KWR97" s="342"/>
      <c r="KWS97" s="342"/>
      <c r="KWT97" s="342"/>
      <c r="KWU97" s="342"/>
      <c r="KWV97" s="342"/>
      <c r="KWW97" s="342"/>
      <c r="KWX97" s="342"/>
      <c r="KWY97" s="342"/>
      <c r="KWZ97" s="342"/>
      <c r="KXA97" s="342"/>
      <c r="KXB97" s="342"/>
      <c r="KXC97" s="342"/>
      <c r="KXD97" s="342"/>
      <c r="KXE97" s="342"/>
      <c r="KXF97" s="342"/>
      <c r="KXG97" s="342"/>
      <c r="KXH97" s="342"/>
      <c r="KXI97" s="342"/>
      <c r="KXJ97" s="342"/>
      <c r="KXK97" s="342"/>
      <c r="KXL97" s="342"/>
      <c r="KXM97" s="342"/>
      <c r="KXN97" s="342"/>
      <c r="KXO97" s="342"/>
      <c r="KXP97" s="342"/>
      <c r="KXQ97" s="342"/>
      <c r="KXR97" s="342"/>
      <c r="KXS97" s="342"/>
      <c r="KXT97" s="342"/>
      <c r="KXU97" s="342"/>
      <c r="KXV97" s="342"/>
      <c r="KXW97" s="342"/>
      <c r="KXX97" s="342"/>
      <c r="KXY97" s="342"/>
      <c r="KXZ97" s="342"/>
      <c r="KYA97" s="342"/>
      <c r="KYB97" s="342"/>
      <c r="KYC97" s="342"/>
      <c r="KYD97" s="342"/>
      <c r="KYE97" s="342"/>
      <c r="KYF97" s="342"/>
      <c r="KYG97" s="342"/>
      <c r="KYH97" s="342"/>
      <c r="KYI97" s="342"/>
      <c r="KYJ97" s="342"/>
      <c r="KYK97" s="342"/>
      <c r="KYL97" s="342"/>
      <c r="KYM97" s="342"/>
      <c r="KYN97" s="342"/>
      <c r="KYO97" s="342"/>
      <c r="KYP97" s="342"/>
      <c r="KYQ97" s="342"/>
      <c r="KYR97" s="342"/>
      <c r="KYS97" s="342"/>
      <c r="KYT97" s="342"/>
      <c r="KYU97" s="342"/>
      <c r="KYV97" s="342"/>
      <c r="KYW97" s="342"/>
      <c r="KYX97" s="342"/>
      <c r="KYY97" s="342"/>
      <c r="KYZ97" s="342"/>
      <c r="KZA97" s="342"/>
      <c r="KZB97" s="342"/>
      <c r="KZC97" s="342"/>
      <c r="KZD97" s="342"/>
      <c r="KZE97" s="342"/>
      <c r="KZF97" s="342"/>
      <c r="KZG97" s="342"/>
      <c r="KZH97" s="342"/>
      <c r="KZI97" s="342"/>
      <c r="KZJ97" s="342"/>
      <c r="KZK97" s="342"/>
      <c r="KZL97" s="342"/>
      <c r="KZM97" s="342"/>
      <c r="KZN97" s="342"/>
      <c r="KZO97" s="342"/>
      <c r="KZP97" s="342"/>
      <c r="KZQ97" s="342"/>
      <c r="KZR97" s="342"/>
      <c r="KZS97" s="342"/>
      <c r="KZT97" s="342"/>
      <c r="KZU97" s="342"/>
      <c r="KZV97" s="342"/>
      <c r="KZW97" s="342"/>
      <c r="KZX97" s="342"/>
      <c r="KZY97" s="342"/>
      <c r="KZZ97" s="342"/>
      <c r="LAA97" s="342"/>
      <c r="LAB97" s="342"/>
      <c r="LAC97" s="342"/>
      <c r="LAD97" s="342"/>
      <c r="LAE97" s="342"/>
      <c r="LAF97" s="342"/>
      <c r="LAG97" s="342"/>
      <c r="LAH97" s="342"/>
      <c r="LAI97" s="342"/>
      <c r="LAJ97" s="342"/>
      <c r="LAK97" s="342"/>
      <c r="LAL97" s="342"/>
      <c r="LAM97" s="342"/>
      <c r="LAN97" s="342"/>
      <c r="LAO97" s="342"/>
      <c r="LAP97" s="342"/>
      <c r="LAQ97" s="342"/>
      <c r="LAR97" s="342"/>
      <c r="LAS97" s="342"/>
      <c r="LAT97" s="342"/>
      <c r="LAU97" s="342"/>
      <c r="LAV97" s="342"/>
      <c r="LAW97" s="342"/>
      <c r="LAX97" s="342"/>
      <c r="LAY97" s="342"/>
      <c r="LAZ97" s="342"/>
      <c r="LBA97" s="342"/>
      <c r="LBB97" s="342"/>
      <c r="LBC97" s="342"/>
      <c r="LBD97" s="342"/>
      <c r="LBE97" s="342"/>
      <c r="LBF97" s="342"/>
      <c r="LBG97" s="342"/>
      <c r="LBH97" s="342"/>
      <c r="LBI97" s="342"/>
      <c r="LBJ97" s="342"/>
      <c r="LBK97" s="342"/>
      <c r="LBL97" s="342"/>
      <c r="LBM97" s="342"/>
      <c r="LBN97" s="342"/>
      <c r="LBO97" s="342"/>
      <c r="LBP97" s="342"/>
      <c r="LBQ97" s="342"/>
      <c r="LBR97" s="342"/>
      <c r="LBS97" s="342"/>
      <c r="LBT97" s="342"/>
      <c r="LBU97" s="342"/>
      <c r="LBV97" s="342"/>
      <c r="LBW97" s="342"/>
      <c r="LBX97" s="342"/>
      <c r="LBY97" s="342"/>
      <c r="LBZ97" s="342"/>
      <c r="LCA97" s="342"/>
      <c r="LCB97" s="342"/>
      <c r="LCC97" s="342"/>
      <c r="LCD97" s="342"/>
      <c r="LCE97" s="342"/>
      <c r="LCF97" s="342"/>
      <c r="LCG97" s="342"/>
      <c r="LCH97" s="342"/>
      <c r="LCI97" s="342"/>
      <c r="LCJ97" s="342"/>
      <c r="LCK97" s="342"/>
      <c r="LCL97" s="342"/>
      <c r="LCM97" s="342"/>
      <c r="LCN97" s="342"/>
      <c r="LCO97" s="342"/>
      <c r="LCP97" s="342"/>
      <c r="LCQ97" s="342"/>
      <c r="LCR97" s="342"/>
      <c r="LCS97" s="342"/>
      <c r="LCT97" s="342"/>
      <c r="LCU97" s="342"/>
      <c r="LCV97" s="342"/>
      <c r="LCW97" s="342"/>
      <c r="LCX97" s="342"/>
      <c r="LCY97" s="342"/>
      <c r="LCZ97" s="342"/>
      <c r="LDA97" s="342"/>
      <c r="LDB97" s="342"/>
      <c r="LDC97" s="342"/>
      <c r="LDD97" s="342"/>
      <c r="LDE97" s="342"/>
      <c r="LDF97" s="342"/>
      <c r="LDG97" s="342"/>
      <c r="LDH97" s="342"/>
      <c r="LDI97" s="342"/>
      <c r="LDJ97" s="342"/>
      <c r="LDK97" s="342"/>
      <c r="LDL97" s="342"/>
      <c r="LDM97" s="342"/>
      <c r="LDN97" s="342"/>
      <c r="LDO97" s="342"/>
      <c r="LDP97" s="342"/>
      <c r="LDQ97" s="342"/>
      <c r="LDR97" s="342"/>
      <c r="LDS97" s="342"/>
      <c r="LDT97" s="342"/>
      <c r="LDU97" s="342"/>
      <c r="LDV97" s="342"/>
      <c r="LDW97" s="342"/>
      <c r="LDX97" s="342"/>
      <c r="LDY97" s="342"/>
      <c r="LDZ97" s="342"/>
      <c r="LEA97" s="342"/>
      <c r="LEB97" s="342"/>
      <c r="LEC97" s="342"/>
      <c r="LED97" s="342"/>
      <c r="LEE97" s="342"/>
      <c r="LEF97" s="342"/>
      <c r="LEG97" s="342"/>
      <c r="LEH97" s="342"/>
      <c r="LEI97" s="342"/>
      <c r="LEJ97" s="342"/>
      <c r="LEK97" s="342"/>
      <c r="LEL97" s="342"/>
      <c r="LEM97" s="342"/>
      <c r="LEN97" s="342"/>
      <c r="LEO97" s="342"/>
      <c r="LEP97" s="342"/>
      <c r="LEQ97" s="342"/>
      <c r="LER97" s="342"/>
      <c r="LES97" s="342"/>
      <c r="LET97" s="342"/>
      <c r="LEU97" s="342"/>
      <c r="LEV97" s="342"/>
      <c r="LEW97" s="342"/>
      <c r="LEX97" s="342"/>
      <c r="LEY97" s="342"/>
      <c r="LEZ97" s="342"/>
      <c r="LFA97" s="342"/>
      <c r="LFB97" s="342"/>
      <c r="LFC97" s="342"/>
      <c r="LFD97" s="342"/>
      <c r="LFE97" s="342"/>
      <c r="LFF97" s="342"/>
      <c r="LFG97" s="342"/>
      <c r="LFH97" s="342"/>
      <c r="LFI97" s="342"/>
      <c r="LFJ97" s="342"/>
      <c r="LFK97" s="342"/>
      <c r="LFL97" s="342"/>
      <c r="LFM97" s="342"/>
      <c r="LFN97" s="342"/>
      <c r="LFO97" s="342"/>
      <c r="LFP97" s="342"/>
      <c r="LFQ97" s="342"/>
      <c r="LFR97" s="342"/>
      <c r="LFS97" s="342"/>
      <c r="LFT97" s="342"/>
      <c r="LFU97" s="342"/>
      <c r="LFV97" s="342"/>
      <c r="LFW97" s="342"/>
      <c r="LFX97" s="342"/>
      <c r="LFY97" s="342"/>
      <c r="LFZ97" s="342"/>
      <c r="LGA97" s="342"/>
      <c r="LGB97" s="342"/>
      <c r="LGC97" s="342"/>
      <c r="LGD97" s="342"/>
      <c r="LGE97" s="342"/>
      <c r="LGF97" s="342"/>
      <c r="LGG97" s="342"/>
      <c r="LGH97" s="342"/>
      <c r="LGI97" s="342"/>
      <c r="LGJ97" s="342"/>
      <c r="LGK97" s="342"/>
      <c r="LGL97" s="342"/>
      <c r="LGM97" s="342"/>
      <c r="LGN97" s="342"/>
      <c r="LGO97" s="342"/>
      <c r="LGP97" s="342"/>
      <c r="LGQ97" s="342"/>
      <c r="LGR97" s="342"/>
      <c r="LGS97" s="342"/>
      <c r="LGT97" s="342"/>
      <c r="LGU97" s="342"/>
      <c r="LGV97" s="342"/>
      <c r="LGW97" s="342"/>
      <c r="LGX97" s="342"/>
      <c r="LGY97" s="342"/>
      <c r="LGZ97" s="342"/>
      <c r="LHA97" s="342"/>
      <c r="LHB97" s="342"/>
      <c r="LHC97" s="342"/>
      <c r="LHD97" s="342"/>
      <c r="LHE97" s="342"/>
      <c r="LHF97" s="342"/>
      <c r="LHG97" s="342"/>
      <c r="LHH97" s="342"/>
      <c r="LHI97" s="342"/>
      <c r="LHJ97" s="342"/>
      <c r="LHK97" s="342"/>
      <c r="LHL97" s="342"/>
      <c r="LHM97" s="342"/>
      <c r="LHN97" s="342"/>
      <c r="LHO97" s="342"/>
      <c r="LHP97" s="342"/>
      <c r="LHQ97" s="342"/>
      <c r="LHR97" s="342"/>
      <c r="LHS97" s="342"/>
      <c r="LHT97" s="342"/>
      <c r="LHU97" s="342"/>
      <c r="LHV97" s="342"/>
      <c r="LHW97" s="342"/>
      <c r="LHX97" s="342"/>
      <c r="LHY97" s="342"/>
      <c r="LHZ97" s="342"/>
      <c r="LIA97" s="342"/>
      <c r="LIB97" s="342"/>
      <c r="LIC97" s="342"/>
      <c r="LID97" s="342"/>
      <c r="LIE97" s="342"/>
      <c r="LIF97" s="342"/>
      <c r="LIG97" s="342"/>
      <c r="LIH97" s="342"/>
      <c r="LII97" s="342"/>
      <c r="LIJ97" s="342"/>
      <c r="LIK97" s="342"/>
      <c r="LIL97" s="342"/>
      <c r="LIM97" s="342"/>
      <c r="LIN97" s="342"/>
      <c r="LIO97" s="342"/>
      <c r="LIP97" s="342"/>
      <c r="LIQ97" s="342"/>
      <c r="LIR97" s="342"/>
      <c r="LIS97" s="342"/>
      <c r="LIT97" s="342"/>
      <c r="LIU97" s="342"/>
      <c r="LIV97" s="342"/>
      <c r="LIW97" s="342"/>
      <c r="LIX97" s="342"/>
      <c r="LIY97" s="342"/>
      <c r="LIZ97" s="342"/>
      <c r="LJA97" s="342"/>
      <c r="LJB97" s="342"/>
      <c r="LJC97" s="342"/>
      <c r="LJD97" s="342"/>
      <c r="LJE97" s="342"/>
      <c r="LJF97" s="342"/>
      <c r="LJG97" s="342"/>
      <c r="LJH97" s="342"/>
      <c r="LJI97" s="342"/>
      <c r="LJJ97" s="342"/>
      <c r="LJK97" s="342"/>
      <c r="LJL97" s="342"/>
      <c r="LJM97" s="342"/>
      <c r="LJN97" s="342"/>
      <c r="LJO97" s="342"/>
      <c r="LJP97" s="342"/>
      <c r="LJQ97" s="342"/>
      <c r="LJR97" s="342"/>
      <c r="LJS97" s="342"/>
      <c r="LJT97" s="342"/>
      <c r="LJU97" s="342"/>
      <c r="LJV97" s="342"/>
      <c r="LJW97" s="342"/>
      <c r="LJX97" s="342"/>
      <c r="LJY97" s="342"/>
      <c r="LJZ97" s="342"/>
      <c r="LKA97" s="342"/>
      <c r="LKB97" s="342"/>
      <c r="LKC97" s="342"/>
      <c r="LKD97" s="342"/>
      <c r="LKE97" s="342"/>
      <c r="LKF97" s="342"/>
      <c r="LKG97" s="342"/>
      <c r="LKH97" s="342"/>
      <c r="LKI97" s="342"/>
      <c r="LKJ97" s="342"/>
      <c r="LKK97" s="342"/>
      <c r="LKL97" s="342"/>
      <c r="LKM97" s="342"/>
      <c r="LKN97" s="342"/>
      <c r="LKO97" s="342"/>
      <c r="LKP97" s="342"/>
      <c r="LKQ97" s="342"/>
      <c r="LKR97" s="342"/>
      <c r="LKS97" s="342"/>
      <c r="LKT97" s="342"/>
      <c r="LKU97" s="342"/>
      <c r="LKV97" s="342"/>
      <c r="LKW97" s="342"/>
      <c r="LKX97" s="342"/>
      <c r="LKY97" s="342"/>
      <c r="LKZ97" s="342"/>
      <c r="LLA97" s="342"/>
      <c r="LLB97" s="342"/>
      <c r="LLC97" s="342"/>
      <c r="LLD97" s="342"/>
      <c r="LLE97" s="342"/>
      <c r="LLF97" s="342"/>
      <c r="LLG97" s="342"/>
      <c r="LLH97" s="342"/>
      <c r="LLI97" s="342"/>
      <c r="LLJ97" s="342"/>
      <c r="LLK97" s="342"/>
      <c r="LLL97" s="342"/>
      <c r="LLM97" s="342"/>
      <c r="LLN97" s="342"/>
      <c r="LLO97" s="342"/>
      <c r="LLP97" s="342"/>
      <c r="LLQ97" s="342"/>
      <c r="LLR97" s="342"/>
      <c r="LLS97" s="342"/>
      <c r="LLT97" s="342"/>
      <c r="LLU97" s="342"/>
      <c r="LLV97" s="342"/>
      <c r="LLW97" s="342"/>
      <c r="LLX97" s="342"/>
      <c r="LLY97" s="342"/>
      <c r="LLZ97" s="342"/>
      <c r="LMA97" s="342"/>
      <c r="LMB97" s="342"/>
      <c r="LMC97" s="342"/>
      <c r="LMD97" s="342"/>
      <c r="LME97" s="342"/>
      <c r="LMF97" s="342"/>
      <c r="LMG97" s="342"/>
      <c r="LMH97" s="342"/>
      <c r="LMI97" s="342"/>
      <c r="LMJ97" s="342"/>
      <c r="LMK97" s="342"/>
      <c r="LML97" s="342"/>
      <c r="LMM97" s="342"/>
      <c r="LMN97" s="342"/>
      <c r="LMO97" s="342"/>
      <c r="LMP97" s="342"/>
      <c r="LMQ97" s="342"/>
      <c r="LMR97" s="342"/>
      <c r="LMS97" s="342"/>
      <c r="LMT97" s="342"/>
      <c r="LMU97" s="342"/>
      <c r="LMV97" s="342"/>
      <c r="LMW97" s="342"/>
      <c r="LMX97" s="342"/>
      <c r="LMY97" s="342"/>
      <c r="LMZ97" s="342"/>
      <c r="LNA97" s="342"/>
      <c r="LNB97" s="342"/>
      <c r="LNC97" s="342"/>
      <c r="LND97" s="342"/>
      <c r="LNE97" s="342"/>
      <c r="LNF97" s="342"/>
      <c r="LNG97" s="342"/>
      <c r="LNH97" s="342"/>
      <c r="LNI97" s="342"/>
      <c r="LNJ97" s="342"/>
      <c r="LNK97" s="342"/>
      <c r="LNL97" s="342"/>
      <c r="LNM97" s="342"/>
      <c r="LNN97" s="342"/>
      <c r="LNO97" s="342"/>
      <c r="LNP97" s="342"/>
      <c r="LNQ97" s="342"/>
      <c r="LNR97" s="342"/>
      <c r="LNS97" s="342"/>
      <c r="LNT97" s="342"/>
      <c r="LNU97" s="342"/>
      <c r="LNV97" s="342"/>
      <c r="LNW97" s="342"/>
      <c r="LNX97" s="342"/>
      <c r="LNY97" s="342"/>
      <c r="LNZ97" s="342"/>
      <c r="LOA97" s="342"/>
      <c r="LOB97" s="342"/>
      <c r="LOC97" s="342"/>
      <c r="LOD97" s="342"/>
      <c r="LOE97" s="342"/>
      <c r="LOF97" s="342"/>
      <c r="LOG97" s="342"/>
      <c r="LOH97" s="342"/>
      <c r="LOI97" s="342"/>
      <c r="LOJ97" s="342"/>
      <c r="LOK97" s="342"/>
      <c r="LOL97" s="342"/>
      <c r="LOM97" s="342"/>
      <c r="LON97" s="342"/>
      <c r="LOO97" s="342"/>
      <c r="LOP97" s="342"/>
      <c r="LOQ97" s="342"/>
      <c r="LOR97" s="342"/>
      <c r="LOS97" s="342"/>
      <c r="LOT97" s="342"/>
      <c r="LOU97" s="342"/>
      <c r="LOV97" s="342"/>
      <c r="LOW97" s="342"/>
      <c r="LOX97" s="342"/>
      <c r="LOY97" s="342"/>
      <c r="LOZ97" s="342"/>
      <c r="LPA97" s="342"/>
      <c r="LPB97" s="342"/>
      <c r="LPC97" s="342"/>
      <c r="LPD97" s="342"/>
      <c r="LPE97" s="342"/>
      <c r="LPF97" s="342"/>
      <c r="LPG97" s="342"/>
      <c r="LPH97" s="342"/>
      <c r="LPI97" s="342"/>
      <c r="LPJ97" s="342"/>
      <c r="LPK97" s="342"/>
      <c r="LPL97" s="342"/>
      <c r="LPM97" s="342"/>
      <c r="LPN97" s="342"/>
      <c r="LPO97" s="342"/>
      <c r="LPP97" s="342"/>
      <c r="LPQ97" s="342"/>
      <c r="LPR97" s="342"/>
      <c r="LPS97" s="342"/>
      <c r="LPT97" s="342"/>
      <c r="LPU97" s="342"/>
      <c r="LPV97" s="342"/>
      <c r="LPW97" s="342"/>
      <c r="LPX97" s="342"/>
      <c r="LPY97" s="342"/>
      <c r="LPZ97" s="342"/>
      <c r="LQA97" s="342"/>
      <c r="LQB97" s="342"/>
      <c r="LQC97" s="342"/>
      <c r="LQD97" s="342"/>
      <c r="LQE97" s="342"/>
      <c r="LQF97" s="342"/>
      <c r="LQG97" s="342"/>
      <c r="LQH97" s="342"/>
      <c r="LQI97" s="342"/>
      <c r="LQJ97" s="342"/>
      <c r="LQK97" s="342"/>
      <c r="LQL97" s="342"/>
      <c r="LQM97" s="342"/>
      <c r="LQN97" s="342"/>
      <c r="LQO97" s="342"/>
      <c r="LQP97" s="342"/>
      <c r="LQQ97" s="342"/>
      <c r="LQR97" s="342"/>
      <c r="LQS97" s="342"/>
      <c r="LQT97" s="342"/>
      <c r="LQU97" s="342"/>
      <c r="LQV97" s="342"/>
      <c r="LQW97" s="342"/>
      <c r="LQX97" s="342"/>
      <c r="LQY97" s="342"/>
      <c r="LQZ97" s="342"/>
      <c r="LRA97" s="342"/>
      <c r="LRB97" s="342"/>
      <c r="LRC97" s="342"/>
      <c r="LRD97" s="342"/>
      <c r="LRE97" s="342"/>
      <c r="LRF97" s="342"/>
      <c r="LRG97" s="342"/>
      <c r="LRH97" s="342"/>
      <c r="LRI97" s="342"/>
      <c r="LRJ97" s="342"/>
      <c r="LRK97" s="342"/>
      <c r="LRL97" s="342"/>
      <c r="LRM97" s="342"/>
      <c r="LRN97" s="342"/>
      <c r="LRO97" s="342"/>
      <c r="LRP97" s="342"/>
      <c r="LRQ97" s="342"/>
      <c r="LRR97" s="342"/>
      <c r="LRS97" s="342"/>
      <c r="LRT97" s="342"/>
      <c r="LRU97" s="342"/>
      <c r="LRV97" s="342"/>
      <c r="LRW97" s="342"/>
      <c r="LRX97" s="342"/>
      <c r="LRY97" s="342"/>
      <c r="LRZ97" s="342"/>
      <c r="LSA97" s="342"/>
      <c r="LSB97" s="342"/>
      <c r="LSC97" s="342"/>
      <c r="LSD97" s="342"/>
      <c r="LSE97" s="342"/>
      <c r="LSF97" s="342"/>
      <c r="LSG97" s="342"/>
      <c r="LSH97" s="342"/>
      <c r="LSI97" s="342"/>
      <c r="LSJ97" s="342"/>
      <c r="LSK97" s="342"/>
      <c r="LSL97" s="342"/>
      <c r="LSM97" s="342"/>
      <c r="LSN97" s="342"/>
      <c r="LSO97" s="342"/>
      <c r="LSP97" s="342"/>
      <c r="LSQ97" s="342"/>
      <c r="LSR97" s="342"/>
      <c r="LSS97" s="342"/>
      <c r="LST97" s="342"/>
      <c r="LSU97" s="342"/>
      <c r="LSV97" s="342"/>
      <c r="LSW97" s="342"/>
      <c r="LSX97" s="342"/>
      <c r="LSY97" s="342"/>
      <c r="LSZ97" s="342"/>
      <c r="LTA97" s="342"/>
      <c r="LTB97" s="342"/>
      <c r="LTC97" s="342"/>
      <c r="LTD97" s="342"/>
      <c r="LTE97" s="342"/>
      <c r="LTF97" s="342"/>
      <c r="LTG97" s="342"/>
      <c r="LTH97" s="342"/>
      <c r="LTI97" s="342"/>
      <c r="LTJ97" s="342"/>
      <c r="LTK97" s="342"/>
      <c r="LTL97" s="342"/>
      <c r="LTM97" s="342"/>
      <c r="LTN97" s="342"/>
      <c r="LTO97" s="342"/>
      <c r="LTP97" s="342"/>
      <c r="LTQ97" s="342"/>
      <c r="LTR97" s="342"/>
      <c r="LTS97" s="342"/>
      <c r="LTT97" s="342"/>
      <c r="LTU97" s="342"/>
      <c r="LTV97" s="342"/>
      <c r="LTW97" s="342"/>
      <c r="LTX97" s="342"/>
      <c r="LTY97" s="342"/>
      <c r="LTZ97" s="342"/>
      <c r="LUA97" s="342"/>
      <c r="LUB97" s="342"/>
      <c r="LUC97" s="342"/>
      <c r="LUD97" s="342"/>
      <c r="LUE97" s="342"/>
      <c r="LUF97" s="342"/>
      <c r="LUG97" s="342"/>
      <c r="LUH97" s="342"/>
      <c r="LUI97" s="342"/>
      <c r="LUJ97" s="342"/>
      <c r="LUK97" s="342"/>
      <c r="LUL97" s="342"/>
      <c r="LUM97" s="342"/>
      <c r="LUN97" s="342"/>
      <c r="LUO97" s="342"/>
      <c r="LUP97" s="342"/>
      <c r="LUQ97" s="342"/>
      <c r="LUR97" s="342"/>
      <c r="LUS97" s="342"/>
      <c r="LUT97" s="342"/>
      <c r="LUU97" s="342"/>
      <c r="LUV97" s="342"/>
      <c r="LUW97" s="342"/>
      <c r="LUX97" s="342"/>
      <c r="LUY97" s="342"/>
      <c r="LUZ97" s="342"/>
      <c r="LVA97" s="342"/>
      <c r="LVB97" s="342"/>
      <c r="LVC97" s="342"/>
      <c r="LVD97" s="342"/>
      <c r="LVE97" s="342"/>
      <c r="LVF97" s="342"/>
      <c r="LVG97" s="342"/>
      <c r="LVH97" s="342"/>
      <c r="LVI97" s="342"/>
      <c r="LVJ97" s="342"/>
      <c r="LVK97" s="342"/>
      <c r="LVL97" s="342"/>
      <c r="LVM97" s="342"/>
      <c r="LVN97" s="342"/>
      <c r="LVO97" s="342"/>
      <c r="LVP97" s="342"/>
      <c r="LVQ97" s="342"/>
      <c r="LVR97" s="342"/>
      <c r="LVS97" s="342"/>
      <c r="LVT97" s="342"/>
      <c r="LVU97" s="342"/>
      <c r="LVV97" s="342"/>
      <c r="LVW97" s="342"/>
      <c r="LVX97" s="342"/>
      <c r="LVY97" s="342"/>
      <c r="LVZ97" s="342"/>
      <c r="LWA97" s="342"/>
      <c r="LWB97" s="342"/>
      <c r="LWC97" s="342"/>
      <c r="LWD97" s="342"/>
      <c r="LWE97" s="342"/>
      <c r="LWF97" s="342"/>
      <c r="LWG97" s="342"/>
      <c r="LWH97" s="342"/>
      <c r="LWI97" s="342"/>
      <c r="LWJ97" s="342"/>
      <c r="LWK97" s="342"/>
      <c r="LWL97" s="342"/>
      <c r="LWM97" s="342"/>
      <c r="LWN97" s="342"/>
      <c r="LWO97" s="342"/>
      <c r="LWP97" s="342"/>
      <c r="LWQ97" s="342"/>
      <c r="LWR97" s="342"/>
      <c r="LWS97" s="342"/>
      <c r="LWT97" s="342"/>
      <c r="LWU97" s="342"/>
      <c r="LWV97" s="342"/>
      <c r="LWW97" s="342"/>
      <c r="LWX97" s="342"/>
      <c r="LWY97" s="342"/>
      <c r="LWZ97" s="342"/>
      <c r="LXA97" s="342"/>
      <c r="LXB97" s="342"/>
      <c r="LXC97" s="342"/>
      <c r="LXD97" s="342"/>
      <c r="LXE97" s="342"/>
      <c r="LXF97" s="342"/>
      <c r="LXG97" s="342"/>
      <c r="LXH97" s="342"/>
      <c r="LXI97" s="342"/>
      <c r="LXJ97" s="342"/>
      <c r="LXK97" s="342"/>
      <c r="LXL97" s="342"/>
      <c r="LXM97" s="342"/>
      <c r="LXN97" s="342"/>
      <c r="LXO97" s="342"/>
      <c r="LXP97" s="342"/>
      <c r="LXQ97" s="342"/>
      <c r="LXR97" s="342"/>
      <c r="LXS97" s="342"/>
      <c r="LXT97" s="342"/>
      <c r="LXU97" s="342"/>
      <c r="LXV97" s="342"/>
      <c r="LXW97" s="342"/>
      <c r="LXX97" s="342"/>
      <c r="LXY97" s="342"/>
      <c r="LXZ97" s="342"/>
      <c r="LYA97" s="342"/>
      <c r="LYB97" s="342"/>
      <c r="LYC97" s="342"/>
      <c r="LYD97" s="342"/>
      <c r="LYE97" s="342"/>
      <c r="LYF97" s="342"/>
      <c r="LYG97" s="342"/>
      <c r="LYH97" s="342"/>
      <c r="LYI97" s="342"/>
      <c r="LYJ97" s="342"/>
      <c r="LYK97" s="342"/>
      <c r="LYL97" s="342"/>
      <c r="LYM97" s="342"/>
      <c r="LYN97" s="342"/>
      <c r="LYO97" s="342"/>
      <c r="LYP97" s="342"/>
      <c r="LYQ97" s="342"/>
      <c r="LYR97" s="342"/>
      <c r="LYS97" s="342"/>
      <c r="LYT97" s="342"/>
      <c r="LYU97" s="342"/>
      <c r="LYV97" s="342"/>
      <c r="LYW97" s="342"/>
      <c r="LYX97" s="342"/>
      <c r="LYY97" s="342"/>
      <c r="LYZ97" s="342"/>
      <c r="LZA97" s="342"/>
      <c r="LZB97" s="342"/>
      <c r="LZC97" s="342"/>
      <c r="LZD97" s="342"/>
      <c r="LZE97" s="342"/>
      <c r="LZF97" s="342"/>
      <c r="LZG97" s="342"/>
      <c r="LZH97" s="342"/>
      <c r="LZI97" s="342"/>
      <c r="LZJ97" s="342"/>
      <c r="LZK97" s="342"/>
      <c r="LZL97" s="342"/>
      <c r="LZM97" s="342"/>
      <c r="LZN97" s="342"/>
      <c r="LZO97" s="342"/>
      <c r="LZP97" s="342"/>
      <c r="LZQ97" s="342"/>
      <c r="LZR97" s="342"/>
      <c r="LZS97" s="342"/>
      <c r="LZT97" s="342"/>
      <c r="LZU97" s="342"/>
      <c r="LZV97" s="342"/>
      <c r="LZW97" s="342"/>
      <c r="LZX97" s="342"/>
      <c r="LZY97" s="342"/>
      <c r="LZZ97" s="342"/>
      <c r="MAA97" s="342"/>
      <c r="MAB97" s="342"/>
      <c r="MAC97" s="342"/>
      <c r="MAD97" s="342"/>
      <c r="MAE97" s="342"/>
      <c r="MAF97" s="342"/>
      <c r="MAG97" s="342"/>
      <c r="MAH97" s="342"/>
      <c r="MAI97" s="342"/>
      <c r="MAJ97" s="342"/>
      <c r="MAK97" s="342"/>
      <c r="MAL97" s="342"/>
      <c r="MAM97" s="342"/>
      <c r="MAN97" s="342"/>
      <c r="MAO97" s="342"/>
      <c r="MAP97" s="342"/>
      <c r="MAQ97" s="342"/>
      <c r="MAR97" s="342"/>
      <c r="MAS97" s="342"/>
      <c r="MAT97" s="342"/>
      <c r="MAU97" s="342"/>
      <c r="MAV97" s="342"/>
      <c r="MAW97" s="342"/>
      <c r="MAX97" s="342"/>
      <c r="MAY97" s="342"/>
      <c r="MAZ97" s="342"/>
      <c r="MBA97" s="342"/>
      <c r="MBB97" s="342"/>
      <c r="MBC97" s="342"/>
      <c r="MBD97" s="342"/>
      <c r="MBE97" s="342"/>
      <c r="MBF97" s="342"/>
      <c r="MBG97" s="342"/>
      <c r="MBH97" s="342"/>
      <c r="MBI97" s="342"/>
      <c r="MBJ97" s="342"/>
      <c r="MBK97" s="342"/>
      <c r="MBL97" s="342"/>
      <c r="MBM97" s="342"/>
      <c r="MBN97" s="342"/>
      <c r="MBO97" s="342"/>
      <c r="MBP97" s="342"/>
      <c r="MBQ97" s="342"/>
      <c r="MBR97" s="342"/>
      <c r="MBS97" s="342"/>
      <c r="MBT97" s="342"/>
      <c r="MBU97" s="342"/>
      <c r="MBV97" s="342"/>
      <c r="MBW97" s="342"/>
      <c r="MBX97" s="342"/>
      <c r="MBY97" s="342"/>
      <c r="MBZ97" s="342"/>
      <c r="MCA97" s="342"/>
      <c r="MCB97" s="342"/>
      <c r="MCC97" s="342"/>
      <c r="MCD97" s="342"/>
      <c r="MCE97" s="342"/>
      <c r="MCF97" s="342"/>
      <c r="MCG97" s="342"/>
      <c r="MCH97" s="342"/>
      <c r="MCI97" s="342"/>
      <c r="MCJ97" s="342"/>
      <c r="MCK97" s="342"/>
      <c r="MCL97" s="342"/>
      <c r="MCM97" s="342"/>
      <c r="MCN97" s="342"/>
      <c r="MCO97" s="342"/>
      <c r="MCP97" s="342"/>
      <c r="MCQ97" s="342"/>
      <c r="MCR97" s="342"/>
      <c r="MCS97" s="342"/>
      <c r="MCT97" s="342"/>
      <c r="MCU97" s="342"/>
      <c r="MCV97" s="342"/>
      <c r="MCW97" s="342"/>
      <c r="MCX97" s="342"/>
      <c r="MCY97" s="342"/>
      <c r="MCZ97" s="342"/>
      <c r="MDA97" s="342"/>
      <c r="MDB97" s="342"/>
      <c r="MDC97" s="342"/>
      <c r="MDD97" s="342"/>
      <c r="MDE97" s="342"/>
      <c r="MDF97" s="342"/>
      <c r="MDG97" s="342"/>
      <c r="MDH97" s="342"/>
      <c r="MDI97" s="342"/>
      <c r="MDJ97" s="342"/>
      <c r="MDK97" s="342"/>
      <c r="MDL97" s="342"/>
      <c r="MDM97" s="342"/>
      <c r="MDN97" s="342"/>
      <c r="MDO97" s="342"/>
      <c r="MDP97" s="342"/>
      <c r="MDQ97" s="342"/>
      <c r="MDR97" s="342"/>
      <c r="MDS97" s="342"/>
      <c r="MDT97" s="342"/>
      <c r="MDU97" s="342"/>
      <c r="MDV97" s="342"/>
      <c r="MDW97" s="342"/>
      <c r="MDX97" s="342"/>
      <c r="MDY97" s="342"/>
      <c r="MDZ97" s="342"/>
      <c r="MEA97" s="342"/>
      <c r="MEB97" s="342"/>
      <c r="MEC97" s="342"/>
      <c r="MED97" s="342"/>
      <c r="MEE97" s="342"/>
      <c r="MEF97" s="342"/>
      <c r="MEG97" s="342"/>
      <c r="MEH97" s="342"/>
      <c r="MEI97" s="342"/>
      <c r="MEJ97" s="342"/>
      <c r="MEK97" s="342"/>
      <c r="MEL97" s="342"/>
      <c r="MEM97" s="342"/>
      <c r="MEN97" s="342"/>
      <c r="MEO97" s="342"/>
      <c r="MEP97" s="342"/>
      <c r="MEQ97" s="342"/>
      <c r="MER97" s="342"/>
      <c r="MES97" s="342"/>
      <c r="MET97" s="342"/>
      <c r="MEU97" s="342"/>
      <c r="MEV97" s="342"/>
      <c r="MEW97" s="342"/>
      <c r="MEX97" s="342"/>
      <c r="MEY97" s="342"/>
      <c r="MEZ97" s="342"/>
      <c r="MFA97" s="342"/>
      <c r="MFB97" s="342"/>
      <c r="MFC97" s="342"/>
      <c r="MFD97" s="342"/>
      <c r="MFE97" s="342"/>
      <c r="MFF97" s="342"/>
      <c r="MFG97" s="342"/>
      <c r="MFH97" s="342"/>
      <c r="MFI97" s="342"/>
      <c r="MFJ97" s="342"/>
      <c r="MFK97" s="342"/>
      <c r="MFL97" s="342"/>
      <c r="MFM97" s="342"/>
      <c r="MFN97" s="342"/>
      <c r="MFO97" s="342"/>
      <c r="MFP97" s="342"/>
      <c r="MFQ97" s="342"/>
      <c r="MFR97" s="342"/>
      <c r="MFS97" s="342"/>
      <c r="MFT97" s="342"/>
      <c r="MFU97" s="342"/>
      <c r="MFV97" s="342"/>
      <c r="MFW97" s="342"/>
      <c r="MFX97" s="342"/>
      <c r="MFY97" s="342"/>
      <c r="MFZ97" s="342"/>
      <c r="MGA97" s="342"/>
      <c r="MGB97" s="342"/>
      <c r="MGC97" s="342"/>
      <c r="MGD97" s="342"/>
      <c r="MGE97" s="342"/>
      <c r="MGF97" s="342"/>
      <c r="MGG97" s="342"/>
      <c r="MGH97" s="342"/>
      <c r="MGI97" s="342"/>
      <c r="MGJ97" s="342"/>
      <c r="MGK97" s="342"/>
      <c r="MGL97" s="342"/>
      <c r="MGM97" s="342"/>
      <c r="MGN97" s="342"/>
      <c r="MGO97" s="342"/>
      <c r="MGP97" s="342"/>
      <c r="MGQ97" s="342"/>
      <c r="MGR97" s="342"/>
      <c r="MGS97" s="342"/>
      <c r="MGT97" s="342"/>
      <c r="MGU97" s="342"/>
      <c r="MGV97" s="342"/>
      <c r="MGW97" s="342"/>
      <c r="MGX97" s="342"/>
      <c r="MGY97" s="342"/>
      <c r="MGZ97" s="342"/>
      <c r="MHA97" s="342"/>
      <c r="MHB97" s="342"/>
      <c r="MHC97" s="342"/>
      <c r="MHD97" s="342"/>
      <c r="MHE97" s="342"/>
      <c r="MHF97" s="342"/>
      <c r="MHG97" s="342"/>
      <c r="MHH97" s="342"/>
      <c r="MHI97" s="342"/>
      <c r="MHJ97" s="342"/>
      <c r="MHK97" s="342"/>
      <c r="MHL97" s="342"/>
      <c r="MHM97" s="342"/>
      <c r="MHN97" s="342"/>
      <c r="MHO97" s="342"/>
      <c r="MHP97" s="342"/>
      <c r="MHQ97" s="342"/>
      <c r="MHR97" s="342"/>
      <c r="MHS97" s="342"/>
      <c r="MHT97" s="342"/>
      <c r="MHU97" s="342"/>
      <c r="MHV97" s="342"/>
      <c r="MHW97" s="342"/>
      <c r="MHX97" s="342"/>
      <c r="MHY97" s="342"/>
      <c r="MHZ97" s="342"/>
      <c r="MIA97" s="342"/>
      <c r="MIB97" s="342"/>
      <c r="MIC97" s="342"/>
      <c r="MID97" s="342"/>
      <c r="MIE97" s="342"/>
      <c r="MIF97" s="342"/>
      <c r="MIG97" s="342"/>
      <c r="MIH97" s="342"/>
      <c r="MII97" s="342"/>
      <c r="MIJ97" s="342"/>
      <c r="MIK97" s="342"/>
      <c r="MIL97" s="342"/>
      <c r="MIM97" s="342"/>
      <c r="MIN97" s="342"/>
      <c r="MIO97" s="342"/>
      <c r="MIP97" s="342"/>
      <c r="MIQ97" s="342"/>
      <c r="MIR97" s="342"/>
      <c r="MIS97" s="342"/>
      <c r="MIT97" s="342"/>
      <c r="MIU97" s="342"/>
      <c r="MIV97" s="342"/>
      <c r="MIW97" s="342"/>
      <c r="MIX97" s="342"/>
      <c r="MIY97" s="342"/>
      <c r="MIZ97" s="342"/>
      <c r="MJA97" s="342"/>
      <c r="MJB97" s="342"/>
      <c r="MJC97" s="342"/>
      <c r="MJD97" s="342"/>
      <c r="MJE97" s="342"/>
      <c r="MJF97" s="342"/>
      <c r="MJG97" s="342"/>
      <c r="MJH97" s="342"/>
      <c r="MJI97" s="342"/>
      <c r="MJJ97" s="342"/>
      <c r="MJK97" s="342"/>
      <c r="MJL97" s="342"/>
      <c r="MJM97" s="342"/>
      <c r="MJN97" s="342"/>
      <c r="MJO97" s="342"/>
      <c r="MJP97" s="342"/>
      <c r="MJQ97" s="342"/>
      <c r="MJR97" s="342"/>
      <c r="MJS97" s="342"/>
      <c r="MJT97" s="342"/>
      <c r="MJU97" s="342"/>
      <c r="MJV97" s="342"/>
      <c r="MJW97" s="342"/>
      <c r="MJX97" s="342"/>
      <c r="MJY97" s="342"/>
      <c r="MJZ97" s="342"/>
      <c r="MKA97" s="342"/>
      <c r="MKB97" s="342"/>
      <c r="MKC97" s="342"/>
      <c r="MKD97" s="342"/>
      <c r="MKE97" s="342"/>
      <c r="MKF97" s="342"/>
      <c r="MKG97" s="342"/>
      <c r="MKH97" s="342"/>
      <c r="MKI97" s="342"/>
      <c r="MKJ97" s="342"/>
      <c r="MKK97" s="342"/>
      <c r="MKL97" s="342"/>
      <c r="MKM97" s="342"/>
      <c r="MKN97" s="342"/>
      <c r="MKO97" s="342"/>
      <c r="MKP97" s="342"/>
      <c r="MKQ97" s="342"/>
      <c r="MKR97" s="342"/>
      <c r="MKS97" s="342"/>
      <c r="MKT97" s="342"/>
      <c r="MKU97" s="342"/>
      <c r="MKV97" s="342"/>
      <c r="MKW97" s="342"/>
      <c r="MKX97" s="342"/>
      <c r="MKY97" s="342"/>
      <c r="MKZ97" s="342"/>
      <c r="MLA97" s="342"/>
      <c r="MLB97" s="342"/>
      <c r="MLC97" s="342"/>
      <c r="MLD97" s="342"/>
      <c r="MLE97" s="342"/>
      <c r="MLF97" s="342"/>
      <c r="MLG97" s="342"/>
      <c r="MLH97" s="342"/>
      <c r="MLI97" s="342"/>
      <c r="MLJ97" s="342"/>
      <c r="MLK97" s="342"/>
      <c r="MLL97" s="342"/>
      <c r="MLM97" s="342"/>
      <c r="MLN97" s="342"/>
      <c r="MLO97" s="342"/>
      <c r="MLP97" s="342"/>
      <c r="MLQ97" s="342"/>
      <c r="MLR97" s="342"/>
      <c r="MLS97" s="342"/>
      <c r="MLT97" s="342"/>
      <c r="MLU97" s="342"/>
      <c r="MLV97" s="342"/>
      <c r="MLW97" s="342"/>
      <c r="MLX97" s="342"/>
      <c r="MLY97" s="342"/>
      <c r="MLZ97" s="342"/>
      <c r="MMA97" s="342"/>
      <c r="MMB97" s="342"/>
      <c r="MMC97" s="342"/>
      <c r="MMD97" s="342"/>
      <c r="MME97" s="342"/>
      <c r="MMF97" s="342"/>
      <c r="MMG97" s="342"/>
      <c r="MMH97" s="342"/>
      <c r="MMI97" s="342"/>
      <c r="MMJ97" s="342"/>
      <c r="MMK97" s="342"/>
      <c r="MML97" s="342"/>
      <c r="MMM97" s="342"/>
      <c r="MMN97" s="342"/>
      <c r="MMO97" s="342"/>
      <c r="MMP97" s="342"/>
      <c r="MMQ97" s="342"/>
      <c r="MMR97" s="342"/>
      <c r="MMS97" s="342"/>
      <c r="MMT97" s="342"/>
      <c r="MMU97" s="342"/>
      <c r="MMV97" s="342"/>
      <c r="MMW97" s="342"/>
      <c r="MMX97" s="342"/>
      <c r="MMY97" s="342"/>
      <c r="MMZ97" s="342"/>
      <c r="MNA97" s="342"/>
      <c r="MNB97" s="342"/>
      <c r="MNC97" s="342"/>
      <c r="MND97" s="342"/>
      <c r="MNE97" s="342"/>
      <c r="MNF97" s="342"/>
      <c r="MNG97" s="342"/>
      <c r="MNH97" s="342"/>
      <c r="MNI97" s="342"/>
      <c r="MNJ97" s="342"/>
      <c r="MNK97" s="342"/>
      <c r="MNL97" s="342"/>
      <c r="MNM97" s="342"/>
      <c r="MNN97" s="342"/>
      <c r="MNO97" s="342"/>
      <c r="MNP97" s="342"/>
      <c r="MNQ97" s="342"/>
      <c r="MNR97" s="342"/>
      <c r="MNS97" s="342"/>
      <c r="MNT97" s="342"/>
      <c r="MNU97" s="342"/>
      <c r="MNV97" s="342"/>
      <c r="MNW97" s="342"/>
      <c r="MNX97" s="342"/>
      <c r="MNY97" s="342"/>
      <c r="MNZ97" s="342"/>
      <c r="MOA97" s="342"/>
      <c r="MOB97" s="342"/>
      <c r="MOC97" s="342"/>
      <c r="MOD97" s="342"/>
      <c r="MOE97" s="342"/>
      <c r="MOF97" s="342"/>
      <c r="MOG97" s="342"/>
      <c r="MOH97" s="342"/>
      <c r="MOI97" s="342"/>
      <c r="MOJ97" s="342"/>
      <c r="MOK97" s="342"/>
      <c r="MOL97" s="342"/>
      <c r="MOM97" s="342"/>
      <c r="MON97" s="342"/>
      <c r="MOO97" s="342"/>
      <c r="MOP97" s="342"/>
      <c r="MOQ97" s="342"/>
      <c r="MOR97" s="342"/>
      <c r="MOS97" s="342"/>
      <c r="MOT97" s="342"/>
      <c r="MOU97" s="342"/>
      <c r="MOV97" s="342"/>
      <c r="MOW97" s="342"/>
      <c r="MOX97" s="342"/>
      <c r="MOY97" s="342"/>
      <c r="MOZ97" s="342"/>
      <c r="MPA97" s="342"/>
      <c r="MPB97" s="342"/>
      <c r="MPC97" s="342"/>
      <c r="MPD97" s="342"/>
      <c r="MPE97" s="342"/>
      <c r="MPF97" s="342"/>
      <c r="MPG97" s="342"/>
      <c r="MPH97" s="342"/>
      <c r="MPI97" s="342"/>
      <c r="MPJ97" s="342"/>
      <c r="MPK97" s="342"/>
      <c r="MPL97" s="342"/>
      <c r="MPM97" s="342"/>
      <c r="MPN97" s="342"/>
      <c r="MPO97" s="342"/>
      <c r="MPP97" s="342"/>
      <c r="MPQ97" s="342"/>
      <c r="MPR97" s="342"/>
      <c r="MPS97" s="342"/>
      <c r="MPT97" s="342"/>
      <c r="MPU97" s="342"/>
      <c r="MPV97" s="342"/>
      <c r="MPW97" s="342"/>
      <c r="MPX97" s="342"/>
      <c r="MPY97" s="342"/>
      <c r="MPZ97" s="342"/>
      <c r="MQA97" s="342"/>
      <c r="MQB97" s="342"/>
      <c r="MQC97" s="342"/>
      <c r="MQD97" s="342"/>
      <c r="MQE97" s="342"/>
      <c r="MQF97" s="342"/>
      <c r="MQG97" s="342"/>
      <c r="MQH97" s="342"/>
      <c r="MQI97" s="342"/>
      <c r="MQJ97" s="342"/>
      <c r="MQK97" s="342"/>
      <c r="MQL97" s="342"/>
      <c r="MQM97" s="342"/>
      <c r="MQN97" s="342"/>
      <c r="MQO97" s="342"/>
      <c r="MQP97" s="342"/>
      <c r="MQQ97" s="342"/>
      <c r="MQR97" s="342"/>
      <c r="MQS97" s="342"/>
      <c r="MQT97" s="342"/>
      <c r="MQU97" s="342"/>
      <c r="MQV97" s="342"/>
      <c r="MQW97" s="342"/>
      <c r="MQX97" s="342"/>
      <c r="MQY97" s="342"/>
      <c r="MQZ97" s="342"/>
      <c r="MRA97" s="342"/>
      <c r="MRB97" s="342"/>
      <c r="MRC97" s="342"/>
      <c r="MRD97" s="342"/>
      <c r="MRE97" s="342"/>
      <c r="MRF97" s="342"/>
      <c r="MRG97" s="342"/>
      <c r="MRH97" s="342"/>
      <c r="MRI97" s="342"/>
      <c r="MRJ97" s="342"/>
      <c r="MRK97" s="342"/>
      <c r="MRL97" s="342"/>
      <c r="MRM97" s="342"/>
      <c r="MRN97" s="342"/>
      <c r="MRO97" s="342"/>
      <c r="MRP97" s="342"/>
      <c r="MRQ97" s="342"/>
      <c r="MRR97" s="342"/>
      <c r="MRS97" s="342"/>
      <c r="MRT97" s="342"/>
      <c r="MRU97" s="342"/>
      <c r="MRV97" s="342"/>
      <c r="MRW97" s="342"/>
      <c r="MRX97" s="342"/>
      <c r="MRY97" s="342"/>
      <c r="MRZ97" s="342"/>
      <c r="MSA97" s="342"/>
      <c r="MSB97" s="342"/>
      <c r="MSC97" s="342"/>
      <c r="MSD97" s="342"/>
      <c r="MSE97" s="342"/>
      <c r="MSF97" s="342"/>
      <c r="MSG97" s="342"/>
      <c r="MSH97" s="342"/>
      <c r="MSI97" s="342"/>
      <c r="MSJ97" s="342"/>
      <c r="MSK97" s="342"/>
      <c r="MSL97" s="342"/>
      <c r="MSM97" s="342"/>
      <c r="MSN97" s="342"/>
      <c r="MSO97" s="342"/>
      <c r="MSP97" s="342"/>
      <c r="MSQ97" s="342"/>
      <c r="MSR97" s="342"/>
      <c r="MSS97" s="342"/>
      <c r="MST97" s="342"/>
      <c r="MSU97" s="342"/>
      <c r="MSV97" s="342"/>
      <c r="MSW97" s="342"/>
      <c r="MSX97" s="342"/>
      <c r="MSY97" s="342"/>
      <c r="MSZ97" s="342"/>
      <c r="MTA97" s="342"/>
      <c r="MTB97" s="342"/>
      <c r="MTC97" s="342"/>
      <c r="MTD97" s="342"/>
      <c r="MTE97" s="342"/>
      <c r="MTF97" s="342"/>
      <c r="MTG97" s="342"/>
      <c r="MTH97" s="342"/>
      <c r="MTI97" s="342"/>
      <c r="MTJ97" s="342"/>
      <c r="MTK97" s="342"/>
      <c r="MTL97" s="342"/>
      <c r="MTM97" s="342"/>
      <c r="MTN97" s="342"/>
      <c r="MTO97" s="342"/>
      <c r="MTP97" s="342"/>
      <c r="MTQ97" s="342"/>
      <c r="MTR97" s="342"/>
      <c r="MTS97" s="342"/>
      <c r="MTT97" s="342"/>
      <c r="MTU97" s="342"/>
      <c r="MTV97" s="342"/>
      <c r="MTW97" s="342"/>
      <c r="MTX97" s="342"/>
      <c r="MTY97" s="342"/>
      <c r="MTZ97" s="342"/>
      <c r="MUA97" s="342"/>
      <c r="MUB97" s="342"/>
      <c r="MUC97" s="342"/>
      <c r="MUD97" s="342"/>
      <c r="MUE97" s="342"/>
      <c r="MUF97" s="342"/>
      <c r="MUG97" s="342"/>
      <c r="MUH97" s="342"/>
      <c r="MUI97" s="342"/>
      <c r="MUJ97" s="342"/>
      <c r="MUK97" s="342"/>
      <c r="MUL97" s="342"/>
      <c r="MUM97" s="342"/>
      <c r="MUN97" s="342"/>
      <c r="MUO97" s="342"/>
      <c r="MUP97" s="342"/>
      <c r="MUQ97" s="342"/>
      <c r="MUR97" s="342"/>
      <c r="MUS97" s="342"/>
      <c r="MUT97" s="342"/>
      <c r="MUU97" s="342"/>
      <c r="MUV97" s="342"/>
      <c r="MUW97" s="342"/>
      <c r="MUX97" s="342"/>
      <c r="MUY97" s="342"/>
      <c r="MUZ97" s="342"/>
      <c r="MVA97" s="342"/>
      <c r="MVB97" s="342"/>
      <c r="MVC97" s="342"/>
      <c r="MVD97" s="342"/>
      <c r="MVE97" s="342"/>
      <c r="MVF97" s="342"/>
      <c r="MVG97" s="342"/>
      <c r="MVH97" s="342"/>
      <c r="MVI97" s="342"/>
      <c r="MVJ97" s="342"/>
      <c r="MVK97" s="342"/>
      <c r="MVL97" s="342"/>
      <c r="MVM97" s="342"/>
      <c r="MVN97" s="342"/>
      <c r="MVO97" s="342"/>
      <c r="MVP97" s="342"/>
      <c r="MVQ97" s="342"/>
      <c r="MVR97" s="342"/>
      <c r="MVS97" s="342"/>
      <c r="MVT97" s="342"/>
      <c r="MVU97" s="342"/>
      <c r="MVV97" s="342"/>
      <c r="MVW97" s="342"/>
      <c r="MVX97" s="342"/>
      <c r="MVY97" s="342"/>
      <c r="MVZ97" s="342"/>
      <c r="MWA97" s="342"/>
      <c r="MWB97" s="342"/>
      <c r="MWC97" s="342"/>
      <c r="MWD97" s="342"/>
      <c r="MWE97" s="342"/>
      <c r="MWF97" s="342"/>
      <c r="MWG97" s="342"/>
      <c r="MWH97" s="342"/>
      <c r="MWI97" s="342"/>
      <c r="MWJ97" s="342"/>
      <c r="MWK97" s="342"/>
      <c r="MWL97" s="342"/>
      <c r="MWM97" s="342"/>
      <c r="MWN97" s="342"/>
      <c r="MWO97" s="342"/>
      <c r="MWP97" s="342"/>
      <c r="MWQ97" s="342"/>
      <c r="MWR97" s="342"/>
      <c r="MWS97" s="342"/>
      <c r="MWT97" s="342"/>
      <c r="MWU97" s="342"/>
      <c r="MWV97" s="342"/>
      <c r="MWW97" s="342"/>
      <c r="MWX97" s="342"/>
      <c r="MWY97" s="342"/>
      <c r="MWZ97" s="342"/>
      <c r="MXA97" s="342"/>
      <c r="MXB97" s="342"/>
      <c r="MXC97" s="342"/>
      <c r="MXD97" s="342"/>
      <c r="MXE97" s="342"/>
      <c r="MXF97" s="342"/>
      <c r="MXG97" s="342"/>
      <c r="MXH97" s="342"/>
      <c r="MXI97" s="342"/>
      <c r="MXJ97" s="342"/>
      <c r="MXK97" s="342"/>
      <c r="MXL97" s="342"/>
      <c r="MXM97" s="342"/>
      <c r="MXN97" s="342"/>
      <c r="MXO97" s="342"/>
      <c r="MXP97" s="342"/>
      <c r="MXQ97" s="342"/>
      <c r="MXR97" s="342"/>
      <c r="MXS97" s="342"/>
      <c r="MXT97" s="342"/>
      <c r="MXU97" s="342"/>
      <c r="MXV97" s="342"/>
      <c r="MXW97" s="342"/>
      <c r="MXX97" s="342"/>
      <c r="MXY97" s="342"/>
      <c r="MXZ97" s="342"/>
      <c r="MYA97" s="342"/>
      <c r="MYB97" s="342"/>
      <c r="MYC97" s="342"/>
      <c r="MYD97" s="342"/>
      <c r="MYE97" s="342"/>
      <c r="MYF97" s="342"/>
      <c r="MYG97" s="342"/>
      <c r="MYH97" s="342"/>
      <c r="MYI97" s="342"/>
      <c r="MYJ97" s="342"/>
      <c r="MYK97" s="342"/>
      <c r="MYL97" s="342"/>
      <c r="MYM97" s="342"/>
      <c r="MYN97" s="342"/>
      <c r="MYO97" s="342"/>
      <c r="MYP97" s="342"/>
      <c r="MYQ97" s="342"/>
      <c r="MYR97" s="342"/>
      <c r="MYS97" s="342"/>
      <c r="MYT97" s="342"/>
      <c r="MYU97" s="342"/>
      <c r="MYV97" s="342"/>
      <c r="MYW97" s="342"/>
      <c r="MYX97" s="342"/>
      <c r="MYY97" s="342"/>
      <c r="MYZ97" s="342"/>
      <c r="MZA97" s="342"/>
      <c r="MZB97" s="342"/>
      <c r="MZC97" s="342"/>
      <c r="MZD97" s="342"/>
      <c r="MZE97" s="342"/>
      <c r="MZF97" s="342"/>
      <c r="MZG97" s="342"/>
      <c r="MZH97" s="342"/>
      <c r="MZI97" s="342"/>
      <c r="MZJ97" s="342"/>
      <c r="MZK97" s="342"/>
      <c r="MZL97" s="342"/>
      <c r="MZM97" s="342"/>
      <c r="MZN97" s="342"/>
      <c r="MZO97" s="342"/>
      <c r="MZP97" s="342"/>
      <c r="MZQ97" s="342"/>
      <c r="MZR97" s="342"/>
      <c r="MZS97" s="342"/>
      <c r="MZT97" s="342"/>
      <c r="MZU97" s="342"/>
      <c r="MZV97" s="342"/>
      <c r="MZW97" s="342"/>
      <c r="MZX97" s="342"/>
      <c r="MZY97" s="342"/>
      <c r="MZZ97" s="342"/>
      <c r="NAA97" s="342"/>
      <c r="NAB97" s="342"/>
      <c r="NAC97" s="342"/>
      <c r="NAD97" s="342"/>
      <c r="NAE97" s="342"/>
      <c r="NAF97" s="342"/>
      <c r="NAG97" s="342"/>
      <c r="NAH97" s="342"/>
      <c r="NAI97" s="342"/>
      <c r="NAJ97" s="342"/>
      <c r="NAK97" s="342"/>
      <c r="NAL97" s="342"/>
      <c r="NAM97" s="342"/>
      <c r="NAN97" s="342"/>
      <c r="NAO97" s="342"/>
      <c r="NAP97" s="342"/>
      <c r="NAQ97" s="342"/>
      <c r="NAR97" s="342"/>
      <c r="NAS97" s="342"/>
      <c r="NAT97" s="342"/>
      <c r="NAU97" s="342"/>
      <c r="NAV97" s="342"/>
      <c r="NAW97" s="342"/>
      <c r="NAX97" s="342"/>
      <c r="NAY97" s="342"/>
      <c r="NAZ97" s="342"/>
      <c r="NBA97" s="342"/>
      <c r="NBB97" s="342"/>
      <c r="NBC97" s="342"/>
      <c r="NBD97" s="342"/>
      <c r="NBE97" s="342"/>
      <c r="NBF97" s="342"/>
      <c r="NBG97" s="342"/>
      <c r="NBH97" s="342"/>
      <c r="NBI97" s="342"/>
      <c r="NBJ97" s="342"/>
      <c r="NBK97" s="342"/>
      <c r="NBL97" s="342"/>
      <c r="NBM97" s="342"/>
      <c r="NBN97" s="342"/>
      <c r="NBO97" s="342"/>
      <c r="NBP97" s="342"/>
      <c r="NBQ97" s="342"/>
      <c r="NBR97" s="342"/>
      <c r="NBS97" s="342"/>
      <c r="NBT97" s="342"/>
      <c r="NBU97" s="342"/>
      <c r="NBV97" s="342"/>
      <c r="NBW97" s="342"/>
      <c r="NBX97" s="342"/>
      <c r="NBY97" s="342"/>
      <c r="NBZ97" s="342"/>
      <c r="NCA97" s="342"/>
      <c r="NCB97" s="342"/>
      <c r="NCC97" s="342"/>
      <c r="NCD97" s="342"/>
      <c r="NCE97" s="342"/>
      <c r="NCF97" s="342"/>
      <c r="NCG97" s="342"/>
      <c r="NCH97" s="342"/>
      <c r="NCI97" s="342"/>
      <c r="NCJ97" s="342"/>
      <c r="NCK97" s="342"/>
      <c r="NCL97" s="342"/>
      <c r="NCM97" s="342"/>
      <c r="NCN97" s="342"/>
      <c r="NCO97" s="342"/>
      <c r="NCP97" s="342"/>
      <c r="NCQ97" s="342"/>
      <c r="NCR97" s="342"/>
      <c r="NCS97" s="342"/>
      <c r="NCT97" s="342"/>
      <c r="NCU97" s="342"/>
      <c r="NCV97" s="342"/>
      <c r="NCW97" s="342"/>
      <c r="NCX97" s="342"/>
      <c r="NCY97" s="342"/>
      <c r="NCZ97" s="342"/>
      <c r="NDA97" s="342"/>
      <c r="NDB97" s="342"/>
      <c r="NDC97" s="342"/>
      <c r="NDD97" s="342"/>
      <c r="NDE97" s="342"/>
      <c r="NDF97" s="342"/>
      <c r="NDG97" s="342"/>
      <c r="NDH97" s="342"/>
      <c r="NDI97" s="342"/>
      <c r="NDJ97" s="342"/>
      <c r="NDK97" s="342"/>
      <c r="NDL97" s="342"/>
      <c r="NDM97" s="342"/>
      <c r="NDN97" s="342"/>
      <c r="NDO97" s="342"/>
      <c r="NDP97" s="342"/>
      <c r="NDQ97" s="342"/>
      <c r="NDR97" s="342"/>
      <c r="NDS97" s="342"/>
      <c r="NDT97" s="342"/>
      <c r="NDU97" s="342"/>
      <c r="NDV97" s="342"/>
      <c r="NDW97" s="342"/>
      <c r="NDX97" s="342"/>
      <c r="NDY97" s="342"/>
      <c r="NDZ97" s="342"/>
      <c r="NEA97" s="342"/>
      <c r="NEB97" s="342"/>
      <c r="NEC97" s="342"/>
      <c r="NED97" s="342"/>
      <c r="NEE97" s="342"/>
      <c r="NEF97" s="342"/>
      <c r="NEG97" s="342"/>
      <c r="NEH97" s="342"/>
      <c r="NEI97" s="342"/>
      <c r="NEJ97" s="342"/>
      <c r="NEK97" s="342"/>
      <c r="NEL97" s="342"/>
      <c r="NEM97" s="342"/>
      <c r="NEN97" s="342"/>
      <c r="NEO97" s="342"/>
      <c r="NEP97" s="342"/>
      <c r="NEQ97" s="342"/>
      <c r="NER97" s="342"/>
      <c r="NES97" s="342"/>
      <c r="NET97" s="342"/>
      <c r="NEU97" s="342"/>
      <c r="NEV97" s="342"/>
      <c r="NEW97" s="342"/>
      <c r="NEX97" s="342"/>
      <c r="NEY97" s="342"/>
      <c r="NEZ97" s="342"/>
      <c r="NFA97" s="342"/>
      <c r="NFB97" s="342"/>
      <c r="NFC97" s="342"/>
      <c r="NFD97" s="342"/>
      <c r="NFE97" s="342"/>
      <c r="NFF97" s="342"/>
      <c r="NFG97" s="342"/>
      <c r="NFH97" s="342"/>
      <c r="NFI97" s="342"/>
      <c r="NFJ97" s="342"/>
      <c r="NFK97" s="342"/>
      <c r="NFL97" s="342"/>
      <c r="NFM97" s="342"/>
      <c r="NFN97" s="342"/>
      <c r="NFO97" s="342"/>
      <c r="NFP97" s="342"/>
      <c r="NFQ97" s="342"/>
      <c r="NFR97" s="342"/>
      <c r="NFS97" s="342"/>
      <c r="NFT97" s="342"/>
      <c r="NFU97" s="342"/>
      <c r="NFV97" s="342"/>
      <c r="NFW97" s="342"/>
      <c r="NFX97" s="342"/>
      <c r="NFY97" s="342"/>
      <c r="NFZ97" s="342"/>
      <c r="NGA97" s="342"/>
      <c r="NGB97" s="342"/>
      <c r="NGC97" s="342"/>
      <c r="NGD97" s="342"/>
      <c r="NGE97" s="342"/>
      <c r="NGF97" s="342"/>
      <c r="NGG97" s="342"/>
      <c r="NGH97" s="342"/>
      <c r="NGI97" s="342"/>
      <c r="NGJ97" s="342"/>
      <c r="NGK97" s="342"/>
      <c r="NGL97" s="342"/>
      <c r="NGM97" s="342"/>
      <c r="NGN97" s="342"/>
      <c r="NGO97" s="342"/>
      <c r="NGP97" s="342"/>
      <c r="NGQ97" s="342"/>
      <c r="NGR97" s="342"/>
      <c r="NGS97" s="342"/>
      <c r="NGT97" s="342"/>
      <c r="NGU97" s="342"/>
      <c r="NGV97" s="342"/>
      <c r="NGW97" s="342"/>
      <c r="NGX97" s="342"/>
      <c r="NGY97" s="342"/>
      <c r="NGZ97" s="342"/>
      <c r="NHA97" s="342"/>
      <c r="NHB97" s="342"/>
      <c r="NHC97" s="342"/>
      <c r="NHD97" s="342"/>
      <c r="NHE97" s="342"/>
      <c r="NHF97" s="342"/>
      <c r="NHG97" s="342"/>
      <c r="NHH97" s="342"/>
      <c r="NHI97" s="342"/>
      <c r="NHJ97" s="342"/>
      <c r="NHK97" s="342"/>
      <c r="NHL97" s="342"/>
      <c r="NHM97" s="342"/>
      <c r="NHN97" s="342"/>
      <c r="NHO97" s="342"/>
      <c r="NHP97" s="342"/>
      <c r="NHQ97" s="342"/>
      <c r="NHR97" s="342"/>
      <c r="NHS97" s="342"/>
      <c r="NHT97" s="342"/>
      <c r="NHU97" s="342"/>
      <c r="NHV97" s="342"/>
      <c r="NHW97" s="342"/>
      <c r="NHX97" s="342"/>
      <c r="NHY97" s="342"/>
      <c r="NHZ97" s="342"/>
      <c r="NIA97" s="342"/>
      <c r="NIB97" s="342"/>
      <c r="NIC97" s="342"/>
      <c r="NID97" s="342"/>
      <c r="NIE97" s="342"/>
      <c r="NIF97" s="342"/>
      <c r="NIG97" s="342"/>
      <c r="NIH97" s="342"/>
      <c r="NII97" s="342"/>
      <c r="NIJ97" s="342"/>
      <c r="NIK97" s="342"/>
      <c r="NIL97" s="342"/>
      <c r="NIM97" s="342"/>
      <c r="NIN97" s="342"/>
      <c r="NIO97" s="342"/>
      <c r="NIP97" s="342"/>
      <c r="NIQ97" s="342"/>
      <c r="NIR97" s="342"/>
      <c r="NIS97" s="342"/>
      <c r="NIT97" s="342"/>
      <c r="NIU97" s="342"/>
      <c r="NIV97" s="342"/>
      <c r="NIW97" s="342"/>
      <c r="NIX97" s="342"/>
      <c r="NIY97" s="342"/>
      <c r="NIZ97" s="342"/>
      <c r="NJA97" s="342"/>
      <c r="NJB97" s="342"/>
      <c r="NJC97" s="342"/>
      <c r="NJD97" s="342"/>
      <c r="NJE97" s="342"/>
      <c r="NJF97" s="342"/>
      <c r="NJG97" s="342"/>
      <c r="NJH97" s="342"/>
      <c r="NJI97" s="342"/>
      <c r="NJJ97" s="342"/>
      <c r="NJK97" s="342"/>
      <c r="NJL97" s="342"/>
      <c r="NJM97" s="342"/>
      <c r="NJN97" s="342"/>
      <c r="NJO97" s="342"/>
      <c r="NJP97" s="342"/>
      <c r="NJQ97" s="342"/>
      <c r="NJR97" s="342"/>
      <c r="NJS97" s="342"/>
      <c r="NJT97" s="342"/>
      <c r="NJU97" s="342"/>
      <c r="NJV97" s="342"/>
      <c r="NJW97" s="342"/>
      <c r="NJX97" s="342"/>
      <c r="NJY97" s="342"/>
      <c r="NJZ97" s="342"/>
      <c r="NKA97" s="342"/>
      <c r="NKB97" s="342"/>
      <c r="NKC97" s="342"/>
      <c r="NKD97" s="342"/>
      <c r="NKE97" s="342"/>
      <c r="NKF97" s="342"/>
      <c r="NKG97" s="342"/>
      <c r="NKH97" s="342"/>
      <c r="NKI97" s="342"/>
      <c r="NKJ97" s="342"/>
      <c r="NKK97" s="342"/>
      <c r="NKL97" s="342"/>
      <c r="NKM97" s="342"/>
      <c r="NKN97" s="342"/>
      <c r="NKO97" s="342"/>
      <c r="NKP97" s="342"/>
      <c r="NKQ97" s="342"/>
      <c r="NKR97" s="342"/>
      <c r="NKS97" s="342"/>
      <c r="NKT97" s="342"/>
      <c r="NKU97" s="342"/>
      <c r="NKV97" s="342"/>
      <c r="NKW97" s="342"/>
      <c r="NKX97" s="342"/>
      <c r="NKY97" s="342"/>
      <c r="NKZ97" s="342"/>
      <c r="NLA97" s="342"/>
      <c r="NLB97" s="342"/>
      <c r="NLC97" s="342"/>
      <c r="NLD97" s="342"/>
      <c r="NLE97" s="342"/>
      <c r="NLF97" s="342"/>
      <c r="NLG97" s="342"/>
      <c r="NLH97" s="342"/>
      <c r="NLI97" s="342"/>
      <c r="NLJ97" s="342"/>
      <c r="NLK97" s="342"/>
      <c r="NLL97" s="342"/>
      <c r="NLM97" s="342"/>
      <c r="NLN97" s="342"/>
      <c r="NLO97" s="342"/>
      <c r="NLP97" s="342"/>
      <c r="NLQ97" s="342"/>
      <c r="NLR97" s="342"/>
      <c r="NLS97" s="342"/>
      <c r="NLT97" s="342"/>
      <c r="NLU97" s="342"/>
      <c r="NLV97" s="342"/>
      <c r="NLW97" s="342"/>
      <c r="NLX97" s="342"/>
      <c r="NLY97" s="342"/>
      <c r="NLZ97" s="342"/>
      <c r="NMA97" s="342"/>
      <c r="NMB97" s="342"/>
      <c r="NMC97" s="342"/>
      <c r="NMD97" s="342"/>
      <c r="NME97" s="342"/>
      <c r="NMF97" s="342"/>
      <c r="NMG97" s="342"/>
      <c r="NMH97" s="342"/>
      <c r="NMI97" s="342"/>
      <c r="NMJ97" s="342"/>
      <c r="NMK97" s="342"/>
      <c r="NML97" s="342"/>
      <c r="NMM97" s="342"/>
      <c r="NMN97" s="342"/>
      <c r="NMO97" s="342"/>
      <c r="NMP97" s="342"/>
      <c r="NMQ97" s="342"/>
      <c r="NMR97" s="342"/>
      <c r="NMS97" s="342"/>
      <c r="NMT97" s="342"/>
      <c r="NMU97" s="342"/>
      <c r="NMV97" s="342"/>
      <c r="NMW97" s="342"/>
      <c r="NMX97" s="342"/>
      <c r="NMY97" s="342"/>
      <c r="NMZ97" s="342"/>
      <c r="NNA97" s="342"/>
      <c r="NNB97" s="342"/>
      <c r="NNC97" s="342"/>
      <c r="NND97" s="342"/>
      <c r="NNE97" s="342"/>
      <c r="NNF97" s="342"/>
      <c r="NNG97" s="342"/>
      <c r="NNH97" s="342"/>
      <c r="NNI97" s="342"/>
      <c r="NNJ97" s="342"/>
      <c r="NNK97" s="342"/>
      <c r="NNL97" s="342"/>
      <c r="NNM97" s="342"/>
      <c r="NNN97" s="342"/>
      <c r="NNO97" s="342"/>
      <c r="NNP97" s="342"/>
      <c r="NNQ97" s="342"/>
      <c r="NNR97" s="342"/>
      <c r="NNS97" s="342"/>
      <c r="NNT97" s="342"/>
      <c r="NNU97" s="342"/>
      <c r="NNV97" s="342"/>
      <c r="NNW97" s="342"/>
      <c r="NNX97" s="342"/>
      <c r="NNY97" s="342"/>
      <c r="NNZ97" s="342"/>
      <c r="NOA97" s="342"/>
      <c r="NOB97" s="342"/>
      <c r="NOC97" s="342"/>
      <c r="NOD97" s="342"/>
      <c r="NOE97" s="342"/>
      <c r="NOF97" s="342"/>
      <c r="NOG97" s="342"/>
      <c r="NOH97" s="342"/>
      <c r="NOI97" s="342"/>
      <c r="NOJ97" s="342"/>
      <c r="NOK97" s="342"/>
      <c r="NOL97" s="342"/>
      <c r="NOM97" s="342"/>
      <c r="NON97" s="342"/>
      <c r="NOO97" s="342"/>
      <c r="NOP97" s="342"/>
      <c r="NOQ97" s="342"/>
      <c r="NOR97" s="342"/>
      <c r="NOS97" s="342"/>
      <c r="NOT97" s="342"/>
      <c r="NOU97" s="342"/>
      <c r="NOV97" s="342"/>
      <c r="NOW97" s="342"/>
      <c r="NOX97" s="342"/>
      <c r="NOY97" s="342"/>
      <c r="NOZ97" s="342"/>
      <c r="NPA97" s="342"/>
      <c r="NPB97" s="342"/>
      <c r="NPC97" s="342"/>
      <c r="NPD97" s="342"/>
      <c r="NPE97" s="342"/>
      <c r="NPF97" s="342"/>
      <c r="NPG97" s="342"/>
      <c r="NPH97" s="342"/>
      <c r="NPI97" s="342"/>
      <c r="NPJ97" s="342"/>
      <c r="NPK97" s="342"/>
      <c r="NPL97" s="342"/>
      <c r="NPM97" s="342"/>
      <c r="NPN97" s="342"/>
      <c r="NPO97" s="342"/>
      <c r="NPP97" s="342"/>
      <c r="NPQ97" s="342"/>
      <c r="NPR97" s="342"/>
      <c r="NPS97" s="342"/>
      <c r="NPT97" s="342"/>
      <c r="NPU97" s="342"/>
      <c r="NPV97" s="342"/>
      <c r="NPW97" s="342"/>
      <c r="NPX97" s="342"/>
      <c r="NPY97" s="342"/>
      <c r="NPZ97" s="342"/>
      <c r="NQA97" s="342"/>
      <c r="NQB97" s="342"/>
      <c r="NQC97" s="342"/>
      <c r="NQD97" s="342"/>
      <c r="NQE97" s="342"/>
      <c r="NQF97" s="342"/>
      <c r="NQG97" s="342"/>
      <c r="NQH97" s="342"/>
      <c r="NQI97" s="342"/>
      <c r="NQJ97" s="342"/>
      <c r="NQK97" s="342"/>
      <c r="NQL97" s="342"/>
      <c r="NQM97" s="342"/>
      <c r="NQN97" s="342"/>
      <c r="NQO97" s="342"/>
      <c r="NQP97" s="342"/>
      <c r="NQQ97" s="342"/>
      <c r="NQR97" s="342"/>
      <c r="NQS97" s="342"/>
      <c r="NQT97" s="342"/>
      <c r="NQU97" s="342"/>
      <c r="NQV97" s="342"/>
      <c r="NQW97" s="342"/>
      <c r="NQX97" s="342"/>
      <c r="NQY97" s="342"/>
      <c r="NQZ97" s="342"/>
      <c r="NRA97" s="342"/>
      <c r="NRB97" s="342"/>
      <c r="NRC97" s="342"/>
      <c r="NRD97" s="342"/>
      <c r="NRE97" s="342"/>
      <c r="NRF97" s="342"/>
      <c r="NRG97" s="342"/>
      <c r="NRH97" s="342"/>
      <c r="NRI97" s="342"/>
      <c r="NRJ97" s="342"/>
      <c r="NRK97" s="342"/>
      <c r="NRL97" s="342"/>
      <c r="NRM97" s="342"/>
      <c r="NRN97" s="342"/>
      <c r="NRO97" s="342"/>
      <c r="NRP97" s="342"/>
      <c r="NRQ97" s="342"/>
      <c r="NRR97" s="342"/>
      <c r="NRS97" s="342"/>
      <c r="NRT97" s="342"/>
      <c r="NRU97" s="342"/>
      <c r="NRV97" s="342"/>
      <c r="NRW97" s="342"/>
      <c r="NRX97" s="342"/>
      <c r="NRY97" s="342"/>
      <c r="NRZ97" s="342"/>
      <c r="NSA97" s="342"/>
      <c r="NSB97" s="342"/>
      <c r="NSC97" s="342"/>
      <c r="NSD97" s="342"/>
      <c r="NSE97" s="342"/>
      <c r="NSF97" s="342"/>
      <c r="NSG97" s="342"/>
      <c r="NSH97" s="342"/>
      <c r="NSI97" s="342"/>
      <c r="NSJ97" s="342"/>
      <c r="NSK97" s="342"/>
      <c r="NSL97" s="342"/>
      <c r="NSM97" s="342"/>
      <c r="NSN97" s="342"/>
      <c r="NSO97" s="342"/>
      <c r="NSP97" s="342"/>
      <c r="NSQ97" s="342"/>
      <c r="NSR97" s="342"/>
      <c r="NSS97" s="342"/>
      <c r="NST97" s="342"/>
      <c r="NSU97" s="342"/>
      <c r="NSV97" s="342"/>
      <c r="NSW97" s="342"/>
      <c r="NSX97" s="342"/>
      <c r="NSY97" s="342"/>
      <c r="NSZ97" s="342"/>
      <c r="NTA97" s="342"/>
      <c r="NTB97" s="342"/>
      <c r="NTC97" s="342"/>
      <c r="NTD97" s="342"/>
      <c r="NTE97" s="342"/>
      <c r="NTF97" s="342"/>
      <c r="NTG97" s="342"/>
      <c r="NTH97" s="342"/>
      <c r="NTI97" s="342"/>
      <c r="NTJ97" s="342"/>
      <c r="NTK97" s="342"/>
      <c r="NTL97" s="342"/>
      <c r="NTM97" s="342"/>
      <c r="NTN97" s="342"/>
      <c r="NTO97" s="342"/>
      <c r="NTP97" s="342"/>
      <c r="NTQ97" s="342"/>
      <c r="NTR97" s="342"/>
      <c r="NTS97" s="342"/>
      <c r="NTT97" s="342"/>
      <c r="NTU97" s="342"/>
      <c r="NTV97" s="342"/>
      <c r="NTW97" s="342"/>
      <c r="NTX97" s="342"/>
      <c r="NTY97" s="342"/>
      <c r="NTZ97" s="342"/>
      <c r="NUA97" s="342"/>
      <c r="NUB97" s="342"/>
      <c r="NUC97" s="342"/>
      <c r="NUD97" s="342"/>
      <c r="NUE97" s="342"/>
      <c r="NUF97" s="342"/>
      <c r="NUG97" s="342"/>
      <c r="NUH97" s="342"/>
      <c r="NUI97" s="342"/>
      <c r="NUJ97" s="342"/>
      <c r="NUK97" s="342"/>
      <c r="NUL97" s="342"/>
      <c r="NUM97" s="342"/>
      <c r="NUN97" s="342"/>
      <c r="NUO97" s="342"/>
      <c r="NUP97" s="342"/>
      <c r="NUQ97" s="342"/>
      <c r="NUR97" s="342"/>
      <c r="NUS97" s="342"/>
      <c r="NUT97" s="342"/>
      <c r="NUU97" s="342"/>
      <c r="NUV97" s="342"/>
      <c r="NUW97" s="342"/>
      <c r="NUX97" s="342"/>
      <c r="NUY97" s="342"/>
      <c r="NUZ97" s="342"/>
      <c r="NVA97" s="342"/>
      <c r="NVB97" s="342"/>
      <c r="NVC97" s="342"/>
      <c r="NVD97" s="342"/>
      <c r="NVE97" s="342"/>
      <c r="NVF97" s="342"/>
      <c r="NVG97" s="342"/>
      <c r="NVH97" s="342"/>
      <c r="NVI97" s="342"/>
      <c r="NVJ97" s="342"/>
      <c r="NVK97" s="342"/>
      <c r="NVL97" s="342"/>
      <c r="NVM97" s="342"/>
      <c r="NVN97" s="342"/>
      <c r="NVO97" s="342"/>
      <c r="NVP97" s="342"/>
      <c r="NVQ97" s="342"/>
      <c r="NVR97" s="342"/>
      <c r="NVS97" s="342"/>
      <c r="NVT97" s="342"/>
      <c r="NVU97" s="342"/>
      <c r="NVV97" s="342"/>
      <c r="NVW97" s="342"/>
      <c r="NVX97" s="342"/>
      <c r="NVY97" s="342"/>
      <c r="NVZ97" s="342"/>
      <c r="NWA97" s="342"/>
      <c r="NWB97" s="342"/>
      <c r="NWC97" s="342"/>
      <c r="NWD97" s="342"/>
      <c r="NWE97" s="342"/>
      <c r="NWF97" s="342"/>
      <c r="NWG97" s="342"/>
      <c r="NWH97" s="342"/>
      <c r="NWI97" s="342"/>
      <c r="NWJ97" s="342"/>
      <c r="NWK97" s="342"/>
      <c r="NWL97" s="342"/>
      <c r="NWM97" s="342"/>
      <c r="NWN97" s="342"/>
      <c r="NWO97" s="342"/>
      <c r="NWP97" s="342"/>
      <c r="NWQ97" s="342"/>
      <c r="NWR97" s="342"/>
      <c r="NWS97" s="342"/>
      <c r="NWT97" s="342"/>
      <c r="NWU97" s="342"/>
      <c r="NWV97" s="342"/>
      <c r="NWW97" s="342"/>
      <c r="NWX97" s="342"/>
      <c r="NWY97" s="342"/>
      <c r="NWZ97" s="342"/>
      <c r="NXA97" s="342"/>
      <c r="NXB97" s="342"/>
      <c r="NXC97" s="342"/>
      <c r="NXD97" s="342"/>
      <c r="NXE97" s="342"/>
      <c r="NXF97" s="342"/>
      <c r="NXG97" s="342"/>
      <c r="NXH97" s="342"/>
      <c r="NXI97" s="342"/>
      <c r="NXJ97" s="342"/>
      <c r="NXK97" s="342"/>
      <c r="NXL97" s="342"/>
      <c r="NXM97" s="342"/>
      <c r="NXN97" s="342"/>
      <c r="NXO97" s="342"/>
      <c r="NXP97" s="342"/>
      <c r="NXQ97" s="342"/>
      <c r="NXR97" s="342"/>
      <c r="NXS97" s="342"/>
      <c r="NXT97" s="342"/>
      <c r="NXU97" s="342"/>
      <c r="NXV97" s="342"/>
      <c r="NXW97" s="342"/>
      <c r="NXX97" s="342"/>
      <c r="NXY97" s="342"/>
      <c r="NXZ97" s="342"/>
      <c r="NYA97" s="342"/>
      <c r="NYB97" s="342"/>
      <c r="NYC97" s="342"/>
      <c r="NYD97" s="342"/>
      <c r="NYE97" s="342"/>
      <c r="NYF97" s="342"/>
      <c r="NYG97" s="342"/>
      <c r="NYH97" s="342"/>
      <c r="NYI97" s="342"/>
      <c r="NYJ97" s="342"/>
      <c r="NYK97" s="342"/>
      <c r="NYL97" s="342"/>
      <c r="NYM97" s="342"/>
      <c r="NYN97" s="342"/>
      <c r="NYO97" s="342"/>
      <c r="NYP97" s="342"/>
      <c r="NYQ97" s="342"/>
      <c r="NYR97" s="342"/>
      <c r="NYS97" s="342"/>
      <c r="NYT97" s="342"/>
      <c r="NYU97" s="342"/>
      <c r="NYV97" s="342"/>
      <c r="NYW97" s="342"/>
      <c r="NYX97" s="342"/>
      <c r="NYY97" s="342"/>
      <c r="NYZ97" s="342"/>
      <c r="NZA97" s="342"/>
      <c r="NZB97" s="342"/>
      <c r="NZC97" s="342"/>
      <c r="NZD97" s="342"/>
      <c r="NZE97" s="342"/>
      <c r="NZF97" s="342"/>
      <c r="NZG97" s="342"/>
      <c r="NZH97" s="342"/>
      <c r="NZI97" s="342"/>
      <c r="NZJ97" s="342"/>
      <c r="NZK97" s="342"/>
      <c r="NZL97" s="342"/>
      <c r="NZM97" s="342"/>
      <c r="NZN97" s="342"/>
      <c r="NZO97" s="342"/>
      <c r="NZP97" s="342"/>
      <c r="NZQ97" s="342"/>
      <c r="NZR97" s="342"/>
      <c r="NZS97" s="342"/>
      <c r="NZT97" s="342"/>
      <c r="NZU97" s="342"/>
      <c r="NZV97" s="342"/>
      <c r="NZW97" s="342"/>
      <c r="NZX97" s="342"/>
      <c r="NZY97" s="342"/>
      <c r="NZZ97" s="342"/>
      <c r="OAA97" s="342"/>
      <c r="OAB97" s="342"/>
      <c r="OAC97" s="342"/>
      <c r="OAD97" s="342"/>
      <c r="OAE97" s="342"/>
      <c r="OAF97" s="342"/>
      <c r="OAG97" s="342"/>
      <c r="OAH97" s="342"/>
      <c r="OAI97" s="342"/>
      <c r="OAJ97" s="342"/>
      <c r="OAK97" s="342"/>
      <c r="OAL97" s="342"/>
      <c r="OAM97" s="342"/>
      <c r="OAN97" s="342"/>
      <c r="OAO97" s="342"/>
      <c r="OAP97" s="342"/>
      <c r="OAQ97" s="342"/>
      <c r="OAR97" s="342"/>
      <c r="OAS97" s="342"/>
      <c r="OAT97" s="342"/>
      <c r="OAU97" s="342"/>
      <c r="OAV97" s="342"/>
      <c r="OAW97" s="342"/>
      <c r="OAX97" s="342"/>
      <c r="OAY97" s="342"/>
      <c r="OAZ97" s="342"/>
      <c r="OBA97" s="342"/>
      <c r="OBB97" s="342"/>
      <c r="OBC97" s="342"/>
      <c r="OBD97" s="342"/>
      <c r="OBE97" s="342"/>
      <c r="OBF97" s="342"/>
      <c r="OBG97" s="342"/>
      <c r="OBH97" s="342"/>
      <c r="OBI97" s="342"/>
      <c r="OBJ97" s="342"/>
      <c r="OBK97" s="342"/>
      <c r="OBL97" s="342"/>
      <c r="OBM97" s="342"/>
      <c r="OBN97" s="342"/>
      <c r="OBO97" s="342"/>
      <c r="OBP97" s="342"/>
      <c r="OBQ97" s="342"/>
      <c r="OBR97" s="342"/>
      <c r="OBS97" s="342"/>
      <c r="OBT97" s="342"/>
      <c r="OBU97" s="342"/>
      <c r="OBV97" s="342"/>
      <c r="OBW97" s="342"/>
      <c r="OBX97" s="342"/>
      <c r="OBY97" s="342"/>
      <c r="OBZ97" s="342"/>
      <c r="OCA97" s="342"/>
      <c r="OCB97" s="342"/>
      <c r="OCC97" s="342"/>
      <c r="OCD97" s="342"/>
      <c r="OCE97" s="342"/>
      <c r="OCF97" s="342"/>
      <c r="OCG97" s="342"/>
      <c r="OCH97" s="342"/>
      <c r="OCI97" s="342"/>
      <c r="OCJ97" s="342"/>
      <c r="OCK97" s="342"/>
      <c r="OCL97" s="342"/>
      <c r="OCM97" s="342"/>
      <c r="OCN97" s="342"/>
      <c r="OCO97" s="342"/>
      <c r="OCP97" s="342"/>
      <c r="OCQ97" s="342"/>
      <c r="OCR97" s="342"/>
      <c r="OCS97" s="342"/>
      <c r="OCT97" s="342"/>
      <c r="OCU97" s="342"/>
      <c r="OCV97" s="342"/>
      <c r="OCW97" s="342"/>
      <c r="OCX97" s="342"/>
      <c r="OCY97" s="342"/>
      <c r="OCZ97" s="342"/>
      <c r="ODA97" s="342"/>
      <c r="ODB97" s="342"/>
      <c r="ODC97" s="342"/>
      <c r="ODD97" s="342"/>
      <c r="ODE97" s="342"/>
      <c r="ODF97" s="342"/>
      <c r="ODG97" s="342"/>
      <c r="ODH97" s="342"/>
      <c r="ODI97" s="342"/>
      <c r="ODJ97" s="342"/>
      <c r="ODK97" s="342"/>
      <c r="ODL97" s="342"/>
      <c r="ODM97" s="342"/>
      <c r="ODN97" s="342"/>
      <c r="ODO97" s="342"/>
      <c r="ODP97" s="342"/>
      <c r="ODQ97" s="342"/>
      <c r="ODR97" s="342"/>
      <c r="ODS97" s="342"/>
      <c r="ODT97" s="342"/>
      <c r="ODU97" s="342"/>
      <c r="ODV97" s="342"/>
      <c r="ODW97" s="342"/>
      <c r="ODX97" s="342"/>
      <c r="ODY97" s="342"/>
      <c r="ODZ97" s="342"/>
      <c r="OEA97" s="342"/>
      <c r="OEB97" s="342"/>
      <c r="OEC97" s="342"/>
      <c r="OED97" s="342"/>
      <c r="OEE97" s="342"/>
      <c r="OEF97" s="342"/>
      <c r="OEG97" s="342"/>
      <c r="OEH97" s="342"/>
      <c r="OEI97" s="342"/>
      <c r="OEJ97" s="342"/>
      <c r="OEK97" s="342"/>
      <c r="OEL97" s="342"/>
      <c r="OEM97" s="342"/>
      <c r="OEN97" s="342"/>
      <c r="OEO97" s="342"/>
      <c r="OEP97" s="342"/>
      <c r="OEQ97" s="342"/>
      <c r="OER97" s="342"/>
      <c r="OES97" s="342"/>
      <c r="OET97" s="342"/>
      <c r="OEU97" s="342"/>
      <c r="OEV97" s="342"/>
      <c r="OEW97" s="342"/>
      <c r="OEX97" s="342"/>
      <c r="OEY97" s="342"/>
      <c r="OEZ97" s="342"/>
      <c r="OFA97" s="342"/>
      <c r="OFB97" s="342"/>
      <c r="OFC97" s="342"/>
      <c r="OFD97" s="342"/>
      <c r="OFE97" s="342"/>
      <c r="OFF97" s="342"/>
      <c r="OFG97" s="342"/>
      <c r="OFH97" s="342"/>
      <c r="OFI97" s="342"/>
      <c r="OFJ97" s="342"/>
      <c r="OFK97" s="342"/>
      <c r="OFL97" s="342"/>
      <c r="OFM97" s="342"/>
      <c r="OFN97" s="342"/>
      <c r="OFO97" s="342"/>
      <c r="OFP97" s="342"/>
      <c r="OFQ97" s="342"/>
      <c r="OFR97" s="342"/>
      <c r="OFS97" s="342"/>
      <c r="OFT97" s="342"/>
      <c r="OFU97" s="342"/>
      <c r="OFV97" s="342"/>
      <c r="OFW97" s="342"/>
      <c r="OFX97" s="342"/>
      <c r="OFY97" s="342"/>
      <c r="OFZ97" s="342"/>
      <c r="OGA97" s="342"/>
      <c r="OGB97" s="342"/>
      <c r="OGC97" s="342"/>
      <c r="OGD97" s="342"/>
      <c r="OGE97" s="342"/>
      <c r="OGF97" s="342"/>
      <c r="OGG97" s="342"/>
      <c r="OGH97" s="342"/>
      <c r="OGI97" s="342"/>
      <c r="OGJ97" s="342"/>
      <c r="OGK97" s="342"/>
      <c r="OGL97" s="342"/>
      <c r="OGM97" s="342"/>
      <c r="OGN97" s="342"/>
      <c r="OGO97" s="342"/>
      <c r="OGP97" s="342"/>
      <c r="OGQ97" s="342"/>
      <c r="OGR97" s="342"/>
      <c r="OGS97" s="342"/>
      <c r="OGT97" s="342"/>
      <c r="OGU97" s="342"/>
      <c r="OGV97" s="342"/>
      <c r="OGW97" s="342"/>
      <c r="OGX97" s="342"/>
      <c r="OGY97" s="342"/>
      <c r="OGZ97" s="342"/>
      <c r="OHA97" s="342"/>
      <c r="OHB97" s="342"/>
      <c r="OHC97" s="342"/>
      <c r="OHD97" s="342"/>
      <c r="OHE97" s="342"/>
      <c r="OHF97" s="342"/>
      <c r="OHG97" s="342"/>
      <c r="OHH97" s="342"/>
      <c r="OHI97" s="342"/>
      <c r="OHJ97" s="342"/>
      <c r="OHK97" s="342"/>
      <c r="OHL97" s="342"/>
      <c r="OHM97" s="342"/>
      <c r="OHN97" s="342"/>
      <c r="OHO97" s="342"/>
      <c r="OHP97" s="342"/>
      <c r="OHQ97" s="342"/>
      <c r="OHR97" s="342"/>
      <c r="OHS97" s="342"/>
      <c r="OHT97" s="342"/>
      <c r="OHU97" s="342"/>
      <c r="OHV97" s="342"/>
      <c r="OHW97" s="342"/>
      <c r="OHX97" s="342"/>
      <c r="OHY97" s="342"/>
      <c r="OHZ97" s="342"/>
      <c r="OIA97" s="342"/>
      <c r="OIB97" s="342"/>
      <c r="OIC97" s="342"/>
      <c r="OID97" s="342"/>
      <c r="OIE97" s="342"/>
      <c r="OIF97" s="342"/>
      <c r="OIG97" s="342"/>
      <c r="OIH97" s="342"/>
      <c r="OII97" s="342"/>
      <c r="OIJ97" s="342"/>
      <c r="OIK97" s="342"/>
      <c r="OIL97" s="342"/>
      <c r="OIM97" s="342"/>
      <c r="OIN97" s="342"/>
      <c r="OIO97" s="342"/>
      <c r="OIP97" s="342"/>
      <c r="OIQ97" s="342"/>
      <c r="OIR97" s="342"/>
      <c r="OIS97" s="342"/>
      <c r="OIT97" s="342"/>
      <c r="OIU97" s="342"/>
      <c r="OIV97" s="342"/>
      <c r="OIW97" s="342"/>
      <c r="OIX97" s="342"/>
      <c r="OIY97" s="342"/>
      <c r="OIZ97" s="342"/>
      <c r="OJA97" s="342"/>
      <c r="OJB97" s="342"/>
      <c r="OJC97" s="342"/>
      <c r="OJD97" s="342"/>
      <c r="OJE97" s="342"/>
      <c r="OJF97" s="342"/>
      <c r="OJG97" s="342"/>
      <c r="OJH97" s="342"/>
      <c r="OJI97" s="342"/>
      <c r="OJJ97" s="342"/>
      <c r="OJK97" s="342"/>
      <c r="OJL97" s="342"/>
      <c r="OJM97" s="342"/>
      <c r="OJN97" s="342"/>
      <c r="OJO97" s="342"/>
      <c r="OJP97" s="342"/>
      <c r="OJQ97" s="342"/>
      <c r="OJR97" s="342"/>
      <c r="OJS97" s="342"/>
      <c r="OJT97" s="342"/>
      <c r="OJU97" s="342"/>
      <c r="OJV97" s="342"/>
      <c r="OJW97" s="342"/>
      <c r="OJX97" s="342"/>
      <c r="OJY97" s="342"/>
      <c r="OJZ97" s="342"/>
      <c r="OKA97" s="342"/>
      <c r="OKB97" s="342"/>
      <c r="OKC97" s="342"/>
      <c r="OKD97" s="342"/>
      <c r="OKE97" s="342"/>
      <c r="OKF97" s="342"/>
      <c r="OKG97" s="342"/>
      <c r="OKH97" s="342"/>
      <c r="OKI97" s="342"/>
      <c r="OKJ97" s="342"/>
      <c r="OKK97" s="342"/>
      <c r="OKL97" s="342"/>
      <c r="OKM97" s="342"/>
      <c r="OKN97" s="342"/>
      <c r="OKO97" s="342"/>
      <c r="OKP97" s="342"/>
      <c r="OKQ97" s="342"/>
      <c r="OKR97" s="342"/>
      <c r="OKS97" s="342"/>
      <c r="OKT97" s="342"/>
      <c r="OKU97" s="342"/>
      <c r="OKV97" s="342"/>
      <c r="OKW97" s="342"/>
      <c r="OKX97" s="342"/>
      <c r="OKY97" s="342"/>
      <c r="OKZ97" s="342"/>
      <c r="OLA97" s="342"/>
      <c r="OLB97" s="342"/>
      <c r="OLC97" s="342"/>
      <c r="OLD97" s="342"/>
      <c r="OLE97" s="342"/>
      <c r="OLF97" s="342"/>
      <c r="OLG97" s="342"/>
      <c r="OLH97" s="342"/>
      <c r="OLI97" s="342"/>
      <c r="OLJ97" s="342"/>
      <c r="OLK97" s="342"/>
      <c r="OLL97" s="342"/>
      <c r="OLM97" s="342"/>
      <c r="OLN97" s="342"/>
      <c r="OLO97" s="342"/>
      <c r="OLP97" s="342"/>
      <c r="OLQ97" s="342"/>
      <c r="OLR97" s="342"/>
      <c r="OLS97" s="342"/>
      <c r="OLT97" s="342"/>
      <c r="OLU97" s="342"/>
      <c r="OLV97" s="342"/>
      <c r="OLW97" s="342"/>
      <c r="OLX97" s="342"/>
      <c r="OLY97" s="342"/>
      <c r="OLZ97" s="342"/>
      <c r="OMA97" s="342"/>
      <c r="OMB97" s="342"/>
      <c r="OMC97" s="342"/>
      <c r="OMD97" s="342"/>
      <c r="OME97" s="342"/>
      <c r="OMF97" s="342"/>
      <c r="OMG97" s="342"/>
      <c r="OMH97" s="342"/>
      <c r="OMI97" s="342"/>
      <c r="OMJ97" s="342"/>
      <c r="OMK97" s="342"/>
      <c r="OML97" s="342"/>
      <c r="OMM97" s="342"/>
      <c r="OMN97" s="342"/>
      <c r="OMO97" s="342"/>
      <c r="OMP97" s="342"/>
      <c r="OMQ97" s="342"/>
      <c r="OMR97" s="342"/>
      <c r="OMS97" s="342"/>
      <c r="OMT97" s="342"/>
      <c r="OMU97" s="342"/>
      <c r="OMV97" s="342"/>
      <c r="OMW97" s="342"/>
      <c r="OMX97" s="342"/>
      <c r="OMY97" s="342"/>
      <c r="OMZ97" s="342"/>
      <c r="ONA97" s="342"/>
      <c r="ONB97" s="342"/>
      <c r="ONC97" s="342"/>
      <c r="OND97" s="342"/>
      <c r="ONE97" s="342"/>
      <c r="ONF97" s="342"/>
      <c r="ONG97" s="342"/>
      <c r="ONH97" s="342"/>
      <c r="ONI97" s="342"/>
      <c r="ONJ97" s="342"/>
      <c r="ONK97" s="342"/>
      <c r="ONL97" s="342"/>
      <c r="ONM97" s="342"/>
      <c r="ONN97" s="342"/>
      <c r="ONO97" s="342"/>
      <c r="ONP97" s="342"/>
      <c r="ONQ97" s="342"/>
      <c r="ONR97" s="342"/>
      <c r="ONS97" s="342"/>
      <c r="ONT97" s="342"/>
      <c r="ONU97" s="342"/>
      <c r="ONV97" s="342"/>
      <c r="ONW97" s="342"/>
      <c r="ONX97" s="342"/>
      <c r="ONY97" s="342"/>
      <c r="ONZ97" s="342"/>
      <c r="OOA97" s="342"/>
      <c r="OOB97" s="342"/>
      <c r="OOC97" s="342"/>
      <c r="OOD97" s="342"/>
      <c r="OOE97" s="342"/>
      <c r="OOF97" s="342"/>
      <c r="OOG97" s="342"/>
      <c r="OOH97" s="342"/>
      <c r="OOI97" s="342"/>
      <c r="OOJ97" s="342"/>
      <c r="OOK97" s="342"/>
      <c r="OOL97" s="342"/>
      <c r="OOM97" s="342"/>
      <c r="OON97" s="342"/>
      <c r="OOO97" s="342"/>
      <c r="OOP97" s="342"/>
      <c r="OOQ97" s="342"/>
      <c r="OOR97" s="342"/>
      <c r="OOS97" s="342"/>
      <c r="OOT97" s="342"/>
      <c r="OOU97" s="342"/>
      <c r="OOV97" s="342"/>
      <c r="OOW97" s="342"/>
      <c r="OOX97" s="342"/>
      <c r="OOY97" s="342"/>
      <c r="OOZ97" s="342"/>
      <c r="OPA97" s="342"/>
      <c r="OPB97" s="342"/>
      <c r="OPC97" s="342"/>
      <c r="OPD97" s="342"/>
      <c r="OPE97" s="342"/>
      <c r="OPF97" s="342"/>
      <c r="OPG97" s="342"/>
      <c r="OPH97" s="342"/>
      <c r="OPI97" s="342"/>
      <c r="OPJ97" s="342"/>
      <c r="OPK97" s="342"/>
      <c r="OPL97" s="342"/>
      <c r="OPM97" s="342"/>
      <c r="OPN97" s="342"/>
      <c r="OPO97" s="342"/>
      <c r="OPP97" s="342"/>
      <c r="OPQ97" s="342"/>
      <c r="OPR97" s="342"/>
      <c r="OPS97" s="342"/>
      <c r="OPT97" s="342"/>
      <c r="OPU97" s="342"/>
      <c r="OPV97" s="342"/>
      <c r="OPW97" s="342"/>
      <c r="OPX97" s="342"/>
      <c r="OPY97" s="342"/>
      <c r="OPZ97" s="342"/>
      <c r="OQA97" s="342"/>
      <c r="OQB97" s="342"/>
      <c r="OQC97" s="342"/>
      <c r="OQD97" s="342"/>
      <c r="OQE97" s="342"/>
      <c r="OQF97" s="342"/>
      <c r="OQG97" s="342"/>
      <c r="OQH97" s="342"/>
      <c r="OQI97" s="342"/>
      <c r="OQJ97" s="342"/>
      <c r="OQK97" s="342"/>
      <c r="OQL97" s="342"/>
      <c r="OQM97" s="342"/>
      <c r="OQN97" s="342"/>
      <c r="OQO97" s="342"/>
      <c r="OQP97" s="342"/>
      <c r="OQQ97" s="342"/>
      <c r="OQR97" s="342"/>
      <c r="OQS97" s="342"/>
      <c r="OQT97" s="342"/>
      <c r="OQU97" s="342"/>
      <c r="OQV97" s="342"/>
      <c r="OQW97" s="342"/>
      <c r="OQX97" s="342"/>
      <c r="OQY97" s="342"/>
      <c r="OQZ97" s="342"/>
      <c r="ORA97" s="342"/>
      <c r="ORB97" s="342"/>
      <c r="ORC97" s="342"/>
      <c r="ORD97" s="342"/>
      <c r="ORE97" s="342"/>
      <c r="ORF97" s="342"/>
      <c r="ORG97" s="342"/>
      <c r="ORH97" s="342"/>
      <c r="ORI97" s="342"/>
      <c r="ORJ97" s="342"/>
      <c r="ORK97" s="342"/>
      <c r="ORL97" s="342"/>
      <c r="ORM97" s="342"/>
      <c r="ORN97" s="342"/>
      <c r="ORO97" s="342"/>
      <c r="ORP97" s="342"/>
      <c r="ORQ97" s="342"/>
      <c r="ORR97" s="342"/>
      <c r="ORS97" s="342"/>
      <c r="ORT97" s="342"/>
      <c r="ORU97" s="342"/>
      <c r="ORV97" s="342"/>
      <c r="ORW97" s="342"/>
      <c r="ORX97" s="342"/>
      <c r="ORY97" s="342"/>
      <c r="ORZ97" s="342"/>
      <c r="OSA97" s="342"/>
      <c r="OSB97" s="342"/>
      <c r="OSC97" s="342"/>
      <c r="OSD97" s="342"/>
      <c r="OSE97" s="342"/>
      <c r="OSF97" s="342"/>
      <c r="OSG97" s="342"/>
      <c r="OSH97" s="342"/>
      <c r="OSI97" s="342"/>
      <c r="OSJ97" s="342"/>
      <c r="OSK97" s="342"/>
      <c r="OSL97" s="342"/>
      <c r="OSM97" s="342"/>
      <c r="OSN97" s="342"/>
      <c r="OSO97" s="342"/>
      <c r="OSP97" s="342"/>
      <c r="OSQ97" s="342"/>
      <c r="OSR97" s="342"/>
      <c r="OSS97" s="342"/>
      <c r="OST97" s="342"/>
      <c r="OSU97" s="342"/>
      <c r="OSV97" s="342"/>
      <c r="OSW97" s="342"/>
      <c r="OSX97" s="342"/>
      <c r="OSY97" s="342"/>
      <c r="OSZ97" s="342"/>
      <c r="OTA97" s="342"/>
      <c r="OTB97" s="342"/>
      <c r="OTC97" s="342"/>
      <c r="OTD97" s="342"/>
      <c r="OTE97" s="342"/>
      <c r="OTF97" s="342"/>
      <c r="OTG97" s="342"/>
      <c r="OTH97" s="342"/>
      <c r="OTI97" s="342"/>
      <c r="OTJ97" s="342"/>
      <c r="OTK97" s="342"/>
      <c r="OTL97" s="342"/>
      <c r="OTM97" s="342"/>
      <c r="OTN97" s="342"/>
      <c r="OTO97" s="342"/>
      <c r="OTP97" s="342"/>
      <c r="OTQ97" s="342"/>
      <c r="OTR97" s="342"/>
      <c r="OTS97" s="342"/>
      <c r="OTT97" s="342"/>
      <c r="OTU97" s="342"/>
      <c r="OTV97" s="342"/>
      <c r="OTW97" s="342"/>
      <c r="OTX97" s="342"/>
      <c r="OTY97" s="342"/>
      <c r="OTZ97" s="342"/>
      <c r="OUA97" s="342"/>
      <c r="OUB97" s="342"/>
      <c r="OUC97" s="342"/>
      <c r="OUD97" s="342"/>
      <c r="OUE97" s="342"/>
      <c r="OUF97" s="342"/>
      <c r="OUG97" s="342"/>
      <c r="OUH97" s="342"/>
      <c r="OUI97" s="342"/>
      <c r="OUJ97" s="342"/>
      <c r="OUK97" s="342"/>
      <c r="OUL97" s="342"/>
      <c r="OUM97" s="342"/>
      <c r="OUN97" s="342"/>
      <c r="OUO97" s="342"/>
      <c r="OUP97" s="342"/>
      <c r="OUQ97" s="342"/>
      <c r="OUR97" s="342"/>
      <c r="OUS97" s="342"/>
      <c r="OUT97" s="342"/>
      <c r="OUU97" s="342"/>
      <c r="OUV97" s="342"/>
      <c r="OUW97" s="342"/>
      <c r="OUX97" s="342"/>
      <c r="OUY97" s="342"/>
      <c r="OUZ97" s="342"/>
      <c r="OVA97" s="342"/>
      <c r="OVB97" s="342"/>
      <c r="OVC97" s="342"/>
      <c r="OVD97" s="342"/>
      <c r="OVE97" s="342"/>
      <c r="OVF97" s="342"/>
      <c r="OVG97" s="342"/>
      <c r="OVH97" s="342"/>
      <c r="OVI97" s="342"/>
      <c r="OVJ97" s="342"/>
      <c r="OVK97" s="342"/>
      <c r="OVL97" s="342"/>
      <c r="OVM97" s="342"/>
      <c r="OVN97" s="342"/>
      <c r="OVO97" s="342"/>
      <c r="OVP97" s="342"/>
      <c r="OVQ97" s="342"/>
      <c r="OVR97" s="342"/>
      <c r="OVS97" s="342"/>
      <c r="OVT97" s="342"/>
      <c r="OVU97" s="342"/>
      <c r="OVV97" s="342"/>
      <c r="OVW97" s="342"/>
      <c r="OVX97" s="342"/>
      <c r="OVY97" s="342"/>
      <c r="OVZ97" s="342"/>
      <c r="OWA97" s="342"/>
      <c r="OWB97" s="342"/>
      <c r="OWC97" s="342"/>
      <c r="OWD97" s="342"/>
      <c r="OWE97" s="342"/>
      <c r="OWF97" s="342"/>
      <c r="OWG97" s="342"/>
      <c r="OWH97" s="342"/>
      <c r="OWI97" s="342"/>
      <c r="OWJ97" s="342"/>
      <c r="OWK97" s="342"/>
      <c r="OWL97" s="342"/>
      <c r="OWM97" s="342"/>
      <c r="OWN97" s="342"/>
      <c r="OWO97" s="342"/>
      <c r="OWP97" s="342"/>
      <c r="OWQ97" s="342"/>
      <c r="OWR97" s="342"/>
      <c r="OWS97" s="342"/>
      <c r="OWT97" s="342"/>
      <c r="OWU97" s="342"/>
      <c r="OWV97" s="342"/>
      <c r="OWW97" s="342"/>
      <c r="OWX97" s="342"/>
      <c r="OWY97" s="342"/>
      <c r="OWZ97" s="342"/>
      <c r="OXA97" s="342"/>
      <c r="OXB97" s="342"/>
      <c r="OXC97" s="342"/>
      <c r="OXD97" s="342"/>
      <c r="OXE97" s="342"/>
      <c r="OXF97" s="342"/>
      <c r="OXG97" s="342"/>
      <c r="OXH97" s="342"/>
      <c r="OXI97" s="342"/>
      <c r="OXJ97" s="342"/>
      <c r="OXK97" s="342"/>
      <c r="OXL97" s="342"/>
      <c r="OXM97" s="342"/>
      <c r="OXN97" s="342"/>
      <c r="OXO97" s="342"/>
      <c r="OXP97" s="342"/>
      <c r="OXQ97" s="342"/>
      <c r="OXR97" s="342"/>
      <c r="OXS97" s="342"/>
      <c r="OXT97" s="342"/>
      <c r="OXU97" s="342"/>
      <c r="OXV97" s="342"/>
      <c r="OXW97" s="342"/>
      <c r="OXX97" s="342"/>
      <c r="OXY97" s="342"/>
      <c r="OXZ97" s="342"/>
      <c r="OYA97" s="342"/>
      <c r="OYB97" s="342"/>
      <c r="OYC97" s="342"/>
      <c r="OYD97" s="342"/>
      <c r="OYE97" s="342"/>
      <c r="OYF97" s="342"/>
      <c r="OYG97" s="342"/>
      <c r="OYH97" s="342"/>
      <c r="OYI97" s="342"/>
      <c r="OYJ97" s="342"/>
      <c r="OYK97" s="342"/>
      <c r="OYL97" s="342"/>
      <c r="OYM97" s="342"/>
      <c r="OYN97" s="342"/>
      <c r="OYO97" s="342"/>
      <c r="OYP97" s="342"/>
      <c r="OYQ97" s="342"/>
      <c r="OYR97" s="342"/>
      <c r="OYS97" s="342"/>
      <c r="OYT97" s="342"/>
      <c r="OYU97" s="342"/>
      <c r="OYV97" s="342"/>
      <c r="OYW97" s="342"/>
      <c r="OYX97" s="342"/>
      <c r="OYY97" s="342"/>
      <c r="OYZ97" s="342"/>
      <c r="OZA97" s="342"/>
      <c r="OZB97" s="342"/>
      <c r="OZC97" s="342"/>
      <c r="OZD97" s="342"/>
      <c r="OZE97" s="342"/>
      <c r="OZF97" s="342"/>
      <c r="OZG97" s="342"/>
      <c r="OZH97" s="342"/>
      <c r="OZI97" s="342"/>
      <c r="OZJ97" s="342"/>
      <c r="OZK97" s="342"/>
      <c r="OZL97" s="342"/>
      <c r="OZM97" s="342"/>
      <c r="OZN97" s="342"/>
      <c r="OZO97" s="342"/>
      <c r="OZP97" s="342"/>
      <c r="OZQ97" s="342"/>
      <c r="OZR97" s="342"/>
      <c r="OZS97" s="342"/>
      <c r="OZT97" s="342"/>
      <c r="OZU97" s="342"/>
      <c r="OZV97" s="342"/>
      <c r="OZW97" s="342"/>
      <c r="OZX97" s="342"/>
      <c r="OZY97" s="342"/>
      <c r="OZZ97" s="342"/>
      <c r="PAA97" s="342"/>
      <c r="PAB97" s="342"/>
      <c r="PAC97" s="342"/>
      <c r="PAD97" s="342"/>
      <c r="PAE97" s="342"/>
      <c r="PAF97" s="342"/>
      <c r="PAG97" s="342"/>
      <c r="PAH97" s="342"/>
      <c r="PAI97" s="342"/>
      <c r="PAJ97" s="342"/>
      <c r="PAK97" s="342"/>
      <c r="PAL97" s="342"/>
      <c r="PAM97" s="342"/>
      <c r="PAN97" s="342"/>
      <c r="PAO97" s="342"/>
      <c r="PAP97" s="342"/>
      <c r="PAQ97" s="342"/>
      <c r="PAR97" s="342"/>
      <c r="PAS97" s="342"/>
      <c r="PAT97" s="342"/>
      <c r="PAU97" s="342"/>
      <c r="PAV97" s="342"/>
      <c r="PAW97" s="342"/>
      <c r="PAX97" s="342"/>
      <c r="PAY97" s="342"/>
      <c r="PAZ97" s="342"/>
      <c r="PBA97" s="342"/>
      <c r="PBB97" s="342"/>
      <c r="PBC97" s="342"/>
      <c r="PBD97" s="342"/>
      <c r="PBE97" s="342"/>
      <c r="PBF97" s="342"/>
      <c r="PBG97" s="342"/>
      <c r="PBH97" s="342"/>
      <c r="PBI97" s="342"/>
      <c r="PBJ97" s="342"/>
      <c r="PBK97" s="342"/>
      <c r="PBL97" s="342"/>
      <c r="PBM97" s="342"/>
      <c r="PBN97" s="342"/>
      <c r="PBO97" s="342"/>
      <c r="PBP97" s="342"/>
      <c r="PBQ97" s="342"/>
      <c r="PBR97" s="342"/>
      <c r="PBS97" s="342"/>
      <c r="PBT97" s="342"/>
      <c r="PBU97" s="342"/>
      <c r="PBV97" s="342"/>
      <c r="PBW97" s="342"/>
      <c r="PBX97" s="342"/>
      <c r="PBY97" s="342"/>
      <c r="PBZ97" s="342"/>
      <c r="PCA97" s="342"/>
      <c r="PCB97" s="342"/>
      <c r="PCC97" s="342"/>
      <c r="PCD97" s="342"/>
      <c r="PCE97" s="342"/>
      <c r="PCF97" s="342"/>
      <c r="PCG97" s="342"/>
      <c r="PCH97" s="342"/>
      <c r="PCI97" s="342"/>
      <c r="PCJ97" s="342"/>
      <c r="PCK97" s="342"/>
      <c r="PCL97" s="342"/>
      <c r="PCM97" s="342"/>
      <c r="PCN97" s="342"/>
      <c r="PCO97" s="342"/>
      <c r="PCP97" s="342"/>
      <c r="PCQ97" s="342"/>
      <c r="PCR97" s="342"/>
      <c r="PCS97" s="342"/>
      <c r="PCT97" s="342"/>
      <c r="PCU97" s="342"/>
      <c r="PCV97" s="342"/>
      <c r="PCW97" s="342"/>
      <c r="PCX97" s="342"/>
      <c r="PCY97" s="342"/>
      <c r="PCZ97" s="342"/>
      <c r="PDA97" s="342"/>
      <c r="PDB97" s="342"/>
      <c r="PDC97" s="342"/>
      <c r="PDD97" s="342"/>
      <c r="PDE97" s="342"/>
      <c r="PDF97" s="342"/>
      <c r="PDG97" s="342"/>
      <c r="PDH97" s="342"/>
      <c r="PDI97" s="342"/>
      <c r="PDJ97" s="342"/>
      <c r="PDK97" s="342"/>
      <c r="PDL97" s="342"/>
      <c r="PDM97" s="342"/>
      <c r="PDN97" s="342"/>
      <c r="PDO97" s="342"/>
      <c r="PDP97" s="342"/>
      <c r="PDQ97" s="342"/>
      <c r="PDR97" s="342"/>
      <c r="PDS97" s="342"/>
      <c r="PDT97" s="342"/>
      <c r="PDU97" s="342"/>
      <c r="PDV97" s="342"/>
      <c r="PDW97" s="342"/>
      <c r="PDX97" s="342"/>
      <c r="PDY97" s="342"/>
      <c r="PDZ97" s="342"/>
      <c r="PEA97" s="342"/>
      <c r="PEB97" s="342"/>
      <c r="PEC97" s="342"/>
      <c r="PED97" s="342"/>
      <c r="PEE97" s="342"/>
      <c r="PEF97" s="342"/>
      <c r="PEG97" s="342"/>
      <c r="PEH97" s="342"/>
      <c r="PEI97" s="342"/>
      <c r="PEJ97" s="342"/>
      <c r="PEK97" s="342"/>
      <c r="PEL97" s="342"/>
      <c r="PEM97" s="342"/>
      <c r="PEN97" s="342"/>
      <c r="PEO97" s="342"/>
      <c r="PEP97" s="342"/>
      <c r="PEQ97" s="342"/>
      <c r="PER97" s="342"/>
      <c r="PES97" s="342"/>
      <c r="PET97" s="342"/>
      <c r="PEU97" s="342"/>
      <c r="PEV97" s="342"/>
      <c r="PEW97" s="342"/>
      <c r="PEX97" s="342"/>
      <c r="PEY97" s="342"/>
      <c r="PEZ97" s="342"/>
      <c r="PFA97" s="342"/>
      <c r="PFB97" s="342"/>
      <c r="PFC97" s="342"/>
      <c r="PFD97" s="342"/>
      <c r="PFE97" s="342"/>
      <c r="PFF97" s="342"/>
      <c r="PFG97" s="342"/>
      <c r="PFH97" s="342"/>
      <c r="PFI97" s="342"/>
      <c r="PFJ97" s="342"/>
      <c r="PFK97" s="342"/>
      <c r="PFL97" s="342"/>
      <c r="PFM97" s="342"/>
      <c r="PFN97" s="342"/>
      <c r="PFO97" s="342"/>
      <c r="PFP97" s="342"/>
      <c r="PFQ97" s="342"/>
      <c r="PFR97" s="342"/>
      <c r="PFS97" s="342"/>
      <c r="PFT97" s="342"/>
      <c r="PFU97" s="342"/>
      <c r="PFV97" s="342"/>
      <c r="PFW97" s="342"/>
      <c r="PFX97" s="342"/>
      <c r="PFY97" s="342"/>
      <c r="PFZ97" s="342"/>
      <c r="PGA97" s="342"/>
      <c r="PGB97" s="342"/>
      <c r="PGC97" s="342"/>
      <c r="PGD97" s="342"/>
      <c r="PGE97" s="342"/>
      <c r="PGF97" s="342"/>
      <c r="PGG97" s="342"/>
      <c r="PGH97" s="342"/>
      <c r="PGI97" s="342"/>
      <c r="PGJ97" s="342"/>
      <c r="PGK97" s="342"/>
      <c r="PGL97" s="342"/>
      <c r="PGM97" s="342"/>
      <c r="PGN97" s="342"/>
      <c r="PGO97" s="342"/>
      <c r="PGP97" s="342"/>
      <c r="PGQ97" s="342"/>
      <c r="PGR97" s="342"/>
      <c r="PGS97" s="342"/>
      <c r="PGT97" s="342"/>
      <c r="PGU97" s="342"/>
      <c r="PGV97" s="342"/>
      <c r="PGW97" s="342"/>
      <c r="PGX97" s="342"/>
      <c r="PGY97" s="342"/>
      <c r="PGZ97" s="342"/>
      <c r="PHA97" s="342"/>
      <c r="PHB97" s="342"/>
      <c r="PHC97" s="342"/>
      <c r="PHD97" s="342"/>
      <c r="PHE97" s="342"/>
      <c r="PHF97" s="342"/>
      <c r="PHG97" s="342"/>
      <c r="PHH97" s="342"/>
      <c r="PHI97" s="342"/>
      <c r="PHJ97" s="342"/>
      <c r="PHK97" s="342"/>
      <c r="PHL97" s="342"/>
      <c r="PHM97" s="342"/>
      <c r="PHN97" s="342"/>
      <c r="PHO97" s="342"/>
      <c r="PHP97" s="342"/>
      <c r="PHQ97" s="342"/>
      <c r="PHR97" s="342"/>
      <c r="PHS97" s="342"/>
      <c r="PHT97" s="342"/>
      <c r="PHU97" s="342"/>
      <c r="PHV97" s="342"/>
      <c r="PHW97" s="342"/>
      <c r="PHX97" s="342"/>
      <c r="PHY97" s="342"/>
      <c r="PHZ97" s="342"/>
      <c r="PIA97" s="342"/>
      <c r="PIB97" s="342"/>
      <c r="PIC97" s="342"/>
      <c r="PID97" s="342"/>
      <c r="PIE97" s="342"/>
      <c r="PIF97" s="342"/>
      <c r="PIG97" s="342"/>
      <c r="PIH97" s="342"/>
      <c r="PII97" s="342"/>
      <c r="PIJ97" s="342"/>
      <c r="PIK97" s="342"/>
      <c r="PIL97" s="342"/>
      <c r="PIM97" s="342"/>
      <c r="PIN97" s="342"/>
      <c r="PIO97" s="342"/>
      <c r="PIP97" s="342"/>
      <c r="PIQ97" s="342"/>
      <c r="PIR97" s="342"/>
      <c r="PIS97" s="342"/>
      <c r="PIT97" s="342"/>
      <c r="PIU97" s="342"/>
      <c r="PIV97" s="342"/>
      <c r="PIW97" s="342"/>
      <c r="PIX97" s="342"/>
      <c r="PIY97" s="342"/>
      <c r="PIZ97" s="342"/>
      <c r="PJA97" s="342"/>
      <c r="PJB97" s="342"/>
      <c r="PJC97" s="342"/>
      <c r="PJD97" s="342"/>
      <c r="PJE97" s="342"/>
      <c r="PJF97" s="342"/>
      <c r="PJG97" s="342"/>
      <c r="PJH97" s="342"/>
      <c r="PJI97" s="342"/>
      <c r="PJJ97" s="342"/>
      <c r="PJK97" s="342"/>
      <c r="PJL97" s="342"/>
      <c r="PJM97" s="342"/>
      <c r="PJN97" s="342"/>
      <c r="PJO97" s="342"/>
      <c r="PJP97" s="342"/>
      <c r="PJQ97" s="342"/>
      <c r="PJR97" s="342"/>
      <c r="PJS97" s="342"/>
      <c r="PJT97" s="342"/>
      <c r="PJU97" s="342"/>
      <c r="PJV97" s="342"/>
      <c r="PJW97" s="342"/>
      <c r="PJX97" s="342"/>
      <c r="PJY97" s="342"/>
      <c r="PJZ97" s="342"/>
      <c r="PKA97" s="342"/>
      <c r="PKB97" s="342"/>
      <c r="PKC97" s="342"/>
      <c r="PKD97" s="342"/>
      <c r="PKE97" s="342"/>
      <c r="PKF97" s="342"/>
      <c r="PKG97" s="342"/>
      <c r="PKH97" s="342"/>
      <c r="PKI97" s="342"/>
      <c r="PKJ97" s="342"/>
      <c r="PKK97" s="342"/>
      <c r="PKL97" s="342"/>
      <c r="PKM97" s="342"/>
      <c r="PKN97" s="342"/>
      <c r="PKO97" s="342"/>
      <c r="PKP97" s="342"/>
      <c r="PKQ97" s="342"/>
      <c r="PKR97" s="342"/>
      <c r="PKS97" s="342"/>
      <c r="PKT97" s="342"/>
      <c r="PKU97" s="342"/>
      <c r="PKV97" s="342"/>
      <c r="PKW97" s="342"/>
      <c r="PKX97" s="342"/>
      <c r="PKY97" s="342"/>
      <c r="PKZ97" s="342"/>
      <c r="PLA97" s="342"/>
      <c r="PLB97" s="342"/>
      <c r="PLC97" s="342"/>
      <c r="PLD97" s="342"/>
      <c r="PLE97" s="342"/>
      <c r="PLF97" s="342"/>
      <c r="PLG97" s="342"/>
      <c r="PLH97" s="342"/>
      <c r="PLI97" s="342"/>
      <c r="PLJ97" s="342"/>
      <c r="PLK97" s="342"/>
      <c r="PLL97" s="342"/>
      <c r="PLM97" s="342"/>
      <c r="PLN97" s="342"/>
      <c r="PLO97" s="342"/>
      <c r="PLP97" s="342"/>
      <c r="PLQ97" s="342"/>
      <c r="PLR97" s="342"/>
      <c r="PLS97" s="342"/>
      <c r="PLT97" s="342"/>
      <c r="PLU97" s="342"/>
      <c r="PLV97" s="342"/>
      <c r="PLW97" s="342"/>
      <c r="PLX97" s="342"/>
      <c r="PLY97" s="342"/>
      <c r="PLZ97" s="342"/>
      <c r="PMA97" s="342"/>
      <c r="PMB97" s="342"/>
      <c r="PMC97" s="342"/>
      <c r="PMD97" s="342"/>
      <c r="PME97" s="342"/>
      <c r="PMF97" s="342"/>
      <c r="PMG97" s="342"/>
      <c r="PMH97" s="342"/>
      <c r="PMI97" s="342"/>
      <c r="PMJ97" s="342"/>
      <c r="PMK97" s="342"/>
      <c r="PML97" s="342"/>
      <c r="PMM97" s="342"/>
      <c r="PMN97" s="342"/>
      <c r="PMO97" s="342"/>
      <c r="PMP97" s="342"/>
      <c r="PMQ97" s="342"/>
      <c r="PMR97" s="342"/>
      <c r="PMS97" s="342"/>
      <c r="PMT97" s="342"/>
      <c r="PMU97" s="342"/>
      <c r="PMV97" s="342"/>
      <c r="PMW97" s="342"/>
      <c r="PMX97" s="342"/>
      <c r="PMY97" s="342"/>
      <c r="PMZ97" s="342"/>
      <c r="PNA97" s="342"/>
      <c r="PNB97" s="342"/>
      <c r="PNC97" s="342"/>
      <c r="PND97" s="342"/>
      <c r="PNE97" s="342"/>
      <c r="PNF97" s="342"/>
      <c r="PNG97" s="342"/>
      <c r="PNH97" s="342"/>
      <c r="PNI97" s="342"/>
      <c r="PNJ97" s="342"/>
      <c r="PNK97" s="342"/>
      <c r="PNL97" s="342"/>
      <c r="PNM97" s="342"/>
      <c r="PNN97" s="342"/>
      <c r="PNO97" s="342"/>
      <c r="PNP97" s="342"/>
      <c r="PNQ97" s="342"/>
      <c r="PNR97" s="342"/>
      <c r="PNS97" s="342"/>
      <c r="PNT97" s="342"/>
      <c r="PNU97" s="342"/>
      <c r="PNV97" s="342"/>
      <c r="PNW97" s="342"/>
      <c r="PNX97" s="342"/>
      <c r="PNY97" s="342"/>
      <c r="PNZ97" s="342"/>
      <c r="POA97" s="342"/>
      <c r="POB97" s="342"/>
      <c r="POC97" s="342"/>
      <c r="POD97" s="342"/>
      <c r="POE97" s="342"/>
      <c r="POF97" s="342"/>
      <c r="POG97" s="342"/>
      <c r="POH97" s="342"/>
      <c r="POI97" s="342"/>
      <c r="POJ97" s="342"/>
      <c r="POK97" s="342"/>
      <c r="POL97" s="342"/>
      <c r="POM97" s="342"/>
      <c r="PON97" s="342"/>
      <c r="POO97" s="342"/>
      <c r="POP97" s="342"/>
      <c r="POQ97" s="342"/>
      <c r="POR97" s="342"/>
      <c r="POS97" s="342"/>
      <c r="POT97" s="342"/>
      <c r="POU97" s="342"/>
      <c r="POV97" s="342"/>
      <c r="POW97" s="342"/>
      <c r="POX97" s="342"/>
      <c r="POY97" s="342"/>
      <c r="POZ97" s="342"/>
      <c r="PPA97" s="342"/>
      <c r="PPB97" s="342"/>
      <c r="PPC97" s="342"/>
      <c r="PPD97" s="342"/>
      <c r="PPE97" s="342"/>
      <c r="PPF97" s="342"/>
      <c r="PPG97" s="342"/>
      <c r="PPH97" s="342"/>
      <c r="PPI97" s="342"/>
      <c r="PPJ97" s="342"/>
      <c r="PPK97" s="342"/>
      <c r="PPL97" s="342"/>
      <c r="PPM97" s="342"/>
      <c r="PPN97" s="342"/>
      <c r="PPO97" s="342"/>
      <c r="PPP97" s="342"/>
      <c r="PPQ97" s="342"/>
      <c r="PPR97" s="342"/>
      <c r="PPS97" s="342"/>
      <c r="PPT97" s="342"/>
      <c r="PPU97" s="342"/>
      <c r="PPV97" s="342"/>
      <c r="PPW97" s="342"/>
      <c r="PPX97" s="342"/>
      <c r="PPY97" s="342"/>
      <c r="PPZ97" s="342"/>
      <c r="PQA97" s="342"/>
      <c r="PQB97" s="342"/>
      <c r="PQC97" s="342"/>
      <c r="PQD97" s="342"/>
      <c r="PQE97" s="342"/>
      <c r="PQF97" s="342"/>
      <c r="PQG97" s="342"/>
      <c r="PQH97" s="342"/>
      <c r="PQI97" s="342"/>
      <c r="PQJ97" s="342"/>
      <c r="PQK97" s="342"/>
      <c r="PQL97" s="342"/>
      <c r="PQM97" s="342"/>
      <c r="PQN97" s="342"/>
      <c r="PQO97" s="342"/>
      <c r="PQP97" s="342"/>
      <c r="PQQ97" s="342"/>
      <c r="PQR97" s="342"/>
      <c r="PQS97" s="342"/>
      <c r="PQT97" s="342"/>
      <c r="PQU97" s="342"/>
      <c r="PQV97" s="342"/>
      <c r="PQW97" s="342"/>
      <c r="PQX97" s="342"/>
      <c r="PQY97" s="342"/>
      <c r="PQZ97" s="342"/>
      <c r="PRA97" s="342"/>
      <c r="PRB97" s="342"/>
      <c r="PRC97" s="342"/>
      <c r="PRD97" s="342"/>
      <c r="PRE97" s="342"/>
      <c r="PRF97" s="342"/>
      <c r="PRG97" s="342"/>
      <c r="PRH97" s="342"/>
      <c r="PRI97" s="342"/>
      <c r="PRJ97" s="342"/>
      <c r="PRK97" s="342"/>
      <c r="PRL97" s="342"/>
      <c r="PRM97" s="342"/>
      <c r="PRN97" s="342"/>
      <c r="PRO97" s="342"/>
      <c r="PRP97" s="342"/>
      <c r="PRQ97" s="342"/>
      <c r="PRR97" s="342"/>
      <c r="PRS97" s="342"/>
      <c r="PRT97" s="342"/>
      <c r="PRU97" s="342"/>
      <c r="PRV97" s="342"/>
      <c r="PRW97" s="342"/>
      <c r="PRX97" s="342"/>
      <c r="PRY97" s="342"/>
      <c r="PRZ97" s="342"/>
      <c r="PSA97" s="342"/>
      <c r="PSB97" s="342"/>
      <c r="PSC97" s="342"/>
      <c r="PSD97" s="342"/>
      <c r="PSE97" s="342"/>
      <c r="PSF97" s="342"/>
      <c r="PSG97" s="342"/>
      <c r="PSH97" s="342"/>
      <c r="PSI97" s="342"/>
      <c r="PSJ97" s="342"/>
      <c r="PSK97" s="342"/>
      <c r="PSL97" s="342"/>
      <c r="PSM97" s="342"/>
      <c r="PSN97" s="342"/>
      <c r="PSO97" s="342"/>
      <c r="PSP97" s="342"/>
      <c r="PSQ97" s="342"/>
      <c r="PSR97" s="342"/>
      <c r="PSS97" s="342"/>
      <c r="PST97" s="342"/>
      <c r="PSU97" s="342"/>
      <c r="PSV97" s="342"/>
      <c r="PSW97" s="342"/>
      <c r="PSX97" s="342"/>
      <c r="PSY97" s="342"/>
      <c r="PSZ97" s="342"/>
      <c r="PTA97" s="342"/>
      <c r="PTB97" s="342"/>
      <c r="PTC97" s="342"/>
      <c r="PTD97" s="342"/>
      <c r="PTE97" s="342"/>
      <c r="PTF97" s="342"/>
      <c r="PTG97" s="342"/>
      <c r="PTH97" s="342"/>
      <c r="PTI97" s="342"/>
      <c r="PTJ97" s="342"/>
      <c r="PTK97" s="342"/>
      <c r="PTL97" s="342"/>
      <c r="PTM97" s="342"/>
      <c r="PTN97" s="342"/>
      <c r="PTO97" s="342"/>
      <c r="PTP97" s="342"/>
      <c r="PTQ97" s="342"/>
      <c r="PTR97" s="342"/>
      <c r="PTS97" s="342"/>
      <c r="PTT97" s="342"/>
      <c r="PTU97" s="342"/>
      <c r="PTV97" s="342"/>
      <c r="PTW97" s="342"/>
      <c r="PTX97" s="342"/>
      <c r="PTY97" s="342"/>
      <c r="PTZ97" s="342"/>
      <c r="PUA97" s="342"/>
      <c r="PUB97" s="342"/>
      <c r="PUC97" s="342"/>
      <c r="PUD97" s="342"/>
      <c r="PUE97" s="342"/>
      <c r="PUF97" s="342"/>
      <c r="PUG97" s="342"/>
      <c r="PUH97" s="342"/>
      <c r="PUI97" s="342"/>
      <c r="PUJ97" s="342"/>
      <c r="PUK97" s="342"/>
      <c r="PUL97" s="342"/>
      <c r="PUM97" s="342"/>
      <c r="PUN97" s="342"/>
      <c r="PUO97" s="342"/>
      <c r="PUP97" s="342"/>
      <c r="PUQ97" s="342"/>
      <c r="PUR97" s="342"/>
      <c r="PUS97" s="342"/>
      <c r="PUT97" s="342"/>
      <c r="PUU97" s="342"/>
      <c r="PUV97" s="342"/>
      <c r="PUW97" s="342"/>
      <c r="PUX97" s="342"/>
      <c r="PUY97" s="342"/>
      <c r="PUZ97" s="342"/>
      <c r="PVA97" s="342"/>
      <c r="PVB97" s="342"/>
      <c r="PVC97" s="342"/>
      <c r="PVD97" s="342"/>
      <c r="PVE97" s="342"/>
      <c r="PVF97" s="342"/>
      <c r="PVG97" s="342"/>
      <c r="PVH97" s="342"/>
      <c r="PVI97" s="342"/>
      <c r="PVJ97" s="342"/>
      <c r="PVK97" s="342"/>
      <c r="PVL97" s="342"/>
      <c r="PVM97" s="342"/>
      <c r="PVN97" s="342"/>
      <c r="PVO97" s="342"/>
      <c r="PVP97" s="342"/>
      <c r="PVQ97" s="342"/>
      <c r="PVR97" s="342"/>
      <c r="PVS97" s="342"/>
      <c r="PVT97" s="342"/>
      <c r="PVU97" s="342"/>
      <c r="PVV97" s="342"/>
      <c r="PVW97" s="342"/>
      <c r="PVX97" s="342"/>
      <c r="PVY97" s="342"/>
      <c r="PVZ97" s="342"/>
      <c r="PWA97" s="342"/>
      <c r="PWB97" s="342"/>
      <c r="PWC97" s="342"/>
      <c r="PWD97" s="342"/>
      <c r="PWE97" s="342"/>
      <c r="PWF97" s="342"/>
      <c r="PWG97" s="342"/>
      <c r="PWH97" s="342"/>
      <c r="PWI97" s="342"/>
      <c r="PWJ97" s="342"/>
      <c r="PWK97" s="342"/>
      <c r="PWL97" s="342"/>
      <c r="PWM97" s="342"/>
      <c r="PWN97" s="342"/>
      <c r="PWO97" s="342"/>
      <c r="PWP97" s="342"/>
      <c r="PWQ97" s="342"/>
      <c r="PWR97" s="342"/>
      <c r="PWS97" s="342"/>
      <c r="PWT97" s="342"/>
      <c r="PWU97" s="342"/>
      <c r="PWV97" s="342"/>
      <c r="PWW97" s="342"/>
      <c r="PWX97" s="342"/>
      <c r="PWY97" s="342"/>
      <c r="PWZ97" s="342"/>
      <c r="PXA97" s="342"/>
      <c r="PXB97" s="342"/>
      <c r="PXC97" s="342"/>
      <c r="PXD97" s="342"/>
      <c r="PXE97" s="342"/>
      <c r="PXF97" s="342"/>
      <c r="PXG97" s="342"/>
      <c r="PXH97" s="342"/>
      <c r="PXI97" s="342"/>
      <c r="PXJ97" s="342"/>
      <c r="PXK97" s="342"/>
      <c r="PXL97" s="342"/>
      <c r="PXM97" s="342"/>
      <c r="PXN97" s="342"/>
      <c r="PXO97" s="342"/>
      <c r="PXP97" s="342"/>
      <c r="PXQ97" s="342"/>
      <c r="PXR97" s="342"/>
      <c r="PXS97" s="342"/>
      <c r="PXT97" s="342"/>
      <c r="PXU97" s="342"/>
      <c r="PXV97" s="342"/>
      <c r="PXW97" s="342"/>
      <c r="PXX97" s="342"/>
      <c r="PXY97" s="342"/>
      <c r="PXZ97" s="342"/>
      <c r="PYA97" s="342"/>
      <c r="PYB97" s="342"/>
      <c r="PYC97" s="342"/>
      <c r="PYD97" s="342"/>
      <c r="PYE97" s="342"/>
      <c r="PYF97" s="342"/>
      <c r="PYG97" s="342"/>
      <c r="PYH97" s="342"/>
      <c r="PYI97" s="342"/>
      <c r="PYJ97" s="342"/>
      <c r="PYK97" s="342"/>
      <c r="PYL97" s="342"/>
      <c r="PYM97" s="342"/>
      <c r="PYN97" s="342"/>
      <c r="PYO97" s="342"/>
      <c r="PYP97" s="342"/>
      <c r="PYQ97" s="342"/>
      <c r="PYR97" s="342"/>
      <c r="PYS97" s="342"/>
      <c r="PYT97" s="342"/>
      <c r="PYU97" s="342"/>
      <c r="PYV97" s="342"/>
      <c r="PYW97" s="342"/>
      <c r="PYX97" s="342"/>
      <c r="PYY97" s="342"/>
      <c r="PYZ97" s="342"/>
      <c r="PZA97" s="342"/>
      <c r="PZB97" s="342"/>
      <c r="PZC97" s="342"/>
      <c r="PZD97" s="342"/>
      <c r="PZE97" s="342"/>
      <c r="PZF97" s="342"/>
      <c r="PZG97" s="342"/>
      <c r="PZH97" s="342"/>
      <c r="PZI97" s="342"/>
      <c r="PZJ97" s="342"/>
      <c r="PZK97" s="342"/>
      <c r="PZL97" s="342"/>
      <c r="PZM97" s="342"/>
      <c r="PZN97" s="342"/>
      <c r="PZO97" s="342"/>
      <c r="PZP97" s="342"/>
      <c r="PZQ97" s="342"/>
      <c r="PZR97" s="342"/>
      <c r="PZS97" s="342"/>
      <c r="PZT97" s="342"/>
      <c r="PZU97" s="342"/>
      <c r="PZV97" s="342"/>
      <c r="PZW97" s="342"/>
      <c r="PZX97" s="342"/>
      <c r="PZY97" s="342"/>
      <c r="PZZ97" s="342"/>
      <c r="QAA97" s="342"/>
      <c r="QAB97" s="342"/>
      <c r="QAC97" s="342"/>
      <c r="QAD97" s="342"/>
      <c r="QAE97" s="342"/>
      <c r="QAF97" s="342"/>
      <c r="QAG97" s="342"/>
      <c r="QAH97" s="342"/>
      <c r="QAI97" s="342"/>
      <c r="QAJ97" s="342"/>
      <c r="QAK97" s="342"/>
      <c r="QAL97" s="342"/>
      <c r="QAM97" s="342"/>
      <c r="QAN97" s="342"/>
      <c r="QAO97" s="342"/>
      <c r="QAP97" s="342"/>
      <c r="QAQ97" s="342"/>
      <c r="QAR97" s="342"/>
      <c r="QAS97" s="342"/>
      <c r="QAT97" s="342"/>
      <c r="QAU97" s="342"/>
      <c r="QAV97" s="342"/>
      <c r="QAW97" s="342"/>
      <c r="QAX97" s="342"/>
      <c r="QAY97" s="342"/>
      <c r="QAZ97" s="342"/>
      <c r="QBA97" s="342"/>
      <c r="QBB97" s="342"/>
      <c r="QBC97" s="342"/>
      <c r="QBD97" s="342"/>
      <c r="QBE97" s="342"/>
      <c r="QBF97" s="342"/>
      <c r="QBG97" s="342"/>
      <c r="QBH97" s="342"/>
      <c r="QBI97" s="342"/>
      <c r="QBJ97" s="342"/>
      <c r="QBK97" s="342"/>
      <c r="QBL97" s="342"/>
      <c r="QBM97" s="342"/>
      <c r="QBN97" s="342"/>
      <c r="QBO97" s="342"/>
      <c r="QBP97" s="342"/>
      <c r="QBQ97" s="342"/>
      <c r="QBR97" s="342"/>
      <c r="QBS97" s="342"/>
      <c r="QBT97" s="342"/>
      <c r="QBU97" s="342"/>
      <c r="QBV97" s="342"/>
      <c r="QBW97" s="342"/>
      <c r="QBX97" s="342"/>
      <c r="QBY97" s="342"/>
      <c r="QBZ97" s="342"/>
      <c r="QCA97" s="342"/>
      <c r="QCB97" s="342"/>
      <c r="QCC97" s="342"/>
      <c r="QCD97" s="342"/>
      <c r="QCE97" s="342"/>
      <c r="QCF97" s="342"/>
      <c r="QCG97" s="342"/>
      <c r="QCH97" s="342"/>
      <c r="QCI97" s="342"/>
      <c r="QCJ97" s="342"/>
      <c r="QCK97" s="342"/>
      <c r="QCL97" s="342"/>
      <c r="QCM97" s="342"/>
      <c r="QCN97" s="342"/>
      <c r="QCO97" s="342"/>
      <c r="QCP97" s="342"/>
      <c r="QCQ97" s="342"/>
      <c r="QCR97" s="342"/>
      <c r="QCS97" s="342"/>
      <c r="QCT97" s="342"/>
      <c r="QCU97" s="342"/>
      <c r="QCV97" s="342"/>
      <c r="QCW97" s="342"/>
      <c r="QCX97" s="342"/>
      <c r="QCY97" s="342"/>
      <c r="QCZ97" s="342"/>
      <c r="QDA97" s="342"/>
      <c r="QDB97" s="342"/>
      <c r="QDC97" s="342"/>
      <c r="QDD97" s="342"/>
      <c r="QDE97" s="342"/>
      <c r="QDF97" s="342"/>
      <c r="QDG97" s="342"/>
      <c r="QDH97" s="342"/>
      <c r="QDI97" s="342"/>
      <c r="QDJ97" s="342"/>
      <c r="QDK97" s="342"/>
      <c r="QDL97" s="342"/>
      <c r="QDM97" s="342"/>
      <c r="QDN97" s="342"/>
      <c r="QDO97" s="342"/>
      <c r="QDP97" s="342"/>
      <c r="QDQ97" s="342"/>
      <c r="QDR97" s="342"/>
      <c r="QDS97" s="342"/>
      <c r="QDT97" s="342"/>
      <c r="QDU97" s="342"/>
      <c r="QDV97" s="342"/>
      <c r="QDW97" s="342"/>
      <c r="QDX97" s="342"/>
      <c r="QDY97" s="342"/>
      <c r="QDZ97" s="342"/>
      <c r="QEA97" s="342"/>
      <c r="QEB97" s="342"/>
      <c r="QEC97" s="342"/>
      <c r="QED97" s="342"/>
      <c r="QEE97" s="342"/>
      <c r="QEF97" s="342"/>
      <c r="QEG97" s="342"/>
      <c r="QEH97" s="342"/>
      <c r="QEI97" s="342"/>
      <c r="QEJ97" s="342"/>
      <c r="QEK97" s="342"/>
      <c r="QEL97" s="342"/>
      <c r="QEM97" s="342"/>
      <c r="QEN97" s="342"/>
      <c r="QEO97" s="342"/>
      <c r="QEP97" s="342"/>
      <c r="QEQ97" s="342"/>
      <c r="QER97" s="342"/>
      <c r="QES97" s="342"/>
      <c r="QET97" s="342"/>
      <c r="QEU97" s="342"/>
      <c r="QEV97" s="342"/>
      <c r="QEW97" s="342"/>
      <c r="QEX97" s="342"/>
      <c r="QEY97" s="342"/>
      <c r="QEZ97" s="342"/>
      <c r="QFA97" s="342"/>
      <c r="QFB97" s="342"/>
      <c r="QFC97" s="342"/>
      <c r="QFD97" s="342"/>
      <c r="QFE97" s="342"/>
      <c r="QFF97" s="342"/>
      <c r="QFG97" s="342"/>
      <c r="QFH97" s="342"/>
      <c r="QFI97" s="342"/>
      <c r="QFJ97" s="342"/>
      <c r="QFK97" s="342"/>
      <c r="QFL97" s="342"/>
      <c r="QFM97" s="342"/>
      <c r="QFN97" s="342"/>
      <c r="QFO97" s="342"/>
      <c r="QFP97" s="342"/>
      <c r="QFQ97" s="342"/>
      <c r="QFR97" s="342"/>
      <c r="QFS97" s="342"/>
      <c r="QFT97" s="342"/>
      <c r="QFU97" s="342"/>
      <c r="QFV97" s="342"/>
      <c r="QFW97" s="342"/>
      <c r="QFX97" s="342"/>
      <c r="QFY97" s="342"/>
      <c r="QFZ97" s="342"/>
      <c r="QGA97" s="342"/>
      <c r="QGB97" s="342"/>
      <c r="QGC97" s="342"/>
      <c r="QGD97" s="342"/>
      <c r="QGE97" s="342"/>
      <c r="QGF97" s="342"/>
      <c r="QGG97" s="342"/>
      <c r="QGH97" s="342"/>
      <c r="QGI97" s="342"/>
      <c r="QGJ97" s="342"/>
      <c r="QGK97" s="342"/>
      <c r="QGL97" s="342"/>
      <c r="QGM97" s="342"/>
      <c r="QGN97" s="342"/>
      <c r="QGO97" s="342"/>
      <c r="QGP97" s="342"/>
      <c r="QGQ97" s="342"/>
      <c r="QGR97" s="342"/>
      <c r="QGS97" s="342"/>
      <c r="QGT97" s="342"/>
      <c r="QGU97" s="342"/>
      <c r="QGV97" s="342"/>
      <c r="QGW97" s="342"/>
      <c r="QGX97" s="342"/>
      <c r="QGY97" s="342"/>
      <c r="QGZ97" s="342"/>
      <c r="QHA97" s="342"/>
      <c r="QHB97" s="342"/>
      <c r="QHC97" s="342"/>
      <c r="QHD97" s="342"/>
      <c r="QHE97" s="342"/>
      <c r="QHF97" s="342"/>
      <c r="QHG97" s="342"/>
      <c r="QHH97" s="342"/>
      <c r="QHI97" s="342"/>
      <c r="QHJ97" s="342"/>
      <c r="QHK97" s="342"/>
      <c r="QHL97" s="342"/>
      <c r="QHM97" s="342"/>
      <c r="QHN97" s="342"/>
      <c r="QHO97" s="342"/>
      <c r="QHP97" s="342"/>
      <c r="QHQ97" s="342"/>
      <c r="QHR97" s="342"/>
      <c r="QHS97" s="342"/>
      <c r="QHT97" s="342"/>
      <c r="QHU97" s="342"/>
      <c r="QHV97" s="342"/>
      <c r="QHW97" s="342"/>
      <c r="QHX97" s="342"/>
      <c r="QHY97" s="342"/>
      <c r="QHZ97" s="342"/>
      <c r="QIA97" s="342"/>
      <c r="QIB97" s="342"/>
      <c r="QIC97" s="342"/>
      <c r="QID97" s="342"/>
      <c r="QIE97" s="342"/>
      <c r="QIF97" s="342"/>
      <c r="QIG97" s="342"/>
      <c r="QIH97" s="342"/>
      <c r="QII97" s="342"/>
      <c r="QIJ97" s="342"/>
      <c r="QIK97" s="342"/>
      <c r="QIL97" s="342"/>
      <c r="QIM97" s="342"/>
      <c r="QIN97" s="342"/>
      <c r="QIO97" s="342"/>
      <c r="QIP97" s="342"/>
      <c r="QIQ97" s="342"/>
      <c r="QIR97" s="342"/>
      <c r="QIS97" s="342"/>
      <c r="QIT97" s="342"/>
      <c r="QIU97" s="342"/>
      <c r="QIV97" s="342"/>
      <c r="QIW97" s="342"/>
      <c r="QIX97" s="342"/>
      <c r="QIY97" s="342"/>
      <c r="QIZ97" s="342"/>
      <c r="QJA97" s="342"/>
      <c r="QJB97" s="342"/>
      <c r="QJC97" s="342"/>
      <c r="QJD97" s="342"/>
      <c r="QJE97" s="342"/>
      <c r="QJF97" s="342"/>
      <c r="QJG97" s="342"/>
      <c r="QJH97" s="342"/>
      <c r="QJI97" s="342"/>
      <c r="QJJ97" s="342"/>
      <c r="QJK97" s="342"/>
      <c r="QJL97" s="342"/>
      <c r="QJM97" s="342"/>
      <c r="QJN97" s="342"/>
      <c r="QJO97" s="342"/>
      <c r="QJP97" s="342"/>
      <c r="QJQ97" s="342"/>
      <c r="QJR97" s="342"/>
      <c r="QJS97" s="342"/>
      <c r="QJT97" s="342"/>
      <c r="QJU97" s="342"/>
      <c r="QJV97" s="342"/>
      <c r="QJW97" s="342"/>
      <c r="QJX97" s="342"/>
      <c r="QJY97" s="342"/>
      <c r="QJZ97" s="342"/>
      <c r="QKA97" s="342"/>
      <c r="QKB97" s="342"/>
      <c r="QKC97" s="342"/>
      <c r="QKD97" s="342"/>
      <c r="QKE97" s="342"/>
      <c r="QKF97" s="342"/>
      <c r="QKG97" s="342"/>
      <c r="QKH97" s="342"/>
      <c r="QKI97" s="342"/>
      <c r="QKJ97" s="342"/>
      <c r="QKK97" s="342"/>
      <c r="QKL97" s="342"/>
      <c r="QKM97" s="342"/>
      <c r="QKN97" s="342"/>
      <c r="QKO97" s="342"/>
      <c r="QKP97" s="342"/>
      <c r="QKQ97" s="342"/>
      <c r="QKR97" s="342"/>
      <c r="QKS97" s="342"/>
      <c r="QKT97" s="342"/>
      <c r="QKU97" s="342"/>
      <c r="QKV97" s="342"/>
      <c r="QKW97" s="342"/>
      <c r="QKX97" s="342"/>
      <c r="QKY97" s="342"/>
      <c r="QKZ97" s="342"/>
      <c r="QLA97" s="342"/>
      <c r="QLB97" s="342"/>
      <c r="QLC97" s="342"/>
      <c r="QLD97" s="342"/>
      <c r="QLE97" s="342"/>
      <c r="QLF97" s="342"/>
      <c r="QLG97" s="342"/>
      <c r="QLH97" s="342"/>
      <c r="QLI97" s="342"/>
      <c r="QLJ97" s="342"/>
      <c r="QLK97" s="342"/>
      <c r="QLL97" s="342"/>
      <c r="QLM97" s="342"/>
      <c r="QLN97" s="342"/>
      <c r="QLO97" s="342"/>
      <c r="QLP97" s="342"/>
      <c r="QLQ97" s="342"/>
      <c r="QLR97" s="342"/>
      <c r="QLS97" s="342"/>
      <c r="QLT97" s="342"/>
      <c r="QLU97" s="342"/>
      <c r="QLV97" s="342"/>
      <c r="QLW97" s="342"/>
      <c r="QLX97" s="342"/>
      <c r="QLY97" s="342"/>
      <c r="QLZ97" s="342"/>
      <c r="QMA97" s="342"/>
      <c r="QMB97" s="342"/>
      <c r="QMC97" s="342"/>
      <c r="QMD97" s="342"/>
      <c r="QME97" s="342"/>
      <c r="QMF97" s="342"/>
      <c r="QMG97" s="342"/>
      <c r="QMH97" s="342"/>
      <c r="QMI97" s="342"/>
      <c r="QMJ97" s="342"/>
      <c r="QMK97" s="342"/>
      <c r="QML97" s="342"/>
      <c r="QMM97" s="342"/>
      <c r="QMN97" s="342"/>
      <c r="QMO97" s="342"/>
      <c r="QMP97" s="342"/>
      <c r="QMQ97" s="342"/>
      <c r="QMR97" s="342"/>
      <c r="QMS97" s="342"/>
      <c r="QMT97" s="342"/>
      <c r="QMU97" s="342"/>
      <c r="QMV97" s="342"/>
      <c r="QMW97" s="342"/>
      <c r="QMX97" s="342"/>
      <c r="QMY97" s="342"/>
      <c r="QMZ97" s="342"/>
      <c r="QNA97" s="342"/>
      <c r="QNB97" s="342"/>
      <c r="QNC97" s="342"/>
      <c r="QND97" s="342"/>
      <c r="QNE97" s="342"/>
      <c r="QNF97" s="342"/>
      <c r="QNG97" s="342"/>
      <c r="QNH97" s="342"/>
      <c r="QNI97" s="342"/>
      <c r="QNJ97" s="342"/>
      <c r="QNK97" s="342"/>
      <c r="QNL97" s="342"/>
      <c r="QNM97" s="342"/>
      <c r="QNN97" s="342"/>
      <c r="QNO97" s="342"/>
      <c r="QNP97" s="342"/>
      <c r="QNQ97" s="342"/>
      <c r="QNR97" s="342"/>
      <c r="QNS97" s="342"/>
      <c r="QNT97" s="342"/>
      <c r="QNU97" s="342"/>
      <c r="QNV97" s="342"/>
      <c r="QNW97" s="342"/>
      <c r="QNX97" s="342"/>
      <c r="QNY97" s="342"/>
      <c r="QNZ97" s="342"/>
      <c r="QOA97" s="342"/>
      <c r="QOB97" s="342"/>
      <c r="QOC97" s="342"/>
      <c r="QOD97" s="342"/>
      <c r="QOE97" s="342"/>
      <c r="QOF97" s="342"/>
      <c r="QOG97" s="342"/>
      <c r="QOH97" s="342"/>
      <c r="QOI97" s="342"/>
      <c r="QOJ97" s="342"/>
      <c r="QOK97" s="342"/>
      <c r="QOL97" s="342"/>
      <c r="QOM97" s="342"/>
      <c r="QON97" s="342"/>
      <c r="QOO97" s="342"/>
      <c r="QOP97" s="342"/>
      <c r="QOQ97" s="342"/>
      <c r="QOR97" s="342"/>
      <c r="QOS97" s="342"/>
      <c r="QOT97" s="342"/>
      <c r="QOU97" s="342"/>
      <c r="QOV97" s="342"/>
      <c r="QOW97" s="342"/>
      <c r="QOX97" s="342"/>
      <c r="QOY97" s="342"/>
      <c r="QOZ97" s="342"/>
      <c r="QPA97" s="342"/>
      <c r="QPB97" s="342"/>
      <c r="QPC97" s="342"/>
      <c r="QPD97" s="342"/>
      <c r="QPE97" s="342"/>
      <c r="QPF97" s="342"/>
      <c r="QPG97" s="342"/>
      <c r="QPH97" s="342"/>
      <c r="QPI97" s="342"/>
      <c r="QPJ97" s="342"/>
      <c r="QPK97" s="342"/>
      <c r="QPL97" s="342"/>
      <c r="QPM97" s="342"/>
      <c r="QPN97" s="342"/>
      <c r="QPO97" s="342"/>
      <c r="QPP97" s="342"/>
      <c r="QPQ97" s="342"/>
      <c r="QPR97" s="342"/>
      <c r="QPS97" s="342"/>
      <c r="QPT97" s="342"/>
      <c r="QPU97" s="342"/>
      <c r="QPV97" s="342"/>
      <c r="QPW97" s="342"/>
      <c r="QPX97" s="342"/>
      <c r="QPY97" s="342"/>
      <c r="QPZ97" s="342"/>
      <c r="QQA97" s="342"/>
      <c r="QQB97" s="342"/>
      <c r="QQC97" s="342"/>
      <c r="QQD97" s="342"/>
      <c r="QQE97" s="342"/>
      <c r="QQF97" s="342"/>
      <c r="QQG97" s="342"/>
      <c r="QQH97" s="342"/>
      <c r="QQI97" s="342"/>
      <c r="QQJ97" s="342"/>
      <c r="QQK97" s="342"/>
      <c r="QQL97" s="342"/>
      <c r="QQM97" s="342"/>
      <c r="QQN97" s="342"/>
      <c r="QQO97" s="342"/>
      <c r="QQP97" s="342"/>
      <c r="QQQ97" s="342"/>
      <c r="QQR97" s="342"/>
      <c r="QQS97" s="342"/>
      <c r="QQT97" s="342"/>
      <c r="QQU97" s="342"/>
      <c r="QQV97" s="342"/>
      <c r="QQW97" s="342"/>
      <c r="QQX97" s="342"/>
      <c r="QQY97" s="342"/>
      <c r="QQZ97" s="342"/>
      <c r="QRA97" s="342"/>
      <c r="QRB97" s="342"/>
      <c r="QRC97" s="342"/>
      <c r="QRD97" s="342"/>
      <c r="QRE97" s="342"/>
      <c r="QRF97" s="342"/>
      <c r="QRG97" s="342"/>
      <c r="QRH97" s="342"/>
      <c r="QRI97" s="342"/>
      <c r="QRJ97" s="342"/>
      <c r="QRK97" s="342"/>
      <c r="QRL97" s="342"/>
      <c r="QRM97" s="342"/>
      <c r="QRN97" s="342"/>
      <c r="QRO97" s="342"/>
      <c r="QRP97" s="342"/>
      <c r="QRQ97" s="342"/>
      <c r="QRR97" s="342"/>
      <c r="QRS97" s="342"/>
      <c r="QRT97" s="342"/>
      <c r="QRU97" s="342"/>
      <c r="QRV97" s="342"/>
      <c r="QRW97" s="342"/>
      <c r="QRX97" s="342"/>
      <c r="QRY97" s="342"/>
      <c r="QRZ97" s="342"/>
      <c r="QSA97" s="342"/>
      <c r="QSB97" s="342"/>
      <c r="QSC97" s="342"/>
      <c r="QSD97" s="342"/>
      <c r="QSE97" s="342"/>
      <c r="QSF97" s="342"/>
      <c r="QSG97" s="342"/>
      <c r="QSH97" s="342"/>
      <c r="QSI97" s="342"/>
      <c r="QSJ97" s="342"/>
      <c r="QSK97" s="342"/>
      <c r="QSL97" s="342"/>
      <c r="QSM97" s="342"/>
      <c r="QSN97" s="342"/>
      <c r="QSO97" s="342"/>
      <c r="QSP97" s="342"/>
      <c r="QSQ97" s="342"/>
      <c r="QSR97" s="342"/>
      <c r="QSS97" s="342"/>
      <c r="QST97" s="342"/>
      <c r="QSU97" s="342"/>
      <c r="QSV97" s="342"/>
      <c r="QSW97" s="342"/>
      <c r="QSX97" s="342"/>
      <c r="QSY97" s="342"/>
      <c r="QSZ97" s="342"/>
      <c r="QTA97" s="342"/>
      <c r="QTB97" s="342"/>
      <c r="QTC97" s="342"/>
      <c r="QTD97" s="342"/>
      <c r="QTE97" s="342"/>
      <c r="QTF97" s="342"/>
      <c r="QTG97" s="342"/>
      <c r="QTH97" s="342"/>
      <c r="QTI97" s="342"/>
      <c r="QTJ97" s="342"/>
      <c r="QTK97" s="342"/>
      <c r="QTL97" s="342"/>
      <c r="QTM97" s="342"/>
      <c r="QTN97" s="342"/>
      <c r="QTO97" s="342"/>
      <c r="QTP97" s="342"/>
      <c r="QTQ97" s="342"/>
      <c r="QTR97" s="342"/>
      <c r="QTS97" s="342"/>
      <c r="QTT97" s="342"/>
      <c r="QTU97" s="342"/>
      <c r="QTV97" s="342"/>
      <c r="QTW97" s="342"/>
      <c r="QTX97" s="342"/>
      <c r="QTY97" s="342"/>
      <c r="QTZ97" s="342"/>
      <c r="QUA97" s="342"/>
      <c r="QUB97" s="342"/>
      <c r="QUC97" s="342"/>
      <c r="QUD97" s="342"/>
      <c r="QUE97" s="342"/>
      <c r="QUF97" s="342"/>
      <c r="QUG97" s="342"/>
      <c r="QUH97" s="342"/>
      <c r="QUI97" s="342"/>
      <c r="QUJ97" s="342"/>
      <c r="QUK97" s="342"/>
      <c r="QUL97" s="342"/>
      <c r="QUM97" s="342"/>
      <c r="QUN97" s="342"/>
      <c r="QUO97" s="342"/>
      <c r="QUP97" s="342"/>
      <c r="QUQ97" s="342"/>
      <c r="QUR97" s="342"/>
      <c r="QUS97" s="342"/>
      <c r="QUT97" s="342"/>
      <c r="QUU97" s="342"/>
      <c r="QUV97" s="342"/>
      <c r="QUW97" s="342"/>
      <c r="QUX97" s="342"/>
      <c r="QUY97" s="342"/>
      <c r="QUZ97" s="342"/>
      <c r="QVA97" s="342"/>
      <c r="QVB97" s="342"/>
      <c r="QVC97" s="342"/>
      <c r="QVD97" s="342"/>
      <c r="QVE97" s="342"/>
      <c r="QVF97" s="342"/>
      <c r="QVG97" s="342"/>
      <c r="QVH97" s="342"/>
      <c r="QVI97" s="342"/>
      <c r="QVJ97" s="342"/>
      <c r="QVK97" s="342"/>
      <c r="QVL97" s="342"/>
      <c r="QVM97" s="342"/>
      <c r="QVN97" s="342"/>
      <c r="QVO97" s="342"/>
      <c r="QVP97" s="342"/>
      <c r="QVQ97" s="342"/>
      <c r="QVR97" s="342"/>
      <c r="QVS97" s="342"/>
      <c r="QVT97" s="342"/>
      <c r="QVU97" s="342"/>
      <c r="QVV97" s="342"/>
      <c r="QVW97" s="342"/>
      <c r="QVX97" s="342"/>
      <c r="QVY97" s="342"/>
      <c r="QVZ97" s="342"/>
      <c r="QWA97" s="342"/>
      <c r="QWB97" s="342"/>
      <c r="QWC97" s="342"/>
      <c r="QWD97" s="342"/>
      <c r="QWE97" s="342"/>
      <c r="QWF97" s="342"/>
      <c r="QWG97" s="342"/>
      <c r="QWH97" s="342"/>
      <c r="QWI97" s="342"/>
      <c r="QWJ97" s="342"/>
      <c r="QWK97" s="342"/>
      <c r="QWL97" s="342"/>
      <c r="QWM97" s="342"/>
      <c r="QWN97" s="342"/>
      <c r="QWO97" s="342"/>
      <c r="QWP97" s="342"/>
      <c r="QWQ97" s="342"/>
      <c r="QWR97" s="342"/>
      <c r="QWS97" s="342"/>
      <c r="QWT97" s="342"/>
      <c r="QWU97" s="342"/>
      <c r="QWV97" s="342"/>
      <c r="QWW97" s="342"/>
      <c r="QWX97" s="342"/>
      <c r="QWY97" s="342"/>
      <c r="QWZ97" s="342"/>
      <c r="QXA97" s="342"/>
      <c r="QXB97" s="342"/>
      <c r="QXC97" s="342"/>
      <c r="QXD97" s="342"/>
      <c r="QXE97" s="342"/>
      <c r="QXF97" s="342"/>
      <c r="QXG97" s="342"/>
      <c r="QXH97" s="342"/>
      <c r="QXI97" s="342"/>
      <c r="QXJ97" s="342"/>
      <c r="QXK97" s="342"/>
      <c r="QXL97" s="342"/>
      <c r="QXM97" s="342"/>
      <c r="QXN97" s="342"/>
      <c r="QXO97" s="342"/>
      <c r="QXP97" s="342"/>
      <c r="QXQ97" s="342"/>
      <c r="QXR97" s="342"/>
      <c r="QXS97" s="342"/>
      <c r="QXT97" s="342"/>
      <c r="QXU97" s="342"/>
      <c r="QXV97" s="342"/>
      <c r="QXW97" s="342"/>
      <c r="QXX97" s="342"/>
      <c r="QXY97" s="342"/>
      <c r="QXZ97" s="342"/>
      <c r="QYA97" s="342"/>
      <c r="QYB97" s="342"/>
      <c r="QYC97" s="342"/>
      <c r="QYD97" s="342"/>
      <c r="QYE97" s="342"/>
      <c r="QYF97" s="342"/>
      <c r="QYG97" s="342"/>
      <c r="QYH97" s="342"/>
      <c r="QYI97" s="342"/>
      <c r="QYJ97" s="342"/>
      <c r="QYK97" s="342"/>
      <c r="QYL97" s="342"/>
      <c r="QYM97" s="342"/>
      <c r="QYN97" s="342"/>
      <c r="QYO97" s="342"/>
      <c r="QYP97" s="342"/>
      <c r="QYQ97" s="342"/>
      <c r="QYR97" s="342"/>
      <c r="QYS97" s="342"/>
      <c r="QYT97" s="342"/>
      <c r="QYU97" s="342"/>
      <c r="QYV97" s="342"/>
      <c r="QYW97" s="342"/>
      <c r="QYX97" s="342"/>
      <c r="QYY97" s="342"/>
      <c r="QYZ97" s="342"/>
      <c r="QZA97" s="342"/>
      <c r="QZB97" s="342"/>
      <c r="QZC97" s="342"/>
      <c r="QZD97" s="342"/>
      <c r="QZE97" s="342"/>
      <c r="QZF97" s="342"/>
      <c r="QZG97" s="342"/>
      <c r="QZH97" s="342"/>
      <c r="QZI97" s="342"/>
      <c r="QZJ97" s="342"/>
      <c r="QZK97" s="342"/>
      <c r="QZL97" s="342"/>
      <c r="QZM97" s="342"/>
      <c r="QZN97" s="342"/>
      <c r="QZO97" s="342"/>
      <c r="QZP97" s="342"/>
      <c r="QZQ97" s="342"/>
      <c r="QZR97" s="342"/>
      <c r="QZS97" s="342"/>
      <c r="QZT97" s="342"/>
      <c r="QZU97" s="342"/>
      <c r="QZV97" s="342"/>
      <c r="QZW97" s="342"/>
      <c r="QZX97" s="342"/>
      <c r="QZY97" s="342"/>
      <c r="QZZ97" s="342"/>
      <c r="RAA97" s="342"/>
      <c r="RAB97" s="342"/>
      <c r="RAC97" s="342"/>
      <c r="RAD97" s="342"/>
      <c r="RAE97" s="342"/>
      <c r="RAF97" s="342"/>
      <c r="RAG97" s="342"/>
      <c r="RAH97" s="342"/>
      <c r="RAI97" s="342"/>
      <c r="RAJ97" s="342"/>
      <c r="RAK97" s="342"/>
      <c r="RAL97" s="342"/>
      <c r="RAM97" s="342"/>
      <c r="RAN97" s="342"/>
      <c r="RAO97" s="342"/>
      <c r="RAP97" s="342"/>
      <c r="RAQ97" s="342"/>
      <c r="RAR97" s="342"/>
      <c r="RAS97" s="342"/>
      <c r="RAT97" s="342"/>
      <c r="RAU97" s="342"/>
      <c r="RAV97" s="342"/>
      <c r="RAW97" s="342"/>
      <c r="RAX97" s="342"/>
      <c r="RAY97" s="342"/>
      <c r="RAZ97" s="342"/>
      <c r="RBA97" s="342"/>
      <c r="RBB97" s="342"/>
      <c r="RBC97" s="342"/>
      <c r="RBD97" s="342"/>
      <c r="RBE97" s="342"/>
      <c r="RBF97" s="342"/>
      <c r="RBG97" s="342"/>
      <c r="RBH97" s="342"/>
      <c r="RBI97" s="342"/>
      <c r="RBJ97" s="342"/>
      <c r="RBK97" s="342"/>
      <c r="RBL97" s="342"/>
      <c r="RBM97" s="342"/>
      <c r="RBN97" s="342"/>
      <c r="RBO97" s="342"/>
      <c r="RBP97" s="342"/>
      <c r="RBQ97" s="342"/>
      <c r="RBR97" s="342"/>
      <c r="RBS97" s="342"/>
      <c r="RBT97" s="342"/>
      <c r="RBU97" s="342"/>
      <c r="RBV97" s="342"/>
      <c r="RBW97" s="342"/>
      <c r="RBX97" s="342"/>
      <c r="RBY97" s="342"/>
      <c r="RBZ97" s="342"/>
      <c r="RCA97" s="342"/>
      <c r="RCB97" s="342"/>
      <c r="RCC97" s="342"/>
      <c r="RCD97" s="342"/>
      <c r="RCE97" s="342"/>
      <c r="RCF97" s="342"/>
      <c r="RCG97" s="342"/>
      <c r="RCH97" s="342"/>
      <c r="RCI97" s="342"/>
      <c r="RCJ97" s="342"/>
      <c r="RCK97" s="342"/>
      <c r="RCL97" s="342"/>
      <c r="RCM97" s="342"/>
      <c r="RCN97" s="342"/>
      <c r="RCO97" s="342"/>
      <c r="RCP97" s="342"/>
      <c r="RCQ97" s="342"/>
      <c r="RCR97" s="342"/>
      <c r="RCS97" s="342"/>
      <c r="RCT97" s="342"/>
      <c r="RCU97" s="342"/>
      <c r="RCV97" s="342"/>
      <c r="RCW97" s="342"/>
      <c r="RCX97" s="342"/>
      <c r="RCY97" s="342"/>
      <c r="RCZ97" s="342"/>
      <c r="RDA97" s="342"/>
      <c r="RDB97" s="342"/>
      <c r="RDC97" s="342"/>
      <c r="RDD97" s="342"/>
      <c r="RDE97" s="342"/>
      <c r="RDF97" s="342"/>
      <c r="RDG97" s="342"/>
      <c r="RDH97" s="342"/>
      <c r="RDI97" s="342"/>
      <c r="RDJ97" s="342"/>
      <c r="RDK97" s="342"/>
      <c r="RDL97" s="342"/>
      <c r="RDM97" s="342"/>
      <c r="RDN97" s="342"/>
      <c r="RDO97" s="342"/>
      <c r="RDP97" s="342"/>
      <c r="RDQ97" s="342"/>
      <c r="RDR97" s="342"/>
      <c r="RDS97" s="342"/>
      <c r="RDT97" s="342"/>
      <c r="RDU97" s="342"/>
      <c r="RDV97" s="342"/>
      <c r="RDW97" s="342"/>
      <c r="RDX97" s="342"/>
      <c r="RDY97" s="342"/>
      <c r="RDZ97" s="342"/>
      <c r="REA97" s="342"/>
      <c r="REB97" s="342"/>
      <c r="REC97" s="342"/>
      <c r="RED97" s="342"/>
      <c r="REE97" s="342"/>
      <c r="REF97" s="342"/>
      <c r="REG97" s="342"/>
      <c r="REH97" s="342"/>
      <c r="REI97" s="342"/>
      <c r="REJ97" s="342"/>
      <c r="REK97" s="342"/>
      <c r="REL97" s="342"/>
      <c r="REM97" s="342"/>
      <c r="REN97" s="342"/>
      <c r="REO97" s="342"/>
      <c r="REP97" s="342"/>
      <c r="REQ97" s="342"/>
      <c r="RER97" s="342"/>
      <c r="RES97" s="342"/>
      <c r="RET97" s="342"/>
      <c r="REU97" s="342"/>
      <c r="REV97" s="342"/>
      <c r="REW97" s="342"/>
      <c r="REX97" s="342"/>
      <c r="REY97" s="342"/>
      <c r="REZ97" s="342"/>
      <c r="RFA97" s="342"/>
      <c r="RFB97" s="342"/>
      <c r="RFC97" s="342"/>
      <c r="RFD97" s="342"/>
      <c r="RFE97" s="342"/>
      <c r="RFF97" s="342"/>
      <c r="RFG97" s="342"/>
      <c r="RFH97" s="342"/>
      <c r="RFI97" s="342"/>
      <c r="RFJ97" s="342"/>
      <c r="RFK97" s="342"/>
      <c r="RFL97" s="342"/>
      <c r="RFM97" s="342"/>
      <c r="RFN97" s="342"/>
      <c r="RFO97" s="342"/>
      <c r="RFP97" s="342"/>
      <c r="RFQ97" s="342"/>
      <c r="RFR97" s="342"/>
      <c r="RFS97" s="342"/>
      <c r="RFT97" s="342"/>
      <c r="RFU97" s="342"/>
      <c r="RFV97" s="342"/>
      <c r="RFW97" s="342"/>
      <c r="RFX97" s="342"/>
      <c r="RFY97" s="342"/>
      <c r="RFZ97" s="342"/>
      <c r="RGA97" s="342"/>
      <c r="RGB97" s="342"/>
      <c r="RGC97" s="342"/>
      <c r="RGD97" s="342"/>
      <c r="RGE97" s="342"/>
      <c r="RGF97" s="342"/>
      <c r="RGG97" s="342"/>
      <c r="RGH97" s="342"/>
      <c r="RGI97" s="342"/>
      <c r="RGJ97" s="342"/>
      <c r="RGK97" s="342"/>
      <c r="RGL97" s="342"/>
      <c r="RGM97" s="342"/>
      <c r="RGN97" s="342"/>
      <c r="RGO97" s="342"/>
      <c r="RGP97" s="342"/>
      <c r="RGQ97" s="342"/>
      <c r="RGR97" s="342"/>
      <c r="RGS97" s="342"/>
      <c r="RGT97" s="342"/>
      <c r="RGU97" s="342"/>
      <c r="RGV97" s="342"/>
      <c r="RGW97" s="342"/>
      <c r="RGX97" s="342"/>
      <c r="RGY97" s="342"/>
      <c r="RGZ97" s="342"/>
      <c r="RHA97" s="342"/>
      <c r="RHB97" s="342"/>
      <c r="RHC97" s="342"/>
      <c r="RHD97" s="342"/>
      <c r="RHE97" s="342"/>
      <c r="RHF97" s="342"/>
      <c r="RHG97" s="342"/>
      <c r="RHH97" s="342"/>
      <c r="RHI97" s="342"/>
      <c r="RHJ97" s="342"/>
      <c r="RHK97" s="342"/>
      <c r="RHL97" s="342"/>
      <c r="RHM97" s="342"/>
      <c r="RHN97" s="342"/>
      <c r="RHO97" s="342"/>
      <c r="RHP97" s="342"/>
      <c r="RHQ97" s="342"/>
      <c r="RHR97" s="342"/>
      <c r="RHS97" s="342"/>
      <c r="RHT97" s="342"/>
      <c r="RHU97" s="342"/>
      <c r="RHV97" s="342"/>
      <c r="RHW97" s="342"/>
      <c r="RHX97" s="342"/>
      <c r="RHY97" s="342"/>
      <c r="RHZ97" s="342"/>
      <c r="RIA97" s="342"/>
      <c r="RIB97" s="342"/>
      <c r="RIC97" s="342"/>
      <c r="RID97" s="342"/>
      <c r="RIE97" s="342"/>
      <c r="RIF97" s="342"/>
      <c r="RIG97" s="342"/>
      <c r="RIH97" s="342"/>
      <c r="RII97" s="342"/>
      <c r="RIJ97" s="342"/>
      <c r="RIK97" s="342"/>
      <c r="RIL97" s="342"/>
      <c r="RIM97" s="342"/>
      <c r="RIN97" s="342"/>
      <c r="RIO97" s="342"/>
      <c r="RIP97" s="342"/>
      <c r="RIQ97" s="342"/>
      <c r="RIR97" s="342"/>
      <c r="RIS97" s="342"/>
      <c r="RIT97" s="342"/>
      <c r="RIU97" s="342"/>
      <c r="RIV97" s="342"/>
      <c r="RIW97" s="342"/>
      <c r="RIX97" s="342"/>
      <c r="RIY97" s="342"/>
      <c r="RIZ97" s="342"/>
      <c r="RJA97" s="342"/>
      <c r="RJB97" s="342"/>
      <c r="RJC97" s="342"/>
      <c r="RJD97" s="342"/>
      <c r="RJE97" s="342"/>
      <c r="RJF97" s="342"/>
      <c r="RJG97" s="342"/>
      <c r="RJH97" s="342"/>
      <c r="RJI97" s="342"/>
      <c r="RJJ97" s="342"/>
      <c r="RJK97" s="342"/>
      <c r="RJL97" s="342"/>
      <c r="RJM97" s="342"/>
      <c r="RJN97" s="342"/>
      <c r="RJO97" s="342"/>
      <c r="RJP97" s="342"/>
      <c r="RJQ97" s="342"/>
      <c r="RJR97" s="342"/>
      <c r="RJS97" s="342"/>
      <c r="RJT97" s="342"/>
      <c r="RJU97" s="342"/>
      <c r="RJV97" s="342"/>
      <c r="RJW97" s="342"/>
      <c r="RJX97" s="342"/>
      <c r="RJY97" s="342"/>
      <c r="RJZ97" s="342"/>
      <c r="RKA97" s="342"/>
      <c r="RKB97" s="342"/>
      <c r="RKC97" s="342"/>
      <c r="RKD97" s="342"/>
      <c r="RKE97" s="342"/>
      <c r="RKF97" s="342"/>
      <c r="RKG97" s="342"/>
      <c r="RKH97" s="342"/>
      <c r="RKI97" s="342"/>
      <c r="RKJ97" s="342"/>
      <c r="RKK97" s="342"/>
      <c r="RKL97" s="342"/>
      <c r="RKM97" s="342"/>
      <c r="RKN97" s="342"/>
      <c r="RKO97" s="342"/>
      <c r="RKP97" s="342"/>
      <c r="RKQ97" s="342"/>
      <c r="RKR97" s="342"/>
      <c r="RKS97" s="342"/>
      <c r="RKT97" s="342"/>
      <c r="RKU97" s="342"/>
      <c r="RKV97" s="342"/>
      <c r="RKW97" s="342"/>
      <c r="RKX97" s="342"/>
      <c r="RKY97" s="342"/>
      <c r="RKZ97" s="342"/>
      <c r="RLA97" s="342"/>
      <c r="RLB97" s="342"/>
      <c r="RLC97" s="342"/>
      <c r="RLD97" s="342"/>
      <c r="RLE97" s="342"/>
      <c r="RLF97" s="342"/>
      <c r="RLG97" s="342"/>
      <c r="RLH97" s="342"/>
      <c r="RLI97" s="342"/>
      <c r="RLJ97" s="342"/>
      <c r="RLK97" s="342"/>
      <c r="RLL97" s="342"/>
      <c r="RLM97" s="342"/>
      <c r="RLN97" s="342"/>
      <c r="RLO97" s="342"/>
      <c r="RLP97" s="342"/>
      <c r="RLQ97" s="342"/>
      <c r="RLR97" s="342"/>
      <c r="RLS97" s="342"/>
      <c r="RLT97" s="342"/>
      <c r="RLU97" s="342"/>
      <c r="RLV97" s="342"/>
      <c r="RLW97" s="342"/>
      <c r="RLX97" s="342"/>
      <c r="RLY97" s="342"/>
      <c r="RLZ97" s="342"/>
      <c r="RMA97" s="342"/>
      <c r="RMB97" s="342"/>
      <c r="RMC97" s="342"/>
      <c r="RMD97" s="342"/>
      <c r="RME97" s="342"/>
      <c r="RMF97" s="342"/>
      <c r="RMG97" s="342"/>
      <c r="RMH97" s="342"/>
      <c r="RMI97" s="342"/>
      <c r="RMJ97" s="342"/>
      <c r="RMK97" s="342"/>
      <c r="RML97" s="342"/>
      <c r="RMM97" s="342"/>
      <c r="RMN97" s="342"/>
      <c r="RMO97" s="342"/>
      <c r="RMP97" s="342"/>
      <c r="RMQ97" s="342"/>
      <c r="RMR97" s="342"/>
      <c r="RMS97" s="342"/>
      <c r="RMT97" s="342"/>
      <c r="RMU97" s="342"/>
      <c r="RMV97" s="342"/>
      <c r="RMW97" s="342"/>
      <c r="RMX97" s="342"/>
      <c r="RMY97" s="342"/>
      <c r="RMZ97" s="342"/>
      <c r="RNA97" s="342"/>
      <c r="RNB97" s="342"/>
      <c r="RNC97" s="342"/>
      <c r="RND97" s="342"/>
      <c r="RNE97" s="342"/>
      <c r="RNF97" s="342"/>
      <c r="RNG97" s="342"/>
      <c r="RNH97" s="342"/>
      <c r="RNI97" s="342"/>
      <c r="RNJ97" s="342"/>
      <c r="RNK97" s="342"/>
      <c r="RNL97" s="342"/>
      <c r="RNM97" s="342"/>
      <c r="RNN97" s="342"/>
      <c r="RNO97" s="342"/>
      <c r="RNP97" s="342"/>
      <c r="RNQ97" s="342"/>
      <c r="RNR97" s="342"/>
      <c r="RNS97" s="342"/>
      <c r="RNT97" s="342"/>
      <c r="RNU97" s="342"/>
      <c r="RNV97" s="342"/>
      <c r="RNW97" s="342"/>
      <c r="RNX97" s="342"/>
      <c r="RNY97" s="342"/>
      <c r="RNZ97" s="342"/>
      <c r="ROA97" s="342"/>
      <c r="ROB97" s="342"/>
      <c r="ROC97" s="342"/>
      <c r="ROD97" s="342"/>
      <c r="ROE97" s="342"/>
      <c r="ROF97" s="342"/>
      <c r="ROG97" s="342"/>
      <c r="ROH97" s="342"/>
      <c r="ROI97" s="342"/>
      <c r="ROJ97" s="342"/>
      <c r="ROK97" s="342"/>
      <c r="ROL97" s="342"/>
      <c r="ROM97" s="342"/>
      <c r="RON97" s="342"/>
      <c r="ROO97" s="342"/>
      <c r="ROP97" s="342"/>
      <c r="ROQ97" s="342"/>
      <c r="ROR97" s="342"/>
      <c r="ROS97" s="342"/>
      <c r="ROT97" s="342"/>
      <c r="ROU97" s="342"/>
      <c r="ROV97" s="342"/>
      <c r="ROW97" s="342"/>
      <c r="ROX97" s="342"/>
      <c r="ROY97" s="342"/>
      <c r="ROZ97" s="342"/>
      <c r="RPA97" s="342"/>
      <c r="RPB97" s="342"/>
      <c r="RPC97" s="342"/>
      <c r="RPD97" s="342"/>
      <c r="RPE97" s="342"/>
      <c r="RPF97" s="342"/>
      <c r="RPG97" s="342"/>
      <c r="RPH97" s="342"/>
      <c r="RPI97" s="342"/>
      <c r="RPJ97" s="342"/>
      <c r="RPK97" s="342"/>
      <c r="RPL97" s="342"/>
      <c r="RPM97" s="342"/>
      <c r="RPN97" s="342"/>
      <c r="RPO97" s="342"/>
      <c r="RPP97" s="342"/>
      <c r="RPQ97" s="342"/>
      <c r="RPR97" s="342"/>
      <c r="RPS97" s="342"/>
      <c r="RPT97" s="342"/>
      <c r="RPU97" s="342"/>
      <c r="RPV97" s="342"/>
      <c r="RPW97" s="342"/>
      <c r="RPX97" s="342"/>
      <c r="RPY97" s="342"/>
      <c r="RPZ97" s="342"/>
      <c r="RQA97" s="342"/>
      <c r="RQB97" s="342"/>
      <c r="RQC97" s="342"/>
      <c r="RQD97" s="342"/>
      <c r="RQE97" s="342"/>
      <c r="RQF97" s="342"/>
      <c r="RQG97" s="342"/>
      <c r="RQH97" s="342"/>
      <c r="RQI97" s="342"/>
      <c r="RQJ97" s="342"/>
      <c r="RQK97" s="342"/>
      <c r="RQL97" s="342"/>
      <c r="RQM97" s="342"/>
      <c r="RQN97" s="342"/>
      <c r="RQO97" s="342"/>
      <c r="RQP97" s="342"/>
      <c r="RQQ97" s="342"/>
      <c r="RQR97" s="342"/>
      <c r="RQS97" s="342"/>
      <c r="RQT97" s="342"/>
      <c r="RQU97" s="342"/>
      <c r="RQV97" s="342"/>
      <c r="RQW97" s="342"/>
      <c r="RQX97" s="342"/>
      <c r="RQY97" s="342"/>
      <c r="RQZ97" s="342"/>
      <c r="RRA97" s="342"/>
      <c r="RRB97" s="342"/>
      <c r="RRC97" s="342"/>
      <c r="RRD97" s="342"/>
      <c r="RRE97" s="342"/>
      <c r="RRF97" s="342"/>
      <c r="RRG97" s="342"/>
      <c r="RRH97" s="342"/>
      <c r="RRI97" s="342"/>
      <c r="RRJ97" s="342"/>
      <c r="RRK97" s="342"/>
      <c r="RRL97" s="342"/>
      <c r="RRM97" s="342"/>
      <c r="RRN97" s="342"/>
      <c r="RRO97" s="342"/>
      <c r="RRP97" s="342"/>
      <c r="RRQ97" s="342"/>
      <c r="RRR97" s="342"/>
      <c r="RRS97" s="342"/>
      <c r="RRT97" s="342"/>
      <c r="RRU97" s="342"/>
      <c r="RRV97" s="342"/>
      <c r="RRW97" s="342"/>
      <c r="RRX97" s="342"/>
      <c r="RRY97" s="342"/>
      <c r="RRZ97" s="342"/>
      <c r="RSA97" s="342"/>
      <c r="RSB97" s="342"/>
      <c r="RSC97" s="342"/>
      <c r="RSD97" s="342"/>
      <c r="RSE97" s="342"/>
      <c r="RSF97" s="342"/>
      <c r="RSG97" s="342"/>
      <c r="RSH97" s="342"/>
      <c r="RSI97" s="342"/>
      <c r="RSJ97" s="342"/>
      <c r="RSK97" s="342"/>
      <c r="RSL97" s="342"/>
      <c r="RSM97" s="342"/>
      <c r="RSN97" s="342"/>
      <c r="RSO97" s="342"/>
      <c r="RSP97" s="342"/>
      <c r="RSQ97" s="342"/>
      <c r="RSR97" s="342"/>
      <c r="RSS97" s="342"/>
      <c r="RST97" s="342"/>
      <c r="RSU97" s="342"/>
      <c r="RSV97" s="342"/>
      <c r="RSW97" s="342"/>
      <c r="RSX97" s="342"/>
      <c r="RSY97" s="342"/>
      <c r="RSZ97" s="342"/>
      <c r="RTA97" s="342"/>
      <c r="RTB97" s="342"/>
      <c r="RTC97" s="342"/>
      <c r="RTD97" s="342"/>
      <c r="RTE97" s="342"/>
      <c r="RTF97" s="342"/>
      <c r="RTG97" s="342"/>
      <c r="RTH97" s="342"/>
      <c r="RTI97" s="342"/>
      <c r="RTJ97" s="342"/>
      <c r="RTK97" s="342"/>
      <c r="RTL97" s="342"/>
      <c r="RTM97" s="342"/>
      <c r="RTN97" s="342"/>
      <c r="RTO97" s="342"/>
      <c r="RTP97" s="342"/>
      <c r="RTQ97" s="342"/>
      <c r="RTR97" s="342"/>
      <c r="RTS97" s="342"/>
      <c r="RTT97" s="342"/>
      <c r="RTU97" s="342"/>
      <c r="RTV97" s="342"/>
      <c r="RTW97" s="342"/>
      <c r="RTX97" s="342"/>
      <c r="RTY97" s="342"/>
      <c r="RTZ97" s="342"/>
      <c r="RUA97" s="342"/>
      <c r="RUB97" s="342"/>
      <c r="RUC97" s="342"/>
      <c r="RUD97" s="342"/>
      <c r="RUE97" s="342"/>
      <c r="RUF97" s="342"/>
      <c r="RUG97" s="342"/>
      <c r="RUH97" s="342"/>
      <c r="RUI97" s="342"/>
      <c r="RUJ97" s="342"/>
      <c r="RUK97" s="342"/>
      <c r="RUL97" s="342"/>
      <c r="RUM97" s="342"/>
      <c r="RUN97" s="342"/>
      <c r="RUO97" s="342"/>
      <c r="RUP97" s="342"/>
      <c r="RUQ97" s="342"/>
      <c r="RUR97" s="342"/>
      <c r="RUS97" s="342"/>
      <c r="RUT97" s="342"/>
      <c r="RUU97" s="342"/>
      <c r="RUV97" s="342"/>
      <c r="RUW97" s="342"/>
      <c r="RUX97" s="342"/>
      <c r="RUY97" s="342"/>
      <c r="RUZ97" s="342"/>
      <c r="RVA97" s="342"/>
      <c r="RVB97" s="342"/>
      <c r="RVC97" s="342"/>
      <c r="RVD97" s="342"/>
      <c r="RVE97" s="342"/>
      <c r="RVF97" s="342"/>
      <c r="RVG97" s="342"/>
      <c r="RVH97" s="342"/>
      <c r="RVI97" s="342"/>
      <c r="RVJ97" s="342"/>
      <c r="RVK97" s="342"/>
      <c r="RVL97" s="342"/>
      <c r="RVM97" s="342"/>
      <c r="RVN97" s="342"/>
      <c r="RVO97" s="342"/>
      <c r="RVP97" s="342"/>
      <c r="RVQ97" s="342"/>
      <c r="RVR97" s="342"/>
      <c r="RVS97" s="342"/>
      <c r="RVT97" s="342"/>
      <c r="RVU97" s="342"/>
      <c r="RVV97" s="342"/>
      <c r="RVW97" s="342"/>
      <c r="RVX97" s="342"/>
      <c r="RVY97" s="342"/>
      <c r="RVZ97" s="342"/>
      <c r="RWA97" s="342"/>
      <c r="RWB97" s="342"/>
      <c r="RWC97" s="342"/>
      <c r="RWD97" s="342"/>
      <c r="RWE97" s="342"/>
      <c r="RWF97" s="342"/>
      <c r="RWG97" s="342"/>
      <c r="RWH97" s="342"/>
      <c r="RWI97" s="342"/>
      <c r="RWJ97" s="342"/>
      <c r="RWK97" s="342"/>
      <c r="RWL97" s="342"/>
      <c r="RWM97" s="342"/>
      <c r="RWN97" s="342"/>
      <c r="RWO97" s="342"/>
      <c r="RWP97" s="342"/>
      <c r="RWQ97" s="342"/>
      <c r="RWR97" s="342"/>
      <c r="RWS97" s="342"/>
      <c r="RWT97" s="342"/>
      <c r="RWU97" s="342"/>
      <c r="RWV97" s="342"/>
      <c r="RWW97" s="342"/>
      <c r="RWX97" s="342"/>
      <c r="RWY97" s="342"/>
      <c r="RWZ97" s="342"/>
      <c r="RXA97" s="342"/>
      <c r="RXB97" s="342"/>
      <c r="RXC97" s="342"/>
      <c r="RXD97" s="342"/>
      <c r="RXE97" s="342"/>
      <c r="RXF97" s="342"/>
      <c r="RXG97" s="342"/>
      <c r="RXH97" s="342"/>
      <c r="RXI97" s="342"/>
      <c r="RXJ97" s="342"/>
      <c r="RXK97" s="342"/>
      <c r="RXL97" s="342"/>
      <c r="RXM97" s="342"/>
      <c r="RXN97" s="342"/>
      <c r="RXO97" s="342"/>
      <c r="RXP97" s="342"/>
      <c r="RXQ97" s="342"/>
      <c r="RXR97" s="342"/>
      <c r="RXS97" s="342"/>
      <c r="RXT97" s="342"/>
      <c r="RXU97" s="342"/>
      <c r="RXV97" s="342"/>
      <c r="RXW97" s="342"/>
      <c r="RXX97" s="342"/>
      <c r="RXY97" s="342"/>
      <c r="RXZ97" s="342"/>
      <c r="RYA97" s="342"/>
      <c r="RYB97" s="342"/>
      <c r="RYC97" s="342"/>
      <c r="RYD97" s="342"/>
      <c r="RYE97" s="342"/>
      <c r="RYF97" s="342"/>
      <c r="RYG97" s="342"/>
      <c r="RYH97" s="342"/>
      <c r="RYI97" s="342"/>
      <c r="RYJ97" s="342"/>
      <c r="RYK97" s="342"/>
      <c r="RYL97" s="342"/>
      <c r="RYM97" s="342"/>
      <c r="RYN97" s="342"/>
      <c r="RYO97" s="342"/>
      <c r="RYP97" s="342"/>
      <c r="RYQ97" s="342"/>
      <c r="RYR97" s="342"/>
      <c r="RYS97" s="342"/>
      <c r="RYT97" s="342"/>
      <c r="RYU97" s="342"/>
      <c r="RYV97" s="342"/>
      <c r="RYW97" s="342"/>
      <c r="RYX97" s="342"/>
      <c r="RYY97" s="342"/>
      <c r="RYZ97" s="342"/>
      <c r="RZA97" s="342"/>
      <c r="RZB97" s="342"/>
      <c r="RZC97" s="342"/>
      <c r="RZD97" s="342"/>
      <c r="RZE97" s="342"/>
      <c r="RZF97" s="342"/>
      <c r="RZG97" s="342"/>
      <c r="RZH97" s="342"/>
      <c r="RZI97" s="342"/>
      <c r="RZJ97" s="342"/>
      <c r="RZK97" s="342"/>
      <c r="RZL97" s="342"/>
      <c r="RZM97" s="342"/>
      <c r="RZN97" s="342"/>
      <c r="RZO97" s="342"/>
      <c r="RZP97" s="342"/>
      <c r="RZQ97" s="342"/>
      <c r="RZR97" s="342"/>
      <c r="RZS97" s="342"/>
      <c r="RZT97" s="342"/>
      <c r="RZU97" s="342"/>
      <c r="RZV97" s="342"/>
      <c r="RZW97" s="342"/>
      <c r="RZX97" s="342"/>
      <c r="RZY97" s="342"/>
      <c r="RZZ97" s="342"/>
      <c r="SAA97" s="342"/>
      <c r="SAB97" s="342"/>
      <c r="SAC97" s="342"/>
      <c r="SAD97" s="342"/>
      <c r="SAE97" s="342"/>
      <c r="SAF97" s="342"/>
      <c r="SAG97" s="342"/>
      <c r="SAH97" s="342"/>
      <c r="SAI97" s="342"/>
      <c r="SAJ97" s="342"/>
      <c r="SAK97" s="342"/>
      <c r="SAL97" s="342"/>
      <c r="SAM97" s="342"/>
      <c r="SAN97" s="342"/>
      <c r="SAO97" s="342"/>
      <c r="SAP97" s="342"/>
      <c r="SAQ97" s="342"/>
      <c r="SAR97" s="342"/>
      <c r="SAS97" s="342"/>
      <c r="SAT97" s="342"/>
      <c r="SAU97" s="342"/>
      <c r="SAV97" s="342"/>
      <c r="SAW97" s="342"/>
      <c r="SAX97" s="342"/>
      <c r="SAY97" s="342"/>
      <c r="SAZ97" s="342"/>
      <c r="SBA97" s="342"/>
      <c r="SBB97" s="342"/>
      <c r="SBC97" s="342"/>
      <c r="SBD97" s="342"/>
      <c r="SBE97" s="342"/>
      <c r="SBF97" s="342"/>
      <c r="SBG97" s="342"/>
      <c r="SBH97" s="342"/>
      <c r="SBI97" s="342"/>
      <c r="SBJ97" s="342"/>
      <c r="SBK97" s="342"/>
      <c r="SBL97" s="342"/>
      <c r="SBM97" s="342"/>
      <c r="SBN97" s="342"/>
      <c r="SBO97" s="342"/>
      <c r="SBP97" s="342"/>
      <c r="SBQ97" s="342"/>
      <c r="SBR97" s="342"/>
      <c r="SBS97" s="342"/>
      <c r="SBT97" s="342"/>
      <c r="SBU97" s="342"/>
      <c r="SBV97" s="342"/>
      <c r="SBW97" s="342"/>
      <c r="SBX97" s="342"/>
      <c r="SBY97" s="342"/>
      <c r="SBZ97" s="342"/>
      <c r="SCA97" s="342"/>
      <c r="SCB97" s="342"/>
      <c r="SCC97" s="342"/>
      <c r="SCD97" s="342"/>
      <c r="SCE97" s="342"/>
      <c r="SCF97" s="342"/>
      <c r="SCG97" s="342"/>
      <c r="SCH97" s="342"/>
      <c r="SCI97" s="342"/>
      <c r="SCJ97" s="342"/>
      <c r="SCK97" s="342"/>
      <c r="SCL97" s="342"/>
      <c r="SCM97" s="342"/>
      <c r="SCN97" s="342"/>
      <c r="SCO97" s="342"/>
      <c r="SCP97" s="342"/>
      <c r="SCQ97" s="342"/>
      <c r="SCR97" s="342"/>
      <c r="SCS97" s="342"/>
      <c r="SCT97" s="342"/>
      <c r="SCU97" s="342"/>
      <c r="SCV97" s="342"/>
      <c r="SCW97" s="342"/>
      <c r="SCX97" s="342"/>
      <c r="SCY97" s="342"/>
      <c r="SCZ97" s="342"/>
      <c r="SDA97" s="342"/>
      <c r="SDB97" s="342"/>
      <c r="SDC97" s="342"/>
      <c r="SDD97" s="342"/>
      <c r="SDE97" s="342"/>
      <c r="SDF97" s="342"/>
      <c r="SDG97" s="342"/>
      <c r="SDH97" s="342"/>
      <c r="SDI97" s="342"/>
      <c r="SDJ97" s="342"/>
      <c r="SDK97" s="342"/>
      <c r="SDL97" s="342"/>
      <c r="SDM97" s="342"/>
      <c r="SDN97" s="342"/>
      <c r="SDO97" s="342"/>
      <c r="SDP97" s="342"/>
      <c r="SDQ97" s="342"/>
      <c r="SDR97" s="342"/>
      <c r="SDS97" s="342"/>
      <c r="SDT97" s="342"/>
      <c r="SDU97" s="342"/>
      <c r="SDV97" s="342"/>
      <c r="SDW97" s="342"/>
      <c r="SDX97" s="342"/>
      <c r="SDY97" s="342"/>
      <c r="SDZ97" s="342"/>
      <c r="SEA97" s="342"/>
      <c r="SEB97" s="342"/>
      <c r="SEC97" s="342"/>
      <c r="SED97" s="342"/>
      <c r="SEE97" s="342"/>
      <c r="SEF97" s="342"/>
      <c r="SEG97" s="342"/>
      <c r="SEH97" s="342"/>
      <c r="SEI97" s="342"/>
      <c r="SEJ97" s="342"/>
      <c r="SEK97" s="342"/>
      <c r="SEL97" s="342"/>
      <c r="SEM97" s="342"/>
      <c r="SEN97" s="342"/>
      <c r="SEO97" s="342"/>
      <c r="SEP97" s="342"/>
      <c r="SEQ97" s="342"/>
      <c r="SER97" s="342"/>
      <c r="SES97" s="342"/>
      <c r="SET97" s="342"/>
      <c r="SEU97" s="342"/>
      <c r="SEV97" s="342"/>
      <c r="SEW97" s="342"/>
      <c r="SEX97" s="342"/>
      <c r="SEY97" s="342"/>
      <c r="SEZ97" s="342"/>
      <c r="SFA97" s="342"/>
      <c r="SFB97" s="342"/>
      <c r="SFC97" s="342"/>
      <c r="SFD97" s="342"/>
      <c r="SFE97" s="342"/>
      <c r="SFF97" s="342"/>
      <c r="SFG97" s="342"/>
      <c r="SFH97" s="342"/>
      <c r="SFI97" s="342"/>
      <c r="SFJ97" s="342"/>
      <c r="SFK97" s="342"/>
      <c r="SFL97" s="342"/>
      <c r="SFM97" s="342"/>
      <c r="SFN97" s="342"/>
      <c r="SFO97" s="342"/>
      <c r="SFP97" s="342"/>
      <c r="SFQ97" s="342"/>
      <c r="SFR97" s="342"/>
      <c r="SFS97" s="342"/>
      <c r="SFT97" s="342"/>
      <c r="SFU97" s="342"/>
      <c r="SFV97" s="342"/>
      <c r="SFW97" s="342"/>
      <c r="SFX97" s="342"/>
      <c r="SFY97" s="342"/>
      <c r="SFZ97" s="342"/>
      <c r="SGA97" s="342"/>
      <c r="SGB97" s="342"/>
      <c r="SGC97" s="342"/>
      <c r="SGD97" s="342"/>
      <c r="SGE97" s="342"/>
      <c r="SGF97" s="342"/>
      <c r="SGG97" s="342"/>
      <c r="SGH97" s="342"/>
      <c r="SGI97" s="342"/>
      <c r="SGJ97" s="342"/>
      <c r="SGK97" s="342"/>
      <c r="SGL97" s="342"/>
      <c r="SGM97" s="342"/>
      <c r="SGN97" s="342"/>
      <c r="SGO97" s="342"/>
      <c r="SGP97" s="342"/>
      <c r="SGQ97" s="342"/>
      <c r="SGR97" s="342"/>
      <c r="SGS97" s="342"/>
      <c r="SGT97" s="342"/>
      <c r="SGU97" s="342"/>
      <c r="SGV97" s="342"/>
      <c r="SGW97" s="342"/>
      <c r="SGX97" s="342"/>
      <c r="SGY97" s="342"/>
      <c r="SGZ97" s="342"/>
      <c r="SHA97" s="342"/>
      <c r="SHB97" s="342"/>
      <c r="SHC97" s="342"/>
      <c r="SHD97" s="342"/>
      <c r="SHE97" s="342"/>
      <c r="SHF97" s="342"/>
      <c r="SHG97" s="342"/>
      <c r="SHH97" s="342"/>
      <c r="SHI97" s="342"/>
      <c r="SHJ97" s="342"/>
      <c r="SHK97" s="342"/>
      <c r="SHL97" s="342"/>
      <c r="SHM97" s="342"/>
      <c r="SHN97" s="342"/>
      <c r="SHO97" s="342"/>
      <c r="SHP97" s="342"/>
      <c r="SHQ97" s="342"/>
      <c r="SHR97" s="342"/>
      <c r="SHS97" s="342"/>
      <c r="SHT97" s="342"/>
      <c r="SHU97" s="342"/>
      <c r="SHV97" s="342"/>
      <c r="SHW97" s="342"/>
      <c r="SHX97" s="342"/>
      <c r="SHY97" s="342"/>
      <c r="SHZ97" s="342"/>
      <c r="SIA97" s="342"/>
      <c r="SIB97" s="342"/>
      <c r="SIC97" s="342"/>
      <c r="SID97" s="342"/>
      <c r="SIE97" s="342"/>
      <c r="SIF97" s="342"/>
      <c r="SIG97" s="342"/>
      <c r="SIH97" s="342"/>
      <c r="SII97" s="342"/>
      <c r="SIJ97" s="342"/>
      <c r="SIK97" s="342"/>
      <c r="SIL97" s="342"/>
      <c r="SIM97" s="342"/>
      <c r="SIN97" s="342"/>
      <c r="SIO97" s="342"/>
      <c r="SIP97" s="342"/>
      <c r="SIQ97" s="342"/>
      <c r="SIR97" s="342"/>
      <c r="SIS97" s="342"/>
      <c r="SIT97" s="342"/>
      <c r="SIU97" s="342"/>
      <c r="SIV97" s="342"/>
      <c r="SIW97" s="342"/>
      <c r="SIX97" s="342"/>
      <c r="SIY97" s="342"/>
      <c r="SIZ97" s="342"/>
      <c r="SJA97" s="342"/>
      <c r="SJB97" s="342"/>
      <c r="SJC97" s="342"/>
      <c r="SJD97" s="342"/>
      <c r="SJE97" s="342"/>
      <c r="SJF97" s="342"/>
      <c r="SJG97" s="342"/>
      <c r="SJH97" s="342"/>
      <c r="SJI97" s="342"/>
      <c r="SJJ97" s="342"/>
      <c r="SJK97" s="342"/>
      <c r="SJL97" s="342"/>
      <c r="SJM97" s="342"/>
      <c r="SJN97" s="342"/>
      <c r="SJO97" s="342"/>
      <c r="SJP97" s="342"/>
      <c r="SJQ97" s="342"/>
      <c r="SJR97" s="342"/>
      <c r="SJS97" s="342"/>
      <c r="SJT97" s="342"/>
      <c r="SJU97" s="342"/>
      <c r="SJV97" s="342"/>
      <c r="SJW97" s="342"/>
      <c r="SJX97" s="342"/>
      <c r="SJY97" s="342"/>
      <c r="SJZ97" s="342"/>
      <c r="SKA97" s="342"/>
      <c r="SKB97" s="342"/>
      <c r="SKC97" s="342"/>
      <c r="SKD97" s="342"/>
      <c r="SKE97" s="342"/>
      <c r="SKF97" s="342"/>
      <c r="SKG97" s="342"/>
      <c r="SKH97" s="342"/>
      <c r="SKI97" s="342"/>
      <c r="SKJ97" s="342"/>
      <c r="SKK97" s="342"/>
      <c r="SKL97" s="342"/>
      <c r="SKM97" s="342"/>
      <c r="SKN97" s="342"/>
      <c r="SKO97" s="342"/>
      <c r="SKP97" s="342"/>
      <c r="SKQ97" s="342"/>
      <c r="SKR97" s="342"/>
      <c r="SKS97" s="342"/>
      <c r="SKT97" s="342"/>
      <c r="SKU97" s="342"/>
      <c r="SKV97" s="342"/>
      <c r="SKW97" s="342"/>
      <c r="SKX97" s="342"/>
      <c r="SKY97" s="342"/>
      <c r="SKZ97" s="342"/>
      <c r="SLA97" s="342"/>
      <c r="SLB97" s="342"/>
      <c r="SLC97" s="342"/>
      <c r="SLD97" s="342"/>
      <c r="SLE97" s="342"/>
      <c r="SLF97" s="342"/>
      <c r="SLG97" s="342"/>
      <c r="SLH97" s="342"/>
      <c r="SLI97" s="342"/>
      <c r="SLJ97" s="342"/>
      <c r="SLK97" s="342"/>
      <c r="SLL97" s="342"/>
      <c r="SLM97" s="342"/>
      <c r="SLN97" s="342"/>
      <c r="SLO97" s="342"/>
      <c r="SLP97" s="342"/>
      <c r="SLQ97" s="342"/>
      <c r="SLR97" s="342"/>
      <c r="SLS97" s="342"/>
      <c r="SLT97" s="342"/>
      <c r="SLU97" s="342"/>
      <c r="SLV97" s="342"/>
      <c r="SLW97" s="342"/>
      <c r="SLX97" s="342"/>
      <c r="SLY97" s="342"/>
      <c r="SLZ97" s="342"/>
      <c r="SMA97" s="342"/>
      <c r="SMB97" s="342"/>
      <c r="SMC97" s="342"/>
      <c r="SMD97" s="342"/>
      <c r="SME97" s="342"/>
      <c r="SMF97" s="342"/>
      <c r="SMG97" s="342"/>
      <c r="SMH97" s="342"/>
      <c r="SMI97" s="342"/>
      <c r="SMJ97" s="342"/>
      <c r="SMK97" s="342"/>
      <c r="SML97" s="342"/>
      <c r="SMM97" s="342"/>
      <c r="SMN97" s="342"/>
      <c r="SMO97" s="342"/>
      <c r="SMP97" s="342"/>
      <c r="SMQ97" s="342"/>
      <c r="SMR97" s="342"/>
      <c r="SMS97" s="342"/>
      <c r="SMT97" s="342"/>
      <c r="SMU97" s="342"/>
      <c r="SMV97" s="342"/>
      <c r="SMW97" s="342"/>
      <c r="SMX97" s="342"/>
      <c r="SMY97" s="342"/>
      <c r="SMZ97" s="342"/>
      <c r="SNA97" s="342"/>
      <c r="SNB97" s="342"/>
      <c r="SNC97" s="342"/>
      <c r="SND97" s="342"/>
      <c r="SNE97" s="342"/>
      <c r="SNF97" s="342"/>
      <c r="SNG97" s="342"/>
      <c r="SNH97" s="342"/>
      <c r="SNI97" s="342"/>
      <c r="SNJ97" s="342"/>
      <c r="SNK97" s="342"/>
      <c r="SNL97" s="342"/>
      <c r="SNM97" s="342"/>
      <c r="SNN97" s="342"/>
      <c r="SNO97" s="342"/>
      <c r="SNP97" s="342"/>
      <c r="SNQ97" s="342"/>
      <c r="SNR97" s="342"/>
      <c r="SNS97" s="342"/>
      <c r="SNT97" s="342"/>
      <c r="SNU97" s="342"/>
      <c r="SNV97" s="342"/>
      <c r="SNW97" s="342"/>
      <c r="SNX97" s="342"/>
      <c r="SNY97" s="342"/>
      <c r="SNZ97" s="342"/>
      <c r="SOA97" s="342"/>
      <c r="SOB97" s="342"/>
      <c r="SOC97" s="342"/>
      <c r="SOD97" s="342"/>
      <c r="SOE97" s="342"/>
      <c r="SOF97" s="342"/>
      <c r="SOG97" s="342"/>
      <c r="SOH97" s="342"/>
      <c r="SOI97" s="342"/>
      <c r="SOJ97" s="342"/>
      <c r="SOK97" s="342"/>
      <c r="SOL97" s="342"/>
      <c r="SOM97" s="342"/>
      <c r="SON97" s="342"/>
      <c r="SOO97" s="342"/>
      <c r="SOP97" s="342"/>
      <c r="SOQ97" s="342"/>
      <c r="SOR97" s="342"/>
      <c r="SOS97" s="342"/>
      <c r="SOT97" s="342"/>
      <c r="SOU97" s="342"/>
      <c r="SOV97" s="342"/>
      <c r="SOW97" s="342"/>
      <c r="SOX97" s="342"/>
      <c r="SOY97" s="342"/>
      <c r="SOZ97" s="342"/>
      <c r="SPA97" s="342"/>
      <c r="SPB97" s="342"/>
      <c r="SPC97" s="342"/>
      <c r="SPD97" s="342"/>
      <c r="SPE97" s="342"/>
      <c r="SPF97" s="342"/>
      <c r="SPG97" s="342"/>
      <c r="SPH97" s="342"/>
      <c r="SPI97" s="342"/>
      <c r="SPJ97" s="342"/>
      <c r="SPK97" s="342"/>
      <c r="SPL97" s="342"/>
      <c r="SPM97" s="342"/>
      <c r="SPN97" s="342"/>
      <c r="SPO97" s="342"/>
      <c r="SPP97" s="342"/>
      <c r="SPQ97" s="342"/>
      <c r="SPR97" s="342"/>
      <c r="SPS97" s="342"/>
      <c r="SPT97" s="342"/>
      <c r="SPU97" s="342"/>
      <c r="SPV97" s="342"/>
      <c r="SPW97" s="342"/>
      <c r="SPX97" s="342"/>
      <c r="SPY97" s="342"/>
      <c r="SPZ97" s="342"/>
      <c r="SQA97" s="342"/>
      <c r="SQB97" s="342"/>
      <c r="SQC97" s="342"/>
      <c r="SQD97" s="342"/>
      <c r="SQE97" s="342"/>
      <c r="SQF97" s="342"/>
      <c r="SQG97" s="342"/>
      <c r="SQH97" s="342"/>
      <c r="SQI97" s="342"/>
      <c r="SQJ97" s="342"/>
      <c r="SQK97" s="342"/>
      <c r="SQL97" s="342"/>
      <c r="SQM97" s="342"/>
      <c r="SQN97" s="342"/>
      <c r="SQO97" s="342"/>
      <c r="SQP97" s="342"/>
      <c r="SQQ97" s="342"/>
      <c r="SQR97" s="342"/>
      <c r="SQS97" s="342"/>
      <c r="SQT97" s="342"/>
      <c r="SQU97" s="342"/>
      <c r="SQV97" s="342"/>
      <c r="SQW97" s="342"/>
      <c r="SQX97" s="342"/>
      <c r="SQY97" s="342"/>
      <c r="SQZ97" s="342"/>
      <c r="SRA97" s="342"/>
      <c r="SRB97" s="342"/>
      <c r="SRC97" s="342"/>
      <c r="SRD97" s="342"/>
      <c r="SRE97" s="342"/>
      <c r="SRF97" s="342"/>
      <c r="SRG97" s="342"/>
      <c r="SRH97" s="342"/>
      <c r="SRI97" s="342"/>
      <c r="SRJ97" s="342"/>
      <c r="SRK97" s="342"/>
      <c r="SRL97" s="342"/>
      <c r="SRM97" s="342"/>
      <c r="SRN97" s="342"/>
      <c r="SRO97" s="342"/>
      <c r="SRP97" s="342"/>
      <c r="SRQ97" s="342"/>
      <c r="SRR97" s="342"/>
      <c r="SRS97" s="342"/>
      <c r="SRT97" s="342"/>
      <c r="SRU97" s="342"/>
      <c r="SRV97" s="342"/>
      <c r="SRW97" s="342"/>
      <c r="SRX97" s="342"/>
      <c r="SRY97" s="342"/>
      <c r="SRZ97" s="342"/>
      <c r="SSA97" s="342"/>
      <c r="SSB97" s="342"/>
      <c r="SSC97" s="342"/>
      <c r="SSD97" s="342"/>
      <c r="SSE97" s="342"/>
      <c r="SSF97" s="342"/>
      <c r="SSG97" s="342"/>
      <c r="SSH97" s="342"/>
      <c r="SSI97" s="342"/>
      <c r="SSJ97" s="342"/>
      <c r="SSK97" s="342"/>
      <c r="SSL97" s="342"/>
      <c r="SSM97" s="342"/>
      <c r="SSN97" s="342"/>
      <c r="SSO97" s="342"/>
      <c r="SSP97" s="342"/>
      <c r="SSQ97" s="342"/>
      <c r="SSR97" s="342"/>
      <c r="SSS97" s="342"/>
      <c r="SST97" s="342"/>
      <c r="SSU97" s="342"/>
      <c r="SSV97" s="342"/>
      <c r="SSW97" s="342"/>
      <c r="SSX97" s="342"/>
      <c r="SSY97" s="342"/>
      <c r="SSZ97" s="342"/>
      <c r="STA97" s="342"/>
      <c r="STB97" s="342"/>
      <c r="STC97" s="342"/>
      <c r="STD97" s="342"/>
      <c r="STE97" s="342"/>
      <c r="STF97" s="342"/>
      <c r="STG97" s="342"/>
      <c r="STH97" s="342"/>
      <c r="STI97" s="342"/>
      <c r="STJ97" s="342"/>
      <c r="STK97" s="342"/>
      <c r="STL97" s="342"/>
      <c r="STM97" s="342"/>
      <c r="STN97" s="342"/>
      <c r="STO97" s="342"/>
      <c r="STP97" s="342"/>
      <c r="STQ97" s="342"/>
      <c r="STR97" s="342"/>
      <c r="STS97" s="342"/>
      <c r="STT97" s="342"/>
      <c r="STU97" s="342"/>
      <c r="STV97" s="342"/>
      <c r="STW97" s="342"/>
      <c r="STX97" s="342"/>
      <c r="STY97" s="342"/>
      <c r="STZ97" s="342"/>
      <c r="SUA97" s="342"/>
      <c r="SUB97" s="342"/>
      <c r="SUC97" s="342"/>
      <c r="SUD97" s="342"/>
      <c r="SUE97" s="342"/>
      <c r="SUF97" s="342"/>
      <c r="SUG97" s="342"/>
      <c r="SUH97" s="342"/>
      <c r="SUI97" s="342"/>
      <c r="SUJ97" s="342"/>
      <c r="SUK97" s="342"/>
      <c r="SUL97" s="342"/>
      <c r="SUM97" s="342"/>
      <c r="SUN97" s="342"/>
      <c r="SUO97" s="342"/>
      <c r="SUP97" s="342"/>
      <c r="SUQ97" s="342"/>
      <c r="SUR97" s="342"/>
      <c r="SUS97" s="342"/>
      <c r="SUT97" s="342"/>
      <c r="SUU97" s="342"/>
      <c r="SUV97" s="342"/>
      <c r="SUW97" s="342"/>
      <c r="SUX97" s="342"/>
      <c r="SUY97" s="342"/>
      <c r="SUZ97" s="342"/>
      <c r="SVA97" s="342"/>
      <c r="SVB97" s="342"/>
      <c r="SVC97" s="342"/>
      <c r="SVD97" s="342"/>
      <c r="SVE97" s="342"/>
      <c r="SVF97" s="342"/>
      <c r="SVG97" s="342"/>
      <c r="SVH97" s="342"/>
      <c r="SVI97" s="342"/>
      <c r="SVJ97" s="342"/>
      <c r="SVK97" s="342"/>
      <c r="SVL97" s="342"/>
      <c r="SVM97" s="342"/>
      <c r="SVN97" s="342"/>
      <c r="SVO97" s="342"/>
      <c r="SVP97" s="342"/>
      <c r="SVQ97" s="342"/>
      <c r="SVR97" s="342"/>
      <c r="SVS97" s="342"/>
      <c r="SVT97" s="342"/>
      <c r="SVU97" s="342"/>
      <c r="SVV97" s="342"/>
      <c r="SVW97" s="342"/>
      <c r="SVX97" s="342"/>
      <c r="SVY97" s="342"/>
      <c r="SVZ97" s="342"/>
      <c r="SWA97" s="342"/>
      <c r="SWB97" s="342"/>
      <c r="SWC97" s="342"/>
      <c r="SWD97" s="342"/>
      <c r="SWE97" s="342"/>
      <c r="SWF97" s="342"/>
      <c r="SWG97" s="342"/>
      <c r="SWH97" s="342"/>
      <c r="SWI97" s="342"/>
      <c r="SWJ97" s="342"/>
      <c r="SWK97" s="342"/>
      <c r="SWL97" s="342"/>
      <c r="SWM97" s="342"/>
      <c r="SWN97" s="342"/>
      <c r="SWO97" s="342"/>
      <c r="SWP97" s="342"/>
      <c r="SWQ97" s="342"/>
      <c r="SWR97" s="342"/>
      <c r="SWS97" s="342"/>
      <c r="SWT97" s="342"/>
      <c r="SWU97" s="342"/>
      <c r="SWV97" s="342"/>
      <c r="SWW97" s="342"/>
      <c r="SWX97" s="342"/>
      <c r="SWY97" s="342"/>
      <c r="SWZ97" s="342"/>
      <c r="SXA97" s="342"/>
      <c r="SXB97" s="342"/>
      <c r="SXC97" s="342"/>
      <c r="SXD97" s="342"/>
      <c r="SXE97" s="342"/>
      <c r="SXF97" s="342"/>
      <c r="SXG97" s="342"/>
      <c r="SXH97" s="342"/>
      <c r="SXI97" s="342"/>
      <c r="SXJ97" s="342"/>
      <c r="SXK97" s="342"/>
      <c r="SXL97" s="342"/>
      <c r="SXM97" s="342"/>
      <c r="SXN97" s="342"/>
      <c r="SXO97" s="342"/>
      <c r="SXP97" s="342"/>
      <c r="SXQ97" s="342"/>
      <c r="SXR97" s="342"/>
      <c r="SXS97" s="342"/>
      <c r="SXT97" s="342"/>
      <c r="SXU97" s="342"/>
      <c r="SXV97" s="342"/>
      <c r="SXW97" s="342"/>
      <c r="SXX97" s="342"/>
      <c r="SXY97" s="342"/>
      <c r="SXZ97" s="342"/>
      <c r="SYA97" s="342"/>
      <c r="SYB97" s="342"/>
      <c r="SYC97" s="342"/>
      <c r="SYD97" s="342"/>
      <c r="SYE97" s="342"/>
      <c r="SYF97" s="342"/>
      <c r="SYG97" s="342"/>
      <c r="SYH97" s="342"/>
      <c r="SYI97" s="342"/>
      <c r="SYJ97" s="342"/>
      <c r="SYK97" s="342"/>
      <c r="SYL97" s="342"/>
      <c r="SYM97" s="342"/>
      <c r="SYN97" s="342"/>
      <c r="SYO97" s="342"/>
      <c r="SYP97" s="342"/>
      <c r="SYQ97" s="342"/>
      <c r="SYR97" s="342"/>
      <c r="SYS97" s="342"/>
      <c r="SYT97" s="342"/>
      <c r="SYU97" s="342"/>
      <c r="SYV97" s="342"/>
      <c r="SYW97" s="342"/>
      <c r="SYX97" s="342"/>
      <c r="SYY97" s="342"/>
      <c r="SYZ97" s="342"/>
      <c r="SZA97" s="342"/>
      <c r="SZB97" s="342"/>
      <c r="SZC97" s="342"/>
      <c r="SZD97" s="342"/>
      <c r="SZE97" s="342"/>
      <c r="SZF97" s="342"/>
      <c r="SZG97" s="342"/>
      <c r="SZH97" s="342"/>
      <c r="SZI97" s="342"/>
      <c r="SZJ97" s="342"/>
      <c r="SZK97" s="342"/>
      <c r="SZL97" s="342"/>
      <c r="SZM97" s="342"/>
      <c r="SZN97" s="342"/>
      <c r="SZO97" s="342"/>
      <c r="SZP97" s="342"/>
      <c r="SZQ97" s="342"/>
      <c r="SZR97" s="342"/>
      <c r="SZS97" s="342"/>
      <c r="SZT97" s="342"/>
      <c r="SZU97" s="342"/>
      <c r="SZV97" s="342"/>
      <c r="SZW97" s="342"/>
      <c r="SZX97" s="342"/>
      <c r="SZY97" s="342"/>
      <c r="SZZ97" s="342"/>
      <c r="TAA97" s="342"/>
      <c r="TAB97" s="342"/>
      <c r="TAC97" s="342"/>
      <c r="TAD97" s="342"/>
      <c r="TAE97" s="342"/>
      <c r="TAF97" s="342"/>
      <c r="TAG97" s="342"/>
      <c r="TAH97" s="342"/>
      <c r="TAI97" s="342"/>
      <c r="TAJ97" s="342"/>
      <c r="TAK97" s="342"/>
      <c r="TAL97" s="342"/>
      <c r="TAM97" s="342"/>
      <c r="TAN97" s="342"/>
      <c r="TAO97" s="342"/>
      <c r="TAP97" s="342"/>
      <c r="TAQ97" s="342"/>
      <c r="TAR97" s="342"/>
      <c r="TAS97" s="342"/>
      <c r="TAT97" s="342"/>
      <c r="TAU97" s="342"/>
      <c r="TAV97" s="342"/>
      <c r="TAW97" s="342"/>
      <c r="TAX97" s="342"/>
      <c r="TAY97" s="342"/>
      <c r="TAZ97" s="342"/>
      <c r="TBA97" s="342"/>
      <c r="TBB97" s="342"/>
      <c r="TBC97" s="342"/>
      <c r="TBD97" s="342"/>
      <c r="TBE97" s="342"/>
      <c r="TBF97" s="342"/>
      <c r="TBG97" s="342"/>
      <c r="TBH97" s="342"/>
      <c r="TBI97" s="342"/>
      <c r="TBJ97" s="342"/>
      <c r="TBK97" s="342"/>
      <c r="TBL97" s="342"/>
      <c r="TBM97" s="342"/>
      <c r="TBN97" s="342"/>
      <c r="TBO97" s="342"/>
      <c r="TBP97" s="342"/>
      <c r="TBQ97" s="342"/>
      <c r="TBR97" s="342"/>
      <c r="TBS97" s="342"/>
      <c r="TBT97" s="342"/>
      <c r="TBU97" s="342"/>
      <c r="TBV97" s="342"/>
      <c r="TBW97" s="342"/>
      <c r="TBX97" s="342"/>
      <c r="TBY97" s="342"/>
      <c r="TBZ97" s="342"/>
      <c r="TCA97" s="342"/>
      <c r="TCB97" s="342"/>
      <c r="TCC97" s="342"/>
      <c r="TCD97" s="342"/>
      <c r="TCE97" s="342"/>
      <c r="TCF97" s="342"/>
      <c r="TCG97" s="342"/>
      <c r="TCH97" s="342"/>
      <c r="TCI97" s="342"/>
      <c r="TCJ97" s="342"/>
      <c r="TCK97" s="342"/>
      <c r="TCL97" s="342"/>
      <c r="TCM97" s="342"/>
      <c r="TCN97" s="342"/>
      <c r="TCO97" s="342"/>
      <c r="TCP97" s="342"/>
      <c r="TCQ97" s="342"/>
      <c r="TCR97" s="342"/>
      <c r="TCS97" s="342"/>
      <c r="TCT97" s="342"/>
      <c r="TCU97" s="342"/>
      <c r="TCV97" s="342"/>
      <c r="TCW97" s="342"/>
      <c r="TCX97" s="342"/>
      <c r="TCY97" s="342"/>
      <c r="TCZ97" s="342"/>
      <c r="TDA97" s="342"/>
      <c r="TDB97" s="342"/>
      <c r="TDC97" s="342"/>
      <c r="TDD97" s="342"/>
      <c r="TDE97" s="342"/>
      <c r="TDF97" s="342"/>
      <c r="TDG97" s="342"/>
      <c r="TDH97" s="342"/>
      <c r="TDI97" s="342"/>
      <c r="TDJ97" s="342"/>
      <c r="TDK97" s="342"/>
      <c r="TDL97" s="342"/>
      <c r="TDM97" s="342"/>
      <c r="TDN97" s="342"/>
      <c r="TDO97" s="342"/>
      <c r="TDP97" s="342"/>
      <c r="TDQ97" s="342"/>
      <c r="TDR97" s="342"/>
      <c r="TDS97" s="342"/>
      <c r="TDT97" s="342"/>
      <c r="TDU97" s="342"/>
      <c r="TDV97" s="342"/>
      <c r="TDW97" s="342"/>
      <c r="TDX97" s="342"/>
      <c r="TDY97" s="342"/>
      <c r="TDZ97" s="342"/>
      <c r="TEA97" s="342"/>
      <c r="TEB97" s="342"/>
      <c r="TEC97" s="342"/>
      <c r="TED97" s="342"/>
      <c r="TEE97" s="342"/>
      <c r="TEF97" s="342"/>
      <c r="TEG97" s="342"/>
      <c r="TEH97" s="342"/>
      <c r="TEI97" s="342"/>
      <c r="TEJ97" s="342"/>
      <c r="TEK97" s="342"/>
      <c r="TEL97" s="342"/>
      <c r="TEM97" s="342"/>
      <c r="TEN97" s="342"/>
      <c r="TEO97" s="342"/>
      <c r="TEP97" s="342"/>
      <c r="TEQ97" s="342"/>
      <c r="TER97" s="342"/>
      <c r="TES97" s="342"/>
      <c r="TET97" s="342"/>
      <c r="TEU97" s="342"/>
      <c r="TEV97" s="342"/>
      <c r="TEW97" s="342"/>
      <c r="TEX97" s="342"/>
      <c r="TEY97" s="342"/>
      <c r="TEZ97" s="342"/>
      <c r="TFA97" s="342"/>
      <c r="TFB97" s="342"/>
      <c r="TFC97" s="342"/>
      <c r="TFD97" s="342"/>
      <c r="TFE97" s="342"/>
      <c r="TFF97" s="342"/>
      <c r="TFG97" s="342"/>
      <c r="TFH97" s="342"/>
      <c r="TFI97" s="342"/>
      <c r="TFJ97" s="342"/>
      <c r="TFK97" s="342"/>
      <c r="TFL97" s="342"/>
      <c r="TFM97" s="342"/>
      <c r="TFN97" s="342"/>
      <c r="TFO97" s="342"/>
      <c r="TFP97" s="342"/>
      <c r="TFQ97" s="342"/>
      <c r="TFR97" s="342"/>
      <c r="TFS97" s="342"/>
      <c r="TFT97" s="342"/>
      <c r="TFU97" s="342"/>
      <c r="TFV97" s="342"/>
      <c r="TFW97" s="342"/>
      <c r="TFX97" s="342"/>
      <c r="TFY97" s="342"/>
      <c r="TFZ97" s="342"/>
      <c r="TGA97" s="342"/>
      <c r="TGB97" s="342"/>
      <c r="TGC97" s="342"/>
      <c r="TGD97" s="342"/>
      <c r="TGE97" s="342"/>
      <c r="TGF97" s="342"/>
      <c r="TGG97" s="342"/>
      <c r="TGH97" s="342"/>
      <c r="TGI97" s="342"/>
      <c r="TGJ97" s="342"/>
      <c r="TGK97" s="342"/>
      <c r="TGL97" s="342"/>
      <c r="TGM97" s="342"/>
      <c r="TGN97" s="342"/>
      <c r="TGO97" s="342"/>
      <c r="TGP97" s="342"/>
      <c r="TGQ97" s="342"/>
      <c r="TGR97" s="342"/>
      <c r="TGS97" s="342"/>
      <c r="TGT97" s="342"/>
      <c r="TGU97" s="342"/>
      <c r="TGV97" s="342"/>
      <c r="TGW97" s="342"/>
      <c r="TGX97" s="342"/>
      <c r="TGY97" s="342"/>
      <c r="TGZ97" s="342"/>
      <c r="THA97" s="342"/>
      <c r="THB97" s="342"/>
      <c r="THC97" s="342"/>
      <c r="THD97" s="342"/>
      <c r="THE97" s="342"/>
      <c r="THF97" s="342"/>
      <c r="THG97" s="342"/>
      <c r="THH97" s="342"/>
      <c r="THI97" s="342"/>
      <c r="THJ97" s="342"/>
      <c r="THK97" s="342"/>
      <c r="THL97" s="342"/>
      <c r="THM97" s="342"/>
      <c r="THN97" s="342"/>
      <c r="THO97" s="342"/>
      <c r="THP97" s="342"/>
      <c r="THQ97" s="342"/>
      <c r="THR97" s="342"/>
      <c r="THS97" s="342"/>
      <c r="THT97" s="342"/>
      <c r="THU97" s="342"/>
      <c r="THV97" s="342"/>
      <c r="THW97" s="342"/>
      <c r="THX97" s="342"/>
      <c r="THY97" s="342"/>
      <c r="THZ97" s="342"/>
      <c r="TIA97" s="342"/>
      <c r="TIB97" s="342"/>
      <c r="TIC97" s="342"/>
      <c r="TID97" s="342"/>
      <c r="TIE97" s="342"/>
      <c r="TIF97" s="342"/>
      <c r="TIG97" s="342"/>
      <c r="TIH97" s="342"/>
      <c r="TII97" s="342"/>
      <c r="TIJ97" s="342"/>
      <c r="TIK97" s="342"/>
      <c r="TIL97" s="342"/>
      <c r="TIM97" s="342"/>
      <c r="TIN97" s="342"/>
      <c r="TIO97" s="342"/>
      <c r="TIP97" s="342"/>
      <c r="TIQ97" s="342"/>
      <c r="TIR97" s="342"/>
      <c r="TIS97" s="342"/>
      <c r="TIT97" s="342"/>
      <c r="TIU97" s="342"/>
      <c r="TIV97" s="342"/>
      <c r="TIW97" s="342"/>
      <c r="TIX97" s="342"/>
      <c r="TIY97" s="342"/>
      <c r="TIZ97" s="342"/>
      <c r="TJA97" s="342"/>
      <c r="TJB97" s="342"/>
      <c r="TJC97" s="342"/>
      <c r="TJD97" s="342"/>
      <c r="TJE97" s="342"/>
      <c r="TJF97" s="342"/>
      <c r="TJG97" s="342"/>
      <c r="TJH97" s="342"/>
      <c r="TJI97" s="342"/>
      <c r="TJJ97" s="342"/>
      <c r="TJK97" s="342"/>
      <c r="TJL97" s="342"/>
      <c r="TJM97" s="342"/>
      <c r="TJN97" s="342"/>
      <c r="TJO97" s="342"/>
      <c r="TJP97" s="342"/>
      <c r="TJQ97" s="342"/>
      <c r="TJR97" s="342"/>
      <c r="TJS97" s="342"/>
      <c r="TJT97" s="342"/>
      <c r="TJU97" s="342"/>
      <c r="TJV97" s="342"/>
      <c r="TJW97" s="342"/>
      <c r="TJX97" s="342"/>
      <c r="TJY97" s="342"/>
      <c r="TJZ97" s="342"/>
      <c r="TKA97" s="342"/>
      <c r="TKB97" s="342"/>
      <c r="TKC97" s="342"/>
      <c r="TKD97" s="342"/>
      <c r="TKE97" s="342"/>
      <c r="TKF97" s="342"/>
      <c r="TKG97" s="342"/>
      <c r="TKH97" s="342"/>
      <c r="TKI97" s="342"/>
      <c r="TKJ97" s="342"/>
      <c r="TKK97" s="342"/>
      <c r="TKL97" s="342"/>
      <c r="TKM97" s="342"/>
      <c r="TKN97" s="342"/>
      <c r="TKO97" s="342"/>
      <c r="TKP97" s="342"/>
      <c r="TKQ97" s="342"/>
      <c r="TKR97" s="342"/>
      <c r="TKS97" s="342"/>
      <c r="TKT97" s="342"/>
      <c r="TKU97" s="342"/>
      <c r="TKV97" s="342"/>
      <c r="TKW97" s="342"/>
      <c r="TKX97" s="342"/>
      <c r="TKY97" s="342"/>
      <c r="TKZ97" s="342"/>
      <c r="TLA97" s="342"/>
      <c r="TLB97" s="342"/>
      <c r="TLC97" s="342"/>
      <c r="TLD97" s="342"/>
      <c r="TLE97" s="342"/>
      <c r="TLF97" s="342"/>
      <c r="TLG97" s="342"/>
      <c r="TLH97" s="342"/>
      <c r="TLI97" s="342"/>
      <c r="TLJ97" s="342"/>
      <c r="TLK97" s="342"/>
      <c r="TLL97" s="342"/>
      <c r="TLM97" s="342"/>
      <c r="TLN97" s="342"/>
      <c r="TLO97" s="342"/>
      <c r="TLP97" s="342"/>
      <c r="TLQ97" s="342"/>
      <c r="TLR97" s="342"/>
      <c r="TLS97" s="342"/>
      <c r="TLT97" s="342"/>
      <c r="TLU97" s="342"/>
      <c r="TLV97" s="342"/>
      <c r="TLW97" s="342"/>
      <c r="TLX97" s="342"/>
      <c r="TLY97" s="342"/>
      <c r="TLZ97" s="342"/>
      <c r="TMA97" s="342"/>
      <c r="TMB97" s="342"/>
      <c r="TMC97" s="342"/>
      <c r="TMD97" s="342"/>
      <c r="TME97" s="342"/>
      <c r="TMF97" s="342"/>
      <c r="TMG97" s="342"/>
      <c r="TMH97" s="342"/>
      <c r="TMI97" s="342"/>
      <c r="TMJ97" s="342"/>
      <c r="TMK97" s="342"/>
      <c r="TML97" s="342"/>
      <c r="TMM97" s="342"/>
      <c r="TMN97" s="342"/>
      <c r="TMO97" s="342"/>
      <c r="TMP97" s="342"/>
      <c r="TMQ97" s="342"/>
      <c r="TMR97" s="342"/>
      <c r="TMS97" s="342"/>
      <c r="TMT97" s="342"/>
      <c r="TMU97" s="342"/>
      <c r="TMV97" s="342"/>
      <c r="TMW97" s="342"/>
      <c r="TMX97" s="342"/>
      <c r="TMY97" s="342"/>
      <c r="TMZ97" s="342"/>
      <c r="TNA97" s="342"/>
      <c r="TNB97" s="342"/>
      <c r="TNC97" s="342"/>
      <c r="TND97" s="342"/>
      <c r="TNE97" s="342"/>
      <c r="TNF97" s="342"/>
      <c r="TNG97" s="342"/>
      <c r="TNH97" s="342"/>
      <c r="TNI97" s="342"/>
      <c r="TNJ97" s="342"/>
      <c r="TNK97" s="342"/>
      <c r="TNL97" s="342"/>
      <c r="TNM97" s="342"/>
      <c r="TNN97" s="342"/>
      <c r="TNO97" s="342"/>
      <c r="TNP97" s="342"/>
      <c r="TNQ97" s="342"/>
      <c r="TNR97" s="342"/>
      <c r="TNS97" s="342"/>
      <c r="TNT97" s="342"/>
      <c r="TNU97" s="342"/>
      <c r="TNV97" s="342"/>
      <c r="TNW97" s="342"/>
      <c r="TNX97" s="342"/>
      <c r="TNY97" s="342"/>
      <c r="TNZ97" s="342"/>
      <c r="TOA97" s="342"/>
      <c r="TOB97" s="342"/>
      <c r="TOC97" s="342"/>
      <c r="TOD97" s="342"/>
      <c r="TOE97" s="342"/>
      <c r="TOF97" s="342"/>
      <c r="TOG97" s="342"/>
      <c r="TOH97" s="342"/>
      <c r="TOI97" s="342"/>
      <c r="TOJ97" s="342"/>
      <c r="TOK97" s="342"/>
      <c r="TOL97" s="342"/>
      <c r="TOM97" s="342"/>
      <c r="TON97" s="342"/>
      <c r="TOO97" s="342"/>
      <c r="TOP97" s="342"/>
      <c r="TOQ97" s="342"/>
      <c r="TOR97" s="342"/>
      <c r="TOS97" s="342"/>
      <c r="TOT97" s="342"/>
      <c r="TOU97" s="342"/>
      <c r="TOV97" s="342"/>
      <c r="TOW97" s="342"/>
      <c r="TOX97" s="342"/>
      <c r="TOY97" s="342"/>
      <c r="TOZ97" s="342"/>
      <c r="TPA97" s="342"/>
      <c r="TPB97" s="342"/>
      <c r="TPC97" s="342"/>
      <c r="TPD97" s="342"/>
      <c r="TPE97" s="342"/>
      <c r="TPF97" s="342"/>
      <c r="TPG97" s="342"/>
      <c r="TPH97" s="342"/>
      <c r="TPI97" s="342"/>
      <c r="TPJ97" s="342"/>
      <c r="TPK97" s="342"/>
      <c r="TPL97" s="342"/>
      <c r="TPM97" s="342"/>
      <c r="TPN97" s="342"/>
      <c r="TPO97" s="342"/>
      <c r="TPP97" s="342"/>
      <c r="TPQ97" s="342"/>
      <c r="TPR97" s="342"/>
      <c r="TPS97" s="342"/>
      <c r="TPT97" s="342"/>
      <c r="TPU97" s="342"/>
      <c r="TPV97" s="342"/>
      <c r="TPW97" s="342"/>
      <c r="TPX97" s="342"/>
      <c r="TPY97" s="342"/>
      <c r="TPZ97" s="342"/>
      <c r="TQA97" s="342"/>
      <c r="TQB97" s="342"/>
      <c r="TQC97" s="342"/>
      <c r="TQD97" s="342"/>
      <c r="TQE97" s="342"/>
      <c r="TQF97" s="342"/>
      <c r="TQG97" s="342"/>
      <c r="TQH97" s="342"/>
      <c r="TQI97" s="342"/>
      <c r="TQJ97" s="342"/>
      <c r="TQK97" s="342"/>
      <c r="TQL97" s="342"/>
      <c r="TQM97" s="342"/>
      <c r="TQN97" s="342"/>
      <c r="TQO97" s="342"/>
      <c r="TQP97" s="342"/>
      <c r="TQQ97" s="342"/>
      <c r="TQR97" s="342"/>
      <c r="TQS97" s="342"/>
      <c r="TQT97" s="342"/>
      <c r="TQU97" s="342"/>
      <c r="TQV97" s="342"/>
      <c r="TQW97" s="342"/>
      <c r="TQX97" s="342"/>
      <c r="TQY97" s="342"/>
      <c r="TQZ97" s="342"/>
      <c r="TRA97" s="342"/>
      <c r="TRB97" s="342"/>
      <c r="TRC97" s="342"/>
      <c r="TRD97" s="342"/>
      <c r="TRE97" s="342"/>
      <c r="TRF97" s="342"/>
      <c r="TRG97" s="342"/>
      <c r="TRH97" s="342"/>
      <c r="TRI97" s="342"/>
      <c r="TRJ97" s="342"/>
      <c r="TRK97" s="342"/>
      <c r="TRL97" s="342"/>
      <c r="TRM97" s="342"/>
      <c r="TRN97" s="342"/>
      <c r="TRO97" s="342"/>
      <c r="TRP97" s="342"/>
      <c r="TRQ97" s="342"/>
      <c r="TRR97" s="342"/>
      <c r="TRS97" s="342"/>
      <c r="TRT97" s="342"/>
      <c r="TRU97" s="342"/>
      <c r="TRV97" s="342"/>
      <c r="TRW97" s="342"/>
      <c r="TRX97" s="342"/>
      <c r="TRY97" s="342"/>
      <c r="TRZ97" s="342"/>
      <c r="TSA97" s="342"/>
      <c r="TSB97" s="342"/>
      <c r="TSC97" s="342"/>
      <c r="TSD97" s="342"/>
      <c r="TSE97" s="342"/>
      <c r="TSF97" s="342"/>
      <c r="TSG97" s="342"/>
      <c r="TSH97" s="342"/>
      <c r="TSI97" s="342"/>
      <c r="TSJ97" s="342"/>
      <c r="TSK97" s="342"/>
      <c r="TSL97" s="342"/>
      <c r="TSM97" s="342"/>
      <c r="TSN97" s="342"/>
      <c r="TSO97" s="342"/>
      <c r="TSP97" s="342"/>
      <c r="TSQ97" s="342"/>
      <c r="TSR97" s="342"/>
      <c r="TSS97" s="342"/>
      <c r="TST97" s="342"/>
      <c r="TSU97" s="342"/>
      <c r="TSV97" s="342"/>
      <c r="TSW97" s="342"/>
      <c r="TSX97" s="342"/>
      <c r="TSY97" s="342"/>
      <c r="TSZ97" s="342"/>
      <c r="TTA97" s="342"/>
      <c r="TTB97" s="342"/>
      <c r="TTC97" s="342"/>
      <c r="TTD97" s="342"/>
      <c r="TTE97" s="342"/>
      <c r="TTF97" s="342"/>
      <c r="TTG97" s="342"/>
      <c r="TTH97" s="342"/>
      <c r="TTI97" s="342"/>
      <c r="TTJ97" s="342"/>
      <c r="TTK97" s="342"/>
      <c r="TTL97" s="342"/>
      <c r="TTM97" s="342"/>
      <c r="TTN97" s="342"/>
      <c r="TTO97" s="342"/>
      <c r="TTP97" s="342"/>
      <c r="TTQ97" s="342"/>
      <c r="TTR97" s="342"/>
      <c r="TTS97" s="342"/>
      <c r="TTT97" s="342"/>
      <c r="TTU97" s="342"/>
      <c r="TTV97" s="342"/>
      <c r="TTW97" s="342"/>
      <c r="TTX97" s="342"/>
      <c r="TTY97" s="342"/>
      <c r="TTZ97" s="342"/>
      <c r="TUA97" s="342"/>
      <c r="TUB97" s="342"/>
      <c r="TUC97" s="342"/>
      <c r="TUD97" s="342"/>
      <c r="TUE97" s="342"/>
      <c r="TUF97" s="342"/>
      <c r="TUG97" s="342"/>
      <c r="TUH97" s="342"/>
      <c r="TUI97" s="342"/>
      <c r="TUJ97" s="342"/>
      <c r="TUK97" s="342"/>
      <c r="TUL97" s="342"/>
      <c r="TUM97" s="342"/>
      <c r="TUN97" s="342"/>
      <c r="TUO97" s="342"/>
      <c r="TUP97" s="342"/>
      <c r="TUQ97" s="342"/>
      <c r="TUR97" s="342"/>
      <c r="TUS97" s="342"/>
      <c r="TUT97" s="342"/>
      <c r="TUU97" s="342"/>
      <c r="TUV97" s="342"/>
      <c r="TUW97" s="342"/>
      <c r="TUX97" s="342"/>
      <c r="TUY97" s="342"/>
      <c r="TUZ97" s="342"/>
      <c r="TVA97" s="342"/>
      <c r="TVB97" s="342"/>
      <c r="TVC97" s="342"/>
      <c r="TVD97" s="342"/>
      <c r="TVE97" s="342"/>
      <c r="TVF97" s="342"/>
      <c r="TVG97" s="342"/>
      <c r="TVH97" s="342"/>
      <c r="TVI97" s="342"/>
      <c r="TVJ97" s="342"/>
      <c r="TVK97" s="342"/>
      <c r="TVL97" s="342"/>
      <c r="TVM97" s="342"/>
      <c r="TVN97" s="342"/>
      <c r="TVO97" s="342"/>
      <c r="TVP97" s="342"/>
      <c r="TVQ97" s="342"/>
      <c r="TVR97" s="342"/>
      <c r="TVS97" s="342"/>
      <c r="TVT97" s="342"/>
      <c r="TVU97" s="342"/>
      <c r="TVV97" s="342"/>
      <c r="TVW97" s="342"/>
      <c r="TVX97" s="342"/>
      <c r="TVY97" s="342"/>
      <c r="TVZ97" s="342"/>
      <c r="TWA97" s="342"/>
      <c r="TWB97" s="342"/>
      <c r="TWC97" s="342"/>
      <c r="TWD97" s="342"/>
      <c r="TWE97" s="342"/>
      <c r="TWF97" s="342"/>
      <c r="TWG97" s="342"/>
      <c r="TWH97" s="342"/>
      <c r="TWI97" s="342"/>
      <c r="TWJ97" s="342"/>
      <c r="TWK97" s="342"/>
      <c r="TWL97" s="342"/>
      <c r="TWM97" s="342"/>
      <c r="TWN97" s="342"/>
      <c r="TWO97" s="342"/>
      <c r="TWP97" s="342"/>
      <c r="TWQ97" s="342"/>
      <c r="TWR97" s="342"/>
      <c r="TWS97" s="342"/>
      <c r="TWT97" s="342"/>
      <c r="TWU97" s="342"/>
      <c r="TWV97" s="342"/>
      <c r="TWW97" s="342"/>
      <c r="TWX97" s="342"/>
      <c r="TWY97" s="342"/>
      <c r="TWZ97" s="342"/>
      <c r="TXA97" s="342"/>
      <c r="TXB97" s="342"/>
      <c r="TXC97" s="342"/>
      <c r="TXD97" s="342"/>
      <c r="TXE97" s="342"/>
      <c r="TXF97" s="342"/>
      <c r="TXG97" s="342"/>
      <c r="TXH97" s="342"/>
      <c r="TXI97" s="342"/>
      <c r="TXJ97" s="342"/>
      <c r="TXK97" s="342"/>
      <c r="TXL97" s="342"/>
      <c r="TXM97" s="342"/>
      <c r="TXN97" s="342"/>
      <c r="TXO97" s="342"/>
      <c r="TXP97" s="342"/>
      <c r="TXQ97" s="342"/>
      <c r="TXR97" s="342"/>
      <c r="TXS97" s="342"/>
      <c r="TXT97" s="342"/>
      <c r="TXU97" s="342"/>
      <c r="TXV97" s="342"/>
      <c r="TXW97" s="342"/>
      <c r="TXX97" s="342"/>
      <c r="TXY97" s="342"/>
      <c r="TXZ97" s="342"/>
      <c r="TYA97" s="342"/>
      <c r="TYB97" s="342"/>
      <c r="TYC97" s="342"/>
      <c r="TYD97" s="342"/>
      <c r="TYE97" s="342"/>
      <c r="TYF97" s="342"/>
      <c r="TYG97" s="342"/>
      <c r="TYH97" s="342"/>
      <c r="TYI97" s="342"/>
      <c r="TYJ97" s="342"/>
      <c r="TYK97" s="342"/>
      <c r="TYL97" s="342"/>
      <c r="TYM97" s="342"/>
      <c r="TYN97" s="342"/>
      <c r="TYO97" s="342"/>
      <c r="TYP97" s="342"/>
      <c r="TYQ97" s="342"/>
      <c r="TYR97" s="342"/>
      <c r="TYS97" s="342"/>
      <c r="TYT97" s="342"/>
      <c r="TYU97" s="342"/>
      <c r="TYV97" s="342"/>
      <c r="TYW97" s="342"/>
      <c r="TYX97" s="342"/>
      <c r="TYY97" s="342"/>
      <c r="TYZ97" s="342"/>
      <c r="TZA97" s="342"/>
      <c r="TZB97" s="342"/>
      <c r="TZC97" s="342"/>
      <c r="TZD97" s="342"/>
      <c r="TZE97" s="342"/>
      <c r="TZF97" s="342"/>
      <c r="TZG97" s="342"/>
      <c r="TZH97" s="342"/>
      <c r="TZI97" s="342"/>
      <c r="TZJ97" s="342"/>
      <c r="TZK97" s="342"/>
      <c r="TZL97" s="342"/>
      <c r="TZM97" s="342"/>
      <c r="TZN97" s="342"/>
      <c r="TZO97" s="342"/>
      <c r="TZP97" s="342"/>
      <c r="TZQ97" s="342"/>
      <c r="TZR97" s="342"/>
      <c r="TZS97" s="342"/>
      <c r="TZT97" s="342"/>
      <c r="TZU97" s="342"/>
      <c r="TZV97" s="342"/>
      <c r="TZW97" s="342"/>
      <c r="TZX97" s="342"/>
      <c r="TZY97" s="342"/>
      <c r="TZZ97" s="342"/>
      <c r="UAA97" s="342"/>
      <c r="UAB97" s="342"/>
      <c r="UAC97" s="342"/>
      <c r="UAD97" s="342"/>
      <c r="UAE97" s="342"/>
      <c r="UAF97" s="342"/>
      <c r="UAG97" s="342"/>
      <c r="UAH97" s="342"/>
      <c r="UAI97" s="342"/>
      <c r="UAJ97" s="342"/>
      <c r="UAK97" s="342"/>
      <c r="UAL97" s="342"/>
      <c r="UAM97" s="342"/>
      <c r="UAN97" s="342"/>
      <c r="UAO97" s="342"/>
      <c r="UAP97" s="342"/>
      <c r="UAQ97" s="342"/>
      <c r="UAR97" s="342"/>
      <c r="UAS97" s="342"/>
      <c r="UAT97" s="342"/>
      <c r="UAU97" s="342"/>
      <c r="UAV97" s="342"/>
      <c r="UAW97" s="342"/>
      <c r="UAX97" s="342"/>
      <c r="UAY97" s="342"/>
      <c r="UAZ97" s="342"/>
      <c r="UBA97" s="342"/>
      <c r="UBB97" s="342"/>
      <c r="UBC97" s="342"/>
      <c r="UBD97" s="342"/>
      <c r="UBE97" s="342"/>
      <c r="UBF97" s="342"/>
      <c r="UBG97" s="342"/>
      <c r="UBH97" s="342"/>
      <c r="UBI97" s="342"/>
      <c r="UBJ97" s="342"/>
      <c r="UBK97" s="342"/>
      <c r="UBL97" s="342"/>
      <c r="UBM97" s="342"/>
      <c r="UBN97" s="342"/>
      <c r="UBO97" s="342"/>
      <c r="UBP97" s="342"/>
      <c r="UBQ97" s="342"/>
      <c r="UBR97" s="342"/>
      <c r="UBS97" s="342"/>
      <c r="UBT97" s="342"/>
      <c r="UBU97" s="342"/>
      <c r="UBV97" s="342"/>
      <c r="UBW97" s="342"/>
      <c r="UBX97" s="342"/>
      <c r="UBY97" s="342"/>
      <c r="UBZ97" s="342"/>
      <c r="UCA97" s="342"/>
      <c r="UCB97" s="342"/>
      <c r="UCC97" s="342"/>
      <c r="UCD97" s="342"/>
      <c r="UCE97" s="342"/>
      <c r="UCF97" s="342"/>
      <c r="UCG97" s="342"/>
      <c r="UCH97" s="342"/>
      <c r="UCI97" s="342"/>
      <c r="UCJ97" s="342"/>
      <c r="UCK97" s="342"/>
      <c r="UCL97" s="342"/>
      <c r="UCM97" s="342"/>
      <c r="UCN97" s="342"/>
      <c r="UCO97" s="342"/>
      <c r="UCP97" s="342"/>
      <c r="UCQ97" s="342"/>
      <c r="UCR97" s="342"/>
      <c r="UCS97" s="342"/>
      <c r="UCT97" s="342"/>
      <c r="UCU97" s="342"/>
      <c r="UCV97" s="342"/>
      <c r="UCW97" s="342"/>
      <c r="UCX97" s="342"/>
      <c r="UCY97" s="342"/>
      <c r="UCZ97" s="342"/>
      <c r="UDA97" s="342"/>
      <c r="UDB97" s="342"/>
      <c r="UDC97" s="342"/>
      <c r="UDD97" s="342"/>
      <c r="UDE97" s="342"/>
      <c r="UDF97" s="342"/>
      <c r="UDG97" s="342"/>
      <c r="UDH97" s="342"/>
      <c r="UDI97" s="342"/>
      <c r="UDJ97" s="342"/>
      <c r="UDK97" s="342"/>
      <c r="UDL97" s="342"/>
      <c r="UDM97" s="342"/>
      <c r="UDN97" s="342"/>
      <c r="UDO97" s="342"/>
      <c r="UDP97" s="342"/>
      <c r="UDQ97" s="342"/>
      <c r="UDR97" s="342"/>
      <c r="UDS97" s="342"/>
      <c r="UDT97" s="342"/>
      <c r="UDU97" s="342"/>
      <c r="UDV97" s="342"/>
      <c r="UDW97" s="342"/>
      <c r="UDX97" s="342"/>
      <c r="UDY97" s="342"/>
      <c r="UDZ97" s="342"/>
      <c r="UEA97" s="342"/>
      <c r="UEB97" s="342"/>
      <c r="UEC97" s="342"/>
      <c r="UED97" s="342"/>
      <c r="UEE97" s="342"/>
      <c r="UEF97" s="342"/>
      <c r="UEG97" s="342"/>
      <c r="UEH97" s="342"/>
      <c r="UEI97" s="342"/>
      <c r="UEJ97" s="342"/>
      <c r="UEK97" s="342"/>
      <c r="UEL97" s="342"/>
      <c r="UEM97" s="342"/>
      <c r="UEN97" s="342"/>
      <c r="UEO97" s="342"/>
      <c r="UEP97" s="342"/>
      <c r="UEQ97" s="342"/>
      <c r="UER97" s="342"/>
      <c r="UES97" s="342"/>
      <c r="UET97" s="342"/>
      <c r="UEU97" s="342"/>
      <c r="UEV97" s="342"/>
      <c r="UEW97" s="342"/>
      <c r="UEX97" s="342"/>
      <c r="UEY97" s="342"/>
      <c r="UEZ97" s="342"/>
      <c r="UFA97" s="342"/>
      <c r="UFB97" s="342"/>
      <c r="UFC97" s="342"/>
      <c r="UFD97" s="342"/>
      <c r="UFE97" s="342"/>
      <c r="UFF97" s="342"/>
      <c r="UFG97" s="342"/>
      <c r="UFH97" s="342"/>
      <c r="UFI97" s="342"/>
      <c r="UFJ97" s="342"/>
      <c r="UFK97" s="342"/>
      <c r="UFL97" s="342"/>
      <c r="UFM97" s="342"/>
      <c r="UFN97" s="342"/>
      <c r="UFO97" s="342"/>
      <c r="UFP97" s="342"/>
      <c r="UFQ97" s="342"/>
      <c r="UFR97" s="342"/>
      <c r="UFS97" s="342"/>
      <c r="UFT97" s="342"/>
      <c r="UFU97" s="342"/>
      <c r="UFV97" s="342"/>
      <c r="UFW97" s="342"/>
      <c r="UFX97" s="342"/>
      <c r="UFY97" s="342"/>
      <c r="UFZ97" s="342"/>
      <c r="UGA97" s="342"/>
      <c r="UGB97" s="342"/>
      <c r="UGC97" s="342"/>
      <c r="UGD97" s="342"/>
      <c r="UGE97" s="342"/>
      <c r="UGF97" s="342"/>
      <c r="UGG97" s="342"/>
      <c r="UGH97" s="342"/>
      <c r="UGI97" s="342"/>
      <c r="UGJ97" s="342"/>
      <c r="UGK97" s="342"/>
      <c r="UGL97" s="342"/>
      <c r="UGM97" s="342"/>
      <c r="UGN97" s="342"/>
      <c r="UGO97" s="342"/>
      <c r="UGP97" s="342"/>
      <c r="UGQ97" s="342"/>
      <c r="UGR97" s="342"/>
      <c r="UGS97" s="342"/>
      <c r="UGT97" s="342"/>
      <c r="UGU97" s="342"/>
      <c r="UGV97" s="342"/>
      <c r="UGW97" s="342"/>
      <c r="UGX97" s="342"/>
      <c r="UGY97" s="342"/>
      <c r="UGZ97" s="342"/>
      <c r="UHA97" s="342"/>
      <c r="UHB97" s="342"/>
      <c r="UHC97" s="342"/>
      <c r="UHD97" s="342"/>
      <c r="UHE97" s="342"/>
      <c r="UHF97" s="342"/>
      <c r="UHG97" s="342"/>
      <c r="UHH97" s="342"/>
      <c r="UHI97" s="342"/>
      <c r="UHJ97" s="342"/>
      <c r="UHK97" s="342"/>
      <c r="UHL97" s="342"/>
      <c r="UHM97" s="342"/>
      <c r="UHN97" s="342"/>
      <c r="UHO97" s="342"/>
      <c r="UHP97" s="342"/>
      <c r="UHQ97" s="342"/>
      <c r="UHR97" s="342"/>
      <c r="UHS97" s="342"/>
      <c r="UHT97" s="342"/>
      <c r="UHU97" s="342"/>
      <c r="UHV97" s="342"/>
      <c r="UHW97" s="342"/>
      <c r="UHX97" s="342"/>
      <c r="UHY97" s="342"/>
      <c r="UHZ97" s="342"/>
      <c r="UIA97" s="342"/>
      <c r="UIB97" s="342"/>
      <c r="UIC97" s="342"/>
      <c r="UID97" s="342"/>
      <c r="UIE97" s="342"/>
      <c r="UIF97" s="342"/>
      <c r="UIG97" s="342"/>
      <c r="UIH97" s="342"/>
      <c r="UII97" s="342"/>
      <c r="UIJ97" s="342"/>
      <c r="UIK97" s="342"/>
      <c r="UIL97" s="342"/>
      <c r="UIM97" s="342"/>
      <c r="UIN97" s="342"/>
      <c r="UIO97" s="342"/>
      <c r="UIP97" s="342"/>
      <c r="UIQ97" s="342"/>
      <c r="UIR97" s="342"/>
      <c r="UIS97" s="342"/>
      <c r="UIT97" s="342"/>
      <c r="UIU97" s="342"/>
      <c r="UIV97" s="342"/>
      <c r="UIW97" s="342"/>
      <c r="UIX97" s="342"/>
      <c r="UIY97" s="342"/>
      <c r="UIZ97" s="342"/>
      <c r="UJA97" s="342"/>
      <c r="UJB97" s="342"/>
      <c r="UJC97" s="342"/>
      <c r="UJD97" s="342"/>
      <c r="UJE97" s="342"/>
      <c r="UJF97" s="342"/>
      <c r="UJG97" s="342"/>
      <c r="UJH97" s="342"/>
      <c r="UJI97" s="342"/>
      <c r="UJJ97" s="342"/>
      <c r="UJK97" s="342"/>
      <c r="UJL97" s="342"/>
      <c r="UJM97" s="342"/>
      <c r="UJN97" s="342"/>
      <c r="UJO97" s="342"/>
      <c r="UJP97" s="342"/>
      <c r="UJQ97" s="342"/>
      <c r="UJR97" s="342"/>
      <c r="UJS97" s="342"/>
      <c r="UJT97" s="342"/>
      <c r="UJU97" s="342"/>
      <c r="UJV97" s="342"/>
      <c r="UJW97" s="342"/>
      <c r="UJX97" s="342"/>
      <c r="UJY97" s="342"/>
      <c r="UJZ97" s="342"/>
      <c r="UKA97" s="342"/>
      <c r="UKB97" s="342"/>
      <c r="UKC97" s="342"/>
      <c r="UKD97" s="342"/>
      <c r="UKE97" s="342"/>
      <c r="UKF97" s="342"/>
      <c r="UKG97" s="342"/>
      <c r="UKH97" s="342"/>
      <c r="UKI97" s="342"/>
      <c r="UKJ97" s="342"/>
      <c r="UKK97" s="342"/>
      <c r="UKL97" s="342"/>
      <c r="UKM97" s="342"/>
      <c r="UKN97" s="342"/>
      <c r="UKO97" s="342"/>
      <c r="UKP97" s="342"/>
      <c r="UKQ97" s="342"/>
      <c r="UKR97" s="342"/>
      <c r="UKS97" s="342"/>
      <c r="UKT97" s="342"/>
      <c r="UKU97" s="342"/>
      <c r="UKV97" s="342"/>
      <c r="UKW97" s="342"/>
      <c r="UKX97" s="342"/>
      <c r="UKY97" s="342"/>
      <c r="UKZ97" s="342"/>
      <c r="ULA97" s="342"/>
      <c r="ULB97" s="342"/>
      <c r="ULC97" s="342"/>
      <c r="ULD97" s="342"/>
      <c r="ULE97" s="342"/>
      <c r="ULF97" s="342"/>
      <c r="ULG97" s="342"/>
      <c r="ULH97" s="342"/>
      <c r="ULI97" s="342"/>
      <c r="ULJ97" s="342"/>
      <c r="ULK97" s="342"/>
      <c r="ULL97" s="342"/>
      <c r="ULM97" s="342"/>
      <c r="ULN97" s="342"/>
      <c r="ULO97" s="342"/>
      <c r="ULP97" s="342"/>
      <c r="ULQ97" s="342"/>
      <c r="ULR97" s="342"/>
      <c r="ULS97" s="342"/>
      <c r="ULT97" s="342"/>
      <c r="ULU97" s="342"/>
      <c r="ULV97" s="342"/>
      <c r="ULW97" s="342"/>
      <c r="ULX97" s="342"/>
      <c r="ULY97" s="342"/>
      <c r="ULZ97" s="342"/>
      <c r="UMA97" s="342"/>
      <c r="UMB97" s="342"/>
      <c r="UMC97" s="342"/>
      <c r="UMD97" s="342"/>
      <c r="UME97" s="342"/>
      <c r="UMF97" s="342"/>
      <c r="UMG97" s="342"/>
      <c r="UMH97" s="342"/>
      <c r="UMI97" s="342"/>
      <c r="UMJ97" s="342"/>
      <c r="UMK97" s="342"/>
      <c r="UML97" s="342"/>
      <c r="UMM97" s="342"/>
      <c r="UMN97" s="342"/>
      <c r="UMO97" s="342"/>
      <c r="UMP97" s="342"/>
      <c r="UMQ97" s="342"/>
      <c r="UMR97" s="342"/>
      <c r="UMS97" s="342"/>
      <c r="UMT97" s="342"/>
      <c r="UMU97" s="342"/>
      <c r="UMV97" s="342"/>
      <c r="UMW97" s="342"/>
      <c r="UMX97" s="342"/>
      <c r="UMY97" s="342"/>
      <c r="UMZ97" s="342"/>
      <c r="UNA97" s="342"/>
      <c r="UNB97" s="342"/>
      <c r="UNC97" s="342"/>
      <c r="UND97" s="342"/>
      <c r="UNE97" s="342"/>
      <c r="UNF97" s="342"/>
      <c r="UNG97" s="342"/>
      <c r="UNH97" s="342"/>
      <c r="UNI97" s="342"/>
      <c r="UNJ97" s="342"/>
      <c r="UNK97" s="342"/>
      <c r="UNL97" s="342"/>
      <c r="UNM97" s="342"/>
      <c r="UNN97" s="342"/>
      <c r="UNO97" s="342"/>
      <c r="UNP97" s="342"/>
      <c r="UNQ97" s="342"/>
      <c r="UNR97" s="342"/>
      <c r="UNS97" s="342"/>
      <c r="UNT97" s="342"/>
      <c r="UNU97" s="342"/>
      <c r="UNV97" s="342"/>
      <c r="UNW97" s="342"/>
      <c r="UNX97" s="342"/>
      <c r="UNY97" s="342"/>
      <c r="UNZ97" s="342"/>
      <c r="UOA97" s="342"/>
      <c r="UOB97" s="342"/>
      <c r="UOC97" s="342"/>
      <c r="UOD97" s="342"/>
      <c r="UOE97" s="342"/>
      <c r="UOF97" s="342"/>
      <c r="UOG97" s="342"/>
      <c r="UOH97" s="342"/>
      <c r="UOI97" s="342"/>
      <c r="UOJ97" s="342"/>
      <c r="UOK97" s="342"/>
      <c r="UOL97" s="342"/>
      <c r="UOM97" s="342"/>
      <c r="UON97" s="342"/>
      <c r="UOO97" s="342"/>
      <c r="UOP97" s="342"/>
      <c r="UOQ97" s="342"/>
      <c r="UOR97" s="342"/>
      <c r="UOS97" s="342"/>
      <c r="UOT97" s="342"/>
      <c r="UOU97" s="342"/>
      <c r="UOV97" s="342"/>
      <c r="UOW97" s="342"/>
      <c r="UOX97" s="342"/>
      <c r="UOY97" s="342"/>
      <c r="UOZ97" s="342"/>
      <c r="UPA97" s="342"/>
      <c r="UPB97" s="342"/>
      <c r="UPC97" s="342"/>
      <c r="UPD97" s="342"/>
      <c r="UPE97" s="342"/>
      <c r="UPF97" s="342"/>
      <c r="UPG97" s="342"/>
      <c r="UPH97" s="342"/>
      <c r="UPI97" s="342"/>
      <c r="UPJ97" s="342"/>
      <c r="UPK97" s="342"/>
      <c r="UPL97" s="342"/>
      <c r="UPM97" s="342"/>
      <c r="UPN97" s="342"/>
      <c r="UPO97" s="342"/>
      <c r="UPP97" s="342"/>
      <c r="UPQ97" s="342"/>
      <c r="UPR97" s="342"/>
      <c r="UPS97" s="342"/>
      <c r="UPT97" s="342"/>
      <c r="UPU97" s="342"/>
      <c r="UPV97" s="342"/>
      <c r="UPW97" s="342"/>
      <c r="UPX97" s="342"/>
      <c r="UPY97" s="342"/>
      <c r="UPZ97" s="342"/>
      <c r="UQA97" s="342"/>
      <c r="UQB97" s="342"/>
      <c r="UQC97" s="342"/>
      <c r="UQD97" s="342"/>
      <c r="UQE97" s="342"/>
      <c r="UQF97" s="342"/>
      <c r="UQG97" s="342"/>
      <c r="UQH97" s="342"/>
      <c r="UQI97" s="342"/>
      <c r="UQJ97" s="342"/>
      <c r="UQK97" s="342"/>
      <c r="UQL97" s="342"/>
      <c r="UQM97" s="342"/>
      <c r="UQN97" s="342"/>
      <c r="UQO97" s="342"/>
      <c r="UQP97" s="342"/>
      <c r="UQQ97" s="342"/>
      <c r="UQR97" s="342"/>
      <c r="UQS97" s="342"/>
      <c r="UQT97" s="342"/>
      <c r="UQU97" s="342"/>
      <c r="UQV97" s="342"/>
      <c r="UQW97" s="342"/>
      <c r="UQX97" s="342"/>
      <c r="UQY97" s="342"/>
      <c r="UQZ97" s="342"/>
      <c r="URA97" s="342"/>
      <c r="URB97" s="342"/>
      <c r="URC97" s="342"/>
      <c r="URD97" s="342"/>
      <c r="URE97" s="342"/>
      <c r="URF97" s="342"/>
      <c r="URG97" s="342"/>
      <c r="URH97" s="342"/>
      <c r="URI97" s="342"/>
      <c r="URJ97" s="342"/>
      <c r="URK97" s="342"/>
      <c r="URL97" s="342"/>
      <c r="URM97" s="342"/>
      <c r="URN97" s="342"/>
      <c r="URO97" s="342"/>
      <c r="URP97" s="342"/>
      <c r="URQ97" s="342"/>
      <c r="URR97" s="342"/>
      <c r="URS97" s="342"/>
      <c r="URT97" s="342"/>
      <c r="URU97" s="342"/>
      <c r="URV97" s="342"/>
      <c r="URW97" s="342"/>
      <c r="URX97" s="342"/>
      <c r="URY97" s="342"/>
      <c r="URZ97" s="342"/>
      <c r="USA97" s="342"/>
      <c r="USB97" s="342"/>
      <c r="USC97" s="342"/>
      <c r="USD97" s="342"/>
      <c r="USE97" s="342"/>
      <c r="USF97" s="342"/>
      <c r="USG97" s="342"/>
      <c r="USH97" s="342"/>
      <c r="USI97" s="342"/>
      <c r="USJ97" s="342"/>
      <c r="USK97" s="342"/>
      <c r="USL97" s="342"/>
      <c r="USM97" s="342"/>
      <c r="USN97" s="342"/>
      <c r="USO97" s="342"/>
      <c r="USP97" s="342"/>
      <c r="USQ97" s="342"/>
      <c r="USR97" s="342"/>
      <c r="USS97" s="342"/>
      <c r="UST97" s="342"/>
      <c r="USU97" s="342"/>
      <c r="USV97" s="342"/>
      <c r="USW97" s="342"/>
      <c r="USX97" s="342"/>
      <c r="USY97" s="342"/>
      <c r="USZ97" s="342"/>
      <c r="UTA97" s="342"/>
      <c r="UTB97" s="342"/>
      <c r="UTC97" s="342"/>
      <c r="UTD97" s="342"/>
      <c r="UTE97" s="342"/>
      <c r="UTF97" s="342"/>
      <c r="UTG97" s="342"/>
      <c r="UTH97" s="342"/>
      <c r="UTI97" s="342"/>
      <c r="UTJ97" s="342"/>
      <c r="UTK97" s="342"/>
      <c r="UTL97" s="342"/>
      <c r="UTM97" s="342"/>
      <c r="UTN97" s="342"/>
      <c r="UTO97" s="342"/>
      <c r="UTP97" s="342"/>
      <c r="UTQ97" s="342"/>
      <c r="UTR97" s="342"/>
      <c r="UTS97" s="342"/>
      <c r="UTT97" s="342"/>
      <c r="UTU97" s="342"/>
      <c r="UTV97" s="342"/>
      <c r="UTW97" s="342"/>
      <c r="UTX97" s="342"/>
      <c r="UTY97" s="342"/>
      <c r="UTZ97" s="342"/>
      <c r="UUA97" s="342"/>
      <c r="UUB97" s="342"/>
      <c r="UUC97" s="342"/>
      <c r="UUD97" s="342"/>
      <c r="UUE97" s="342"/>
      <c r="UUF97" s="342"/>
      <c r="UUG97" s="342"/>
      <c r="UUH97" s="342"/>
      <c r="UUI97" s="342"/>
      <c r="UUJ97" s="342"/>
      <c r="UUK97" s="342"/>
      <c r="UUL97" s="342"/>
      <c r="UUM97" s="342"/>
      <c r="UUN97" s="342"/>
      <c r="UUO97" s="342"/>
      <c r="UUP97" s="342"/>
      <c r="UUQ97" s="342"/>
      <c r="UUR97" s="342"/>
      <c r="UUS97" s="342"/>
      <c r="UUT97" s="342"/>
      <c r="UUU97" s="342"/>
      <c r="UUV97" s="342"/>
      <c r="UUW97" s="342"/>
      <c r="UUX97" s="342"/>
      <c r="UUY97" s="342"/>
      <c r="UUZ97" s="342"/>
      <c r="UVA97" s="342"/>
      <c r="UVB97" s="342"/>
      <c r="UVC97" s="342"/>
      <c r="UVD97" s="342"/>
      <c r="UVE97" s="342"/>
      <c r="UVF97" s="342"/>
      <c r="UVG97" s="342"/>
      <c r="UVH97" s="342"/>
      <c r="UVI97" s="342"/>
      <c r="UVJ97" s="342"/>
      <c r="UVK97" s="342"/>
      <c r="UVL97" s="342"/>
      <c r="UVM97" s="342"/>
      <c r="UVN97" s="342"/>
      <c r="UVO97" s="342"/>
      <c r="UVP97" s="342"/>
      <c r="UVQ97" s="342"/>
      <c r="UVR97" s="342"/>
      <c r="UVS97" s="342"/>
      <c r="UVT97" s="342"/>
      <c r="UVU97" s="342"/>
      <c r="UVV97" s="342"/>
      <c r="UVW97" s="342"/>
      <c r="UVX97" s="342"/>
      <c r="UVY97" s="342"/>
      <c r="UVZ97" s="342"/>
      <c r="UWA97" s="342"/>
      <c r="UWB97" s="342"/>
      <c r="UWC97" s="342"/>
      <c r="UWD97" s="342"/>
      <c r="UWE97" s="342"/>
      <c r="UWF97" s="342"/>
      <c r="UWG97" s="342"/>
      <c r="UWH97" s="342"/>
      <c r="UWI97" s="342"/>
      <c r="UWJ97" s="342"/>
      <c r="UWK97" s="342"/>
      <c r="UWL97" s="342"/>
      <c r="UWM97" s="342"/>
      <c r="UWN97" s="342"/>
      <c r="UWO97" s="342"/>
      <c r="UWP97" s="342"/>
      <c r="UWQ97" s="342"/>
      <c r="UWR97" s="342"/>
      <c r="UWS97" s="342"/>
      <c r="UWT97" s="342"/>
      <c r="UWU97" s="342"/>
      <c r="UWV97" s="342"/>
      <c r="UWW97" s="342"/>
      <c r="UWX97" s="342"/>
      <c r="UWY97" s="342"/>
      <c r="UWZ97" s="342"/>
      <c r="UXA97" s="342"/>
      <c r="UXB97" s="342"/>
      <c r="UXC97" s="342"/>
      <c r="UXD97" s="342"/>
      <c r="UXE97" s="342"/>
      <c r="UXF97" s="342"/>
      <c r="UXG97" s="342"/>
      <c r="UXH97" s="342"/>
      <c r="UXI97" s="342"/>
      <c r="UXJ97" s="342"/>
      <c r="UXK97" s="342"/>
      <c r="UXL97" s="342"/>
      <c r="UXM97" s="342"/>
      <c r="UXN97" s="342"/>
      <c r="UXO97" s="342"/>
      <c r="UXP97" s="342"/>
      <c r="UXQ97" s="342"/>
      <c r="UXR97" s="342"/>
      <c r="UXS97" s="342"/>
      <c r="UXT97" s="342"/>
      <c r="UXU97" s="342"/>
      <c r="UXV97" s="342"/>
      <c r="UXW97" s="342"/>
      <c r="UXX97" s="342"/>
      <c r="UXY97" s="342"/>
      <c r="UXZ97" s="342"/>
      <c r="UYA97" s="342"/>
      <c r="UYB97" s="342"/>
      <c r="UYC97" s="342"/>
      <c r="UYD97" s="342"/>
      <c r="UYE97" s="342"/>
      <c r="UYF97" s="342"/>
      <c r="UYG97" s="342"/>
      <c r="UYH97" s="342"/>
      <c r="UYI97" s="342"/>
      <c r="UYJ97" s="342"/>
      <c r="UYK97" s="342"/>
      <c r="UYL97" s="342"/>
      <c r="UYM97" s="342"/>
      <c r="UYN97" s="342"/>
      <c r="UYO97" s="342"/>
      <c r="UYP97" s="342"/>
      <c r="UYQ97" s="342"/>
      <c r="UYR97" s="342"/>
      <c r="UYS97" s="342"/>
      <c r="UYT97" s="342"/>
      <c r="UYU97" s="342"/>
      <c r="UYV97" s="342"/>
      <c r="UYW97" s="342"/>
      <c r="UYX97" s="342"/>
      <c r="UYY97" s="342"/>
      <c r="UYZ97" s="342"/>
      <c r="UZA97" s="342"/>
      <c r="UZB97" s="342"/>
      <c r="UZC97" s="342"/>
      <c r="UZD97" s="342"/>
      <c r="UZE97" s="342"/>
      <c r="UZF97" s="342"/>
      <c r="UZG97" s="342"/>
      <c r="UZH97" s="342"/>
      <c r="UZI97" s="342"/>
      <c r="UZJ97" s="342"/>
      <c r="UZK97" s="342"/>
      <c r="UZL97" s="342"/>
      <c r="UZM97" s="342"/>
      <c r="UZN97" s="342"/>
      <c r="UZO97" s="342"/>
      <c r="UZP97" s="342"/>
      <c r="UZQ97" s="342"/>
      <c r="UZR97" s="342"/>
      <c r="UZS97" s="342"/>
      <c r="UZT97" s="342"/>
      <c r="UZU97" s="342"/>
      <c r="UZV97" s="342"/>
      <c r="UZW97" s="342"/>
      <c r="UZX97" s="342"/>
      <c r="UZY97" s="342"/>
      <c r="UZZ97" s="342"/>
      <c r="VAA97" s="342"/>
      <c r="VAB97" s="342"/>
      <c r="VAC97" s="342"/>
      <c r="VAD97" s="342"/>
      <c r="VAE97" s="342"/>
      <c r="VAF97" s="342"/>
      <c r="VAG97" s="342"/>
      <c r="VAH97" s="342"/>
      <c r="VAI97" s="342"/>
      <c r="VAJ97" s="342"/>
      <c r="VAK97" s="342"/>
      <c r="VAL97" s="342"/>
      <c r="VAM97" s="342"/>
      <c r="VAN97" s="342"/>
      <c r="VAO97" s="342"/>
      <c r="VAP97" s="342"/>
      <c r="VAQ97" s="342"/>
      <c r="VAR97" s="342"/>
      <c r="VAS97" s="342"/>
      <c r="VAT97" s="342"/>
      <c r="VAU97" s="342"/>
      <c r="VAV97" s="342"/>
      <c r="VAW97" s="342"/>
      <c r="VAX97" s="342"/>
      <c r="VAY97" s="342"/>
      <c r="VAZ97" s="342"/>
      <c r="VBA97" s="342"/>
      <c r="VBB97" s="342"/>
      <c r="VBC97" s="342"/>
      <c r="VBD97" s="342"/>
      <c r="VBE97" s="342"/>
      <c r="VBF97" s="342"/>
      <c r="VBG97" s="342"/>
      <c r="VBH97" s="342"/>
      <c r="VBI97" s="342"/>
      <c r="VBJ97" s="342"/>
      <c r="VBK97" s="342"/>
      <c r="VBL97" s="342"/>
      <c r="VBM97" s="342"/>
      <c r="VBN97" s="342"/>
      <c r="VBO97" s="342"/>
      <c r="VBP97" s="342"/>
      <c r="VBQ97" s="342"/>
      <c r="VBR97" s="342"/>
      <c r="VBS97" s="342"/>
      <c r="VBT97" s="342"/>
      <c r="VBU97" s="342"/>
      <c r="VBV97" s="342"/>
      <c r="VBW97" s="342"/>
      <c r="VBX97" s="342"/>
      <c r="VBY97" s="342"/>
      <c r="VBZ97" s="342"/>
      <c r="VCA97" s="342"/>
      <c r="VCB97" s="342"/>
      <c r="VCC97" s="342"/>
      <c r="VCD97" s="342"/>
      <c r="VCE97" s="342"/>
      <c r="VCF97" s="342"/>
      <c r="VCG97" s="342"/>
      <c r="VCH97" s="342"/>
      <c r="VCI97" s="342"/>
      <c r="VCJ97" s="342"/>
      <c r="VCK97" s="342"/>
      <c r="VCL97" s="342"/>
      <c r="VCM97" s="342"/>
      <c r="VCN97" s="342"/>
      <c r="VCO97" s="342"/>
      <c r="VCP97" s="342"/>
      <c r="VCQ97" s="342"/>
      <c r="VCR97" s="342"/>
      <c r="VCS97" s="342"/>
      <c r="VCT97" s="342"/>
      <c r="VCU97" s="342"/>
      <c r="VCV97" s="342"/>
      <c r="VCW97" s="342"/>
      <c r="VCX97" s="342"/>
      <c r="VCY97" s="342"/>
      <c r="VCZ97" s="342"/>
      <c r="VDA97" s="342"/>
      <c r="VDB97" s="342"/>
      <c r="VDC97" s="342"/>
      <c r="VDD97" s="342"/>
      <c r="VDE97" s="342"/>
      <c r="VDF97" s="342"/>
      <c r="VDG97" s="342"/>
      <c r="VDH97" s="342"/>
      <c r="VDI97" s="342"/>
      <c r="VDJ97" s="342"/>
      <c r="VDK97" s="342"/>
      <c r="VDL97" s="342"/>
      <c r="VDM97" s="342"/>
      <c r="VDN97" s="342"/>
      <c r="VDO97" s="342"/>
      <c r="VDP97" s="342"/>
      <c r="VDQ97" s="342"/>
      <c r="VDR97" s="342"/>
      <c r="VDS97" s="342"/>
      <c r="VDT97" s="342"/>
      <c r="VDU97" s="342"/>
      <c r="VDV97" s="342"/>
      <c r="VDW97" s="342"/>
      <c r="VDX97" s="342"/>
      <c r="VDY97" s="342"/>
      <c r="VDZ97" s="342"/>
      <c r="VEA97" s="342"/>
      <c r="VEB97" s="342"/>
      <c r="VEC97" s="342"/>
      <c r="VED97" s="342"/>
      <c r="VEE97" s="342"/>
      <c r="VEF97" s="342"/>
      <c r="VEG97" s="342"/>
      <c r="VEH97" s="342"/>
      <c r="VEI97" s="342"/>
      <c r="VEJ97" s="342"/>
      <c r="VEK97" s="342"/>
      <c r="VEL97" s="342"/>
      <c r="VEM97" s="342"/>
      <c r="VEN97" s="342"/>
      <c r="VEO97" s="342"/>
      <c r="VEP97" s="342"/>
      <c r="VEQ97" s="342"/>
      <c r="VER97" s="342"/>
      <c r="VES97" s="342"/>
      <c r="VET97" s="342"/>
      <c r="VEU97" s="342"/>
      <c r="VEV97" s="342"/>
      <c r="VEW97" s="342"/>
      <c r="VEX97" s="342"/>
      <c r="VEY97" s="342"/>
      <c r="VEZ97" s="342"/>
      <c r="VFA97" s="342"/>
      <c r="VFB97" s="342"/>
      <c r="VFC97" s="342"/>
      <c r="VFD97" s="342"/>
      <c r="VFE97" s="342"/>
      <c r="VFF97" s="342"/>
      <c r="VFG97" s="342"/>
      <c r="VFH97" s="342"/>
      <c r="VFI97" s="342"/>
      <c r="VFJ97" s="342"/>
      <c r="VFK97" s="342"/>
      <c r="VFL97" s="342"/>
      <c r="VFM97" s="342"/>
      <c r="VFN97" s="342"/>
      <c r="VFO97" s="342"/>
      <c r="VFP97" s="342"/>
      <c r="VFQ97" s="342"/>
      <c r="VFR97" s="342"/>
      <c r="VFS97" s="342"/>
      <c r="VFT97" s="342"/>
      <c r="VFU97" s="342"/>
      <c r="VFV97" s="342"/>
      <c r="VFW97" s="342"/>
      <c r="VFX97" s="342"/>
      <c r="VFY97" s="342"/>
      <c r="VFZ97" s="342"/>
      <c r="VGA97" s="342"/>
      <c r="VGB97" s="342"/>
      <c r="VGC97" s="342"/>
      <c r="VGD97" s="342"/>
      <c r="VGE97" s="342"/>
      <c r="VGF97" s="342"/>
      <c r="VGG97" s="342"/>
      <c r="VGH97" s="342"/>
      <c r="VGI97" s="342"/>
      <c r="VGJ97" s="342"/>
      <c r="VGK97" s="342"/>
      <c r="VGL97" s="342"/>
      <c r="VGM97" s="342"/>
      <c r="VGN97" s="342"/>
      <c r="VGO97" s="342"/>
      <c r="VGP97" s="342"/>
      <c r="VGQ97" s="342"/>
      <c r="VGR97" s="342"/>
      <c r="VGS97" s="342"/>
      <c r="VGT97" s="342"/>
      <c r="VGU97" s="342"/>
      <c r="VGV97" s="342"/>
      <c r="VGW97" s="342"/>
      <c r="VGX97" s="342"/>
      <c r="VGY97" s="342"/>
      <c r="VGZ97" s="342"/>
      <c r="VHA97" s="342"/>
      <c r="VHB97" s="342"/>
      <c r="VHC97" s="342"/>
      <c r="VHD97" s="342"/>
      <c r="VHE97" s="342"/>
      <c r="VHF97" s="342"/>
      <c r="VHG97" s="342"/>
      <c r="VHH97" s="342"/>
      <c r="VHI97" s="342"/>
      <c r="VHJ97" s="342"/>
      <c r="VHK97" s="342"/>
      <c r="VHL97" s="342"/>
      <c r="VHM97" s="342"/>
      <c r="VHN97" s="342"/>
      <c r="VHO97" s="342"/>
      <c r="VHP97" s="342"/>
      <c r="VHQ97" s="342"/>
      <c r="VHR97" s="342"/>
      <c r="VHS97" s="342"/>
      <c r="VHT97" s="342"/>
      <c r="VHU97" s="342"/>
      <c r="VHV97" s="342"/>
      <c r="VHW97" s="342"/>
      <c r="VHX97" s="342"/>
      <c r="VHY97" s="342"/>
      <c r="VHZ97" s="342"/>
      <c r="VIA97" s="342"/>
      <c r="VIB97" s="342"/>
      <c r="VIC97" s="342"/>
      <c r="VID97" s="342"/>
      <c r="VIE97" s="342"/>
      <c r="VIF97" s="342"/>
      <c r="VIG97" s="342"/>
      <c r="VIH97" s="342"/>
      <c r="VII97" s="342"/>
      <c r="VIJ97" s="342"/>
      <c r="VIK97" s="342"/>
      <c r="VIL97" s="342"/>
      <c r="VIM97" s="342"/>
      <c r="VIN97" s="342"/>
      <c r="VIO97" s="342"/>
      <c r="VIP97" s="342"/>
      <c r="VIQ97" s="342"/>
      <c r="VIR97" s="342"/>
      <c r="VIS97" s="342"/>
      <c r="VIT97" s="342"/>
      <c r="VIU97" s="342"/>
      <c r="VIV97" s="342"/>
      <c r="VIW97" s="342"/>
      <c r="VIX97" s="342"/>
      <c r="VIY97" s="342"/>
      <c r="VIZ97" s="342"/>
      <c r="VJA97" s="342"/>
      <c r="VJB97" s="342"/>
      <c r="VJC97" s="342"/>
      <c r="VJD97" s="342"/>
      <c r="VJE97" s="342"/>
      <c r="VJF97" s="342"/>
      <c r="VJG97" s="342"/>
      <c r="VJH97" s="342"/>
      <c r="VJI97" s="342"/>
      <c r="VJJ97" s="342"/>
      <c r="VJK97" s="342"/>
      <c r="VJL97" s="342"/>
      <c r="VJM97" s="342"/>
      <c r="VJN97" s="342"/>
      <c r="VJO97" s="342"/>
      <c r="VJP97" s="342"/>
      <c r="VJQ97" s="342"/>
      <c r="VJR97" s="342"/>
      <c r="VJS97" s="342"/>
      <c r="VJT97" s="342"/>
      <c r="VJU97" s="342"/>
      <c r="VJV97" s="342"/>
      <c r="VJW97" s="342"/>
      <c r="VJX97" s="342"/>
      <c r="VJY97" s="342"/>
      <c r="VJZ97" s="342"/>
      <c r="VKA97" s="342"/>
      <c r="VKB97" s="342"/>
      <c r="VKC97" s="342"/>
      <c r="VKD97" s="342"/>
      <c r="VKE97" s="342"/>
      <c r="VKF97" s="342"/>
      <c r="VKG97" s="342"/>
      <c r="VKH97" s="342"/>
      <c r="VKI97" s="342"/>
      <c r="VKJ97" s="342"/>
      <c r="VKK97" s="342"/>
      <c r="VKL97" s="342"/>
      <c r="VKM97" s="342"/>
      <c r="VKN97" s="342"/>
      <c r="VKO97" s="342"/>
      <c r="VKP97" s="342"/>
      <c r="VKQ97" s="342"/>
      <c r="VKR97" s="342"/>
      <c r="VKS97" s="342"/>
      <c r="VKT97" s="342"/>
      <c r="VKU97" s="342"/>
      <c r="VKV97" s="342"/>
      <c r="VKW97" s="342"/>
      <c r="VKX97" s="342"/>
      <c r="VKY97" s="342"/>
      <c r="VKZ97" s="342"/>
      <c r="VLA97" s="342"/>
      <c r="VLB97" s="342"/>
      <c r="VLC97" s="342"/>
      <c r="VLD97" s="342"/>
      <c r="VLE97" s="342"/>
      <c r="VLF97" s="342"/>
      <c r="VLG97" s="342"/>
      <c r="VLH97" s="342"/>
      <c r="VLI97" s="342"/>
      <c r="VLJ97" s="342"/>
      <c r="VLK97" s="342"/>
      <c r="VLL97" s="342"/>
      <c r="VLM97" s="342"/>
      <c r="VLN97" s="342"/>
      <c r="VLO97" s="342"/>
      <c r="VLP97" s="342"/>
      <c r="VLQ97" s="342"/>
      <c r="VLR97" s="342"/>
      <c r="VLS97" s="342"/>
      <c r="VLT97" s="342"/>
      <c r="VLU97" s="342"/>
      <c r="VLV97" s="342"/>
      <c r="VLW97" s="342"/>
      <c r="VLX97" s="342"/>
      <c r="VLY97" s="342"/>
      <c r="VLZ97" s="342"/>
      <c r="VMA97" s="342"/>
      <c r="VMB97" s="342"/>
      <c r="VMC97" s="342"/>
      <c r="VMD97" s="342"/>
      <c r="VME97" s="342"/>
      <c r="VMF97" s="342"/>
      <c r="VMG97" s="342"/>
      <c r="VMH97" s="342"/>
      <c r="VMI97" s="342"/>
      <c r="VMJ97" s="342"/>
      <c r="VMK97" s="342"/>
      <c r="VML97" s="342"/>
      <c r="VMM97" s="342"/>
      <c r="VMN97" s="342"/>
      <c r="VMO97" s="342"/>
      <c r="VMP97" s="342"/>
      <c r="VMQ97" s="342"/>
      <c r="VMR97" s="342"/>
      <c r="VMS97" s="342"/>
      <c r="VMT97" s="342"/>
      <c r="VMU97" s="342"/>
      <c r="VMV97" s="342"/>
      <c r="VMW97" s="342"/>
      <c r="VMX97" s="342"/>
      <c r="VMY97" s="342"/>
      <c r="VMZ97" s="342"/>
      <c r="VNA97" s="342"/>
      <c r="VNB97" s="342"/>
      <c r="VNC97" s="342"/>
      <c r="VND97" s="342"/>
      <c r="VNE97" s="342"/>
      <c r="VNF97" s="342"/>
      <c r="VNG97" s="342"/>
      <c r="VNH97" s="342"/>
      <c r="VNI97" s="342"/>
      <c r="VNJ97" s="342"/>
      <c r="VNK97" s="342"/>
      <c r="VNL97" s="342"/>
      <c r="VNM97" s="342"/>
      <c r="VNN97" s="342"/>
      <c r="VNO97" s="342"/>
      <c r="VNP97" s="342"/>
      <c r="VNQ97" s="342"/>
      <c r="VNR97" s="342"/>
      <c r="VNS97" s="342"/>
      <c r="VNT97" s="342"/>
      <c r="VNU97" s="342"/>
      <c r="VNV97" s="342"/>
      <c r="VNW97" s="342"/>
      <c r="VNX97" s="342"/>
      <c r="VNY97" s="342"/>
      <c r="VNZ97" s="342"/>
      <c r="VOA97" s="342"/>
      <c r="VOB97" s="342"/>
      <c r="VOC97" s="342"/>
      <c r="VOD97" s="342"/>
      <c r="VOE97" s="342"/>
      <c r="VOF97" s="342"/>
      <c r="VOG97" s="342"/>
      <c r="VOH97" s="342"/>
      <c r="VOI97" s="342"/>
      <c r="VOJ97" s="342"/>
      <c r="VOK97" s="342"/>
      <c r="VOL97" s="342"/>
      <c r="VOM97" s="342"/>
      <c r="VON97" s="342"/>
      <c r="VOO97" s="342"/>
      <c r="VOP97" s="342"/>
      <c r="VOQ97" s="342"/>
      <c r="VOR97" s="342"/>
      <c r="VOS97" s="342"/>
      <c r="VOT97" s="342"/>
      <c r="VOU97" s="342"/>
      <c r="VOV97" s="342"/>
      <c r="VOW97" s="342"/>
      <c r="VOX97" s="342"/>
      <c r="VOY97" s="342"/>
      <c r="VOZ97" s="342"/>
      <c r="VPA97" s="342"/>
      <c r="VPB97" s="342"/>
      <c r="VPC97" s="342"/>
      <c r="VPD97" s="342"/>
      <c r="VPE97" s="342"/>
      <c r="VPF97" s="342"/>
      <c r="VPG97" s="342"/>
      <c r="VPH97" s="342"/>
      <c r="VPI97" s="342"/>
      <c r="VPJ97" s="342"/>
      <c r="VPK97" s="342"/>
      <c r="VPL97" s="342"/>
      <c r="VPM97" s="342"/>
      <c r="VPN97" s="342"/>
      <c r="VPO97" s="342"/>
      <c r="VPP97" s="342"/>
      <c r="VPQ97" s="342"/>
      <c r="VPR97" s="342"/>
      <c r="VPS97" s="342"/>
      <c r="VPT97" s="342"/>
      <c r="VPU97" s="342"/>
      <c r="VPV97" s="342"/>
      <c r="VPW97" s="342"/>
      <c r="VPX97" s="342"/>
      <c r="VPY97" s="342"/>
      <c r="VPZ97" s="342"/>
      <c r="VQA97" s="342"/>
      <c r="VQB97" s="342"/>
      <c r="VQC97" s="342"/>
      <c r="VQD97" s="342"/>
      <c r="VQE97" s="342"/>
      <c r="VQF97" s="342"/>
      <c r="VQG97" s="342"/>
      <c r="VQH97" s="342"/>
      <c r="VQI97" s="342"/>
      <c r="VQJ97" s="342"/>
      <c r="VQK97" s="342"/>
      <c r="VQL97" s="342"/>
      <c r="VQM97" s="342"/>
      <c r="VQN97" s="342"/>
      <c r="VQO97" s="342"/>
      <c r="VQP97" s="342"/>
      <c r="VQQ97" s="342"/>
      <c r="VQR97" s="342"/>
      <c r="VQS97" s="342"/>
      <c r="VQT97" s="342"/>
      <c r="VQU97" s="342"/>
      <c r="VQV97" s="342"/>
      <c r="VQW97" s="342"/>
      <c r="VQX97" s="342"/>
      <c r="VQY97" s="342"/>
      <c r="VQZ97" s="342"/>
      <c r="VRA97" s="342"/>
      <c r="VRB97" s="342"/>
      <c r="VRC97" s="342"/>
      <c r="VRD97" s="342"/>
      <c r="VRE97" s="342"/>
      <c r="VRF97" s="342"/>
      <c r="VRG97" s="342"/>
      <c r="VRH97" s="342"/>
      <c r="VRI97" s="342"/>
      <c r="VRJ97" s="342"/>
      <c r="VRK97" s="342"/>
      <c r="VRL97" s="342"/>
      <c r="VRM97" s="342"/>
      <c r="VRN97" s="342"/>
      <c r="VRO97" s="342"/>
      <c r="VRP97" s="342"/>
      <c r="VRQ97" s="342"/>
      <c r="VRR97" s="342"/>
      <c r="VRS97" s="342"/>
      <c r="VRT97" s="342"/>
      <c r="VRU97" s="342"/>
      <c r="VRV97" s="342"/>
      <c r="VRW97" s="342"/>
      <c r="VRX97" s="342"/>
      <c r="VRY97" s="342"/>
      <c r="VRZ97" s="342"/>
      <c r="VSA97" s="342"/>
      <c r="VSB97" s="342"/>
      <c r="VSC97" s="342"/>
      <c r="VSD97" s="342"/>
      <c r="VSE97" s="342"/>
      <c r="VSF97" s="342"/>
      <c r="VSG97" s="342"/>
      <c r="VSH97" s="342"/>
      <c r="VSI97" s="342"/>
      <c r="VSJ97" s="342"/>
      <c r="VSK97" s="342"/>
      <c r="VSL97" s="342"/>
      <c r="VSM97" s="342"/>
      <c r="VSN97" s="342"/>
      <c r="VSO97" s="342"/>
      <c r="VSP97" s="342"/>
      <c r="VSQ97" s="342"/>
      <c r="VSR97" s="342"/>
      <c r="VSS97" s="342"/>
      <c r="VST97" s="342"/>
      <c r="VSU97" s="342"/>
      <c r="VSV97" s="342"/>
      <c r="VSW97" s="342"/>
      <c r="VSX97" s="342"/>
      <c r="VSY97" s="342"/>
      <c r="VSZ97" s="342"/>
      <c r="VTA97" s="342"/>
      <c r="VTB97" s="342"/>
      <c r="VTC97" s="342"/>
      <c r="VTD97" s="342"/>
      <c r="VTE97" s="342"/>
      <c r="VTF97" s="342"/>
      <c r="VTG97" s="342"/>
      <c r="VTH97" s="342"/>
      <c r="VTI97" s="342"/>
      <c r="VTJ97" s="342"/>
      <c r="VTK97" s="342"/>
      <c r="VTL97" s="342"/>
      <c r="VTM97" s="342"/>
      <c r="VTN97" s="342"/>
      <c r="VTO97" s="342"/>
      <c r="VTP97" s="342"/>
      <c r="VTQ97" s="342"/>
      <c r="VTR97" s="342"/>
      <c r="VTS97" s="342"/>
      <c r="VTT97" s="342"/>
      <c r="VTU97" s="342"/>
      <c r="VTV97" s="342"/>
      <c r="VTW97" s="342"/>
      <c r="VTX97" s="342"/>
      <c r="VTY97" s="342"/>
      <c r="VTZ97" s="342"/>
      <c r="VUA97" s="342"/>
      <c r="VUB97" s="342"/>
      <c r="VUC97" s="342"/>
      <c r="VUD97" s="342"/>
      <c r="VUE97" s="342"/>
      <c r="VUF97" s="342"/>
      <c r="VUG97" s="342"/>
      <c r="VUH97" s="342"/>
      <c r="VUI97" s="342"/>
      <c r="VUJ97" s="342"/>
      <c r="VUK97" s="342"/>
      <c r="VUL97" s="342"/>
      <c r="VUM97" s="342"/>
      <c r="VUN97" s="342"/>
      <c r="VUO97" s="342"/>
      <c r="VUP97" s="342"/>
      <c r="VUQ97" s="342"/>
      <c r="VUR97" s="342"/>
      <c r="VUS97" s="342"/>
      <c r="VUT97" s="342"/>
      <c r="VUU97" s="342"/>
      <c r="VUV97" s="342"/>
      <c r="VUW97" s="342"/>
      <c r="VUX97" s="342"/>
      <c r="VUY97" s="342"/>
      <c r="VUZ97" s="342"/>
      <c r="VVA97" s="342"/>
      <c r="VVB97" s="342"/>
      <c r="VVC97" s="342"/>
      <c r="VVD97" s="342"/>
      <c r="VVE97" s="342"/>
      <c r="VVF97" s="342"/>
      <c r="VVG97" s="342"/>
      <c r="VVH97" s="342"/>
      <c r="VVI97" s="342"/>
      <c r="VVJ97" s="342"/>
      <c r="VVK97" s="342"/>
      <c r="VVL97" s="342"/>
      <c r="VVM97" s="342"/>
      <c r="VVN97" s="342"/>
      <c r="VVO97" s="342"/>
      <c r="VVP97" s="342"/>
      <c r="VVQ97" s="342"/>
      <c r="VVR97" s="342"/>
      <c r="VVS97" s="342"/>
      <c r="VVT97" s="342"/>
      <c r="VVU97" s="342"/>
      <c r="VVV97" s="342"/>
      <c r="VVW97" s="342"/>
      <c r="VVX97" s="342"/>
      <c r="VVY97" s="342"/>
      <c r="VVZ97" s="342"/>
      <c r="VWA97" s="342"/>
      <c r="VWB97" s="342"/>
      <c r="VWC97" s="342"/>
      <c r="VWD97" s="342"/>
      <c r="VWE97" s="342"/>
      <c r="VWF97" s="342"/>
      <c r="VWG97" s="342"/>
      <c r="VWH97" s="342"/>
      <c r="VWI97" s="342"/>
      <c r="VWJ97" s="342"/>
      <c r="VWK97" s="342"/>
      <c r="VWL97" s="342"/>
      <c r="VWM97" s="342"/>
      <c r="VWN97" s="342"/>
      <c r="VWO97" s="342"/>
      <c r="VWP97" s="342"/>
      <c r="VWQ97" s="342"/>
      <c r="VWR97" s="342"/>
      <c r="VWS97" s="342"/>
      <c r="VWT97" s="342"/>
      <c r="VWU97" s="342"/>
      <c r="VWV97" s="342"/>
      <c r="VWW97" s="342"/>
      <c r="VWX97" s="342"/>
      <c r="VWY97" s="342"/>
      <c r="VWZ97" s="342"/>
      <c r="VXA97" s="342"/>
      <c r="VXB97" s="342"/>
      <c r="VXC97" s="342"/>
      <c r="VXD97" s="342"/>
      <c r="VXE97" s="342"/>
      <c r="VXF97" s="342"/>
      <c r="VXG97" s="342"/>
      <c r="VXH97" s="342"/>
      <c r="VXI97" s="342"/>
      <c r="VXJ97" s="342"/>
      <c r="VXK97" s="342"/>
      <c r="VXL97" s="342"/>
      <c r="VXM97" s="342"/>
      <c r="VXN97" s="342"/>
      <c r="VXO97" s="342"/>
      <c r="VXP97" s="342"/>
      <c r="VXQ97" s="342"/>
      <c r="VXR97" s="342"/>
      <c r="VXS97" s="342"/>
      <c r="VXT97" s="342"/>
      <c r="VXU97" s="342"/>
      <c r="VXV97" s="342"/>
      <c r="VXW97" s="342"/>
      <c r="VXX97" s="342"/>
      <c r="VXY97" s="342"/>
      <c r="VXZ97" s="342"/>
      <c r="VYA97" s="342"/>
      <c r="VYB97" s="342"/>
      <c r="VYC97" s="342"/>
      <c r="VYD97" s="342"/>
      <c r="VYE97" s="342"/>
      <c r="VYF97" s="342"/>
      <c r="VYG97" s="342"/>
      <c r="VYH97" s="342"/>
      <c r="VYI97" s="342"/>
      <c r="VYJ97" s="342"/>
      <c r="VYK97" s="342"/>
      <c r="VYL97" s="342"/>
      <c r="VYM97" s="342"/>
      <c r="VYN97" s="342"/>
      <c r="VYO97" s="342"/>
      <c r="VYP97" s="342"/>
      <c r="VYQ97" s="342"/>
      <c r="VYR97" s="342"/>
      <c r="VYS97" s="342"/>
      <c r="VYT97" s="342"/>
      <c r="VYU97" s="342"/>
      <c r="VYV97" s="342"/>
      <c r="VYW97" s="342"/>
      <c r="VYX97" s="342"/>
      <c r="VYY97" s="342"/>
      <c r="VYZ97" s="342"/>
      <c r="VZA97" s="342"/>
      <c r="VZB97" s="342"/>
      <c r="VZC97" s="342"/>
      <c r="VZD97" s="342"/>
      <c r="VZE97" s="342"/>
      <c r="VZF97" s="342"/>
      <c r="VZG97" s="342"/>
      <c r="VZH97" s="342"/>
      <c r="VZI97" s="342"/>
      <c r="VZJ97" s="342"/>
      <c r="VZK97" s="342"/>
      <c r="VZL97" s="342"/>
      <c r="VZM97" s="342"/>
      <c r="VZN97" s="342"/>
      <c r="VZO97" s="342"/>
      <c r="VZP97" s="342"/>
      <c r="VZQ97" s="342"/>
      <c r="VZR97" s="342"/>
      <c r="VZS97" s="342"/>
      <c r="VZT97" s="342"/>
      <c r="VZU97" s="342"/>
      <c r="VZV97" s="342"/>
      <c r="VZW97" s="342"/>
      <c r="VZX97" s="342"/>
      <c r="VZY97" s="342"/>
      <c r="VZZ97" s="342"/>
      <c r="WAA97" s="342"/>
      <c r="WAB97" s="342"/>
      <c r="WAC97" s="342"/>
      <c r="WAD97" s="342"/>
      <c r="WAE97" s="342"/>
      <c r="WAF97" s="342"/>
      <c r="WAG97" s="342"/>
      <c r="WAH97" s="342"/>
      <c r="WAI97" s="342"/>
      <c r="WAJ97" s="342"/>
      <c r="WAK97" s="342"/>
      <c r="WAL97" s="342"/>
      <c r="WAM97" s="342"/>
      <c r="WAN97" s="342"/>
      <c r="WAO97" s="342"/>
      <c r="WAP97" s="342"/>
      <c r="WAQ97" s="342"/>
      <c r="WAR97" s="342"/>
      <c r="WAS97" s="342"/>
      <c r="WAT97" s="342"/>
      <c r="WAU97" s="342"/>
      <c r="WAV97" s="342"/>
      <c r="WAW97" s="342"/>
      <c r="WAX97" s="342"/>
      <c r="WAY97" s="342"/>
      <c r="WAZ97" s="342"/>
      <c r="WBA97" s="342"/>
      <c r="WBB97" s="342"/>
      <c r="WBC97" s="342"/>
      <c r="WBD97" s="342"/>
      <c r="WBE97" s="342"/>
      <c r="WBF97" s="342"/>
      <c r="WBG97" s="342"/>
      <c r="WBH97" s="342"/>
      <c r="WBI97" s="342"/>
      <c r="WBJ97" s="342"/>
      <c r="WBK97" s="342"/>
      <c r="WBL97" s="342"/>
      <c r="WBM97" s="342"/>
      <c r="WBN97" s="342"/>
      <c r="WBO97" s="342"/>
      <c r="WBP97" s="342"/>
      <c r="WBQ97" s="342"/>
      <c r="WBR97" s="342"/>
      <c r="WBS97" s="342"/>
      <c r="WBT97" s="342"/>
      <c r="WBU97" s="342"/>
      <c r="WBV97" s="342"/>
      <c r="WBW97" s="342"/>
      <c r="WBX97" s="342"/>
      <c r="WBY97" s="342"/>
      <c r="WBZ97" s="342"/>
      <c r="WCA97" s="342"/>
      <c r="WCB97" s="342"/>
      <c r="WCC97" s="342"/>
      <c r="WCD97" s="342"/>
      <c r="WCE97" s="342"/>
      <c r="WCF97" s="342"/>
      <c r="WCG97" s="342"/>
      <c r="WCH97" s="342"/>
      <c r="WCI97" s="342"/>
      <c r="WCJ97" s="342"/>
      <c r="WCK97" s="342"/>
      <c r="WCL97" s="342"/>
      <c r="WCM97" s="342"/>
      <c r="WCN97" s="342"/>
      <c r="WCO97" s="342"/>
      <c r="WCP97" s="342"/>
      <c r="WCQ97" s="342"/>
      <c r="WCR97" s="342"/>
      <c r="WCS97" s="342"/>
      <c r="WCT97" s="342"/>
      <c r="WCU97" s="342"/>
      <c r="WCV97" s="342"/>
      <c r="WCW97" s="342"/>
      <c r="WCX97" s="342"/>
      <c r="WCY97" s="342"/>
      <c r="WCZ97" s="342"/>
      <c r="WDA97" s="342"/>
      <c r="WDB97" s="342"/>
      <c r="WDC97" s="342"/>
      <c r="WDD97" s="342"/>
      <c r="WDE97" s="342"/>
      <c r="WDF97" s="342"/>
      <c r="WDG97" s="342"/>
      <c r="WDH97" s="342"/>
      <c r="WDI97" s="342"/>
      <c r="WDJ97" s="342"/>
      <c r="WDK97" s="342"/>
      <c r="WDL97" s="342"/>
      <c r="WDM97" s="342"/>
      <c r="WDN97" s="342"/>
      <c r="WDO97" s="342"/>
      <c r="WDP97" s="342"/>
      <c r="WDQ97" s="342"/>
      <c r="WDR97" s="342"/>
      <c r="WDS97" s="342"/>
      <c r="WDT97" s="342"/>
      <c r="WDU97" s="342"/>
      <c r="WDV97" s="342"/>
      <c r="WDW97" s="342"/>
      <c r="WDX97" s="342"/>
      <c r="WDY97" s="342"/>
      <c r="WDZ97" s="342"/>
      <c r="WEA97" s="342"/>
      <c r="WEB97" s="342"/>
      <c r="WEC97" s="342"/>
      <c r="WED97" s="342"/>
      <c r="WEE97" s="342"/>
      <c r="WEF97" s="342"/>
      <c r="WEG97" s="342"/>
      <c r="WEH97" s="342"/>
      <c r="WEI97" s="342"/>
      <c r="WEJ97" s="342"/>
      <c r="WEK97" s="342"/>
      <c r="WEL97" s="342"/>
      <c r="WEM97" s="342"/>
      <c r="WEN97" s="342"/>
      <c r="WEO97" s="342"/>
      <c r="WEP97" s="342"/>
      <c r="WEQ97" s="342"/>
      <c r="WER97" s="342"/>
      <c r="WES97" s="342"/>
      <c r="WET97" s="342"/>
      <c r="WEU97" s="342"/>
      <c r="WEV97" s="342"/>
      <c r="WEW97" s="342"/>
      <c r="WEX97" s="342"/>
      <c r="WEY97" s="342"/>
      <c r="WEZ97" s="342"/>
      <c r="WFA97" s="342"/>
      <c r="WFB97" s="342"/>
      <c r="WFC97" s="342"/>
      <c r="WFD97" s="342"/>
      <c r="WFE97" s="342"/>
      <c r="WFF97" s="342"/>
      <c r="WFG97" s="342"/>
      <c r="WFH97" s="342"/>
      <c r="WFI97" s="342"/>
      <c r="WFJ97" s="342"/>
      <c r="WFK97" s="342"/>
      <c r="WFL97" s="342"/>
      <c r="WFM97" s="342"/>
      <c r="WFN97" s="342"/>
      <c r="WFO97" s="342"/>
      <c r="WFP97" s="342"/>
      <c r="WFQ97" s="342"/>
      <c r="WFR97" s="342"/>
      <c r="WFS97" s="342"/>
      <c r="WFT97" s="342"/>
      <c r="WFU97" s="342"/>
      <c r="WFV97" s="342"/>
      <c r="WFW97" s="342"/>
      <c r="WFX97" s="342"/>
      <c r="WFY97" s="342"/>
      <c r="WFZ97" s="342"/>
      <c r="WGA97" s="342"/>
      <c r="WGB97" s="342"/>
      <c r="WGC97" s="342"/>
      <c r="WGD97" s="342"/>
      <c r="WGE97" s="342"/>
      <c r="WGF97" s="342"/>
      <c r="WGG97" s="342"/>
      <c r="WGH97" s="342"/>
      <c r="WGI97" s="342"/>
      <c r="WGJ97" s="342"/>
      <c r="WGK97" s="342"/>
      <c r="WGL97" s="342"/>
      <c r="WGM97" s="342"/>
      <c r="WGN97" s="342"/>
      <c r="WGO97" s="342"/>
      <c r="WGP97" s="342"/>
      <c r="WGQ97" s="342"/>
      <c r="WGR97" s="342"/>
      <c r="WGS97" s="342"/>
      <c r="WGT97" s="342"/>
      <c r="WGU97" s="342"/>
      <c r="WGV97" s="342"/>
      <c r="WGW97" s="342"/>
      <c r="WGX97" s="342"/>
      <c r="WGY97" s="342"/>
      <c r="WGZ97" s="342"/>
      <c r="WHA97" s="342"/>
      <c r="WHB97" s="342"/>
      <c r="WHC97" s="342"/>
      <c r="WHD97" s="342"/>
      <c r="WHE97" s="342"/>
      <c r="WHF97" s="342"/>
      <c r="WHG97" s="342"/>
      <c r="WHH97" s="342"/>
      <c r="WHI97" s="342"/>
      <c r="WHJ97" s="342"/>
      <c r="WHK97" s="342"/>
      <c r="WHL97" s="342"/>
      <c r="WHM97" s="342"/>
      <c r="WHN97" s="342"/>
      <c r="WHO97" s="342"/>
      <c r="WHP97" s="342"/>
      <c r="WHQ97" s="342"/>
      <c r="WHR97" s="342"/>
      <c r="WHS97" s="342"/>
      <c r="WHT97" s="342"/>
      <c r="WHU97" s="342"/>
      <c r="WHV97" s="342"/>
      <c r="WHW97" s="342"/>
      <c r="WHX97" s="342"/>
      <c r="WHY97" s="342"/>
      <c r="WHZ97" s="342"/>
      <c r="WIA97" s="342"/>
      <c r="WIB97" s="342"/>
      <c r="WIC97" s="342"/>
      <c r="WID97" s="342"/>
      <c r="WIE97" s="342"/>
      <c r="WIF97" s="342"/>
      <c r="WIG97" s="342"/>
      <c r="WIH97" s="342"/>
      <c r="WII97" s="342"/>
      <c r="WIJ97" s="342"/>
      <c r="WIK97" s="342"/>
      <c r="WIL97" s="342"/>
      <c r="WIM97" s="342"/>
      <c r="WIN97" s="342"/>
      <c r="WIO97" s="342"/>
      <c r="WIP97" s="342"/>
      <c r="WIQ97" s="342"/>
      <c r="WIR97" s="342"/>
      <c r="WIS97" s="342"/>
      <c r="WIT97" s="342"/>
      <c r="WIU97" s="342"/>
      <c r="WIV97" s="342"/>
      <c r="WIW97" s="342"/>
      <c r="WIX97" s="342"/>
      <c r="WIY97" s="342"/>
      <c r="WIZ97" s="342"/>
      <c r="WJA97" s="342"/>
      <c r="WJB97" s="342"/>
      <c r="WJC97" s="342"/>
      <c r="WJD97" s="342"/>
      <c r="WJE97" s="342"/>
      <c r="WJF97" s="342"/>
      <c r="WJG97" s="342"/>
      <c r="WJH97" s="342"/>
      <c r="WJI97" s="342"/>
      <c r="WJJ97" s="342"/>
      <c r="WJK97" s="342"/>
      <c r="WJL97" s="342"/>
      <c r="WJM97" s="342"/>
      <c r="WJN97" s="342"/>
      <c r="WJO97" s="342"/>
      <c r="WJP97" s="342"/>
      <c r="WJQ97" s="342"/>
      <c r="WJR97" s="342"/>
      <c r="WJS97" s="342"/>
      <c r="WJT97" s="342"/>
      <c r="WJU97" s="342"/>
      <c r="WJV97" s="342"/>
      <c r="WJW97" s="342"/>
      <c r="WJX97" s="342"/>
      <c r="WJY97" s="342"/>
      <c r="WJZ97" s="342"/>
      <c r="WKA97" s="342"/>
      <c r="WKB97" s="342"/>
      <c r="WKC97" s="342"/>
      <c r="WKD97" s="342"/>
      <c r="WKE97" s="342"/>
      <c r="WKF97" s="342"/>
      <c r="WKG97" s="342"/>
      <c r="WKH97" s="342"/>
      <c r="WKI97" s="342"/>
      <c r="WKJ97" s="342"/>
      <c r="WKK97" s="342"/>
      <c r="WKL97" s="342"/>
      <c r="WKM97" s="342"/>
      <c r="WKN97" s="342"/>
      <c r="WKO97" s="342"/>
      <c r="WKP97" s="342"/>
      <c r="WKQ97" s="342"/>
      <c r="WKR97" s="342"/>
      <c r="WKS97" s="342"/>
      <c r="WKT97" s="342"/>
      <c r="WKU97" s="342"/>
      <c r="WKV97" s="342"/>
      <c r="WKW97" s="342"/>
      <c r="WKX97" s="342"/>
      <c r="WKY97" s="342"/>
      <c r="WKZ97" s="342"/>
      <c r="WLA97" s="342"/>
      <c r="WLB97" s="342"/>
      <c r="WLC97" s="342"/>
      <c r="WLD97" s="342"/>
      <c r="WLE97" s="342"/>
      <c r="WLF97" s="342"/>
      <c r="WLG97" s="342"/>
      <c r="WLH97" s="342"/>
      <c r="WLI97" s="342"/>
      <c r="WLJ97" s="342"/>
      <c r="WLK97" s="342"/>
      <c r="WLL97" s="342"/>
      <c r="WLM97" s="342"/>
      <c r="WLN97" s="342"/>
      <c r="WLO97" s="342"/>
      <c r="WLP97" s="342"/>
      <c r="WLQ97" s="342"/>
      <c r="WLR97" s="342"/>
      <c r="WLS97" s="342"/>
      <c r="WLT97" s="342"/>
      <c r="WLU97" s="342"/>
      <c r="WLV97" s="342"/>
      <c r="WLW97" s="342"/>
      <c r="WLX97" s="342"/>
      <c r="WLY97" s="342"/>
      <c r="WLZ97" s="342"/>
      <c r="WMA97" s="342"/>
      <c r="WMB97" s="342"/>
      <c r="WMC97" s="342"/>
      <c r="WMD97" s="342"/>
      <c r="WME97" s="342"/>
      <c r="WMF97" s="342"/>
      <c r="WMG97" s="342"/>
      <c r="WMH97" s="342"/>
      <c r="WMI97" s="342"/>
      <c r="WMJ97" s="342"/>
      <c r="WMK97" s="342"/>
      <c r="WML97" s="342"/>
      <c r="WMM97" s="342"/>
      <c r="WMN97" s="342"/>
      <c r="WMO97" s="342"/>
      <c r="WMP97" s="342"/>
      <c r="WMQ97" s="342"/>
      <c r="WMR97" s="342"/>
      <c r="WMS97" s="342"/>
      <c r="WMT97" s="342"/>
      <c r="WMU97" s="342"/>
      <c r="WMV97" s="342"/>
      <c r="WMW97" s="342"/>
      <c r="WMX97" s="342"/>
      <c r="WMY97" s="342"/>
      <c r="WMZ97" s="342"/>
      <c r="WNA97" s="342"/>
      <c r="WNB97" s="342"/>
      <c r="WNC97" s="342"/>
      <c r="WND97" s="342"/>
      <c r="WNE97" s="342"/>
      <c r="WNF97" s="342"/>
      <c r="WNG97" s="342"/>
      <c r="WNH97" s="342"/>
      <c r="WNI97" s="342"/>
      <c r="WNJ97" s="342"/>
      <c r="WNK97" s="342"/>
      <c r="WNL97" s="342"/>
      <c r="WNM97" s="342"/>
      <c r="WNN97" s="342"/>
      <c r="WNO97" s="342"/>
      <c r="WNP97" s="342"/>
      <c r="WNQ97" s="342"/>
      <c r="WNR97" s="342"/>
      <c r="WNS97" s="342"/>
      <c r="WNT97" s="342"/>
      <c r="WNU97" s="342"/>
      <c r="WNV97" s="342"/>
      <c r="WNW97" s="342"/>
      <c r="WNX97" s="342"/>
      <c r="WNY97" s="342"/>
      <c r="WNZ97" s="342"/>
      <c r="WOA97" s="342"/>
      <c r="WOB97" s="342"/>
      <c r="WOC97" s="342"/>
      <c r="WOD97" s="342"/>
      <c r="WOE97" s="342"/>
      <c r="WOF97" s="342"/>
      <c r="WOG97" s="342"/>
      <c r="WOH97" s="342"/>
      <c r="WOI97" s="342"/>
      <c r="WOJ97" s="342"/>
      <c r="WOK97" s="342"/>
      <c r="WOL97" s="342"/>
      <c r="WOM97" s="342"/>
      <c r="WON97" s="342"/>
      <c r="WOO97" s="342"/>
      <c r="WOP97" s="342"/>
      <c r="WOQ97" s="342"/>
      <c r="WOR97" s="342"/>
      <c r="WOS97" s="342"/>
      <c r="WOT97" s="342"/>
      <c r="WOU97" s="342"/>
      <c r="WOV97" s="342"/>
      <c r="WOW97" s="342"/>
      <c r="WOX97" s="342"/>
      <c r="WOY97" s="342"/>
      <c r="WOZ97" s="342"/>
      <c r="WPA97" s="342"/>
      <c r="WPB97" s="342"/>
      <c r="WPC97" s="342"/>
      <c r="WPD97" s="342"/>
      <c r="WPE97" s="342"/>
      <c r="WPF97" s="342"/>
      <c r="WPG97" s="342"/>
      <c r="WPH97" s="342"/>
      <c r="WPI97" s="342"/>
      <c r="WPJ97" s="342"/>
      <c r="WPK97" s="342"/>
      <c r="WPL97" s="342"/>
      <c r="WPM97" s="342"/>
      <c r="WPN97" s="342"/>
      <c r="WPO97" s="342"/>
      <c r="WPP97" s="342"/>
      <c r="WPQ97" s="342"/>
      <c r="WPR97" s="342"/>
      <c r="WPS97" s="342"/>
      <c r="WPT97" s="342"/>
      <c r="WPU97" s="342"/>
      <c r="WPV97" s="342"/>
      <c r="WPW97" s="342"/>
      <c r="WPX97" s="342"/>
      <c r="WPY97" s="342"/>
      <c r="WPZ97" s="342"/>
      <c r="WQA97" s="342"/>
      <c r="WQB97" s="342"/>
      <c r="WQC97" s="342"/>
      <c r="WQD97" s="342"/>
      <c r="WQE97" s="342"/>
      <c r="WQF97" s="342"/>
      <c r="WQG97" s="342"/>
      <c r="WQH97" s="342"/>
      <c r="WQI97" s="342"/>
      <c r="WQJ97" s="342"/>
      <c r="WQK97" s="342"/>
      <c r="WQL97" s="342"/>
      <c r="WQM97" s="342"/>
      <c r="WQN97" s="342"/>
      <c r="WQO97" s="342"/>
      <c r="WQP97" s="342"/>
      <c r="WQQ97" s="342"/>
      <c r="WQR97" s="342"/>
      <c r="WQS97" s="342"/>
      <c r="WQT97" s="342"/>
      <c r="WQU97" s="342"/>
      <c r="WQV97" s="342"/>
      <c r="WQW97" s="342"/>
      <c r="WQX97" s="342"/>
      <c r="WQY97" s="342"/>
      <c r="WQZ97" s="342"/>
      <c r="WRA97" s="342"/>
      <c r="WRB97" s="342"/>
      <c r="WRC97" s="342"/>
      <c r="WRD97" s="342"/>
      <c r="WRE97" s="342"/>
      <c r="WRF97" s="342"/>
      <c r="WRG97" s="342"/>
      <c r="WRH97" s="342"/>
      <c r="WRI97" s="342"/>
      <c r="WRJ97" s="342"/>
      <c r="WRK97" s="342"/>
      <c r="WRL97" s="342"/>
      <c r="WRM97" s="342"/>
      <c r="WRN97" s="342"/>
      <c r="WRO97" s="342"/>
      <c r="WRP97" s="342"/>
      <c r="WRQ97" s="342"/>
      <c r="WRR97" s="342"/>
      <c r="WRS97" s="342"/>
      <c r="WRT97" s="342"/>
      <c r="WRU97" s="342"/>
      <c r="WRV97" s="342"/>
      <c r="WRW97" s="342"/>
      <c r="WRX97" s="342"/>
      <c r="WRY97" s="342"/>
      <c r="WRZ97" s="342"/>
      <c r="WSA97" s="342"/>
      <c r="WSB97" s="342"/>
      <c r="WSC97" s="342"/>
      <c r="WSD97" s="342"/>
      <c r="WSE97" s="342"/>
      <c r="WSF97" s="342"/>
      <c r="WSG97" s="342"/>
      <c r="WSH97" s="342"/>
      <c r="WSI97" s="342"/>
      <c r="WSJ97" s="342"/>
      <c r="WSK97" s="342"/>
      <c r="WSL97" s="342"/>
      <c r="WSM97" s="342"/>
      <c r="WSN97" s="342"/>
      <c r="WSO97" s="342"/>
      <c r="WSP97" s="342"/>
      <c r="WSQ97" s="342"/>
      <c r="WSR97" s="342"/>
      <c r="WSS97" s="342"/>
      <c r="WST97" s="342"/>
      <c r="WSU97" s="342"/>
      <c r="WSV97" s="342"/>
      <c r="WSW97" s="342"/>
      <c r="WSX97" s="342"/>
      <c r="WSY97" s="342"/>
      <c r="WSZ97" s="342"/>
      <c r="WTA97" s="342"/>
      <c r="WTB97" s="342"/>
      <c r="WTC97" s="342"/>
      <c r="WTD97" s="342"/>
      <c r="WTE97" s="342"/>
      <c r="WTF97" s="342"/>
      <c r="WTG97" s="342"/>
      <c r="WTH97" s="342"/>
      <c r="WTI97" s="342"/>
      <c r="WTJ97" s="342"/>
      <c r="WTK97" s="342"/>
      <c r="WTL97" s="342"/>
      <c r="WTM97" s="342"/>
      <c r="WTN97" s="342"/>
      <c r="WTO97" s="342"/>
      <c r="WTP97" s="342"/>
      <c r="WTQ97" s="342"/>
      <c r="WTR97" s="342"/>
      <c r="WTS97" s="342"/>
      <c r="WTT97" s="342"/>
      <c r="WTU97" s="342"/>
      <c r="WTV97" s="342"/>
      <c r="WTW97" s="342"/>
      <c r="WTX97" s="342"/>
      <c r="WTY97" s="342"/>
      <c r="WTZ97" s="342"/>
      <c r="WUA97" s="342"/>
      <c r="WUB97" s="342"/>
      <c r="WUC97" s="342"/>
      <c r="WUD97" s="342"/>
      <c r="WUE97" s="342"/>
      <c r="WUF97" s="342"/>
      <c r="WUG97" s="342"/>
      <c r="WUH97" s="342"/>
      <c r="WUI97" s="342"/>
      <c r="WUJ97" s="342"/>
      <c r="WUK97" s="342"/>
      <c r="WUL97" s="342"/>
      <c r="WUM97" s="342"/>
      <c r="WUN97" s="342"/>
      <c r="WUO97" s="342"/>
      <c r="WUP97" s="342"/>
      <c r="WUQ97" s="342"/>
      <c r="WUR97" s="342"/>
      <c r="WUS97" s="342"/>
      <c r="WUT97" s="342"/>
      <c r="WUU97" s="342"/>
      <c r="WUV97" s="342"/>
      <c r="WUW97" s="342"/>
      <c r="WUX97" s="342"/>
      <c r="WUY97" s="342"/>
      <c r="WUZ97" s="342"/>
      <c r="WVA97" s="342"/>
      <c r="WVB97" s="342"/>
      <c r="WVC97" s="342"/>
      <c r="WVD97" s="342"/>
      <c r="WVE97" s="342"/>
      <c r="WVF97" s="342"/>
      <c r="WVG97" s="342"/>
      <c r="WVH97" s="342"/>
      <c r="WVI97" s="342"/>
      <c r="WVJ97" s="342"/>
      <c r="WVK97" s="342"/>
      <c r="WVL97" s="342"/>
      <c r="WVM97" s="342"/>
      <c r="WVN97" s="342"/>
      <c r="WVO97" s="342"/>
      <c r="WVP97" s="342"/>
      <c r="WVQ97" s="342"/>
      <c r="WVR97" s="342"/>
      <c r="WVS97" s="342"/>
      <c r="WVT97" s="342"/>
      <c r="WVU97" s="342"/>
      <c r="WVV97" s="342"/>
      <c r="WVW97" s="342"/>
      <c r="WVX97" s="342"/>
      <c r="WVY97" s="342"/>
      <c r="WVZ97" s="342"/>
      <c r="WWA97" s="342"/>
      <c r="WWB97" s="342"/>
      <c r="WWC97" s="342"/>
      <c r="WWD97" s="342"/>
      <c r="WWE97" s="342"/>
      <c r="WWF97" s="342"/>
      <c r="WWG97" s="342"/>
      <c r="WWH97" s="342"/>
      <c r="WWI97" s="342"/>
      <c r="WWJ97" s="342"/>
      <c r="WWK97" s="342"/>
      <c r="WWL97" s="342"/>
      <c r="WWM97" s="342"/>
      <c r="WWN97" s="342"/>
      <c r="WWO97" s="342"/>
      <c r="WWP97" s="342"/>
      <c r="WWQ97" s="342"/>
      <c r="WWR97" s="342"/>
      <c r="WWS97" s="342"/>
      <c r="WWT97" s="342"/>
      <c r="WWU97" s="342"/>
      <c r="WWV97" s="342"/>
      <c r="WWW97" s="342"/>
      <c r="WWX97" s="342"/>
      <c r="WWY97" s="342"/>
      <c r="WWZ97" s="342"/>
      <c r="WXA97" s="342"/>
      <c r="WXB97" s="342"/>
      <c r="WXC97" s="342"/>
      <c r="WXD97" s="342"/>
      <c r="WXE97" s="342"/>
      <c r="WXF97" s="342"/>
      <c r="WXG97" s="342"/>
      <c r="WXH97" s="342"/>
      <c r="WXI97" s="342"/>
      <c r="WXJ97" s="342"/>
      <c r="WXK97" s="342"/>
      <c r="WXL97" s="342"/>
      <c r="WXM97" s="342"/>
      <c r="WXN97" s="342"/>
      <c r="WXO97" s="342"/>
      <c r="WXP97" s="342"/>
      <c r="WXQ97" s="342"/>
      <c r="WXR97" s="342"/>
      <c r="WXS97" s="342"/>
      <c r="WXT97" s="342"/>
      <c r="WXU97" s="342"/>
      <c r="WXV97" s="342"/>
      <c r="WXW97" s="342"/>
      <c r="WXX97" s="342"/>
      <c r="WXY97" s="342"/>
      <c r="WXZ97" s="342"/>
      <c r="WYA97" s="342"/>
      <c r="WYB97" s="342"/>
      <c r="WYC97" s="342"/>
      <c r="WYD97" s="342"/>
      <c r="WYE97" s="342"/>
      <c r="WYF97" s="342"/>
      <c r="WYG97" s="342"/>
      <c r="WYH97" s="342"/>
      <c r="WYI97" s="342"/>
      <c r="WYJ97" s="342"/>
      <c r="WYK97" s="342"/>
      <c r="WYL97" s="342"/>
      <c r="WYM97" s="342"/>
      <c r="WYN97" s="342"/>
      <c r="WYO97" s="342"/>
      <c r="WYP97" s="342"/>
      <c r="WYQ97" s="342"/>
      <c r="WYR97" s="342"/>
      <c r="WYS97" s="342"/>
      <c r="WYT97" s="342"/>
      <c r="WYU97" s="342"/>
      <c r="WYV97" s="342"/>
      <c r="WYW97" s="342"/>
      <c r="WYX97" s="342"/>
      <c r="WYY97" s="342"/>
      <c r="WYZ97" s="342"/>
      <c r="WZA97" s="342"/>
      <c r="WZB97" s="342"/>
      <c r="WZC97" s="342"/>
      <c r="WZD97" s="342"/>
      <c r="WZE97" s="342"/>
      <c r="WZF97" s="342"/>
      <c r="WZG97" s="342"/>
      <c r="WZH97" s="342"/>
      <c r="WZI97" s="342"/>
      <c r="WZJ97" s="342"/>
      <c r="WZK97" s="342"/>
      <c r="WZL97" s="342"/>
      <c r="WZM97" s="342"/>
      <c r="WZN97" s="342"/>
      <c r="WZO97" s="342"/>
      <c r="WZP97" s="342"/>
      <c r="WZQ97" s="342"/>
      <c r="WZR97" s="342"/>
      <c r="WZS97" s="342"/>
      <c r="WZT97" s="342"/>
      <c r="WZU97" s="342"/>
      <c r="WZV97" s="342"/>
      <c r="WZW97" s="342"/>
      <c r="WZX97" s="342"/>
      <c r="WZY97" s="342"/>
      <c r="WZZ97" s="342"/>
      <c r="XAA97" s="342"/>
      <c r="XAB97" s="342"/>
      <c r="XAC97" s="342"/>
      <c r="XAD97" s="342"/>
      <c r="XAE97" s="342"/>
      <c r="XAF97" s="342"/>
      <c r="XAG97" s="342"/>
      <c r="XAH97" s="342"/>
      <c r="XAI97" s="342"/>
      <c r="XAJ97" s="342"/>
      <c r="XAK97" s="342"/>
      <c r="XAL97" s="342"/>
      <c r="XAM97" s="342"/>
      <c r="XAN97" s="342"/>
      <c r="XAO97" s="342"/>
      <c r="XAP97" s="342"/>
      <c r="XAQ97" s="342"/>
      <c r="XAR97" s="342"/>
      <c r="XAS97" s="342"/>
      <c r="XAT97" s="342"/>
      <c r="XAU97" s="342"/>
      <c r="XAV97" s="342"/>
      <c r="XAW97" s="342"/>
      <c r="XAX97" s="342"/>
      <c r="XAY97" s="342"/>
      <c r="XAZ97" s="342"/>
      <c r="XBA97" s="342"/>
      <c r="XBB97" s="342"/>
      <c r="XBC97" s="342"/>
      <c r="XBD97" s="342"/>
      <c r="XBE97" s="342"/>
      <c r="XBF97" s="342"/>
      <c r="XBG97" s="342"/>
      <c r="XBH97" s="342"/>
      <c r="XBI97" s="342"/>
      <c r="XBJ97" s="342"/>
      <c r="XBK97" s="342"/>
      <c r="XBL97" s="342"/>
      <c r="XBM97" s="342"/>
      <c r="XBN97" s="342"/>
      <c r="XBO97" s="342"/>
      <c r="XBP97" s="342"/>
      <c r="XBQ97" s="342"/>
      <c r="XBR97" s="342"/>
      <c r="XBS97" s="342"/>
      <c r="XBT97" s="342"/>
      <c r="XBU97" s="342"/>
      <c r="XBV97" s="342"/>
      <c r="XBW97" s="342"/>
      <c r="XBX97" s="342"/>
      <c r="XBY97" s="342"/>
      <c r="XBZ97" s="342"/>
      <c r="XCA97" s="342"/>
      <c r="XCB97" s="342"/>
      <c r="XCC97" s="342"/>
      <c r="XCD97" s="342"/>
      <c r="XCE97" s="342"/>
      <c r="XCF97" s="342"/>
      <c r="XCG97" s="342"/>
      <c r="XCH97" s="342"/>
      <c r="XCI97" s="342"/>
      <c r="XCJ97" s="342"/>
      <c r="XCK97" s="342"/>
      <c r="XCL97" s="342"/>
      <c r="XCM97" s="342"/>
      <c r="XCN97" s="342"/>
      <c r="XCO97" s="342"/>
      <c r="XCP97" s="342"/>
      <c r="XCQ97" s="342"/>
      <c r="XCR97" s="342"/>
      <c r="XCS97" s="342"/>
      <c r="XCT97" s="342"/>
      <c r="XCU97" s="342"/>
      <c r="XCV97" s="342"/>
      <c r="XCW97" s="342"/>
      <c r="XCX97" s="342"/>
      <c r="XCY97" s="342"/>
      <c r="XCZ97" s="342"/>
      <c r="XDA97" s="342"/>
      <c r="XDB97" s="342"/>
      <c r="XDC97" s="342"/>
      <c r="XDD97" s="342"/>
      <c r="XDE97" s="342"/>
      <c r="XDF97" s="342"/>
      <c r="XDG97" s="342"/>
      <c r="XDH97" s="342"/>
      <c r="XDI97" s="342"/>
      <c r="XDJ97" s="342"/>
      <c r="XDK97" s="342"/>
      <c r="XDL97" s="342"/>
      <c r="XDM97" s="342"/>
      <c r="XDN97" s="342"/>
      <c r="XDO97" s="342"/>
      <c r="XDP97" s="342"/>
      <c r="XDQ97" s="342"/>
      <c r="XDR97" s="342"/>
      <c r="XDS97" s="342"/>
      <c r="XDT97" s="342"/>
      <c r="XDU97" s="342"/>
      <c r="XDV97" s="342"/>
      <c r="XDW97" s="342"/>
      <c r="XDX97" s="342"/>
      <c r="XDY97" s="342"/>
      <c r="XDZ97" s="342"/>
      <c r="XEA97" s="342"/>
      <c r="XEB97" s="342"/>
      <c r="XEC97" s="342"/>
      <c r="XED97" s="342"/>
      <c r="XEE97" s="342"/>
      <c r="XEF97" s="342"/>
      <c r="XEG97" s="342"/>
      <c r="XEH97" s="342"/>
      <c r="XEI97" s="342"/>
      <c r="XEJ97" s="342"/>
      <c r="XEK97" s="342"/>
      <c r="XEL97" s="342"/>
      <c r="XEM97" s="342"/>
      <c r="XEN97" s="342"/>
      <c r="XEO97" s="342"/>
      <c r="XEP97" s="342"/>
      <c r="XEQ97" s="342"/>
      <c r="XER97" s="342"/>
      <c r="XES97" s="342"/>
      <c r="XET97" s="342"/>
      <c r="XEU97" s="342"/>
      <c r="XEV97" s="342"/>
      <c r="XEW97" s="342"/>
      <c r="XEX97" s="342"/>
      <c r="XEY97" s="342"/>
      <c r="XEZ97" s="342"/>
      <c r="XFA97" s="342"/>
      <c r="XFB97" s="342"/>
      <c r="XFC97" s="342"/>
      <c r="XFD97" s="342"/>
    </row>
    <row r="98" spans="2:16384" x14ac:dyDescent="0.2">
      <c r="B98" s="345"/>
      <c r="C98" s="122"/>
      <c r="D98" s="212"/>
      <c r="E98" s="81"/>
      <c r="F98" s="82"/>
      <c r="G98" s="212"/>
      <c r="H98" s="81"/>
      <c r="I98" s="82"/>
      <c r="J98" s="212"/>
      <c r="K98" s="81"/>
      <c r="L98" s="82"/>
      <c r="M98" s="212"/>
      <c r="N98" s="81"/>
      <c r="O98" s="82"/>
      <c r="P98" s="212"/>
      <c r="Q98" s="81"/>
      <c r="R98" s="82"/>
      <c r="S98" s="212"/>
      <c r="T98" s="81"/>
      <c r="U98" s="82"/>
    </row>
    <row r="99" spans="2:16384" s="86" customFormat="1" x14ac:dyDescent="0.2">
      <c r="B99" s="129" t="s">
        <v>125</v>
      </c>
      <c r="C99" s="130"/>
      <c r="D99" s="132"/>
      <c r="E99" s="50"/>
      <c r="F99" s="51"/>
      <c r="G99" s="132"/>
      <c r="H99" s="50"/>
      <c r="I99" s="51"/>
      <c r="J99" s="132"/>
      <c r="K99" s="50"/>
      <c r="L99" s="51"/>
      <c r="M99" s="132"/>
      <c r="N99" s="50"/>
      <c r="O99" s="51"/>
      <c r="P99" s="132"/>
      <c r="Q99" s="50"/>
      <c r="R99" s="51"/>
      <c r="S99" s="132"/>
      <c r="T99" s="50"/>
      <c r="U99" s="51"/>
      <c r="V99" s="132"/>
      <c r="W99" s="50"/>
      <c r="X99" s="51"/>
      <c r="Y99" s="132"/>
      <c r="Z99" s="50"/>
      <c r="AA99" s="51"/>
      <c r="AB99" s="132"/>
      <c r="AC99" s="50"/>
      <c r="AD99" s="51"/>
      <c r="AE99" s="132"/>
      <c r="AF99" s="50"/>
      <c r="AG99" s="51"/>
    </row>
    <row r="100" spans="2:16384" s="86" customFormat="1" x14ac:dyDescent="0.2">
      <c r="B100" s="80"/>
      <c r="C100" s="122"/>
      <c r="D100" s="133"/>
      <c r="E100" s="207"/>
      <c r="F100" s="208"/>
      <c r="G100" s="133"/>
      <c r="H100" s="207"/>
      <c r="I100" s="208"/>
      <c r="J100" s="133"/>
      <c r="K100" s="207"/>
      <c r="L100" s="208"/>
      <c r="M100" s="133"/>
      <c r="N100" s="207"/>
      <c r="O100" s="208"/>
      <c r="P100" s="133"/>
      <c r="Q100" s="207"/>
      <c r="R100" s="208"/>
      <c r="S100" s="133"/>
      <c r="T100" s="207"/>
      <c r="U100" s="208"/>
      <c r="V100" s="133"/>
      <c r="W100" s="207"/>
      <c r="X100" s="208"/>
      <c r="Y100" s="133"/>
      <c r="Z100" s="207"/>
      <c r="AA100" s="208"/>
      <c r="AB100" s="133"/>
      <c r="AC100" s="207"/>
      <c r="AD100" s="208"/>
      <c r="AE100" s="133"/>
      <c r="AF100" s="207"/>
      <c r="AG100" s="208"/>
    </row>
    <row r="101" spans="2:16384" s="86" customFormat="1" x14ac:dyDescent="0.2">
      <c r="B101" s="80"/>
      <c r="C101" s="122"/>
      <c r="D101" s="133"/>
      <c r="E101" s="207"/>
      <c r="F101" s="208"/>
      <c r="G101" s="133"/>
      <c r="H101" s="207"/>
      <c r="I101" s="208"/>
      <c r="J101" s="133"/>
      <c r="K101" s="207"/>
      <c r="L101" s="208"/>
      <c r="M101" s="133"/>
      <c r="N101" s="207"/>
      <c r="O101" s="208"/>
      <c r="P101" s="133"/>
      <c r="Q101" s="207"/>
      <c r="R101" s="208"/>
      <c r="S101" s="133"/>
      <c r="T101" s="207"/>
      <c r="U101" s="208"/>
      <c r="V101" s="133"/>
      <c r="W101" s="207"/>
      <c r="X101" s="208"/>
      <c r="Y101" s="133"/>
      <c r="Z101" s="207"/>
      <c r="AA101" s="208"/>
      <c r="AB101" s="133"/>
      <c r="AC101" s="207"/>
      <c r="AD101" s="208"/>
      <c r="AE101" s="133"/>
      <c r="AF101" s="207"/>
      <c r="AG101" s="208"/>
    </row>
    <row r="102" spans="2:16384" x14ac:dyDescent="0.2">
      <c r="B102" s="86" t="s">
        <v>314</v>
      </c>
      <c r="D102" s="389"/>
      <c r="E102" s="389"/>
      <c r="F102" s="389"/>
      <c r="G102" s="389"/>
      <c r="H102" s="389"/>
      <c r="I102" s="389"/>
      <c r="J102" s="389"/>
      <c r="K102" s="389"/>
      <c r="L102" s="389"/>
      <c r="M102" s="389"/>
      <c r="N102" s="389"/>
      <c r="O102" s="389"/>
      <c r="P102" s="389"/>
      <c r="Q102" s="389"/>
      <c r="R102" s="389"/>
      <c r="S102" s="389"/>
      <c r="T102" s="389"/>
      <c r="U102" s="389"/>
    </row>
    <row r="103" spans="2:16384" x14ac:dyDescent="0.2">
      <c r="B103" s="345"/>
      <c r="C103" s="122" t="s">
        <v>308</v>
      </c>
      <c r="D103" s="212">
        <v>250000000</v>
      </c>
      <c r="E103" s="81">
        <v>50000000</v>
      </c>
      <c r="F103" s="82">
        <v>450000000</v>
      </c>
      <c r="G103" s="212">
        <v>250000000</v>
      </c>
      <c r="H103" s="81">
        <v>50000000</v>
      </c>
      <c r="I103" s="82">
        <v>440000000</v>
      </c>
      <c r="J103" s="212">
        <v>550000000</v>
      </c>
      <c r="K103" s="81">
        <v>310000000</v>
      </c>
      <c r="L103" s="82">
        <v>920000000</v>
      </c>
      <c r="M103" s="212">
        <v>390000000</v>
      </c>
      <c r="N103" s="81">
        <v>100000000</v>
      </c>
      <c r="O103" s="82">
        <v>680000000</v>
      </c>
      <c r="P103" s="212">
        <v>380000000</v>
      </c>
      <c r="Q103" s="81">
        <v>110000000</v>
      </c>
      <c r="R103" s="82">
        <v>660000000</v>
      </c>
      <c r="S103" s="212">
        <v>350000000</v>
      </c>
      <c r="T103" s="81">
        <v>100000000</v>
      </c>
      <c r="U103" s="82">
        <v>600000000</v>
      </c>
    </row>
    <row r="104" spans="2:16384" s="345" customFormat="1" x14ac:dyDescent="0.2">
      <c r="C104" s="126" t="s">
        <v>309</v>
      </c>
      <c r="D104" s="212">
        <v>20000000</v>
      </c>
      <c r="E104" s="209" t="s">
        <v>119</v>
      </c>
      <c r="F104" s="210" t="s">
        <v>119</v>
      </c>
      <c r="G104" s="212">
        <v>20000000</v>
      </c>
      <c r="H104" s="209" t="s">
        <v>119</v>
      </c>
      <c r="I104" s="210" t="s">
        <v>119</v>
      </c>
      <c r="J104" s="212">
        <v>30000000</v>
      </c>
      <c r="K104" s="209" t="s">
        <v>119</v>
      </c>
      <c r="L104" s="210" t="s">
        <v>119</v>
      </c>
      <c r="M104" s="212">
        <v>30000000</v>
      </c>
      <c r="N104" s="209" t="s">
        <v>119</v>
      </c>
      <c r="O104" s="210" t="s">
        <v>119</v>
      </c>
      <c r="P104" s="212">
        <v>20000000</v>
      </c>
      <c r="Q104" s="209" t="s">
        <v>119</v>
      </c>
      <c r="R104" s="210" t="s">
        <v>119</v>
      </c>
      <c r="S104" s="212">
        <v>10000000</v>
      </c>
      <c r="T104" s="209" t="s">
        <v>119</v>
      </c>
      <c r="U104" s="210" t="s">
        <v>119</v>
      </c>
    </row>
    <row r="105" spans="2:16384" x14ac:dyDescent="0.2">
      <c r="B105" s="345"/>
      <c r="C105" s="122" t="s">
        <v>310</v>
      </c>
      <c r="D105" s="212">
        <v>230000000</v>
      </c>
      <c r="E105" s="81">
        <v>30000000</v>
      </c>
      <c r="F105" s="82">
        <v>430000000</v>
      </c>
      <c r="G105" s="212">
        <v>220000000</v>
      </c>
      <c r="H105" s="81">
        <v>30000000</v>
      </c>
      <c r="I105" s="82">
        <v>420000000</v>
      </c>
      <c r="J105" s="212">
        <v>520000000</v>
      </c>
      <c r="K105" s="81">
        <v>280000000</v>
      </c>
      <c r="L105" s="82">
        <v>890000000</v>
      </c>
      <c r="M105" s="212">
        <v>360000000</v>
      </c>
      <c r="N105" s="81">
        <v>70000000</v>
      </c>
      <c r="O105" s="82">
        <v>650000000</v>
      </c>
      <c r="P105" s="212">
        <v>360000000</v>
      </c>
      <c r="Q105" s="81">
        <v>90000000</v>
      </c>
      <c r="R105" s="82">
        <v>640000000</v>
      </c>
      <c r="S105" s="212">
        <v>340000000</v>
      </c>
      <c r="T105" s="81">
        <v>90000000</v>
      </c>
      <c r="U105" s="82">
        <v>590000000</v>
      </c>
    </row>
    <row r="106" spans="2:16384" s="345" customFormat="1" x14ac:dyDescent="0.2">
      <c r="C106" s="345" t="s">
        <v>120</v>
      </c>
      <c r="D106" s="212">
        <v>15100000000</v>
      </c>
      <c r="E106" s="209" t="s">
        <v>119</v>
      </c>
      <c r="F106" s="210" t="s">
        <v>119</v>
      </c>
      <c r="G106" s="212">
        <v>13800000000</v>
      </c>
      <c r="H106" s="209" t="s">
        <v>119</v>
      </c>
      <c r="I106" s="210" t="s">
        <v>119</v>
      </c>
      <c r="J106" s="212">
        <v>21000000000</v>
      </c>
      <c r="K106" s="209" t="s">
        <v>119</v>
      </c>
      <c r="L106" s="210" t="s">
        <v>119</v>
      </c>
      <c r="M106" s="212">
        <v>17600000000</v>
      </c>
      <c r="N106" s="209" t="s">
        <v>119</v>
      </c>
      <c r="O106" s="210" t="s">
        <v>119</v>
      </c>
      <c r="P106" s="212">
        <v>17300000000</v>
      </c>
      <c r="Q106" s="209" t="s">
        <v>119</v>
      </c>
      <c r="R106" s="210" t="s">
        <v>119</v>
      </c>
      <c r="S106" s="212">
        <v>15700000000</v>
      </c>
      <c r="T106" s="209" t="s">
        <v>119</v>
      </c>
      <c r="U106" s="210" t="s">
        <v>119</v>
      </c>
    </row>
    <row r="107" spans="2:16384" s="345" customFormat="1" ht="26.25" customHeight="1" x14ac:dyDescent="0.2">
      <c r="C107" s="126" t="s">
        <v>311</v>
      </c>
      <c r="D107" s="162">
        <v>1.7000000000000001E-2</v>
      </c>
      <c r="E107" s="119">
        <v>4.0000000000000001E-3</v>
      </c>
      <c r="F107" s="120">
        <v>0.03</v>
      </c>
      <c r="G107" s="162">
        <v>1.7999999999999999E-2</v>
      </c>
      <c r="H107" s="119">
        <v>4.0000000000000001E-3</v>
      </c>
      <c r="I107" s="120">
        <v>3.2000000000000001E-2</v>
      </c>
      <c r="J107" s="162">
        <v>2.5999999999999999E-2</v>
      </c>
      <c r="K107" s="119">
        <v>1.4999999999999999E-2</v>
      </c>
      <c r="L107" s="120">
        <v>4.3999999999999997E-2</v>
      </c>
      <c r="M107" s="162">
        <v>2.1999999999999999E-2</v>
      </c>
      <c r="N107" s="119">
        <v>5.0000000000000001E-3</v>
      </c>
      <c r="O107" s="120">
        <v>3.9E-2</v>
      </c>
      <c r="P107" s="162">
        <v>2.1999999999999999E-2</v>
      </c>
      <c r="Q107" s="119">
        <v>6.0000000000000001E-3</v>
      </c>
      <c r="R107" s="120">
        <v>3.7999999999999999E-2</v>
      </c>
      <c r="S107" s="162">
        <v>2.3E-2</v>
      </c>
      <c r="T107" s="119">
        <v>7.0000000000000001E-3</v>
      </c>
      <c r="U107" s="120">
        <v>3.7999999999999999E-2</v>
      </c>
    </row>
    <row r="108" spans="2:16384" x14ac:dyDescent="0.2">
      <c r="B108" s="345"/>
      <c r="C108" s="122" t="s">
        <v>312</v>
      </c>
      <c r="D108" s="37">
        <v>1.4999999999999999E-2</v>
      </c>
      <c r="E108" s="38">
        <v>2E-3</v>
      </c>
      <c r="F108" s="26">
        <v>2.8000000000000001E-2</v>
      </c>
      <c r="G108" s="37">
        <v>1.6E-2</v>
      </c>
      <c r="H108" s="38">
        <v>2E-3</v>
      </c>
      <c r="I108" s="26">
        <v>0.03</v>
      </c>
      <c r="J108" s="37">
        <v>2.4E-2</v>
      </c>
      <c r="K108" s="38">
        <v>1.2999999999999999E-2</v>
      </c>
      <c r="L108" s="26">
        <v>4.2000000000000003E-2</v>
      </c>
      <c r="M108" s="37">
        <v>0.02</v>
      </c>
      <c r="N108" s="38">
        <v>4.0000000000000001E-3</v>
      </c>
      <c r="O108" s="26">
        <v>3.6999999999999998E-2</v>
      </c>
      <c r="P108" s="37">
        <v>2.1000000000000001E-2</v>
      </c>
      <c r="Q108" s="38">
        <v>5.0000000000000001E-3</v>
      </c>
      <c r="R108" s="26">
        <v>3.6999999999999998E-2</v>
      </c>
      <c r="S108" s="37">
        <v>2.1999999999999999E-2</v>
      </c>
      <c r="T108" s="38">
        <v>6.0000000000000001E-3</v>
      </c>
      <c r="U108" s="26">
        <v>3.6999999999999998E-2</v>
      </c>
    </row>
    <row r="109" spans="2:16384" s="86" customFormat="1" x14ac:dyDescent="0.2">
      <c r="B109" s="80"/>
      <c r="C109" s="122"/>
      <c r="D109" s="133"/>
      <c r="E109" s="207"/>
      <c r="F109" s="208"/>
      <c r="G109" s="133"/>
      <c r="H109" s="207"/>
      <c r="I109" s="208"/>
      <c r="J109" s="133"/>
      <c r="K109" s="207"/>
      <c r="L109" s="208"/>
      <c r="M109" s="133"/>
      <c r="N109" s="207"/>
      <c r="O109" s="208"/>
      <c r="P109" s="133"/>
      <c r="Q109" s="207"/>
      <c r="R109" s="208"/>
      <c r="S109" s="133"/>
      <c r="T109" s="207"/>
      <c r="U109" s="208"/>
      <c r="V109" s="133"/>
      <c r="W109" s="207"/>
      <c r="X109" s="208"/>
      <c r="Y109" s="133"/>
      <c r="Z109" s="207"/>
      <c r="AA109" s="208"/>
      <c r="AB109" s="133"/>
      <c r="AC109" s="207"/>
      <c r="AD109" s="208"/>
      <c r="AE109" s="133"/>
      <c r="AF109" s="207"/>
      <c r="AG109" s="208"/>
    </row>
    <row r="110" spans="2:16384" s="86" customFormat="1" x14ac:dyDescent="0.2">
      <c r="B110" s="80"/>
      <c r="C110" s="122"/>
      <c r="D110" s="133"/>
      <c r="E110" s="207"/>
      <c r="F110" s="208"/>
      <c r="G110" s="133"/>
      <c r="H110" s="207"/>
      <c r="I110" s="208"/>
      <c r="J110" s="133"/>
      <c r="K110" s="207"/>
      <c r="L110" s="208"/>
      <c r="M110" s="133"/>
      <c r="N110" s="207"/>
      <c r="O110" s="208"/>
      <c r="P110" s="133"/>
      <c r="Q110" s="207"/>
      <c r="R110" s="208"/>
      <c r="S110" s="133"/>
      <c r="T110" s="207"/>
      <c r="U110" s="208"/>
      <c r="V110" s="133"/>
      <c r="W110" s="207"/>
      <c r="X110" s="208"/>
      <c r="Y110" s="133"/>
      <c r="Z110" s="207"/>
      <c r="AA110" s="208"/>
      <c r="AB110" s="133"/>
      <c r="AC110" s="207"/>
      <c r="AD110" s="208"/>
      <c r="AE110" s="133"/>
      <c r="AF110" s="207"/>
      <c r="AG110" s="208"/>
    </row>
    <row r="111" spans="2:16384" x14ac:dyDescent="0.2">
      <c r="B111" s="86" t="s">
        <v>126</v>
      </c>
      <c r="D111" s="389"/>
      <c r="E111" s="389"/>
      <c r="F111" s="389"/>
      <c r="G111" s="389"/>
      <c r="H111" s="389"/>
      <c r="I111" s="389"/>
      <c r="J111" s="389"/>
      <c r="K111" s="389"/>
      <c r="L111" s="389"/>
      <c r="M111" s="389"/>
      <c r="N111" s="389"/>
      <c r="O111" s="389"/>
      <c r="P111" s="389"/>
      <c r="Q111" s="389"/>
      <c r="R111" s="389"/>
      <c r="S111" s="389"/>
      <c r="T111" s="389"/>
      <c r="U111" s="389"/>
    </row>
    <row r="112" spans="2:16384" x14ac:dyDescent="0.2">
      <c r="B112" s="345"/>
      <c r="C112" s="122" t="s">
        <v>308</v>
      </c>
      <c r="D112" s="212" t="s">
        <v>116</v>
      </c>
      <c r="E112" s="211" t="s">
        <v>116</v>
      </c>
      <c r="F112" s="210" t="s">
        <v>116</v>
      </c>
      <c r="G112" s="212" t="s">
        <v>116</v>
      </c>
      <c r="H112" s="211" t="s">
        <v>116</v>
      </c>
      <c r="I112" s="210" t="s">
        <v>116</v>
      </c>
      <c r="J112" s="212">
        <v>230000000</v>
      </c>
      <c r="K112" s="81">
        <v>80000000</v>
      </c>
      <c r="L112" s="82">
        <v>370000000</v>
      </c>
      <c r="M112" s="212">
        <v>220000000</v>
      </c>
      <c r="N112" s="81">
        <v>80000000</v>
      </c>
      <c r="O112" s="82">
        <v>360000000</v>
      </c>
      <c r="P112" s="212">
        <v>210000000</v>
      </c>
      <c r="Q112" s="81">
        <v>70000000</v>
      </c>
      <c r="R112" s="82">
        <v>360000000</v>
      </c>
      <c r="S112" s="212">
        <v>200000000</v>
      </c>
      <c r="T112" s="81">
        <v>90000000</v>
      </c>
      <c r="U112" s="82">
        <v>350000000</v>
      </c>
    </row>
    <row r="113" spans="2:21" s="345" customFormat="1" x14ac:dyDescent="0.2">
      <c r="C113" s="126" t="s">
        <v>309</v>
      </c>
      <c r="D113" s="213" t="s">
        <v>116</v>
      </c>
      <c r="E113" s="206" t="s">
        <v>116</v>
      </c>
      <c r="F113" s="208" t="s">
        <v>116</v>
      </c>
      <c r="G113" s="213" t="s">
        <v>116</v>
      </c>
      <c r="H113" s="206" t="s">
        <v>116</v>
      </c>
      <c r="I113" s="208" t="s">
        <v>116</v>
      </c>
      <c r="J113" s="213" t="s">
        <v>116</v>
      </c>
      <c r="K113" s="206" t="s">
        <v>116</v>
      </c>
      <c r="L113" s="208" t="s">
        <v>116</v>
      </c>
      <c r="M113" s="213" t="s">
        <v>116</v>
      </c>
      <c r="N113" s="206" t="s">
        <v>116</v>
      </c>
      <c r="O113" s="208" t="s">
        <v>116</v>
      </c>
      <c r="P113" s="213" t="s">
        <v>116</v>
      </c>
      <c r="Q113" s="206" t="s">
        <v>116</v>
      </c>
      <c r="R113" s="208" t="s">
        <v>116</v>
      </c>
      <c r="S113" s="213" t="s">
        <v>116</v>
      </c>
      <c r="T113" s="206" t="s">
        <v>116</v>
      </c>
      <c r="U113" s="208" t="s">
        <v>116</v>
      </c>
    </row>
    <row r="114" spans="2:21" x14ac:dyDescent="0.2">
      <c r="B114" s="345"/>
      <c r="C114" s="122" t="s">
        <v>310</v>
      </c>
      <c r="D114" s="213" t="s">
        <v>116</v>
      </c>
      <c r="E114" s="206" t="s">
        <v>116</v>
      </c>
      <c r="F114" s="208" t="s">
        <v>116</v>
      </c>
      <c r="G114" s="213" t="s">
        <v>116</v>
      </c>
      <c r="H114" s="206" t="s">
        <v>116</v>
      </c>
      <c r="I114" s="208" t="s">
        <v>116</v>
      </c>
      <c r="J114" s="212">
        <v>230000000</v>
      </c>
      <c r="K114" s="81">
        <v>80000000</v>
      </c>
      <c r="L114" s="82">
        <v>370000000</v>
      </c>
      <c r="M114" s="212">
        <v>220000000</v>
      </c>
      <c r="N114" s="81">
        <v>80000000</v>
      </c>
      <c r="O114" s="82">
        <v>360000000</v>
      </c>
      <c r="P114" s="212">
        <v>210000000</v>
      </c>
      <c r="Q114" s="81">
        <v>70000000</v>
      </c>
      <c r="R114" s="82">
        <v>360000000</v>
      </c>
      <c r="S114" s="212">
        <v>200000000</v>
      </c>
      <c r="T114" s="81">
        <v>90000000</v>
      </c>
      <c r="U114" s="82">
        <v>350000000</v>
      </c>
    </row>
    <row r="115" spans="2:21" s="345" customFormat="1" x14ac:dyDescent="0.2">
      <c r="C115" s="345" t="s">
        <v>120</v>
      </c>
      <c r="D115" s="213" t="s">
        <v>116</v>
      </c>
      <c r="E115" s="206" t="s">
        <v>116</v>
      </c>
      <c r="F115" s="208" t="s">
        <v>116</v>
      </c>
      <c r="G115" s="213" t="s">
        <v>116</v>
      </c>
      <c r="H115" s="206" t="s">
        <v>116</v>
      </c>
      <c r="I115" s="208" t="s">
        <v>116</v>
      </c>
      <c r="J115" s="212">
        <v>4900000000</v>
      </c>
      <c r="K115" s="209" t="s">
        <v>119</v>
      </c>
      <c r="L115" s="210" t="s">
        <v>119</v>
      </c>
      <c r="M115" s="212">
        <v>4900000000</v>
      </c>
      <c r="N115" s="209" t="s">
        <v>119</v>
      </c>
      <c r="O115" s="210" t="s">
        <v>119</v>
      </c>
      <c r="P115" s="212">
        <v>4900000000</v>
      </c>
      <c r="Q115" s="209" t="s">
        <v>119</v>
      </c>
      <c r="R115" s="210" t="s">
        <v>119</v>
      </c>
      <c r="S115" s="212">
        <v>4700000000</v>
      </c>
      <c r="T115" s="209" t="s">
        <v>119</v>
      </c>
      <c r="U115" s="210" t="s">
        <v>119</v>
      </c>
    </row>
    <row r="116" spans="2:21" s="345" customFormat="1" ht="26.25" customHeight="1" x14ac:dyDescent="0.2">
      <c r="C116" s="126" t="s">
        <v>311</v>
      </c>
      <c r="D116" s="212" t="s">
        <v>116</v>
      </c>
      <c r="E116" s="209" t="s">
        <v>119</v>
      </c>
      <c r="F116" s="210" t="s">
        <v>119</v>
      </c>
      <c r="G116" s="212" t="s">
        <v>116</v>
      </c>
      <c r="H116" s="209" t="s">
        <v>119</v>
      </c>
      <c r="I116" s="210" t="s">
        <v>119</v>
      </c>
      <c r="J116" s="162">
        <v>4.5999999999999999E-2</v>
      </c>
      <c r="K116" s="119">
        <v>1.6E-2</v>
      </c>
      <c r="L116" s="120">
        <v>7.4999999999999997E-2</v>
      </c>
      <c r="M116" s="162">
        <v>4.3999999999999997E-2</v>
      </c>
      <c r="N116" s="119">
        <v>1.7000000000000001E-2</v>
      </c>
      <c r="O116" s="120">
        <v>7.3999999999999996E-2</v>
      </c>
      <c r="P116" s="162">
        <v>4.2000000000000003E-2</v>
      </c>
      <c r="Q116" s="119">
        <v>1.4E-2</v>
      </c>
      <c r="R116" s="120">
        <v>7.1999999999999995E-2</v>
      </c>
      <c r="S116" s="162">
        <v>4.2000000000000003E-2</v>
      </c>
      <c r="T116" s="119">
        <v>1.7999999999999999E-2</v>
      </c>
      <c r="U116" s="120">
        <v>7.3999999999999996E-2</v>
      </c>
    </row>
    <row r="117" spans="2:21" x14ac:dyDescent="0.2">
      <c r="B117" s="345"/>
      <c r="C117" s="122" t="s">
        <v>312</v>
      </c>
      <c r="D117" s="37"/>
      <c r="E117" s="38"/>
      <c r="F117" s="26"/>
      <c r="G117" s="37"/>
      <c r="H117" s="38"/>
      <c r="I117" s="26"/>
      <c r="J117" s="37">
        <v>4.5999999999999999E-2</v>
      </c>
      <c r="K117" s="38">
        <v>1.6E-2</v>
      </c>
      <c r="L117" s="26">
        <v>7.4999999999999997E-2</v>
      </c>
      <c r="M117" s="37">
        <v>4.3999999999999997E-2</v>
      </c>
      <c r="N117" s="38">
        <v>1.7000000000000001E-2</v>
      </c>
      <c r="O117" s="26">
        <v>7.3999999999999996E-2</v>
      </c>
      <c r="P117" s="37">
        <v>4.2000000000000003E-2</v>
      </c>
      <c r="Q117" s="38">
        <v>1.4E-2</v>
      </c>
      <c r="R117" s="26">
        <v>7.1999999999999995E-2</v>
      </c>
      <c r="S117" s="37">
        <v>4.2000000000000003E-2</v>
      </c>
      <c r="T117" s="38">
        <v>1.7999999999999999E-2</v>
      </c>
      <c r="U117" s="26">
        <v>7.3999999999999996E-2</v>
      </c>
    </row>
    <row r="118" spans="2:21" x14ac:dyDescent="0.2">
      <c r="B118" s="345"/>
      <c r="C118" s="122"/>
      <c r="D118" s="212"/>
      <c r="E118" s="81"/>
      <c r="F118" s="82"/>
      <c r="G118" s="212"/>
      <c r="H118" s="81"/>
      <c r="I118" s="82"/>
      <c r="J118" s="212"/>
      <c r="K118" s="81"/>
      <c r="L118" s="82"/>
      <c r="M118" s="212"/>
      <c r="N118" s="81"/>
      <c r="O118" s="82"/>
      <c r="P118" s="212"/>
      <c r="Q118" s="81"/>
      <c r="R118" s="82"/>
      <c r="S118" s="212"/>
      <c r="T118" s="81"/>
      <c r="U118" s="82"/>
    </row>
    <row r="119" spans="2:21" s="345" customFormat="1" x14ac:dyDescent="0.2">
      <c r="C119" s="126"/>
      <c r="D119" s="212"/>
      <c r="E119" s="209"/>
      <c r="F119" s="210"/>
      <c r="G119" s="212"/>
      <c r="H119" s="209"/>
      <c r="I119" s="210"/>
      <c r="J119" s="212"/>
      <c r="K119" s="209"/>
      <c r="L119" s="210"/>
      <c r="M119" s="212"/>
      <c r="N119" s="209"/>
      <c r="O119" s="210"/>
      <c r="P119" s="212"/>
      <c r="Q119" s="209"/>
      <c r="R119" s="210"/>
    </row>
    <row r="122" spans="2:21" x14ac:dyDescent="0.2">
      <c r="B122" s="346" t="s">
        <v>102</v>
      </c>
    </row>
    <row r="123" spans="2:21" x14ac:dyDescent="0.2">
      <c r="B123" s="166" t="s">
        <v>130</v>
      </c>
      <c r="M123" s="347"/>
    </row>
    <row r="124" spans="2:21" x14ac:dyDescent="0.2">
      <c r="B124" s="166" t="s">
        <v>315</v>
      </c>
      <c r="M124" s="347"/>
    </row>
    <row r="125" spans="2:21" x14ac:dyDescent="0.2">
      <c r="B125" s="166" t="s">
        <v>27</v>
      </c>
    </row>
    <row r="126" spans="2:21" x14ac:dyDescent="0.2">
      <c r="B126" s="166" t="s">
        <v>52</v>
      </c>
    </row>
    <row r="127" spans="2:21" ht="12.75" customHeight="1" x14ac:dyDescent="0.2">
      <c r="B127" s="168" t="s">
        <v>11</v>
      </c>
    </row>
    <row r="128" spans="2:21" ht="12.75" customHeight="1" x14ac:dyDescent="0.2">
      <c r="B128" s="348" t="s">
        <v>108</v>
      </c>
      <c r="C128" s="343"/>
      <c r="D128" s="344"/>
      <c r="F128" s="349"/>
      <c r="G128" s="344"/>
      <c r="I128" s="349"/>
      <c r="J128" s="350"/>
      <c r="K128" s="350"/>
      <c r="L128" s="343"/>
      <c r="M128" s="344"/>
      <c r="O128" s="349"/>
      <c r="P128" s="350"/>
      <c r="Q128" s="350"/>
      <c r="R128" s="343"/>
    </row>
    <row r="129" spans="1:35" ht="12.75" customHeight="1" x14ac:dyDescent="0.2">
      <c r="B129" s="348" t="s">
        <v>117</v>
      </c>
      <c r="C129" s="343"/>
      <c r="D129" s="344"/>
      <c r="F129" s="349"/>
      <c r="G129" s="344"/>
      <c r="I129" s="349"/>
      <c r="J129" s="350"/>
      <c r="K129" s="350"/>
      <c r="L129" s="343"/>
      <c r="M129" s="344"/>
      <c r="O129" s="349"/>
      <c r="P129" s="350"/>
      <c r="Q129" s="350"/>
      <c r="R129" s="343"/>
    </row>
    <row r="130" spans="1:35" ht="12.75" customHeight="1" x14ac:dyDescent="0.2">
      <c r="B130" s="348" t="s">
        <v>118</v>
      </c>
      <c r="C130" s="343"/>
      <c r="D130" s="344"/>
      <c r="F130" s="349"/>
      <c r="G130" s="344"/>
      <c r="I130" s="349"/>
      <c r="J130" s="350"/>
      <c r="K130" s="350"/>
      <c r="L130" s="343"/>
      <c r="M130" s="344"/>
      <c r="O130" s="349"/>
      <c r="P130" s="350"/>
      <c r="Q130" s="350"/>
      <c r="R130" s="343"/>
    </row>
    <row r="131" spans="1:35" ht="12.75" customHeight="1" x14ac:dyDescent="0.2">
      <c r="B131" s="348" t="s">
        <v>180</v>
      </c>
      <c r="C131" s="343"/>
      <c r="D131" s="344"/>
      <c r="F131" s="349"/>
      <c r="G131" s="344"/>
      <c r="I131" s="349"/>
      <c r="J131" s="350"/>
      <c r="K131" s="350"/>
      <c r="L131" s="343"/>
      <c r="M131" s="344"/>
      <c r="O131" s="349"/>
      <c r="P131" s="350"/>
      <c r="Q131" s="350"/>
      <c r="R131" s="343"/>
    </row>
    <row r="132" spans="1:35" ht="12.75" customHeight="1" x14ac:dyDescent="0.2">
      <c r="B132" s="351"/>
      <c r="C132" s="343"/>
      <c r="D132" s="344"/>
      <c r="F132" s="349"/>
      <c r="G132" s="344"/>
      <c r="I132" s="349"/>
      <c r="J132" s="350"/>
      <c r="K132" s="350"/>
      <c r="L132" s="343"/>
      <c r="M132" s="344"/>
      <c r="O132" s="349"/>
      <c r="P132" s="350"/>
      <c r="Q132" s="350"/>
      <c r="R132" s="343"/>
    </row>
    <row r="133" spans="1:35" ht="15" customHeight="1" x14ac:dyDescent="0.2">
      <c r="B133" s="410" t="s">
        <v>319</v>
      </c>
      <c r="C133" s="410"/>
      <c r="D133" s="410"/>
      <c r="E133" s="410"/>
      <c r="F133" s="410"/>
      <c r="G133" s="410"/>
      <c r="H133" s="410"/>
    </row>
    <row r="134" spans="1:35" ht="12.75" customHeight="1" x14ac:dyDescent="0.2">
      <c r="B134" s="410"/>
      <c r="C134" s="410"/>
      <c r="D134" s="410"/>
      <c r="E134" s="410"/>
      <c r="F134" s="410"/>
      <c r="G134" s="410"/>
      <c r="H134" s="410"/>
      <c r="Q134" s="343"/>
      <c r="R134" s="343"/>
    </row>
    <row r="135" spans="1:35" ht="12.75" customHeight="1" x14ac:dyDescent="0.2">
      <c r="B135" s="382" t="s">
        <v>330</v>
      </c>
      <c r="C135" s="383"/>
      <c r="D135" s="384"/>
      <c r="E135" s="385"/>
      <c r="F135" s="385"/>
      <c r="G135" s="384"/>
      <c r="H135" s="385"/>
      <c r="Q135" s="343"/>
      <c r="R135" s="343"/>
    </row>
    <row r="136" spans="1:35" ht="12.75" customHeight="1" x14ac:dyDescent="0.2">
      <c r="B136" s="352" t="s">
        <v>325</v>
      </c>
      <c r="M136" s="343" t="s">
        <v>179</v>
      </c>
      <c r="Q136" s="343"/>
      <c r="R136" s="343"/>
    </row>
    <row r="137" spans="1:35" ht="12.75" customHeight="1" x14ac:dyDescent="0.2">
      <c r="B137" s="352" t="s">
        <v>316</v>
      </c>
      <c r="Q137" s="343"/>
      <c r="R137" s="343"/>
    </row>
    <row r="138" spans="1:35" ht="12.75" customHeight="1" x14ac:dyDescent="0.2">
      <c r="B138" s="352" t="s">
        <v>326</v>
      </c>
      <c r="Q138" s="343"/>
      <c r="R138" s="343"/>
    </row>
    <row r="139" spans="1:35" x14ac:dyDescent="0.2">
      <c r="B139" s="352" t="s">
        <v>317</v>
      </c>
    </row>
    <row r="140" spans="1:35" s="343" customFormat="1" ht="32.25" customHeight="1" x14ac:dyDescent="0.2">
      <c r="A140" s="345"/>
      <c r="B140" s="409" t="s">
        <v>318</v>
      </c>
      <c r="C140" s="409"/>
      <c r="D140" s="409"/>
      <c r="E140" s="409"/>
      <c r="F140" s="409"/>
      <c r="G140" s="409"/>
      <c r="H140" s="409"/>
      <c r="I140" s="409"/>
      <c r="J140" s="343" t="s">
        <v>179</v>
      </c>
      <c r="Q140" s="355"/>
      <c r="R140" s="355"/>
      <c r="S140" s="345"/>
      <c r="T140" s="345"/>
      <c r="U140" s="345"/>
      <c r="V140" s="345"/>
      <c r="W140" s="345"/>
      <c r="X140" s="345"/>
      <c r="Y140" s="345"/>
      <c r="Z140" s="345"/>
      <c r="AA140" s="345"/>
      <c r="AB140" s="345"/>
      <c r="AC140" s="345"/>
      <c r="AD140" s="345"/>
      <c r="AE140" s="345"/>
      <c r="AF140" s="345"/>
      <c r="AG140" s="345"/>
      <c r="AH140" s="345"/>
      <c r="AI140" s="345"/>
    </row>
    <row r="141" spans="1:35" s="343" customFormat="1" ht="12.75" customHeight="1" x14ac:dyDescent="0.2">
      <c r="A141" s="342"/>
      <c r="B141" s="342"/>
      <c r="C141" s="342"/>
      <c r="E141" s="344"/>
      <c r="F141" s="344"/>
      <c r="H141" s="344"/>
      <c r="I141" s="344"/>
      <c r="Q141" s="344"/>
      <c r="R141" s="344"/>
      <c r="S141" s="342"/>
      <c r="T141" s="342"/>
      <c r="U141" s="342"/>
      <c r="V141" s="342"/>
      <c r="W141" s="342"/>
      <c r="X141" s="342"/>
      <c r="Y141" s="342"/>
      <c r="Z141" s="342"/>
      <c r="AA141" s="342"/>
      <c r="AB141" s="342"/>
      <c r="AC141" s="342"/>
      <c r="AD141" s="342"/>
      <c r="AE141" s="342"/>
      <c r="AF141" s="342"/>
      <c r="AG141" s="342"/>
      <c r="AH141" s="342"/>
      <c r="AI141" s="342"/>
    </row>
    <row r="142" spans="1:35" s="343" customFormat="1" ht="12.75" customHeight="1" x14ac:dyDescent="0.2">
      <c r="A142" s="342"/>
      <c r="B142" s="342"/>
      <c r="C142" s="342"/>
      <c r="E142" s="344"/>
      <c r="F142" s="344"/>
      <c r="H142" s="344"/>
      <c r="I142" s="344"/>
      <c r="Q142" s="344"/>
      <c r="R142" s="344"/>
      <c r="S142" s="342"/>
      <c r="T142" s="342"/>
      <c r="U142" s="342"/>
      <c r="V142" s="342"/>
      <c r="W142" s="342"/>
      <c r="X142" s="342"/>
      <c r="Y142" s="342"/>
      <c r="Z142" s="342"/>
      <c r="AA142" s="342"/>
      <c r="AB142" s="342"/>
      <c r="AC142" s="342"/>
      <c r="AD142" s="342"/>
      <c r="AE142" s="342"/>
      <c r="AF142" s="342"/>
      <c r="AG142" s="342"/>
      <c r="AH142" s="342"/>
      <c r="AI142" s="342"/>
    </row>
    <row r="143" spans="1:35" s="343" customFormat="1" ht="12.75" customHeight="1" x14ac:dyDescent="0.2">
      <c r="A143" s="342"/>
      <c r="B143" s="342"/>
      <c r="C143" s="342"/>
      <c r="E143" s="344"/>
      <c r="F143" s="344"/>
      <c r="H143" s="344"/>
      <c r="I143" s="344"/>
      <c r="Q143" s="344"/>
      <c r="R143" s="344"/>
      <c r="S143" s="342"/>
      <c r="T143" s="342"/>
      <c r="U143" s="342"/>
      <c r="V143" s="342"/>
      <c r="W143" s="342"/>
      <c r="X143" s="342"/>
      <c r="Y143" s="342"/>
      <c r="Z143" s="342"/>
      <c r="AA143" s="342"/>
      <c r="AB143" s="342"/>
      <c r="AC143" s="342"/>
      <c r="AD143" s="342"/>
      <c r="AE143" s="342"/>
      <c r="AF143" s="342"/>
      <c r="AG143" s="342"/>
      <c r="AH143" s="342"/>
      <c r="AI143" s="342"/>
    </row>
  </sheetData>
  <mergeCells count="84">
    <mergeCell ref="D102:F102"/>
    <mergeCell ref="S102:U102"/>
    <mergeCell ref="P102:R102"/>
    <mergeCell ref="M102:O102"/>
    <mergeCell ref="J102:L102"/>
    <mergeCell ref="G102:I102"/>
    <mergeCell ref="B140:I140"/>
    <mergeCell ref="B133:H134"/>
    <mergeCell ref="S111:U111"/>
    <mergeCell ref="D111:F111"/>
    <mergeCell ref="G111:I111"/>
    <mergeCell ref="J111:L111"/>
    <mergeCell ref="M111:O111"/>
    <mergeCell ref="P111:R111"/>
    <mergeCell ref="S83:U83"/>
    <mergeCell ref="D74:F74"/>
    <mergeCell ref="G74:I74"/>
    <mergeCell ref="J74:L74"/>
    <mergeCell ref="M74:O74"/>
    <mergeCell ref="P74:R74"/>
    <mergeCell ref="S74:U74"/>
    <mergeCell ref="D83:F83"/>
    <mergeCell ref="G83:I83"/>
    <mergeCell ref="J83:L83"/>
    <mergeCell ref="M83:O83"/>
    <mergeCell ref="P83:R83"/>
    <mergeCell ref="S65:U65"/>
    <mergeCell ref="D56:F56"/>
    <mergeCell ref="G56:I56"/>
    <mergeCell ref="J56:L56"/>
    <mergeCell ref="M56:O56"/>
    <mergeCell ref="P56:R56"/>
    <mergeCell ref="S56:U56"/>
    <mergeCell ref="D65:F65"/>
    <mergeCell ref="G65:I65"/>
    <mergeCell ref="J65:L65"/>
    <mergeCell ref="M65:O65"/>
    <mergeCell ref="P65:R65"/>
    <mergeCell ref="S45:U45"/>
    <mergeCell ref="D36:F36"/>
    <mergeCell ref="G36:I36"/>
    <mergeCell ref="J36:L36"/>
    <mergeCell ref="M36:O36"/>
    <mergeCell ref="P36:R36"/>
    <mergeCell ref="S36:U36"/>
    <mergeCell ref="D45:F45"/>
    <mergeCell ref="G45:I45"/>
    <mergeCell ref="J45:L45"/>
    <mergeCell ref="M45:O45"/>
    <mergeCell ref="P45:R45"/>
    <mergeCell ref="S27:U27"/>
    <mergeCell ref="D25:F25"/>
    <mergeCell ref="G25:I25"/>
    <mergeCell ref="J25:L25"/>
    <mergeCell ref="M25:O25"/>
    <mergeCell ref="P25:R25"/>
    <mergeCell ref="S25:U25"/>
    <mergeCell ref="D27:F27"/>
    <mergeCell ref="G27:I27"/>
    <mergeCell ref="J27:L27"/>
    <mergeCell ref="M27:O27"/>
    <mergeCell ref="P27:R27"/>
    <mergeCell ref="S18:U18"/>
    <mergeCell ref="D7:F7"/>
    <mergeCell ref="G7:I7"/>
    <mergeCell ref="J7:L7"/>
    <mergeCell ref="M7:O7"/>
    <mergeCell ref="P7:R7"/>
    <mergeCell ref="D18:F18"/>
    <mergeCell ref="G18:I18"/>
    <mergeCell ref="J18:L18"/>
    <mergeCell ref="M18:O18"/>
    <mergeCell ref="P18:R18"/>
    <mergeCell ref="D91:F91"/>
    <mergeCell ref="G91:I91"/>
    <mergeCell ref="J91:L91"/>
    <mergeCell ref="M91:O91"/>
    <mergeCell ref="P91:R91"/>
    <mergeCell ref="S4:U4"/>
    <mergeCell ref="D4:F4"/>
    <mergeCell ref="G4:I4"/>
    <mergeCell ref="J4:L4"/>
    <mergeCell ref="M4:O4"/>
    <mergeCell ref="P4:R4"/>
  </mergeCells>
  <hyperlinks>
    <hyperlink ref="B3" location="'Title and Contents'!A1" display="Return to Contents"/>
  </hyperlinks>
  <pageMargins left="0.7" right="0.7" top="0.75" bottom="0.75" header="0.3" footer="0.3"/>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autoPageBreaks="0" fitToPage="1"/>
  </sheetPr>
  <dimension ref="B1:AG179"/>
  <sheetViews>
    <sheetView zoomScaleNormal="100" workbookViewId="0">
      <pane xSplit="3" ySplit="4" topLeftCell="D5" activePane="bottomRight" state="frozen"/>
      <selection pane="topRight"/>
      <selection pane="bottomLeft"/>
      <selection pane="bottomRight"/>
    </sheetView>
  </sheetViews>
  <sheetFormatPr defaultRowHeight="12.75" x14ac:dyDescent="0.2"/>
  <cols>
    <col min="1" max="1" width="2.42578125" style="20" customWidth="1"/>
    <col min="2" max="2" width="37.140625" style="20" customWidth="1"/>
    <col min="3" max="3" width="16.140625" style="20" customWidth="1"/>
    <col min="4" max="4" width="12.28515625" style="21" customWidth="1"/>
    <col min="5" max="6" width="12.28515625" style="22" customWidth="1"/>
    <col min="7" max="7" width="12.28515625" style="21" customWidth="1"/>
    <col min="8" max="9" width="12.28515625" style="22" customWidth="1"/>
    <col min="10" max="10" width="12.28515625" style="21" customWidth="1"/>
    <col min="11" max="12" width="12.28515625" style="22" customWidth="1"/>
    <col min="13" max="13" width="12.28515625" style="21" customWidth="1"/>
    <col min="14" max="15" width="12.28515625" style="22" customWidth="1"/>
    <col min="16" max="16" width="12.28515625" style="21" customWidth="1"/>
    <col min="17" max="18" width="12.28515625" style="22" customWidth="1"/>
    <col min="19" max="19" width="12.28515625" style="21" customWidth="1"/>
    <col min="20" max="21" width="12.28515625" style="22" customWidth="1"/>
    <col min="22" max="22" width="12.28515625" style="21" customWidth="1"/>
    <col min="23" max="24" width="12.28515625" style="22" customWidth="1"/>
    <col min="25" max="25" width="12.28515625" style="21" customWidth="1"/>
    <col min="26" max="27" width="12.28515625" style="22" customWidth="1"/>
    <col min="28" max="28" width="12.28515625" style="21" customWidth="1"/>
    <col min="29" max="30" width="12.28515625" style="22" customWidth="1"/>
    <col min="31" max="31" width="12.28515625" style="23" customWidth="1"/>
    <col min="32" max="33" width="12.28515625" style="22" customWidth="1"/>
    <col min="34" max="34" width="9.140625" style="20"/>
    <col min="35" max="35" width="16.42578125" style="20" bestFit="1" customWidth="1"/>
    <col min="36" max="16384" width="9.140625" style="20"/>
  </cols>
  <sheetData>
    <row r="1" spans="2:33" ht="20.25" x14ac:dyDescent="0.2">
      <c r="B1" s="110" t="s">
        <v>201</v>
      </c>
    </row>
    <row r="2" spans="2:33" ht="20.25" x14ac:dyDescent="0.2">
      <c r="B2" s="110" t="s">
        <v>345</v>
      </c>
    </row>
    <row r="3" spans="2:33" x14ac:dyDescent="0.2">
      <c r="B3" s="72" t="s">
        <v>26</v>
      </c>
    </row>
    <row r="4" spans="2:33" x14ac:dyDescent="0.2">
      <c r="D4" s="391" t="s">
        <v>294</v>
      </c>
      <c r="E4" s="391"/>
      <c r="F4" s="391"/>
      <c r="G4" s="391" t="s">
        <v>173</v>
      </c>
      <c r="H4" s="391"/>
      <c r="I4" s="391"/>
      <c r="J4" s="391" t="s">
        <v>105</v>
      </c>
      <c r="K4" s="391"/>
      <c r="L4" s="391"/>
      <c r="M4" s="391" t="s">
        <v>38</v>
      </c>
      <c r="N4" s="391"/>
      <c r="O4" s="391"/>
      <c r="P4" s="391" t="s">
        <v>37</v>
      </c>
      <c r="Q4" s="391"/>
      <c r="R4" s="391"/>
      <c r="S4" s="391" t="s">
        <v>36</v>
      </c>
      <c r="T4" s="391"/>
      <c r="U4" s="391"/>
      <c r="V4" s="391" t="s">
        <v>35</v>
      </c>
      <c r="W4" s="391"/>
      <c r="X4" s="391"/>
      <c r="Y4" s="391" t="s">
        <v>34</v>
      </c>
      <c r="Z4" s="391"/>
      <c r="AA4" s="391"/>
      <c r="AB4" s="391" t="s">
        <v>33</v>
      </c>
      <c r="AC4" s="391"/>
      <c r="AD4" s="391"/>
      <c r="AE4" s="391" t="s">
        <v>32</v>
      </c>
      <c r="AF4" s="391"/>
      <c r="AG4" s="391"/>
    </row>
    <row r="5" spans="2:33" x14ac:dyDescent="0.2">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2:33" s="86" customFormat="1" x14ac:dyDescent="0.2">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row>
    <row r="7" spans="2:33" s="80" customFormat="1" x14ac:dyDescent="0.2">
      <c r="B7" s="86" t="s">
        <v>128</v>
      </c>
      <c r="C7" s="126" t="s">
        <v>3</v>
      </c>
      <c r="D7" s="170">
        <v>1300</v>
      </c>
      <c r="E7" s="196">
        <v>1000</v>
      </c>
      <c r="F7" s="172">
        <v>1800</v>
      </c>
      <c r="G7" s="174">
        <v>1200000000</v>
      </c>
      <c r="H7" s="192">
        <v>1000000000</v>
      </c>
      <c r="I7" s="179">
        <v>1700000000</v>
      </c>
      <c r="J7" s="174">
        <v>1200000000</v>
      </c>
      <c r="K7" s="192">
        <v>900000000</v>
      </c>
      <c r="L7" s="179">
        <v>1700000000</v>
      </c>
      <c r="M7" s="174">
        <v>1200000000</v>
      </c>
      <c r="N7" s="192">
        <v>1000000000</v>
      </c>
      <c r="O7" s="179">
        <v>1600000000</v>
      </c>
      <c r="P7" s="174">
        <v>1200000000</v>
      </c>
      <c r="Q7" s="192">
        <v>1000000000</v>
      </c>
      <c r="R7" s="179">
        <v>1600000000</v>
      </c>
      <c r="S7" s="174">
        <v>1100000000</v>
      </c>
      <c r="T7" s="192">
        <v>900000000</v>
      </c>
      <c r="U7" s="179">
        <v>1500000000</v>
      </c>
      <c r="V7" s="174">
        <v>1000000000</v>
      </c>
      <c r="W7" s="192">
        <v>900000000</v>
      </c>
      <c r="X7" s="179">
        <v>1500000000</v>
      </c>
      <c r="Y7" s="174">
        <v>800000000</v>
      </c>
      <c r="Z7" s="115" t="s">
        <v>116</v>
      </c>
      <c r="AA7" s="116" t="s">
        <v>116</v>
      </c>
      <c r="AB7" s="174">
        <v>800000000</v>
      </c>
      <c r="AC7" s="115" t="s">
        <v>116</v>
      </c>
      <c r="AD7" s="116" t="s">
        <v>116</v>
      </c>
      <c r="AE7" s="174">
        <v>600000000</v>
      </c>
      <c r="AF7" s="115" t="s">
        <v>116</v>
      </c>
      <c r="AG7" s="116" t="s">
        <v>116</v>
      </c>
    </row>
    <row r="8" spans="2:33" s="86" customFormat="1" x14ac:dyDescent="0.2">
      <c r="B8" s="80"/>
      <c r="C8" s="122" t="s">
        <v>50</v>
      </c>
      <c r="D8" s="171">
        <v>1100</v>
      </c>
      <c r="E8" s="197">
        <v>800</v>
      </c>
      <c r="F8" s="173">
        <v>1400</v>
      </c>
      <c r="G8" s="175">
        <v>1500000000</v>
      </c>
      <c r="H8" s="193">
        <v>1200000000</v>
      </c>
      <c r="I8" s="180">
        <v>1900000000</v>
      </c>
      <c r="J8" s="175">
        <v>1600000000</v>
      </c>
      <c r="K8" s="193">
        <v>1300000000</v>
      </c>
      <c r="L8" s="180">
        <v>2000000000</v>
      </c>
      <c r="M8" s="175">
        <v>1400000000</v>
      </c>
      <c r="N8" s="193">
        <v>1100000000</v>
      </c>
      <c r="O8" s="180">
        <v>1700000000</v>
      </c>
      <c r="P8" s="175">
        <v>1300000000</v>
      </c>
      <c r="Q8" s="193">
        <v>1000000000</v>
      </c>
      <c r="R8" s="180">
        <v>1600000000</v>
      </c>
      <c r="S8" s="175">
        <v>1200000000</v>
      </c>
      <c r="T8" s="193">
        <v>1000000000</v>
      </c>
      <c r="U8" s="180">
        <v>1600000000</v>
      </c>
      <c r="V8" s="175">
        <v>1100000000</v>
      </c>
      <c r="W8" s="193">
        <v>900000000</v>
      </c>
      <c r="X8" s="180">
        <v>1400000000</v>
      </c>
      <c r="Y8" s="175">
        <v>800000000</v>
      </c>
      <c r="Z8" s="75" t="s">
        <v>116</v>
      </c>
      <c r="AA8" s="76" t="s">
        <v>116</v>
      </c>
      <c r="AB8" s="175">
        <v>900000000</v>
      </c>
      <c r="AC8" s="75" t="s">
        <v>116</v>
      </c>
      <c r="AD8" s="76" t="s">
        <v>116</v>
      </c>
      <c r="AE8" s="175">
        <v>1000000000</v>
      </c>
      <c r="AF8" s="75" t="s">
        <v>116</v>
      </c>
      <c r="AG8" s="76" t="s">
        <v>116</v>
      </c>
    </row>
    <row r="9" spans="2:33" s="86" customFormat="1" x14ac:dyDescent="0.2">
      <c r="B9" s="80"/>
      <c r="C9" s="122" t="s">
        <v>5</v>
      </c>
      <c r="D9" s="171">
        <v>700</v>
      </c>
      <c r="E9" s="197">
        <v>500</v>
      </c>
      <c r="F9" s="173">
        <v>1000</v>
      </c>
      <c r="G9" s="175">
        <v>700000000</v>
      </c>
      <c r="H9" s="193">
        <v>600000000</v>
      </c>
      <c r="I9" s="180">
        <v>1000000000</v>
      </c>
      <c r="J9" s="175">
        <v>800000000</v>
      </c>
      <c r="K9" s="193">
        <v>600000000</v>
      </c>
      <c r="L9" s="180">
        <v>1100000000</v>
      </c>
      <c r="M9" s="175">
        <v>800000000</v>
      </c>
      <c r="N9" s="193">
        <v>600000000</v>
      </c>
      <c r="O9" s="180">
        <v>1100000000</v>
      </c>
      <c r="P9" s="175">
        <v>800000000</v>
      </c>
      <c r="Q9" s="193">
        <v>600000000</v>
      </c>
      <c r="R9" s="180">
        <v>1100000000</v>
      </c>
      <c r="S9" s="175">
        <v>1000000000</v>
      </c>
      <c r="T9" s="193">
        <v>800000000</v>
      </c>
      <c r="U9" s="180">
        <v>1300000000</v>
      </c>
      <c r="V9" s="175">
        <v>800000000</v>
      </c>
      <c r="W9" s="193">
        <v>700000000</v>
      </c>
      <c r="X9" s="180">
        <v>1100000000</v>
      </c>
      <c r="Y9" s="175">
        <v>900000000</v>
      </c>
      <c r="Z9" s="75" t="s">
        <v>116</v>
      </c>
      <c r="AA9" s="76" t="s">
        <v>116</v>
      </c>
      <c r="AB9" s="175">
        <v>900000000</v>
      </c>
      <c r="AC9" s="75" t="s">
        <v>116</v>
      </c>
      <c r="AD9" s="76" t="s">
        <v>116</v>
      </c>
      <c r="AE9" s="175">
        <v>900000000</v>
      </c>
      <c r="AF9" s="75" t="s">
        <v>116</v>
      </c>
      <c r="AG9" s="76" t="s">
        <v>116</v>
      </c>
    </row>
    <row r="10" spans="2:33" s="86" customFormat="1" x14ac:dyDescent="0.2">
      <c r="B10" s="80"/>
      <c r="C10" s="122" t="s">
        <v>6</v>
      </c>
      <c r="D10" s="171">
        <v>3000</v>
      </c>
      <c r="E10" s="197">
        <v>2500</v>
      </c>
      <c r="F10" s="173">
        <v>3600</v>
      </c>
      <c r="G10" s="175">
        <v>3400000000</v>
      </c>
      <c r="H10" s="193">
        <v>3000000000</v>
      </c>
      <c r="I10" s="180">
        <v>4000000000</v>
      </c>
      <c r="J10" s="175">
        <v>3500000000</v>
      </c>
      <c r="K10" s="193">
        <v>3000000000</v>
      </c>
      <c r="L10" s="180">
        <v>4200000000</v>
      </c>
      <c r="M10" s="175">
        <v>3400000000</v>
      </c>
      <c r="N10" s="193">
        <v>2900000000</v>
      </c>
      <c r="O10" s="180">
        <v>3900000000</v>
      </c>
      <c r="P10" s="175">
        <v>3200000000</v>
      </c>
      <c r="Q10" s="193">
        <v>2800000000</v>
      </c>
      <c r="R10" s="180">
        <v>3800000000</v>
      </c>
      <c r="S10" s="175">
        <v>3300000000</v>
      </c>
      <c r="T10" s="193">
        <v>2900000000</v>
      </c>
      <c r="U10" s="180">
        <v>3900000000</v>
      </c>
      <c r="V10" s="175">
        <v>2900000000</v>
      </c>
      <c r="W10" s="193">
        <v>2600000000</v>
      </c>
      <c r="X10" s="180">
        <v>3500000000</v>
      </c>
      <c r="Y10" s="175">
        <v>2600000000</v>
      </c>
      <c r="Z10" s="193">
        <v>2100000000</v>
      </c>
      <c r="AA10" s="180">
        <v>3000000000</v>
      </c>
      <c r="AB10" s="175">
        <v>2600000000</v>
      </c>
      <c r="AC10" s="193">
        <v>2300000000</v>
      </c>
      <c r="AD10" s="180">
        <v>3100000000</v>
      </c>
      <c r="AE10" s="175">
        <v>2500000000</v>
      </c>
      <c r="AF10" s="193">
        <v>2100000000</v>
      </c>
      <c r="AG10" s="180">
        <v>2900000000</v>
      </c>
    </row>
    <row r="11" spans="2:33" s="80" customFormat="1" x14ac:dyDescent="0.2">
      <c r="C11" s="80" t="s">
        <v>120</v>
      </c>
      <c r="D11" s="170">
        <v>168100</v>
      </c>
      <c r="E11" s="113" t="s">
        <v>119</v>
      </c>
      <c r="F11" s="114" t="s">
        <v>119</v>
      </c>
      <c r="G11" s="174">
        <v>164000000000</v>
      </c>
      <c r="H11" s="113" t="s">
        <v>119</v>
      </c>
      <c r="I11" s="114" t="s">
        <v>119</v>
      </c>
      <c r="J11" s="174">
        <v>166600000000</v>
      </c>
      <c r="K11" s="113" t="s">
        <v>119</v>
      </c>
      <c r="L11" s="114" t="s">
        <v>119</v>
      </c>
      <c r="M11" s="174">
        <v>159200000000</v>
      </c>
      <c r="N11" s="113" t="s">
        <v>119</v>
      </c>
      <c r="O11" s="114" t="s">
        <v>119</v>
      </c>
      <c r="P11" s="174">
        <v>153400000000</v>
      </c>
      <c r="Q11" s="113" t="s">
        <v>119</v>
      </c>
      <c r="R11" s="114" t="s">
        <v>119</v>
      </c>
      <c r="S11" s="174">
        <v>148000000000</v>
      </c>
      <c r="T11" s="113" t="s">
        <v>119</v>
      </c>
      <c r="U11" s="114" t="s">
        <v>119</v>
      </c>
      <c r="V11" s="174">
        <v>135700000000</v>
      </c>
      <c r="W11" s="113" t="s">
        <v>119</v>
      </c>
      <c r="X11" s="114" t="s">
        <v>119</v>
      </c>
      <c r="Y11" s="174">
        <v>125900000000</v>
      </c>
      <c r="Z11" s="113" t="s">
        <v>119</v>
      </c>
      <c r="AA11" s="114" t="s">
        <v>119</v>
      </c>
      <c r="AB11" s="174">
        <v>119800000000</v>
      </c>
      <c r="AC11" s="113" t="s">
        <v>119</v>
      </c>
      <c r="AD11" s="114" t="s">
        <v>119</v>
      </c>
      <c r="AE11" s="174">
        <v>116300000000</v>
      </c>
      <c r="AF11" s="113" t="s">
        <v>119</v>
      </c>
      <c r="AG11" s="114" t="s">
        <v>119</v>
      </c>
    </row>
    <row r="12" spans="2:33" s="86" customFormat="1" x14ac:dyDescent="0.2">
      <c r="B12" s="80"/>
      <c r="C12" s="122"/>
      <c r="D12" s="128"/>
      <c r="E12" s="77"/>
      <c r="F12" s="78"/>
      <c r="G12" s="128"/>
      <c r="H12" s="77"/>
      <c r="I12" s="78"/>
      <c r="J12" s="128"/>
      <c r="K12" s="77"/>
      <c r="L12" s="78"/>
      <c r="M12" s="128"/>
      <c r="N12" s="77"/>
      <c r="O12" s="78"/>
      <c r="P12" s="128"/>
      <c r="Q12" s="77"/>
      <c r="R12" s="78"/>
      <c r="S12" s="128"/>
      <c r="T12" s="77"/>
      <c r="U12" s="78"/>
      <c r="V12" s="128"/>
      <c r="W12" s="77"/>
      <c r="X12" s="78"/>
      <c r="Y12" s="128"/>
      <c r="Z12" s="77"/>
      <c r="AA12" s="78"/>
      <c r="AB12" s="128"/>
      <c r="AC12" s="77"/>
      <c r="AD12" s="78"/>
      <c r="AE12" s="128"/>
      <c r="AF12" s="77"/>
      <c r="AG12" s="78"/>
    </row>
    <row r="13" spans="2:33" s="86" customFormat="1" x14ac:dyDescent="0.2">
      <c r="B13" s="129" t="s">
        <v>127</v>
      </c>
      <c r="C13" s="130"/>
      <c r="D13" s="131"/>
      <c r="E13" s="50"/>
      <c r="F13" s="51"/>
      <c r="G13" s="131"/>
      <c r="H13" s="50"/>
      <c r="I13" s="51"/>
      <c r="J13" s="132"/>
      <c r="K13" s="50"/>
      <c r="L13" s="51"/>
      <c r="M13" s="132"/>
      <c r="N13" s="50"/>
      <c r="O13" s="51"/>
      <c r="P13" s="132"/>
      <c r="Q13" s="50"/>
      <c r="R13" s="51"/>
      <c r="S13" s="132"/>
      <c r="T13" s="50"/>
      <c r="U13" s="51"/>
      <c r="V13" s="132"/>
      <c r="W13" s="50"/>
      <c r="X13" s="51"/>
      <c r="Y13" s="132"/>
      <c r="Z13" s="50"/>
      <c r="AA13" s="51"/>
      <c r="AB13" s="132"/>
      <c r="AC13" s="50"/>
      <c r="AD13" s="51"/>
      <c r="AE13" s="132"/>
      <c r="AF13" s="50"/>
      <c r="AG13" s="51"/>
    </row>
    <row r="14" spans="2:33" s="86" customFormat="1" x14ac:dyDescent="0.2">
      <c r="B14" s="80"/>
      <c r="C14" s="122"/>
      <c r="D14" s="128"/>
      <c r="E14" s="77"/>
      <c r="F14" s="78"/>
      <c r="G14" s="128"/>
      <c r="H14" s="77"/>
      <c r="I14" s="78"/>
      <c r="J14" s="133"/>
      <c r="K14" s="77"/>
      <c r="L14" s="78"/>
      <c r="M14" s="133"/>
      <c r="N14" s="77"/>
      <c r="O14" s="78"/>
      <c r="P14" s="133"/>
      <c r="Q14" s="77"/>
      <c r="R14" s="78"/>
      <c r="S14" s="133"/>
      <c r="T14" s="77"/>
      <c r="U14" s="78"/>
      <c r="V14" s="133"/>
      <c r="W14" s="77"/>
      <c r="X14" s="78"/>
      <c r="Y14" s="133"/>
      <c r="Z14" s="77"/>
      <c r="AA14" s="78"/>
      <c r="AB14" s="133"/>
      <c r="AC14" s="77"/>
      <c r="AD14" s="78"/>
      <c r="AE14" s="133"/>
      <c r="AF14" s="77"/>
      <c r="AG14" s="78"/>
    </row>
    <row r="15" spans="2:33" s="86" customFormat="1" x14ac:dyDescent="0.2">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row>
    <row r="16" spans="2:33" s="80" customFormat="1" x14ac:dyDescent="0.2">
      <c r="B16" s="86" t="s">
        <v>12</v>
      </c>
      <c r="C16" s="126" t="s">
        <v>3</v>
      </c>
      <c r="D16" s="170">
        <v>100</v>
      </c>
      <c r="E16" s="196">
        <v>70</v>
      </c>
      <c r="F16" s="172">
        <v>130</v>
      </c>
      <c r="G16" s="174">
        <v>110000000</v>
      </c>
      <c r="H16" s="194">
        <v>90000000</v>
      </c>
      <c r="I16" s="178">
        <v>140000000</v>
      </c>
      <c r="J16" s="174">
        <v>150000000</v>
      </c>
      <c r="K16" s="194">
        <v>120000000</v>
      </c>
      <c r="L16" s="179">
        <v>180000000</v>
      </c>
      <c r="M16" s="174">
        <v>150000000</v>
      </c>
      <c r="N16" s="194">
        <v>120000000</v>
      </c>
      <c r="O16" s="179">
        <v>170000000</v>
      </c>
      <c r="P16" s="174">
        <v>150000000</v>
      </c>
      <c r="Q16" s="194">
        <v>120000000</v>
      </c>
      <c r="R16" s="179">
        <v>190000000</v>
      </c>
      <c r="S16" s="174">
        <v>170000000</v>
      </c>
      <c r="T16" s="194">
        <v>120000000</v>
      </c>
      <c r="U16" s="179">
        <v>210000000</v>
      </c>
      <c r="V16" s="174">
        <v>80000000</v>
      </c>
      <c r="W16" s="194">
        <v>60000000</v>
      </c>
      <c r="X16" s="179">
        <v>100000000</v>
      </c>
      <c r="Y16" s="174">
        <v>60000000</v>
      </c>
      <c r="Z16" s="194">
        <v>40000000</v>
      </c>
      <c r="AA16" s="179">
        <v>80000000</v>
      </c>
      <c r="AB16" s="174">
        <v>60000000</v>
      </c>
      <c r="AC16" s="194">
        <v>40000000</v>
      </c>
      <c r="AD16" s="179">
        <v>80000000</v>
      </c>
      <c r="AE16" s="174">
        <v>30000000</v>
      </c>
      <c r="AF16" s="194">
        <v>10000000</v>
      </c>
      <c r="AG16" s="179">
        <v>50000000</v>
      </c>
    </row>
    <row r="17" spans="2:33" s="86" customFormat="1" x14ac:dyDescent="0.2">
      <c r="B17" s="80"/>
      <c r="C17" s="122" t="s">
        <v>50</v>
      </c>
      <c r="D17" s="171">
        <v>10</v>
      </c>
      <c r="E17" s="197">
        <v>10</v>
      </c>
      <c r="F17" s="173">
        <v>20</v>
      </c>
      <c r="G17" s="175">
        <v>20000000</v>
      </c>
      <c r="H17" s="195">
        <v>10000000</v>
      </c>
      <c r="I17" s="177">
        <v>30000000</v>
      </c>
      <c r="J17" s="175">
        <v>30000000</v>
      </c>
      <c r="K17" s="195">
        <v>20000000</v>
      </c>
      <c r="L17" s="180">
        <v>40000000</v>
      </c>
      <c r="M17" s="175">
        <v>30000000</v>
      </c>
      <c r="N17" s="195">
        <v>20000000</v>
      </c>
      <c r="O17" s="180">
        <v>40000000</v>
      </c>
      <c r="P17" s="175">
        <v>20000000</v>
      </c>
      <c r="Q17" s="195">
        <v>10000000</v>
      </c>
      <c r="R17" s="180">
        <v>30000000</v>
      </c>
      <c r="S17" s="175">
        <v>20000000</v>
      </c>
      <c r="T17" s="195">
        <v>0</v>
      </c>
      <c r="U17" s="180">
        <v>30000000</v>
      </c>
      <c r="V17" s="175">
        <v>10000000</v>
      </c>
      <c r="W17" s="195">
        <v>0</v>
      </c>
      <c r="X17" s="180">
        <v>10000000</v>
      </c>
      <c r="Y17" s="175">
        <v>10000000</v>
      </c>
      <c r="Z17" s="195">
        <v>0</v>
      </c>
      <c r="AA17" s="180">
        <v>10000000</v>
      </c>
      <c r="AB17" s="175">
        <v>10000000</v>
      </c>
      <c r="AC17" s="195">
        <v>0</v>
      </c>
      <c r="AD17" s="180">
        <v>20000000</v>
      </c>
      <c r="AE17" s="175">
        <v>10000000</v>
      </c>
      <c r="AF17" s="195">
        <v>0</v>
      </c>
      <c r="AG17" s="180">
        <v>20000000</v>
      </c>
    </row>
    <row r="18" spans="2:33" s="86" customFormat="1" x14ac:dyDescent="0.2">
      <c r="B18" s="80"/>
      <c r="C18" s="122" t="s">
        <v>5</v>
      </c>
      <c r="D18" s="171">
        <v>50</v>
      </c>
      <c r="E18" s="197">
        <v>30</v>
      </c>
      <c r="F18" s="173">
        <v>60</v>
      </c>
      <c r="G18" s="175">
        <v>40000000</v>
      </c>
      <c r="H18" s="195">
        <v>30000000</v>
      </c>
      <c r="I18" s="177">
        <v>60000000</v>
      </c>
      <c r="J18" s="175">
        <v>40000000</v>
      </c>
      <c r="K18" s="195">
        <v>30000000</v>
      </c>
      <c r="L18" s="180">
        <v>50000000</v>
      </c>
      <c r="M18" s="175">
        <v>50000000</v>
      </c>
      <c r="N18" s="195">
        <v>40000000</v>
      </c>
      <c r="O18" s="180">
        <v>70000000</v>
      </c>
      <c r="P18" s="175">
        <v>100000000</v>
      </c>
      <c r="Q18" s="195">
        <v>80000000</v>
      </c>
      <c r="R18" s="180">
        <v>120000000</v>
      </c>
      <c r="S18" s="175">
        <v>80000000</v>
      </c>
      <c r="T18" s="195">
        <v>60000000</v>
      </c>
      <c r="U18" s="180">
        <v>110000000</v>
      </c>
      <c r="V18" s="175">
        <v>70000000</v>
      </c>
      <c r="W18" s="195">
        <v>50000000</v>
      </c>
      <c r="X18" s="180">
        <v>90000000</v>
      </c>
      <c r="Y18" s="175">
        <v>30000000</v>
      </c>
      <c r="Z18" s="195">
        <v>20000000</v>
      </c>
      <c r="AA18" s="180">
        <v>40000000</v>
      </c>
      <c r="AB18" s="175">
        <v>50000000</v>
      </c>
      <c r="AC18" s="195">
        <v>30000000</v>
      </c>
      <c r="AD18" s="180">
        <v>70000000</v>
      </c>
      <c r="AE18" s="175">
        <v>40000000</v>
      </c>
      <c r="AF18" s="195">
        <v>40000000</v>
      </c>
      <c r="AG18" s="180">
        <v>60000000</v>
      </c>
    </row>
    <row r="19" spans="2:33" s="86" customFormat="1" x14ac:dyDescent="0.2">
      <c r="B19" s="287" t="s">
        <v>300</v>
      </c>
      <c r="C19" s="122" t="s">
        <v>6</v>
      </c>
      <c r="D19" s="171">
        <v>160</v>
      </c>
      <c r="E19" s="197">
        <v>120</v>
      </c>
      <c r="F19" s="173">
        <v>190</v>
      </c>
      <c r="G19" s="175">
        <v>170000000</v>
      </c>
      <c r="H19" s="195">
        <v>140000000</v>
      </c>
      <c r="I19" s="177">
        <v>200000000</v>
      </c>
      <c r="J19" s="175">
        <v>210000000</v>
      </c>
      <c r="K19" s="195">
        <v>180000000</v>
      </c>
      <c r="L19" s="180">
        <v>250000000</v>
      </c>
      <c r="M19" s="175">
        <v>230000000</v>
      </c>
      <c r="N19" s="195">
        <v>200000000</v>
      </c>
      <c r="O19" s="180">
        <v>260000000</v>
      </c>
      <c r="P19" s="175">
        <v>270000000</v>
      </c>
      <c r="Q19" s="195">
        <v>240000000</v>
      </c>
      <c r="R19" s="180">
        <v>310000000</v>
      </c>
      <c r="S19" s="175">
        <v>270000000</v>
      </c>
      <c r="T19" s="195">
        <v>220000000</v>
      </c>
      <c r="U19" s="180">
        <v>320000000</v>
      </c>
      <c r="V19" s="175">
        <v>160000000</v>
      </c>
      <c r="W19" s="195">
        <v>130000000</v>
      </c>
      <c r="X19" s="180">
        <v>190000000</v>
      </c>
      <c r="Y19" s="175">
        <v>90000000</v>
      </c>
      <c r="Z19" s="195">
        <v>70000000</v>
      </c>
      <c r="AA19" s="180">
        <v>120000000</v>
      </c>
      <c r="AB19" s="175">
        <v>120000000</v>
      </c>
      <c r="AC19" s="195">
        <v>90000000</v>
      </c>
      <c r="AD19" s="180">
        <v>150000000</v>
      </c>
      <c r="AE19" s="175">
        <v>90000000</v>
      </c>
      <c r="AF19" s="195">
        <v>70000000</v>
      </c>
      <c r="AG19" s="180">
        <v>120000000</v>
      </c>
    </row>
    <row r="20" spans="2:33" s="80" customFormat="1" x14ac:dyDescent="0.2">
      <c r="C20" s="80" t="s">
        <v>120</v>
      </c>
      <c r="D20" s="170">
        <v>3100</v>
      </c>
      <c r="E20" s="113" t="s">
        <v>119</v>
      </c>
      <c r="F20" s="114" t="s">
        <v>119</v>
      </c>
      <c r="G20" s="174">
        <v>4400000000</v>
      </c>
      <c r="H20" s="113" t="s">
        <v>119</v>
      </c>
      <c r="I20" s="114" t="s">
        <v>119</v>
      </c>
      <c r="J20" s="174">
        <v>5200000000</v>
      </c>
      <c r="K20" s="113" t="s">
        <v>119</v>
      </c>
      <c r="L20" s="114" t="s">
        <v>119</v>
      </c>
      <c r="M20" s="174">
        <v>5000000000</v>
      </c>
      <c r="N20" s="113" t="s">
        <v>119</v>
      </c>
      <c r="O20" s="114" t="s">
        <v>119</v>
      </c>
      <c r="P20" s="174">
        <v>4500000000</v>
      </c>
      <c r="Q20" s="113" t="s">
        <v>119</v>
      </c>
      <c r="R20" s="114" t="s">
        <v>119</v>
      </c>
      <c r="S20" s="174">
        <v>4800000000</v>
      </c>
      <c r="T20" s="113" t="s">
        <v>119</v>
      </c>
      <c r="U20" s="114" t="s">
        <v>119</v>
      </c>
      <c r="V20" s="261">
        <v>2900000000</v>
      </c>
      <c r="W20" s="113" t="s">
        <v>119</v>
      </c>
      <c r="X20" s="114" t="s">
        <v>119</v>
      </c>
      <c r="Y20" s="174">
        <v>2200000000</v>
      </c>
      <c r="Z20" s="113" t="s">
        <v>119</v>
      </c>
      <c r="AA20" s="114" t="s">
        <v>119</v>
      </c>
      <c r="AB20" s="174">
        <v>2400000000</v>
      </c>
      <c r="AC20" s="113" t="s">
        <v>119</v>
      </c>
      <c r="AD20" s="114" t="s">
        <v>119</v>
      </c>
      <c r="AE20" s="174">
        <v>2300000000</v>
      </c>
      <c r="AF20" s="113" t="s">
        <v>119</v>
      </c>
      <c r="AG20" s="114" t="s">
        <v>119</v>
      </c>
    </row>
    <row r="21" spans="2:33" s="86" customFormat="1" x14ac:dyDescent="0.2">
      <c r="B21" s="80"/>
      <c r="C21" s="122"/>
      <c r="D21" s="128"/>
      <c r="E21" s="77"/>
      <c r="F21" s="78"/>
      <c r="G21" s="128"/>
      <c r="H21" s="77"/>
      <c r="I21" s="78"/>
      <c r="J21" s="128"/>
      <c r="K21" s="77"/>
      <c r="L21" s="78"/>
      <c r="M21" s="128"/>
      <c r="N21" s="77"/>
      <c r="O21" s="78"/>
      <c r="P21" s="128"/>
      <c r="Q21" s="77"/>
      <c r="R21" s="78"/>
      <c r="S21" s="128"/>
      <c r="T21" s="77"/>
      <c r="U21" s="78"/>
      <c r="V21" s="128"/>
      <c r="W21" s="77"/>
      <c r="X21" s="78"/>
      <c r="Y21" s="128"/>
      <c r="Z21" s="77"/>
      <c r="AA21" s="78"/>
      <c r="AB21" s="128"/>
      <c r="AC21" s="77"/>
      <c r="AD21" s="78"/>
      <c r="AE21" s="128"/>
      <c r="AF21" s="77"/>
      <c r="AG21" s="78"/>
    </row>
    <row r="22" spans="2:33" s="86" customFormat="1" x14ac:dyDescent="0.2">
      <c r="B22" s="80"/>
      <c r="C22" s="122"/>
      <c r="D22" s="128"/>
      <c r="E22" s="77"/>
      <c r="F22" s="78"/>
      <c r="G22" s="128"/>
      <c r="H22" s="77"/>
      <c r="I22" s="78"/>
      <c r="J22" s="128"/>
      <c r="K22" s="77"/>
      <c r="L22" s="78"/>
      <c r="M22" s="128"/>
      <c r="N22" s="77"/>
      <c r="O22" s="78"/>
      <c r="P22" s="128"/>
      <c r="Q22" s="77"/>
      <c r="R22" s="78"/>
      <c r="S22" s="128"/>
      <c r="T22" s="77"/>
      <c r="U22" s="78"/>
      <c r="V22" s="128"/>
      <c r="W22" s="77"/>
      <c r="X22" s="78"/>
      <c r="Y22" s="128"/>
      <c r="Z22" s="77"/>
      <c r="AA22" s="78"/>
      <c r="AB22" s="128"/>
      <c r="AC22" s="77"/>
      <c r="AD22" s="78"/>
      <c r="AE22" s="128"/>
      <c r="AF22" s="77"/>
      <c r="AG22" s="78"/>
    </row>
    <row r="23" spans="2:33" s="86" customFormat="1" x14ac:dyDescent="0.2">
      <c r="D23" s="390"/>
      <c r="E23" s="390"/>
      <c r="F23" s="390"/>
      <c r="G23" s="390"/>
      <c r="H23" s="390"/>
      <c r="I23" s="390"/>
      <c r="J23" s="133"/>
      <c r="K23" s="77"/>
      <c r="L23" s="78"/>
      <c r="M23" s="133"/>
      <c r="N23" s="77"/>
      <c r="O23" s="78"/>
      <c r="P23" s="133"/>
      <c r="Q23" s="77"/>
      <c r="R23" s="78"/>
      <c r="S23" s="133"/>
      <c r="T23" s="77"/>
      <c r="U23" s="78"/>
      <c r="V23" s="133"/>
      <c r="W23" s="77"/>
      <c r="X23" s="78"/>
      <c r="Y23" s="133"/>
      <c r="Z23" s="77"/>
      <c r="AA23" s="78"/>
      <c r="AB23" s="133"/>
      <c r="AC23" s="77"/>
      <c r="AD23" s="78"/>
      <c r="AE23" s="133"/>
      <c r="AF23" s="77"/>
      <c r="AG23" s="78"/>
    </row>
    <row r="24" spans="2:33" s="80" customFormat="1" x14ac:dyDescent="0.2">
      <c r="B24" s="86" t="s">
        <v>107</v>
      </c>
      <c r="C24" s="126" t="s">
        <v>3</v>
      </c>
      <c r="D24" s="170">
        <v>160</v>
      </c>
      <c r="E24" s="196">
        <v>110</v>
      </c>
      <c r="F24" s="172">
        <v>210</v>
      </c>
      <c r="G24" s="174">
        <v>130000000</v>
      </c>
      <c r="H24" s="194">
        <v>90000000</v>
      </c>
      <c r="I24" s="178">
        <v>180000000</v>
      </c>
      <c r="J24" s="127" t="s">
        <v>116</v>
      </c>
      <c r="K24" s="115" t="s">
        <v>116</v>
      </c>
      <c r="L24" s="116" t="s">
        <v>116</v>
      </c>
      <c r="M24" s="127" t="s">
        <v>116</v>
      </c>
      <c r="N24" s="115" t="s">
        <v>116</v>
      </c>
      <c r="O24" s="116" t="s">
        <v>116</v>
      </c>
      <c r="P24" s="127" t="s">
        <v>116</v>
      </c>
      <c r="Q24" s="115" t="s">
        <v>116</v>
      </c>
      <c r="R24" s="116" t="s">
        <v>116</v>
      </c>
      <c r="S24" s="127" t="s">
        <v>116</v>
      </c>
      <c r="T24" s="115" t="s">
        <v>116</v>
      </c>
      <c r="U24" s="116" t="s">
        <v>116</v>
      </c>
      <c r="V24" s="127" t="s">
        <v>116</v>
      </c>
      <c r="W24" s="115" t="s">
        <v>116</v>
      </c>
      <c r="X24" s="116" t="s">
        <v>116</v>
      </c>
      <c r="Y24" s="127" t="s">
        <v>116</v>
      </c>
      <c r="Z24" s="115" t="s">
        <v>116</v>
      </c>
      <c r="AA24" s="116" t="s">
        <v>116</v>
      </c>
      <c r="AB24" s="127" t="s">
        <v>116</v>
      </c>
      <c r="AC24" s="115" t="s">
        <v>116</v>
      </c>
      <c r="AD24" s="116" t="s">
        <v>116</v>
      </c>
      <c r="AE24" s="127" t="s">
        <v>116</v>
      </c>
      <c r="AF24" s="115" t="s">
        <v>116</v>
      </c>
      <c r="AG24" s="116" t="s">
        <v>116</v>
      </c>
    </row>
    <row r="25" spans="2:33" s="86" customFormat="1" x14ac:dyDescent="0.2">
      <c r="B25" s="80"/>
      <c r="C25" s="122" t="s">
        <v>50</v>
      </c>
      <c r="D25" s="170">
        <v>100</v>
      </c>
      <c r="E25" s="196">
        <v>80</v>
      </c>
      <c r="F25" s="172">
        <v>120</v>
      </c>
      <c r="G25" s="175">
        <v>80000000</v>
      </c>
      <c r="H25" s="195">
        <v>60000000</v>
      </c>
      <c r="I25" s="177">
        <v>100000000</v>
      </c>
      <c r="J25" s="128" t="s">
        <v>116</v>
      </c>
      <c r="K25" s="75" t="s">
        <v>116</v>
      </c>
      <c r="L25" s="76" t="s">
        <v>116</v>
      </c>
      <c r="M25" s="128" t="s">
        <v>116</v>
      </c>
      <c r="N25" s="75" t="s">
        <v>116</v>
      </c>
      <c r="O25" s="76" t="s">
        <v>116</v>
      </c>
      <c r="P25" s="128" t="s">
        <v>116</v>
      </c>
      <c r="Q25" s="75" t="s">
        <v>116</v>
      </c>
      <c r="R25" s="76" t="s">
        <v>116</v>
      </c>
      <c r="S25" s="128" t="s">
        <v>116</v>
      </c>
      <c r="T25" s="75" t="s">
        <v>116</v>
      </c>
      <c r="U25" s="76" t="s">
        <v>116</v>
      </c>
      <c r="V25" s="128" t="s">
        <v>116</v>
      </c>
      <c r="W25" s="75" t="s">
        <v>116</v>
      </c>
      <c r="X25" s="76" t="s">
        <v>116</v>
      </c>
      <c r="Y25" s="128" t="s">
        <v>116</v>
      </c>
      <c r="Z25" s="75" t="s">
        <v>116</v>
      </c>
      <c r="AA25" s="76" t="s">
        <v>116</v>
      </c>
      <c r="AB25" s="128" t="s">
        <v>116</v>
      </c>
      <c r="AC25" s="75" t="s">
        <v>116</v>
      </c>
      <c r="AD25" s="76" t="s">
        <v>116</v>
      </c>
      <c r="AE25" s="128" t="s">
        <v>116</v>
      </c>
      <c r="AF25" s="75" t="s">
        <v>116</v>
      </c>
      <c r="AG25" s="76" t="s">
        <v>116</v>
      </c>
    </row>
    <row r="26" spans="2:33" s="86" customFormat="1" x14ac:dyDescent="0.2">
      <c r="B26" s="80"/>
      <c r="C26" s="122" t="s">
        <v>5</v>
      </c>
      <c r="D26" s="170">
        <v>110</v>
      </c>
      <c r="E26" s="196">
        <v>80</v>
      </c>
      <c r="F26" s="172">
        <v>140</v>
      </c>
      <c r="G26" s="175">
        <v>100000000</v>
      </c>
      <c r="H26" s="195">
        <v>80000000</v>
      </c>
      <c r="I26" s="177">
        <v>120000000</v>
      </c>
      <c r="J26" s="128" t="s">
        <v>116</v>
      </c>
      <c r="K26" s="75" t="s">
        <v>116</v>
      </c>
      <c r="L26" s="76" t="s">
        <v>116</v>
      </c>
      <c r="M26" s="128" t="s">
        <v>116</v>
      </c>
      <c r="N26" s="75" t="s">
        <v>116</v>
      </c>
      <c r="O26" s="76" t="s">
        <v>116</v>
      </c>
      <c r="P26" s="128" t="s">
        <v>116</v>
      </c>
      <c r="Q26" s="75" t="s">
        <v>116</v>
      </c>
      <c r="R26" s="76" t="s">
        <v>116</v>
      </c>
      <c r="S26" s="128" t="s">
        <v>116</v>
      </c>
      <c r="T26" s="75" t="s">
        <v>116</v>
      </c>
      <c r="U26" s="76" t="s">
        <v>116</v>
      </c>
      <c r="V26" s="128" t="s">
        <v>116</v>
      </c>
      <c r="W26" s="75" t="s">
        <v>116</v>
      </c>
      <c r="X26" s="76" t="s">
        <v>116</v>
      </c>
      <c r="Y26" s="128" t="s">
        <v>116</v>
      </c>
      <c r="Z26" s="75" t="s">
        <v>116</v>
      </c>
      <c r="AA26" s="76" t="s">
        <v>116</v>
      </c>
      <c r="AB26" s="128" t="s">
        <v>116</v>
      </c>
      <c r="AC26" s="75" t="s">
        <v>116</v>
      </c>
      <c r="AD26" s="76" t="s">
        <v>116</v>
      </c>
      <c r="AE26" s="128" t="s">
        <v>116</v>
      </c>
      <c r="AF26" s="75" t="s">
        <v>116</v>
      </c>
      <c r="AG26" s="76" t="s">
        <v>116</v>
      </c>
    </row>
    <row r="27" spans="2:33" s="86" customFormat="1" x14ac:dyDescent="0.2">
      <c r="B27" s="287" t="s">
        <v>300</v>
      </c>
      <c r="C27" s="122" t="s">
        <v>6</v>
      </c>
      <c r="D27" s="170">
        <v>370</v>
      </c>
      <c r="E27" s="196">
        <v>310</v>
      </c>
      <c r="F27" s="172">
        <v>430</v>
      </c>
      <c r="G27" s="175">
        <v>310000000</v>
      </c>
      <c r="H27" s="195">
        <v>260000000</v>
      </c>
      <c r="I27" s="177">
        <v>360000000</v>
      </c>
      <c r="J27" s="128" t="s">
        <v>116</v>
      </c>
      <c r="K27" s="75" t="s">
        <v>116</v>
      </c>
      <c r="L27" s="76" t="s">
        <v>116</v>
      </c>
      <c r="M27" s="128" t="s">
        <v>116</v>
      </c>
      <c r="N27" s="75" t="s">
        <v>116</v>
      </c>
      <c r="O27" s="76" t="s">
        <v>116</v>
      </c>
      <c r="P27" s="128" t="s">
        <v>116</v>
      </c>
      <c r="Q27" s="75" t="s">
        <v>116</v>
      </c>
      <c r="R27" s="76" t="s">
        <v>116</v>
      </c>
      <c r="S27" s="128" t="s">
        <v>116</v>
      </c>
      <c r="T27" s="75" t="s">
        <v>116</v>
      </c>
      <c r="U27" s="76" t="s">
        <v>116</v>
      </c>
      <c r="V27" s="128" t="s">
        <v>116</v>
      </c>
      <c r="W27" s="75" t="s">
        <v>116</v>
      </c>
      <c r="X27" s="76" t="s">
        <v>116</v>
      </c>
      <c r="Y27" s="128" t="s">
        <v>116</v>
      </c>
      <c r="Z27" s="75" t="s">
        <v>116</v>
      </c>
      <c r="AA27" s="76" t="s">
        <v>116</v>
      </c>
      <c r="AB27" s="128" t="s">
        <v>116</v>
      </c>
      <c r="AC27" s="75" t="s">
        <v>116</v>
      </c>
      <c r="AD27" s="76" t="s">
        <v>116</v>
      </c>
      <c r="AE27" s="128" t="s">
        <v>116</v>
      </c>
      <c r="AF27" s="75" t="s">
        <v>116</v>
      </c>
      <c r="AG27" s="76" t="s">
        <v>116</v>
      </c>
    </row>
    <row r="28" spans="2:33" s="80" customFormat="1" x14ac:dyDescent="0.2">
      <c r="C28" s="80" t="s">
        <v>120</v>
      </c>
      <c r="D28" s="170">
        <v>12800</v>
      </c>
      <c r="E28" s="209" t="s">
        <v>119</v>
      </c>
      <c r="F28" s="210" t="s">
        <v>119</v>
      </c>
      <c r="G28" s="174">
        <v>10500000000</v>
      </c>
      <c r="H28" s="113" t="s">
        <v>119</v>
      </c>
      <c r="I28" s="114" t="s">
        <v>119</v>
      </c>
      <c r="J28" s="127" t="s">
        <v>116</v>
      </c>
      <c r="K28" s="113" t="s">
        <v>119</v>
      </c>
      <c r="L28" s="114" t="s">
        <v>119</v>
      </c>
      <c r="M28" s="127" t="s">
        <v>116</v>
      </c>
      <c r="N28" s="113" t="s">
        <v>119</v>
      </c>
      <c r="O28" s="114" t="s">
        <v>119</v>
      </c>
      <c r="P28" s="127" t="s">
        <v>116</v>
      </c>
      <c r="Q28" s="113" t="s">
        <v>119</v>
      </c>
      <c r="R28" s="114" t="s">
        <v>119</v>
      </c>
      <c r="S28" s="127" t="s">
        <v>116</v>
      </c>
      <c r="T28" s="113" t="s">
        <v>119</v>
      </c>
      <c r="U28" s="114" t="s">
        <v>119</v>
      </c>
      <c r="V28" s="127" t="s">
        <v>116</v>
      </c>
      <c r="W28" s="113" t="s">
        <v>119</v>
      </c>
      <c r="X28" s="114" t="s">
        <v>119</v>
      </c>
      <c r="Y28" s="127" t="s">
        <v>116</v>
      </c>
      <c r="Z28" s="113" t="s">
        <v>119</v>
      </c>
      <c r="AA28" s="114" t="s">
        <v>119</v>
      </c>
      <c r="AB28" s="127" t="s">
        <v>116</v>
      </c>
      <c r="AC28" s="113" t="s">
        <v>119</v>
      </c>
      <c r="AD28" s="114" t="s">
        <v>119</v>
      </c>
      <c r="AE28" s="127" t="s">
        <v>116</v>
      </c>
      <c r="AF28" s="113" t="s">
        <v>119</v>
      </c>
      <c r="AG28" s="114" t="s">
        <v>119</v>
      </c>
    </row>
    <row r="29" spans="2:33" s="86" customFormat="1" x14ac:dyDescent="0.2">
      <c r="B29" s="80"/>
      <c r="C29" s="122"/>
      <c r="D29" s="128"/>
      <c r="E29" s="77"/>
      <c r="F29" s="78"/>
      <c r="G29" s="128"/>
      <c r="H29" s="77"/>
      <c r="I29" s="78"/>
      <c r="J29" s="128"/>
      <c r="K29" s="77"/>
      <c r="L29" s="78"/>
      <c r="M29" s="128"/>
      <c r="N29" s="77"/>
      <c r="O29" s="78"/>
      <c r="P29" s="128"/>
      <c r="Q29" s="77"/>
      <c r="R29" s="78"/>
      <c r="S29" s="128"/>
      <c r="T29" s="77"/>
      <c r="U29" s="78"/>
      <c r="V29" s="128"/>
      <c r="W29" s="77"/>
      <c r="X29" s="78"/>
      <c r="Y29" s="128"/>
      <c r="Z29" s="77"/>
      <c r="AA29" s="78"/>
      <c r="AB29" s="128"/>
      <c r="AC29" s="77"/>
      <c r="AD29" s="78"/>
      <c r="AE29" s="128"/>
      <c r="AF29" s="77"/>
      <c r="AG29" s="78"/>
    </row>
    <row r="30" spans="2:33" s="86" customFormat="1" x14ac:dyDescent="0.2">
      <c r="B30" s="80"/>
      <c r="C30" s="122"/>
      <c r="D30" s="128"/>
      <c r="E30" s="77"/>
      <c r="F30" s="78"/>
      <c r="G30" s="128"/>
      <c r="H30" s="77"/>
      <c r="I30" s="78"/>
      <c r="J30" s="128"/>
      <c r="K30" s="77"/>
      <c r="L30" s="78"/>
      <c r="M30" s="128"/>
      <c r="N30" s="77"/>
      <c r="O30" s="78"/>
      <c r="P30" s="128"/>
      <c r="Q30" s="77"/>
      <c r="R30" s="78"/>
      <c r="S30" s="128"/>
      <c r="T30" s="77"/>
      <c r="U30" s="78"/>
      <c r="V30" s="128"/>
      <c r="W30" s="77"/>
      <c r="X30" s="78"/>
      <c r="Y30" s="128"/>
      <c r="Z30" s="77"/>
      <c r="AA30" s="78"/>
      <c r="AB30" s="128"/>
      <c r="AC30" s="77"/>
      <c r="AD30" s="78"/>
      <c r="AE30" s="128"/>
      <c r="AF30" s="77"/>
      <c r="AG30" s="78"/>
    </row>
    <row r="31" spans="2:33" s="86" customFormat="1" x14ac:dyDescent="0.2">
      <c r="D31" s="390"/>
      <c r="E31" s="390"/>
      <c r="F31" s="390"/>
      <c r="G31" s="390"/>
      <c r="H31" s="390"/>
      <c r="I31" s="390"/>
      <c r="J31" s="390"/>
      <c r="K31" s="390"/>
      <c r="L31" s="390"/>
      <c r="M31" s="389"/>
      <c r="N31" s="389"/>
      <c r="O31" s="389"/>
      <c r="P31" s="389"/>
      <c r="Q31" s="389"/>
      <c r="R31" s="389"/>
      <c r="S31" s="389"/>
      <c r="T31" s="389"/>
      <c r="U31" s="389"/>
      <c r="V31" s="389"/>
      <c r="W31" s="389"/>
      <c r="X31" s="389"/>
      <c r="Y31" s="389"/>
      <c r="Z31" s="389"/>
      <c r="AA31" s="389"/>
      <c r="AB31" s="389"/>
      <c r="AC31" s="389"/>
      <c r="AD31" s="389"/>
      <c r="AE31" s="389"/>
      <c r="AF31" s="389"/>
      <c r="AG31" s="389"/>
    </row>
    <row r="32" spans="2:33" s="80" customFormat="1" x14ac:dyDescent="0.2">
      <c r="B32" s="86" t="s">
        <v>10</v>
      </c>
      <c r="C32" s="126" t="s">
        <v>3</v>
      </c>
      <c r="D32" s="170">
        <v>120</v>
      </c>
      <c r="E32" s="196">
        <v>80</v>
      </c>
      <c r="F32" s="172">
        <v>160</v>
      </c>
      <c r="G32" s="174">
        <v>150000000</v>
      </c>
      <c r="H32" s="194">
        <v>120000000</v>
      </c>
      <c r="I32" s="178">
        <v>180000000</v>
      </c>
      <c r="J32" s="174">
        <v>170000000</v>
      </c>
      <c r="K32" s="194">
        <v>130000000</v>
      </c>
      <c r="L32" s="179">
        <v>210000000</v>
      </c>
      <c r="M32" s="174">
        <v>140000000</v>
      </c>
      <c r="N32" s="194">
        <v>110000000</v>
      </c>
      <c r="O32" s="179">
        <v>180000000</v>
      </c>
      <c r="P32" s="174">
        <v>140000000</v>
      </c>
      <c r="Q32" s="194">
        <v>100000000</v>
      </c>
      <c r="R32" s="179">
        <v>170000000</v>
      </c>
      <c r="S32" s="174">
        <v>150000000</v>
      </c>
      <c r="T32" s="194">
        <v>120000000</v>
      </c>
      <c r="U32" s="179">
        <v>200000000</v>
      </c>
      <c r="V32" s="174">
        <v>110000000</v>
      </c>
      <c r="W32" s="194">
        <v>80000000</v>
      </c>
      <c r="X32" s="179">
        <v>150000000</v>
      </c>
      <c r="Y32" s="174">
        <v>80000000</v>
      </c>
      <c r="Z32" s="194">
        <v>30000000</v>
      </c>
      <c r="AA32" s="179">
        <v>120000000</v>
      </c>
      <c r="AB32" s="261" t="s">
        <v>280</v>
      </c>
      <c r="AC32" s="194">
        <v>100000000</v>
      </c>
      <c r="AD32" s="179">
        <v>170000000</v>
      </c>
      <c r="AE32" s="174">
        <v>50000000</v>
      </c>
      <c r="AF32" s="194">
        <v>30000000</v>
      </c>
      <c r="AG32" s="179">
        <v>80000000</v>
      </c>
    </row>
    <row r="33" spans="2:33" s="86" customFormat="1" x14ac:dyDescent="0.2">
      <c r="B33" s="80"/>
      <c r="C33" s="122" t="s">
        <v>50</v>
      </c>
      <c r="D33" s="170">
        <v>90</v>
      </c>
      <c r="E33" s="196">
        <v>70</v>
      </c>
      <c r="F33" s="172">
        <v>110</v>
      </c>
      <c r="G33" s="175">
        <v>150000000</v>
      </c>
      <c r="H33" s="195">
        <v>120000000</v>
      </c>
      <c r="I33" s="177">
        <v>180000000</v>
      </c>
      <c r="J33" s="175">
        <v>170000000</v>
      </c>
      <c r="K33" s="195">
        <v>140000000</v>
      </c>
      <c r="L33" s="180">
        <v>200000000</v>
      </c>
      <c r="M33" s="175">
        <v>150000000</v>
      </c>
      <c r="N33" s="195">
        <v>130000000</v>
      </c>
      <c r="O33" s="180">
        <v>170000000</v>
      </c>
      <c r="P33" s="175">
        <v>170000000</v>
      </c>
      <c r="Q33" s="195">
        <v>140000000</v>
      </c>
      <c r="R33" s="180">
        <v>190000000</v>
      </c>
      <c r="S33" s="175">
        <v>140000000</v>
      </c>
      <c r="T33" s="195">
        <v>120000000</v>
      </c>
      <c r="U33" s="180">
        <v>170000000</v>
      </c>
      <c r="V33" s="175">
        <v>120000000</v>
      </c>
      <c r="W33" s="195">
        <v>100000000</v>
      </c>
      <c r="X33" s="180">
        <v>140000000</v>
      </c>
      <c r="Y33" s="175">
        <v>110000000</v>
      </c>
      <c r="Z33" s="195">
        <v>70000000</v>
      </c>
      <c r="AA33" s="180">
        <v>160000000</v>
      </c>
      <c r="AB33" s="175">
        <v>90000000</v>
      </c>
      <c r="AC33" s="195">
        <v>70000000</v>
      </c>
      <c r="AD33" s="180">
        <v>110000000</v>
      </c>
      <c r="AE33" s="175">
        <v>100000000</v>
      </c>
      <c r="AF33" s="195">
        <v>70000000</v>
      </c>
      <c r="AG33" s="180">
        <v>140000000</v>
      </c>
    </row>
    <row r="34" spans="2:33" s="86" customFormat="1" x14ac:dyDescent="0.2">
      <c r="B34" s="80"/>
      <c r="C34" s="122" t="s">
        <v>5</v>
      </c>
      <c r="D34" s="170">
        <v>100</v>
      </c>
      <c r="E34" s="196">
        <v>80</v>
      </c>
      <c r="F34" s="172">
        <v>120</v>
      </c>
      <c r="G34" s="175">
        <v>130000000</v>
      </c>
      <c r="H34" s="195">
        <v>110000000</v>
      </c>
      <c r="I34" s="177">
        <v>160000000</v>
      </c>
      <c r="J34" s="175">
        <v>150000000</v>
      </c>
      <c r="K34" s="195">
        <v>120000000</v>
      </c>
      <c r="L34" s="180">
        <v>180000000</v>
      </c>
      <c r="M34" s="175">
        <v>170000000</v>
      </c>
      <c r="N34" s="195">
        <v>140000000</v>
      </c>
      <c r="O34" s="180">
        <v>200000000</v>
      </c>
      <c r="P34" s="175">
        <v>160000000</v>
      </c>
      <c r="Q34" s="195">
        <v>140000000</v>
      </c>
      <c r="R34" s="180">
        <v>190000000</v>
      </c>
      <c r="S34" s="175">
        <v>190000000</v>
      </c>
      <c r="T34" s="195">
        <v>160000000</v>
      </c>
      <c r="U34" s="180">
        <v>210000000</v>
      </c>
      <c r="V34" s="175">
        <v>160000000</v>
      </c>
      <c r="W34" s="195">
        <v>130000000</v>
      </c>
      <c r="X34" s="180">
        <v>190000000</v>
      </c>
      <c r="Y34" s="175">
        <v>200000000</v>
      </c>
      <c r="Z34" s="195">
        <v>170000000</v>
      </c>
      <c r="AA34" s="180">
        <v>230000000</v>
      </c>
      <c r="AB34" s="175">
        <v>150000000</v>
      </c>
      <c r="AC34" s="195">
        <v>100000000</v>
      </c>
      <c r="AD34" s="180">
        <v>190000000</v>
      </c>
      <c r="AE34" s="175">
        <v>160000000</v>
      </c>
      <c r="AF34" s="195">
        <v>80000000</v>
      </c>
      <c r="AG34" s="180">
        <v>230000000</v>
      </c>
    </row>
    <row r="35" spans="2:33" s="86" customFormat="1" x14ac:dyDescent="0.2">
      <c r="B35" s="287" t="s">
        <v>300</v>
      </c>
      <c r="C35" s="122" t="s">
        <v>6</v>
      </c>
      <c r="D35" s="170">
        <v>310</v>
      </c>
      <c r="E35" s="196">
        <v>270</v>
      </c>
      <c r="F35" s="172">
        <v>360</v>
      </c>
      <c r="G35" s="175">
        <v>430000000</v>
      </c>
      <c r="H35" s="195">
        <v>380000000</v>
      </c>
      <c r="I35" s="177">
        <v>480000000</v>
      </c>
      <c r="J35" s="175">
        <v>490000000</v>
      </c>
      <c r="K35" s="195">
        <v>430000000</v>
      </c>
      <c r="L35" s="180">
        <v>550000000</v>
      </c>
      <c r="M35" s="175">
        <v>460000000</v>
      </c>
      <c r="N35" s="195">
        <v>410000000</v>
      </c>
      <c r="O35" s="180">
        <v>520000000</v>
      </c>
      <c r="P35" s="175">
        <v>470000000</v>
      </c>
      <c r="Q35" s="195">
        <v>420000000</v>
      </c>
      <c r="R35" s="180">
        <v>520000000</v>
      </c>
      <c r="S35" s="175">
        <v>480000000</v>
      </c>
      <c r="T35" s="195">
        <v>430000000</v>
      </c>
      <c r="U35" s="180">
        <v>540000000</v>
      </c>
      <c r="V35" s="175">
        <v>390000000</v>
      </c>
      <c r="W35" s="195">
        <v>350000000</v>
      </c>
      <c r="X35" s="180">
        <v>440000000</v>
      </c>
      <c r="Y35" s="175">
        <v>380000000</v>
      </c>
      <c r="Z35" s="195">
        <v>310000000</v>
      </c>
      <c r="AA35" s="180">
        <v>450000000</v>
      </c>
      <c r="AB35" s="175">
        <v>370000000</v>
      </c>
      <c r="AC35" s="195">
        <v>320000000</v>
      </c>
      <c r="AD35" s="180">
        <v>430000000</v>
      </c>
      <c r="AE35" s="175">
        <v>310000000</v>
      </c>
      <c r="AF35" s="195">
        <v>220000000</v>
      </c>
      <c r="AG35" s="180">
        <v>400000000</v>
      </c>
    </row>
    <row r="36" spans="2:33" s="80" customFormat="1" x14ac:dyDescent="0.2">
      <c r="C36" s="80" t="s">
        <v>120</v>
      </c>
      <c r="D36" s="170">
        <v>6700</v>
      </c>
      <c r="E36" s="209" t="s">
        <v>119</v>
      </c>
      <c r="F36" s="210" t="s">
        <v>119</v>
      </c>
      <c r="G36" s="174">
        <v>7200000000</v>
      </c>
      <c r="H36" s="113" t="s">
        <v>119</v>
      </c>
      <c r="I36" s="114" t="s">
        <v>119</v>
      </c>
      <c r="J36" s="174">
        <v>7600000000</v>
      </c>
      <c r="K36" s="113" t="s">
        <v>119</v>
      </c>
      <c r="L36" s="114" t="s">
        <v>119</v>
      </c>
      <c r="M36" s="174">
        <v>8200000000</v>
      </c>
      <c r="N36" s="113" t="s">
        <v>119</v>
      </c>
      <c r="O36" s="114" t="s">
        <v>119</v>
      </c>
      <c r="P36" s="174">
        <v>8300000000</v>
      </c>
      <c r="Q36" s="113" t="s">
        <v>119</v>
      </c>
      <c r="R36" s="114" t="s">
        <v>119</v>
      </c>
      <c r="S36" s="174">
        <v>8200000000</v>
      </c>
      <c r="T36" s="113" t="s">
        <v>119</v>
      </c>
      <c r="U36" s="114" t="s">
        <v>119</v>
      </c>
      <c r="V36" s="174">
        <v>7800000000</v>
      </c>
      <c r="W36" s="113" t="s">
        <v>119</v>
      </c>
      <c r="X36" s="114" t="s">
        <v>119</v>
      </c>
      <c r="Y36" s="174">
        <v>7500000000</v>
      </c>
      <c r="Z36" s="113" t="s">
        <v>119</v>
      </c>
      <c r="AA36" s="114" t="s">
        <v>119</v>
      </c>
      <c r="AB36" s="174">
        <v>7000000000</v>
      </c>
      <c r="AC36" s="113" t="s">
        <v>119</v>
      </c>
      <c r="AD36" s="114" t="s">
        <v>119</v>
      </c>
      <c r="AE36" s="174">
        <v>6500000000</v>
      </c>
      <c r="AF36" s="113" t="s">
        <v>119</v>
      </c>
      <c r="AG36" s="114" t="s">
        <v>119</v>
      </c>
    </row>
    <row r="37" spans="2:33" s="86" customFormat="1" x14ac:dyDescent="0.2">
      <c r="B37" s="80"/>
      <c r="C37" s="122"/>
      <c r="D37" s="128"/>
      <c r="E37" s="77"/>
      <c r="F37" s="78"/>
      <c r="G37" s="128"/>
      <c r="H37" s="77"/>
      <c r="I37" s="78"/>
      <c r="J37" s="128"/>
      <c r="K37" s="77"/>
      <c r="L37" s="78"/>
      <c r="M37" s="128"/>
      <c r="N37" s="77"/>
      <c r="O37" s="78"/>
      <c r="P37" s="128"/>
      <c r="Q37" s="77"/>
      <c r="R37" s="78"/>
      <c r="S37" s="128"/>
      <c r="T37" s="77"/>
      <c r="U37" s="78"/>
      <c r="V37" s="128"/>
      <c r="W37" s="77"/>
      <c r="X37" s="78"/>
      <c r="Y37" s="128"/>
      <c r="Z37" s="77"/>
      <c r="AA37" s="78"/>
      <c r="AB37" s="128"/>
      <c r="AC37" s="77"/>
      <c r="AD37" s="78"/>
      <c r="AE37" s="128"/>
      <c r="AF37" s="77"/>
      <c r="AG37" s="78"/>
    </row>
    <row r="38" spans="2:33" s="86" customFormat="1" x14ac:dyDescent="0.2">
      <c r="B38" s="80"/>
      <c r="C38" s="122"/>
      <c r="D38" s="128"/>
      <c r="E38" s="77"/>
      <c r="F38" s="78"/>
      <c r="G38" s="128"/>
      <c r="H38" s="77"/>
      <c r="I38" s="78"/>
      <c r="J38" s="128"/>
      <c r="K38" s="77"/>
      <c r="L38" s="78"/>
      <c r="M38" s="128"/>
      <c r="N38" s="77"/>
      <c r="O38" s="78"/>
      <c r="P38" s="128"/>
      <c r="Q38" s="77"/>
      <c r="R38" s="78"/>
      <c r="S38" s="128"/>
      <c r="T38" s="77"/>
      <c r="U38" s="78"/>
      <c r="V38" s="128"/>
      <c r="W38" s="77"/>
      <c r="X38" s="78"/>
      <c r="Y38" s="128"/>
      <c r="Z38" s="77"/>
      <c r="AA38" s="78"/>
      <c r="AB38" s="128"/>
      <c r="AC38" s="77"/>
      <c r="AD38" s="78"/>
      <c r="AE38" s="128"/>
      <c r="AF38" s="77"/>
      <c r="AG38" s="78"/>
    </row>
    <row r="39" spans="2:33" s="86" customFormat="1" x14ac:dyDescent="0.2">
      <c r="C39" s="137"/>
      <c r="D39" s="64"/>
      <c r="E39" s="22"/>
      <c r="F39" s="22"/>
      <c r="G39" s="64"/>
      <c r="H39" s="22"/>
      <c r="I39" s="22"/>
      <c r="J39" s="64"/>
      <c r="K39" s="22"/>
      <c r="L39" s="22"/>
      <c r="M39" s="64"/>
      <c r="N39" s="22"/>
      <c r="O39" s="22"/>
      <c r="P39" s="64"/>
      <c r="Q39" s="22"/>
      <c r="R39" s="22"/>
      <c r="S39" s="64"/>
      <c r="T39" s="22"/>
      <c r="U39" s="22"/>
      <c r="V39" s="64"/>
      <c r="W39" s="22"/>
      <c r="X39" s="22"/>
      <c r="Y39" s="64"/>
      <c r="Z39" s="22"/>
      <c r="AA39" s="22"/>
      <c r="AB39" s="64"/>
      <c r="AC39" s="22"/>
      <c r="AD39" s="22"/>
      <c r="AE39" s="64"/>
      <c r="AF39" s="22"/>
      <c r="AG39" s="22"/>
    </row>
    <row r="40" spans="2:33" s="80" customFormat="1" ht="14.25" x14ac:dyDescent="0.2">
      <c r="B40" s="122" t="s">
        <v>219</v>
      </c>
      <c r="C40" s="126" t="s">
        <v>3</v>
      </c>
      <c r="D40" s="170">
        <v>590</v>
      </c>
      <c r="E40" s="196">
        <v>350</v>
      </c>
      <c r="F40" s="368">
        <v>670</v>
      </c>
      <c r="G40" s="174">
        <v>430000000</v>
      </c>
      <c r="H40" s="194">
        <v>300000000</v>
      </c>
      <c r="I40" s="178">
        <v>650000000</v>
      </c>
      <c r="J40" s="174">
        <v>320000000</v>
      </c>
      <c r="K40" s="194">
        <v>180000000</v>
      </c>
      <c r="L40" s="179">
        <v>430000000</v>
      </c>
      <c r="M40" s="174">
        <v>350000000</v>
      </c>
      <c r="N40" s="194">
        <v>210000000</v>
      </c>
      <c r="O40" s="179">
        <v>490000000</v>
      </c>
      <c r="P40" s="174">
        <v>300000000</v>
      </c>
      <c r="Q40" s="194">
        <v>190000000</v>
      </c>
      <c r="R40" s="179">
        <v>430000000</v>
      </c>
      <c r="S40" s="174">
        <v>250000000</v>
      </c>
      <c r="T40" s="194">
        <v>150000000</v>
      </c>
      <c r="U40" s="179">
        <v>360000000</v>
      </c>
      <c r="V40" s="174">
        <v>250000000</v>
      </c>
      <c r="W40" s="194">
        <v>160000000</v>
      </c>
      <c r="X40" s="179">
        <v>430000000</v>
      </c>
      <c r="Y40" s="174">
        <v>190000000</v>
      </c>
      <c r="Z40" s="194">
        <v>90000000</v>
      </c>
      <c r="AA40" s="179">
        <v>280000000</v>
      </c>
      <c r="AB40" s="174">
        <v>100000000</v>
      </c>
      <c r="AC40" s="194">
        <v>80000000</v>
      </c>
      <c r="AD40" s="179">
        <v>210000000</v>
      </c>
      <c r="AE40" s="174">
        <v>140000000</v>
      </c>
      <c r="AF40" s="194">
        <v>70000000</v>
      </c>
      <c r="AG40" s="179">
        <v>220000000</v>
      </c>
    </row>
    <row r="41" spans="2:33" s="86" customFormat="1" x14ac:dyDescent="0.2">
      <c r="B41" s="80"/>
      <c r="C41" s="122" t="s">
        <v>50</v>
      </c>
      <c r="D41" s="171">
        <v>550</v>
      </c>
      <c r="E41" s="197">
        <v>370</v>
      </c>
      <c r="F41" s="369">
        <v>610</v>
      </c>
      <c r="G41" s="175">
        <v>900000000</v>
      </c>
      <c r="H41" s="195">
        <v>720000000</v>
      </c>
      <c r="I41" s="177">
        <v>1160000000</v>
      </c>
      <c r="J41" s="175">
        <v>780000000</v>
      </c>
      <c r="K41" s="195">
        <v>570000000</v>
      </c>
      <c r="L41" s="180">
        <v>930000000</v>
      </c>
      <c r="M41" s="175">
        <v>650000000</v>
      </c>
      <c r="N41" s="195">
        <v>490000000</v>
      </c>
      <c r="O41" s="180">
        <v>780000000</v>
      </c>
      <c r="P41" s="175">
        <v>590000000</v>
      </c>
      <c r="Q41" s="195">
        <v>430000000</v>
      </c>
      <c r="R41" s="180">
        <v>730000000</v>
      </c>
      <c r="S41" s="175">
        <v>560000000</v>
      </c>
      <c r="T41" s="195">
        <v>410000000</v>
      </c>
      <c r="U41" s="180">
        <v>660000000</v>
      </c>
      <c r="V41" s="175">
        <v>470000000</v>
      </c>
      <c r="W41" s="195">
        <v>360000000</v>
      </c>
      <c r="X41" s="180">
        <v>630000000</v>
      </c>
      <c r="Y41" s="175">
        <v>340000000</v>
      </c>
      <c r="Z41" s="195">
        <v>230000000</v>
      </c>
      <c r="AA41" s="180">
        <v>440000000</v>
      </c>
      <c r="AB41" s="175">
        <v>450000000</v>
      </c>
      <c r="AC41" s="195">
        <v>400000000</v>
      </c>
      <c r="AD41" s="180">
        <v>680000000</v>
      </c>
      <c r="AE41" s="175">
        <v>440000000</v>
      </c>
      <c r="AF41" s="195">
        <v>340000000</v>
      </c>
      <c r="AG41" s="180">
        <v>560000000</v>
      </c>
    </row>
    <row r="42" spans="2:33" s="86" customFormat="1" x14ac:dyDescent="0.2">
      <c r="B42" s="80"/>
      <c r="C42" s="122" t="s">
        <v>5</v>
      </c>
      <c r="D42" s="171">
        <v>140</v>
      </c>
      <c r="E42" s="197">
        <v>50</v>
      </c>
      <c r="F42" s="369">
        <v>180</v>
      </c>
      <c r="G42" s="175">
        <v>120000000</v>
      </c>
      <c r="H42" s="195">
        <v>70000000</v>
      </c>
      <c r="I42" s="177">
        <v>230000000</v>
      </c>
      <c r="J42" s="175">
        <v>120000000</v>
      </c>
      <c r="K42" s="195">
        <v>60000000</v>
      </c>
      <c r="L42" s="180">
        <v>200000000</v>
      </c>
      <c r="M42" s="175">
        <v>130000000</v>
      </c>
      <c r="N42" s="195">
        <v>70000000</v>
      </c>
      <c r="O42" s="180">
        <v>210000000</v>
      </c>
      <c r="P42" s="175">
        <v>90000000</v>
      </c>
      <c r="Q42" s="195">
        <v>50000000</v>
      </c>
      <c r="R42" s="180">
        <v>160000000</v>
      </c>
      <c r="S42" s="175">
        <v>140000000</v>
      </c>
      <c r="T42" s="195">
        <v>70000000</v>
      </c>
      <c r="U42" s="180">
        <v>310000000</v>
      </c>
      <c r="V42" s="175">
        <v>100000000</v>
      </c>
      <c r="W42" s="195">
        <v>30000000</v>
      </c>
      <c r="X42" s="180">
        <v>180000000</v>
      </c>
      <c r="Y42" s="175">
        <v>200000000</v>
      </c>
      <c r="Z42" s="195">
        <v>80000000</v>
      </c>
      <c r="AA42" s="180">
        <v>310000000</v>
      </c>
      <c r="AB42" s="175">
        <v>210000000</v>
      </c>
      <c r="AC42" s="195">
        <v>170000000</v>
      </c>
      <c r="AD42" s="180">
        <v>330000000</v>
      </c>
      <c r="AE42" s="175">
        <v>190000000</v>
      </c>
      <c r="AF42" s="195">
        <v>80000000</v>
      </c>
      <c r="AG42" s="180">
        <v>300000000</v>
      </c>
    </row>
    <row r="43" spans="2:33" s="86" customFormat="1" x14ac:dyDescent="0.2">
      <c r="B43" s="287" t="s">
        <v>300</v>
      </c>
      <c r="C43" s="122" t="s">
        <v>6</v>
      </c>
      <c r="D43" s="171">
        <v>1280</v>
      </c>
      <c r="E43" s="197">
        <v>980</v>
      </c>
      <c r="F43" s="369">
        <v>1380</v>
      </c>
      <c r="G43" s="175">
        <v>1450000000</v>
      </c>
      <c r="H43" s="195">
        <v>1260000000</v>
      </c>
      <c r="I43" s="177">
        <v>1810000000</v>
      </c>
      <c r="J43" s="175">
        <v>1220000000</v>
      </c>
      <c r="K43" s="195">
        <v>1000000000</v>
      </c>
      <c r="L43" s="180">
        <v>1430000000</v>
      </c>
      <c r="M43" s="175">
        <v>1130000000</v>
      </c>
      <c r="N43" s="195">
        <v>930000000</v>
      </c>
      <c r="O43" s="180">
        <v>1340000000</v>
      </c>
      <c r="P43" s="175">
        <v>980000000</v>
      </c>
      <c r="Q43" s="195">
        <v>790000000</v>
      </c>
      <c r="R43" s="180">
        <v>1190000000</v>
      </c>
      <c r="S43" s="175">
        <v>950000000</v>
      </c>
      <c r="T43" s="195">
        <v>800000000</v>
      </c>
      <c r="U43" s="180">
        <v>1150000000</v>
      </c>
      <c r="V43" s="175">
        <v>810000000</v>
      </c>
      <c r="W43" s="195">
        <v>640000000</v>
      </c>
      <c r="X43" s="180">
        <v>1060000000</v>
      </c>
      <c r="Y43" s="175">
        <v>720000000</v>
      </c>
      <c r="Z43" s="195">
        <v>540000000</v>
      </c>
      <c r="AA43" s="180">
        <v>890000000</v>
      </c>
      <c r="AB43" s="175">
        <v>750000000</v>
      </c>
      <c r="AC43" s="195">
        <v>690000000</v>
      </c>
      <c r="AD43" s="180">
        <v>1040000000</v>
      </c>
      <c r="AE43" s="175">
        <v>760000000</v>
      </c>
      <c r="AF43" s="195">
        <v>600000000</v>
      </c>
      <c r="AG43" s="180">
        <v>930000000</v>
      </c>
    </row>
    <row r="44" spans="2:33" s="80" customFormat="1" x14ac:dyDescent="0.2">
      <c r="C44" s="80" t="s">
        <v>120</v>
      </c>
      <c r="D44" s="170">
        <v>24300</v>
      </c>
      <c r="E44" s="209" t="s">
        <v>119</v>
      </c>
      <c r="F44" s="370" t="s">
        <v>119</v>
      </c>
      <c r="G44" s="174">
        <v>24200000000</v>
      </c>
      <c r="H44" s="113" t="s">
        <v>119</v>
      </c>
      <c r="I44" s="114" t="s">
        <v>119</v>
      </c>
      <c r="J44" s="174">
        <v>23700000000</v>
      </c>
      <c r="K44" s="113" t="s">
        <v>119</v>
      </c>
      <c r="L44" s="114" t="s">
        <v>119</v>
      </c>
      <c r="M44" s="174">
        <v>22800000000</v>
      </c>
      <c r="N44" s="113" t="s">
        <v>119</v>
      </c>
      <c r="O44" s="114" t="s">
        <v>119</v>
      </c>
      <c r="P44" s="174">
        <v>21400000000</v>
      </c>
      <c r="Q44" s="113" t="s">
        <v>119</v>
      </c>
      <c r="R44" s="114" t="s">
        <v>119</v>
      </c>
      <c r="S44" s="174">
        <v>20000000000</v>
      </c>
      <c r="T44" s="113" t="s">
        <v>119</v>
      </c>
      <c r="U44" s="114" t="s">
        <v>119</v>
      </c>
      <c r="V44" s="174">
        <v>17100000000</v>
      </c>
      <c r="W44" s="113" t="s">
        <v>119</v>
      </c>
      <c r="X44" s="114" t="s">
        <v>119</v>
      </c>
      <c r="Y44" s="174">
        <v>15800000000</v>
      </c>
      <c r="Z44" s="113" t="s">
        <v>119</v>
      </c>
      <c r="AA44" s="114" t="s">
        <v>119</v>
      </c>
      <c r="AB44" s="174">
        <v>14900000000</v>
      </c>
      <c r="AC44" s="113" t="s">
        <v>119</v>
      </c>
      <c r="AD44" s="114" t="s">
        <v>119</v>
      </c>
      <c r="AE44" s="174">
        <v>13900000000</v>
      </c>
      <c r="AF44" s="113" t="s">
        <v>119</v>
      </c>
      <c r="AG44" s="114" t="s">
        <v>119</v>
      </c>
    </row>
    <row r="45" spans="2:33" s="86" customFormat="1" x14ac:dyDescent="0.2">
      <c r="B45" s="80"/>
      <c r="C45" s="122"/>
      <c r="D45" s="213"/>
      <c r="E45" s="207"/>
      <c r="F45" s="365"/>
      <c r="G45" s="128"/>
      <c r="H45" s="77"/>
      <c r="I45" s="78"/>
      <c r="J45" s="128"/>
      <c r="K45" s="77"/>
      <c r="L45" s="78"/>
      <c r="M45" s="128"/>
      <c r="N45" s="77"/>
      <c r="O45" s="78"/>
      <c r="P45" s="128"/>
      <c r="Q45" s="77"/>
      <c r="R45" s="78"/>
      <c r="S45" s="128"/>
      <c r="T45" s="77"/>
      <c r="U45" s="78"/>
      <c r="V45" s="128"/>
      <c r="W45" s="77"/>
      <c r="X45" s="78"/>
      <c r="Y45" s="128"/>
      <c r="Z45" s="77"/>
      <c r="AA45" s="78"/>
      <c r="AB45" s="128"/>
      <c r="AC45" s="77"/>
      <c r="AD45" s="78"/>
      <c r="AE45" s="128"/>
      <c r="AF45" s="77"/>
      <c r="AG45" s="78"/>
    </row>
    <row r="46" spans="2:33" s="86" customFormat="1" x14ac:dyDescent="0.2">
      <c r="B46" s="80"/>
      <c r="C46" s="122"/>
      <c r="D46" s="213"/>
      <c r="E46" s="207"/>
      <c r="F46" s="365"/>
      <c r="G46" s="128"/>
      <c r="H46" s="77"/>
      <c r="I46" s="78"/>
      <c r="J46" s="128"/>
      <c r="K46" s="77"/>
      <c r="L46" s="78"/>
      <c r="M46" s="128"/>
      <c r="N46" s="77"/>
      <c r="O46" s="78"/>
      <c r="P46" s="128"/>
      <c r="Q46" s="77"/>
      <c r="R46" s="78"/>
      <c r="S46" s="128"/>
      <c r="T46" s="77"/>
      <c r="U46" s="78"/>
      <c r="V46" s="128"/>
      <c r="W46" s="77"/>
      <c r="X46" s="78"/>
      <c r="Y46" s="128"/>
      <c r="Z46" s="77"/>
      <c r="AA46" s="78"/>
      <c r="AB46" s="128"/>
      <c r="AC46" s="77"/>
      <c r="AD46" s="78"/>
      <c r="AE46" s="128"/>
      <c r="AF46" s="77"/>
      <c r="AG46" s="78"/>
    </row>
    <row r="47" spans="2:33" s="86" customFormat="1" x14ac:dyDescent="0.2">
      <c r="C47" s="122"/>
      <c r="D47" s="138"/>
      <c r="E47" s="41"/>
      <c r="F47" s="366"/>
      <c r="G47" s="138"/>
      <c r="H47" s="41"/>
      <c r="I47" s="42"/>
      <c r="J47" s="138"/>
      <c r="K47" s="41"/>
      <c r="L47" s="42"/>
      <c r="M47" s="138"/>
      <c r="N47" s="41"/>
      <c r="O47" s="42"/>
      <c r="P47" s="138"/>
      <c r="Q47" s="41"/>
      <c r="R47" s="42"/>
      <c r="S47" s="138"/>
      <c r="T47" s="41"/>
      <c r="U47" s="42"/>
      <c r="V47" s="138"/>
      <c r="W47" s="41"/>
      <c r="X47" s="42"/>
      <c r="Y47" s="138"/>
      <c r="Z47" s="41"/>
      <c r="AA47" s="42"/>
      <c r="AB47" s="138"/>
      <c r="AC47" s="41"/>
      <c r="AD47" s="42"/>
      <c r="AE47" s="138"/>
      <c r="AF47" s="41"/>
      <c r="AG47" s="42"/>
    </row>
    <row r="48" spans="2:33" s="80" customFormat="1" x14ac:dyDescent="0.2">
      <c r="B48" s="92" t="s">
        <v>70</v>
      </c>
      <c r="C48" s="126" t="s">
        <v>3</v>
      </c>
      <c r="D48" s="170">
        <v>550</v>
      </c>
      <c r="E48" s="196">
        <v>350</v>
      </c>
      <c r="F48" s="368">
        <v>600</v>
      </c>
      <c r="G48" s="174">
        <v>380000000</v>
      </c>
      <c r="H48" s="194">
        <v>290000000</v>
      </c>
      <c r="I48" s="178">
        <v>570000000</v>
      </c>
      <c r="J48" s="174" t="s">
        <v>281</v>
      </c>
      <c r="K48" s="194">
        <v>190000000</v>
      </c>
      <c r="L48" s="179">
        <v>390000000</v>
      </c>
      <c r="M48" s="174">
        <v>300000000</v>
      </c>
      <c r="N48" s="194">
        <v>210000000</v>
      </c>
      <c r="O48" s="179">
        <v>390000000</v>
      </c>
      <c r="P48" s="174">
        <v>250000000</v>
      </c>
      <c r="Q48" s="194">
        <v>160000000</v>
      </c>
      <c r="R48" s="179">
        <v>360000000</v>
      </c>
      <c r="S48" s="174">
        <v>220000000</v>
      </c>
      <c r="T48" s="194">
        <v>130000000</v>
      </c>
      <c r="U48" s="179">
        <v>320000000</v>
      </c>
      <c r="V48" s="174">
        <v>220000000</v>
      </c>
      <c r="W48" s="194">
        <v>130000000</v>
      </c>
      <c r="X48" s="179">
        <v>380000000</v>
      </c>
      <c r="Y48" s="174">
        <v>170000000</v>
      </c>
      <c r="Z48" s="194">
        <v>70000000</v>
      </c>
      <c r="AA48" s="179">
        <v>260000000</v>
      </c>
      <c r="AB48" s="174">
        <v>90000000</v>
      </c>
      <c r="AC48" s="194">
        <v>70000000</v>
      </c>
      <c r="AD48" s="179">
        <v>210000000</v>
      </c>
      <c r="AE48" s="174">
        <v>130000000</v>
      </c>
      <c r="AF48" s="194">
        <v>50000000</v>
      </c>
      <c r="AG48" s="179">
        <v>190000000</v>
      </c>
    </row>
    <row r="49" spans="2:33" s="86" customFormat="1" x14ac:dyDescent="0.2">
      <c r="B49" s="92"/>
      <c r="C49" s="122" t="s">
        <v>50</v>
      </c>
      <c r="D49" s="171">
        <v>460</v>
      </c>
      <c r="E49" s="197">
        <v>310</v>
      </c>
      <c r="F49" s="369">
        <v>500</v>
      </c>
      <c r="G49" s="175">
        <v>800000000</v>
      </c>
      <c r="H49" s="195">
        <v>640000000</v>
      </c>
      <c r="I49" s="177">
        <v>1020000000</v>
      </c>
      <c r="J49" s="175" t="s">
        <v>282</v>
      </c>
      <c r="K49" s="195">
        <v>520000000</v>
      </c>
      <c r="L49" s="180">
        <v>800000000</v>
      </c>
      <c r="M49" s="175">
        <v>560000000</v>
      </c>
      <c r="N49" s="195">
        <v>440000000</v>
      </c>
      <c r="O49" s="180">
        <v>640000000</v>
      </c>
      <c r="P49" s="175">
        <v>500000000</v>
      </c>
      <c r="Q49" s="195">
        <v>360000000</v>
      </c>
      <c r="R49" s="180">
        <v>610000000</v>
      </c>
      <c r="S49" s="175">
        <v>490000000</v>
      </c>
      <c r="T49" s="195">
        <v>370000000</v>
      </c>
      <c r="U49" s="180">
        <v>560000000</v>
      </c>
      <c r="V49" s="175">
        <v>400000000</v>
      </c>
      <c r="W49" s="195">
        <v>290000000</v>
      </c>
      <c r="X49" s="180">
        <v>550000000</v>
      </c>
      <c r="Y49" s="175">
        <v>280000000</v>
      </c>
      <c r="Z49" s="195">
        <v>190000000</v>
      </c>
      <c r="AA49" s="180">
        <v>350000000</v>
      </c>
      <c r="AB49" s="175">
        <v>360000000</v>
      </c>
      <c r="AC49" s="195">
        <v>330000000</v>
      </c>
      <c r="AD49" s="180">
        <v>610000000</v>
      </c>
      <c r="AE49" s="175">
        <v>350000000</v>
      </c>
      <c r="AF49" s="195">
        <v>260000000</v>
      </c>
      <c r="AG49" s="180">
        <v>420000000</v>
      </c>
    </row>
    <row r="50" spans="2:33" s="86" customFormat="1" x14ac:dyDescent="0.2">
      <c r="B50" s="92"/>
      <c r="C50" s="122" t="s">
        <v>5</v>
      </c>
      <c r="D50" s="171">
        <v>100</v>
      </c>
      <c r="E50" s="197">
        <v>20</v>
      </c>
      <c r="F50" s="369">
        <v>130</v>
      </c>
      <c r="G50" s="175">
        <v>70000000</v>
      </c>
      <c r="H50" s="195">
        <v>40000000</v>
      </c>
      <c r="I50" s="177">
        <v>140000000</v>
      </c>
      <c r="J50" s="175" t="s">
        <v>283</v>
      </c>
      <c r="K50" s="195">
        <v>30000000</v>
      </c>
      <c r="L50" s="180">
        <v>130000000</v>
      </c>
      <c r="M50" s="175">
        <v>90000000</v>
      </c>
      <c r="N50" s="195">
        <v>50000000</v>
      </c>
      <c r="O50" s="180">
        <v>150000000</v>
      </c>
      <c r="P50" s="175">
        <v>60000000</v>
      </c>
      <c r="Q50" s="195">
        <v>30000000</v>
      </c>
      <c r="R50" s="180">
        <v>100000000</v>
      </c>
      <c r="S50" s="175">
        <v>90000000</v>
      </c>
      <c r="T50" s="195">
        <v>40000000</v>
      </c>
      <c r="U50" s="180">
        <v>200000000</v>
      </c>
      <c r="V50" s="175">
        <v>80000000</v>
      </c>
      <c r="W50" s="195">
        <v>20000000</v>
      </c>
      <c r="X50" s="180">
        <v>150000000</v>
      </c>
      <c r="Y50" s="175">
        <v>150000000</v>
      </c>
      <c r="Z50" s="195">
        <v>60000000</v>
      </c>
      <c r="AA50" s="180">
        <v>250000000</v>
      </c>
      <c r="AB50" s="175">
        <v>160000000</v>
      </c>
      <c r="AC50" s="195">
        <v>140000000</v>
      </c>
      <c r="AD50" s="180">
        <v>290000000</v>
      </c>
      <c r="AE50" s="175">
        <v>160000000</v>
      </c>
      <c r="AF50" s="195">
        <v>50000000</v>
      </c>
      <c r="AG50" s="180">
        <v>250000000</v>
      </c>
    </row>
    <row r="51" spans="2:33" s="86" customFormat="1" x14ac:dyDescent="0.2">
      <c r="B51" s="287" t="s">
        <v>300</v>
      </c>
      <c r="C51" s="122" t="s">
        <v>6</v>
      </c>
      <c r="D51" s="171">
        <v>1110</v>
      </c>
      <c r="E51" s="197">
        <v>810</v>
      </c>
      <c r="F51" s="369">
        <v>1170</v>
      </c>
      <c r="G51" s="175">
        <v>1240000000</v>
      </c>
      <c r="H51" s="195">
        <v>1050000000</v>
      </c>
      <c r="I51" s="177">
        <v>1520000000</v>
      </c>
      <c r="J51" s="175">
        <v>1030000000</v>
      </c>
      <c r="K51" s="195">
        <v>830000000</v>
      </c>
      <c r="L51" s="180">
        <v>1190000000</v>
      </c>
      <c r="M51" s="175">
        <v>950000000</v>
      </c>
      <c r="N51" s="195">
        <v>780000000</v>
      </c>
      <c r="O51" s="180">
        <v>1070000000</v>
      </c>
      <c r="P51" s="175">
        <v>800000000</v>
      </c>
      <c r="Q51" s="195">
        <v>690000000</v>
      </c>
      <c r="R51" s="180">
        <v>970000000</v>
      </c>
      <c r="S51" s="175">
        <v>800000000</v>
      </c>
      <c r="T51" s="195">
        <v>680000000</v>
      </c>
      <c r="U51" s="180">
        <v>960000000</v>
      </c>
      <c r="V51" s="175">
        <v>690000000</v>
      </c>
      <c r="W51" s="195">
        <v>540000000</v>
      </c>
      <c r="X51" s="180">
        <v>930000000</v>
      </c>
      <c r="Y51" s="175">
        <v>590000000</v>
      </c>
      <c r="Z51" s="195">
        <v>420000000</v>
      </c>
      <c r="AA51" s="180">
        <v>730000000</v>
      </c>
      <c r="AB51" s="175">
        <v>620000000</v>
      </c>
      <c r="AC51" s="195">
        <v>570000000</v>
      </c>
      <c r="AD51" s="180">
        <v>910000000</v>
      </c>
      <c r="AE51" s="175">
        <v>630000000</v>
      </c>
      <c r="AF51" s="195">
        <v>470000000</v>
      </c>
      <c r="AG51" s="180">
        <v>760000000</v>
      </c>
    </row>
    <row r="52" spans="2:33" s="80" customFormat="1" x14ac:dyDescent="0.2">
      <c r="B52" s="92"/>
      <c r="C52" s="80" t="s">
        <v>120</v>
      </c>
      <c r="D52" s="170">
        <v>17700</v>
      </c>
      <c r="E52" s="209" t="s">
        <v>119</v>
      </c>
      <c r="F52" s="370" t="s">
        <v>119</v>
      </c>
      <c r="G52" s="174">
        <v>17600000000</v>
      </c>
      <c r="H52" s="113" t="s">
        <v>119</v>
      </c>
      <c r="I52" s="114" t="s">
        <v>119</v>
      </c>
      <c r="J52" s="134"/>
      <c r="K52" s="113" t="s">
        <v>119</v>
      </c>
      <c r="L52" s="114" t="s">
        <v>119</v>
      </c>
      <c r="M52" s="134"/>
      <c r="N52" s="113" t="s">
        <v>119</v>
      </c>
      <c r="O52" s="114" t="s">
        <v>119</v>
      </c>
      <c r="P52" s="134"/>
      <c r="Q52" s="113" t="s">
        <v>119</v>
      </c>
      <c r="R52" s="114" t="s">
        <v>119</v>
      </c>
      <c r="S52" s="134"/>
      <c r="T52" s="113" t="s">
        <v>119</v>
      </c>
      <c r="U52" s="114" t="s">
        <v>119</v>
      </c>
      <c r="V52" s="134"/>
      <c r="W52" s="113" t="s">
        <v>119</v>
      </c>
      <c r="X52" s="114" t="s">
        <v>119</v>
      </c>
      <c r="Y52" s="134"/>
      <c r="Z52" s="113" t="s">
        <v>119</v>
      </c>
      <c r="AA52" s="114" t="s">
        <v>119</v>
      </c>
      <c r="AB52" s="134"/>
      <c r="AC52" s="113" t="s">
        <v>119</v>
      </c>
      <c r="AD52" s="114" t="s">
        <v>119</v>
      </c>
      <c r="AE52" s="134"/>
      <c r="AF52" s="113" t="s">
        <v>119</v>
      </c>
      <c r="AG52" s="114" t="s">
        <v>119</v>
      </c>
    </row>
    <row r="53" spans="2:33" s="86" customFormat="1" x14ac:dyDescent="0.2">
      <c r="B53" s="92"/>
      <c r="C53" s="122"/>
      <c r="D53" s="213"/>
      <c r="E53" s="207"/>
      <c r="F53" s="365"/>
      <c r="G53" s="128"/>
      <c r="H53" s="77"/>
      <c r="I53" s="78"/>
      <c r="J53" s="133"/>
      <c r="K53" s="77"/>
      <c r="L53" s="78"/>
      <c r="M53" s="133"/>
      <c r="N53" s="77"/>
      <c r="O53" s="78"/>
      <c r="P53" s="133"/>
      <c r="Q53" s="77"/>
      <c r="R53" s="78"/>
      <c r="S53" s="133"/>
      <c r="T53" s="77"/>
      <c r="U53" s="78"/>
      <c r="V53" s="133"/>
      <c r="W53" s="77"/>
      <c r="X53" s="78"/>
      <c r="Y53" s="133"/>
      <c r="Z53" s="77"/>
      <c r="AA53" s="78"/>
      <c r="AB53" s="133"/>
      <c r="AC53" s="77"/>
      <c r="AD53" s="78"/>
      <c r="AE53" s="133"/>
      <c r="AF53" s="77"/>
      <c r="AG53" s="78"/>
    </row>
    <row r="54" spans="2:33" s="86" customFormat="1" x14ac:dyDescent="0.2">
      <c r="B54" s="92"/>
      <c r="C54" s="122"/>
      <c r="D54" s="213"/>
      <c r="E54" s="207"/>
      <c r="F54" s="365"/>
      <c r="G54" s="128"/>
      <c r="H54" s="77"/>
      <c r="I54" s="78"/>
      <c r="J54" s="133"/>
      <c r="K54" s="77"/>
      <c r="L54" s="78"/>
      <c r="M54" s="133"/>
      <c r="N54" s="77"/>
      <c r="O54" s="78"/>
      <c r="P54" s="133"/>
      <c r="Q54" s="77"/>
      <c r="R54" s="78"/>
      <c r="S54" s="133"/>
      <c r="T54" s="77"/>
      <c r="U54" s="78"/>
      <c r="V54" s="133"/>
      <c r="W54" s="77"/>
      <c r="X54" s="78"/>
      <c r="Y54" s="133"/>
      <c r="Z54" s="77"/>
      <c r="AA54" s="78"/>
      <c r="AB54" s="133"/>
      <c r="AC54" s="77"/>
      <c r="AD54" s="78"/>
      <c r="AE54" s="133"/>
      <c r="AF54" s="77"/>
      <c r="AG54" s="78"/>
    </row>
    <row r="55" spans="2:33" s="86" customFormat="1" x14ac:dyDescent="0.2">
      <c r="C55" s="137"/>
      <c r="D55" s="64"/>
      <c r="E55" s="22"/>
      <c r="F55" s="363"/>
      <c r="G55" s="64"/>
      <c r="H55" s="22"/>
      <c r="I55" s="22"/>
      <c r="J55" s="64"/>
      <c r="K55" s="22"/>
      <c r="L55" s="22"/>
      <c r="M55" s="64"/>
      <c r="N55" s="181"/>
      <c r="O55" s="22"/>
      <c r="P55" s="64"/>
      <c r="Q55" s="22"/>
      <c r="R55" s="22"/>
      <c r="S55" s="64"/>
      <c r="T55" s="22"/>
      <c r="U55" s="22"/>
      <c r="V55" s="64"/>
      <c r="W55" s="22"/>
      <c r="X55" s="22"/>
      <c r="Y55" s="64"/>
      <c r="Z55" s="22"/>
      <c r="AA55" s="22"/>
      <c r="AB55" s="64"/>
      <c r="AC55" s="22"/>
      <c r="AD55" s="22"/>
      <c r="AE55" s="64"/>
      <c r="AF55" s="22"/>
      <c r="AG55" s="22"/>
    </row>
    <row r="56" spans="2:33" s="80" customFormat="1" x14ac:dyDescent="0.2">
      <c r="B56" s="92" t="s">
        <v>71</v>
      </c>
      <c r="C56" s="126" t="s">
        <v>3</v>
      </c>
      <c r="D56" s="170">
        <v>40</v>
      </c>
      <c r="E56" s="196">
        <v>20</v>
      </c>
      <c r="F56" s="368">
        <v>70</v>
      </c>
      <c r="G56" s="174">
        <v>50000000</v>
      </c>
      <c r="H56" s="194">
        <v>30000000</v>
      </c>
      <c r="I56" s="178">
        <v>100000000</v>
      </c>
      <c r="J56" s="174">
        <v>30000000</v>
      </c>
      <c r="K56" s="194">
        <v>10000000</v>
      </c>
      <c r="L56" s="179">
        <v>100000000</v>
      </c>
      <c r="M56" s="174">
        <v>50000000</v>
      </c>
      <c r="N56" s="194">
        <v>10000000</v>
      </c>
      <c r="O56" s="179">
        <v>130000000</v>
      </c>
      <c r="P56" s="174">
        <v>50000000</v>
      </c>
      <c r="Q56" s="194">
        <v>20000000</v>
      </c>
      <c r="R56" s="179">
        <v>80000000</v>
      </c>
      <c r="S56" s="174">
        <v>30000000</v>
      </c>
      <c r="T56" s="194">
        <v>10000000</v>
      </c>
      <c r="U56" s="179">
        <v>50000000</v>
      </c>
      <c r="V56" s="174">
        <v>30000000</v>
      </c>
      <c r="W56" s="194">
        <v>10000000</v>
      </c>
      <c r="X56" s="179">
        <v>60000000</v>
      </c>
      <c r="Y56" s="174">
        <v>30000000</v>
      </c>
      <c r="Z56" s="194">
        <v>10000000</v>
      </c>
      <c r="AA56" s="179">
        <v>50000000</v>
      </c>
      <c r="AB56" s="174">
        <v>10000000</v>
      </c>
      <c r="AC56" s="194">
        <v>0</v>
      </c>
      <c r="AD56" s="179">
        <v>20000000</v>
      </c>
      <c r="AE56" s="174">
        <v>10000000</v>
      </c>
      <c r="AF56" s="194">
        <v>0</v>
      </c>
      <c r="AG56" s="179">
        <v>40000000</v>
      </c>
    </row>
    <row r="57" spans="2:33" s="86" customFormat="1" x14ac:dyDescent="0.2">
      <c r="B57" s="92"/>
      <c r="C57" s="122" t="s">
        <v>50</v>
      </c>
      <c r="D57" s="171">
        <v>90</v>
      </c>
      <c r="E57" s="197">
        <v>50</v>
      </c>
      <c r="F57" s="369">
        <v>120</v>
      </c>
      <c r="G57" s="175">
        <v>110000000</v>
      </c>
      <c r="H57" s="195">
        <v>80000000</v>
      </c>
      <c r="I57" s="177">
        <v>160000000</v>
      </c>
      <c r="J57" s="175">
        <v>100000000</v>
      </c>
      <c r="K57" s="195">
        <v>60000000</v>
      </c>
      <c r="L57" s="180">
        <v>190000000</v>
      </c>
      <c r="M57" s="175">
        <v>90000000</v>
      </c>
      <c r="N57" s="195">
        <v>40000000</v>
      </c>
      <c r="O57" s="180">
        <v>160000000</v>
      </c>
      <c r="P57" s="175">
        <v>90000000</v>
      </c>
      <c r="Q57" s="195">
        <v>50000000</v>
      </c>
      <c r="R57" s="180">
        <v>120000000</v>
      </c>
      <c r="S57" s="175">
        <v>80000000</v>
      </c>
      <c r="T57" s="195">
        <v>40000000</v>
      </c>
      <c r="U57" s="180">
        <v>100000000</v>
      </c>
      <c r="V57" s="175">
        <v>70000000</v>
      </c>
      <c r="W57" s="195">
        <v>50000000</v>
      </c>
      <c r="X57" s="180">
        <v>90000000</v>
      </c>
      <c r="Y57" s="175">
        <v>60000000</v>
      </c>
      <c r="Z57" s="195">
        <v>30000000</v>
      </c>
      <c r="AA57" s="180">
        <v>110000000</v>
      </c>
      <c r="AB57" s="175">
        <v>80000000</v>
      </c>
      <c r="AC57" s="195">
        <v>40000000</v>
      </c>
      <c r="AD57" s="180">
        <v>110000000</v>
      </c>
      <c r="AE57" s="175">
        <v>90000000</v>
      </c>
      <c r="AF57" s="195">
        <v>50000000</v>
      </c>
      <c r="AG57" s="180">
        <v>180000000</v>
      </c>
    </row>
    <row r="58" spans="2:33" s="86" customFormat="1" x14ac:dyDescent="0.2">
      <c r="B58" s="92"/>
      <c r="C58" s="122" t="s">
        <v>5</v>
      </c>
      <c r="D58" s="171">
        <v>40</v>
      </c>
      <c r="E58" s="197">
        <v>20</v>
      </c>
      <c r="F58" s="369">
        <v>80</v>
      </c>
      <c r="G58" s="175">
        <v>50000000</v>
      </c>
      <c r="H58" s="195">
        <v>40000000</v>
      </c>
      <c r="I58" s="177">
        <v>100000000</v>
      </c>
      <c r="J58" s="175">
        <v>50000000</v>
      </c>
      <c r="K58" s="195">
        <v>30000000</v>
      </c>
      <c r="L58" s="180">
        <v>130000000</v>
      </c>
      <c r="M58" s="175">
        <v>40000000</v>
      </c>
      <c r="N58" s="195">
        <v>10000000</v>
      </c>
      <c r="O58" s="180">
        <v>100000000</v>
      </c>
      <c r="P58" s="175">
        <v>30000000</v>
      </c>
      <c r="Q58" s="195">
        <v>20000000</v>
      </c>
      <c r="R58" s="180">
        <v>60000000</v>
      </c>
      <c r="S58" s="175">
        <v>40000000</v>
      </c>
      <c r="T58" s="195">
        <v>20000000</v>
      </c>
      <c r="U58" s="180">
        <v>90000000</v>
      </c>
      <c r="V58" s="175">
        <v>20000000</v>
      </c>
      <c r="W58" s="195">
        <v>10000000</v>
      </c>
      <c r="X58" s="180">
        <v>30000000</v>
      </c>
      <c r="Y58" s="175">
        <v>40000000</v>
      </c>
      <c r="Z58" s="195">
        <v>20000000</v>
      </c>
      <c r="AA58" s="180">
        <v>90000000</v>
      </c>
      <c r="AB58" s="175">
        <v>40000000</v>
      </c>
      <c r="AC58" s="195">
        <v>20000000</v>
      </c>
      <c r="AD58" s="180">
        <v>60000000</v>
      </c>
      <c r="AE58" s="175">
        <v>30000000</v>
      </c>
      <c r="AF58" s="195">
        <v>10000000</v>
      </c>
      <c r="AG58" s="180">
        <v>80000000</v>
      </c>
    </row>
    <row r="59" spans="2:33" s="86" customFormat="1" x14ac:dyDescent="0.2">
      <c r="B59" s="287" t="s">
        <v>300</v>
      </c>
      <c r="C59" s="122" t="s">
        <v>6</v>
      </c>
      <c r="D59" s="171">
        <v>170</v>
      </c>
      <c r="E59" s="197">
        <v>120</v>
      </c>
      <c r="F59" s="369">
        <v>220</v>
      </c>
      <c r="G59" s="175">
        <v>210000000</v>
      </c>
      <c r="H59" s="195">
        <v>170000000</v>
      </c>
      <c r="I59" s="177">
        <v>300000000</v>
      </c>
      <c r="J59" s="175">
        <v>180000000</v>
      </c>
      <c r="K59" s="195">
        <v>140000000</v>
      </c>
      <c r="L59" s="180">
        <v>290000000</v>
      </c>
      <c r="M59" s="175">
        <v>180000000</v>
      </c>
      <c r="N59" s="195">
        <v>100000000</v>
      </c>
      <c r="O59" s="180">
        <v>290000000</v>
      </c>
      <c r="P59" s="175">
        <v>180000000</v>
      </c>
      <c r="Q59" s="195">
        <v>130000000</v>
      </c>
      <c r="R59" s="180">
        <v>240000000</v>
      </c>
      <c r="S59" s="175">
        <v>150000000</v>
      </c>
      <c r="T59" s="195">
        <v>110000000</v>
      </c>
      <c r="U59" s="180">
        <v>200000000</v>
      </c>
      <c r="V59" s="175">
        <v>120000000</v>
      </c>
      <c r="W59" s="195">
        <v>90000000</v>
      </c>
      <c r="X59" s="180">
        <v>160000000</v>
      </c>
      <c r="Y59" s="175">
        <v>130000000</v>
      </c>
      <c r="Z59" s="195">
        <v>90000000</v>
      </c>
      <c r="AA59" s="180">
        <v>200000000</v>
      </c>
      <c r="AB59" s="175">
        <v>130000000</v>
      </c>
      <c r="AC59" s="195">
        <v>90000000</v>
      </c>
      <c r="AD59" s="180">
        <v>170000000</v>
      </c>
      <c r="AE59" s="175">
        <v>130000000</v>
      </c>
      <c r="AF59" s="195">
        <v>80000000</v>
      </c>
      <c r="AG59" s="180">
        <v>230000000</v>
      </c>
    </row>
    <row r="60" spans="2:33" s="80" customFormat="1" x14ac:dyDescent="0.2">
      <c r="B60" s="92"/>
      <c r="C60" s="80" t="s">
        <v>120</v>
      </c>
      <c r="D60" s="170">
        <v>6600</v>
      </c>
      <c r="E60" s="209" t="s">
        <v>119</v>
      </c>
      <c r="F60" s="370" t="s">
        <v>119</v>
      </c>
      <c r="G60" s="174">
        <v>6500000000</v>
      </c>
      <c r="H60" s="113" t="s">
        <v>119</v>
      </c>
      <c r="I60" s="114" t="s">
        <v>119</v>
      </c>
      <c r="J60" s="134"/>
      <c r="K60" s="113" t="s">
        <v>119</v>
      </c>
      <c r="L60" s="114" t="s">
        <v>119</v>
      </c>
      <c r="M60" s="134"/>
      <c r="N60" s="113" t="s">
        <v>119</v>
      </c>
      <c r="O60" s="114" t="s">
        <v>119</v>
      </c>
      <c r="P60" s="134"/>
      <c r="Q60" s="113" t="s">
        <v>119</v>
      </c>
      <c r="R60" s="114" t="s">
        <v>119</v>
      </c>
      <c r="S60" s="134"/>
      <c r="T60" s="113" t="s">
        <v>119</v>
      </c>
      <c r="U60" s="114" t="s">
        <v>119</v>
      </c>
      <c r="V60" s="134"/>
      <c r="W60" s="113" t="s">
        <v>119</v>
      </c>
      <c r="X60" s="114" t="s">
        <v>119</v>
      </c>
      <c r="Y60" s="134"/>
      <c r="Z60" s="113" t="s">
        <v>119</v>
      </c>
      <c r="AA60" s="114" t="s">
        <v>119</v>
      </c>
      <c r="AB60" s="134"/>
      <c r="AC60" s="113" t="s">
        <v>119</v>
      </c>
      <c r="AD60" s="114" t="s">
        <v>119</v>
      </c>
      <c r="AE60" s="134"/>
      <c r="AF60" s="113" t="s">
        <v>119</v>
      </c>
      <c r="AG60" s="114" t="s">
        <v>119</v>
      </c>
    </row>
    <row r="61" spans="2:33" s="86" customFormat="1" x14ac:dyDescent="0.2">
      <c r="B61" s="80"/>
      <c r="C61" s="122"/>
      <c r="D61" s="128"/>
      <c r="E61" s="77"/>
      <c r="F61" s="78"/>
      <c r="G61" s="128"/>
      <c r="H61" s="77"/>
      <c r="I61" s="78"/>
      <c r="J61" s="133"/>
      <c r="K61" s="77"/>
      <c r="L61" s="78"/>
      <c r="M61" s="133"/>
      <c r="N61" s="77"/>
      <c r="O61" s="78"/>
      <c r="P61" s="133"/>
      <c r="Q61" s="77"/>
      <c r="R61" s="78"/>
      <c r="S61" s="133"/>
      <c r="T61" s="77"/>
      <c r="U61" s="78"/>
      <c r="V61" s="133"/>
      <c r="W61" s="77"/>
      <c r="X61" s="78"/>
      <c r="Y61" s="133"/>
      <c r="Z61" s="77"/>
      <c r="AA61" s="78"/>
      <c r="AB61" s="133"/>
      <c r="AC61" s="77"/>
      <c r="AD61" s="78"/>
      <c r="AE61" s="133"/>
      <c r="AF61" s="77"/>
      <c r="AG61" s="78"/>
    </row>
    <row r="62" spans="2:33" s="86" customFormat="1" x14ac:dyDescent="0.2">
      <c r="B62" s="129" t="s">
        <v>321</v>
      </c>
      <c r="C62" s="130"/>
      <c r="D62" s="132"/>
      <c r="E62" s="50"/>
      <c r="F62" s="51"/>
      <c r="G62" s="132"/>
      <c r="H62" s="50"/>
      <c r="I62" s="51"/>
      <c r="J62" s="132"/>
      <c r="K62" s="50"/>
      <c r="L62" s="51"/>
      <c r="M62" s="132"/>
      <c r="N62" s="50"/>
      <c r="O62" s="51"/>
      <c r="P62" s="132"/>
      <c r="Q62" s="50"/>
      <c r="R62" s="51"/>
      <c r="S62" s="132"/>
      <c r="T62" s="50"/>
      <c r="U62" s="51"/>
      <c r="V62" s="132"/>
      <c r="W62" s="50"/>
      <c r="X62" s="51"/>
      <c r="Y62" s="132"/>
      <c r="Z62" s="50"/>
      <c r="AA62" s="51"/>
      <c r="AB62" s="132"/>
      <c r="AC62" s="50"/>
      <c r="AD62" s="51"/>
      <c r="AE62" s="132"/>
      <c r="AF62" s="50"/>
      <c r="AG62" s="51"/>
    </row>
    <row r="63" spans="2:33" s="86" customFormat="1" x14ac:dyDescent="0.2">
      <c r="B63" s="80"/>
      <c r="C63" s="122"/>
      <c r="D63" s="133"/>
      <c r="E63" s="77"/>
      <c r="F63" s="78"/>
      <c r="G63" s="133"/>
      <c r="H63" s="77"/>
      <c r="I63" s="78"/>
      <c r="J63" s="133"/>
      <c r="K63" s="77"/>
      <c r="L63" s="78"/>
      <c r="M63" s="133"/>
      <c r="N63" s="77"/>
      <c r="O63" s="78"/>
      <c r="P63" s="133"/>
      <c r="Q63" s="77"/>
      <c r="R63" s="78"/>
      <c r="S63" s="133"/>
      <c r="T63" s="77"/>
      <c r="U63" s="78"/>
      <c r="V63" s="133"/>
      <c r="W63" s="77"/>
      <c r="X63" s="78"/>
      <c r="Y63" s="133"/>
      <c r="Z63" s="77"/>
      <c r="AA63" s="78"/>
      <c r="AB63" s="133"/>
      <c r="AC63" s="77"/>
      <c r="AD63" s="78"/>
      <c r="AE63" s="133"/>
      <c r="AF63" s="77"/>
      <c r="AG63" s="78"/>
    </row>
    <row r="64" spans="2:33" s="86" customFormat="1" x14ac:dyDescent="0.2">
      <c r="C64" s="137"/>
      <c r="D64" s="64"/>
      <c r="E64" s="22"/>
      <c r="F64" s="22"/>
      <c r="G64" s="64"/>
      <c r="H64" s="22"/>
      <c r="I64" s="22"/>
      <c r="J64" s="64"/>
      <c r="K64" s="22"/>
      <c r="L64" s="22"/>
      <c r="M64" s="64"/>
      <c r="N64" s="22"/>
      <c r="O64" s="22"/>
      <c r="P64" s="64"/>
      <c r="Q64" s="22"/>
      <c r="R64" s="22"/>
      <c r="S64" s="64"/>
      <c r="T64" s="22"/>
      <c r="U64" s="22"/>
      <c r="V64" s="64"/>
      <c r="W64" s="22"/>
      <c r="X64" s="22"/>
      <c r="Y64" s="64"/>
      <c r="Z64" s="22"/>
      <c r="AA64" s="22"/>
      <c r="AB64" s="64"/>
      <c r="AC64" s="22"/>
      <c r="AD64" s="22"/>
      <c r="AE64" s="64"/>
      <c r="AF64" s="22"/>
      <c r="AG64" s="22"/>
    </row>
    <row r="65" spans="2:33" s="80" customFormat="1" x14ac:dyDescent="0.2">
      <c r="B65" s="86" t="s">
        <v>121</v>
      </c>
      <c r="C65" s="126" t="s">
        <v>3</v>
      </c>
      <c r="D65" s="170">
        <v>0</v>
      </c>
      <c r="E65" s="196">
        <v>0</v>
      </c>
      <c r="F65" s="172">
        <v>0</v>
      </c>
      <c r="G65" s="174">
        <v>0</v>
      </c>
      <c r="H65" s="194">
        <v>0</v>
      </c>
      <c r="I65" s="178">
        <v>10000000</v>
      </c>
      <c r="J65" s="174">
        <v>10000000</v>
      </c>
      <c r="K65" s="194">
        <v>0</v>
      </c>
      <c r="L65" s="179">
        <v>30000000</v>
      </c>
      <c r="M65" s="174">
        <v>10000000</v>
      </c>
      <c r="N65" s="194">
        <v>0</v>
      </c>
      <c r="O65" s="179">
        <v>40000000</v>
      </c>
      <c r="P65" s="174">
        <v>20000000</v>
      </c>
      <c r="Q65" s="194">
        <v>0</v>
      </c>
      <c r="R65" s="179">
        <v>40000000</v>
      </c>
      <c r="S65" s="174">
        <v>30000000</v>
      </c>
      <c r="T65" s="194">
        <v>10000000</v>
      </c>
      <c r="U65" s="179">
        <v>50000000</v>
      </c>
      <c r="V65" s="174">
        <v>70000000</v>
      </c>
      <c r="W65" s="194">
        <v>30000000</v>
      </c>
      <c r="X65" s="179">
        <v>120000000</v>
      </c>
      <c r="Y65" s="174">
        <v>10000000</v>
      </c>
      <c r="Z65" s="115" t="s">
        <v>116</v>
      </c>
      <c r="AA65" s="116" t="s">
        <v>116</v>
      </c>
      <c r="AB65" s="174">
        <v>10000000</v>
      </c>
      <c r="AC65" s="115" t="s">
        <v>116</v>
      </c>
      <c r="AD65" s="116" t="s">
        <v>116</v>
      </c>
      <c r="AE65" s="174">
        <v>10000000</v>
      </c>
      <c r="AF65" s="115" t="s">
        <v>116</v>
      </c>
      <c r="AG65" s="116" t="s">
        <v>116</v>
      </c>
    </row>
    <row r="66" spans="2:33" s="86" customFormat="1" x14ac:dyDescent="0.2">
      <c r="B66" s="80"/>
      <c r="C66" s="122" t="s">
        <v>50</v>
      </c>
      <c r="D66" s="170">
        <v>0</v>
      </c>
      <c r="E66" s="196">
        <v>0</v>
      </c>
      <c r="F66" s="172">
        <v>0</v>
      </c>
      <c r="G66" s="175">
        <v>10000000</v>
      </c>
      <c r="H66" s="195">
        <v>0</v>
      </c>
      <c r="I66" s="177">
        <v>20000000</v>
      </c>
      <c r="J66" s="175">
        <v>30000000</v>
      </c>
      <c r="K66" s="195">
        <v>0</v>
      </c>
      <c r="L66" s="180">
        <v>60000000</v>
      </c>
      <c r="M66" s="175">
        <v>40000000</v>
      </c>
      <c r="N66" s="195">
        <v>0</v>
      </c>
      <c r="O66" s="180">
        <v>90000000</v>
      </c>
      <c r="P66" s="175">
        <v>50000000</v>
      </c>
      <c r="Q66" s="195">
        <v>10000000</v>
      </c>
      <c r="R66" s="180">
        <v>100000000</v>
      </c>
      <c r="S66" s="175">
        <v>40000000</v>
      </c>
      <c r="T66" s="195">
        <v>20000000</v>
      </c>
      <c r="U66" s="180">
        <v>50000000</v>
      </c>
      <c r="V66" s="175">
        <v>40000000</v>
      </c>
      <c r="W66" s="195">
        <v>20000000</v>
      </c>
      <c r="X66" s="180">
        <v>60000000</v>
      </c>
      <c r="Y66" s="175">
        <v>20000000</v>
      </c>
      <c r="Z66" s="75" t="s">
        <v>116</v>
      </c>
      <c r="AA66" s="76" t="s">
        <v>116</v>
      </c>
      <c r="AB66" s="175">
        <v>20000000</v>
      </c>
      <c r="AC66" s="75" t="s">
        <v>116</v>
      </c>
      <c r="AD66" s="76" t="s">
        <v>116</v>
      </c>
      <c r="AE66" s="175">
        <v>20000000</v>
      </c>
      <c r="AF66" s="75" t="s">
        <v>116</v>
      </c>
      <c r="AG66" s="76" t="s">
        <v>116</v>
      </c>
    </row>
    <row r="67" spans="2:33" s="86" customFormat="1" x14ac:dyDescent="0.2">
      <c r="B67" s="80"/>
      <c r="C67" s="122" t="s">
        <v>5</v>
      </c>
      <c r="D67" s="170">
        <v>0</v>
      </c>
      <c r="E67" s="196">
        <v>0</v>
      </c>
      <c r="F67" s="172">
        <v>10</v>
      </c>
      <c r="G67" s="175">
        <v>10000000</v>
      </c>
      <c r="H67" s="195">
        <v>0</v>
      </c>
      <c r="I67" s="177">
        <v>30000000</v>
      </c>
      <c r="J67" s="175">
        <v>40000000</v>
      </c>
      <c r="K67" s="195">
        <v>10000000</v>
      </c>
      <c r="L67" s="180">
        <v>70000000</v>
      </c>
      <c r="M67" s="175">
        <v>60000000</v>
      </c>
      <c r="N67" s="195">
        <v>20000000</v>
      </c>
      <c r="O67" s="180">
        <v>110000000</v>
      </c>
      <c r="P67" s="175">
        <v>70000000</v>
      </c>
      <c r="Q67" s="195">
        <v>20000000</v>
      </c>
      <c r="R67" s="180">
        <v>120000000</v>
      </c>
      <c r="S67" s="175">
        <v>100000000</v>
      </c>
      <c r="T67" s="195">
        <v>80000000</v>
      </c>
      <c r="U67" s="180">
        <v>130000000</v>
      </c>
      <c r="V67" s="175">
        <v>120000000</v>
      </c>
      <c r="W67" s="195">
        <v>100000000</v>
      </c>
      <c r="X67" s="180">
        <v>140000000</v>
      </c>
      <c r="Y67" s="175">
        <v>110000000</v>
      </c>
      <c r="Z67" s="75" t="s">
        <v>116</v>
      </c>
      <c r="AA67" s="76" t="s">
        <v>116</v>
      </c>
      <c r="AB67" s="175">
        <v>90000000</v>
      </c>
      <c r="AC67" s="75" t="s">
        <v>116</v>
      </c>
      <c r="AD67" s="76" t="s">
        <v>116</v>
      </c>
      <c r="AE67" s="175">
        <v>90000000</v>
      </c>
      <c r="AF67" s="75" t="s">
        <v>116</v>
      </c>
      <c r="AG67" s="76" t="s">
        <v>116</v>
      </c>
    </row>
    <row r="68" spans="2:33" s="86" customFormat="1" x14ac:dyDescent="0.2">
      <c r="B68" s="287" t="s">
        <v>137</v>
      </c>
      <c r="C68" s="122" t="s">
        <v>6</v>
      </c>
      <c r="D68" s="170">
        <v>10</v>
      </c>
      <c r="E68" s="196">
        <v>0</v>
      </c>
      <c r="F68" s="172">
        <v>10</v>
      </c>
      <c r="G68" s="175">
        <v>30000000</v>
      </c>
      <c r="H68" s="195">
        <v>10000000</v>
      </c>
      <c r="I68" s="177">
        <v>40000000</v>
      </c>
      <c r="J68" s="175">
        <v>80000000</v>
      </c>
      <c r="K68" s="195">
        <v>40000000</v>
      </c>
      <c r="L68" s="180">
        <v>120000000</v>
      </c>
      <c r="M68" s="175">
        <v>120000000</v>
      </c>
      <c r="N68" s="195">
        <v>60000000</v>
      </c>
      <c r="O68" s="180">
        <v>180000000</v>
      </c>
      <c r="P68" s="175">
        <v>130000000</v>
      </c>
      <c r="Q68" s="195">
        <v>60000000</v>
      </c>
      <c r="R68" s="180">
        <v>210000000</v>
      </c>
      <c r="S68" s="175">
        <v>170000000</v>
      </c>
      <c r="T68" s="195">
        <v>140000000</v>
      </c>
      <c r="U68" s="180">
        <v>210000000</v>
      </c>
      <c r="V68" s="175">
        <v>220000000</v>
      </c>
      <c r="W68" s="195">
        <v>180000000</v>
      </c>
      <c r="X68" s="180">
        <v>280000000</v>
      </c>
      <c r="Y68" s="175">
        <v>140000000</v>
      </c>
      <c r="Z68" s="75" t="s">
        <v>116</v>
      </c>
      <c r="AA68" s="76" t="s">
        <v>116</v>
      </c>
      <c r="AB68" s="175">
        <v>110000000</v>
      </c>
      <c r="AC68" s="75" t="s">
        <v>116</v>
      </c>
      <c r="AD68" s="76" t="s">
        <v>116</v>
      </c>
      <c r="AE68" s="175">
        <v>120000000</v>
      </c>
      <c r="AF68" s="75" t="s">
        <v>116</v>
      </c>
      <c r="AG68" s="76" t="s">
        <v>116</v>
      </c>
    </row>
    <row r="69" spans="2:33" s="80" customFormat="1" x14ac:dyDescent="0.2">
      <c r="C69" s="80" t="s">
        <v>120</v>
      </c>
      <c r="D69" s="170">
        <v>300</v>
      </c>
      <c r="E69" s="113" t="s">
        <v>119</v>
      </c>
      <c r="F69" s="114" t="s">
        <v>119</v>
      </c>
      <c r="G69" s="174">
        <v>1200000000</v>
      </c>
      <c r="H69" s="113" t="s">
        <v>119</v>
      </c>
      <c r="I69" s="114" t="s">
        <v>119</v>
      </c>
      <c r="J69" s="174">
        <v>3300000000</v>
      </c>
      <c r="K69" s="113" t="s">
        <v>119</v>
      </c>
      <c r="L69" s="114" t="s">
        <v>119</v>
      </c>
      <c r="M69" s="174">
        <v>5000000000</v>
      </c>
      <c r="N69" s="113" t="s">
        <v>119</v>
      </c>
      <c r="O69" s="114" t="s">
        <v>119</v>
      </c>
      <c r="P69" s="174">
        <v>5600000000</v>
      </c>
      <c r="Q69" s="113" t="s">
        <v>119</v>
      </c>
      <c r="R69" s="114" t="s">
        <v>119</v>
      </c>
      <c r="S69" s="174">
        <v>6200000000</v>
      </c>
      <c r="T69" s="113" t="s">
        <v>119</v>
      </c>
      <c r="U69" s="114" t="s">
        <v>119</v>
      </c>
      <c r="V69" s="174">
        <v>6600000000</v>
      </c>
      <c r="W69" s="113" t="s">
        <v>119</v>
      </c>
      <c r="X69" s="114" t="s">
        <v>119</v>
      </c>
      <c r="Y69" s="174">
        <v>6700000000</v>
      </c>
      <c r="Z69" s="113" t="s">
        <v>119</v>
      </c>
      <c r="AA69" s="114" t="s">
        <v>119</v>
      </c>
      <c r="AB69" s="174">
        <v>6700000000</v>
      </c>
      <c r="AC69" s="113" t="s">
        <v>119</v>
      </c>
      <c r="AD69" s="114" t="s">
        <v>119</v>
      </c>
      <c r="AE69" s="174">
        <v>6700000000</v>
      </c>
      <c r="AF69" s="113" t="s">
        <v>119</v>
      </c>
      <c r="AG69" s="114" t="s">
        <v>119</v>
      </c>
    </row>
    <row r="70" spans="2:33" s="86" customFormat="1" x14ac:dyDescent="0.2">
      <c r="B70" s="80"/>
      <c r="C70" s="122"/>
      <c r="D70" s="128"/>
      <c r="E70" s="77"/>
      <c r="F70" s="78"/>
      <c r="G70" s="175"/>
      <c r="H70" s="77"/>
      <c r="I70" s="78"/>
      <c r="J70" s="128"/>
      <c r="K70" s="77"/>
      <c r="L70" s="78"/>
      <c r="M70" s="128"/>
      <c r="N70" s="77"/>
      <c r="O70" s="78"/>
      <c r="P70" s="128"/>
      <c r="Q70" s="77"/>
      <c r="R70" s="78"/>
      <c r="S70" s="128"/>
      <c r="T70" s="77"/>
      <c r="U70" s="78"/>
      <c r="V70" s="128"/>
      <c r="W70" s="77"/>
      <c r="X70" s="78"/>
      <c r="Y70" s="128"/>
      <c r="Z70" s="77"/>
      <c r="AA70" s="78"/>
      <c r="AB70" s="128"/>
      <c r="AC70" s="77"/>
      <c r="AD70" s="78"/>
      <c r="AE70" s="128"/>
      <c r="AF70" s="77"/>
      <c r="AG70" s="78"/>
    </row>
    <row r="71" spans="2:33" s="86" customFormat="1" x14ac:dyDescent="0.2">
      <c r="B71" s="80"/>
      <c r="C71" s="122"/>
      <c r="D71" s="128"/>
      <c r="E71" s="77"/>
      <c r="F71" s="78"/>
      <c r="G71" s="128"/>
      <c r="H71" s="77"/>
      <c r="I71" s="78"/>
      <c r="J71" s="128"/>
      <c r="K71" s="77"/>
      <c r="L71" s="78"/>
      <c r="M71" s="128"/>
      <c r="N71" s="77"/>
      <c r="O71" s="78"/>
      <c r="P71" s="128"/>
      <c r="Q71" s="77"/>
      <c r="R71" s="78"/>
      <c r="S71" s="128"/>
      <c r="T71" s="77"/>
      <c r="U71" s="78"/>
      <c r="V71" s="128"/>
      <c r="W71" s="77"/>
      <c r="X71" s="78"/>
      <c r="Y71" s="128"/>
      <c r="Z71" s="77"/>
      <c r="AA71" s="78"/>
      <c r="AB71" s="128"/>
      <c r="AC71" s="77"/>
      <c r="AD71" s="78"/>
      <c r="AE71" s="128"/>
      <c r="AF71" s="77"/>
      <c r="AG71" s="78"/>
    </row>
    <row r="72" spans="2:33" s="86" customFormat="1" x14ac:dyDescent="0.2">
      <c r="C72" s="137"/>
      <c r="D72" s="64"/>
      <c r="E72" s="22"/>
      <c r="F72" s="22"/>
      <c r="G72" s="64"/>
      <c r="H72" s="22"/>
      <c r="I72" s="22"/>
      <c r="J72" s="64"/>
      <c r="K72" s="22"/>
      <c r="L72" s="22"/>
      <c r="M72" s="64"/>
      <c r="N72" s="22"/>
      <c r="O72" s="22"/>
      <c r="P72" s="64"/>
      <c r="Q72" s="22"/>
      <c r="R72" s="22"/>
      <c r="S72" s="64"/>
      <c r="T72" s="22"/>
      <c r="U72" s="22"/>
      <c r="V72" s="64"/>
      <c r="W72" s="22"/>
      <c r="X72" s="22"/>
      <c r="Y72" s="64"/>
      <c r="Z72" s="22"/>
      <c r="AA72" s="22"/>
      <c r="AB72" s="64"/>
      <c r="AC72" s="22"/>
      <c r="AD72" s="22"/>
      <c r="AE72" s="64"/>
      <c r="AF72" s="22"/>
      <c r="AG72" s="22"/>
    </row>
    <row r="73" spans="2:33" s="80" customFormat="1" ht="14.25" x14ac:dyDescent="0.2">
      <c r="B73" s="86" t="s">
        <v>191</v>
      </c>
      <c r="C73" s="126" t="s">
        <v>3</v>
      </c>
      <c r="D73" s="170">
        <v>70</v>
      </c>
      <c r="E73" s="196">
        <v>0</v>
      </c>
      <c r="F73" s="172">
        <v>360</v>
      </c>
      <c r="G73" s="174">
        <v>70000000</v>
      </c>
      <c r="H73" s="194">
        <v>0</v>
      </c>
      <c r="I73" s="178">
        <v>360000000</v>
      </c>
      <c r="J73" s="174">
        <v>70000000</v>
      </c>
      <c r="K73" s="194">
        <v>0</v>
      </c>
      <c r="L73" s="179">
        <v>350000000</v>
      </c>
      <c r="M73" s="174">
        <v>60000000</v>
      </c>
      <c r="N73" s="194">
        <v>0</v>
      </c>
      <c r="O73" s="179">
        <v>330000000</v>
      </c>
      <c r="P73" s="174">
        <v>60000000</v>
      </c>
      <c r="Q73" s="194">
        <v>0</v>
      </c>
      <c r="R73" s="179">
        <v>310000000</v>
      </c>
      <c r="S73" s="174">
        <v>60000000</v>
      </c>
      <c r="T73" s="194">
        <v>0</v>
      </c>
      <c r="U73" s="179">
        <v>300000000</v>
      </c>
      <c r="V73" s="174">
        <v>50000000</v>
      </c>
      <c r="W73" s="194">
        <v>0</v>
      </c>
      <c r="X73" s="179">
        <v>270000000</v>
      </c>
      <c r="Y73" s="174">
        <v>50000000</v>
      </c>
      <c r="Z73" s="115" t="s">
        <v>116</v>
      </c>
      <c r="AA73" s="116" t="s">
        <v>116</v>
      </c>
      <c r="AB73" s="174">
        <v>40000000</v>
      </c>
      <c r="AC73" s="115" t="s">
        <v>116</v>
      </c>
      <c r="AD73" s="116" t="s">
        <v>116</v>
      </c>
      <c r="AE73" s="174">
        <v>40000000</v>
      </c>
      <c r="AF73" s="115" t="s">
        <v>116</v>
      </c>
      <c r="AG73" s="116" t="s">
        <v>116</v>
      </c>
    </row>
    <row r="74" spans="2:33" s="86" customFormat="1" x14ac:dyDescent="0.2">
      <c r="B74" s="80"/>
      <c r="C74" s="122" t="s">
        <v>50</v>
      </c>
      <c r="D74" s="170">
        <v>90</v>
      </c>
      <c r="E74" s="196">
        <v>0</v>
      </c>
      <c r="F74" s="172">
        <v>330</v>
      </c>
      <c r="G74" s="175">
        <v>90000000</v>
      </c>
      <c r="H74" s="195">
        <v>0</v>
      </c>
      <c r="I74" s="177">
        <v>330000000</v>
      </c>
      <c r="J74" s="175">
        <v>80000000</v>
      </c>
      <c r="K74" s="195">
        <v>0</v>
      </c>
      <c r="L74" s="180">
        <v>320000000</v>
      </c>
      <c r="M74" s="175">
        <v>80000000</v>
      </c>
      <c r="N74" s="195">
        <v>0</v>
      </c>
      <c r="O74" s="180">
        <v>300000000</v>
      </c>
      <c r="P74" s="175">
        <v>70000000</v>
      </c>
      <c r="Q74" s="195">
        <v>0</v>
      </c>
      <c r="R74" s="180">
        <v>290000000</v>
      </c>
      <c r="S74" s="175">
        <v>70000000</v>
      </c>
      <c r="T74" s="195">
        <v>0</v>
      </c>
      <c r="U74" s="180">
        <v>280000000</v>
      </c>
      <c r="V74" s="175">
        <v>70000000</v>
      </c>
      <c r="W74" s="195">
        <v>0</v>
      </c>
      <c r="X74" s="180">
        <v>250000000</v>
      </c>
      <c r="Y74" s="175">
        <v>60000000</v>
      </c>
      <c r="Z74" s="75" t="s">
        <v>116</v>
      </c>
      <c r="AA74" s="76" t="s">
        <v>116</v>
      </c>
      <c r="AB74" s="175">
        <v>60000000</v>
      </c>
      <c r="AC74" s="75" t="s">
        <v>116</v>
      </c>
      <c r="AD74" s="76" t="s">
        <v>116</v>
      </c>
      <c r="AE74" s="175">
        <v>50000000</v>
      </c>
      <c r="AF74" s="75" t="s">
        <v>116</v>
      </c>
      <c r="AG74" s="76" t="s">
        <v>116</v>
      </c>
    </row>
    <row r="75" spans="2:33" s="86" customFormat="1" x14ac:dyDescent="0.2">
      <c r="B75" s="80"/>
      <c r="C75" s="122" t="s">
        <v>5</v>
      </c>
      <c r="D75" s="170">
        <v>110</v>
      </c>
      <c r="E75" s="196">
        <v>0</v>
      </c>
      <c r="F75" s="172">
        <v>370</v>
      </c>
      <c r="G75" s="175">
        <v>110000000</v>
      </c>
      <c r="H75" s="195">
        <v>0</v>
      </c>
      <c r="I75" s="177">
        <v>370000000</v>
      </c>
      <c r="J75" s="175">
        <v>100000000</v>
      </c>
      <c r="K75" s="195">
        <v>0</v>
      </c>
      <c r="L75" s="180">
        <v>360000000</v>
      </c>
      <c r="M75" s="175">
        <v>100000000</v>
      </c>
      <c r="N75" s="195">
        <v>0</v>
      </c>
      <c r="O75" s="180">
        <v>330000000</v>
      </c>
      <c r="P75" s="175">
        <v>90000000</v>
      </c>
      <c r="Q75" s="195">
        <v>0</v>
      </c>
      <c r="R75" s="180">
        <v>320000000</v>
      </c>
      <c r="S75" s="175">
        <v>90000000</v>
      </c>
      <c r="T75" s="195">
        <v>0</v>
      </c>
      <c r="U75" s="180">
        <v>300000000</v>
      </c>
      <c r="V75" s="175">
        <v>80000000</v>
      </c>
      <c r="W75" s="195">
        <v>0</v>
      </c>
      <c r="X75" s="180">
        <v>280000000</v>
      </c>
      <c r="Y75" s="175">
        <v>80000000</v>
      </c>
      <c r="Z75" s="75" t="s">
        <v>116</v>
      </c>
      <c r="AA75" s="76" t="s">
        <v>116</v>
      </c>
      <c r="AB75" s="175">
        <v>70000000</v>
      </c>
      <c r="AC75" s="75" t="s">
        <v>116</v>
      </c>
      <c r="AD75" s="76" t="s">
        <v>116</v>
      </c>
      <c r="AE75" s="175">
        <v>70000000</v>
      </c>
      <c r="AF75" s="75" t="s">
        <v>116</v>
      </c>
      <c r="AG75" s="76" t="s">
        <v>116</v>
      </c>
    </row>
    <row r="76" spans="2:33" s="86" customFormat="1" x14ac:dyDescent="0.2">
      <c r="B76" s="287" t="s">
        <v>138</v>
      </c>
      <c r="C76" s="122" t="s">
        <v>6</v>
      </c>
      <c r="D76" s="170">
        <v>260</v>
      </c>
      <c r="E76" s="196">
        <v>0</v>
      </c>
      <c r="F76" s="172">
        <v>570</v>
      </c>
      <c r="G76" s="175">
        <v>260000000</v>
      </c>
      <c r="H76" s="195">
        <v>0</v>
      </c>
      <c r="I76" s="177">
        <v>560000000</v>
      </c>
      <c r="J76" s="175">
        <v>250000000</v>
      </c>
      <c r="K76" s="195">
        <v>0</v>
      </c>
      <c r="L76" s="180">
        <v>550000000</v>
      </c>
      <c r="M76" s="175">
        <v>240000000</v>
      </c>
      <c r="N76" s="195">
        <v>0</v>
      </c>
      <c r="O76" s="180">
        <v>520000000</v>
      </c>
      <c r="P76" s="175">
        <v>220000000</v>
      </c>
      <c r="Q76" s="195">
        <v>0</v>
      </c>
      <c r="R76" s="180">
        <v>490000000</v>
      </c>
      <c r="S76" s="175">
        <v>220000000</v>
      </c>
      <c r="T76" s="195">
        <v>0</v>
      </c>
      <c r="U76" s="180">
        <v>470000000</v>
      </c>
      <c r="V76" s="175">
        <v>200000000</v>
      </c>
      <c r="W76" s="195">
        <v>0</v>
      </c>
      <c r="X76" s="180">
        <v>430000000</v>
      </c>
      <c r="Y76" s="175">
        <v>190000000</v>
      </c>
      <c r="Z76" s="75" t="s">
        <v>116</v>
      </c>
      <c r="AA76" s="76" t="s">
        <v>116</v>
      </c>
      <c r="AB76" s="175">
        <v>170000000</v>
      </c>
      <c r="AC76" s="75" t="s">
        <v>116</v>
      </c>
      <c r="AD76" s="76" t="s">
        <v>116</v>
      </c>
      <c r="AE76" s="175">
        <v>160000000</v>
      </c>
      <c r="AF76" s="75" t="s">
        <v>116</v>
      </c>
      <c r="AG76" s="76" t="s">
        <v>116</v>
      </c>
    </row>
    <row r="77" spans="2:33" s="80" customFormat="1" x14ac:dyDescent="0.2">
      <c r="C77" s="80" t="s">
        <v>120</v>
      </c>
      <c r="D77" s="170">
        <v>13800</v>
      </c>
      <c r="E77" s="113" t="s">
        <v>119</v>
      </c>
      <c r="F77" s="114" t="s">
        <v>119</v>
      </c>
      <c r="G77" s="174">
        <v>13800000000</v>
      </c>
      <c r="H77" s="113" t="s">
        <v>119</v>
      </c>
      <c r="I77" s="114" t="s">
        <v>119</v>
      </c>
      <c r="J77" s="174">
        <v>13500000000</v>
      </c>
      <c r="K77" s="113" t="s">
        <v>119</v>
      </c>
      <c r="L77" s="114" t="s">
        <v>119</v>
      </c>
      <c r="M77" s="174">
        <v>12600000000</v>
      </c>
      <c r="N77" s="113" t="s">
        <v>119</v>
      </c>
      <c r="O77" s="114" t="s">
        <v>119</v>
      </c>
      <c r="P77" s="174">
        <v>12000000000</v>
      </c>
      <c r="Q77" s="113" t="s">
        <v>119</v>
      </c>
      <c r="R77" s="114" t="s">
        <v>119</v>
      </c>
      <c r="S77" s="174">
        <v>11500000000</v>
      </c>
      <c r="T77" s="113" t="s">
        <v>119</v>
      </c>
      <c r="U77" s="114" t="s">
        <v>119</v>
      </c>
      <c r="V77" s="174">
        <v>10600000000</v>
      </c>
      <c r="W77" s="113" t="s">
        <v>119</v>
      </c>
      <c r="X77" s="114" t="s">
        <v>119</v>
      </c>
      <c r="Y77" s="174">
        <v>9900000000</v>
      </c>
      <c r="Z77" s="113" t="s">
        <v>119</v>
      </c>
      <c r="AA77" s="114" t="s">
        <v>119</v>
      </c>
      <c r="AB77" s="174">
        <v>9200000000</v>
      </c>
      <c r="AC77" s="113" t="s">
        <v>119</v>
      </c>
      <c r="AD77" s="114" t="s">
        <v>119</v>
      </c>
      <c r="AE77" s="174">
        <v>8700000000</v>
      </c>
      <c r="AF77" s="113" t="s">
        <v>119</v>
      </c>
      <c r="AG77" s="114" t="s">
        <v>119</v>
      </c>
    </row>
    <row r="78" spans="2:33" s="86" customFormat="1" x14ac:dyDescent="0.2">
      <c r="B78" s="80"/>
      <c r="C78" s="122"/>
      <c r="D78" s="128"/>
      <c r="E78" s="77"/>
      <c r="F78" s="78"/>
      <c r="G78" s="128"/>
      <c r="H78" s="77"/>
      <c r="I78" s="78"/>
      <c r="J78" s="128"/>
      <c r="K78" s="77"/>
      <c r="L78" s="78"/>
      <c r="M78" s="128"/>
      <c r="N78" s="77"/>
      <c r="O78" s="78"/>
      <c r="P78" s="128"/>
      <c r="Q78" s="77"/>
      <c r="R78" s="78"/>
      <c r="S78" s="128"/>
      <c r="T78" s="77"/>
      <c r="U78" s="78"/>
      <c r="V78" s="128"/>
      <c r="W78" s="77"/>
      <c r="X78" s="78"/>
      <c r="Y78" s="128"/>
      <c r="Z78" s="77"/>
      <c r="AA78" s="78"/>
      <c r="AB78" s="128"/>
      <c r="AC78" s="77"/>
      <c r="AD78" s="78"/>
      <c r="AE78" s="128"/>
      <c r="AF78" s="77"/>
      <c r="AG78" s="78"/>
    </row>
    <row r="79" spans="2:33" s="86" customFormat="1" x14ac:dyDescent="0.2">
      <c r="B79" s="80"/>
      <c r="C79" s="122"/>
      <c r="D79" s="128"/>
      <c r="E79" s="77"/>
      <c r="F79" s="78"/>
      <c r="G79" s="128"/>
      <c r="H79" s="77"/>
      <c r="I79" s="78"/>
      <c r="J79" s="128"/>
      <c r="K79" s="77"/>
      <c r="L79" s="78"/>
      <c r="M79" s="128"/>
      <c r="N79" s="77"/>
      <c r="O79" s="78"/>
      <c r="P79" s="128"/>
      <c r="Q79" s="77"/>
      <c r="R79" s="78"/>
      <c r="S79" s="128"/>
      <c r="T79" s="77"/>
      <c r="U79" s="78"/>
      <c r="V79" s="128"/>
      <c r="W79" s="77"/>
      <c r="X79" s="78"/>
      <c r="Y79" s="128"/>
      <c r="Z79" s="77"/>
      <c r="AA79" s="78"/>
      <c r="AB79" s="128"/>
      <c r="AC79" s="77"/>
      <c r="AD79" s="78"/>
      <c r="AE79" s="128"/>
      <c r="AF79" s="77"/>
      <c r="AG79" s="78"/>
    </row>
    <row r="80" spans="2:33" s="86" customFormat="1" x14ac:dyDescent="0.2">
      <c r="C80" s="137"/>
      <c r="D80" s="64"/>
      <c r="E80" s="22"/>
      <c r="F80" s="22"/>
      <c r="G80" s="64"/>
      <c r="H80" s="22"/>
      <c r="I80" s="22"/>
      <c r="J80" s="64"/>
      <c r="K80" s="22"/>
      <c r="L80" s="22"/>
      <c r="M80" s="64"/>
      <c r="N80" s="22"/>
      <c r="O80" s="22"/>
      <c r="P80" s="64"/>
      <c r="Q80" s="22"/>
      <c r="R80" s="22"/>
      <c r="S80" s="64"/>
      <c r="T80" s="22"/>
      <c r="U80" s="22"/>
      <c r="V80" s="64"/>
      <c r="W80" s="22"/>
      <c r="X80" s="22"/>
      <c r="Y80" s="64"/>
      <c r="Z80" s="22"/>
      <c r="AA80" s="22"/>
      <c r="AB80" s="64"/>
      <c r="AC80" s="22"/>
      <c r="AD80" s="22"/>
      <c r="AE80" s="64"/>
      <c r="AF80" s="22"/>
      <c r="AG80" s="22"/>
    </row>
    <row r="81" spans="2:33" s="80" customFormat="1" ht="14.25" x14ac:dyDescent="0.2">
      <c r="B81" s="86" t="s">
        <v>192</v>
      </c>
      <c r="C81" s="126" t="s">
        <v>3</v>
      </c>
      <c r="D81" s="170">
        <v>0</v>
      </c>
      <c r="E81" s="196">
        <v>0</v>
      </c>
      <c r="F81" s="172">
        <v>260</v>
      </c>
      <c r="G81" s="174">
        <v>0</v>
      </c>
      <c r="H81" s="194">
        <v>0</v>
      </c>
      <c r="I81" s="178">
        <v>250000000</v>
      </c>
      <c r="J81" s="174">
        <v>0</v>
      </c>
      <c r="K81" s="194">
        <v>0</v>
      </c>
      <c r="L81" s="179">
        <v>240000000</v>
      </c>
      <c r="M81" s="174">
        <v>0</v>
      </c>
      <c r="N81" s="194">
        <v>0</v>
      </c>
      <c r="O81" s="179">
        <v>220000000</v>
      </c>
      <c r="P81" s="174">
        <v>0</v>
      </c>
      <c r="Q81" s="194">
        <v>0</v>
      </c>
      <c r="R81" s="179">
        <v>210000000</v>
      </c>
      <c r="S81" s="174">
        <v>0</v>
      </c>
      <c r="T81" s="194">
        <v>0</v>
      </c>
      <c r="U81" s="179">
        <v>200000000</v>
      </c>
      <c r="V81" s="174">
        <v>0</v>
      </c>
      <c r="W81" s="194">
        <v>0</v>
      </c>
      <c r="X81" s="179">
        <v>190000000</v>
      </c>
      <c r="Y81" s="174">
        <v>0</v>
      </c>
      <c r="Z81" s="115" t="s">
        <v>116</v>
      </c>
      <c r="AA81" s="116" t="s">
        <v>116</v>
      </c>
      <c r="AB81" s="174">
        <v>0</v>
      </c>
      <c r="AC81" s="115" t="s">
        <v>116</v>
      </c>
      <c r="AD81" s="116" t="s">
        <v>116</v>
      </c>
      <c r="AE81" s="174">
        <v>0</v>
      </c>
      <c r="AF81" s="115" t="s">
        <v>116</v>
      </c>
      <c r="AG81" s="116" t="s">
        <v>116</v>
      </c>
    </row>
    <row r="82" spans="2:33" s="86" customFormat="1" x14ac:dyDescent="0.2">
      <c r="B82" s="80"/>
      <c r="C82" s="122" t="s">
        <v>50</v>
      </c>
      <c r="D82" s="170">
        <v>70</v>
      </c>
      <c r="E82" s="196">
        <v>40</v>
      </c>
      <c r="F82" s="172">
        <v>250</v>
      </c>
      <c r="G82" s="175">
        <v>70000000</v>
      </c>
      <c r="H82" s="195">
        <v>40000000</v>
      </c>
      <c r="I82" s="177">
        <v>240000000</v>
      </c>
      <c r="J82" s="175">
        <v>70000000</v>
      </c>
      <c r="K82" s="195">
        <v>40000000</v>
      </c>
      <c r="L82" s="180">
        <v>230000000</v>
      </c>
      <c r="M82" s="175">
        <v>60000000</v>
      </c>
      <c r="N82" s="195">
        <v>40000000</v>
      </c>
      <c r="O82" s="180">
        <v>210000000</v>
      </c>
      <c r="P82" s="175">
        <v>60000000</v>
      </c>
      <c r="Q82" s="195">
        <v>30000000</v>
      </c>
      <c r="R82" s="180">
        <v>200000000</v>
      </c>
      <c r="S82" s="175">
        <v>60000000</v>
      </c>
      <c r="T82" s="195">
        <v>30000000</v>
      </c>
      <c r="U82" s="180">
        <v>190000000</v>
      </c>
      <c r="V82" s="175">
        <v>50000000</v>
      </c>
      <c r="W82" s="195">
        <v>30000000</v>
      </c>
      <c r="X82" s="180">
        <v>180000000</v>
      </c>
      <c r="Y82" s="175">
        <v>50000000</v>
      </c>
      <c r="Z82" s="75" t="s">
        <v>116</v>
      </c>
      <c r="AA82" s="76" t="s">
        <v>116</v>
      </c>
      <c r="AB82" s="175">
        <v>40000000</v>
      </c>
      <c r="AC82" s="75" t="s">
        <v>116</v>
      </c>
      <c r="AD82" s="76" t="s">
        <v>116</v>
      </c>
      <c r="AE82" s="175">
        <v>40000000</v>
      </c>
      <c r="AF82" s="75" t="s">
        <v>116</v>
      </c>
      <c r="AG82" s="76" t="s">
        <v>116</v>
      </c>
    </row>
    <row r="83" spans="2:33" s="86" customFormat="1" x14ac:dyDescent="0.2">
      <c r="B83" s="80"/>
      <c r="C83" s="122" t="s">
        <v>5</v>
      </c>
      <c r="D83" s="170">
        <v>30</v>
      </c>
      <c r="E83" s="196">
        <v>10</v>
      </c>
      <c r="F83" s="172">
        <v>50</v>
      </c>
      <c r="G83" s="175">
        <v>70000000</v>
      </c>
      <c r="H83" s="195">
        <v>20000000</v>
      </c>
      <c r="I83" s="177">
        <v>150000000</v>
      </c>
      <c r="J83" s="175">
        <v>20000000</v>
      </c>
      <c r="K83" s="195">
        <v>10000000</v>
      </c>
      <c r="L83" s="180">
        <v>40000000</v>
      </c>
      <c r="M83" s="175">
        <v>60000000</v>
      </c>
      <c r="N83" s="195">
        <v>20000000</v>
      </c>
      <c r="O83" s="180">
        <v>110000000</v>
      </c>
      <c r="P83" s="175">
        <v>30000000</v>
      </c>
      <c r="Q83" s="195">
        <v>10000000</v>
      </c>
      <c r="R83" s="180">
        <v>50000000</v>
      </c>
      <c r="S83" s="175">
        <v>40000000</v>
      </c>
      <c r="T83" s="195">
        <v>0</v>
      </c>
      <c r="U83" s="180">
        <v>80000000</v>
      </c>
      <c r="V83" s="175">
        <v>30000000</v>
      </c>
      <c r="W83" s="195">
        <v>0</v>
      </c>
      <c r="X83" s="180">
        <v>60000000</v>
      </c>
      <c r="Y83" s="175">
        <v>40000000</v>
      </c>
      <c r="Z83" s="75" t="s">
        <v>116</v>
      </c>
      <c r="AA83" s="76" t="s">
        <v>116</v>
      </c>
      <c r="AB83" s="175">
        <v>60000000</v>
      </c>
      <c r="AC83" s="75" t="s">
        <v>116</v>
      </c>
      <c r="AD83" s="76" t="s">
        <v>116</v>
      </c>
      <c r="AE83" s="175">
        <v>30000000</v>
      </c>
      <c r="AF83" s="75" t="s">
        <v>116</v>
      </c>
      <c r="AG83" s="76" t="s">
        <v>116</v>
      </c>
    </row>
    <row r="84" spans="2:33" s="86" customFormat="1" x14ac:dyDescent="0.2">
      <c r="B84" s="287" t="s">
        <v>139</v>
      </c>
      <c r="C84" s="122" t="s">
        <v>6</v>
      </c>
      <c r="D84" s="170">
        <v>100</v>
      </c>
      <c r="E84" s="196">
        <v>70</v>
      </c>
      <c r="F84" s="172">
        <v>420</v>
      </c>
      <c r="G84" s="175">
        <v>140000000</v>
      </c>
      <c r="H84" s="195">
        <v>80000000</v>
      </c>
      <c r="I84" s="177">
        <v>450000000</v>
      </c>
      <c r="J84" s="175">
        <v>90000000</v>
      </c>
      <c r="K84" s="195">
        <v>60000000</v>
      </c>
      <c r="L84" s="180">
        <v>380000000</v>
      </c>
      <c r="M84" s="175">
        <v>120000000</v>
      </c>
      <c r="N84" s="195">
        <v>80000000</v>
      </c>
      <c r="O84" s="180">
        <v>400000000</v>
      </c>
      <c r="P84" s="175">
        <v>90000000</v>
      </c>
      <c r="Q84" s="195">
        <v>60000000</v>
      </c>
      <c r="R84" s="180">
        <v>340000000</v>
      </c>
      <c r="S84" s="175">
        <v>90000000</v>
      </c>
      <c r="T84" s="195">
        <v>50000000</v>
      </c>
      <c r="U84" s="180">
        <v>340000000</v>
      </c>
      <c r="V84" s="175">
        <v>80000000</v>
      </c>
      <c r="W84" s="195">
        <v>50000000</v>
      </c>
      <c r="X84" s="180">
        <v>300000000</v>
      </c>
      <c r="Y84" s="175">
        <v>90000000</v>
      </c>
      <c r="Z84" s="75" t="s">
        <v>116</v>
      </c>
      <c r="AA84" s="76" t="s">
        <v>116</v>
      </c>
      <c r="AB84" s="175">
        <v>110000000</v>
      </c>
      <c r="AC84" s="75" t="s">
        <v>116</v>
      </c>
      <c r="AD84" s="76" t="s">
        <v>116</v>
      </c>
      <c r="AE84" s="175">
        <v>80000000</v>
      </c>
      <c r="AF84" s="75" t="s">
        <v>116</v>
      </c>
      <c r="AG84" s="76" t="s">
        <v>116</v>
      </c>
    </row>
    <row r="85" spans="2:33" s="80" customFormat="1" x14ac:dyDescent="0.2">
      <c r="C85" s="80" t="s">
        <v>120</v>
      </c>
      <c r="D85" s="170">
        <v>86600</v>
      </c>
      <c r="E85" s="113" t="s">
        <v>119</v>
      </c>
      <c r="F85" s="114" t="s">
        <v>119</v>
      </c>
      <c r="G85" s="174">
        <v>83100000000</v>
      </c>
      <c r="H85" s="113" t="s">
        <v>119</v>
      </c>
      <c r="I85" s="114" t="s">
        <v>119</v>
      </c>
      <c r="J85" s="174">
        <v>79800000000</v>
      </c>
      <c r="K85" s="113" t="s">
        <v>119</v>
      </c>
      <c r="L85" s="114" t="s">
        <v>119</v>
      </c>
      <c r="M85" s="174">
        <v>74200000000</v>
      </c>
      <c r="N85" s="113" t="s">
        <v>119</v>
      </c>
      <c r="O85" s="114" t="s">
        <v>119</v>
      </c>
      <c r="P85" s="174">
        <v>69800000000</v>
      </c>
      <c r="Q85" s="113" t="s">
        <v>119</v>
      </c>
      <c r="R85" s="114" t="s">
        <v>119</v>
      </c>
      <c r="S85" s="174">
        <v>66900000000</v>
      </c>
      <c r="T85" s="113" t="s">
        <v>119</v>
      </c>
      <c r="U85" s="114" t="s">
        <v>119</v>
      </c>
      <c r="V85" s="174">
        <v>61600000000</v>
      </c>
      <c r="W85" s="113" t="s">
        <v>119</v>
      </c>
      <c r="X85" s="114" t="s">
        <v>119</v>
      </c>
      <c r="Y85" s="174">
        <v>57600000000</v>
      </c>
      <c r="Z85" s="113" t="s">
        <v>119</v>
      </c>
      <c r="AA85" s="114" t="s">
        <v>119</v>
      </c>
      <c r="AB85" s="174">
        <v>53700000000</v>
      </c>
      <c r="AC85" s="113" t="s">
        <v>119</v>
      </c>
      <c r="AD85" s="114" t="s">
        <v>119</v>
      </c>
      <c r="AE85" s="174">
        <v>51400000000</v>
      </c>
      <c r="AF85" s="113" t="s">
        <v>119</v>
      </c>
      <c r="AG85" s="114" t="s">
        <v>119</v>
      </c>
    </row>
    <row r="86" spans="2:33" s="86" customFormat="1" x14ac:dyDescent="0.2">
      <c r="B86" s="80"/>
      <c r="C86" s="122"/>
      <c r="D86" s="128"/>
      <c r="E86" s="77"/>
      <c r="F86" s="78"/>
      <c r="G86" s="128"/>
      <c r="H86" s="77"/>
      <c r="I86" s="78"/>
      <c r="J86" s="128"/>
      <c r="K86" s="77"/>
      <c r="L86" s="78"/>
      <c r="M86" s="128"/>
      <c r="N86" s="77"/>
      <c r="O86" s="78"/>
      <c r="P86" s="128"/>
      <c r="Q86" s="77"/>
      <c r="R86" s="78"/>
      <c r="S86" s="128"/>
      <c r="T86" s="77"/>
      <c r="U86" s="78"/>
      <c r="V86" s="128"/>
      <c r="W86" s="77"/>
      <c r="X86" s="78"/>
      <c r="Y86" s="128"/>
      <c r="Z86" s="77"/>
      <c r="AA86" s="78"/>
      <c r="AB86" s="128"/>
      <c r="AC86" s="77"/>
      <c r="AD86" s="78"/>
      <c r="AE86" s="128"/>
      <c r="AF86" s="77"/>
      <c r="AG86" s="78"/>
    </row>
    <row r="87" spans="2:33" s="86" customFormat="1" x14ac:dyDescent="0.2">
      <c r="B87" s="80"/>
      <c r="C87" s="122"/>
      <c r="D87" s="128"/>
      <c r="E87" s="77"/>
      <c r="F87" s="78"/>
      <c r="G87" s="128"/>
      <c r="H87" s="77"/>
      <c r="I87" s="78"/>
      <c r="J87" s="128"/>
      <c r="K87" s="77"/>
      <c r="L87" s="78"/>
      <c r="M87" s="128"/>
      <c r="N87" s="77"/>
      <c r="O87" s="78"/>
      <c r="P87" s="128"/>
      <c r="Q87" s="77"/>
      <c r="R87" s="78"/>
      <c r="S87" s="128"/>
      <c r="T87" s="77"/>
      <c r="U87" s="78"/>
      <c r="V87" s="128"/>
      <c r="W87" s="77"/>
      <c r="X87" s="78"/>
      <c r="Y87" s="128"/>
      <c r="Z87" s="77"/>
      <c r="AA87" s="78"/>
      <c r="AB87" s="128"/>
      <c r="AC87" s="77"/>
      <c r="AD87" s="78"/>
      <c r="AE87" s="128"/>
      <c r="AF87" s="77"/>
      <c r="AG87" s="78"/>
    </row>
    <row r="88" spans="2:33" s="86" customFormat="1" x14ac:dyDescent="0.2">
      <c r="C88" s="137"/>
      <c r="D88" s="64"/>
      <c r="E88" s="22"/>
      <c r="F88" s="22"/>
      <c r="G88" s="64"/>
      <c r="H88" s="22"/>
      <c r="I88" s="22"/>
      <c r="J88" s="64"/>
      <c r="K88" s="22"/>
      <c r="L88" s="22"/>
      <c r="M88" s="64"/>
      <c r="N88" s="22"/>
      <c r="O88" s="22"/>
      <c r="P88" s="64"/>
      <c r="Q88" s="22"/>
      <c r="R88" s="22"/>
      <c r="S88" s="64"/>
      <c r="T88" s="22"/>
      <c r="U88" s="22"/>
      <c r="V88" s="64"/>
      <c r="W88" s="22"/>
      <c r="X88" s="22"/>
      <c r="Y88" s="64"/>
      <c r="Z88" s="22"/>
      <c r="AA88" s="22"/>
      <c r="AB88" s="64"/>
      <c r="AC88" s="22"/>
      <c r="AD88" s="22"/>
      <c r="AE88" s="64"/>
      <c r="AF88" s="22"/>
      <c r="AG88" s="22"/>
    </row>
    <row r="89" spans="2:33" s="80" customFormat="1" x14ac:dyDescent="0.2">
      <c r="B89" s="86" t="s">
        <v>123</v>
      </c>
      <c r="C89" s="126" t="s">
        <v>3</v>
      </c>
      <c r="D89" s="170">
        <v>90</v>
      </c>
      <c r="E89" s="196">
        <v>0</v>
      </c>
      <c r="F89" s="172">
        <v>300</v>
      </c>
      <c r="G89" s="174">
        <v>80000000</v>
      </c>
      <c r="H89" s="194">
        <v>0</v>
      </c>
      <c r="I89" s="178">
        <v>270000000</v>
      </c>
      <c r="J89" s="174">
        <v>80000000</v>
      </c>
      <c r="K89" s="194">
        <v>0</v>
      </c>
      <c r="L89" s="179">
        <v>250000000</v>
      </c>
      <c r="M89" s="174">
        <v>70000000</v>
      </c>
      <c r="N89" s="194">
        <v>0</v>
      </c>
      <c r="O89" s="179">
        <v>220000000</v>
      </c>
      <c r="P89" s="174">
        <v>60000000</v>
      </c>
      <c r="Q89" s="194">
        <v>0</v>
      </c>
      <c r="R89" s="179">
        <v>210000000</v>
      </c>
      <c r="S89" s="174">
        <v>60000000</v>
      </c>
      <c r="T89" s="194">
        <v>0</v>
      </c>
      <c r="U89" s="179">
        <v>190000000</v>
      </c>
      <c r="V89" s="174">
        <v>50000000</v>
      </c>
      <c r="W89" s="194">
        <v>0</v>
      </c>
      <c r="X89" s="179">
        <v>170000000</v>
      </c>
      <c r="Y89" s="174">
        <v>50000000</v>
      </c>
      <c r="Z89" s="115" t="s">
        <v>116</v>
      </c>
      <c r="AA89" s="116" t="s">
        <v>116</v>
      </c>
      <c r="AB89" s="174">
        <v>50000000</v>
      </c>
      <c r="AC89" s="115" t="s">
        <v>116</v>
      </c>
      <c r="AD89" s="116" t="s">
        <v>116</v>
      </c>
      <c r="AE89" s="174">
        <v>40000000</v>
      </c>
      <c r="AF89" s="115" t="s">
        <v>116</v>
      </c>
      <c r="AG89" s="116" t="s">
        <v>116</v>
      </c>
    </row>
    <row r="90" spans="2:33" s="86" customFormat="1" x14ac:dyDescent="0.2">
      <c r="B90" s="80"/>
      <c r="C90" s="122" t="s">
        <v>50</v>
      </c>
      <c r="D90" s="170">
        <v>20</v>
      </c>
      <c r="E90" s="196">
        <v>0</v>
      </c>
      <c r="F90" s="172">
        <v>90</v>
      </c>
      <c r="G90" s="175">
        <v>20000000</v>
      </c>
      <c r="H90" s="195">
        <v>0</v>
      </c>
      <c r="I90" s="177">
        <v>80000000</v>
      </c>
      <c r="J90" s="175">
        <v>20000000</v>
      </c>
      <c r="K90" s="195">
        <v>0</v>
      </c>
      <c r="L90" s="180">
        <v>80000000</v>
      </c>
      <c r="M90" s="175">
        <v>20000000</v>
      </c>
      <c r="N90" s="195">
        <v>0</v>
      </c>
      <c r="O90" s="180">
        <v>70000000</v>
      </c>
      <c r="P90" s="175">
        <v>20000000</v>
      </c>
      <c r="Q90" s="195">
        <v>0</v>
      </c>
      <c r="R90" s="180">
        <v>60000000</v>
      </c>
      <c r="S90" s="175">
        <v>20000000</v>
      </c>
      <c r="T90" s="195">
        <v>0</v>
      </c>
      <c r="U90" s="180">
        <v>60000000</v>
      </c>
      <c r="V90" s="175">
        <v>10000000</v>
      </c>
      <c r="W90" s="195">
        <v>0</v>
      </c>
      <c r="X90" s="180">
        <v>50000000</v>
      </c>
      <c r="Y90" s="175">
        <v>10000000</v>
      </c>
      <c r="Z90" s="75" t="s">
        <v>116</v>
      </c>
      <c r="AA90" s="76" t="s">
        <v>116</v>
      </c>
      <c r="AB90" s="175">
        <v>10000000</v>
      </c>
      <c r="AC90" s="75" t="s">
        <v>116</v>
      </c>
      <c r="AD90" s="76" t="s">
        <v>116</v>
      </c>
      <c r="AE90" s="175">
        <v>10000000</v>
      </c>
      <c r="AF90" s="75" t="s">
        <v>116</v>
      </c>
      <c r="AG90" s="76" t="s">
        <v>116</v>
      </c>
    </row>
    <row r="91" spans="2:33" s="86" customFormat="1" x14ac:dyDescent="0.2">
      <c r="B91" s="80"/>
      <c r="C91" s="122" t="s">
        <v>5</v>
      </c>
      <c r="D91" s="170">
        <v>10</v>
      </c>
      <c r="E91" s="196">
        <v>0</v>
      </c>
      <c r="F91" s="172">
        <v>80</v>
      </c>
      <c r="G91" s="175">
        <v>10000000</v>
      </c>
      <c r="H91" s="195">
        <v>0</v>
      </c>
      <c r="I91" s="177">
        <v>70000000</v>
      </c>
      <c r="J91" s="175">
        <v>10000000</v>
      </c>
      <c r="K91" s="195">
        <v>0</v>
      </c>
      <c r="L91" s="180">
        <v>70000000</v>
      </c>
      <c r="M91" s="175">
        <v>10000000</v>
      </c>
      <c r="N91" s="195">
        <v>0</v>
      </c>
      <c r="O91" s="180">
        <v>60000000</v>
      </c>
      <c r="P91" s="175">
        <v>10000000</v>
      </c>
      <c r="Q91" s="195">
        <v>0</v>
      </c>
      <c r="R91" s="180">
        <v>60000000</v>
      </c>
      <c r="S91" s="175">
        <v>10000000</v>
      </c>
      <c r="T91" s="195">
        <v>0</v>
      </c>
      <c r="U91" s="180">
        <v>50000000</v>
      </c>
      <c r="V91" s="175">
        <v>10000000</v>
      </c>
      <c r="W91" s="195">
        <v>0</v>
      </c>
      <c r="X91" s="180">
        <v>50000000</v>
      </c>
      <c r="Y91" s="175">
        <v>10000000</v>
      </c>
      <c r="Z91" s="75" t="s">
        <v>116</v>
      </c>
      <c r="AA91" s="76" t="s">
        <v>116</v>
      </c>
      <c r="AB91" s="175">
        <v>10000000</v>
      </c>
      <c r="AC91" s="75" t="s">
        <v>116</v>
      </c>
      <c r="AD91" s="76" t="s">
        <v>116</v>
      </c>
      <c r="AE91" s="175">
        <v>10000000</v>
      </c>
      <c r="AF91" s="75" t="s">
        <v>116</v>
      </c>
      <c r="AG91" s="76" t="s">
        <v>116</v>
      </c>
    </row>
    <row r="92" spans="2:33" s="86" customFormat="1" x14ac:dyDescent="0.2">
      <c r="B92" s="287" t="s">
        <v>140</v>
      </c>
      <c r="C92" s="122" t="s">
        <v>6</v>
      </c>
      <c r="D92" s="170">
        <v>130</v>
      </c>
      <c r="E92" s="196">
        <v>0</v>
      </c>
      <c r="F92" s="172">
        <v>360</v>
      </c>
      <c r="G92" s="175">
        <v>120000000</v>
      </c>
      <c r="H92" s="195">
        <v>0</v>
      </c>
      <c r="I92" s="177">
        <v>320000000</v>
      </c>
      <c r="J92" s="175">
        <v>110000000</v>
      </c>
      <c r="K92" s="195">
        <v>0</v>
      </c>
      <c r="L92" s="180">
        <v>300000000</v>
      </c>
      <c r="M92" s="175">
        <v>100000000</v>
      </c>
      <c r="N92" s="195">
        <v>0</v>
      </c>
      <c r="O92" s="180">
        <v>270000000</v>
      </c>
      <c r="P92" s="175">
        <v>90000000</v>
      </c>
      <c r="Q92" s="195">
        <v>0</v>
      </c>
      <c r="R92" s="180">
        <v>250000000</v>
      </c>
      <c r="S92" s="175">
        <v>80000000</v>
      </c>
      <c r="T92" s="195">
        <v>0</v>
      </c>
      <c r="U92" s="180">
        <v>230000000</v>
      </c>
      <c r="V92" s="175">
        <v>80000000</v>
      </c>
      <c r="W92" s="195">
        <v>0</v>
      </c>
      <c r="X92" s="180">
        <v>210000000</v>
      </c>
      <c r="Y92" s="175">
        <v>70000000</v>
      </c>
      <c r="Z92" s="75" t="s">
        <v>116</v>
      </c>
      <c r="AA92" s="76" t="s">
        <v>116</v>
      </c>
      <c r="AB92" s="175">
        <v>70000000</v>
      </c>
      <c r="AC92" s="75" t="s">
        <v>116</v>
      </c>
      <c r="AD92" s="76" t="s">
        <v>116</v>
      </c>
      <c r="AE92" s="175">
        <v>60000000</v>
      </c>
      <c r="AF92" s="75" t="s">
        <v>116</v>
      </c>
      <c r="AG92" s="76" t="s">
        <v>116</v>
      </c>
    </row>
    <row r="93" spans="2:33" s="80" customFormat="1" x14ac:dyDescent="0.2">
      <c r="C93" s="80" t="s">
        <v>120</v>
      </c>
      <c r="D93" s="170">
        <v>2300</v>
      </c>
      <c r="E93" s="113" t="s">
        <v>119</v>
      </c>
      <c r="F93" s="114" t="s">
        <v>119</v>
      </c>
      <c r="G93" s="174">
        <v>2100000000</v>
      </c>
      <c r="H93" s="176" t="s">
        <v>119</v>
      </c>
      <c r="I93" s="114" t="s">
        <v>119</v>
      </c>
      <c r="J93" s="174">
        <v>2000000000</v>
      </c>
      <c r="K93" s="113" t="s">
        <v>119</v>
      </c>
      <c r="L93" s="114" t="s">
        <v>119</v>
      </c>
      <c r="M93" s="174">
        <v>1800000000</v>
      </c>
      <c r="N93" s="113" t="s">
        <v>119</v>
      </c>
      <c r="O93" s="114" t="s">
        <v>119</v>
      </c>
      <c r="P93" s="174">
        <v>1600000000</v>
      </c>
      <c r="Q93" s="113" t="s">
        <v>119</v>
      </c>
      <c r="R93" s="114" t="s">
        <v>119</v>
      </c>
      <c r="S93" s="174">
        <v>1500000000</v>
      </c>
      <c r="T93" s="113" t="s">
        <v>119</v>
      </c>
      <c r="U93" s="114" t="s">
        <v>119</v>
      </c>
      <c r="V93" s="174">
        <v>1400000000</v>
      </c>
      <c r="W93" s="113" t="s">
        <v>119</v>
      </c>
      <c r="X93" s="114" t="s">
        <v>119</v>
      </c>
      <c r="Y93" s="174">
        <v>1300000000</v>
      </c>
      <c r="Z93" s="113" t="s">
        <v>119</v>
      </c>
      <c r="AA93" s="114" t="s">
        <v>119</v>
      </c>
      <c r="AB93" s="174">
        <v>1200000000</v>
      </c>
      <c r="AC93" s="113" t="s">
        <v>119</v>
      </c>
      <c r="AD93" s="114" t="s">
        <v>119</v>
      </c>
      <c r="AE93" s="174">
        <v>1200000000</v>
      </c>
      <c r="AF93" s="113" t="s">
        <v>119</v>
      </c>
      <c r="AG93" s="114" t="s">
        <v>119</v>
      </c>
    </row>
    <row r="94" spans="2:33" s="86" customFormat="1" x14ac:dyDescent="0.2">
      <c r="B94" s="80"/>
      <c r="C94" s="122"/>
      <c r="D94" s="128"/>
      <c r="E94" s="77"/>
      <c r="F94" s="78"/>
      <c r="G94" s="128"/>
      <c r="H94" s="77"/>
      <c r="I94" s="78"/>
      <c r="J94" s="128"/>
      <c r="K94" s="77"/>
      <c r="L94" s="78"/>
      <c r="M94" s="128"/>
      <c r="N94" s="77"/>
      <c r="O94" s="78"/>
      <c r="P94" s="128"/>
      <c r="Q94" s="77"/>
      <c r="R94" s="78"/>
      <c r="S94" s="128"/>
      <c r="T94" s="77"/>
      <c r="U94" s="78"/>
      <c r="V94" s="128"/>
      <c r="W94" s="77"/>
      <c r="X94" s="78"/>
      <c r="Y94" s="128"/>
      <c r="Z94" s="77"/>
      <c r="AA94" s="78"/>
      <c r="AB94" s="128"/>
      <c r="AC94" s="77"/>
      <c r="AD94" s="78"/>
      <c r="AE94" s="128"/>
      <c r="AF94" s="77"/>
      <c r="AG94" s="78"/>
    </row>
    <row r="95" spans="2:33" s="86" customFormat="1" x14ac:dyDescent="0.2">
      <c r="B95" s="80"/>
      <c r="C95" s="122"/>
      <c r="D95" s="128"/>
      <c r="E95" s="77"/>
      <c r="F95" s="78"/>
      <c r="G95" s="128"/>
      <c r="H95" s="77"/>
      <c r="I95" s="78"/>
      <c r="J95" s="128"/>
      <c r="K95" s="77"/>
      <c r="L95" s="78"/>
      <c r="M95" s="128"/>
      <c r="N95" s="77"/>
      <c r="O95" s="78"/>
      <c r="P95" s="128"/>
      <c r="Q95" s="77"/>
      <c r="R95" s="78"/>
      <c r="S95" s="128"/>
      <c r="T95" s="77"/>
      <c r="U95" s="78"/>
      <c r="V95" s="128"/>
      <c r="W95" s="77"/>
      <c r="X95" s="78"/>
      <c r="Y95" s="128"/>
      <c r="Z95" s="77"/>
      <c r="AA95" s="78"/>
      <c r="AB95" s="128"/>
      <c r="AC95" s="77"/>
      <c r="AD95" s="78"/>
      <c r="AE95" s="128"/>
      <c r="AF95" s="77"/>
      <c r="AG95" s="78"/>
    </row>
    <row r="96" spans="2:33" s="86" customFormat="1" x14ac:dyDescent="0.2">
      <c r="C96" s="137"/>
      <c r="D96" s="64"/>
      <c r="E96" s="22"/>
      <c r="F96" s="22"/>
      <c r="G96" s="64"/>
      <c r="H96" s="22"/>
      <c r="I96" s="22"/>
      <c r="J96" s="64"/>
      <c r="K96" s="22"/>
      <c r="L96" s="22"/>
      <c r="M96" s="64"/>
      <c r="N96" s="22"/>
      <c r="O96" s="22"/>
      <c r="P96" s="64"/>
      <c r="Q96" s="22"/>
      <c r="R96" s="22"/>
      <c r="S96" s="64"/>
      <c r="T96" s="22"/>
      <c r="U96" s="22"/>
      <c r="V96" s="64"/>
      <c r="W96" s="22"/>
      <c r="X96" s="22"/>
      <c r="Y96" s="64"/>
      <c r="Z96" s="22"/>
      <c r="AA96" s="22"/>
      <c r="AB96" s="64"/>
      <c r="AC96" s="22"/>
      <c r="AD96" s="22"/>
      <c r="AE96" s="64"/>
      <c r="AF96" s="22"/>
      <c r="AG96" s="22"/>
    </row>
    <row r="97" spans="2:33" s="80" customFormat="1" x14ac:dyDescent="0.2">
      <c r="B97" s="86" t="s">
        <v>124</v>
      </c>
      <c r="C97" s="126" t="s">
        <v>3</v>
      </c>
      <c r="D97" s="170">
        <v>10</v>
      </c>
      <c r="E97" s="196">
        <v>0</v>
      </c>
      <c r="F97" s="172">
        <v>30</v>
      </c>
      <c r="G97" s="174">
        <v>10000000</v>
      </c>
      <c r="H97" s="194">
        <v>0</v>
      </c>
      <c r="I97" s="178">
        <v>40000000</v>
      </c>
      <c r="J97" s="174">
        <v>10000000</v>
      </c>
      <c r="K97" s="194">
        <v>0</v>
      </c>
      <c r="L97" s="179">
        <v>40000000</v>
      </c>
      <c r="M97" s="174">
        <v>10000000</v>
      </c>
      <c r="N97" s="194">
        <v>0</v>
      </c>
      <c r="O97" s="179">
        <v>40000000</v>
      </c>
      <c r="P97" s="174">
        <v>10000000</v>
      </c>
      <c r="Q97" s="194">
        <v>0</v>
      </c>
      <c r="R97" s="179">
        <v>40000000</v>
      </c>
      <c r="S97" s="174">
        <v>10000000</v>
      </c>
      <c r="T97" s="194">
        <v>0</v>
      </c>
      <c r="U97" s="179">
        <v>40000000</v>
      </c>
      <c r="V97" s="174">
        <v>10000000</v>
      </c>
      <c r="W97" s="194">
        <v>0</v>
      </c>
      <c r="X97" s="179">
        <v>40000000</v>
      </c>
      <c r="Y97" s="174">
        <v>10000000</v>
      </c>
      <c r="Z97" s="117" t="s">
        <v>119</v>
      </c>
      <c r="AA97" s="118" t="s">
        <v>119</v>
      </c>
      <c r="AB97" s="174">
        <v>10000000</v>
      </c>
      <c r="AC97" s="117" t="s">
        <v>119</v>
      </c>
      <c r="AD97" s="118" t="s">
        <v>119</v>
      </c>
      <c r="AE97" s="174">
        <v>10000000</v>
      </c>
      <c r="AF97" s="117" t="s">
        <v>119</v>
      </c>
      <c r="AG97" s="118" t="s">
        <v>119</v>
      </c>
    </row>
    <row r="98" spans="2:33" s="86" customFormat="1" x14ac:dyDescent="0.2">
      <c r="B98" s="80"/>
      <c r="C98" s="122" t="s">
        <v>50</v>
      </c>
      <c r="D98" s="170">
        <v>10</v>
      </c>
      <c r="E98" s="196">
        <v>0</v>
      </c>
      <c r="F98" s="172">
        <v>30</v>
      </c>
      <c r="G98" s="175">
        <v>10000000</v>
      </c>
      <c r="H98" s="195">
        <v>0</v>
      </c>
      <c r="I98" s="177">
        <v>40000000</v>
      </c>
      <c r="J98" s="175">
        <v>20000000</v>
      </c>
      <c r="K98" s="195">
        <v>0</v>
      </c>
      <c r="L98" s="180">
        <v>50000000</v>
      </c>
      <c r="M98" s="175">
        <v>20000000</v>
      </c>
      <c r="N98" s="195">
        <v>0</v>
      </c>
      <c r="O98" s="180">
        <v>50000000</v>
      </c>
      <c r="P98" s="175">
        <v>10000000</v>
      </c>
      <c r="Q98" s="195">
        <v>0</v>
      </c>
      <c r="R98" s="180">
        <v>40000000</v>
      </c>
      <c r="S98" s="175">
        <v>10000000</v>
      </c>
      <c r="T98" s="195">
        <v>0</v>
      </c>
      <c r="U98" s="180">
        <v>40000000</v>
      </c>
      <c r="V98" s="175">
        <v>10000000</v>
      </c>
      <c r="W98" s="195">
        <v>0</v>
      </c>
      <c r="X98" s="180">
        <v>40000000</v>
      </c>
      <c r="Y98" s="175">
        <v>10000000</v>
      </c>
      <c r="Z98" s="81" t="s">
        <v>119</v>
      </c>
      <c r="AA98" s="82" t="s">
        <v>119</v>
      </c>
      <c r="AB98" s="175">
        <v>10000000</v>
      </c>
      <c r="AC98" s="81" t="s">
        <v>119</v>
      </c>
      <c r="AD98" s="82" t="s">
        <v>119</v>
      </c>
      <c r="AE98" s="175">
        <v>10000000</v>
      </c>
      <c r="AF98" s="81" t="s">
        <v>119</v>
      </c>
      <c r="AG98" s="82" t="s">
        <v>119</v>
      </c>
    </row>
    <row r="99" spans="2:33" s="86" customFormat="1" x14ac:dyDescent="0.2">
      <c r="B99" s="80"/>
      <c r="C99" s="122" t="s">
        <v>5</v>
      </c>
      <c r="D99" s="170">
        <v>10</v>
      </c>
      <c r="E99" s="196">
        <v>0</v>
      </c>
      <c r="F99" s="172">
        <v>30</v>
      </c>
      <c r="G99" s="175">
        <v>20000000</v>
      </c>
      <c r="H99" s="195">
        <v>0</v>
      </c>
      <c r="I99" s="177">
        <v>50000000</v>
      </c>
      <c r="J99" s="175">
        <v>20000000</v>
      </c>
      <c r="K99" s="195">
        <v>0</v>
      </c>
      <c r="L99" s="180">
        <v>60000000</v>
      </c>
      <c r="M99" s="175">
        <v>20000000</v>
      </c>
      <c r="N99" s="195">
        <v>0</v>
      </c>
      <c r="O99" s="180">
        <v>50000000</v>
      </c>
      <c r="P99" s="175">
        <v>20000000</v>
      </c>
      <c r="Q99" s="195">
        <v>0</v>
      </c>
      <c r="R99" s="180">
        <v>50000000</v>
      </c>
      <c r="S99" s="175">
        <v>20000000</v>
      </c>
      <c r="T99" s="195">
        <v>0</v>
      </c>
      <c r="U99" s="180">
        <v>50000000</v>
      </c>
      <c r="V99" s="175">
        <v>20000000</v>
      </c>
      <c r="W99" s="195">
        <v>0</v>
      </c>
      <c r="X99" s="180">
        <v>50000000</v>
      </c>
      <c r="Y99" s="175">
        <v>20000000</v>
      </c>
      <c r="Z99" s="81" t="s">
        <v>119</v>
      </c>
      <c r="AA99" s="82" t="s">
        <v>119</v>
      </c>
      <c r="AB99" s="175">
        <v>20000000</v>
      </c>
      <c r="AC99" s="81" t="s">
        <v>119</v>
      </c>
      <c r="AD99" s="82" t="s">
        <v>119</v>
      </c>
      <c r="AE99" s="175">
        <v>10000000</v>
      </c>
      <c r="AF99" s="81" t="s">
        <v>119</v>
      </c>
      <c r="AG99" s="82" t="s">
        <v>119</v>
      </c>
    </row>
    <row r="100" spans="2:33" s="86" customFormat="1" x14ac:dyDescent="0.2">
      <c r="B100" s="80"/>
      <c r="C100" s="122" t="s">
        <v>6</v>
      </c>
      <c r="D100" s="170">
        <v>30</v>
      </c>
      <c r="E100" s="196">
        <v>10</v>
      </c>
      <c r="F100" s="172">
        <v>60</v>
      </c>
      <c r="G100" s="175">
        <v>40000000</v>
      </c>
      <c r="H100" s="195">
        <v>20000000</v>
      </c>
      <c r="I100" s="177">
        <v>90000000</v>
      </c>
      <c r="J100" s="175">
        <v>50000000</v>
      </c>
      <c r="K100" s="195">
        <v>20000000</v>
      </c>
      <c r="L100" s="180">
        <v>110000000</v>
      </c>
      <c r="M100" s="175">
        <v>50000000</v>
      </c>
      <c r="N100" s="195">
        <v>20000000</v>
      </c>
      <c r="O100" s="180">
        <v>100000000</v>
      </c>
      <c r="P100" s="175">
        <v>40000000</v>
      </c>
      <c r="Q100" s="195">
        <v>20000000</v>
      </c>
      <c r="R100" s="180">
        <v>90000000</v>
      </c>
      <c r="S100" s="175">
        <v>40000000</v>
      </c>
      <c r="T100" s="195">
        <v>20000000</v>
      </c>
      <c r="U100" s="180">
        <v>90000000</v>
      </c>
      <c r="V100" s="175">
        <v>40000000</v>
      </c>
      <c r="W100" s="195">
        <v>20000000</v>
      </c>
      <c r="X100" s="180">
        <v>90000000</v>
      </c>
      <c r="Y100" s="175">
        <v>40000000</v>
      </c>
      <c r="Z100" s="81" t="s">
        <v>119</v>
      </c>
      <c r="AA100" s="82" t="s">
        <v>119</v>
      </c>
      <c r="AB100" s="175">
        <v>40000000</v>
      </c>
      <c r="AC100" s="81" t="s">
        <v>119</v>
      </c>
      <c r="AD100" s="82" t="s">
        <v>119</v>
      </c>
      <c r="AE100" s="175">
        <v>30000000</v>
      </c>
      <c r="AF100" s="81" t="s">
        <v>119</v>
      </c>
      <c r="AG100" s="82" t="s">
        <v>119</v>
      </c>
    </row>
    <row r="101" spans="2:33" s="80" customFormat="1" x14ac:dyDescent="0.2">
      <c r="C101" s="80" t="s">
        <v>120</v>
      </c>
      <c r="D101" s="127" t="s">
        <v>119</v>
      </c>
      <c r="E101" s="113" t="s">
        <v>119</v>
      </c>
      <c r="F101" s="114" t="s">
        <v>119</v>
      </c>
      <c r="G101" s="127" t="s">
        <v>119</v>
      </c>
      <c r="H101" s="113" t="s">
        <v>119</v>
      </c>
      <c r="I101" s="114" t="s">
        <v>119</v>
      </c>
      <c r="J101" s="134" t="s">
        <v>119</v>
      </c>
      <c r="K101" s="113" t="s">
        <v>119</v>
      </c>
      <c r="L101" s="114" t="s">
        <v>119</v>
      </c>
      <c r="M101" s="134" t="s">
        <v>119</v>
      </c>
      <c r="N101" s="113" t="s">
        <v>119</v>
      </c>
      <c r="O101" s="114" t="s">
        <v>119</v>
      </c>
      <c r="P101" s="134" t="s">
        <v>119</v>
      </c>
      <c r="Q101" s="113" t="s">
        <v>119</v>
      </c>
      <c r="R101" s="114" t="s">
        <v>119</v>
      </c>
      <c r="S101" s="134" t="s">
        <v>119</v>
      </c>
      <c r="T101" s="113" t="s">
        <v>119</v>
      </c>
      <c r="U101" s="114" t="s">
        <v>119</v>
      </c>
      <c r="V101" s="134" t="s">
        <v>119</v>
      </c>
      <c r="W101" s="113" t="s">
        <v>119</v>
      </c>
      <c r="X101" s="114" t="s">
        <v>119</v>
      </c>
      <c r="Y101" s="134" t="s">
        <v>119</v>
      </c>
      <c r="Z101" s="113" t="s">
        <v>119</v>
      </c>
      <c r="AA101" s="114" t="s">
        <v>119</v>
      </c>
      <c r="AB101" s="134" t="s">
        <v>119</v>
      </c>
      <c r="AC101" s="113" t="s">
        <v>119</v>
      </c>
      <c r="AD101" s="114" t="s">
        <v>119</v>
      </c>
      <c r="AE101" s="134" t="s">
        <v>119</v>
      </c>
      <c r="AF101" s="113" t="s">
        <v>119</v>
      </c>
      <c r="AG101" s="114" t="s">
        <v>119</v>
      </c>
    </row>
    <row r="102" spans="2:33" s="86" customFormat="1" x14ac:dyDescent="0.2">
      <c r="B102" s="80"/>
      <c r="C102" s="122"/>
      <c r="D102" s="128"/>
      <c r="E102" s="77"/>
      <c r="F102" s="78"/>
      <c r="G102" s="128"/>
      <c r="H102" s="77"/>
      <c r="I102" s="78"/>
      <c r="J102" s="133"/>
      <c r="K102" s="77"/>
      <c r="L102" s="78"/>
      <c r="M102" s="133"/>
      <c r="N102" s="77"/>
      <c r="O102" s="78"/>
      <c r="P102" s="133"/>
      <c r="Q102" s="77"/>
      <c r="R102" s="78"/>
      <c r="S102" s="133"/>
      <c r="T102" s="77"/>
      <c r="U102" s="78"/>
      <c r="V102" s="133"/>
      <c r="W102" s="77"/>
      <c r="X102" s="78"/>
      <c r="Y102" s="133"/>
      <c r="Z102" s="77"/>
      <c r="AA102" s="78"/>
      <c r="AB102" s="133"/>
      <c r="AC102" s="77"/>
      <c r="AD102" s="78"/>
      <c r="AE102" s="133"/>
      <c r="AF102" s="77"/>
      <c r="AG102" s="78"/>
    </row>
    <row r="103" spans="2:33" s="86" customFormat="1" x14ac:dyDescent="0.2">
      <c r="B103" s="80"/>
      <c r="C103" s="122"/>
      <c r="D103" s="213"/>
      <c r="E103" s="207"/>
      <c r="F103" s="208"/>
      <c r="G103" s="213"/>
      <c r="H103" s="207"/>
      <c r="I103" s="208"/>
      <c r="J103" s="133"/>
      <c r="K103" s="207"/>
      <c r="L103" s="208"/>
      <c r="M103" s="133"/>
      <c r="N103" s="207"/>
      <c r="O103" s="208"/>
      <c r="P103" s="133"/>
      <c r="Q103" s="207"/>
      <c r="R103" s="208"/>
      <c r="S103" s="133"/>
      <c r="T103" s="207"/>
      <c r="U103" s="208"/>
      <c r="V103" s="133"/>
      <c r="W103" s="207"/>
      <c r="X103" s="208"/>
      <c r="Y103" s="133"/>
      <c r="Z103" s="207"/>
      <c r="AA103" s="208"/>
      <c r="AB103" s="133"/>
      <c r="AC103" s="207"/>
      <c r="AD103" s="208"/>
      <c r="AE103" s="133"/>
      <c r="AF103" s="207"/>
      <c r="AG103" s="208"/>
    </row>
    <row r="104" spans="2:33" s="86" customFormat="1" x14ac:dyDescent="0.2">
      <c r="B104" s="80"/>
      <c r="C104" s="122"/>
      <c r="D104" s="213"/>
      <c r="E104" s="207"/>
      <c r="F104" s="208"/>
      <c r="G104" s="213"/>
      <c r="H104" s="207"/>
      <c r="I104" s="208"/>
      <c r="J104" s="133"/>
      <c r="K104" s="207"/>
      <c r="L104" s="208"/>
      <c r="M104" s="133"/>
      <c r="N104" s="207"/>
      <c r="O104" s="208"/>
      <c r="P104" s="133"/>
      <c r="Q104" s="207"/>
      <c r="R104" s="208"/>
      <c r="S104" s="133"/>
      <c r="T104" s="207"/>
      <c r="U104" s="208"/>
      <c r="V104" s="133"/>
      <c r="W104" s="207"/>
      <c r="X104" s="208"/>
      <c r="Y104" s="133"/>
      <c r="Z104" s="207"/>
      <c r="AA104" s="208"/>
      <c r="AB104" s="133"/>
      <c r="AC104" s="207"/>
      <c r="AD104" s="208"/>
      <c r="AE104" s="133"/>
      <c r="AF104" s="207"/>
      <c r="AG104" s="208"/>
    </row>
    <row r="105" spans="2:33" s="80" customFormat="1" x14ac:dyDescent="0.2">
      <c r="B105" s="86" t="s">
        <v>31</v>
      </c>
      <c r="C105" s="126" t="s">
        <v>3</v>
      </c>
      <c r="D105" s="170">
        <v>70</v>
      </c>
      <c r="E105" s="196">
        <v>50</v>
      </c>
      <c r="F105" s="172">
        <v>90</v>
      </c>
      <c r="G105" s="174">
        <v>100000000</v>
      </c>
      <c r="H105" s="194">
        <v>80000000</v>
      </c>
      <c r="I105" s="178">
        <v>130000000</v>
      </c>
      <c r="J105" s="174">
        <v>130000000</v>
      </c>
      <c r="K105" s="194">
        <v>100000000</v>
      </c>
      <c r="L105" s="179">
        <v>150000000</v>
      </c>
      <c r="M105" s="174">
        <v>180000000</v>
      </c>
      <c r="N105" s="194">
        <v>150000000</v>
      </c>
      <c r="O105" s="179">
        <v>210000000</v>
      </c>
      <c r="P105" s="174">
        <v>220000000</v>
      </c>
      <c r="Q105" s="194">
        <v>190000000</v>
      </c>
      <c r="R105" s="179">
        <v>260000000</v>
      </c>
      <c r="S105" s="174">
        <v>210000000</v>
      </c>
      <c r="T105" s="194">
        <v>160000000</v>
      </c>
      <c r="U105" s="179">
        <v>260000000</v>
      </c>
      <c r="V105" s="174">
        <v>250000000</v>
      </c>
      <c r="W105" s="194">
        <v>210000000</v>
      </c>
      <c r="X105" s="179">
        <v>300000000</v>
      </c>
      <c r="Y105" s="174">
        <v>220000000</v>
      </c>
      <c r="Z105" s="194">
        <v>180000000</v>
      </c>
      <c r="AA105" s="179">
        <v>260000000</v>
      </c>
      <c r="AB105" s="174">
        <v>240000000</v>
      </c>
      <c r="AC105" s="194">
        <v>180000000</v>
      </c>
      <c r="AD105" s="179">
        <v>290000000</v>
      </c>
      <c r="AE105" s="174">
        <v>200000000</v>
      </c>
      <c r="AF105" s="194">
        <v>150000000</v>
      </c>
      <c r="AG105" s="179">
        <v>280000000</v>
      </c>
    </row>
    <row r="106" spans="2:33" s="86" customFormat="1" x14ac:dyDescent="0.2">
      <c r="B106" s="80"/>
      <c r="C106" s="122" t="s">
        <v>50</v>
      </c>
      <c r="D106" s="171">
        <v>30</v>
      </c>
      <c r="E106" s="197">
        <v>20</v>
      </c>
      <c r="F106" s="173">
        <v>40</v>
      </c>
      <c r="G106" s="175">
        <v>50000000</v>
      </c>
      <c r="H106" s="195">
        <v>30000000</v>
      </c>
      <c r="I106" s="177">
        <v>60000000</v>
      </c>
      <c r="J106" s="175">
        <v>70000000</v>
      </c>
      <c r="K106" s="195">
        <v>50000000</v>
      </c>
      <c r="L106" s="180">
        <v>90000000</v>
      </c>
      <c r="M106" s="175">
        <v>80000000</v>
      </c>
      <c r="N106" s="195">
        <v>70000000</v>
      </c>
      <c r="O106" s="180">
        <v>100000000</v>
      </c>
      <c r="P106" s="175">
        <v>80000000</v>
      </c>
      <c r="Q106" s="195">
        <v>60000000</v>
      </c>
      <c r="R106" s="180">
        <v>90000000</v>
      </c>
      <c r="S106" s="175">
        <v>130000000</v>
      </c>
      <c r="T106" s="195">
        <v>80000000</v>
      </c>
      <c r="U106" s="180">
        <v>180000000</v>
      </c>
      <c r="V106" s="175">
        <v>110000000</v>
      </c>
      <c r="W106" s="195">
        <v>80000000</v>
      </c>
      <c r="X106" s="180">
        <v>130000000</v>
      </c>
      <c r="Y106" s="175">
        <v>110000000</v>
      </c>
      <c r="Z106" s="195">
        <v>80000000</v>
      </c>
      <c r="AA106" s="180">
        <v>140000000</v>
      </c>
      <c r="AB106" s="175">
        <v>110000000</v>
      </c>
      <c r="AC106" s="195">
        <v>80000000</v>
      </c>
      <c r="AD106" s="180">
        <v>140000000</v>
      </c>
      <c r="AE106" s="175">
        <v>140000000</v>
      </c>
      <c r="AF106" s="195">
        <v>110000000</v>
      </c>
      <c r="AG106" s="180">
        <v>170000000</v>
      </c>
    </row>
    <row r="107" spans="2:33" s="86" customFormat="1" x14ac:dyDescent="0.2">
      <c r="B107" s="80"/>
      <c r="C107" s="122" t="s">
        <v>5</v>
      </c>
      <c r="D107" s="171">
        <v>10</v>
      </c>
      <c r="E107" s="197">
        <v>10</v>
      </c>
      <c r="F107" s="173">
        <v>20</v>
      </c>
      <c r="G107" s="175">
        <v>20000000</v>
      </c>
      <c r="H107" s="195">
        <v>10000000</v>
      </c>
      <c r="I107" s="177">
        <v>20000000</v>
      </c>
      <c r="J107" s="175">
        <v>40000000</v>
      </c>
      <c r="K107" s="195">
        <v>20000000</v>
      </c>
      <c r="L107" s="180">
        <v>50000000</v>
      </c>
      <c r="M107" s="175">
        <v>50000000</v>
      </c>
      <c r="N107" s="195">
        <v>40000000</v>
      </c>
      <c r="O107" s="180">
        <v>60000000</v>
      </c>
      <c r="P107" s="175" t="s">
        <v>278</v>
      </c>
      <c r="Q107" s="195">
        <v>40000000</v>
      </c>
      <c r="R107" s="180">
        <v>60000000</v>
      </c>
      <c r="S107" s="175">
        <v>120000000</v>
      </c>
      <c r="T107" s="195">
        <v>90000000</v>
      </c>
      <c r="U107" s="180">
        <v>150000000</v>
      </c>
      <c r="V107" s="175">
        <v>130000000</v>
      </c>
      <c r="W107" s="195">
        <v>110000000</v>
      </c>
      <c r="X107" s="180">
        <v>150000000</v>
      </c>
      <c r="Y107" s="175">
        <v>120000000</v>
      </c>
      <c r="Z107" s="195">
        <v>80000000</v>
      </c>
      <c r="AA107" s="180">
        <v>150000000</v>
      </c>
      <c r="AB107" s="175">
        <v>130000000</v>
      </c>
      <c r="AC107" s="195">
        <v>100000000</v>
      </c>
      <c r="AD107" s="180">
        <v>150000000</v>
      </c>
      <c r="AE107" s="175">
        <v>140000000</v>
      </c>
      <c r="AF107" s="195">
        <v>100000000</v>
      </c>
      <c r="AG107" s="180">
        <v>170000000</v>
      </c>
    </row>
    <row r="108" spans="2:33" s="86" customFormat="1" x14ac:dyDescent="0.2">
      <c r="B108" s="287" t="s">
        <v>200</v>
      </c>
      <c r="C108" s="122" t="s">
        <v>6</v>
      </c>
      <c r="D108" s="171">
        <v>120</v>
      </c>
      <c r="E108" s="197">
        <v>90</v>
      </c>
      <c r="F108" s="173">
        <v>140</v>
      </c>
      <c r="G108" s="175">
        <v>170000000</v>
      </c>
      <c r="H108" s="195">
        <v>140000000</v>
      </c>
      <c r="I108" s="177">
        <v>200000000</v>
      </c>
      <c r="J108" s="175">
        <v>230000000</v>
      </c>
      <c r="K108" s="195">
        <v>200000000</v>
      </c>
      <c r="L108" s="180">
        <v>270000000</v>
      </c>
      <c r="M108" s="175">
        <v>310000000</v>
      </c>
      <c r="N108" s="195">
        <v>280000000</v>
      </c>
      <c r="O108" s="180">
        <v>350000000</v>
      </c>
      <c r="P108" s="175">
        <v>350000000</v>
      </c>
      <c r="Q108" s="195">
        <v>310000000</v>
      </c>
      <c r="R108" s="180">
        <v>390000000</v>
      </c>
      <c r="S108" s="175">
        <v>460000000</v>
      </c>
      <c r="T108" s="195">
        <v>380000000</v>
      </c>
      <c r="U108" s="180">
        <v>530000000</v>
      </c>
      <c r="V108" s="175">
        <v>480000000</v>
      </c>
      <c r="W108" s="195">
        <v>430000000</v>
      </c>
      <c r="X108" s="180">
        <v>530000000</v>
      </c>
      <c r="Y108" s="175">
        <v>450000000</v>
      </c>
      <c r="Z108" s="195">
        <v>380000000</v>
      </c>
      <c r="AA108" s="180">
        <v>500000000</v>
      </c>
      <c r="AB108" s="175">
        <v>470000000</v>
      </c>
      <c r="AC108" s="195">
        <v>400000000</v>
      </c>
      <c r="AD108" s="180">
        <v>540000000</v>
      </c>
      <c r="AE108" s="175">
        <v>480000000</v>
      </c>
      <c r="AF108" s="195">
        <v>400000000</v>
      </c>
      <c r="AG108" s="180">
        <v>560000000</v>
      </c>
    </row>
    <row r="109" spans="2:33" s="80" customFormat="1" x14ac:dyDescent="0.2">
      <c r="C109" s="80" t="s">
        <v>120</v>
      </c>
      <c r="D109" s="170">
        <v>3000</v>
      </c>
      <c r="E109" s="113" t="s">
        <v>119</v>
      </c>
      <c r="F109" s="114" t="s">
        <v>119</v>
      </c>
      <c r="G109" s="174">
        <v>3700000000</v>
      </c>
      <c r="H109" s="113" t="s">
        <v>119</v>
      </c>
      <c r="I109" s="114" t="s">
        <v>119</v>
      </c>
      <c r="J109" s="174">
        <v>5500000000</v>
      </c>
      <c r="K109" s="113" t="s">
        <v>119</v>
      </c>
      <c r="L109" s="114" t="s">
        <v>119</v>
      </c>
      <c r="M109" s="174">
        <v>7200000000</v>
      </c>
      <c r="N109" s="113" t="s">
        <v>119</v>
      </c>
      <c r="O109" s="114" t="s">
        <v>119</v>
      </c>
      <c r="P109" s="174">
        <v>7900000000</v>
      </c>
      <c r="Q109" s="113" t="s">
        <v>119</v>
      </c>
      <c r="R109" s="114" t="s">
        <v>119</v>
      </c>
      <c r="S109" s="174">
        <v>8500000000</v>
      </c>
      <c r="T109" s="113" t="s">
        <v>119</v>
      </c>
      <c r="U109" s="114" t="s">
        <v>119</v>
      </c>
      <c r="V109" s="174">
        <v>8800000000</v>
      </c>
      <c r="W109" s="113" t="s">
        <v>119</v>
      </c>
      <c r="X109" s="114" t="s">
        <v>119</v>
      </c>
      <c r="Y109" s="174">
        <v>8900000000</v>
      </c>
      <c r="Z109" s="113" t="s">
        <v>119</v>
      </c>
      <c r="AA109" s="114" t="s">
        <v>119</v>
      </c>
      <c r="AB109" s="174">
        <v>9000000000</v>
      </c>
      <c r="AC109" s="113" t="s">
        <v>119</v>
      </c>
      <c r="AD109" s="114" t="s">
        <v>119</v>
      </c>
      <c r="AE109" s="174">
        <v>9400000000</v>
      </c>
      <c r="AF109" s="113" t="s">
        <v>119</v>
      </c>
      <c r="AG109" s="114" t="s">
        <v>119</v>
      </c>
    </row>
    <row r="110" spans="2:33" s="86" customFormat="1" x14ac:dyDescent="0.2">
      <c r="B110" s="80"/>
      <c r="C110" s="122"/>
      <c r="D110" s="128"/>
      <c r="E110" s="77"/>
      <c r="F110" s="78"/>
      <c r="G110" s="128"/>
      <c r="H110" s="77"/>
      <c r="I110" s="78"/>
      <c r="J110" s="128"/>
      <c r="K110" s="77"/>
      <c r="L110" s="78"/>
      <c r="M110" s="128"/>
      <c r="N110" s="77"/>
      <c r="O110" s="78"/>
      <c r="P110" s="128"/>
      <c r="Q110" s="77"/>
      <c r="R110" s="78"/>
      <c r="S110" s="128"/>
      <c r="T110" s="77"/>
      <c r="U110" s="78"/>
      <c r="V110" s="128"/>
      <c r="W110" s="77"/>
      <c r="X110" s="78"/>
      <c r="Y110" s="128"/>
      <c r="Z110" s="77"/>
      <c r="AA110" s="78"/>
      <c r="AB110" s="128"/>
      <c r="AC110" s="77"/>
      <c r="AD110" s="78"/>
      <c r="AE110" s="128"/>
      <c r="AF110" s="77"/>
      <c r="AG110" s="78"/>
    </row>
    <row r="111" spans="2:33" s="86" customFormat="1" x14ac:dyDescent="0.2">
      <c r="B111" s="80"/>
      <c r="C111" s="122"/>
      <c r="D111" s="128"/>
      <c r="E111" s="77"/>
      <c r="F111" s="78"/>
      <c r="G111" s="128"/>
      <c r="H111" s="77"/>
      <c r="I111" s="78"/>
      <c r="J111" s="128"/>
      <c r="K111" s="77"/>
      <c r="L111" s="78"/>
      <c r="M111" s="128"/>
      <c r="N111" s="77"/>
      <c r="O111" s="78"/>
      <c r="P111" s="128"/>
      <c r="Q111" s="77"/>
      <c r="R111" s="78"/>
      <c r="S111" s="128"/>
      <c r="T111" s="77"/>
      <c r="U111" s="78"/>
      <c r="V111" s="128"/>
      <c r="W111" s="77"/>
      <c r="X111" s="78"/>
      <c r="Y111" s="128"/>
      <c r="Z111" s="77"/>
      <c r="AA111" s="78"/>
      <c r="AB111" s="128"/>
      <c r="AC111" s="77"/>
      <c r="AD111" s="78"/>
      <c r="AE111" s="128"/>
      <c r="AF111" s="77"/>
      <c r="AG111" s="78"/>
    </row>
    <row r="112" spans="2:33" s="86" customFormat="1" x14ac:dyDescent="0.2">
      <c r="D112" s="390"/>
      <c r="E112" s="390"/>
      <c r="F112" s="390"/>
      <c r="G112" s="390"/>
      <c r="H112" s="390"/>
      <c r="I112" s="390"/>
      <c r="J112" s="390"/>
      <c r="K112" s="390"/>
      <c r="L112" s="390"/>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row>
    <row r="113" spans="2:33" s="80" customFormat="1" ht="14.25" x14ac:dyDescent="0.2">
      <c r="B113" s="92" t="s">
        <v>189</v>
      </c>
      <c r="C113" s="126" t="s">
        <v>3</v>
      </c>
      <c r="D113" s="212" t="s">
        <v>116</v>
      </c>
      <c r="E113" s="211" t="s">
        <v>116</v>
      </c>
      <c r="F113" s="210" t="s">
        <v>116</v>
      </c>
      <c r="G113" s="174">
        <v>30000000</v>
      </c>
      <c r="H113" s="194">
        <v>20000000</v>
      </c>
      <c r="I113" s="179">
        <v>50000000</v>
      </c>
      <c r="J113" s="174">
        <v>80000000</v>
      </c>
      <c r="K113" s="194">
        <v>50000000</v>
      </c>
      <c r="L113" s="179">
        <v>100000000</v>
      </c>
      <c r="M113" s="174">
        <v>100000000</v>
      </c>
      <c r="N113" s="194">
        <v>80000000</v>
      </c>
      <c r="O113" s="179">
        <v>130000000</v>
      </c>
      <c r="P113" s="174">
        <v>120000000</v>
      </c>
      <c r="Q113" s="194">
        <v>90000000</v>
      </c>
      <c r="R113" s="179">
        <v>150000000</v>
      </c>
      <c r="S113" s="174">
        <v>110000000</v>
      </c>
      <c r="T113" s="194">
        <v>80000000</v>
      </c>
      <c r="U113" s="179">
        <v>150000000</v>
      </c>
      <c r="V113" s="174">
        <v>100000000</v>
      </c>
      <c r="W113" s="194">
        <v>80000000</v>
      </c>
      <c r="X113" s="179">
        <v>130000000</v>
      </c>
      <c r="Y113" s="174">
        <v>110000000</v>
      </c>
      <c r="Z113" s="194">
        <v>80000000</v>
      </c>
      <c r="AA113" s="179">
        <v>140000000</v>
      </c>
      <c r="AB113" s="174">
        <v>130000000</v>
      </c>
      <c r="AC113" s="194">
        <v>80000000</v>
      </c>
      <c r="AD113" s="179">
        <v>180000000</v>
      </c>
      <c r="AE113" s="174">
        <v>100000000</v>
      </c>
      <c r="AF113" s="194">
        <v>50000000</v>
      </c>
      <c r="AG113" s="179">
        <v>160000000</v>
      </c>
    </row>
    <row r="114" spans="2:33" s="86" customFormat="1" x14ac:dyDescent="0.2">
      <c r="B114" s="92"/>
      <c r="C114" s="122" t="s">
        <v>50</v>
      </c>
      <c r="D114" s="213" t="s">
        <v>116</v>
      </c>
      <c r="E114" s="206" t="s">
        <v>116</v>
      </c>
      <c r="F114" s="208" t="s">
        <v>116</v>
      </c>
      <c r="G114" s="175">
        <v>30000000</v>
      </c>
      <c r="H114" s="195">
        <v>20000000</v>
      </c>
      <c r="I114" s="180">
        <v>40000000</v>
      </c>
      <c r="J114" s="175">
        <v>60000000</v>
      </c>
      <c r="K114" s="195">
        <v>40000000</v>
      </c>
      <c r="L114" s="180">
        <v>70000000</v>
      </c>
      <c r="M114" s="175">
        <v>60000000</v>
      </c>
      <c r="N114" s="195">
        <v>50000000</v>
      </c>
      <c r="O114" s="180">
        <v>70000000</v>
      </c>
      <c r="P114" s="175">
        <v>50000000</v>
      </c>
      <c r="Q114" s="195">
        <v>40000000</v>
      </c>
      <c r="R114" s="180">
        <v>70000000</v>
      </c>
      <c r="S114" s="175">
        <v>90000000</v>
      </c>
      <c r="T114" s="195">
        <v>60000000</v>
      </c>
      <c r="U114" s="180">
        <v>130000000</v>
      </c>
      <c r="V114" s="175">
        <v>80000000</v>
      </c>
      <c r="W114" s="195">
        <v>60000000</v>
      </c>
      <c r="X114" s="180">
        <v>90000000</v>
      </c>
      <c r="Y114" s="175">
        <v>80000000</v>
      </c>
      <c r="Z114" s="195">
        <v>50000000</v>
      </c>
      <c r="AA114" s="180">
        <v>100000000</v>
      </c>
      <c r="AB114" s="175">
        <v>60000000</v>
      </c>
      <c r="AC114" s="195">
        <v>40000000</v>
      </c>
      <c r="AD114" s="180">
        <v>70000000</v>
      </c>
      <c r="AE114" s="175">
        <v>90000000</v>
      </c>
      <c r="AF114" s="195">
        <v>70000000</v>
      </c>
      <c r="AG114" s="180">
        <v>120000000</v>
      </c>
    </row>
    <row r="115" spans="2:33" s="86" customFormat="1" x14ac:dyDescent="0.2">
      <c r="B115" s="92"/>
      <c r="C115" s="122" t="s">
        <v>5</v>
      </c>
      <c r="D115" s="213" t="s">
        <v>116</v>
      </c>
      <c r="E115" s="206" t="s">
        <v>116</v>
      </c>
      <c r="F115" s="208" t="s">
        <v>116</v>
      </c>
      <c r="G115" s="175">
        <v>10000000</v>
      </c>
      <c r="H115" s="195">
        <v>10000000</v>
      </c>
      <c r="I115" s="180">
        <v>20000000</v>
      </c>
      <c r="J115" s="175">
        <v>30000000</v>
      </c>
      <c r="K115" s="195">
        <v>20000000</v>
      </c>
      <c r="L115" s="180">
        <v>40000000</v>
      </c>
      <c r="M115" s="175">
        <v>40000000</v>
      </c>
      <c r="N115" s="195">
        <v>30000000</v>
      </c>
      <c r="O115" s="180">
        <v>50000000</v>
      </c>
      <c r="P115" s="175" t="s">
        <v>278</v>
      </c>
      <c r="Q115" s="195">
        <v>40000000</v>
      </c>
      <c r="R115" s="180">
        <v>60000000</v>
      </c>
      <c r="S115" s="175">
        <v>90000000</v>
      </c>
      <c r="T115" s="195">
        <v>70000000</v>
      </c>
      <c r="U115" s="180">
        <v>110000000</v>
      </c>
      <c r="V115" s="175">
        <v>90000000</v>
      </c>
      <c r="W115" s="195">
        <v>80000000</v>
      </c>
      <c r="X115" s="180">
        <v>110000000</v>
      </c>
      <c r="Y115" s="175">
        <v>100000000</v>
      </c>
      <c r="Z115" s="195">
        <v>70000000</v>
      </c>
      <c r="AA115" s="180">
        <v>120000000</v>
      </c>
      <c r="AB115" s="175">
        <v>80000000</v>
      </c>
      <c r="AC115" s="195">
        <v>60000000</v>
      </c>
      <c r="AD115" s="180">
        <v>100000000</v>
      </c>
      <c r="AE115" s="175">
        <v>100000000</v>
      </c>
      <c r="AF115" s="195">
        <v>70000000</v>
      </c>
      <c r="AG115" s="180">
        <v>120000000</v>
      </c>
    </row>
    <row r="116" spans="2:33" s="86" customFormat="1" x14ac:dyDescent="0.2">
      <c r="B116" s="288" t="s">
        <v>301</v>
      </c>
      <c r="C116" s="122" t="s">
        <v>6</v>
      </c>
      <c r="D116" s="213" t="s">
        <v>116</v>
      </c>
      <c r="E116" s="206" t="s">
        <v>116</v>
      </c>
      <c r="F116" s="208" t="s">
        <v>116</v>
      </c>
      <c r="G116" s="175">
        <v>70000000</v>
      </c>
      <c r="H116" s="195">
        <v>50000000</v>
      </c>
      <c r="I116" s="180">
        <v>90000000</v>
      </c>
      <c r="J116" s="175">
        <v>160000000</v>
      </c>
      <c r="K116" s="195">
        <v>130000000</v>
      </c>
      <c r="L116" s="180">
        <v>190000000</v>
      </c>
      <c r="M116" s="175">
        <v>200000000</v>
      </c>
      <c r="N116" s="195">
        <v>170000000</v>
      </c>
      <c r="O116" s="180">
        <v>230000000</v>
      </c>
      <c r="P116" s="175">
        <v>220000000</v>
      </c>
      <c r="Q116" s="195">
        <v>190000000</v>
      </c>
      <c r="R116" s="180">
        <v>260000000</v>
      </c>
      <c r="S116" s="175">
        <v>290000000</v>
      </c>
      <c r="T116" s="195">
        <v>230000000</v>
      </c>
      <c r="U116" s="180">
        <v>350000000</v>
      </c>
      <c r="V116" s="175">
        <v>270000000</v>
      </c>
      <c r="W116" s="195">
        <v>240000000</v>
      </c>
      <c r="X116" s="180">
        <v>310000000</v>
      </c>
      <c r="Y116" s="175">
        <v>290000000</v>
      </c>
      <c r="Z116" s="195">
        <v>230000000</v>
      </c>
      <c r="AA116" s="180">
        <v>330000000</v>
      </c>
      <c r="AB116" s="175">
        <v>270000000</v>
      </c>
      <c r="AC116" s="195">
        <v>210000000</v>
      </c>
      <c r="AD116" s="180">
        <v>330000000</v>
      </c>
      <c r="AE116" s="175">
        <v>290000000</v>
      </c>
      <c r="AF116" s="195">
        <v>230000000</v>
      </c>
      <c r="AG116" s="180">
        <v>350000000</v>
      </c>
    </row>
    <row r="117" spans="2:33" s="80" customFormat="1" x14ac:dyDescent="0.2">
      <c r="B117" s="92"/>
      <c r="C117" s="80" t="s">
        <v>120</v>
      </c>
      <c r="D117" s="212" t="s">
        <v>116</v>
      </c>
      <c r="E117" s="209" t="s">
        <v>119</v>
      </c>
      <c r="F117" s="210" t="s">
        <v>119</v>
      </c>
      <c r="G117" s="174">
        <v>1800000000</v>
      </c>
      <c r="H117" s="209" t="s">
        <v>119</v>
      </c>
      <c r="I117" s="210" t="s">
        <v>119</v>
      </c>
      <c r="J117" s="174">
        <v>3500000000</v>
      </c>
      <c r="K117" s="113" t="s">
        <v>119</v>
      </c>
      <c r="L117" s="114" t="s">
        <v>119</v>
      </c>
      <c r="M117" s="174">
        <v>4700000000</v>
      </c>
      <c r="N117" s="113" t="s">
        <v>119</v>
      </c>
      <c r="O117" s="114" t="s">
        <v>119</v>
      </c>
      <c r="P117" s="174">
        <v>5400000000</v>
      </c>
      <c r="Q117" s="113" t="s">
        <v>119</v>
      </c>
      <c r="R117" s="114" t="s">
        <v>119</v>
      </c>
      <c r="S117" s="174">
        <v>5700000000</v>
      </c>
      <c r="T117" s="113" t="s">
        <v>119</v>
      </c>
      <c r="U117" s="114" t="s">
        <v>119</v>
      </c>
      <c r="V117" s="174">
        <v>5700000000</v>
      </c>
      <c r="W117" s="113" t="s">
        <v>119</v>
      </c>
      <c r="X117" s="114" t="s">
        <v>119</v>
      </c>
      <c r="Y117" s="174">
        <v>5600000000</v>
      </c>
      <c r="Z117" s="113" t="s">
        <v>119</v>
      </c>
      <c r="AA117" s="114" t="s">
        <v>119</v>
      </c>
      <c r="AB117" s="174">
        <v>5400000000</v>
      </c>
      <c r="AC117" s="113" t="s">
        <v>119</v>
      </c>
      <c r="AD117" s="114" t="s">
        <v>119</v>
      </c>
      <c r="AE117" s="174">
        <v>5500000000</v>
      </c>
      <c r="AF117" s="113" t="s">
        <v>119</v>
      </c>
      <c r="AG117" s="114" t="s">
        <v>119</v>
      </c>
    </row>
    <row r="118" spans="2:33" s="86" customFormat="1" x14ac:dyDescent="0.2">
      <c r="B118" s="92"/>
      <c r="C118" s="122"/>
      <c r="D118" s="213"/>
      <c r="E118" s="207"/>
      <c r="F118" s="208"/>
      <c r="G118" s="213"/>
      <c r="H118" s="207"/>
      <c r="I118" s="208"/>
      <c r="J118" s="128"/>
      <c r="K118" s="77"/>
      <c r="L118" s="78"/>
      <c r="M118" s="128"/>
      <c r="N118" s="77"/>
      <c r="O118" s="78"/>
      <c r="P118" s="128"/>
      <c r="Q118" s="77"/>
      <c r="R118" s="78"/>
      <c r="S118" s="128"/>
      <c r="T118" s="77"/>
      <c r="U118" s="78"/>
      <c r="V118" s="128"/>
      <c r="W118" s="77"/>
      <c r="X118" s="78"/>
      <c r="Y118" s="128"/>
      <c r="Z118" s="77"/>
      <c r="AA118" s="78"/>
      <c r="AB118" s="128"/>
      <c r="AC118" s="77"/>
      <c r="AD118" s="78"/>
      <c r="AE118" s="128"/>
      <c r="AF118" s="77"/>
      <c r="AG118" s="78"/>
    </row>
    <row r="119" spans="2:33" s="86" customFormat="1" x14ac:dyDescent="0.2">
      <c r="B119" s="92"/>
      <c r="C119" s="122"/>
      <c r="D119" s="213"/>
      <c r="E119" s="207"/>
      <c r="F119" s="208"/>
      <c r="G119" s="213"/>
      <c r="H119" s="207"/>
      <c r="I119" s="208"/>
      <c r="J119" s="128"/>
      <c r="K119" s="77"/>
      <c r="L119" s="78"/>
      <c r="M119" s="128"/>
      <c r="N119" s="77"/>
      <c r="O119" s="78"/>
      <c r="P119" s="128"/>
      <c r="Q119" s="77"/>
      <c r="R119" s="78"/>
      <c r="S119" s="128"/>
      <c r="T119" s="77"/>
      <c r="U119" s="78"/>
      <c r="V119" s="128"/>
      <c r="W119" s="77"/>
      <c r="X119" s="78"/>
      <c r="Y119" s="128"/>
      <c r="Z119" s="77"/>
      <c r="AA119" s="78"/>
      <c r="AB119" s="128"/>
      <c r="AC119" s="77"/>
      <c r="AD119" s="78"/>
      <c r="AE119" s="128"/>
      <c r="AF119" s="77"/>
      <c r="AG119" s="78"/>
    </row>
    <row r="120" spans="2:33" s="86" customFormat="1" x14ac:dyDescent="0.2">
      <c r="D120" s="390"/>
      <c r="E120" s="390"/>
      <c r="F120" s="390"/>
      <c r="G120" s="390"/>
      <c r="H120" s="390"/>
      <c r="I120" s="390"/>
      <c r="J120" s="390"/>
      <c r="K120" s="390"/>
      <c r="L120" s="390"/>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row>
    <row r="121" spans="2:33" s="80" customFormat="1" ht="14.25" x14ac:dyDescent="0.2">
      <c r="B121" s="92" t="s">
        <v>190</v>
      </c>
      <c r="C121" s="126" t="s">
        <v>3</v>
      </c>
      <c r="D121" s="212" t="s">
        <v>116</v>
      </c>
      <c r="E121" s="211" t="s">
        <v>116</v>
      </c>
      <c r="F121" s="210" t="s">
        <v>116</v>
      </c>
      <c r="G121" s="174">
        <v>50000000</v>
      </c>
      <c r="H121" s="194">
        <v>40000000</v>
      </c>
      <c r="I121" s="179">
        <v>70000000</v>
      </c>
      <c r="J121" s="174">
        <v>50000000</v>
      </c>
      <c r="K121" s="194">
        <v>40000000</v>
      </c>
      <c r="L121" s="179">
        <v>60000000</v>
      </c>
      <c r="M121" s="174">
        <v>80000000</v>
      </c>
      <c r="N121" s="194">
        <v>60000000</v>
      </c>
      <c r="O121" s="179">
        <v>100000000</v>
      </c>
      <c r="P121" s="174">
        <v>100000000</v>
      </c>
      <c r="Q121" s="194">
        <v>80000000</v>
      </c>
      <c r="R121" s="179">
        <v>130000000</v>
      </c>
      <c r="S121" s="174">
        <v>100000000</v>
      </c>
      <c r="T121" s="194">
        <v>70000000</v>
      </c>
      <c r="U121" s="179">
        <v>120000000</v>
      </c>
      <c r="V121" s="174">
        <v>150000000</v>
      </c>
      <c r="W121" s="194">
        <v>120000000</v>
      </c>
      <c r="X121" s="179">
        <v>180000000</v>
      </c>
      <c r="Y121" s="174">
        <v>110000000</v>
      </c>
      <c r="Z121" s="194">
        <v>80000000</v>
      </c>
      <c r="AA121" s="179">
        <v>140000000</v>
      </c>
      <c r="AB121" s="174">
        <v>110000000</v>
      </c>
      <c r="AC121" s="194">
        <v>90000000</v>
      </c>
      <c r="AD121" s="179">
        <v>140000000</v>
      </c>
      <c r="AE121" s="174">
        <v>110000000</v>
      </c>
      <c r="AF121" s="194">
        <v>80000000</v>
      </c>
      <c r="AG121" s="179">
        <v>130000000</v>
      </c>
    </row>
    <row r="122" spans="2:33" s="86" customFormat="1" x14ac:dyDescent="0.2">
      <c r="B122" s="92"/>
      <c r="C122" s="122" t="s">
        <v>50</v>
      </c>
      <c r="D122" s="213" t="s">
        <v>116</v>
      </c>
      <c r="E122" s="206" t="s">
        <v>116</v>
      </c>
      <c r="F122" s="208" t="s">
        <v>116</v>
      </c>
      <c r="G122" s="175">
        <v>20000000</v>
      </c>
      <c r="H122" s="195">
        <v>10000000</v>
      </c>
      <c r="I122" s="180">
        <v>30000000</v>
      </c>
      <c r="J122" s="175">
        <v>20000000</v>
      </c>
      <c r="K122" s="195">
        <v>10000000</v>
      </c>
      <c r="L122" s="180">
        <v>30000000</v>
      </c>
      <c r="M122" s="175">
        <v>20000000</v>
      </c>
      <c r="N122" s="195">
        <v>10000000</v>
      </c>
      <c r="O122" s="180">
        <v>30000000</v>
      </c>
      <c r="P122" s="175">
        <v>20000000</v>
      </c>
      <c r="Q122" s="195">
        <v>10000000</v>
      </c>
      <c r="R122" s="180">
        <v>30000000</v>
      </c>
      <c r="S122" s="175">
        <v>40000000</v>
      </c>
      <c r="T122" s="195">
        <v>20000000</v>
      </c>
      <c r="U122" s="180">
        <v>50000000</v>
      </c>
      <c r="V122" s="175">
        <v>30000000</v>
      </c>
      <c r="W122" s="195">
        <v>20000000</v>
      </c>
      <c r="X122" s="180">
        <v>40000000</v>
      </c>
      <c r="Y122" s="175">
        <v>30000000</v>
      </c>
      <c r="Z122" s="195">
        <v>20000000</v>
      </c>
      <c r="AA122" s="180">
        <v>50000000</v>
      </c>
      <c r="AB122" s="175">
        <v>50000000</v>
      </c>
      <c r="AC122" s="195">
        <v>30000000</v>
      </c>
      <c r="AD122" s="180">
        <v>80000000</v>
      </c>
      <c r="AE122" s="175">
        <v>50000000</v>
      </c>
      <c r="AF122" s="195">
        <v>40000000</v>
      </c>
      <c r="AG122" s="180">
        <v>60000000</v>
      </c>
    </row>
    <row r="123" spans="2:33" s="86" customFormat="1" x14ac:dyDescent="0.2">
      <c r="B123" s="92"/>
      <c r="C123" s="122" t="s">
        <v>5</v>
      </c>
      <c r="D123" s="213" t="s">
        <v>116</v>
      </c>
      <c r="E123" s="206" t="s">
        <v>116</v>
      </c>
      <c r="F123" s="208" t="s">
        <v>116</v>
      </c>
      <c r="G123" s="175">
        <v>10000000</v>
      </c>
      <c r="H123" s="195">
        <v>0</v>
      </c>
      <c r="I123" s="180">
        <v>10000000</v>
      </c>
      <c r="J123" s="175">
        <v>10000000</v>
      </c>
      <c r="K123" s="195">
        <v>10000000</v>
      </c>
      <c r="L123" s="180">
        <v>10000000</v>
      </c>
      <c r="M123" s="175">
        <v>10000000</v>
      </c>
      <c r="N123" s="195">
        <v>10000000</v>
      </c>
      <c r="O123" s="180">
        <v>20000000</v>
      </c>
      <c r="P123" s="175" t="s">
        <v>279</v>
      </c>
      <c r="Q123" s="195">
        <v>0</v>
      </c>
      <c r="R123" s="180">
        <v>10000000</v>
      </c>
      <c r="S123" s="175">
        <v>30000000</v>
      </c>
      <c r="T123" s="195">
        <v>20000000</v>
      </c>
      <c r="U123" s="180">
        <v>50000000</v>
      </c>
      <c r="V123" s="175">
        <v>30000000</v>
      </c>
      <c r="W123" s="195">
        <v>20000000</v>
      </c>
      <c r="X123" s="180">
        <v>40000000</v>
      </c>
      <c r="Y123" s="175">
        <v>20000000</v>
      </c>
      <c r="Z123" s="195">
        <v>10000000</v>
      </c>
      <c r="AA123" s="180">
        <v>30000000</v>
      </c>
      <c r="AB123" s="175">
        <v>40000000</v>
      </c>
      <c r="AC123" s="195">
        <v>30000000</v>
      </c>
      <c r="AD123" s="180">
        <v>60000000</v>
      </c>
      <c r="AE123" s="175">
        <v>40000000</v>
      </c>
      <c r="AF123" s="195">
        <v>20000000</v>
      </c>
      <c r="AG123" s="180">
        <v>50000000</v>
      </c>
    </row>
    <row r="124" spans="2:33" s="86" customFormat="1" x14ac:dyDescent="0.2">
      <c r="B124" s="288" t="s">
        <v>301</v>
      </c>
      <c r="C124" s="122" t="s">
        <v>6</v>
      </c>
      <c r="D124" s="213" t="s">
        <v>116</v>
      </c>
      <c r="E124" s="206" t="s">
        <v>116</v>
      </c>
      <c r="F124" s="208" t="s">
        <v>116</v>
      </c>
      <c r="G124" s="175">
        <v>80000000</v>
      </c>
      <c r="H124" s="195">
        <v>60000000</v>
      </c>
      <c r="I124" s="180">
        <v>90000000</v>
      </c>
      <c r="J124" s="175">
        <v>80000000</v>
      </c>
      <c r="K124" s="195">
        <v>60000000</v>
      </c>
      <c r="L124" s="180">
        <v>90000000</v>
      </c>
      <c r="M124" s="175">
        <v>120000000</v>
      </c>
      <c r="N124" s="195">
        <v>100000000</v>
      </c>
      <c r="O124" s="180">
        <v>140000000</v>
      </c>
      <c r="P124" s="175">
        <v>130000000</v>
      </c>
      <c r="Q124" s="195">
        <v>100000000</v>
      </c>
      <c r="R124" s="180">
        <v>150000000</v>
      </c>
      <c r="S124" s="175">
        <v>170000000</v>
      </c>
      <c r="T124" s="195">
        <v>140000000</v>
      </c>
      <c r="U124" s="180">
        <v>200000000</v>
      </c>
      <c r="V124" s="175">
        <v>210000000</v>
      </c>
      <c r="W124" s="195">
        <v>180000000</v>
      </c>
      <c r="X124" s="180">
        <v>240000000</v>
      </c>
      <c r="Y124" s="175">
        <v>160000000</v>
      </c>
      <c r="Z124" s="195">
        <v>130000000</v>
      </c>
      <c r="AA124" s="180">
        <v>190000000</v>
      </c>
      <c r="AB124" s="175">
        <v>200000000</v>
      </c>
      <c r="AC124" s="195">
        <v>170000000</v>
      </c>
      <c r="AD124" s="180">
        <v>250000000</v>
      </c>
      <c r="AE124" s="175">
        <v>190000000</v>
      </c>
      <c r="AF124" s="195">
        <v>160000000</v>
      </c>
      <c r="AG124" s="180">
        <v>230000000</v>
      </c>
    </row>
    <row r="125" spans="2:33" s="80" customFormat="1" x14ac:dyDescent="0.2">
      <c r="B125" s="92"/>
      <c r="C125" s="80" t="s">
        <v>120</v>
      </c>
      <c r="D125" s="212" t="s">
        <v>116</v>
      </c>
      <c r="E125" s="209" t="s">
        <v>119</v>
      </c>
      <c r="F125" s="210" t="s">
        <v>119</v>
      </c>
      <c r="G125" s="174">
        <v>1900000000</v>
      </c>
      <c r="H125" s="209" t="s">
        <v>119</v>
      </c>
      <c r="I125" s="210" t="s">
        <v>119</v>
      </c>
      <c r="J125" s="174">
        <v>2000000000</v>
      </c>
      <c r="K125" s="113" t="s">
        <v>119</v>
      </c>
      <c r="L125" s="114" t="s">
        <v>119</v>
      </c>
      <c r="M125" s="174">
        <v>2500000000</v>
      </c>
      <c r="N125" s="113" t="s">
        <v>119</v>
      </c>
      <c r="O125" s="114" t="s">
        <v>119</v>
      </c>
      <c r="P125" s="174">
        <v>2500000000</v>
      </c>
      <c r="Q125" s="113" t="s">
        <v>119</v>
      </c>
      <c r="R125" s="114" t="s">
        <v>119</v>
      </c>
      <c r="S125" s="174">
        <v>2800000000</v>
      </c>
      <c r="T125" s="113" t="s">
        <v>119</v>
      </c>
      <c r="U125" s="114" t="s">
        <v>119</v>
      </c>
      <c r="V125" s="174">
        <v>3100000000</v>
      </c>
      <c r="W125" s="113" t="s">
        <v>119</v>
      </c>
      <c r="X125" s="114" t="s">
        <v>119</v>
      </c>
      <c r="Y125" s="174">
        <v>3300000000</v>
      </c>
      <c r="Z125" s="113" t="s">
        <v>119</v>
      </c>
      <c r="AA125" s="114" t="s">
        <v>119</v>
      </c>
      <c r="AB125" s="174">
        <v>3600000000</v>
      </c>
      <c r="AC125" s="113" t="s">
        <v>119</v>
      </c>
      <c r="AD125" s="114" t="s">
        <v>119</v>
      </c>
      <c r="AE125" s="174">
        <v>4000000000</v>
      </c>
      <c r="AF125" s="113" t="s">
        <v>119</v>
      </c>
      <c r="AG125" s="114" t="s">
        <v>119</v>
      </c>
    </row>
    <row r="126" spans="2:33" s="86" customFormat="1" x14ac:dyDescent="0.2">
      <c r="B126" s="92"/>
      <c r="C126" s="122"/>
      <c r="D126" s="128"/>
      <c r="E126" s="77"/>
      <c r="F126" s="78"/>
      <c r="G126" s="128"/>
      <c r="H126" s="77"/>
      <c r="I126" s="78"/>
      <c r="J126" s="128"/>
      <c r="K126" s="77"/>
      <c r="L126" s="78"/>
      <c r="M126" s="128"/>
      <c r="N126" s="77"/>
      <c r="O126" s="78"/>
      <c r="P126" s="128"/>
      <c r="Q126" s="77"/>
      <c r="R126" s="78"/>
      <c r="S126" s="128"/>
      <c r="T126" s="77"/>
      <c r="U126" s="78"/>
      <c r="V126" s="128"/>
      <c r="W126" s="77"/>
      <c r="X126" s="78"/>
      <c r="Y126" s="128"/>
      <c r="Z126" s="77"/>
      <c r="AA126" s="78"/>
      <c r="AB126" s="128"/>
      <c r="AC126" s="77"/>
      <c r="AD126" s="78"/>
      <c r="AE126" s="128"/>
      <c r="AF126" s="77"/>
      <c r="AG126" s="78"/>
    </row>
    <row r="127" spans="2:33" s="86" customFormat="1" x14ac:dyDescent="0.2">
      <c r="B127" s="92"/>
      <c r="C127" s="122"/>
      <c r="D127" s="128"/>
      <c r="E127" s="77"/>
      <c r="F127" s="78"/>
      <c r="G127" s="128"/>
      <c r="H127" s="77"/>
      <c r="I127" s="78"/>
      <c r="J127" s="128"/>
      <c r="K127" s="77"/>
      <c r="L127" s="78"/>
      <c r="M127" s="128"/>
      <c r="N127" s="77"/>
      <c r="O127" s="78"/>
      <c r="P127" s="128"/>
      <c r="Q127" s="77"/>
      <c r="R127" s="78"/>
      <c r="S127" s="128"/>
      <c r="T127" s="77"/>
      <c r="U127" s="78"/>
      <c r="V127" s="128"/>
      <c r="W127" s="77"/>
      <c r="X127" s="78"/>
      <c r="Y127" s="128"/>
      <c r="Z127" s="77"/>
      <c r="AA127" s="78"/>
      <c r="AB127" s="128"/>
      <c r="AC127" s="77"/>
      <c r="AD127" s="78"/>
      <c r="AE127" s="128"/>
      <c r="AF127" s="77"/>
      <c r="AG127" s="78"/>
    </row>
    <row r="128" spans="2:33" s="86" customFormat="1" x14ac:dyDescent="0.2">
      <c r="D128" s="390"/>
      <c r="E128" s="390"/>
      <c r="F128" s="390"/>
      <c r="G128" s="390"/>
      <c r="H128" s="390"/>
      <c r="I128" s="390"/>
      <c r="J128" s="390"/>
      <c r="K128" s="390"/>
      <c r="L128" s="390"/>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row>
    <row r="129" spans="2:33" s="86" customFormat="1" x14ac:dyDescent="0.2">
      <c r="B129" s="129" t="s">
        <v>125</v>
      </c>
      <c r="C129" s="130"/>
      <c r="D129" s="132"/>
      <c r="E129" s="50"/>
      <c r="F129" s="51"/>
      <c r="G129" s="132"/>
      <c r="H129" s="50"/>
      <c r="I129" s="51"/>
      <c r="J129" s="132"/>
      <c r="K129" s="50"/>
      <c r="L129" s="51"/>
      <c r="M129" s="132"/>
      <c r="N129" s="50"/>
      <c r="O129" s="51"/>
      <c r="P129" s="132"/>
      <c r="Q129" s="50"/>
      <c r="R129" s="51"/>
      <c r="S129" s="132"/>
      <c r="T129" s="50"/>
      <c r="U129" s="51"/>
      <c r="V129" s="132"/>
      <c r="W129" s="50"/>
      <c r="X129" s="51"/>
      <c r="Y129" s="132"/>
      <c r="Z129" s="50"/>
      <c r="AA129" s="51"/>
      <c r="AB129" s="132"/>
      <c r="AC129" s="50"/>
      <c r="AD129" s="51"/>
      <c r="AE129" s="132"/>
      <c r="AF129" s="50"/>
      <c r="AG129" s="51"/>
    </row>
    <row r="130" spans="2:33" s="86" customFormat="1" x14ac:dyDescent="0.2">
      <c r="B130" s="80"/>
      <c r="C130" s="122"/>
      <c r="D130" s="133"/>
      <c r="E130" s="77"/>
      <c r="F130" s="78"/>
      <c r="G130" s="133"/>
      <c r="H130" s="77"/>
      <c r="I130" s="78"/>
      <c r="J130" s="133"/>
      <c r="K130" s="77"/>
      <c r="L130" s="78"/>
      <c r="M130" s="133"/>
      <c r="N130" s="77"/>
      <c r="O130" s="78"/>
      <c r="P130" s="133"/>
      <c r="Q130" s="77"/>
      <c r="R130" s="78"/>
      <c r="S130" s="133"/>
      <c r="T130" s="77"/>
      <c r="U130" s="78"/>
      <c r="V130" s="133"/>
      <c r="W130" s="77"/>
      <c r="X130" s="78"/>
      <c r="Y130" s="133"/>
      <c r="Z130" s="77"/>
      <c r="AA130" s="78"/>
      <c r="AB130" s="133"/>
      <c r="AC130" s="77"/>
      <c r="AD130" s="78"/>
      <c r="AE130" s="133"/>
      <c r="AF130" s="77"/>
      <c r="AG130" s="78"/>
    </row>
    <row r="131" spans="2:33" s="86" customFormat="1" x14ac:dyDescent="0.2">
      <c r="C131" s="137"/>
      <c r="D131" s="64"/>
      <c r="E131" s="22"/>
      <c r="F131" s="22"/>
      <c r="G131" s="64"/>
      <c r="H131" s="22"/>
      <c r="I131" s="22"/>
      <c r="J131" s="64"/>
      <c r="K131" s="22"/>
      <c r="L131" s="22"/>
      <c r="M131" s="64"/>
      <c r="N131" s="22"/>
      <c r="O131" s="22"/>
      <c r="P131" s="64"/>
      <c r="Q131" s="22"/>
      <c r="R131" s="22"/>
      <c r="S131" s="64"/>
      <c r="T131" s="22"/>
      <c r="U131" s="22"/>
      <c r="V131" s="64"/>
      <c r="W131" s="22"/>
      <c r="X131" s="22"/>
      <c r="Y131" s="64"/>
      <c r="Z131" s="22"/>
      <c r="AA131" s="22"/>
      <c r="AB131" s="64"/>
      <c r="AC131" s="22"/>
      <c r="AD131" s="22"/>
      <c r="AE131" s="64"/>
      <c r="AF131" s="22"/>
      <c r="AG131" s="22"/>
    </row>
    <row r="132" spans="2:33" s="80" customFormat="1" ht="14.25" x14ac:dyDescent="0.2">
      <c r="B132" s="86" t="s">
        <v>193</v>
      </c>
      <c r="C132" s="126" t="s">
        <v>3</v>
      </c>
      <c r="D132" s="170">
        <v>90</v>
      </c>
      <c r="E132" s="196">
        <v>0</v>
      </c>
      <c r="F132" s="172">
        <v>210</v>
      </c>
      <c r="G132" s="174">
        <v>90000000</v>
      </c>
      <c r="H132" s="194">
        <v>0</v>
      </c>
      <c r="I132" s="178">
        <v>200000000</v>
      </c>
      <c r="J132" s="174">
        <v>190000000</v>
      </c>
      <c r="K132" s="194">
        <v>60000000</v>
      </c>
      <c r="L132" s="179">
        <v>460000000</v>
      </c>
      <c r="M132" s="174">
        <v>150000000</v>
      </c>
      <c r="N132" s="194">
        <v>10000000</v>
      </c>
      <c r="O132" s="179">
        <v>330000000</v>
      </c>
      <c r="P132" s="174">
        <v>150000000</v>
      </c>
      <c r="Q132" s="194">
        <v>10000000</v>
      </c>
      <c r="R132" s="179">
        <v>320000000</v>
      </c>
      <c r="S132" s="174">
        <v>130000000</v>
      </c>
      <c r="T132" s="194">
        <v>20000000</v>
      </c>
      <c r="U132" s="179">
        <v>280000000</v>
      </c>
      <c r="V132" s="174">
        <v>110000000</v>
      </c>
      <c r="W132" s="194">
        <v>10000000</v>
      </c>
      <c r="X132" s="179">
        <v>240000000</v>
      </c>
      <c r="Y132" s="174">
        <v>80000000</v>
      </c>
      <c r="Z132" s="115" t="s">
        <v>116</v>
      </c>
      <c r="AA132" s="116" t="s">
        <v>116</v>
      </c>
      <c r="AB132" s="174">
        <v>70000000</v>
      </c>
      <c r="AC132" s="115" t="s">
        <v>116</v>
      </c>
      <c r="AD132" s="116" t="s">
        <v>116</v>
      </c>
      <c r="AE132" s="174">
        <v>60000000</v>
      </c>
      <c r="AF132" s="115" t="s">
        <v>116</v>
      </c>
      <c r="AG132" s="116" t="s">
        <v>116</v>
      </c>
    </row>
    <row r="133" spans="2:33" s="86" customFormat="1" x14ac:dyDescent="0.2">
      <c r="B133" s="80"/>
      <c r="C133" s="122" t="s">
        <v>50</v>
      </c>
      <c r="D133" s="170">
        <v>80</v>
      </c>
      <c r="E133" s="196">
        <v>0</v>
      </c>
      <c r="F133" s="172">
        <v>190</v>
      </c>
      <c r="G133" s="175">
        <v>80000000</v>
      </c>
      <c r="H133" s="195">
        <v>0</v>
      </c>
      <c r="I133" s="177">
        <v>190000000</v>
      </c>
      <c r="J133" s="175">
        <v>180000000</v>
      </c>
      <c r="K133" s="195">
        <v>50000000</v>
      </c>
      <c r="L133" s="180">
        <v>420000000</v>
      </c>
      <c r="M133" s="175">
        <v>120000000</v>
      </c>
      <c r="N133" s="195">
        <v>0</v>
      </c>
      <c r="O133" s="180">
        <v>280000000</v>
      </c>
      <c r="P133" s="175">
        <v>100000000</v>
      </c>
      <c r="Q133" s="195">
        <v>0</v>
      </c>
      <c r="R133" s="180">
        <v>250000000</v>
      </c>
      <c r="S133" s="175">
        <v>90000000</v>
      </c>
      <c r="T133" s="195">
        <v>0</v>
      </c>
      <c r="U133" s="180">
        <v>220000000</v>
      </c>
      <c r="V133" s="175">
        <v>70000000</v>
      </c>
      <c r="W133" s="195">
        <v>0</v>
      </c>
      <c r="X133" s="180">
        <v>180000000</v>
      </c>
      <c r="Y133" s="175">
        <v>50000000</v>
      </c>
      <c r="Z133" s="75" t="s">
        <v>116</v>
      </c>
      <c r="AA133" s="76" t="s">
        <v>116</v>
      </c>
      <c r="AB133" s="175">
        <v>50000000</v>
      </c>
      <c r="AC133" s="75" t="s">
        <v>116</v>
      </c>
      <c r="AD133" s="76" t="s">
        <v>116</v>
      </c>
      <c r="AE133" s="175">
        <v>50000000</v>
      </c>
      <c r="AF133" s="75" t="s">
        <v>116</v>
      </c>
      <c r="AG133" s="76" t="s">
        <v>116</v>
      </c>
    </row>
    <row r="134" spans="2:33" s="86" customFormat="1" x14ac:dyDescent="0.2">
      <c r="B134" s="80"/>
      <c r="C134" s="122" t="s">
        <v>5</v>
      </c>
      <c r="D134" s="170">
        <v>80</v>
      </c>
      <c r="E134" s="196">
        <v>0</v>
      </c>
      <c r="F134" s="172">
        <v>190</v>
      </c>
      <c r="G134" s="175">
        <v>80000000</v>
      </c>
      <c r="H134" s="195">
        <v>0</v>
      </c>
      <c r="I134" s="177">
        <v>180000000</v>
      </c>
      <c r="J134" s="175">
        <v>180000000</v>
      </c>
      <c r="K134" s="195">
        <v>90000000</v>
      </c>
      <c r="L134" s="180">
        <v>290000000</v>
      </c>
      <c r="M134" s="175">
        <v>120000000</v>
      </c>
      <c r="N134" s="195">
        <v>10000000</v>
      </c>
      <c r="O134" s="180">
        <v>280000000</v>
      </c>
      <c r="P134" s="175">
        <v>130000000</v>
      </c>
      <c r="Q134" s="195">
        <v>20000000</v>
      </c>
      <c r="R134" s="180">
        <v>290000000</v>
      </c>
      <c r="S134" s="175">
        <v>130000000</v>
      </c>
      <c r="T134" s="195">
        <v>20000000</v>
      </c>
      <c r="U134" s="180">
        <v>280000000</v>
      </c>
      <c r="V134" s="175">
        <v>110000000</v>
      </c>
      <c r="W134" s="195">
        <v>10000000</v>
      </c>
      <c r="X134" s="180">
        <v>240000000</v>
      </c>
      <c r="Y134" s="175">
        <v>80000000</v>
      </c>
      <c r="Z134" s="75" t="s">
        <v>116</v>
      </c>
      <c r="AA134" s="76" t="s">
        <v>116</v>
      </c>
      <c r="AB134" s="175">
        <v>80000000</v>
      </c>
      <c r="AC134" s="75" t="s">
        <v>116</v>
      </c>
      <c r="AD134" s="76" t="s">
        <v>116</v>
      </c>
      <c r="AE134" s="175">
        <v>80000000</v>
      </c>
      <c r="AF134" s="75" t="s">
        <v>116</v>
      </c>
      <c r="AG134" s="76" t="s">
        <v>116</v>
      </c>
    </row>
    <row r="135" spans="2:33" s="86" customFormat="1" x14ac:dyDescent="0.2">
      <c r="B135" s="80"/>
      <c r="C135" s="122" t="s">
        <v>6</v>
      </c>
      <c r="D135" s="170">
        <v>250</v>
      </c>
      <c r="E135" s="196">
        <v>50</v>
      </c>
      <c r="F135" s="172">
        <v>450</v>
      </c>
      <c r="G135" s="175">
        <v>250000000</v>
      </c>
      <c r="H135" s="195">
        <v>50000000</v>
      </c>
      <c r="I135" s="177">
        <v>440000000</v>
      </c>
      <c r="J135" s="175">
        <v>550000000</v>
      </c>
      <c r="K135" s="195">
        <v>310000000</v>
      </c>
      <c r="L135" s="180">
        <v>920000000</v>
      </c>
      <c r="M135" s="175">
        <v>390000000</v>
      </c>
      <c r="N135" s="195">
        <v>100000000</v>
      </c>
      <c r="O135" s="180">
        <v>680000000</v>
      </c>
      <c r="P135" s="175">
        <v>380000000</v>
      </c>
      <c r="Q135" s="195">
        <v>110000000</v>
      </c>
      <c r="R135" s="180">
        <v>660000000</v>
      </c>
      <c r="S135" s="175">
        <v>350000000</v>
      </c>
      <c r="T135" s="195">
        <v>100000000</v>
      </c>
      <c r="U135" s="180">
        <v>600000000</v>
      </c>
      <c r="V135" s="175">
        <v>290000000</v>
      </c>
      <c r="W135" s="195">
        <v>80000000</v>
      </c>
      <c r="X135" s="180">
        <v>500000000</v>
      </c>
      <c r="Y135" s="175">
        <v>210000000</v>
      </c>
      <c r="Z135" s="75" t="s">
        <v>116</v>
      </c>
      <c r="AA135" s="76" t="s">
        <v>116</v>
      </c>
      <c r="AB135" s="175">
        <v>210000000</v>
      </c>
      <c r="AC135" s="75" t="s">
        <v>116</v>
      </c>
      <c r="AD135" s="76" t="s">
        <v>116</v>
      </c>
      <c r="AE135" s="175">
        <v>190000000</v>
      </c>
      <c r="AF135" s="75" t="s">
        <v>116</v>
      </c>
      <c r="AG135" s="76" t="s">
        <v>116</v>
      </c>
    </row>
    <row r="136" spans="2:33" s="80" customFormat="1" x14ac:dyDescent="0.2">
      <c r="C136" s="80" t="s">
        <v>120</v>
      </c>
      <c r="D136" s="170">
        <v>15100</v>
      </c>
      <c r="E136" s="113" t="s">
        <v>119</v>
      </c>
      <c r="F136" s="114" t="s">
        <v>119</v>
      </c>
      <c r="G136" s="174">
        <v>13800000000</v>
      </c>
      <c r="H136" s="113" t="s">
        <v>119</v>
      </c>
      <c r="I136" s="114" t="s">
        <v>119</v>
      </c>
      <c r="J136" s="174">
        <v>21000000000</v>
      </c>
      <c r="K136" s="113" t="s">
        <v>119</v>
      </c>
      <c r="L136" s="114" t="s">
        <v>119</v>
      </c>
      <c r="M136" s="174">
        <v>17600000000</v>
      </c>
      <c r="N136" s="113" t="s">
        <v>119</v>
      </c>
      <c r="O136" s="114" t="s">
        <v>119</v>
      </c>
      <c r="P136" s="174">
        <v>17300000000</v>
      </c>
      <c r="Q136" s="113" t="s">
        <v>119</v>
      </c>
      <c r="R136" s="114" t="s">
        <v>119</v>
      </c>
      <c r="S136" s="174">
        <v>15700000000</v>
      </c>
      <c r="T136" s="113" t="s">
        <v>119</v>
      </c>
      <c r="U136" s="114" t="s">
        <v>119</v>
      </c>
      <c r="V136" s="174">
        <v>14700000000</v>
      </c>
      <c r="W136" s="113" t="s">
        <v>119</v>
      </c>
      <c r="X136" s="114" t="s">
        <v>119</v>
      </c>
      <c r="Y136" s="174">
        <v>12000000000</v>
      </c>
      <c r="Z136" s="113" t="s">
        <v>119</v>
      </c>
      <c r="AA136" s="114" t="s">
        <v>119</v>
      </c>
      <c r="AB136" s="174">
        <v>11700000000</v>
      </c>
      <c r="AC136" s="113" t="s">
        <v>119</v>
      </c>
      <c r="AD136" s="114" t="s">
        <v>119</v>
      </c>
      <c r="AE136" s="174">
        <v>12500000000</v>
      </c>
      <c r="AF136" s="113" t="s">
        <v>119</v>
      </c>
      <c r="AG136" s="114" t="s">
        <v>119</v>
      </c>
    </row>
    <row r="137" spans="2:33" s="86" customFormat="1" x14ac:dyDescent="0.2">
      <c r="B137" s="80"/>
      <c r="C137" s="122"/>
      <c r="D137" s="128"/>
      <c r="E137" s="77"/>
      <c r="F137" s="78"/>
      <c r="G137" s="128"/>
      <c r="H137" s="77"/>
      <c r="I137" s="78"/>
      <c r="J137" s="128"/>
      <c r="K137" s="77"/>
      <c r="L137" s="78"/>
      <c r="M137" s="128"/>
      <c r="N137" s="77"/>
      <c r="O137" s="78"/>
      <c r="P137" s="128"/>
      <c r="Q137" s="77"/>
      <c r="R137" s="78"/>
      <c r="S137" s="128"/>
      <c r="T137" s="77"/>
      <c r="U137" s="78"/>
      <c r="V137" s="128"/>
      <c r="W137" s="77"/>
      <c r="X137" s="78"/>
      <c r="Y137" s="128"/>
      <c r="Z137" s="77"/>
      <c r="AA137" s="78"/>
      <c r="AB137" s="128"/>
      <c r="AC137" s="77"/>
      <c r="AD137" s="78"/>
      <c r="AE137" s="128"/>
      <c r="AF137" s="77"/>
      <c r="AG137" s="78"/>
    </row>
    <row r="138" spans="2:33" s="86" customFormat="1" x14ac:dyDescent="0.2">
      <c r="B138" s="80"/>
      <c r="C138" s="122"/>
      <c r="D138" s="128"/>
      <c r="E138" s="77"/>
      <c r="F138" s="78"/>
      <c r="G138" s="128"/>
      <c r="H138" s="77"/>
      <c r="I138" s="78"/>
      <c r="J138" s="128"/>
      <c r="K138" s="77"/>
      <c r="L138" s="78"/>
      <c r="M138" s="128"/>
      <c r="N138" s="77"/>
      <c r="O138" s="78"/>
      <c r="P138" s="128"/>
      <c r="Q138" s="77"/>
      <c r="R138" s="78"/>
      <c r="S138" s="128"/>
      <c r="T138" s="77"/>
      <c r="U138" s="78"/>
      <c r="V138" s="128"/>
      <c r="W138" s="77"/>
      <c r="X138" s="78"/>
      <c r="Y138" s="128"/>
      <c r="Z138" s="77"/>
      <c r="AA138" s="78"/>
      <c r="AB138" s="128"/>
      <c r="AC138" s="77"/>
      <c r="AD138" s="78"/>
      <c r="AE138" s="128"/>
      <c r="AF138" s="77"/>
      <c r="AG138" s="78"/>
    </row>
    <row r="139" spans="2:33" s="86" customFormat="1" x14ac:dyDescent="0.2">
      <c r="C139" s="137"/>
      <c r="D139" s="64"/>
      <c r="E139" s="22"/>
      <c r="F139" s="22"/>
      <c r="G139" s="64"/>
      <c r="H139" s="22"/>
      <c r="I139" s="22"/>
      <c r="J139" s="64"/>
      <c r="K139" s="22"/>
      <c r="L139" s="22"/>
      <c r="M139" s="64"/>
      <c r="N139" s="22"/>
      <c r="O139" s="22"/>
      <c r="P139" s="64"/>
      <c r="Q139" s="22"/>
      <c r="R139" s="22"/>
      <c r="S139" s="64"/>
      <c r="T139" s="22"/>
      <c r="U139" s="22"/>
      <c r="V139" s="64"/>
      <c r="W139" s="22"/>
      <c r="X139" s="22"/>
      <c r="Y139" s="64"/>
      <c r="Z139" s="22"/>
      <c r="AA139" s="22"/>
      <c r="AB139" s="64"/>
      <c r="AC139" s="22"/>
      <c r="AD139" s="22"/>
      <c r="AE139" s="64"/>
      <c r="AF139" s="22"/>
      <c r="AG139" s="22"/>
    </row>
    <row r="140" spans="2:33" s="80" customFormat="1" x14ac:dyDescent="0.2">
      <c r="B140" s="86" t="s">
        <v>126</v>
      </c>
      <c r="C140" s="126" t="s">
        <v>3</v>
      </c>
      <c r="D140" s="127" t="s">
        <v>119</v>
      </c>
      <c r="E140" s="115" t="s">
        <v>119</v>
      </c>
      <c r="F140" s="116" t="s">
        <v>119</v>
      </c>
      <c r="G140" s="127" t="s">
        <v>119</v>
      </c>
      <c r="H140" s="115" t="s">
        <v>119</v>
      </c>
      <c r="I140" s="116" t="s">
        <v>119</v>
      </c>
      <c r="J140" s="174">
        <v>60000000</v>
      </c>
      <c r="K140" s="194">
        <v>0</v>
      </c>
      <c r="L140" s="179">
        <v>140000000</v>
      </c>
      <c r="M140" s="174">
        <v>70000000</v>
      </c>
      <c r="N140" s="194">
        <v>0</v>
      </c>
      <c r="O140" s="179">
        <v>160000000</v>
      </c>
      <c r="P140" s="174">
        <v>60000000</v>
      </c>
      <c r="Q140" s="194">
        <v>0</v>
      </c>
      <c r="R140" s="179">
        <v>160000000</v>
      </c>
      <c r="S140" s="174">
        <v>50000000</v>
      </c>
      <c r="T140" s="194">
        <v>0</v>
      </c>
      <c r="U140" s="179">
        <v>130000000</v>
      </c>
      <c r="V140" s="174">
        <v>50000000</v>
      </c>
      <c r="W140" s="194">
        <v>0</v>
      </c>
      <c r="X140" s="179">
        <v>190000000</v>
      </c>
      <c r="Y140" s="174">
        <v>40000000</v>
      </c>
      <c r="Z140" s="115" t="s">
        <v>116</v>
      </c>
      <c r="AA140" s="116" t="s">
        <v>116</v>
      </c>
      <c r="AB140" s="174">
        <v>20000000</v>
      </c>
      <c r="AC140" s="115" t="s">
        <v>116</v>
      </c>
      <c r="AD140" s="116" t="s">
        <v>116</v>
      </c>
      <c r="AE140" s="174">
        <v>40000000</v>
      </c>
      <c r="AF140" s="115" t="s">
        <v>116</v>
      </c>
      <c r="AG140" s="116" t="s">
        <v>116</v>
      </c>
    </row>
    <row r="141" spans="2:33" s="86" customFormat="1" x14ac:dyDescent="0.2">
      <c r="B141" s="80"/>
      <c r="C141" s="122" t="s">
        <v>50</v>
      </c>
      <c r="D141" s="128" t="s">
        <v>119</v>
      </c>
      <c r="E141" s="75" t="s">
        <v>119</v>
      </c>
      <c r="F141" s="76" t="s">
        <v>119</v>
      </c>
      <c r="G141" s="128" t="s">
        <v>119</v>
      </c>
      <c r="H141" s="75" t="s">
        <v>119</v>
      </c>
      <c r="I141" s="76" t="s">
        <v>119</v>
      </c>
      <c r="J141" s="175">
        <v>140000000</v>
      </c>
      <c r="K141" s="195">
        <v>0</v>
      </c>
      <c r="L141" s="180">
        <v>240000000</v>
      </c>
      <c r="M141" s="175">
        <v>120000000</v>
      </c>
      <c r="N141" s="195">
        <v>10000000</v>
      </c>
      <c r="O141" s="180">
        <v>210000000</v>
      </c>
      <c r="P141" s="175">
        <v>120000000</v>
      </c>
      <c r="Q141" s="195">
        <v>0</v>
      </c>
      <c r="R141" s="180">
        <v>220000000</v>
      </c>
      <c r="S141" s="175">
        <v>110000000</v>
      </c>
      <c r="T141" s="195">
        <v>0</v>
      </c>
      <c r="U141" s="180">
        <v>190000000</v>
      </c>
      <c r="V141" s="175">
        <v>100000000</v>
      </c>
      <c r="W141" s="195">
        <v>20000000</v>
      </c>
      <c r="X141" s="180">
        <v>220000000</v>
      </c>
      <c r="Y141" s="175">
        <v>80000000</v>
      </c>
      <c r="Z141" s="75" t="s">
        <v>116</v>
      </c>
      <c r="AA141" s="76" t="s">
        <v>116</v>
      </c>
      <c r="AB141" s="175">
        <v>100000000</v>
      </c>
      <c r="AC141" s="75" t="s">
        <v>116</v>
      </c>
      <c r="AD141" s="76" t="s">
        <v>116</v>
      </c>
      <c r="AE141" s="175">
        <v>110000000</v>
      </c>
      <c r="AF141" s="75" t="s">
        <v>116</v>
      </c>
      <c r="AG141" s="76" t="s">
        <v>116</v>
      </c>
    </row>
    <row r="142" spans="2:33" s="86" customFormat="1" x14ac:dyDescent="0.2">
      <c r="B142" s="80"/>
      <c r="C142" s="122" t="s">
        <v>5</v>
      </c>
      <c r="D142" s="128" t="s">
        <v>119</v>
      </c>
      <c r="E142" s="75" t="s">
        <v>119</v>
      </c>
      <c r="F142" s="76" t="s">
        <v>119</v>
      </c>
      <c r="G142" s="128" t="s">
        <v>119</v>
      </c>
      <c r="H142" s="75" t="s">
        <v>119</v>
      </c>
      <c r="I142" s="76" t="s">
        <v>119</v>
      </c>
      <c r="J142" s="175">
        <v>30000000</v>
      </c>
      <c r="K142" s="195">
        <v>0</v>
      </c>
      <c r="L142" s="180">
        <v>80000000</v>
      </c>
      <c r="M142" s="175">
        <v>30000000</v>
      </c>
      <c r="N142" s="195">
        <v>0</v>
      </c>
      <c r="O142" s="180">
        <v>80000000</v>
      </c>
      <c r="P142" s="175">
        <v>20000000</v>
      </c>
      <c r="Q142" s="195">
        <v>0</v>
      </c>
      <c r="R142" s="180">
        <v>70000000</v>
      </c>
      <c r="S142" s="175">
        <v>30000000</v>
      </c>
      <c r="T142" s="195">
        <v>0</v>
      </c>
      <c r="U142" s="180">
        <v>160000000</v>
      </c>
      <c r="V142" s="175">
        <v>20000000</v>
      </c>
      <c r="W142" s="195">
        <v>0</v>
      </c>
      <c r="X142" s="180">
        <v>80000000</v>
      </c>
      <c r="Y142" s="175">
        <v>50000000</v>
      </c>
      <c r="Z142" s="75" t="s">
        <v>116</v>
      </c>
      <c r="AA142" s="76" t="s">
        <v>116</v>
      </c>
      <c r="AB142" s="175">
        <v>50000000</v>
      </c>
      <c r="AC142" s="75" t="s">
        <v>116</v>
      </c>
      <c r="AD142" s="76" t="s">
        <v>116</v>
      </c>
      <c r="AE142" s="175">
        <v>50000000</v>
      </c>
      <c r="AF142" s="75" t="s">
        <v>116</v>
      </c>
      <c r="AG142" s="76" t="s">
        <v>116</v>
      </c>
    </row>
    <row r="143" spans="2:33" s="86" customFormat="1" x14ac:dyDescent="0.2">
      <c r="B143" s="80"/>
      <c r="C143" s="122" t="s">
        <v>6</v>
      </c>
      <c r="D143" s="128" t="s">
        <v>119</v>
      </c>
      <c r="E143" s="75" t="s">
        <v>119</v>
      </c>
      <c r="F143" s="76" t="s">
        <v>119</v>
      </c>
      <c r="G143" s="128" t="s">
        <v>119</v>
      </c>
      <c r="H143" s="75" t="s">
        <v>119</v>
      </c>
      <c r="I143" s="76" t="s">
        <v>119</v>
      </c>
      <c r="J143" s="175">
        <v>230000000</v>
      </c>
      <c r="K143" s="195">
        <v>80000000</v>
      </c>
      <c r="L143" s="180">
        <v>370000000</v>
      </c>
      <c r="M143" s="175">
        <v>220000000</v>
      </c>
      <c r="N143" s="195">
        <v>80000000</v>
      </c>
      <c r="O143" s="180">
        <v>360000000</v>
      </c>
      <c r="P143" s="175">
        <v>210000000</v>
      </c>
      <c r="Q143" s="195">
        <v>70000000</v>
      </c>
      <c r="R143" s="180">
        <v>360000000</v>
      </c>
      <c r="S143" s="175">
        <v>200000000</v>
      </c>
      <c r="T143" s="195">
        <v>90000000</v>
      </c>
      <c r="U143" s="180">
        <v>350000000</v>
      </c>
      <c r="V143" s="175">
        <v>170000000</v>
      </c>
      <c r="W143" s="195">
        <v>50000000</v>
      </c>
      <c r="X143" s="180">
        <v>360000000</v>
      </c>
      <c r="Y143" s="175">
        <v>160000000</v>
      </c>
      <c r="Z143" s="75" t="s">
        <v>116</v>
      </c>
      <c r="AA143" s="76" t="s">
        <v>116</v>
      </c>
      <c r="AB143" s="175">
        <v>180000000</v>
      </c>
      <c r="AC143" s="75" t="s">
        <v>116</v>
      </c>
      <c r="AD143" s="76" t="s">
        <v>116</v>
      </c>
      <c r="AE143" s="175">
        <v>190000000</v>
      </c>
      <c r="AF143" s="75" t="s">
        <v>116</v>
      </c>
      <c r="AG143" s="76" t="s">
        <v>116</v>
      </c>
    </row>
    <row r="144" spans="2:33" s="80" customFormat="1" x14ac:dyDescent="0.2">
      <c r="C144" s="80" t="s">
        <v>120</v>
      </c>
      <c r="D144" s="134" t="s">
        <v>119</v>
      </c>
      <c r="E144" s="113" t="s">
        <v>119</v>
      </c>
      <c r="F144" s="114" t="s">
        <v>119</v>
      </c>
      <c r="G144" s="134" t="s">
        <v>119</v>
      </c>
      <c r="H144" s="113" t="s">
        <v>119</v>
      </c>
      <c r="I144" s="114" t="s">
        <v>119</v>
      </c>
      <c r="J144" s="174">
        <v>4900000000</v>
      </c>
      <c r="K144" s="113" t="s">
        <v>119</v>
      </c>
      <c r="L144" s="114" t="s">
        <v>119</v>
      </c>
      <c r="M144" s="174">
        <v>4900000000</v>
      </c>
      <c r="N144" s="113" t="s">
        <v>119</v>
      </c>
      <c r="O144" s="114" t="s">
        <v>119</v>
      </c>
      <c r="P144" s="174">
        <v>4900000000</v>
      </c>
      <c r="Q144" s="113" t="s">
        <v>119</v>
      </c>
      <c r="R144" s="114" t="s">
        <v>119</v>
      </c>
      <c r="S144" s="174">
        <v>4700000000</v>
      </c>
      <c r="T144" s="113" t="s">
        <v>119</v>
      </c>
      <c r="U144" s="114" t="s">
        <v>119</v>
      </c>
      <c r="V144" s="174">
        <v>4200000000</v>
      </c>
      <c r="W144" s="113" t="s">
        <v>119</v>
      </c>
      <c r="X144" s="114" t="s">
        <v>119</v>
      </c>
      <c r="Y144" s="174">
        <v>4000000000</v>
      </c>
      <c r="Z144" s="113" t="s">
        <v>119</v>
      </c>
      <c r="AA144" s="114" t="s">
        <v>119</v>
      </c>
      <c r="AB144" s="174">
        <v>3900000000</v>
      </c>
      <c r="AC144" s="113" t="s">
        <v>119</v>
      </c>
      <c r="AD144" s="114" t="s">
        <v>119</v>
      </c>
      <c r="AE144" s="174">
        <v>3800000000</v>
      </c>
      <c r="AF144" s="113" t="s">
        <v>119</v>
      </c>
      <c r="AG144" s="114" t="s">
        <v>119</v>
      </c>
    </row>
    <row r="148" spans="2:33" x14ac:dyDescent="0.2">
      <c r="B148" s="35" t="s">
        <v>102</v>
      </c>
      <c r="C148" s="86"/>
      <c r="D148" s="64"/>
      <c r="G148" s="64"/>
      <c r="J148" s="64"/>
      <c r="M148" s="64"/>
      <c r="AB148" s="23"/>
      <c r="AE148" s="20"/>
      <c r="AF148" s="20"/>
      <c r="AG148" s="20"/>
    </row>
    <row r="149" spans="2:33" x14ac:dyDescent="0.2">
      <c r="B149" s="166" t="s">
        <v>130</v>
      </c>
      <c r="C149" s="86"/>
      <c r="D149" s="64"/>
      <c r="G149" s="64"/>
      <c r="J149" s="64"/>
      <c r="M149" s="167"/>
      <c r="AB149" s="23"/>
      <c r="AE149" s="20"/>
      <c r="AF149" s="20"/>
      <c r="AG149" s="20"/>
    </row>
    <row r="150" spans="2:33" x14ac:dyDescent="0.2">
      <c r="B150" s="220" t="s">
        <v>277</v>
      </c>
      <c r="C150" s="224"/>
      <c r="D150" s="243"/>
      <c r="E150" s="242"/>
      <c r="F150" s="242"/>
      <c r="G150" s="243"/>
      <c r="J150" s="64"/>
      <c r="M150" s="167"/>
      <c r="AB150" s="23"/>
      <c r="AE150" s="20"/>
      <c r="AF150" s="20"/>
      <c r="AG150" s="20"/>
    </row>
    <row r="151" spans="2:33" x14ac:dyDescent="0.2">
      <c r="B151" s="166" t="s">
        <v>27</v>
      </c>
      <c r="C151" s="86"/>
      <c r="D151" s="64"/>
      <c r="G151" s="64"/>
      <c r="J151" s="64"/>
      <c r="M151" s="64"/>
      <c r="AB151" s="23"/>
      <c r="AE151" s="20"/>
      <c r="AF151" s="20"/>
      <c r="AG151" s="20"/>
    </row>
    <row r="152" spans="2:33" x14ac:dyDescent="0.2">
      <c r="B152" s="166" t="s">
        <v>52</v>
      </c>
      <c r="C152" s="86"/>
      <c r="D152" s="64"/>
      <c r="G152" s="64"/>
      <c r="J152" s="64"/>
      <c r="M152" s="64"/>
      <c r="AB152" s="23"/>
      <c r="AE152" s="20"/>
      <c r="AF152" s="20"/>
      <c r="AG152" s="20"/>
    </row>
    <row r="153" spans="2:33" x14ac:dyDescent="0.2">
      <c r="B153" s="168" t="s">
        <v>11</v>
      </c>
      <c r="C153" s="86"/>
      <c r="D153" s="64"/>
      <c r="G153" s="64"/>
      <c r="J153" s="64"/>
      <c r="M153" s="64"/>
      <c r="AB153" s="23"/>
      <c r="AE153" s="20"/>
      <c r="AF153" s="20"/>
      <c r="AG153" s="20"/>
    </row>
    <row r="154" spans="2:33" x14ac:dyDescent="0.2">
      <c r="B154" s="85" t="s">
        <v>108</v>
      </c>
      <c r="C154" s="64"/>
      <c r="D154" s="22"/>
      <c r="F154" s="65"/>
      <c r="G154" s="22"/>
      <c r="I154" s="65"/>
      <c r="J154" s="31"/>
      <c r="K154" s="31"/>
      <c r="L154" s="64"/>
      <c r="M154" s="22"/>
      <c r="O154" s="65"/>
      <c r="P154" s="31"/>
      <c r="Q154" s="31"/>
      <c r="R154" s="21"/>
      <c r="S154" s="22"/>
      <c r="U154" s="30"/>
      <c r="V154" s="31"/>
      <c r="W154" s="31"/>
      <c r="X154" s="20"/>
      <c r="Y154" s="22"/>
      <c r="AA154" s="32"/>
      <c r="AB154" s="31"/>
      <c r="AC154" s="31"/>
      <c r="AD154" s="20"/>
      <c r="AE154" s="20"/>
      <c r="AF154" s="20"/>
      <c r="AG154" s="20"/>
    </row>
    <row r="155" spans="2:33" x14ac:dyDescent="0.2">
      <c r="B155" s="85" t="s">
        <v>117</v>
      </c>
      <c r="C155" s="64"/>
      <c r="D155" s="22"/>
      <c r="F155" s="65"/>
      <c r="G155" s="22"/>
      <c r="I155" s="65"/>
      <c r="J155" s="31"/>
      <c r="K155" s="31"/>
      <c r="L155" s="64"/>
      <c r="M155" s="22"/>
      <c r="O155" s="65"/>
      <c r="P155" s="31"/>
      <c r="Q155" s="31"/>
      <c r="R155" s="21"/>
      <c r="S155" s="22"/>
      <c r="U155" s="30"/>
      <c r="V155" s="31"/>
      <c r="W155" s="31"/>
      <c r="X155" s="20"/>
      <c r="Y155" s="22"/>
      <c r="AA155" s="32"/>
      <c r="AB155" s="31"/>
      <c r="AC155" s="31"/>
      <c r="AD155" s="20"/>
      <c r="AE155" s="20"/>
      <c r="AF155" s="20"/>
      <c r="AG155" s="20"/>
    </row>
    <row r="156" spans="2:33" x14ac:dyDescent="0.2">
      <c r="B156" s="85" t="s">
        <v>118</v>
      </c>
      <c r="C156" s="64"/>
      <c r="D156" s="22"/>
      <c r="F156" s="65"/>
      <c r="G156" s="22"/>
      <c r="I156" s="65"/>
      <c r="J156" s="31"/>
      <c r="K156" s="31"/>
      <c r="L156" s="64"/>
      <c r="M156" s="22"/>
      <c r="O156" s="65"/>
      <c r="P156" s="31"/>
      <c r="Q156" s="31"/>
      <c r="R156" s="21"/>
      <c r="S156" s="22"/>
      <c r="U156" s="30"/>
      <c r="V156" s="31"/>
      <c r="W156" s="31"/>
      <c r="X156" s="20"/>
      <c r="Y156" s="22"/>
      <c r="AA156" s="32"/>
      <c r="AB156" s="31"/>
      <c r="AC156" s="31"/>
      <c r="AD156" s="20"/>
      <c r="AE156" s="20"/>
      <c r="AF156" s="20"/>
      <c r="AG156" s="20"/>
    </row>
    <row r="157" spans="2:33" s="86" customFormat="1" x14ac:dyDescent="0.2">
      <c r="B157" s="85" t="s">
        <v>180</v>
      </c>
      <c r="C157" s="64"/>
      <c r="D157" s="22"/>
      <c r="E157" s="22"/>
      <c r="F157" s="65"/>
      <c r="G157" s="22"/>
      <c r="H157" s="22"/>
      <c r="I157" s="65"/>
      <c r="J157" s="31"/>
      <c r="K157" s="31"/>
      <c r="L157" s="64"/>
      <c r="M157" s="22"/>
      <c r="N157" s="22"/>
      <c r="O157" s="65"/>
      <c r="P157" s="31"/>
      <c r="Q157" s="31"/>
      <c r="R157" s="64"/>
      <c r="S157" s="22"/>
      <c r="T157" s="22"/>
      <c r="U157" s="65"/>
      <c r="V157" s="31"/>
      <c r="W157" s="31"/>
      <c r="Y157" s="22"/>
      <c r="Z157" s="22"/>
      <c r="AA157" s="66"/>
      <c r="AB157" s="31"/>
      <c r="AC157" s="31"/>
    </row>
    <row r="158" spans="2:33" s="86" customFormat="1" x14ac:dyDescent="0.2">
      <c r="B158" s="85"/>
      <c r="C158" s="64"/>
      <c r="D158" s="22"/>
      <c r="E158" s="22"/>
      <c r="F158" s="65"/>
      <c r="G158" s="22"/>
      <c r="H158" s="22"/>
      <c r="I158" s="65"/>
      <c r="J158" s="31"/>
      <c r="K158" s="31"/>
      <c r="L158" s="64"/>
      <c r="M158" s="22"/>
      <c r="N158" s="22"/>
      <c r="O158" s="65"/>
      <c r="P158" s="31"/>
      <c r="Q158" s="31"/>
      <c r="R158" s="64"/>
      <c r="S158" s="22"/>
      <c r="T158" s="22"/>
      <c r="U158" s="65"/>
      <c r="V158" s="31"/>
      <c r="W158" s="31"/>
      <c r="Y158" s="22"/>
      <c r="Z158" s="22"/>
      <c r="AA158" s="66"/>
      <c r="AB158" s="31"/>
      <c r="AC158" s="31"/>
    </row>
    <row r="159" spans="2:33" s="86" customFormat="1" ht="14.25" x14ac:dyDescent="0.2">
      <c r="B159" s="85" t="s">
        <v>304</v>
      </c>
      <c r="C159" s="64"/>
      <c r="D159" s="22"/>
      <c r="E159" s="22"/>
      <c r="F159" s="65"/>
      <c r="G159" s="22"/>
      <c r="H159" s="22"/>
      <c r="I159" s="65"/>
      <c r="J159" s="31"/>
      <c r="K159" s="31"/>
      <c r="L159" s="64"/>
      <c r="M159" s="22"/>
      <c r="N159" s="22"/>
      <c r="O159" s="65"/>
      <c r="P159" s="31"/>
      <c r="Q159" s="31"/>
      <c r="R159" s="64"/>
      <c r="S159" s="22"/>
      <c r="T159" s="22"/>
      <c r="U159" s="65"/>
      <c r="V159" s="31"/>
      <c r="W159" s="31"/>
      <c r="Y159" s="22"/>
      <c r="Z159" s="22"/>
      <c r="AA159" s="66"/>
      <c r="AB159" s="31"/>
      <c r="AC159" s="31"/>
    </row>
    <row r="160" spans="2:33" ht="71.25" customHeight="1" x14ac:dyDescent="0.2">
      <c r="B160" s="388" t="s">
        <v>174</v>
      </c>
      <c r="C160" s="388"/>
      <c r="D160" s="388"/>
      <c r="E160" s="388"/>
      <c r="F160" s="388"/>
      <c r="G160" s="388"/>
      <c r="H160" s="388"/>
      <c r="I160" s="388"/>
      <c r="J160" s="388"/>
      <c r="K160" s="388"/>
      <c r="L160" s="388"/>
      <c r="M160" s="388"/>
      <c r="N160" s="388"/>
      <c r="O160" s="388"/>
      <c r="U160" s="22" t="s">
        <v>179</v>
      </c>
      <c r="Z160" s="20"/>
      <c r="AA160" s="20"/>
      <c r="AB160" s="23"/>
      <c r="AC160" s="20"/>
      <c r="AD160" s="20"/>
      <c r="AE160" s="20"/>
      <c r="AF160" s="20"/>
      <c r="AG160" s="20"/>
    </row>
    <row r="161" spans="2:33" ht="30" customHeight="1" x14ac:dyDescent="0.2">
      <c r="B161" s="387" t="s">
        <v>324</v>
      </c>
      <c r="C161" s="387"/>
      <c r="D161" s="387"/>
      <c r="E161" s="387"/>
      <c r="F161" s="387"/>
      <c r="G161" s="387"/>
      <c r="H161" s="387"/>
      <c r="I161" s="387"/>
      <c r="J161" s="387"/>
      <c r="K161" s="387"/>
      <c r="L161" s="387"/>
      <c r="M161" s="387"/>
      <c r="N161" s="387"/>
      <c r="O161" s="387"/>
      <c r="Z161" s="20"/>
      <c r="AA161" s="20"/>
      <c r="AB161" s="23"/>
      <c r="AC161" s="20"/>
      <c r="AD161" s="20"/>
      <c r="AE161" s="20"/>
      <c r="AF161" s="20"/>
      <c r="AG161" s="20"/>
    </row>
    <row r="162" spans="2:33" ht="26.25" customHeight="1" x14ac:dyDescent="0.2">
      <c r="B162" s="387" t="s">
        <v>217</v>
      </c>
      <c r="C162" s="387"/>
      <c r="D162" s="387"/>
      <c r="E162" s="387"/>
      <c r="F162" s="387"/>
      <c r="G162" s="387"/>
      <c r="H162" s="387"/>
      <c r="I162" s="387"/>
      <c r="J162" s="387"/>
      <c r="K162" s="387"/>
      <c r="L162" s="387"/>
      <c r="M162" s="387"/>
      <c r="N162" s="387"/>
      <c r="O162" s="387"/>
      <c r="Z162" s="20"/>
      <c r="AA162" s="20"/>
      <c r="AB162" s="23"/>
      <c r="AC162" s="20"/>
      <c r="AD162" s="20"/>
      <c r="AE162" s="20"/>
      <c r="AF162" s="20"/>
      <c r="AG162" s="20"/>
    </row>
    <row r="163" spans="2:33" ht="14.25" customHeight="1" x14ac:dyDescent="0.2">
      <c r="B163" s="387" t="s">
        <v>218</v>
      </c>
      <c r="C163" s="387"/>
      <c r="D163" s="387"/>
      <c r="E163" s="387"/>
      <c r="F163" s="387"/>
      <c r="G163" s="387"/>
      <c r="H163" s="387"/>
      <c r="I163" s="387"/>
      <c r="J163" s="387"/>
      <c r="K163" s="387"/>
      <c r="L163" s="387"/>
      <c r="M163" s="387"/>
      <c r="N163" s="387"/>
      <c r="O163" s="387"/>
      <c r="Z163" s="20"/>
      <c r="AA163" s="20"/>
      <c r="AB163" s="23"/>
      <c r="AC163" s="20"/>
      <c r="AD163" s="20"/>
      <c r="AE163" s="20"/>
      <c r="AF163" s="20"/>
      <c r="AG163" s="20"/>
    </row>
    <row r="164" spans="2:33" ht="14.25" x14ac:dyDescent="0.2">
      <c r="B164" s="387" t="s">
        <v>346</v>
      </c>
      <c r="C164" s="387"/>
      <c r="D164" s="387"/>
      <c r="E164" s="387"/>
      <c r="F164" s="387"/>
      <c r="G164" s="387"/>
      <c r="H164" s="387"/>
      <c r="I164" s="387"/>
      <c r="J164" s="387"/>
      <c r="K164" s="387"/>
      <c r="L164" s="387"/>
      <c r="M164" s="387"/>
      <c r="N164" s="387"/>
      <c r="O164" s="387"/>
      <c r="Z164" s="20"/>
      <c r="AA164" s="20"/>
      <c r="AB164" s="23"/>
      <c r="AC164" s="20"/>
      <c r="AD164" s="20"/>
      <c r="AE164" s="20"/>
      <c r="AF164" s="20"/>
      <c r="AG164" s="20"/>
    </row>
    <row r="165" spans="2:33" x14ac:dyDescent="0.2">
      <c r="B165" s="72" t="s">
        <v>347</v>
      </c>
      <c r="C165" s="86"/>
      <c r="D165" s="64"/>
      <c r="G165" s="64"/>
      <c r="J165" s="64"/>
      <c r="M165" s="64"/>
      <c r="AB165" s="23"/>
      <c r="AE165" s="20"/>
      <c r="AF165" s="20"/>
      <c r="AG165" s="20"/>
    </row>
    <row r="166" spans="2:33" s="71" customFormat="1" x14ac:dyDescent="0.2">
      <c r="B166" s="80" t="s">
        <v>176</v>
      </c>
      <c r="C166" s="80"/>
      <c r="D166" s="64"/>
      <c r="E166" s="70"/>
      <c r="F166" s="70"/>
      <c r="G166" s="64"/>
      <c r="H166" s="70"/>
      <c r="I166" s="70"/>
      <c r="J166" s="64"/>
      <c r="K166" s="70"/>
      <c r="L166" s="70"/>
      <c r="M166" s="64"/>
      <c r="N166" s="70"/>
      <c r="O166" s="70"/>
      <c r="P166" s="21"/>
      <c r="Q166" s="70"/>
      <c r="R166" s="70"/>
      <c r="S166" s="21"/>
      <c r="T166" s="70"/>
      <c r="U166" s="70"/>
      <c r="V166" s="21"/>
      <c r="W166" s="70"/>
      <c r="X166" s="70"/>
      <c r="Y166" s="21"/>
      <c r="Z166" s="70"/>
      <c r="AA166" s="70"/>
      <c r="AB166" s="23"/>
      <c r="AC166" s="70"/>
      <c r="AD166" s="70"/>
    </row>
    <row r="167" spans="2:33" x14ac:dyDescent="0.2">
      <c r="B167" s="80" t="s">
        <v>178</v>
      </c>
      <c r="C167" s="86"/>
      <c r="D167" s="64"/>
      <c r="G167" s="64"/>
      <c r="J167" s="64"/>
      <c r="M167" s="64"/>
      <c r="AB167" s="23"/>
      <c r="AE167" s="20"/>
      <c r="AF167" s="20"/>
      <c r="AG167" s="20"/>
    </row>
    <row r="168" spans="2:33" x14ac:dyDescent="0.2">
      <c r="B168" s="80" t="s">
        <v>177</v>
      </c>
      <c r="C168" s="86"/>
      <c r="D168" s="64"/>
      <c r="G168" s="64"/>
      <c r="J168" s="64"/>
      <c r="M168" s="64"/>
      <c r="AB168" s="23"/>
      <c r="AE168" s="20"/>
      <c r="AF168" s="20"/>
      <c r="AG168" s="20"/>
    </row>
    <row r="169" spans="2:33" x14ac:dyDescent="0.2">
      <c r="B169" s="124" t="s">
        <v>109</v>
      </c>
      <c r="C169" s="86"/>
      <c r="D169" s="64"/>
      <c r="G169" s="64"/>
      <c r="J169" s="64"/>
      <c r="M169" s="64"/>
      <c r="AB169" s="23"/>
      <c r="AE169" s="20"/>
      <c r="AF169" s="20"/>
      <c r="AG169" s="20"/>
    </row>
    <row r="170" spans="2:33" x14ac:dyDescent="0.2">
      <c r="B170" s="88"/>
    </row>
    <row r="171" spans="2:33" x14ac:dyDescent="0.2">
      <c r="B171" s="88"/>
      <c r="Q171" s="21"/>
      <c r="R171" s="21"/>
      <c r="T171" s="21"/>
      <c r="U171" s="21"/>
      <c r="W171" s="21"/>
      <c r="X171" s="21"/>
      <c r="Z171" s="21"/>
      <c r="AA171" s="21"/>
      <c r="AC171" s="21"/>
      <c r="AD171" s="21"/>
      <c r="AE171" s="21"/>
      <c r="AF171" s="21"/>
      <c r="AG171" s="21"/>
    </row>
    <row r="172" spans="2:33" x14ac:dyDescent="0.2">
      <c r="B172" s="88"/>
      <c r="Q172" s="21"/>
      <c r="R172" s="21"/>
      <c r="T172" s="21"/>
      <c r="U172" s="21"/>
      <c r="W172" s="21"/>
      <c r="X172" s="21"/>
      <c r="Z172" s="21"/>
      <c r="AA172" s="21"/>
      <c r="AC172" s="21"/>
      <c r="AD172" s="21"/>
      <c r="AE172" s="21"/>
      <c r="AF172" s="21"/>
      <c r="AG172" s="21"/>
    </row>
    <row r="173" spans="2:33" x14ac:dyDescent="0.2">
      <c r="M173" s="64" t="s">
        <v>179</v>
      </c>
      <c r="Q173" s="21"/>
      <c r="R173" s="21"/>
      <c r="T173" s="21"/>
      <c r="U173" s="21"/>
      <c r="W173" s="21"/>
      <c r="X173" s="21"/>
      <c r="Z173" s="21"/>
      <c r="AA173" s="21"/>
      <c r="AC173" s="21"/>
      <c r="AD173" s="21"/>
      <c r="AE173" s="21"/>
      <c r="AF173" s="21"/>
      <c r="AG173" s="21"/>
    </row>
    <row r="174" spans="2:33" x14ac:dyDescent="0.2">
      <c r="Q174" s="21"/>
      <c r="R174" s="21"/>
      <c r="T174" s="21"/>
      <c r="U174" s="21"/>
      <c r="W174" s="21"/>
      <c r="X174" s="21"/>
      <c r="Z174" s="21"/>
      <c r="AA174" s="21"/>
      <c r="AC174" s="21"/>
      <c r="AD174" s="21"/>
      <c r="AE174" s="21"/>
      <c r="AF174" s="21"/>
      <c r="AG174" s="21"/>
    </row>
    <row r="176" spans="2:33" x14ac:dyDescent="0.2">
      <c r="J176" s="64" t="s">
        <v>179</v>
      </c>
      <c r="K176" s="21"/>
      <c r="L176" s="21"/>
      <c r="N176" s="21"/>
      <c r="O176" s="21"/>
    </row>
    <row r="177" spans="11:15" x14ac:dyDescent="0.2">
      <c r="K177" s="21"/>
      <c r="L177" s="21"/>
      <c r="N177" s="21"/>
      <c r="O177" s="21"/>
    </row>
    <row r="178" spans="11:15" x14ac:dyDescent="0.2">
      <c r="K178" s="21"/>
      <c r="L178" s="21"/>
      <c r="N178" s="21"/>
      <c r="O178" s="21"/>
    </row>
    <row r="179" spans="11:15" x14ac:dyDescent="0.2">
      <c r="K179" s="21"/>
      <c r="L179" s="21"/>
      <c r="N179" s="21"/>
      <c r="O179" s="21"/>
    </row>
  </sheetData>
  <mergeCells count="77">
    <mergeCell ref="AB31:AD31"/>
    <mergeCell ref="AE4:AG4"/>
    <mergeCell ref="AB4:AD4"/>
    <mergeCell ref="Y4:AA4"/>
    <mergeCell ref="V6:X6"/>
    <mergeCell ref="AE31:AG31"/>
    <mergeCell ref="AE6:AG6"/>
    <mergeCell ref="Y6:AA6"/>
    <mergeCell ref="AB6:AD6"/>
    <mergeCell ref="AE15:AG15"/>
    <mergeCell ref="AB15:AD15"/>
    <mergeCell ref="Y15:AA15"/>
    <mergeCell ref="D112:F112"/>
    <mergeCell ref="J128:L128"/>
    <mergeCell ref="D120:F120"/>
    <mergeCell ref="G120:I120"/>
    <mergeCell ref="AE120:AG120"/>
    <mergeCell ref="AB120:AD120"/>
    <mergeCell ref="Y120:AA120"/>
    <mergeCell ref="V112:X112"/>
    <mergeCell ref="AE112:AG112"/>
    <mergeCell ref="AB128:AD128"/>
    <mergeCell ref="Y128:AA128"/>
    <mergeCell ref="V128:X128"/>
    <mergeCell ref="V120:X120"/>
    <mergeCell ref="AB112:AD112"/>
    <mergeCell ref="Y112:AA112"/>
    <mergeCell ref="AE128:AG128"/>
    <mergeCell ref="M120:O120"/>
    <mergeCell ref="S112:U112"/>
    <mergeCell ref="S15:U15"/>
    <mergeCell ref="M15:O15"/>
    <mergeCell ref="P112:R112"/>
    <mergeCell ref="M112:O112"/>
    <mergeCell ref="P15:R15"/>
    <mergeCell ref="D4:F4"/>
    <mergeCell ref="D6:F6"/>
    <mergeCell ref="Y31:AA31"/>
    <mergeCell ref="V31:X31"/>
    <mergeCell ref="V15:X15"/>
    <mergeCell ref="D15:F15"/>
    <mergeCell ref="J4:L4"/>
    <mergeCell ref="J15:L15"/>
    <mergeCell ref="M4:O4"/>
    <mergeCell ref="S4:U4"/>
    <mergeCell ref="V4:X4"/>
    <mergeCell ref="P6:R6"/>
    <mergeCell ref="M6:O6"/>
    <mergeCell ref="P4:R4"/>
    <mergeCell ref="S6:U6"/>
    <mergeCell ref="J112:L112"/>
    <mergeCell ref="J6:L6"/>
    <mergeCell ref="G6:I6"/>
    <mergeCell ref="G15:I15"/>
    <mergeCell ref="G4:I4"/>
    <mergeCell ref="G112:I112"/>
    <mergeCell ref="S128:U128"/>
    <mergeCell ref="P128:R128"/>
    <mergeCell ref="G23:I23"/>
    <mergeCell ref="G31:I31"/>
    <mergeCell ref="D31:F31"/>
    <mergeCell ref="D23:F23"/>
    <mergeCell ref="J31:L31"/>
    <mergeCell ref="M31:O31"/>
    <mergeCell ref="S31:U31"/>
    <mergeCell ref="P31:R31"/>
    <mergeCell ref="D128:F128"/>
    <mergeCell ref="G128:I128"/>
    <mergeCell ref="S120:U120"/>
    <mergeCell ref="J120:L120"/>
    <mergeCell ref="M128:O128"/>
    <mergeCell ref="P120:R120"/>
    <mergeCell ref="B164:O164"/>
    <mergeCell ref="B162:O162"/>
    <mergeCell ref="B163:O163"/>
    <mergeCell ref="B160:O160"/>
    <mergeCell ref="B161:O161"/>
  </mergeCells>
  <phoneticPr fontId="5" type="noConversion"/>
  <hyperlinks>
    <hyperlink ref="B3" location="'Title and Contents'!A1" display="Return to Contents"/>
    <hyperlink ref="B169" r:id="rId1"/>
    <hyperlink ref="B165" r:id="rId2"/>
  </hyperlinks>
  <pageMargins left="0.75" right="0.75" top="1" bottom="1.5" header="0.5" footer="0.5"/>
  <pageSetup paperSize="8" scale="46" fitToHeight="2"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61"/>
  </sheetPr>
  <dimension ref="A1:R51"/>
  <sheetViews>
    <sheetView workbookViewId="0">
      <selection activeCell="B16" sqref="B16"/>
    </sheetView>
  </sheetViews>
  <sheetFormatPr defaultRowHeight="12.75" x14ac:dyDescent="0.2"/>
  <cols>
    <col min="1" max="1" width="14.7109375" bestFit="1" customWidth="1"/>
    <col min="8" max="8" width="14.7109375" bestFit="1" customWidth="1"/>
    <col min="14" max="14" width="12" bestFit="1" customWidth="1"/>
  </cols>
  <sheetData>
    <row r="1" spans="1:18" x14ac:dyDescent="0.2">
      <c r="A1" s="1" t="s">
        <v>13</v>
      </c>
      <c r="B1" s="1"/>
      <c r="C1" s="1"/>
      <c r="D1" s="1"/>
      <c r="E1" s="1"/>
      <c r="H1" s="2" t="s">
        <v>7</v>
      </c>
      <c r="I1" s="2"/>
      <c r="J1" s="2"/>
      <c r="K1" s="2"/>
      <c r="L1" s="2"/>
    </row>
    <row r="3" spans="1:18" x14ac:dyDescent="0.2">
      <c r="A3" t="s">
        <v>14</v>
      </c>
      <c r="H3" t="s">
        <v>14</v>
      </c>
    </row>
    <row r="4" spans="1:18" x14ac:dyDescent="0.2">
      <c r="B4" t="s">
        <v>3</v>
      </c>
      <c r="C4" t="s">
        <v>4</v>
      </c>
      <c r="D4" t="s">
        <v>5</v>
      </c>
      <c r="E4" t="s">
        <v>6</v>
      </c>
      <c r="I4" t="s">
        <v>3</v>
      </c>
      <c r="J4" t="s">
        <v>4</v>
      </c>
      <c r="K4" t="s">
        <v>5</v>
      </c>
      <c r="L4" t="s">
        <v>6</v>
      </c>
    </row>
    <row r="5" spans="1:18" x14ac:dyDescent="0.2">
      <c r="A5" s="3" t="s">
        <v>15</v>
      </c>
      <c r="B5" s="4" t="e">
        <v>#REF!</v>
      </c>
      <c r="C5" s="4" t="e">
        <v>#REF!</v>
      </c>
      <c r="D5" s="4" t="e">
        <v>#REF!</v>
      </c>
      <c r="E5" s="4" t="e">
        <v>#REF!</v>
      </c>
      <c r="H5" s="3" t="s">
        <v>15</v>
      </c>
      <c r="I5" s="4" t="e">
        <v>#REF!</v>
      </c>
      <c r="J5" s="4" t="e">
        <v>#REF!</v>
      </c>
      <c r="K5" s="4" t="e">
        <v>#REF!</v>
      </c>
      <c r="L5" s="4" t="e">
        <v>#REF!</v>
      </c>
      <c r="O5" s="4"/>
      <c r="P5" s="4"/>
      <c r="Q5" s="4"/>
      <c r="R5" s="4"/>
    </row>
    <row r="6" spans="1:18" x14ac:dyDescent="0.2">
      <c r="A6" s="5" t="s">
        <v>16</v>
      </c>
      <c r="B6" s="4" t="e">
        <v>#REF!</v>
      </c>
      <c r="C6" s="4" t="e">
        <v>#REF!</v>
      </c>
      <c r="D6" s="4" t="e">
        <v>#REF!</v>
      </c>
      <c r="E6" s="4" t="e">
        <v>#REF!</v>
      </c>
      <c r="H6" s="5" t="s">
        <v>16</v>
      </c>
      <c r="I6" s="4" t="e">
        <v>#REF!</v>
      </c>
      <c r="J6" s="4" t="e">
        <v>#REF!</v>
      </c>
      <c r="K6" s="4" t="e">
        <v>#REF!</v>
      </c>
      <c r="L6" s="4" t="e">
        <v>#REF!</v>
      </c>
      <c r="O6" s="4"/>
      <c r="P6" s="4"/>
      <c r="Q6" s="4"/>
      <c r="R6" s="4"/>
    </row>
    <row r="7" spans="1:18" x14ac:dyDescent="0.2">
      <c r="A7" s="5" t="s">
        <v>17</v>
      </c>
      <c r="B7" s="4" t="e">
        <v>#REF!</v>
      </c>
      <c r="C7" s="4" t="e">
        <v>#REF!</v>
      </c>
      <c r="D7" s="4" t="e">
        <v>#REF!</v>
      </c>
      <c r="E7" s="4" t="e">
        <v>#REF!</v>
      </c>
      <c r="H7" s="5" t="s">
        <v>17</v>
      </c>
      <c r="I7" s="4" t="e">
        <v>#REF!</v>
      </c>
      <c r="J7" s="4" t="e">
        <v>#REF!</v>
      </c>
      <c r="K7" s="4" t="e">
        <v>#REF!</v>
      </c>
      <c r="L7" s="4" t="e">
        <v>#REF!</v>
      </c>
      <c r="O7" s="4"/>
      <c r="P7" s="4"/>
      <c r="Q7" s="4"/>
      <c r="R7" s="4"/>
    </row>
    <row r="8" spans="1:18" x14ac:dyDescent="0.2">
      <c r="A8" s="5" t="s">
        <v>18</v>
      </c>
      <c r="B8" s="4" t="e">
        <v>#REF!</v>
      </c>
      <c r="C8" s="4" t="e">
        <v>#REF!</v>
      </c>
      <c r="D8" s="4" t="e">
        <v>#REF!</v>
      </c>
      <c r="E8" s="4" t="e">
        <v>#REF!</v>
      </c>
      <c r="H8" s="5" t="s">
        <v>18</v>
      </c>
      <c r="I8" s="6" t="e">
        <v>#REF!</v>
      </c>
      <c r="J8" s="4" t="e">
        <v>#REF!</v>
      </c>
      <c r="K8" s="4" t="e">
        <v>#REF!</v>
      </c>
      <c r="L8" s="4" t="e">
        <v>#REF!</v>
      </c>
      <c r="O8" s="4"/>
      <c r="P8" s="4"/>
      <c r="Q8" s="4"/>
      <c r="R8" s="4"/>
    </row>
    <row r="9" spans="1:18" x14ac:dyDescent="0.2">
      <c r="A9" s="5" t="s">
        <v>19</v>
      </c>
      <c r="B9" s="4" t="e">
        <v>#REF!</v>
      </c>
      <c r="C9" s="4" t="e">
        <v>#REF!</v>
      </c>
      <c r="D9" s="4" t="e">
        <v>#REF!</v>
      </c>
      <c r="E9" s="4" t="e">
        <v>#REF!</v>
      </c>
      <c r="H9" s="5" t="s">
        <v>19</v>
      </c>
      <c r="I9" s="4" t="e">
        <v>#REF!</v>
      </c>
      <c r="J9" s="4" t="e">
        <v>#REF!</v>
      </c>
      <c r="K9" s="4" t="e">
        <v>#REF!</v>
      </c>
      <c r="L9" s="4" t="e">
        <v>#REF!</v>
      </c>
      <c r="O9" s="4"/>
      <c r="P9" s="4"/>
      <c r="Q9" s="4"/>
      <c r="R9" s="4"/>
    </row>
    <row r="12" spans="1:18" x14ac:dyDescent="0.2">
      <c r="A12" s="7" t="s">
        <v>20</v>
      </c>
      <c r="H12" s="7" t="s">
        <v>20</v>
      </c>
    </row>
    <row r="13" spans="1:18" x14ac:dyDescent="0.2">
      <c r="A13" s="7"/>
      <c r="B13" t="s">
        <v>3</v>
      </c>
      <c r="C13" t="s">
        <v>4</v>
      </c>
      <c r="D13" t="s">
        <v>5</v>
      </c>
      <c r="E13" t="s">
        <v>6</v>
      </c>
      <c r="I13" t="s">
        <v>3</v>
      </c>
      <c r="J13" t="s">
        <v>4</v>
      </c>
      <c r="K13" t="s">
        <v>5</v>
      </c>
      <c r="L13" t="s">
        <v>6</v>
      </c>
    </row>
    <row r="14" spans="1:18" x14ac:dyDescent="0.2">
      <c r="A14" s="3" t="s">
        <v>15</v>
      </c>
      <c r="B14" s="4" t="e">
        <v>#REF!</v>
      </c>
      <c r="C14" s="4" t="e">
        <v>#REF!</v>
      </c>
      <c r="D14" s="4" t="e">
        <v>#REF!</v>
      </c>
      <c r="E14" s="4" t="e">
        <v>#REF!</v>
      </c>
      <c r="H14" s="3" t="s">
        <v>15</v>
      </c>
      <c r="I14" s="4" t="e">
        <v>#REF!</v>
      </c>
      <c r="J14" s="4" t="e">
        <v>#REF!</v>
      </c>
      <c r="K14" s="4" t="e">
        <v>#REF!</v>
      </c>
      <c r="L14" s="4" t="e">
        <v>#REF!</v>
      </c>
    </row>
    <row r="15" spans="1:18" x14ac:dyDescent="0.2">
      <c r="A15" s="5" t="s">
        <v>16</v>
      </c>
      <c r="B15" s="4" t="e">
        <v>#REF!</v>
      </c>
      <c r="C15" s="4" t="e">
        <v>#REF!</v>
      </c>
      <c r="D15" s="4" t="e">
        <v>#REF!</v>
      </c>
      <c r="E15" s="4" t="e">
        <v>#REF!</v>
      </c>
      <c r="H15" s="5" t="s">
        <v>16</v>
      </c>
      <c r="I15" s="4" t="e">
        <v>#REF!</v>
      </c>
      <c r="J15" s="4" t="e">
        <v>#REF!</v>
      </c>
      <c r="K15" s="4" t="e">
        <v>#REF!</v>
      </c>
      <c r="L15" s="4" t="e">
        <v>#REF!</v>
      </c>
    </row>
    <row r="16" spans="1:18" x14ac:dyDescent="0.2">
      <c r="A16" s="5" t="s">
        <v>17</v>
      </c>
      <c r="B16" s="4" t="e">
        <v>#REF!</v>
      </c>
      <c r="C16" s="4" t="e">
        <v>#REF!</v>
      </c>
      <c r="D16" s="4" t="e">
        <v>#REF!</v>
      </c>
      <c r="E16" s="4" t="e">
        <v>#REF!</v>
      </c>
      <c r="H16" s="5" t="s">
        <v>17</v>
      </c>
      <c r="I16" s="4" t="e">
        <v>#REF!</v>
      </c>
      <c r="J16" s="4" t="e">
        <v>#REF!</v>
      </c>
      <c r="K16" s="4" t="e">
        <v>#REF!</v>
      </c>
      <c r="L16" s="4" t="e">
        <v>#REF!</v>
      </c>
    </row>
    <row r="17" spans="1:17" x14ac:dyDescent="0.2">
      <c r="A17" s="5" t="s">
        <v>18</v>
      </c>
      <c r="B17" s="4" t="e">
        <v>#REF!</v>
      </c>
      <c r="C17" s="4" t="e">
        <v>#REF!</v>
      </c>
      <c r="D17" s="4" t="e">
        <v>#REF!</v>
      </c>
      <c r="E17" s="4" t="e">
        <v>#REF!</v>
      </c>
      <c r="H17" s="5" t="s">
        <v>18</v>
      </c>
      <c r="I17" s="4" t="e">
        <v>#REF!</v>
      </c>
      <c r="J17" s="4" t="e">
        <v>#REF!</v>
      </c>
      <c r="K17" s="4" t="e">
        <v>#REF!</v>
      </c>
      <c r="L17" s="4" t="e">
        <v>#REF!</v>
      </c>
    </row>
    <row r="18" spans="1:17" x14ac:dyDescent="0.2">
      <c r="A18" s="5" t="s">
        <v>19</v>
      </c>
      <c r="B18" s="4" t="e">
        <v>#REF!</v>
      </c>
      <c r="C18" s="4" t="e">
        <v>#REF!</v>
      </c>
      <c r="D18" s="4" t="e">
        <v>#REF!</v>
      </c>
      <c r="E18" s="4" t="e">
        <v>#REF!</v>
      </c>
      <c r="H18" s="5" t="s">
        <v>19</v>
      </c>
      <c r="I18" s="4" t="e">
        <v>#REF!</v>
      </c>
      <c r="J18" s="4" t="e">
        <v>#REF!</v>
      </c>
      <c r="K18" s="4" t="e">
        <v>#REF!</v>
      </c>
      <c r="L18" s="4" t="e">
        <v>#REF!</v>
      </c>
    </row>
    <row r="21" spans="1:17" x14ac:dyDescent="0.2">
      <c r="A21" s="7" t="s">
        <v>21</v>
      </c>
      <c r="H21" s="7" t="s">
        <v>21</v>
      </c>
    </row>
    <row r="22" spans="1:17" x14ac:dyDescent="0.2">
      <c r="A22" s="7"/>
      <c r="B22" t="s">
        <v>3</v>
      </c>
      <c r="C22" t="s">
        <v>4</v>
      </c>
      <c r="D22" t="s">
        <v>5</v>
      </c>
      <c r="E22" t="s">
        <v>6</v>
      </c>
      <c r="I22" t="s">
        <v>3</v>
      </c>
      <c r="J22" t="s">
        <v>4</v>
      </c>
      <c r="K22" t="s">
        <v>5</v>
      </c>
      <c r="L22" t="s">
        <v>6</v>
      </c>
    </row>
    <row r="23" spans="1:17" x14ac:dyDescent="0.2">
      <c r="A23" s="3" t="s">
        <v>15</v>
      </c>
      <c r="B23" s="4" t="e">
        <v>#REF!</v>
      </c>
      <c r="C23" s="4" t="e">
        <v>#REF!</v>
      </c>
      <c r="D23" s="4" t="e">
        <v>#REF!</v>
      </c>
      <c r="E23" s="4" t="e">
        <v>#REF!</v>
      </c>
      <c r="H23" s="3" t="s">
        <v>15</v>
      </c>
      <c r="I23" s="4" t="e">
        <v>#REF!</v>
      </c>
      <c r="J23" s="4" t="e">
        <v>#REF!</v>
      </c>
      <c r="K23" s="4" t="e">
        <v>#REF!</v>
      </c>
      <c r="L23" s="4" t="e">
        <v>#REF!</v>
      </c>
      <c r="N23" s="8"/>
      <c r="O23" s="4"/>
      <c r="P23" s="4"/>
      <c r="Q23" s="4"/>
    </row>
    <row r="24" spans="1:17" x14ac:dyDescent="0.2">
      <c r="A24" s="5" t="s">
        <v>16</v>
      </c>
      <c r="B24" s="4" t="e">
        <v>#REF!</v>
      </c>
      <c r="C24" s="4" t="e">
        <v>#REF!</v>
      </c>
      <c r="D24" s="4" t="e">
        <v>#REF!</v>
      </c>
      <c r="E24" s="4" t="e">
        <v>#REF!</v>
      </c>
      <c r="H24" s="5" t="s">
        <v>16</v>
      </c>
      <c r="I24" s="4" t="e">
        <v>#REF!</v>
      </c>
      <c r="J24" s="4" t="e">
        <v>#REF!</v>
      </c>
      <c r="K24" s="4" t="e">
        <v>#REF!</v>
      </c>
      <c r="L24" s="4" t="e">
        <v>#REF!</v>
      </c>
      <c r="N24" s="4"/>
      <c r="O24" s="4"/>
      <c r="P24" s="4"/>
      <c r="Q24" s="4"/>
    </row>
    <row r="25" spans="1:17" x14ac:dyDescent="0.2">
      <c r="A25" s="5" t="s">
        <v>17</v>
      </c>
      <c r="B25" s="4" t="e">
        <v>#REF!</v>
      </c>
      <c r="C25" s="4" t="e">
        <v>#REF!</v>
      </c>
      <c r="D25" s="4" t="e">
        <v>#REF!</v>
      </c>
      <c r="E25" s="4" t="e">
        <v>#REF!</v>
      </c>
      <c r="H25" s="5" t="s">
        <v>17</v>
      </c>
      <c r="I25" s="4" t="e">
        <v>#REF!</v>
      </c>
      <c r="J25" s="4" t="e">
        <v>#REF!</v>
      </c>
      <c r="K25" s="4" t="e">
        <v>#REF!</v>
      </c>
      <c r="L25" s="4" t="e">
        <v>#REF!</v>
      </c>
      <c r="N25" s="4"/>
      <c r="O25" s="4"/>
      <c r="P25" s="4"/>
      <c r="Q25" s="4"/>
    </row>
    <row r="26" spans="1:17" x14ac:dyDescent="0.2">
      <c r="A26" s="5" t="s">
        <v>18</v>
      </c>
      <c r="B26" s="4" t="e">
        <v>#REF!</v>
      </c>
      <c r="C26" s="4" t="e">
        <v>#REF!</v>
      </c>
      <c r="D26" s="4" t="e">
        <v>#REF!</v>
      </c>
      <c r="E26" s="4" t="e">
        <v>#REF!</v>
      </c>
      <c r="H26" s="5" t="s">
        <v>18</v>
      </c>
      <c r="I26" s="6" t="e">
        <v>#REF!</v>
      </c>
      <c r="J26" s="4" t="e">
        <v>#REF!</v>
      </c>
      <c r="K26" s="4" t="e">
        <v>#REF!</v>
      </c>
      <c r="L26" s="4" t="e">
        <v>#REF!</v>
      </c>
      <c r="N26" s="4"/>
      <c r="O26" s="4"/>
      <c r="P26" s="4"/>
      <c r="Q26" s="4"/>
    </row>
    <row r="27" spans="1:17" x14ac:dyDescent="0.2">
      <c r="A27" s="5" t="s">
        <v>19</v>
      </c>
      <c r="B27" s="4" t="e">
        <v>#REF!</v>
      </c>
      <c r="C27" s="4" t="e">
        <v>#REF!</v>
      </c>
      <c r="D27" s="4" t="e">
        <v>#REF!</v>
      </c>
      <c r="E27" s="4" t="e">
        <v>#REF!</v>
      </c>
      <c r="H27" s="5" t="s">
        <v>19</v>
      </c>
      <c r="I27" s="4" t="e">
        <v>#REF!</v>
      </c>
      <c r="J27" s="4" t="e">
        <v>#REF!</v>
      </c>
      <c r="K27" s="4" t="e">
        <v>#REF!</v>
      </c>
      <c r="L27" s="4" t="e">
        <v>#REF!</v>
      </c>
      <c r="N27" s="4"/>
      <c r="O27" s="4"/>
      <c r="P27" s="4"/>
      <c r="Q27" s="4"/>
    </row>
    <row r="28" spans="1:17" x14ac:dyDescent="0.2">
      <c r="A28" s="7"/>
      <c r="B28" s="4"/>
      <c r="C28" s="4"/>
      <c r="D28" s="4"/>
      <c r="E28" s="4"/>
      <c r="I28" s="4"/>
      <c r="J28" s="4"/>
      <c r="K28" s="4"/>
      <c r="L28" s="4"/>
    </row>
    <row r="29" spans="1:17" x14ac:dyDescent="0.2">
      <c r="A29" s="7" t="s">
        <v>22</v>
      </c>
      <c r="H29" s="7" t="s">
        <v>22</v>
      </c>
    </row>
    <row r="30" spans="1:17" x14ac:dyDescent="0.2">
      <c r="B30" t="s">
        <v>3</v>
      </c>
      <c r="C30" t="s">
        <v>4</v>
      </c>
      <c r="D30" t="s">
        <v>5</v>
      </c>
      <c r="E30" t="s">
        <v>6</v>
      </c>
      <c r="I30" t="s">
        <v>3</v>
      </c>
      <c r="J30" t="s">
        <v>4</v>
      </c>
      <c r="K30" t="s">
        <v>5</v>
      </c>
      <c r="L30" t="s">
        <v>6</v>
      </c>
    </row>
    <row r="31" spans="1:17" x14ac:dyDescent="0.2">
      <c r="A31" s="3" t="s">
        <v>15</v>
      </c>
      <c r="B31" s="4" t="e">
        <v>#REF!</v>
      </c>
      <c r="C31" s="4" t="e">
        <v>#REF!</v>
      </c>
      <c r="D31" s="4" t="e">
        <v>#REF!</v>
      </c>
      <c r="E31" s="4" t="e">
        <v>#REF!</v>
      </c>
      <c r="H31" s="3" t="s">
        <v>15</v>
      </c>
      <c r="I31" s="4" t="e">
        <v>#REF!</v>
      </c>
      <c r="J31" s="4" t="e">
        <v>#REF!</v>
      </c>
      <c r="K31" s="4" t="e">
        <v>#REF!</v>
      </c>
      <c r="L31" s="4" t="e">
        <v>#REF!</v>
      </c>
    </row>
    <row r="32" spans="1:17" x14ac:dyDescent="0.2">
      <c r="A32" s="5" t="s">
        <v>16</v>
      </c>
      <c r="B32" s="4" t="e">
        <v>#REF!</v>
      </c>
      <c r="C32" s="4" t="e">
        <v>#REF!</v>
      </c>
      <c r="D32" s="4" t="e">
        <v>#REF!</v>
      </c>
      <c r="E32" s="4" t="e">
        <v>#REF!</v>
      </c>
      <c r="H32" s="5" t="s">
        <v>16</v>
      </c>
      <c r="I32" s="4" t="e">
        <v>#REF!</v>
      </c>
      <c r="J32" s="4" t="e">
        <v>#REF!</v>
      </c>
      <c r="K32" s="4" t="e">
        <v>#REF!</v>
      </c>
      <c r="L32" s="4" t="e">
        <v>#REF!</v>
      </c>
    </row>
    <row r="33" spans="1:12" x14ac:dyDescent="0.2">
      <c r="A33" s="5" t="s">
        <v>17</v>
      </c>
      <c r="B33" s="4" t="e">
        <v>#REF!</v>
      </c>
      <c r="C33" s="4" t="e">
        <v>#REF!</v>
      </c>
      <c r="D33" s="4" t="e">
        <v>#REF!</v>
      </c>
      <c r="E33" s="4" t="e">
        <v>#REF!</v>
      </c>
      <c r="H33" s="5" t="s">
        <v>17</v>
      </c>
      <c r="I33" s="4" t="e">
        <v>#REF!</v>
      </c>
      <c r="J33" s="4" t="e">
        <v>#REF!</v>
      </c>
      <c r="K33" s="4" t="e">
        <v>#REF!</v>
      </c>
      <c r="L33" s="4" t="e">
        <v>#REF!</v>
      </c>
    </row>
    <row r="34" spans="1:12" x14ac:dyDescent="0.2">
      <c r="A34" s="5" t="s">
        <v>18</v>
      </c>
      <c r="B34" s="4" t="e">
        <v>#REF!</v>
      </c>
      <c r="C34" s="4" t="e">
        <v>#REF!</v>
      </c>
      <c r="D34" s="4" t="e">
        <v>#REF!</v>
      </c>
      <c r="E34" s="4" t="e">
        <v>#REF!</v>
      </c>
      <c r="H34" s="5" t="s">
        <v>18</v>
      </c>
      <c r="I34" s="4" t="e">
        <v>#REF!</v>
      </c>
      <c r="J34" s="4" t="e">
        <v>#REF!</v>
      </c>
      <c r="K34" s="4" t="e">
        <v>#REF!</v>
      </c>
      <c r="L34" s="4" t="e">
        <v>#REF!</v>
      </c>
    </row>
    <row r="35" spans="1:12" x14ac:dyDescent="0.2">
      <c r="A35" s="5" t="s">
        <v>19</v>
      </c>
      <c r="B35" s="4" t="e">
        <v>#REF!</v>
      </c>
      <c r="C35" s="4" t="e">
        <v>#REF!</v>
      </c>
      <c r="D35" s="4" t="e">
        <v>#REF!</v>
      </c>
      <c r="E35" s="4" t="e">
        <v>#REF!</v>
      </c>
      <c r="H35" s="5" t="s">
        <v>19</v>
      </c>
      <c r="I35" s="4" t="e">
        <v>#REF!</v>
      </c>
      <c r="J35" s="4" t="e">
        <v>#REF!</v>
      </c>
      <c r="K35" s="4" t="e">
        <v>#REF!</v>
      </c>
      <c r="L35" s="4" t="e">
        <v>#REF!</v>
      </c>
    </row>
    <row r="37" spans="1:12" x14ac:dyDescent="0.2">
      <c r="A37" s="7" t="s">
        <v>23</v>
      </c>
      <c r="H37" s="7" t="s">
        <v>23</v>
      </c>
    </row>
    <row r="38" spans="1:12" x14ac:dyDescent="0.2">
      <c r="B38" t="s">
        <v>3</v>
      </c>
      <c r="C38" t="s">
        <v>4</v>
      </c>
      <c r="D38" t="s">
        <v>5</v>
      </c>
      <c r="E38" t="s">
        <v>6</v>
      </c>
      <c r="I38" t="s">
        <v>3</v>
      </c>
      <c r="J38" t="s">
        <v>4</v>
      </c>
      <c r="K38" t="s">
        <v>5</v>
      </c>
      <c r="L38" t="s">
        <v>6</v>
      </c>
    </row>
    <row r="39" spans="1:12" x14ac:dyDescent="0.2">
      <c r="A39" s="3" t="s">
        <v>15</v>
      </c>
      <c r="B39" s="4" t="e">
        <v>#REF!</v>
      </c>
      <c r="C39" s="4" t="e">
        <v>#REF!</v>
      </c>
      <c r="D39" s="4" t="e">
        <v>#REF!</v>
      </c>
      <c r="E39" s="4" t="e">
        <v>#REF!</v>
      </c>
      <c r="H39" s="3" t="s">
        <v>15</v>
      </c>
      <c r="I39" s="4" t="e">
        <v>#REF!</v>
      </c>
      <c r="J39" s="4" t="e">
        <v>#REF!</v>
      </c>
      <c r="K39" s="4" t="e">
        <v>#REF!</v>
      </c>
      <c r="L39" s="4" t="e">
        <v>#REF!</v>
      </c>
    </row>
    <row r="40" spans="1:12" x14ac:dyDescent="0.2">
      <c r="A40" s="5" t="s">
        <v>16</v>
      </c>
      <c r="B40" s="4" t="e">
        <v>#REF!</v>
      </c>
      <c r="C40" s="4" t="e">
        <v>#REF!</v>
      </c>
      <c r="D40" s="4" t="e">
        <v>#REF!</v>
      </c>
      <c r="E40" s="4" t="e">
        <v>#REF!</v>
      </c>
      <c r="H40" s="5" t="s">
        <v>16</v>
      </c>
      <c r="I40" s="4" t="e">
        <v>#REF!</v>
      </c>
      <c r="J40" s="4" t="e">
        <v>#REF!</v>
      </c>
      <c r="K40" s="4" t="e">
        <v>#REF!</v>
      </c>
      <c r="L40" s="4" t="e">
        <v>#REF!</v>
      </c>
    </row>
    <row r="41" spans="1:12" x14ac:dyDescent="0.2">
      <c r="A41" s="5" t="s">
        <v>17</v>
      </c>
      <c r="B41" s="4" t="e">
        <v>#REF!</v>
      </c>
      <c r="C41" s="4" t="e">
        <v>#REF!</v>
      </c>
      <c r="D41" s="4" t="e">
        <v>#REF!</v>
      </c>
      <c r="E41" s="4" t="e">
        <v>#REF!</v>
      </c>
      <c r="H41" s="5" t="s">
        <v>17</v>
      </c>
      <c r="I41" s="4" t="e">
        <v>#REF!</v>
      </c>
      <c r="J41" s="4" t="e">
        <v>#REF!</v>
      </c>
      <c r="K41" s="4" t="e">
        <v>#REF!</v>
      </c>
      <c r="L41" s="4" t="e">
        <v>#REF!</v>
      </c>
    </row>
    <row r="42" spans="1:12" x14ac:dyDescent="0.2">
      <c r="A42" s="5" t="s">
        <v>18</v>
      </c>
      <c r="B42" s="4" t="e">
        <v>#REF!</v>
      </c>
      <c r="C42" s="4" t="e">
        <v>#REF!</v>
      </c>
      <c r="D42" s="4" t="e">
        <v>#REF!</v>
      </c>
      <c r="E42" s="4" t="e">
        <v>#REF!</v>
      </c>
      <c r="H42" s="5" t="s">
        <v>18</v>
      </c>
      <c r="I42" s="4" t="e">
        <v>#REF!</v>
      </c>
      <c r="J42" s="4" t="e">
        <v>#REF!</v>
      </c>
      <c r="K42" s="4" t="e">
        <v>#REF!</v>
      </c>
      <c r="L42" s="4" t="e">
        <v>#REF!</v>
      </c>
    </row>
    <row r="43" spans="1:12" x14ac:dyDescent="0.2">
      <c r="A43" s="5" t="s">
        <v>19</v>
      </c>
      <c r="B43" s="4" t="e">
        <v>#REF!</v>
      </c>
      <c r="C43" s="4" t="e">
        <v>#REF!</v>
      </c>
      <c r="D43" s="4" t="e">
        <v>#REF!</v>
      </c>
      <c r="E43" s="4" t="e">
        <v>#REF!</v>
      </c>
      <c r="H43" s="5" t="s">
        <v>19</v>
      </c>
      <c r="I43" s="4" t="e">
        <v>#REF!</v>
      </c>
      <c r="J43" s="4" t="e">
        <v>#REF!</v>
      </c>
      <c r="K43" s="4" t="e">
        <v>#REF!</v>
      </c>
      <c r="L43" s="4" t="e">
        <v>#REF!</v>
      </c>
    </row>
    <row r="45" spans="1:12" x14ac:dyDescent="0.2">
      <c r="A45" s="7" t="s">
        <v>24</v>
      </c>
    </row>
    <row r="46" spans="1:12" x14ac:dyDescent="0.2">
      <c r="B46" t="s">
        <v>3</v>
      </c>
      <c r="C46" t="s">
        <v>4</v>
      </c>
      <c r="D46" t="s">
        <v>5</v>
      </c>
      <c r="E46" t="s">
        <v>6</v>
      </c>
      <c r="I46" t="s">
        <v>3</v>
      </c>
      <c r="J46" t="s">
        <v>4</v>
      </c>
      <c r="K46" t="s">
        <v>5</v>
      </c>
      <c r="L46" t="s">
        <v>6</v>
      </c>
    </row>
    <row r="47" spans="1:12" x14ac:dyDescent="0.2">
      <c r="A47" s="3" t="s">
        <v>15</v>
      </c>
      <c r="B47" s="4" t="e">
        <v>#REF!</v>
      </c>
      <c r="C47" s="4" t="e">
        <v>#REF!</v>
      </c>
      <c r="D47" s="4" t="e">
        <v>#REF!</v>
      </c>
      <c r="E47" s="4" t="e">
        <v>#REF!</v>
      </c>
      <c r="H47" s="3" t="s">
        <v>15</v>
      </c>
      <c r="I47" s="4" t="e">
        <v>#REF!</v>
      </c>
      <c r="J47" s="4" t="e">
        <v>#REF!</v>
      </c>
      <c r="K47" s="4" t="e">
        <v>#REF!</v>
      </c>
      <c r="L47" s="4" t="e">
        <v>#REF!</v>
      </c>
    </row>
    <row r="48" spans="1:12" x14ac:dyDescent="0.2">
      <c r="A48" s="5" t="s">
        <v>16</v>
      </c>
      <c r="B48" s="4" t="e">
        <v>#REF!</v>
      </c>
      <c r="C48" s="4" t="e">
        <v>#REF!</v>
      </c>
      <c r="D48" s="4" t="e">
        <v>#REF!</v>
      </c>
      <c r="E48" s="4" t="e">
        <v>#REF!</v>
      </c>
      <c r="H48" s="5" t="s">
        <v>16</v>
      </c>
      <c r="I48" s="4" t="e">
        <v>#REF!</v>
      </c>
      <c r="J48" s="4" t="e">
        <v>#REF!</v>
      </c>
      <c r="K48" s="4" t="e">
        <v>#REF!</v>
      </c>
      <c r="L48" s="4" t="e">
        <v>#REF!</v>
      </c>
    </row>
    <row r="49" spans="1:12" x14ac:dyDescent="0.2">
      <c r="A49" s="5" t="s">
        <v>17</v>
      </c>
      <c r="B49" s="4" t="e">
        <v>#REF!</v>
      </c>
      <c r="C49" s="4" t="e">
        <v>#REF!</v>
      </c>
      <c r="D49" s="4" t="e">
        <v>#REF!</v>
      </c>
      <c r="E49" s="4" t="e">
        <v>#REF!</v>
      </c>
      <c r="H49" s="5" t="s">
        <v>17</v>
      </c>
      <c r="I49" s="4" t="e">
        <v>#REF!</v>
      </c>
      <c r="J49" s="4" t="e">
        <v>#REF!</v>
      </c>
      <c r="K49" s="4" t="e">
        <v>#REF!</v>
      </c>
      <c r="L49" s="4" t="e">
        <v>#REF!</v>
      </c>
    </row>
    <row r="50" spans="1:12" x14ac:dyDescent="0.2">
      <c r="A50" s="5" t="s">
        <v>18</v>
      </c>
      <c r="B50" s="4" t="e">
        <v>#REF!</v>
      </c>
      <c r="C50" s="4" t="e">
        <v>#REF!</v>
      </c>
      <c r="D50" s="4" t="e">
        <v>#REF!</v>
      </c>
      <c r="E50" s="4" t="e">
        <v>#REF!</v>
      </c>
      <c r="H50" s="5" t="s">
        <v>18</v>
      </c>
      <c r="I50" s="4" t="e">
        <v>#REF!</v>
      </c>
      <c r="J50" s="4" t="e">
        <v>#REF!</v>
      </c>
      <c r="K50" s="4" t="e">
        <v>#REF!</v>
      </c>
      <c r="L50" s="4" t="e">
        <v>#REF!</v>
      </c>
    </row>
    <row r="51" spans="1:12" x14ac:dyDescent="0.2">
      <c r="A51" s="5" t="s">
        <v>19</v>
      </c>
      <c r="B51" s="4" t="e">
        <v>#REF!</v>
      </c>
      <c r="C51" s="4" t="e">
        <v>#REF!</v>
      </c>
      <c r="D51" s="4" t="e">
        <v>#REF!</v>
      </c>
      <c r="E51" s="4" t="e">
        <v>#REF!</v>
      </c>
      <c r="H51" s="5" t="s">
        <v>19</v>
      </c>
      <c r="I51" s="4" t="e">
        <v>#REF!</v>
      </c>
      <c r="J51" s="4" t="e">
        <v>#REF!</v>
      </c>
      <c r="K51" s="4" t="e">
        <v>#REF!</v>
      </c>
      <c r="L51" s="4" t="e">
        <v>#REF!</v>
      </c>
    </row>
  </sheetData>
  <phoneticPr fontId="5" type="noConversion"/>
  <pageMargins left="0.75" right="0.75" top="1" bottom="1" header="0.5" footer="0.5"/>
  <pageSetup paperSize="9"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autoPageBreaks="0" fitToPage="1"/>
  </sheetPr>
  <dimension ref="A1:AI158"/>
  <sheetViews>
    <sheetView zoomScaleNormal="100" workbookViewId="0">
      <pane xSplit="3" ySplit="4" topLeftCell="D5" activePane="bottomRight" state="frozen"/>
      <selection pane="topRight"/>
      <selection pane="bottomLeft"/>
      <selection pane="bottomRight"/>
    </sheetView>
  </sheetViews>
  <sheetFormatPr defaultRowHeight="12.75" customHeight="1" x14ac:dyDescent="0.2"/>
  <cols>
    <col min="1" max="1" width="2.42578125" style="20" customWidth="1"/>
    <col min="2" max="2" width="36.5703125" style="20" customWidth="1"/>
    <col min="3" max="3" width="16.140625" style="20" customWidth="1"/>
    <col min="4" max="4" width="12.28515625" style="21" customWidth="1"/>
    <col min="5" max="6" width="12.28515625" style="22" customWidth="1"/>
    <col min="7" max="7" width="12.28515625" style="21" customWidth="1"/>
    <col min="8" max="9" width="12.28515625" style="22" customWidth="1"/>
    <col min="10" max="10" width="12.28515625" style="21" customWidth="1"/>
    <col min="11" max="12" width="12.28515625" style="22" customWidth="1"/>
    <col min="13" max="13" width="12.28515625" style="21" customWidth="1"/>
    <col min="14" max="15" width="12.28515625" style="22" customWidth="1"/>
    <col min="16" max="16" width="12.28515625" style="21" customWidth="1"/>
    <col min="17" max="18" width="12.28515625" style="22" customWidth="1"/>
    <col min="19" max="19" width="12.28515625" style="21" customWidth="1"/>
    <col min="20" max="21" width="12.28515625" style="22" customWidth="1"/>
    <col min="22" max="22" width="12.28515625" style="21" customWidth="1"/>
    <col min="23" max="24" width="12.28515625" style="22" customWidth="1"/>
    <col min="25" max="25" width="12.28515625" style="21" customWidth="1"/>
    <col min="26" max="27" width="12.28515625" style="22" customWidth="1"/>
    <col min="28" max="28" width="12.28515625" style="21" customWidth="1"/>
    <col min="29" max="30" width="12.28515625" style="22" customWidth="1"/>
    <col min="31" max="31" width="12.28515625" style="23" customWidth="1"/>
    <col min="32" max="33" width="12.28515625" style="22" customWidth="1"/>
    <col min="34" max="34" width="9.140625" style="20"/>
    <col min="35" max="35" width="16.42578125" style="20" bestFit="1" customWidth="1"/>
    <col min="36" max="16384" width="9.140625" style="20"/>
  </cols>
  <sheetData>
    <row r="1" spans="2:34" ht="20.25" x14ac:dyDescent="0.2">
      <c r="B1" s="110" t="s">
        <v>202</v>
      </c>
    </row>
    <row r="2" spans="2:34" ht="20.25" x14ac:dyDescent="0.2">
      <c r="B2" s="110" t="s">
        <v>344</v>
      </c>
    </row>
    <row r="3" spans="2:34" ht="12.75" customHeight="1" x14ac:dyDescent="0.2">
      <c r="B3" s="72" t="s">
        <v>26</v>
      </c>
    </row>
    <row r="4" spans="2:34" ht="12.75" customHeight="1" x14ac:dyDescent="0.2">
      <c r="D4" s="391" t="s">
        <v>294</v>
      </c>
      <c r="E4" s="391"/>
      <c r="F4" s="391"/>
      <c r="G4" s="391" t="s">
        <v>173</v>
      </c>
      <c r="H4" s="391"/>
      <c r="I4" s="391"/>
      <c r="J4" s="391" t="s">
        <v>105</v>
      </c>
      <c r="K4" s="391"/>
      <c r="L4" s="391"/>
      <c r="M4" s="391" t="s">
        <v>38</v>
      </c>
      <c r="N4" s="391"/>
      <c r="O4" s="391"/>
      <c r="P4" s="391" t="s">
        <v>37</v>
      </c>
      <c r="Q4" s="391"/>
      <c r="R4" s="391"/>
      <c r="S4" s="391" t="s">
        <v>36</v>
      </c>
      <c r="T4" s="391"/>
      <c r="U4" s="391"/>
      <c r="V4" s="391" t="s">
        <v>35</v>
      </c>
      <c r="W4" s="391"/>
      <c r="X4" s="391"/>
      <c r="Y4" s="391" t="s">
        <v>34</v>
      </c>
      <c r="Z4" s="391"/>
      <c r="AA4" s="391"/>
      <c r="AB4" s="391" t="s">
        <v>33</v>
      </c>
      <c r="AC4" s="391"/>
      <c r="AD4" s="391"/>
      <c r="AE4" s="391" t="s">
        <v>32</v>
      </c>
      <c r="AF4" s="391"/>
      <c r="AG4" s="391"/>
    </row>
    <row r="5" spans="2:34" ht="12.75" customHeight="1" x14ac:dyDescent="0.2">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2:34" s="86" customFormat="1" ht="12.75" customHeight="1" x14ac:dyDescent="0.2">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row>
    <row r="7" spans="2:34" s="86" customFormat="1" ht="12.75" customHeight="1" x14ac:dyDescent="0.2">
      <c r="B7" s="86" t="s">
        <v>128</v>
      </c>
      <c r="C7" s="122" t="s">
        <v>3</v>
      </c>
      <c r="D7" s="182">
        <v>0.77500000000000002</v>
      </c>
      <c r="E7" s="183">
        <v>0.60599999999999998</v>
      </c>
      <c r="F7" s="184">
        <v>1.0549999999999999</v>
      </c>
      <c r="G7" s="182">
        <f>0.007*100</f>
        <v>0.70000000000000007</v>
      </c>
      <c r="H7" s="183">
        <f>0.006*100</f>
        <v>0.6</v>
      </c>
      <c r="I7" s="184">
        <f>0.01*100</f>
        <v>1</v>
      </c>
      <c r="J7" s="182">
        <f>0.007*100</f>
        <v>0.70000000000000007</v>
      </c>
      <c r="K7" s="183">
        <f>0.006*100</f>
        <v>0.6</v>
      </c>
      <c r="L7" s="184">
        <f>0.01*100</f>
        <v>1</v>
      </c>
      <c r="M7" s="182">
        <f>0.007*100</f>
        <v>0.70000000000000007</v>
      </c>
      <c r="N7" s="183">
        <f>0.006*100</f>
        <v>0.6</v>
      </c>
      <c r="O7" s="184">
        <f>0.01*100</f>
        <v>1</v>
      </c>
      <c r="P7" s="182">
        <f>0.008*100</f>
        <v>0.8</v>
      </c>
      <c r="Q7" s="183">
        <f>0.006*100</f>
        <v>0.6</v>
      </c>
      <c r="R7" s="184">
        <f>0.011*100</f>
        <v>1.0999999999999999</v>
      </c>
      <c r="S7" s="182">
        <f>0.008*100</f>
        <v>0.8</v>
      </c>
      <c r="T7" s="183">
        <f>0.006*100</f>
        <v>0.6</v>
      </c>
      <c r="U7" s="184">
        <f>0.01*100</f>
        <v>1</v>
      </c>
      <c r="V7" s="182">
        <f>0.008*100</f>
        <v>0.8</v>
      </c>
      <c r="W7" s="183">
        <f>0.006*100</f>
        <v>0.6</v>
      </c>
      <c r="X7" s="184">
        <f>0.011*100</f>
        <v>1.0999999999999999</v>
      </c>
      <c r="Y7" s="182">
        <f>0.006*100</f>
        <v>0.6</v>
      </c>
      <c r="Z7" s="38" t="s">
        <v>116</v>
      </c>
      <c r="AA7" s="26" t="s">
        <v>116</v>
      </c>
      <c r="AB7" s="182">
        <f>0.006*100</f>
        <v>0.6</v>
      </c>
      <c r="AC7" s="38" t="s">
        <v>116</v>
      </c>
      <c r="AD7" s="26" t="s">
        <v>116</v>
      </c>
      <c r="AE7" s="182">
        <f>0.006*100</f>
        <v>0.6</v>
      </c>
      <c r="AF7" s="38" t="s">
        <v>116</v>
      </c>
      <c r="AG7" s="26" t="s">
        <v>116</v>
      </c>
      <c r="AH7" s="73"/>
    </row>
    <row r="8" spans="2:34" s="86" customFormat="1" ht="12.75" customHeight="1" x14ac:dyDescent="0.2">
      <c r="B8" s="124"/>
      <c r="C8" s="122" t="s">
        <v>50</v>
      </c>
      <c r="D8" s="374">
        <v>0.629</v>
      </c>
      <c r="E8" s="183">
        <v>0.499</v>
      </c>
      <c r="F8" s="184">
        <v>0.83</v>
      </c>
      <c r="G8" s="182">
        <f>0.009*100</f>
        <v>0.89999999999999991</v>
      </c>
      <c r="H8" s="183">
        <f>0.008*100</f>
        <v>0.8</v>
      </c>
      <c r="I8" s="184">
        <f>0.012*100</f>
        <v>1.2</v>
      </c>
      <c r="J8" s="182">
        <f>0.01*100</f>
        <v>1</v>
      </c>
      <c r="K8" s="183">
        <f>0.008*100</f>
        <v>0.8</v>
      </c>
      <c r="L8" s="184">
        <f>0.012*100</f>
        <v>1.2</v>
      </c>
      <c r="M8" s="182">
        <f>0.009*100</f>
        <v>0.89999999999999991</v>
      </c>
      <c r="N8" s="183">
        <f>0.007*100</f>
        <v>0.70000000000000007</v>
      </c>
      <c r="O8" s="184">
        <f>0.011*100</f>
        <v>1.0999999999999999</v>
      </c>
      <c r="P8" s="182">
        <f>0.008*100</f>
        <v>0.8</v>
      </c>
      <c r="Q8" s="183">
        <f>0.007*100</f>
        <v>0.70000000000000007</v>
      </c>
      <c r="R8" s="184">
        <f>0.011*100</f>
        <v>1.0999999999999999</v>
      </c>
      <c r="S8" s="182">
        <f>0.008*100</f>
        <v>0.8</v>
      </c>
      <c r="T8" s="183">
        <f>0.007*100</f>
        <v>0.70000000000000007</v>
      </c>
      <c r="U8" s="184">
        <f>0.011*100</f>
        <v>1.0999999999999999</v>
      </c>
      <c r="V8" s="182">
        <f>0.008*100</f>
        <v>0.8</v>
      </c>
      <c r="W8" s="183">
        <f>0.006*100</f>
        <v>0.6</v>
      </c>
      <c r="X8" s="184">
        <f>0.01*100</f>
        <v>1</v>
      </c>
      <c r="Y8" s="182">
        <f>0.007*100</f>
        <v>0.70000000000000007</v>
      </c>
      <c r="Z8" s="38" t="s">
        <v>116</v>
      </c>
      <c r="AA8" s="26" t="s">
        <v>116</v>
      </c>
      <c r="AB8" s="182">
        <f>0.008*100</f>
        <v>0.8</v>
      </c>
      <c r="AC8" s="38" t="s">
        <v>116</v>
      </c>
      <c r="AD8" s="26" t="s">
        <v>116</v>
      </c>
      <c r="AE8" s="182">
        <f>0.008*100</f>
        <v>0.8</v>
      </c>
      <c r="AF8" s="38" t="s">
        <v>116</v>
      </c>
      <c r="AG8" s="26" t="s">
        <v>116</v>
      </c>
    </row>
    <row r="9" spans="2:34" s="86" customFormat="1" ht="12.75" customHeight="1" x14ac:dyDescent="0.2">
      <c r="B9" s="80"/>
      <c r="C9" s="122" t="s">
        <v>5</v>
      </c>
      <c r="D9" s="182">
        <v>0.39</v>
      </c>
      <c r="E9" s="183">
        <v>0.28999999999999998</v>
      </c>
      <c r="F9" s="184">
        <v>0.56799999999999995</v>
      </c>
      <c r="G9" s="182">
        <f>0.004*100</f>
        <v>0.4</v>
      </c>
      <c r="H9" s="183">
        <f>0.003*100</f>
        <v>0.3</v>
      </c>
      <c r="I9" s="184">
        <f>0.006*100</f>
        <v>0.6</v>
      </c>
      <c r="J9" s="182">
        <f>0.005*100</f>
        <v>0.5</v>
      </c>
      <c r="K9" s="183">
        <f>0.004*100</f>
        <v>0.4</v>
      </c>
      <c r="L9" s="184">
        <f>0.006*100</f>
        <v>0.6</v>
      </c>
      <c r="M9" s="182">
        <f>0.005*100</f>
        <v>0.5</v>
      </c>
      <c r="N9" s="183">
        <f>0.004*100</f>
        <v>0.4</v>
      </c>
      <c r="O9" s="184">
        <f>0.007*100</f>
        <v>0.70000000000000007</v>
      </c>
      <c r="P9" s="182">
        <f>0.005*100</f>
        <v>0.5</v>
      </c>
      <c r="Q9" s="183">
        <f>0.004*100</f>
        <v>0.4</v>
      </c>
      <c r="R9" s="184">
        <f>0.007*100</f>
        <v>0.70000000000000007</v>
      </c>
      <c r="S9" s="182">
        <f>0.006*100</f>
        <v>0.6</v>
      </c>
      <c r="T9" s="183">
        <f>0.005*100</f>
        <v>0.5</v>
      </c>
      <c r="U9" s="184">
        <f>0.009*100</f>
        <v>0.89999999999999991</v>
      </c>
      <c r="V9" s="182">
        <f>0.006*100</f>
        <v>0.6</v>
      </c>
      <c r="W9" s="183">
        <f>0.005*100</f>
        <v>0.5</v>
      </c>
      <c r="X9" s="184">
        <f>0.008*100</f>
        <v>0.8</v>
      </c>
      <c r="Y9" s="182">
        <f>0.007*100</f>
        <v>0.70000000000000007</v>
      </c>
      <c r="Z9" s="38" t="s">
        <v>116</v>
      </c>
      <c r="AA9" s="26" t="s">
        <v>116</v>
      </c>
      <c r="AB9" s="182">
        <f>0.008*100</f>
        <v>0.8</v>
      </c>
      <c r="AC9" s="38" t="s">
        <v>116</v>
      </c>
      <c r="AD9" s="26" t="s">
        <v>116</v>
      </c>
      <c r="AE9" s="182">
        <f>0.007*100</f>
        <v>0.70000000000000007</v>
      </c>
      <c r="AF9" s="38" t="s">
        <v>116</v>
      </c>
      <c r="AG9" s="26" t="s">
        <v>116</v>
      </c>
    </row>
    <row r="10" spans="2:34" s="86" customFormat="1" ht="12.75" customHeight="1" x14ac:dyDescent="0.2">
      <c r="B10" s="80"/>
      <c r="C10" s="122" t="s">
        <v>6</v>
      </c>
      <c r="D10" s="182">
        <v>1.794</v>
      </c>
      <c r="E10" s="183">
        <v>1.514</v>
      </c>
      <c r="F10" s="184">
        <v>2.1219999999999999</v>
      </c>
      <c r="G10" s="182">
        <f>0.021*100</f>
        <v>2.1</v>
      </c>
      <c r="H10" s="183">
        <f>0.018*100</f>
        <v>1.7999999999999998</v>
      </c>
      <c r="I10" s="184">
        <f>0.024*100</f>
        <v>2.4</v>
      </c>
      <c r="J10" s="182">
        <f>0.021*100</f>
        <v>2.1</v>
      </c>
      <c r="K10" s="183">
        <f>0.018*100</f>
        <v>1.7999999999999998</v>
      </c>
      <c r="L10" s="184">
        <f>0.025*100</f>
        <v>2.5</v>
      </c>
      <c r="M10" s="182">
        <f>0.021*100</f>
        <v>2.1</v>
      </c>
      <c r="N10" s="183">
        <f>0.018*100</f>
        <v>1.7999999999999998</v>
      </c>
      <c r="O10" s="184">
        <f>0.025*100</f>
        <v>2.5</v>
      </c>
      <c r="P10" s="182">
        <f>0.021*100</f>
        <v>2.1</v>
      </c>
      <c r="Q10" s="183">
        <f>0.018*100</f>
        <v>1.7999999999999998</v>
      </c>
      <c r="R10" s="184">
        <f>0.025*100</f>
        <v>2.5</v>
      </c>
      <c r="S10" s="182">
        <f>0.022*100</f>
        <v>2.1999999999999997</v>
      </c>
      <c r="T10" s="183">
        <f>0.02*100</f>
        <v>2</v>
      </c>
      <c r="U10" s="184">
        <f>0.026*100</f>
        <v>2.6</v>
      </c>
      <c r="V10" s="182">
        <f>0.022*100</f>
        <v>2.1999999999999997</v>
      </c>
      <c r="W10" s="183">
        <f>0.019*100</f>
        <v>1.9</v>
      </c>
      <c r="X10" s="184">
        <f>0.025*100</f>
        <v>2.5</v>
      </c>
      <c r="Y10" s="182">
        <f>0.02*100</f>
        <v>2</v>
      </c>
      <c r="Z10" s="183">
        <f>0.017*100</f>
        <v>1.7000000000000002</v>
      </c>
      <c r="AA10" s="184">
        <f>0.024*100</f>
        <v>2.4</v>
      </c>
      <c r="AB10" s="182">
        <f>0.022*100</f>
        <v>2.1999999999999997</v>
      </c>
      <c r="AC10" s="183">
        <f>0.019*100</f>
        <v>1.9</v>
      </c>
      <c r="AD10" s="184">
        <f>0.026*100</f>
        <v>2.6</v>
      </c>
      <c r="AE10" s="182">
        <f>0.021*100</f>
        <v>2.1</v>
      </c>
      <c r="AF10" s="183">
        <f>0.018*100</f>
        <v>1.7999999999999998</v>
      </c>
      <c r="AG10" s="184">
        <f>0.025*100</f>
        <v>2.5</v>
      </c>
    </row>
    <row r="11" spans="2:34" s="86" customFormat="1" ht="12.75" customHeight="1" x14ac:dyDescent="0.2">
      <c r="B11" s="80"/>
      <c r="C11" s="122"/>
      <c r="D11" s="128"/>
      <c r="E11" s="77"/>
      <c r="F11" s="78"/>
      <c r="G11" s="128"/>
      <c r="H11" s="77"/>
      <c r="I11" s="78"/>
      <c r="J11" s="128"/>
      <c r="K11" s="77"/>
      <c r="L11" s="78"/>
      <c r="M11" s="128"/>
      <c r="N11" s="77"/>
      <c r="O11" s="78"/>
      <c r="P11" s="128"/>
      <c r="Q11" s="77"/>
      <c r="R11" s="78"/>
      <c r="S11" s="128"/>
      <c r="T11" s="77"/>
      <c r="U11" s="78"/>
      <c r="V11" s="128"/>
      <c r="W11" s="77"/>
      <c r="X11" s="78"/>
      <c r="Y11" s="128"/>
      <c r="Z11" s="77"/>
      <c r="AA11" s="78"/>
      <c r="AB11" s="128"/>
      <c r="AC11" s="77"/>
      <c r="AD11" s="78"/>
      <c r="AE11" s="128"/>
      <c r="AF11" s="77"/>
      <c r="AG11" s="78"/>
    </row>
    <row r="12" spans="2:34" s="86" customFormat="1" ht="12.75" customHeight="1" x14ac:dyDescent="0.2">
      <c r="B12" s="129" t="s">
        <v>127</v>
      </c>
      <c r="C12" s="130"/>
      <c r="D12" s="131"/>
      <c r="E12" s="50"/>
      <c r="F12" s="51"/>
      <c r="G12" s="131"/>
      <c r="H12" s="50"/>
      <c r="I12" s="51"/>
      <c r="J12" s="132"/>
      <c r="K12" s="50"/>
      <c r="L12" s="51"/>
      <c r="M12" s="132"/>
      <c r="N12" s="50"/>
      <c r="O12" s="51"/>
      <c r="P12" s="132"/>
      <c r="Q12" s="50"/>
      <c r="R12" s="51"/>
      <c r="S12" s="132"/>
      <c r="T12" s="50"/>
      <c r="U12" s="51"/>
      <c r="V12" s="132"/>
      <c r="W12" s="50"/>
      <c r="X12" s="51"/>
      <c r="Y12" s="132"/>
      <c r="Z12" s="50"/>
      <c r="AA12" s="51"/>
      <c r="AB12" s="132"/>
      <c r="AC12" s="50"/>
      <c r="AD12" s="51"/>
      <c r="AE12" s="132"/>
      <c r="AF12" s="50"/>
      <c r="AG12" s="51"/>
    </row>
    <row r="13" spans="2:34" s="86" customFormat="1" ht="12.75" customHeight="1" x14ac:dyDescent="0.2">
      <c r="D13" s="390"/>
      <c r="E13" s="390"/>
      <c r="F13" s="390"/>
      <c r="G13" s="390"/>
      <c r="H13" s="390"/>
      <c r="I13" s="390"/>
      <c r="J13" s="390"/>
      <c r="K13" s="390"/>
      <c r="L13" s="390"/>
      <c r="M13" s="389"/>
      <c r="N13" s="389"/>
      <c r="O13" s="389"/>
      <c r="P13" s="389"/>
      <c r="Q13" s="389"/>
      <c r="R13" s="389"/>
      <c r="S13" s="389"/>
      <c r="T13" s="389"/>
      <c r="U13" s="389"/>
      <c r="V13" s="389"/>
      <c r="W13" s="389"/>
      <c r="X13" s="389"/>
      <c r="Y13" s="389"/>
      <c r="Z13" s="389"/>
      <c r="AA13" s="389"/>
      <c r="AB13" s="389"/>
      <c r="AC13" s="389"/>
      <c r="AD13" s="389"/>
      <c r="AE13" s="389"/>
      <c r="AF13" s="389"/>
      <c r="AG13" s="389"/>
    </row>
    <row r="14" spans="2:34" s="86" customFormat="1" ht="12.75" customHeight="1" x14ac:dyDescent="0.2">
      <c r="B14" s="86" t="s">
        <v>12</v>
      </c>
      <c r="C14" s="122" t="s">
        <v>3</v>
      </c>
      <c r="D14" s="182">
        <v>3.2250000000000001</v>
      </c>
      <c r="E14" s="183">
        <v>2.2559999999999998</v>
      </c>
      <c r="F14" s="184">
        <v>4.2240000000000002</v>
      </c>
      <c r="G14" s="182">
        <f>0.026*100</f>
        <v>2.6</v>
      </c>
      <c r="H14" s="183">
        <f>0.02*100</f>
        <v>2</v>
      </c>
      <c r="I14" s="184">
        <f>0.032*100</f>
        <v>3.2</v>
      </c>
      <c r="J14" s="182">
        <f>0.029*100</f>
        <v>2.9000000000000004</v>
      </c>
      <c r="K14" s="183">
        <f>0.023*100</f>
        <v>2.2999999999999998</v>
      </c>
      <c r="L14" s="184">
        <f>0.034*100</f>
        <v>3.4000000000000004</v>
      </c>
      <c r="M14" s="182">
        <f>0.029*100</f>
        <v>2.9000000000000004</v>
      </c>
      <c r="N14" s="183">
        <f>0.025*100</f>
        <v>2.5</v>
      </c>
      <c r="O14" s="184">
        <f>0.035*100</f>
        <v>3.5000000000000004</v>
      </c>
      <c r="P14" s="182">
        <f>0.034*100</f>
        <v>3.4000000000000004</v>
      </c>
      <c r="Q14" s="183">
        <f>0.028*100</f>
        <v>2.8000000000000003</v>
      </c>
      <c r="R14" s="184">
        <f>0.041*100</f>
        <v>4.1000000000000005</v>
      </c>
      <c r="S14" s="182">
        <f>0.036*100</f>
        <v>3.5999999999999996</v>
      </c>
      <c r="T14" s="183">
        <f>0.026*100</f>
        <v>2.6</v>
      </c>
      <c r="U14" s="184">
        <f>0.044*100</f>
        <v>4.3999999999999995</v>
      </c>
      <c r="V14" s="182">
        <f>0.028*100</f>
        <v>2.8000000000000003</v>
      </c>
      <c r="W14" s="183">
        <f>0.02*100</f>
        <v>2</v>
      </c>
      <c r="X14" s="184">
        <f>0.036*100</f>
        <v>3.5999999999999996</v>
      </c>
      <c r="Y14" s="182">
        <f>0.028*100</f>
        <v>2.8000000000000003</v>
      </c>
      <c r="Z14" s="183">
        <f>0.019*100</f>
        <v>1.9</v>
      </c>
      <c r="AA14" s="184">
        <f>0.036*100</f>
        <v>3.5999999999999996</v>
      </c>
      <c r="AB14" s="182">
        <f>0.026*100</f>
        <v>2.6</v>
      </c>
      <c r="AC14" s="183">
        <f>0.017*100</f>
        <v>1.7000000000000002</v>
      </c>
      <c r="AD14" s="184">
        <f>0.034*100</f>
        <v>3.4000000000000004</v>
      </c>
      <c r="AE14" s="182">
        <f>0.014*100</f>
        <v>1.4000000000000001</v>
      </c>
      <c r="AF14" s="183">
        <f>0.007*100</f>
        <v>0.70000000000000007</v>
      </c>
      <c r="AG14" s="184">
        <f>0.022*100</f>
        <v>2.1999999999999997</v>
      </c>
    </row>
    <row r="15" spans="2:34" s="86" customFormat="1" ht="12.75" customHeight="1" x14ac:dyDescent="0.2">
      <c r="B15" s="124"/>
      <c r="C15" s="122" t="s">
        <v>50</v>
      </c>
      <c r="D15" s="182">
        <v>0.39100000000000001</v>
      </c>
      <c r="E15" s="183">
        <v>0.17</v>
      </c>
      <c r="F15" s="184">
        <v>0.67600000000000005</v>
      </c>
      <c r="G15" s="182">
        <f>0.004*100</f>
        <v>0.4</v>
      </c>
      <c r="H15" s="183">
        <f>0.001*100</f>
        <v>0.1</v>
      </c>
      <c r="I15" s="184">
        <f>0.007*100</f>
        <v>0.70000000000000007</v>
      </c>
      <c r="J15" s="182">
        <f>0.005*100</f>
        <v>0.5</v>
      </c>
      <c r="K15" s="183">
        <f>0.003*100</f>
        <v>0.3</v>
      </c>
      <c r="L15" s="184">
        <f>0.007*100</f>
        <v>0.70000000000000007</v>
      </c>
      <c r="M15" s="182">
        <f>0.006*100</f>
        <v>0.6</v>
      </c>
      <c r="N15" s="183">
        <f>0.004*100</f>
        <v>0.4</v>
      </c>
      <c r="O15" s="184">
        <f>0.008*100</f>
        <v>0.8</v>
      </c>
      <c r="P15" s="182">
        <f>0.004*100</f>
        <v>0.4</v>
      </c>
      <c r="Q15" s="183">
        <f>0.002*100</f>
        <v>0.2</v>
      </c>
      <c r="R15" s="184">
        <f>0.006*100</f>
        <v>0.6</v>
      </c>
      <c r="S15" s="182">
        <f>0.004*100</f>
        <v>0.4</v>
      </c>
      <c r="T15" s="183">
        <f>0.001*100</f>
        <v>0.1</v>
      </c>
      <c r="U15" s="184">
        <f>0.007*100</f>
        <v>0.70000000000000007</v>
      </c>
      <c r="V15" s="182">
        <f>0.002*100</f>
        <v>0.2</v>
      </c>
      <c r="W15" s="183">
        <f>0*100</f>
        <v>0</v>
      </c>
      <c r="X15" s="184">
        <f>0.005*100</f>
        <v>0.5</v>
      </c>
      <c r="Y15" s="182">
        <f>0.002*100</f>
        <v>0.2</v>
      </c>
      <c r="Z15" s="183">
        <f>0.001*100</f>
        <v>0.1</v>
      </c>
      <c r="AA15" s="184">
        <f>0.004*100</f>
        <v>0.4</v>
      </c>
      <c r="AB15" s="182">
        <f>0.004*100</f>
        <v>0.4</v>
      </c>
      <c r="AC15" s="183">
        <f>0.001*100</f>
        <v>0.1</v>
      </c>
      <c r="AD15" s="184">
        <f>0.007*100</f>
        <v>0.70000000000000007</v>
      </c>
      <c r="AE15" s="182">
        <f>0.005*100</f>
        <v>0.5</v>
      </c>
      <c r="AF15" s="183">
        <f>0*100</f>
        <v>0</v>
      </c>
      <c r="AG15" s="184">
        <f>0.011*100</f>
        <v>1.0999999999999999</v>
      </c>
    </row>
    <row r="16" spans="2:34" s="86" customFormat="1" ht="12.75" customHeight="1" x14ac:dyDescent="0.2">
      <c r="B16" s="80"/>
      <c r="C16" s="122" t="s">
        <v>5</v>
      </c>
      <c r="D16" s="374">
        <v>1.5109999999999999</v>
      </c>
      <c r="E16" s="183">
        <v>1.093</v>
      </c>
      <c r="F16" s="184">
        <v>1.9590000000000001</v>
      </c>
      <c r="G16" s="182">
        <f>0.01*100</f>
        <v>1</v>
      </c>
      <c r="H16" s="183">
        <f>0.007*100</f>
        <v>0.70000000000000007</v>
      </c>
      <c r="I16" s="184">
        <f>0.013*100</f>
        <v>1.3</v>
      </c>
      <c r="J16" s="182">
        <f>0.008*100</f>
        <v>0.8</v>
      </c>
      <c r="K16" s="183">
        <f>0.005*100</f>
        <v>0.5</v>
      </c>
      <c r="L16" s="184">
        <f>0.01*100</f>
        <v>1</v>
      </c>
      <c r="M16" s="123" t="s">
        <v>230</v>
      </c>
      <c r="N16" s="183">
        <f>0.008*100</f>
        <v>0.8</v>
      </c>
      <c r="O16" s="184">
        <f>0.014*100</f>
        <v>1.4000000000000001</v>
      </c>
      <c r="P16" s="182">
        <f>0.023*100</f>
        <v>2.2999999999999998</v>
      </c>
      <c r="Q16" s="183">
        <f>0.018*100</f>
        <v>1.7999999999999998</v>
      </c>
      <c r="R16" s="184">
        <f>0.027*100</f>
        <v>2.7</v>
      </c>
      <c r="S16" s="182">
        <f>0.018*100</f>
        <v>1.7999999999999998</v>
      </c>
      <c r="T16" s="183">
        <f>0.013*100</f>
        <v>1.3</v>
      </c>
      <c r="U16" s="184">
        <f>0.024*100</f>
        <v>2.4</v>
      </c>
      <c r="V16" s="123" t="s">
        <v>234</v>
      </c>
      <c r="W16" s="183">
        <f>0.017*100</f>
        <v>1.7000000000000002</v>
      </c>
      <c r="X16" s="184">
        <f>0.031*100</f>
        <v>3.1</v>
      </c>
      <c r="Y16" s="182">
        <f>0.012*100</f>
        <v>1.2</v>
      </c>
      <c r="Z16" s="183">
        <f>0.007*100</f>
        <v>0.70000000000000007</v>
      </c>
      <c r="AA16" s="184">
        <f>0.017*100</f>
        <v>1.7000000000000002</v>
      </c>
      <c r="AB16" s="182">
        <f>0.02*100</f>
        <v>2</v>
      </c>
      <c r="AC16" s="183">
        <f>0.012*100</f>
        <v>1.2</v>
      </c>
      <c r="AD16" s="184">
        <f>0.029*100</f>
        <v>2.9000000000000004</v>
      </c>
      <c r="AE16" s="182">
        <f>0.019*100</f>
        <v>1.9</v>
      </c>
      <c r="AF16" s="183">
        <f>0.015*100</f>
        <v>1.5</v>
      </c>
      <c r="AG16" s="184">
        <f>0.025*100</f>
        <v>2.5</v>
      </c>
    </row>
    <row r="17" spans="2:33" s="86" customFormat="1" ht="12.75" customHeight="1" x14ac:dyDescent="0.2">
      <c r="B17" s="287" t="s">
        <v>300</v>
      </c>
      <c r="C17" s="122" t="s">
        <v>6</v>
      </c>
      <c r="D17" s="182">
        <v>5.1269999999999998</v>
      </c>
      <c r="E17" s="183">
        <v>4.0199999999999996</v>
      </c>
      <c r="F17" s="184">
        <v>6.258</v>
      </c>
      <c r="G17" s="182">
        <f>0.039*100</f>
        <v>3.9</v>
      </c>
      <c r="H17" s="183">
        <f>0.032*100</f>
        <v>3.2</v>
      </c>
      <c r="I17" s="184">
        <f>0.047*100</f>
        <v>4.7</v>
      </c>
      <c r="J17" s="182">
        <f>0.041*100</f>
        <v>4.1000000000000005</v>
      </c>
      <c r="K17" s="183">
        <f>0.035*100</f>
        <v>3.5000000000000004</v>
      </c>
      <c r="L17" s="184">
        <f>0.047*100</f>
        <v>4.7</v>
      </c>
      <c r="M17" s="123" t="s">
        <v>229</v>
      </c>
      <c r="N17" s="183">
        <f>0.04*100</f>
        <v>4</v>
      </c>
      <c r="O17" s="184">
        <f>0.052*100</f>
        <v>5.2</v>
      </c>
      <c r="P17" s="182">
        <f>0.061*100</f>
        <v>6.1</v>
      </c>
      <c r="Q17" s="183">
        <f>0.053*100</f>
        <v>5.3</v>
      </c>
      <c r="R17" s="184">
        <f>0.069*100</f>
        <v>6.9</v>
      </c>
      <c r="S17" s="182">
        <f>0.058*100</f>
        <v>5.8000000000000007</v>
      </c>
      <c r="T17" s="183">
        <f>0.046*100</f>
        <v>4.5999999999999996</v>
      </c>
      <c r="U17" s="184">
        <f>0.068*100</f>
        <v>6.8000000000000007</v>
      </c>
      <c r="V17" s="182">
        <f>0.054*100</f>
        <v>5.4</v>
      </c>
      <c r="W17" s="183">
        <f>0.044*100</f>
        <v>4.3999999999999995</v>
      </c>
      <c r="X17" s="184">
        <f>0.066*100</f>
        <v>6.6000000000000005</v>
      </c>
      <c r="Y17" s="182">
        <f>0.042*100</f>
        <v>4.2</v>
      </c>
      <c r="Z17" s="183">
        <f>0.032*100</f>
        <v>3.2</v>
      </c>
      <c r="AA17" s="184">
        <f>0.053*100</f>
        <v>5.3</v>
      </c>
      <c r="AB17" s="182">
        <f>0.05*100</f>
        <v>5</v>
      </c>
      <c r="AC17" s="183">
        <f>0.039*100</f>
        <v>3.9</v>
      </c>
      <c r="AD17" s="184">
        <f>0.063*100</f>
        <v>6.3</v>
      </c>
      <c r="AE17" s="182">
        <f>0.039*100</f>
        <v>3.9</v>
      </c>
      <c r="AF17" s="183">
        <f>0.03*100</f>
        <v>3</v>
      </c>
      <c r="AG17" s="184">
        <f>0.05*100</f>
        <v>5</v>
      </c>
    </row>
    <row r="18" spans="2:33" s="86" customFormat="1" ht="12.75" customHeight="1" x14ac:dyDescent="0.2">
      <c r="B18" s="80"/>
      <c r="C18" s="122"/>
      <c r="D18" s="128"/>
      <c r="E18" s="77"/>
      <c r="F18" s="78"/>
      <c r="G18" s="128"/>
      <c r="H18" s="77"/>
      <c r="I18" s="78"/>
      <c r="J18" s="128"/>
      <c r="K18" s="77"/>
      <c r="L18" s="78"/>
      <c r="M18" s="128"/>
      <c r="N18" s="77"/>
      <c r="O18" s="78"/>
      <c r="P18" s="128"/>
      <c r="Q18" s="77"/>
      <c r="R18" s="78"/>
      <c r="S18" s="128"/>
      <c r="T18" s="77"/>
      <c r="U18" s="78"/>
      <c r="V18" s="128"/>
      <c r="W18" s="77"/>
      <c r="X18" s="78"/>
      <c r="Y18" s="128"/>
      <c r="Z18" s="77"/>
      <c r="AA18" s="78"/>
      <c r="AB18" s="128"/>
      <c r="AC18" s="77"/>
      <c r="AD18" s="78"/>
      <c r="AE18" s="128"/>
      <c r="AF18" s="77"/>
      <c r="AG18" s="78"/>
    </row>
    <row r="19" spans="2:33" s="86" customFormat="1" ht="12.75" customHeight="1" x14ac:dyDescent="0.2">
      <c r="B19" s="80"/>
      <c r="C19" s="122"/>
      <c r="D19" s="128"/>
      <c r="E19" s="77"/>
      <c r="F19" s="78"/>
      <c r="G19" s="128"/>
      <c r="H19" s="77"/>
      <c r="I19" s="78"/>
      <c r="J19" s="128"/>
      <c r="K19" s="77"/>
      <c r="L19" s="78"/>
      <c r="M19" s="128"/>
      <c r="N19" s="77"/>
      <c r="O19" s="78"/>
      <c r="P19" s="128"/>
      <c r="Q19" s="77"/>
      <c r="R19" s="78"/>
      <c r="S19" s="128"/>
      <c r="T19" s="77"/>
      <c r="U19" s="78"/>
      <c r="V19" s="128"/>
      <c r="W19" s="77"/>
      <c r="X19" s="78"/>
      <c r="Y19" s="128"/>
      <c r="Z19" s="77"/>
      <c r="AA19" s="78"/>
      <c r="AB19" s="128"/>
      <c r="AC19" s="77"/>
      <c r="AD19" s="78"/>
      <c r="AE19" s="128"/>
      <c r="AF19" s="77"/>
      <c r="AG19" s="78"/>
    </row>
    <row r="20" spans="2:33" s="86" customFormat="1" ht="12.75" customHeight="1" x14ac:dyDescent="0.2">
      <c r="D20" s="390"/>
      <c r="E20" s="390"/>
      <c r="F20" s="390"/>
      <c r="G20" s="390"/>
      <c r="H20" s="390"/>
      <c r="I20" s="390"/>
      <c r="J20" s="133"/>
      <c r="K20" s="77"/>
      <c r="L20" s="78"/>
      <c r="M20" s="133"/>
      <c r="N20" s="77"/>
      <c r="O20" s="78"/>
      <c r="P20" s="133"/>
      <c r="Q20" s="77"/>
      <c r="R20" s="78"/>
      <c r="S20" s="133"/>
      <c r="T20" s="77"/>
      <c r="U20" s="78"/>
      <c r="V20" s="133"/>
      <c r="W20" s="77"/>
      <c r="X20" s="78"/>
      <c r="Y20" s="133"/>
      <c r="Z20" s="77"/>
      <c r="AA20" s="78"/>
      <c r="AB20" s="133"/>
      <c r="AC20" s="77"/>
      <c r="AD20" s="78"/>
      <c r="AE20" s="133"/>
      <c r="AF20" s="77"/>
      <c r="AG20" s="78"/>
    </row>
    <row r="21" spans="2:33" s="86" customFormat="1" ht="12.75" customHeight="1" x14ac:dyDescent="0.2">
      <c r="B21" s="86" t="s">
        <v>107</v>
      </c>
      <c r="C21" s="122" t="s">
        <v>3</v>
      </c>
      <c r="D21" s="182">
        <v>1.2490000000000001</v>
      </c>
      <c r="E21" s="183">
        <v>0.88800000000000001</v>
      </c>
      <c r="F21" s="184">
        <v>1.6479999999999999</v>
      </c>
      <c r="G21" s="182">
        <f>0.013*100</f>
        <v>1.3</v>
      </c>
      <c r="H21" s="183">
        <f>0.009*100</f>
        <v>0.89999999999999991</v>
      </c>
      <c r="I21" s="184">
        <f>0.017*100</f>
        <v>1.7000000000000002</v>
      </c>
      <c r="J21" s="123" t="s">
        <v>116</v>
      </c>
      <c r="K21" s="38" t="s">
        <v>116</v>
      </c>
      <c r="L21" s="26" t="s">
        <v>116</v>
      </c>
      <c r="M21" s="123" t="s">
        <v>116</v>
      </c>
      <c r="N21" s="38" t="s">
        <v>116</v>
      </c>
      <c r="O21" s="26" t="s">
        <v>116</v>
      </c>
      <c r="P21" s="123" t="s">
        <v>116</v>
      </c>
      <c r="Q21" s="38" t="s">
        <v>116</v>
      </c>
      <c r="R21" s="26" t="s">
        <v>116</v>
      </c>
      <c r="S21" s="123" t="s">
        <v>116</v>
      </c>
      <c r="T21" s="38" t="s">
        <v>116</v>
      </c>
      <c r="U21" s="26" t="s">
        <v>116</v>
      </c>
      <c r="V21" s="123" t="s">
        <v>116</v>
      </c>
      <c r="W21" s="38" t="s">
        <v>116</v>
      </c>
      <c r="X21" s="26" t="s">
        <v>116</v>
      </c>
      <c r="Y21" s="123" t="s">
        <v>116</v>
      </c>
      <c r="Z21" s="38" t="s">
        <v>116</v>
      </c>
      <c r="AA21" s="26" t="s">
        <v>116</v>
      </c>
      <c r="AB21" s="123" t="s">
        <v>116</v>
      </c>
      <c r="AC21" s="38" t="s">
        <v>116</v>
      </c>
      <c r="AD21" s="26" t="s">
        <v>116</v>
      </c>
      <c r="AE21" s="123" t="s">
        <v>116</v>
      </c>
      <c r="AF21" s="38" t="s">
        <v>116</v>
      </c>
      <c r="AG21" s="26" t="s">
        <v>116</v>
      </c>
    </row>
    <row r="22" spans="2:33" s="86" customFormat="1" ht="12.75" customHeight="1" x14ac:dyDescent="0.2">
      <c r="B22" s="124"/>
      <c r="C22" s="122" t="s">
        <v>50</v>
      </c>
      <c r="D22" s="182">
        <v>0.78200000000000003</v>
      </c>
      <c r="E22" s="183">
        <v>0.60799999999999998</v>
      </c>
      <c r="F22" s="184">
        <v>0.97099999999999997</v>
      </c>
      <c r="G22" s="182">
        <f>0.007*100</f>
        <v>0.70000000000000007</v>
      </c>
      <c r="H22" s="183">
        <f>0.006*100</f>
        <v>0.6</v>
      </c>
      <c r="I22" s="184">
        <f>0.009*100</f>
        <v>0.89999999999999991</v>
      </c>
      <c r="J22" s="123" t="s">
        <v>116</v>
      </c>
      <c r="K22" s="38" t="s">
        <v>116</v>
      </c>
      <c r="L22" s="26" t="s">
        <v>116</v>
      </c>
      <c r="M22" s="123" t="s">
        <v>116</v>
      </c>
      <c r="N22" s="38" t="s">
        <v>116</v>
      </c>
      <c r="O22" s="26" t="s">
        <v>116</v>
      </c>
      <c r="P22" s="123" t="s">
        <v>116</v>
      </c>
      <c r="Q22" s="38" t="s">
        <v>116</v>
      </c>
      <c r="R22" s="26" t="s">
        <v>116</v>
      </c>
      <c r="S22" s="123" t="s">
        <v>116</v>
      </c>
      <c r="T22" s="38" t="s">
        <v>116</v>
      </c>
      <c r="U22" s="26" t="s">
        <v>116</v>
      </c>
      <c r="V22" s="123" t="s">
        <v>116</v>
      </c>
      <c r="W22" s="38" t="s">
        <v>116</v>
      </c>
      <c r="X22" s="26" t="s">
        <v>116</v>
      </c>
      <c r="Y22" s="123" t="s">
        <v>116</v>
      </c>
      <c r="Z22" s="38" t="s">
        <v>116</v>
      </c>
      <c r="AA22" s="26" t="s">
        <v>116</v>
      </c>
      <c r="AB22" s="123" t="s">
        <v>116</v>
      </c>
      <c r="AC22" s="38" t="s">
        <v>116</v>
      </c>
      <c r="AD22" s="26" t="s">
        <v>116</v>
      </c>
      <c r="AE22" s="123" t="s">
        <v>116</v>
      </c>
      <c r="AF22" s="38" t="s">
        <v>116</v>
      </c>
      <c r="AG22" s="26" t="s">
        <v>116</v>
      </c>
    </row>
    <row r="23" spans="2:33" s="86" customFormat="1" ht="12.75" customHeight="1" x14ac:dyDescent="0.2">
      <c r="B23" s="80"/>
      <c r="C23" s="122" t="s">
        <v>5</v>
      </c>
      <c r="D23" s="182">
        <v>0.82</v>
      </c>
      <c r="E23" s="183">
        <v>0.59699999999999998</v>
      </c>
      <c r="F23" s="184">
        <v>1.0640000000000001</v>
      </c>
      <c r="G23" s="182">
        <f>0.01*100</f>
        <v>1</v>
      </c>
      <c r="H23" s="183">
        <f>0.007*100</f>
        <v>0.70000000000000007</v>
      </c>
      <c r="I23" s="184">
        <f>0.012*100</f>
        <v>1.2</v>
      </c>
      <c r="J23" s="123" t="s">
        <v>116</v>
      </c>
      <c r="K23" s="38" t="s">
        <v>116</v>
      </c>
      <c r="L23" s="26" t="s">
        <v>116</v>
      </c>
      <c r="M23" s="123" t="s">
        <v>116</v>
      </c>
      <c r="N23" s="38" t="s">
        <v>116</v>
      </c>
      <c r="O23" s="26" t="s">
        <v>116</v>
      </c>
      <c r="P23" s="123" t="s">
        <v>116</v>
      </c>
      <c r="Q23" s="38" t="s">
        <v>116</v>
      </c>
      <c r="R23" s="26" t="s">
        <v>116</v>
      </c>
      <c r="S23" s="123" t="s">
        <v>116</v>
      </c>
      <c r="T23" s="38" t="s">
        <v>116</v>
      </c>
      <c r="U23" s="26" t="s">
        <v>116</v>
      </c>
      <c r="V23" s="123" t="s">
        <v>116</v>
      </c>
      <c r="W23" s="38" t="s">
        <v>116</v>
      </c>
      <c r="X23" s="26" t="s">
        <v>116</v>
      </c>
      <c r="Y23" s="123" t="s">
        <v>116</v>
      </c>
      <c r="Z23" s="38" t="s">
        <v>116</v>
      </c>
      <c r="AA23" s="26" t="s">
        <v>116</v>
      </c>
      <c r="AB23" s="123" t="s">
        <v>116</v>
      </c>
      <c r="AC23" s="38" t="s">
        <v>116</v>
      </c>
      <c r="AD23" s="26" t="s">
        <v>116</v>
      </c>
      <c r="AE23" s="123" t="s">
        <v>116</v>
      </c>
      <c r="AF23" s="38" t="s">
        <v>116</v>
      </c>
      <c r="AG23" s="26" t="s">
        <v>116</v>
      </c>
    </row>
    <row r="24" spans="2:33" s="86" customFormat="1" ht="12.75" customHeight="1" x14ac:dyDescent="0.2">
      <c r="B24" s="287" t="s">
        <v>300</v>
      </c>
      <c r="C24" s="122" t="s">
        <v>6</v>
      </c>
      <c r="D24" s="182">
        <v>2.851</v>
      </c>
      <c r="E24" s="183">
        <v>2.387</v>
      </c>
      <c r="F24" s="184">
        <v>3.339</v>
      </c>
      <c r="G24" s="182">
        <f>0.03*100</f>
        <v>3</v>
      </c>
      <c r="H24" s="183">
        <f>0.025*100</f>
        <v>2.5</v>
      </c>
      <c r="I24" s="184">
        <f>0.035*100</f>
        <v>3.5000000000000004</v>
      </c>
      <c r="J24" s="123" t="s">
        <v>116</v>
      </c>
      <c r="K24" s="38" t="s">
        <v>116</v>
      </c>
      <c r="L24" s="26" t="s">
        <v>116</v>
      </c>
      <c r="M24" s="123" t="s">
        <v>116</v>
      </c>
      <c r="N24" s="38" t="s">
        <v>116</v>
      </c>
      <c r="O24" s="26" t="s">
        <v>116</v>
      </c>
      <c r="P24" s="123" t="s">
        <v>116</v>
      </c>
      <c r="Q24" s="38" t="s">
        <v>116</v>
      </c>
      <c r="R24" s="26" t="s">
        <v>116</v>
      </c>
      <c r="S24" s="123" t="s">
        <v>116</v>
      </c>
      <c r="T24" s="38" t="s">
        <v>116</v>
      </c>
      <c r="U24" s="26" t="s">
        <v>116</v>
      </c>
      <c r="V24" s="123" t="s">
        <v>116</v>
      </c>
      <c r="W24" s="38" t="s">
        <v>116</v>
      </c>
      <c r="X24" s="26" t="s">
        <v>116</v>
      </c>
      <c r="Y24" s="123" t="s">
        <v>116</v>
      </c>
      <c r="Z24" s="38" t="s">
        <v>116</v>
      </c>
      <c r="AA24" s="26" t="s">
        <v>116</v>
      </c>
      <c r="AB24" s="123" t="s">
        <v>116</v>
      </c>
      <c r="AC24" s="38" t="s">
        <v>116</v>
      </c>
      <c r="AD24" s="26" t="s">
        <v>116</v>
      </c>
      <c r="AE24" s="123" t="s">
        <v>116</v>
      </c>
      <c r="AF24" s="38" t="s">
        <v>116</v>
      </c>
      <c r="AG24" s="26" t="s">
        <v>116</v>
      </c>
    </row>
    <row r="25" spans="2:33" s="86" customFormat="1" ht="12.75" customHeight="1" x14ac:dyDescent="0.2">
      <c r="B25" s="80"/>
      <c r="C25" s="122"/>
      <c r="D25" s="128"/>
      <c r="E25" s="77"/>
      <c r="F25" s="78"/>
      <c r="G25" s="128"/>
      <c r="H25" s="77"/>
      <c r="I25" s="78"/>
      <c r="J25" s="128"/>
      <c r="K25" s="77"/>
      <c r="L25" s="78"/>
      <c r="M25" s="128"/>
      <c r="N25" s="77"/>
      <c r="O25" s="78"/>
      <c r="P25" s="128"/>
      <c r="Q25" s="77"/>
      <c r="R25" s="78"/>
      <c r="S25" s="128"/>
      <c r="T25" s="77"/>
      <c r="U25" s="78"/>
      <c r="V25" s="128"/>
      <c r="W25" s="77"/>
      <c r="X25" s="78"/>
      <c r="Y25" s="128"/>
      <c r="Z25" s="77"/>
      <c r="AA25" s="78"/>
      <c r="AB25" s="128"/>
      <c r="AC25" s="77"/>
      <c r="AD25" s="78"/>
      <c r="AE25" s="128"/>
      <c r="AF25" s="77"/>
      <c r="AG25" s="78"/>
    </row>
    <row r="26" spans="2:33" s="86" customFormat="1" ht="12.75" customHeight="1" x14ac:dyDescent="0.2">
      <c r="B26" s="80"/>
      <c r="C26" s="122"/>
      <c r="D26" s="128"/>
      <c r="E26" s="77"/>
      <c r="F26" s="78"/>
      <c r="G26" s="128"/>
      <c r="H26" s="77"/>
      <c r="I26" s="78"/>
      <c r="J26" s="128"/>
      <c r="K26" s="77"/>
      <c r="L26" s="78"/>
      <c r="M26" s="128"/>
      <c r="N26" s="77"/>
      <c r="O26" s="78"/>
      <c r="P26" s="128"/>
      <c r="Q26" s="77"/>
      <c r="R26" s="78"/>
      <c r="S26" s="128"/>
      <c r="T26" s="77"/>
      <c r="U26" s="78"/>
      <c r="V26" s="128"/>
      <c r="W26" s="77"/>
      <c r="X26" s="78"/>
      <c r="Y26" s="128"/>
      <c r="Z26" s="77"/>
      <c r="AA26" s="78"/>
      <c r="AB26" s="128"/>
      <c r="AC26" s="77"/>
      <c r="AD26" s="78"/>
      <c r="AE26" s="128"/>
      <c r="AF26" s="77"/>
      <c r="AG26" s="78"/>
    </row>
    <row r="27" spans="2:33" s="86" customFormat="1" ht="12.75" customHeight="1" x14ac:dyDescent="0.2">
      <c r="D27" s="390"/>
      <c r="E27" s="390"/>
      <c r="F27" s="390"/>
      <c r="G27" s="390"/>
      <c r="H27" s="390"/>
      <c r="I27" s="390"/>
      <c r="J27" s="390"/>
      <c r="K27" s="390"/>
      <c r="L27" s="390"/>
      <c r="M27" s="389"/>
      <c r="N27" s="389"/>
      <c r="O27" s="389"/>
      <c r="P27" s="389"/>
      <c r="Q27" s="389"/>
      <c r="R27" s="389"/>
      <c r="S27" s="389"/>
      <c r="T27" s="389"/>
      <c r="U27" s="389"/>
      <c r="V27" s="389"/>
      <c r="W27" s="389"/>
      <c r="X27" s="389"/>
      <c r="Y27" s="389"/>
      <c r="Z27" s="389"/>
      <c r="AA27" s="389"/>
      <c r="AB27" s="389"/>
      <c r="AC27" s="389"/>
      <c r="AD27" s="389"/>
      <c r="AE27" s="389"/>
      <c r="AF27" s="389"/>
      <c r="AG27" s="389"/>
    </row>
    <row r="28" spans="2:33" s="86" customFormat="1" ht="12.75" customHeight="1" x14ac:dyDescent="0.2">
      <c r="B28" s="86" t="s">
        <v>10</v>
      </c>
      <c r="C28" s="122" t="s">
        <v>3</v>
      </c>
      <c r="D28" s="182">
        <v>1.764</v>
      </c>
      <c r="E28" s="183">
        <v>1.2490000000000001</v>
      </c>
      <c r="F28" s="184">
        <v>2.3180000000000001</v>
      </c>
      <c r="G28" s="182">
        <f>0.021*100</f>
        <v>2.1</v>
      </c>
      <c r="H28" s="183">
        <f>0.016*100</f>
        <v>1.6</v>
      </c>
      <c r="I28" s="184">
        <f>0.025*100</f>
        <v>2.5</v>
      </c>
      <c r="J28" s="182">
        <f>0.022*100</f>
        <v>2.1999999999999997</v>
      </c>
      <c r="K28" s="183">
        <f>0.017*100</f>
        <v>1.7000000000000002</v>
      </c>
      <c r="L28" s="184">
        <f>0.028*100</f>
        <v>2.8000000000000003</v>
      </c>
      <c r="M28" s="182">
        <f>0.017*100</f>
        <v>1.7000000000000002</v>
      </c>
      <c r="N28" s="183">
        <f>0.014*100</f>
        <v>1.4000000000000001</v>
      </c>
      <c r="O28" s="184">
        <f>0.022*100</f>
        <v>2.1999999999999997</v>
      </c>
      <c r="P28" s="182">
        <f>0.016*100</f>
        <v>1.6</v>
      </c>
      <c r="Q28" s="183">
        <f>0.012*100</f>
        <v>1.2</v>
      </c>
      <c r="R28" s="184">
        <f>0.021*100</f>
        <v>2.1</v>
      </c>
      <c r="S28" s="182">
        <f>0.019*100</f>
        <v>1.9</v>
      </c>
      <c r="T28" s="183">
        <f>0.014*100</f>
        <v>1.4000000000000001</v>
      </c>
      <c r="U28" s="184">
        <f>0.024*100</f>
        <v>2.4</v>
      </c>
      <c r="V28" s="182">
        <f>0.015*100</f>
        <v>1.5</v>
      </c>
      <c r="W28" s="183">
        <f>0.011*100</f>
        <v>1.0999999999999999</v>
      </c>
      <c r="X28" s="184">
        <f>0.019*100</f>
        <v>1.9</v>
      </c>
      <c r="Y28" s="182">
        <f>0.011*100</f>
        <v>1.0999999999999999</v>
      </c>
      <c r="Z28" s="183">
        <f>0.004*100</f>
        <v>0.4</v>
      </c>
      <c r="AA28" s="184">
        <f>0.016*100</f>
        <v>1.6</v>
      </c>
      <c r="AB28" s="123" t="s">
        <v>235</v>
      </c>
      <c r="AC28" s="183">
        <f>0.014*100</f>
        <v>1.4000000000000001</v>
      </c>
      <c r="AD28" s="184">
        <f>0.024*100</f>
        <v>2.4</v>
      </c>
      <c r="AE28" s="182">
        <f>0.008*100</f>
        <v>0.8</v>
      </c>
      <c r="AF28" s="183">
        <f>0.005*100</f>
        <v>0.5</v>
      </c>
      <c r="AG28" s="184">
        <f>0.012*100</f>
        <v>1.2</v>
      </c>
    </row>
    <row r="29" spans="2:33" s="86" customFormat="1" ht="12.75" customHeight="1" x14ac:dyDescent="0.2">
      <c r="B29" s="124"/>
      <c r="C29" s="122" t="s">
        <v>50</v>
      </c>
      <c r="D29" s="374">
        <v>1.341</v>
      </c>
      <c r="E29" s="183">
        <v>1.0509999999999999</v>
      </c>
      <c r="F29" s="184">
        <v>1.6659999999999999</v>
      </c>
      <c r="G29" s="182">
        <f>0.02*100</f>
        <v>2</v>
      </c>
      <c r="H29" s="183">
        <f>0.016*100</f>
        <v>1.6</v>
      </c>
      <c r="I29" s="184">
        <f>0.025*100</f>
        <v>2.5</v>
      </c>
      <c r="J29" s="182">
        <f>0.022*100</f>
        <v>2.1999999999999997</v>
      </c>
      <c r="K29" s="183">
        <f>0.018*100</f>
        <v>1.7999999999999998</v>
      </c>
      <c r="L29" s="184">
        <f>0.027*100</f>
        <v>2.7</v>
      </c>
      <c r="M29" s="182">
        <f>0.018*100</f>
        <v>1.7999999999999998</v>
      </c>
      <c r="N29" s="183">
        <f>0.016*100</f>
        <v>1.6</v>
      </c>
      <c r="O29" s="184">
        <f>0.021*100</f>
        <v>2.1</v>
      </c>
      <c r="P29" s="182">
        <f>0.02*100</f>
        <v>2</v>
      </c>
      <c r="Q29" s="183">
        <f>0.017*100</f>
        <v>1.7000000000000002</v>
      </c>
      <c r="R29" s="184">
        <f>0.023*100</f>
        <v>2.2999999999999998</v>
      </c>
      <c r="S29" s="182">
        <f>0.017*100</f>
        <v>1.7000000000000002</v>
      </c>
      <c r="T29" s="183">
        <f>0.014*100</f>
        <v>1.4000000000000001</v>
      </c>
      <c r="U29" s="184">
        <f>0.02*100</f>
        <v>2</v>
      </c>
      <c r="V29" s="182">
        <f>0.015*100</f>
        <v>1.5</v>
      </c>
      <c r="W29" s="183">
        <f>0.013*100</f>
        <v>1.3</v>
      </c>
      <c r="X29" s="184">
        <f>0.018*100</f>
        <v>1.7999999999999998</v>
      </c>
      <c r="Y29" s="182">
        <f>0.014*100</f>
        <v>1.4000000000000001</v>
      </c>
      <c r="Z29" s="183">
        <f>0.009*100</f>
        <v>0.89999999999999991</v>
      </c>
      <c r="AA29" s="184">
        <f>0.021*100</f>
        <v>2.1</v>
      </c>
      <c r="AB29" s="182">
        <f>0.013*100</f>
        <v>1.3</v>
      </c>
      <c r="AC29" s="183">
        <f>0.01*100</f>
        <v>1</v>
      </c>
      <c r="AD29" s="184">
        <f>0.016*100</f>
        <v>1.6</v>
      </c>
      <c r="AE29" s="182">
        <f>0.015*100</f>
        <v>1.5</v>
      </c>
      <c r="AF29" s="183">
        <f>0.01*100</f>
        <v>1</v>
      </c>
      <c r="AG29" s="184">
        <f>0.022*100</f>
        <v>2.1999999999999997</v>
      </c>
    </row>
    <row r="30" spans="2:33" s="86" customFormat="1" ht="12.75" customHeight="1" x14ac:dyDescent="0.2">
      <c r="B30" s="80"/>
      <c r="C30" s="122" t="s">
        <v>5</v>
      </c>
      <c r="D30" s="182">
        <v>1.5169999999999999</v>
      </c>
      <c r="E30" s="183">
        <v>1.1970000000000001</v>
      </c>
      <c r="F30" s="184">
        <v>1.8480000000000001</v>
      </c>
      <c r="G30" s="182">
        <f>0.019*100</f>
        <v>1.9</v>
      </c>
      <c r="H30" s="183">
        <f>0.015*100</f>
        <v>1.5</v>
      </c>
      <c r="I30" s="184">
        <f>0.022*100</f>
        <v>2.1999999999999997</v>
      </c>
      <c r="J30" s="182">
        <f>0.02*100</f>
        <v>2</v>
      </c>
      <c r="K30" s="183">
        <f>0.016*100</f>
        <v>1.6</v>
      </c>
      <c r="L30" s="184">
        <f>0.024*100</f>
        <v>2.4</v>
      </c>
      <c r="M30" s="182">
        <f>0.021*100</f>
        <v>2.1</v>
      </c>
      <c r="N30" s="183">
        <f>0.018*100</f>
        <v>1.7999999999999998</v>
      </c>
      <c r="O30" s="184">
        <f>0.025*100</f>
        <v>2.5</v>
      </c>
      <c r="P30" s="182">
        <f>0.019*100</f>
        <v>1.9</v>
      </c>
      <c r="Q30" s="183">
        <f>0.016*100</f>
        <v>1.6</v>
      </c>
      <c r="R30" s="184">
        <f>0.023*100</f>
        <v>2.2999999999999998</v>
      </c>
      <c r="S30" s="182">
        <f>0.023*100</f>
        <v>2.2999999999999998</v>
      </c>
      <c r="T30" s="183">
        <f>0.019*100</f>
        <v>1.9</v>
      </c>
      <c r="U30" s="184">
        <f>0.026*100</f>
        <v>2.6</v>
      </c>
      <c r="V30" s="182">
        <f>0.021*100</f>
        <v>2.1</v>
      </c>
      <c r="W30" s="183">
        <f>0.017*100</f>
        <v>1.7000000000000002</v>
      </c>
      <c r="X30" s="184">
        <f>0.024*100</f>
        <v>2.4</v>
      </c>
      <c r="Y30" s="182">
        <f>0.026*100</f>
        <v>2.6</v>
      </c>
      <c r="Z30" s="183">
        <f>0.022*100</f>
        <v>2.1999999999999997</v>
      </c>
      <c r="AA30" s="184">
        <f>0.031*100</f>
        <v>3.1</v>
      </c>
      <c r="AB30" s="182">
        <f>0.021*100</f>
        <v>2.1</v>
      </c>
      <c r="AC30" s="183">
        <f>0.015*100</f>
        <v>1.5</v>
      </c>
      <c r="AD30" s="184">
        <f>0.027*100</f>
        <v>2.7</v>
      </c>
      <c r="AE30" s="182">
        <f>0.024*100</f>
        <v>2.4</v>
      </c>
      <c r="AF30" s="183">
        <f>0.012*100</f>
        <v>1.2</v>
      </c>
      <c r="AG30" s="184">
        <f>0.036*100</f>
        <v>3.5999999999999996</v>
      </c>
    </row>
    <row r="31" spans="2:33" s="86" customFormat="1" ht="12.75" customHeight="1" x14ac:dyDescent="0.2">
      <c r="B31" s="287" t="s">
        <v>300</v>
      </c>
      <c r="C31" s="122" t="s">
        <v>6</v>
      </c>
      <c r="D31" s="374">
        <v>4.6219999999999999</v>
      </c>
      <c r="E31" s="183">
        <v>3.9540000000000002</v>
      </c>
      <c r="F31" s="184">
        <v>5.3209999999999997</v>
      </c>
      <c r="G31" s="182">
        <f>0.059*100</f>
        <v>5.8999999999999995</v>
      </c>
      <c r="H31" s="183">
        <f>0.053*100</f>
        <v>5.3</v>
      </c>
      <c r="I31" s="184">
        <f>0.067*100</f>
        <v>6.7</v>
      </c>
      <c r="J31" s="182">
        <f>0.064*100</f>
        <v>6.4</v>
      </c>
      <c r="K31" s="183">
        <f>0.057*100</f>
        <v>5.7</v>
      </c>
      <c r="L31" s="184">
        <f>0.072*100</f>
        <v>7.1999999999999993</v>
      </c>
      <c r="M31" s="182">
        <f>0.057*100</f>
        <v>5.7</v>
      </c>
      <c r="N31" s="183">
        <f>0.051*100</f>
        <v>5.0999999999999996</v>
      </c>
      <c r="O31" s="184">
        <f>0.063*100</f>
        <v>6.3</v>
      </c>
      <c r="P31" s="182">
        <f>0.056*100</f>
        <v>5.6000000000000005</v>
      </c>
      <c r="Q31" s="183">
        <f>0.05*100</f>
        <v>5</v>
      </c>
      <c r="R31" s="184">
        <f>0.062*100</f>
        <v>6.2</v>
      </c>
      <c r="S31" s="182">
        <f>0.059*100</f>
        <v>5.8999999999999995</v>
      </c>
      <c r="T31" s="183">
        <f>0.052*100</f>
        <v>5.2</v>
      </c>
      <c r="U31" s="184">
        <f>0.066*100</f>
        <v>6.6000000000000005</v>
      </c>
      <c r="V31" s="182">
        <f>0.051*100</f>
        <v>5.0999999999999996</v>
      </c>
      <c r="W31" s="183">
        <f>0.045*100</f>
        <v>4.5</v>
      </c>
      <c r="X31" s="184">
        <f>0.057*100</f>
        <v>5.7</v>
      </c>
      <c r="Y31" s="182">
        <f>0.051*100</f>
        <v>5.0999999999999996</v>
      </c>
      <c r="Z31" s="183">
        <f>0.042*100</f>
        <v>4.2</v>
      </c>
      <c r="AA31" s="184">
        <f>0.061*100</f>
        <v>6.1</v>
      </c>
      <c r="AB31" s="182">
        <f>0.053*100</f>
        <v>5.3</v>
      </c>
      <c r="AC31" s="183">
        <f>0.045*100</f>
        <v>4.5</v>
      </c>
      <c r="AD31" s="184">
        <f>0.062*100</f>
        <v>6.2</v>
      </c>
      <c r="AE31" s="182">
        <f>0.047*100</f>
        <v>4.7</v>
      </c>
      <c r="AF31" s="183">
        <f>0.034*100</f>
        <v>3.4000000000000004</v>
      </c>
      <c r="AG31" s="184">
        <f>0.061*100</f>
        <v>6.1</v>
      </c>
    </row>
    <row r="32" spans="2:33" s="86" customFormat="1" ht="12.75" customHeight="1" x14ac:dyDescent="0.2">
      <c r="B32" s="80"/>
      <c r="C32" s="122"/>
      <c r="D32" s="182"/>
      <c r="E32" s="77"/>
      <c r="F32" s="78"/>
      <c r="G32" s="128"/>
      <c r="H32" s="77"/>
      <c r="I32" s="78"/>
      <c r="J32" s="128"/>
      <c r="K32" s="77"/>
      <c r="L32" s="78"/>
      <c r="M32" s="128"/>
      <c r="N32" s="77"/>
      <c r="O32" s="78"/>
      <c r="P32" s="128"/>
      <c r="Q32" s="77"/>
      <c r="R32" s="78"/>
      <c r="S32" s="128"/>
      <c r="T32" s="77"/>
      <c r="U32" s="78"/>
      <c r="V32" s="128"/>
      <c r="W32" s="77"/>
      <c r="X32" s="78"/>
      <c r="Y32" s="128"/>
      <c r="Z32" s="77"/>
      <c r="AA32" s="78"/>
      <c r="AB32" s="128"/>
      <c r="AC32" s="77"/>
      <c r="AD32" s="78"/>
      <c r="AE32" s="128"/>
      <c r="AF32" s="77"/>
      <c r="AG32" s="78"/>
    </row>
    <row r="33" spans="2:33" s="86" customFormat="1" ht="12.75" customHeight="1" x14ac:dyDescent="0.2">
      <c r="B33" s="80"/>
      <c r="C33" s="122"/>
      <c r="D33" s="128"/>
      <c r="E33" s="77"/>
      <c r="F33" s="78"/>
      <c r="G33" s="128"/>
      <c r="H33" s="77"/>
      <c r="I33" s="78"/>
      <c r="J33" s="128"/>
      <c r="K33" s="77"/>
      <c r="L33" s="78"/>
      <c r="M33" s="128"/>
      <c r="N33" s="77"/>
      <c r="O33" s="78"/>
      <c r="P33" s="128"/>
      <c r="Q33" s="77"/>
      <c r="R33" s="78"/>
      <c r="S33" s="128"/>
      <c r="T33" s="77"/>
      <c r="U33" s="78"/>
      <c r="V33" s="128"/>
      <c r="W33" s="77"/>
      <c r="X33" s="78"/>
      <c r="Y33" s="128"/>
      <c r="Z33" s="77"/>
      <c r="AA33" s="78"/>
      <c r="AB33" s="128"/>
      <c r="AC33" s="77"/>
      <c r="AD33" s="78"/>
      <c r="AE33" s="128"/>
      <c r="AF33" s="77"/>
      <c r="AG33" s="78"/>
    </row>
    <row r="34" spans="2:33" s="86" customFormat="1" ht="12.75" customHeight="1" x14ac:dyDescent="0.2">
      <c r="C34" s="137"/>
      <c r="D34" s="64"/>
      <c r="E34" s="22"/>
      <c r="F34" s="22"/>
      <c r="G34" s="64"/>
      <c r="H34" s="22"/>
      <c r="I34" s="22"/>
      <c r="J34" s="64"/>
      <c r="K34" s="22"/>
      <c r="L34" s="22"/>
      <c r="M34" s="64"/>
      <c r="N34" s="22"/>
      <c r="O34" s="22"/>
      <c r="P34" s="64"/>
      <c r="Q34" s="22"/>
      <c r="R34" s="22"/>
      <c r="S34" s="64"/>
      <c r="T34" s="22"/>
      <c r="U34" s="22"/>
      <c r="V34" s="64"/>
      <c r="W34" s="22"/>
      <c r="X34" s="22"/>
      <c r="Y34" s="64"/>
      <c r="Z34" s="22"/>
      <c r="AA34" s="22"/>
      <c r="AB34" s="64"/>
      <c r="AC34" s="22"/>
      <c r="AD34" s="22"/>
      <c r="AE34" s="64"/>
      <c r="AF34" s="22"/>
      <c r="AG34" s="22"/>
    </row>
    <row r="35" spans="2:33" s="86" customFormat="1" ht="12.75" customHeight="1" x14ac:dyDescent="0.2">
      <c r="B35" s="122" t="s">
        <v>219</v>
      </c>
      <c r="C35" s="122" t="s">
        <v>3</v>
      </c>
      <c r="D35" s="182">
        <v>2.4260000000000002</v>
      </c>
      <c r="E35" s="183">
        <v>1.4590000000000001</v>
      </c>
      <c r="F35" s="364">
        <v>2.7360000000000002</v>
      </c>
      <c r="G35" s="182">
        <f>0.018*100</f>
        <v>1.7999999999999998</v>
      </c>
      <c r="H35" s="183">
        <f>0.012*100</f>
        <v>1.2</v>
      </c>
      <c r="I35" s="184">
        <f>0.027*100</f>
        <v>2.7</v>
      </c>
      <c r="J35" s="182">
        <f>0.013*100</f>
        <v>1.3</v>
      </c>
      <c r="K35" s="183">
        <f>0.008*100</f>
        <v>0.8</v>
      </c>
      <c r="L35" s="184">
        <f>0.018*100</f>
        <v>1.7999999999999998</v>
      </c>
      <c r="M35" s="182">
        <f>0.015*100</f>
        <v>1.5</v>
      </c>
      <c r="N35" s="183">
        <f>0.009*100</f>
        <v>0.89999999999999991</v>
      </c>
      <c r="O35" s="184">
        <f>0.021*100</f>
        <v>2.1</v>
      </c>
      <c r="P35" s="182">
        <f>0.014*100</f>
        <v>1.4000000000000001</v>
      </c>
      <c r="Q35" s="183">
        <f>0.009*100</f>
        <v>0.89999999999999991</v>
      </c>
      <c r="R35" s="184">
        <f>0.02*100</f>
        <v>2</v>
      </c>
      <c r="S35" s="182">
        <f>0.012*100</f>
        <v>1.2</v>
      </c>
      <c r="T35" s="183">
        <f>0.007*100</f>
        <v>0.70000000000000007</v>
      </c>
      <c r="U35" s="184">
        <f>0.018*100</f>
        <v>1.7999999999999998</v>
      </c>
      <c r="V35" s="182">
        <f>0.014*100</f>
        <v>1.4000000000000001</v>
      </c>
      <c r="W35" s="183">
        <f>0.009*100</f>
        <v>0.89999999999999991</v>
      </c>
      <c r="X35" s="184">
        <f>0.025*100</f>
        <v>2.5</v>
      </c>
      <c r="Y35" s="182">
        <f>0.012*100</f>
        <v>1.2</v>
      </c>
      <c r="Z35" s="183">
        <f>0.006*100</f>
        <v>0.6</v>
      </c>
      <c r="AA35" s="184">
        <f>0.018*100</f>
        <v>1.7999999999999998</v>
      </c>
      <c r="AB35" s="182">
        <f>0.007*100</f>
        <v>0.70000000000000007</v>
      </c>
      <c r="AC35" s="183">
        <f>0.005*100</f>
        <v>0.5</v>
      </c>
      <c r="AD35" s="184">
        <f>0.014*100</f>
        <v>1.4000000000000001</v>
      </c>
      <c r="AE35" s="182">
        <f>0.01*100</f>
        <v>1</v>
      </c>
      <c r="AF35" s="183">
        <f>0.005*100</f>
        <v>0.5</v>
      </c>
      <c r="AG35" s="184">
        <f>0.016*100</f>
        <v>1.6</v>
      </c>
    </row>
    <row r="36" spans="2:33" s="86" customFormat="1" ht="12.75" customHeight="1" x14ac:dyDescent="0.2">
      <c r="B36" s="124"/>
      <c r="C36" s="122" t="s">
        <v>50</v>
      </c>
      <c r="D36" s="374">
        <v>2.2679999999999998</v>
      </c>
      <c r="E36" s="183">
        <v>1.5329999999999999</v>
      </c>
      <c r="F36" s="364">
        <v>2.5019999999999998</v>
      </c>
      <c r="G36" s="182">
        <f>0.037*100</f>
        <v>3.6999999999999997</v>
      </c>
      <c r="H36" s="183">
        <f>0.03*100</f>
        <v>3</v>
      </c>
      <c r="I36" s="184">
        <f>0.048*100</f>
        <v>4.8</v>
      </c>
      <c r="J36" s="182">
        <f>0.033*100</f>
        <v>3.3000000000000003</v>
      </c>
      <c r="K36" s="183">
        <f>0.024*100</f>
        <v>2.4</v>
      </c>
      <c r="L36" s="184">
        <f>0.039*100</f>
        <v>3.9</v>
      </c>
      <c r="M36" s="182">
        <f>0.028*100</f>
        <v>2.8000000000000003</v>
      </c>
      <c r="N36" s="183">
        <f>0.021*100</f>
        <v>2.1</v>
      </c>
      <c r="O36" s="184">
        <f>0.034*100</f>
        <v>3.4000000000000004</v>
      </c>
      <c r="P36" s="182">
        <f>0.028*100</f>
        <v>2.8000000000000003</v>
      </c>
      <c r="Q36" s="183">
        <f>0.02*100</f>
        <v>2</v>
      </c>
      <c r="R36" s="184">
        <f>0.034*100</f>
        <v>3.4000000000000004</v>
      </c>
      <c r="S36" s="182">
        <f>0.028*100</f>
        <v>2.8000000000000003</v>
      </c>
      <c r="T36" s="183">
        <f>0.02*100</f>
        <v>2</v>
      </c>
      <c r="U36" s="184">
        <f>0.033*100</f>
        <v>3.3000000000000003</v>
      </c>
      <c r="V36" s="182">
        <f>0.027*100</f>
        <v>2.7</v>
      </c>
      <c r="W36" s="183">
        <f>0.021*100</f>
        <v>2.1</v>
      </c>
      <c r="X36" s="184">
        <f>0.037*100</f>
        <v>3.6999999999999997</v>
      </c>
      <c r="Y36" s="182">
        <f>0.021*100</f>
        <v>2.1</v>
      </c>
      <c r="Z36" s="183">
        <f>0.015*100</f>
        <v>1.5</v>
      </c>
      <c r="AA36" s="184">
        <f>0.028*100</f>
        <v>2.8000000000000003</v>
      </c>
      <c r="AB36" s="182">
        <f>0.03*100</f>
        <v>3</v>
      </c>
      <c r="AC36" s="183">
        <f>0.027*100</f>
        <v>2.7</v>
      </c>
      <c r="AD36" s="184">
        <f>0.046*100</f>
        <v>4.5999999999999996</v>
      </c>
      <c r="AE36" s="182">
        <f>0.031*100</f>
        <v>3.1</v>
      </c>
      <c r="AF36" s="183">
        <f>0.024*100</f>
        <v>2.4</v>
      </c>
      <c r="AG36" s="184">
        <f>0.04*100</f>
        <v>4</v>
      </c>
    </row>
    <row r="37" spans="2:33" s="86" customFormat="1" ht="12.75" customHeight="1" x14ac:dyDescent="0.2">
      <c r="B37" s="80"/>
      <c r="C37" s="122" t="s">
        <v>5</v>
      </c>
      <c r="D37" s="182">
        <v>0.57499999999999996</v>
      </c>
      <c r="E37" s="183">
        <v>0.21299999999999999</v>
      </c>
      <c r="F37" s="364">
        <v>0.76</v>
      </c>
      <c r="G37" s="182">
        <f>0.005*100</f>
        <v>0.5</v>
      </c>
      <c r="H37" s="183">
        <f>0.003*100</f>
        <v>0.3</v>
      </c>
      <c r="I37" s="184">
        <f>0.01*100</f>
        <v>1</v>
      </c>
      <c r="J37" s="182">
        <f>0.005*100</f>
        <v>0.5</v>
      </c>
      <c r="K37" s="183">
        <f>0.003*100</f>
        <v>0.3</v>
      </c>
      <c r="L37" s="184">
        <f>0.008*100</f>
        <v>0.8</v>
      </c>
      <c r="M37" s="182">
        <f>0.006*100</f>
        <v>0.6</v>
      </c>
      <c r="N37" s="183">
        <f>0.003*100</f>
        <v>0.3</v>
      </c>
      <c r="O37" s="184">
        <f>0.009*100</f>
        <v>0.89999999999999991</v>
      </c>
      <c r="P37" s="182">
        <f>0.004*100</f>
        <v>0.4</v>
      </c>
      <c r="Q37" s="183">
        <f>0.003*100</f>
        <v>0.3</v>
      </c>
      <c r="R37" s="184">
        <f>0.007*100</f>
        <v>0.70000000000000007</v>
      </c>
      <c r="S37" s="182">
        <f>0.007*100</f>
        <v>0.70000000000000007</v>
      </c>
      <c r="T37" s="183">
        <f>0.004*100</f>
        <v>0.4</v>
      </c>
      <c r="U37" s="184">
        <f>0.015*100</f>
        <v>1.5</v>
      </c>
      <c r="V37" s="182">
        <f>0.006*100</f>
        <v>0.6</v>
      </c>
      <c r="W37" s="183">
        <f>0.002*100</f>
        <v>0.2</v>
      </c>
      <c r="X37" s="184">
        <f>0.01*100</f>
        <v>1</v>
      </c>
      <c r="Y37" s="182">
        <f>0.013*100</f>
        <v>1.3</v>
      </c>
      <c r="Z37" s="183">
        <f>0.005*100</f>
        <v>0.5</v>
      </c>
      <c r="AA37" s="184">
        <f>0.019*100</f>
        <v>1.9</v>
      </c>
      <c r="AB37" s="182">
        <f>0.014*100</f>
        <v>1.4000000000000001</v>
      </c>
      <c r="AC37" s="183">
        <f>0.012*100</f>
        <v>1.2</v>
      </c>
      <c r="AD37" s="184">
        <f>0.022*100</f>
        <v>2.1999999999999997</v>
      </c>
      <c r="AE37" s="182">
        <f>0.014*100</f>
        <v>1.4000000000000001</v>
      </c>
      <c r="AF37" s="183">
        <f>0.006*100</f>
        <v>0.6</v>
      </c>
      <c r="AG37" s="184">
        <f>0.022*100</f>
        <v>2.1999999999999997</v>
      </c>
    </row>
    <row r="38" spans="2:33" s="86" customFormat="1" ht="12.75" customHeight="1" x14ac:dyDescent="0.2">
      <c r="B38" s="287" t="s">
        <v>300</v>
      </c>
      <c r="C38" s="122" t="s">
        <v>6</v>
      </c>
      <c r="D38" s="182">
        <v>5.2690000000000001</v>
      </c>
      <c r="E38" s="183">
        <v>4.0309999999999997</v>
      </c>
      <c r="F38" s="364">
        <v>5.6849999999999996</v>
      </c>
      <c r="G38" s="182">
        <f>0.06*100</f>
        <v>6</v>
      </c>
      <c r="H38" s="183">
        <f>0.052*100</f>
        <v>5.2</v>
      </c>
      <c r="I38" s="184">
        <f>0.075*100</f>
        <v>7.5</v>
      </c>
      <c r="J38" s="182">
        <f>0.051*100</f>
        <v>5.0999999999999996</v>
      </c>
      <c r="K38" s="183">
        <f>0.042*100</f>
        <v>4.2</v>
      </c>
      <c r="L38" s="184">
        <f>0.06*100</f>
        <v>6</v>
      </c>
      <c r="M38" s="182">
        <f>0.049*100</f>
        <v>4.9000000000000004</v>
      </c>
      <c r="N38" s="183">
        <f>0.041*100</f>
        <v>4.1000000000000005</v>
      </c>
      <c r="O38" s="184">
        <f>0.059*100</f>
        <v>5.8999999999999995</v>
      </c>
      <c r="P38" s="182">
        <f>0.046*100</f>
        <v>4.5999999999999996</v>
      </c>
      <c r="Q38" s="183">
        <f>0.037*100</f>
        <v>3.6999999999999997</v>
      </c>
      <c r="R38" s="184">
        <f>0.056*100</f>
        <v>5.6000000000000005</v>
      </c>
      <c r="S38" s="182">
        <f>0.047*100</f>
        <v>4.7</v>
      </c>
      <c r="T38" s="183">
        <f>0.04*100</f>
        <v>4</v>
      </c>
      <c r="U38" s="184">
        <f>0.058*100</f>
        <v>5.8000000000000007</v>
      </c>
      <c r="V38" s="182">
        <f>0.047*100</f>
        <v>4.7</v>
      </c>
      <c r="W38" s="183">
        <f>0.038*100</f>
        <v>3.8</v>
      </c>
      <c r="X38" s="184">
        <f>0.062*100</f>
        <v>6.2</v>
      </c>
      <c r="Y38" s="182">
        <f>0.046*100</f>
        <v>4.5999999999999996</v>
      </c>
      <c r="Z38" s="183">
        <f>0.034*100</f>
        <v>3.4000000000000004</v>
      </c>
      <c r="AA38" s="184">
        <f>0.057*100</f>
        <v>5.7</v>
      </c>
      <c r="AB38" s="182">
        <f>0.051*100</f>
        <v>5.0999999999999996</v>
      </c>
      <c r="AC38" s="183">
        <f>0.046*100</f>
        <v>4.5999999999999996</v>
      </c>
      <c r="AD38" s="184">
        <f>0.07*100</f>
        <v>7.0000000000000009</v>
      </c>
      <c r="AE38" s="182">
        <f>0.055*100</f>
        <v>5.5</v>
      </c>
      <c r="AF38" s="183">
        <f>0.043*100</f>
        <v>4.3</v>
      </c>
      <c r="AG38" s="184">
        <f>0.067*100</f>
        <v>6.7</v>
      </c>
    </row>
    <row r="39" spans="2:33" s="86" customFormat="1" ht="12.75" customHeight="1" x14ac:dyDescent="0.2">
      <c r="B39" s="80"/>
      <c r="C39" s="122"/>
      <c r="D39" s="213"/>
      <c r="E39" s="207"/>
      <c r="F39" s="365"/>
      <c r="G39" s="128"/>
      <c r="H39" s="77"/>
      <c r="I39" s="78"/>
      <c r="J39" s="128"/>
      <c r="K39" s="77"/>
      <c r="L39" s="78"/>
      <c r="M39" s="128"/>
      <c r="N39" s="77"/>
      <c r="O39" s="78"/>
      <c r="P39" s="128"/>
      <c r="Q39" s="77"/>
      <c r="R39" s="78"/>
      <c r="S39" s="128"/>
      <c r="T39" s="77"/>
      <c r="U39" s="78"/>
      <c r="V39" s="128"/>
      <c r="W39" s="77"/>
      <c r="X39" s="78"/>
      <c r="Y39" s="128"/>
      <c r="Z39" s="77"/>
      <c r="AA39" s="78"/>
      <c r="AB39" s="128"/>
      <c r="AC39" s="77"/>
      <c r="AD39" s="78"/>
      <c r="AE39" s="128"/>
      <c r="AF39" s="77"/>
      <c r="AG39" s="78"/>
    </row>
    <row r="40" spans="2:33" s="86" customFormat="1" ht="12.75" customHeight="1" x14ac:dyDescent="0.2">
      <c r="B40" s="80"/>
      <c r="C40" s="122"/>
      <c r="D40" s="213"/>
      <c r="E40" s="207"/>
      <c r="F40" s="365"/>
      <c r="G40" s="128"/>
      <c r="H40" s="77"/>
      <c r="I40" s="78"/>
      <c r="J40" s="128"/>
      <c r="K40" s="77"/>
      <c r="L40" s="78"/>
      <c r="M40" s="128"/>
      <c r="N40" s="77"/>
      <c r="O40" s="78"/>
      <c r="P40" s="128"/>
      <c r="Q40" s="77"/>
      <c r="R40" s="78"/>
      <c r="S40" s="128"/>
      <c r="T40" s="77"/>
      <c r="U40" s="78"/>
      <c r="V40" s="128"/>
      <c r="W40" s="77"/>
      <c r="X40" s="78"/>
      <c r="Y40" s="128"/>
      <c r="Z40" s="77"/>
      <c r="AA40" s="78"/>
      <c r="AB40" s="128"/>
      <c r="AC40" s="77"/>
      <c r="AD40" s="78"/>
      <c r="AE40" s="128"/>
      <c r="AF40" s="77"/>
      <c r="AG40" s="78"/>
    </row>
    <row r="41" spans="2:33" s="86" customFormat="1" ht="12.75" customHeight="1" x14ac:dyDescent="0.2">
      <c r="C41" s="122"/>
      <c r="D41" s="138"/>
      <c r="E41" s="41"/>
      <c r="F41" s="366"/>
      <c r="G41" s="138"/>
      <c r="H41" s="41"/>
      <c r="I41" s="42"/>
      <c r="J41" s="138"/>
      <c r="K41" s="41"/>
      <c r="L41" s="42"/>
      <c r="M41" s="138"/>
      <c r="N41" s="41"/>
      <c r="O41" s="42"/>
      <c r="P41" s="138"/>
      <c r="Q41" s="41"/>
      <c r="R41" s="42"/>
      <c r="S41" s="138"/>
      <c r="T41" s="41"/>
      <c r="U41" s="42"/>
      <c r="V41" s="138"/>
      <c r="W41" s="41"/>
      <c r="X41" s="42"/>
      <c r="Y41" s="138"/>
      <c r="Z41" s="41"/>
      <c r="AA41" s="42"/>
      <c r="AB41" s="138"/>
      <c r="AC41" s="41"/>
      <c r="AD41" s="42"/>
      <c r="AE41" s="138"/>
      <c r="AF41" s="41"/>
      <c r="AG41" s="42"/>
    </row>
    <row r="42" spans="2:33" s="86" customFormat="1" ht="12.75" customHeight="1" x14ac:dyDescent="0.2">
      <c r="B42" s="92" t="s">
        <v>70</v>
      </c>
      <c r="C42" s="122" t="s">
        <v>3</v>
      </c>
      <c r="D42" s="182">
        <v>3.1</v>
      </c>
      <c r="E42" s="183">
        <v>1.9</v>
      </c>
      <c r="F42" s="364">
        <v>3.4</v>
      </c>
      <c r="G42" s="182">
        <f>0.021*100</f>
        <v>2.1</v>
      </c>
      <c r="H42" s="183">
        <f>0.016*100</f>
        <v>1.6</v>
      </c>
      <c r="I42" s="184">
        <f>0.032*100</f>
        <v>3.2</v>
      </c>
      <c r="J42" s="123" t="s">
        <v>228</v>
      </c>
      <c r="K42" s="183">
        <f>0.011*100</f>
        <v>1.0999999999999999</v>
      </c>
      <c r="L42" s="184">
        <f>0.022*100</f>
        <v>2.1999999999999997</v>
      </c>
      <c r="M42" s="182">
        <f>0.018*100</f>
        <v>1.7999999999999998</v>
      </c>
      <c r="N42" s="183">
        <f>0.013*100</f>
        <v>1.3</v>
      </c>
      <c r="O42" s="184">
        <f>0.023*100</f>
        <v>2.2999999999999998</v>
      </c>
      <c r="P42" s="182">
        <f>0.017*100</f>
        <v>1.7000000000000002</v>
      </c>
      <c r="Q42" s="183">
        <f>0.011*100</f>
        <v>1.0999999999999999</v>
      </c>
      <c r="R42" s="184">
        <f>0.024*100</f>
        <v>2.4</v>
      </c>
      <c r="S42" s="182">
        <f>0.016*100</f>
        <v>1.6</v>
      </c>
      <c r="T42" s="183">
        <f>0.01*100</f>
        <v>1</v>
      </c>
      <c r="U42" s="184">
        <f>0.023*100</f>
        <v>2.2999999999999998</v>
      </c>
      <c r="V42" s="182">
        <f>0.019*100</f>
        <v>1.9</v>
      </c>
      <c r="W42" s="183">
        <f>0.011*100</f>
        <v>1.0999999999999999</v>
      </c>
      <c r="X42" s="184">
        <f>0.034*100</f>
        <v>3.4000000000000004</v>
      </c>
      <c r="Y42" s="182">
        <f>0.016*100</f>
        <v>1.6</v>
      </c>
      <c r="Z42" s="183">
        <f>0.006*100</f>
        <v>0.6</v>
      </c>
      <c r="AA42" s="184">
        <f>0.025*100</f>
        <v>2.5</v>
      </c>
      <c r="AB42" s="182">
        <f>0.01*100</f>
        <v>1</v>
      </c>
      <c r="AC42" s="183">
        <f>0.008*100</f>
        <v>0.8</v>
      </c>
      <c r="AD42" s="184">
        <f>0.022*100</f>
        <v>2.1999999999999997</v>
      </c>
      <c r="AE42" s="182">
        <f>0.014*100</f>
        <v>1.4000000000000001</v>
      </c>
      <c r="AF42" s="183">
        <f>0.006*100</f>
        <v>0.6</v>
      </c>
      <c r="AG42" s="184">
        <f>0.021*100</f>
        <v>2.1</v>
      </c>
    </row>
    <row r="43" spans="2:33" s="86" customFormat="1" ht="12.75" customHeight="1" x14ac:dyDescent="0.2">
      <c r="B43" s="135"/>
      <c r="C43" s="122" t="s">
        <v>50</v>
      </c>
      <c r="D43" s="185">
        <v>2.6</v>
      </c>
      <c r="E43" s="183">
        <v>1.8</v>
      </c>
      <c r="F43" s="364">
        <v>2.8</v>
      </c>
      <c r="G43" s="182">
        <f>0.045*100</f>
        <v>4.5</v>
      </c>
      <c r="H43" s="183">
        <f>0.036*100</f>
        <v>3.5999999999999996</v>
      </c>
      <c r="I43" s="184">
        <f>0.058*100</f>
        <v>5.8000000000000007</v>
      </c>
      <c r="J43" s="123" t="s">
        <v>227</v>
      </c>
      <c r="K43" s="183">
        <f>0.03*100</f>
        <v>3</v>
      </c>
      <c r="L43" s="184">
        <f>0.046*100</f>
        <v>4.5999999999999996</v>
      </c>
      <c r="M43" s="182">
        <f>0.034*100</f>
        <v>3.4000000000000004</v>
      </c>
      <c r="N43" s="183">
        <f>0.026*100</f>
        <v>2.6</v>
      </c>
      <c r="O43" s="184">
        <f>0.039*100</f>
        <v>3.9</v>
      </c>
      <c r="P43" s="182">
        <f>0.034*100</f>
        <v>3.4000000000000004</v>
      </c>
      <c r="Q43" s="183">
        <f>0.025*100</f>
        <v>2.5</v>
      </c>
      <c r="R43" s="184">
        <f>0.042*100</f>
        <v>4.2</v>
      </c>
      <c r="S43" s="182">
        <f>0.035*100</f>
        <v>3.5000000000000004</v>
      </c>
      <c r="T43" s="183">
        <f>0.027*100</f>
        <v>2.7</v>
      </c>
      <c r="U43" s="184">
        <f>0.041*100</f>
        <v>4.1000000000000005</v>
      </c>
      <c r="V43" s="182">
        <f>0.035*100</f>
        <v>3.5000000000000004</v>
      </c>
      <c r="W43" s="183">
        <f>0.026*100</f>
        <v>2.6</v>
      </c>
      <c r="X43" s="184">
        <f>0.048*100</f>
        <v>4.8</v>
      </c>
      <c r="Y43" s="182">
        <f>0.027*100</f>
        <v>2.7</v>
      </c>
      <c r="Z43" s="183">
        <f>0.019*100</f>
        <v>1.9</v>
      </c>
      <c r="AA43" s="184">
        <f>0.034*100</f>
        <v>3.4000000000000004</v>
      </c>
      <c r="AB43" s="182">
        <f>0.037*100</f>
        <v>3.6999999999999997</v>
      </c>
      <c r="AC43" s="183">
        <f>0.033*100</f>
        <v>3.3000000000000003</v>
      </c>
      <c r="AD43" s="184">
        <f>0.062*100</f>
        <v>6.2</v>
      </c>
      <c r="AE43" s="182">
        <f>0.038*100</f>
        <v>3.8</v>
      </c>
      <c r="AF43" s="183">
        <f>0.028*100</f>
        <v>2.8000000000000003</v>
      </c>
      <c r="AG43" s="184">
        <f>0.046*100</f>
        <v>4.5999999999999996</v>
      </c>
    </row>
    <row r="44" spans="2:33" s="86" customFormat="1" ht="12.75" customHeight="1" x14ac:dyDescent="0.2">
      <c r="B44" s="92"/>
      <c r="C44" s="122" t="s">
        <v>5</v>
      </c>
      <c r="D44" s="182">
        <v>0.5</v>
      </c>
      <c r="E44" s="183">
        <v>0.1</v>
      </c>
      <c r="F44" s="364">
        <v>0.7</v>
      </c>
      <c r="G44" s="182">
        <f>0.004*100</f>
        <v>0.4</v>
      </c>
      <c r="H44" s="183">
        <f>0.002*100</f>
        <v>0.2</v>
      </c>
      <c r="I44" s="184">
        <f>0.008*100</f>
        <v>0.8</v>
      </c>
      <c r="J44" s="182" t="s">
        <v>226</v>
      </c>
      <c r="K44" s="183">
        <f>0.002*100</f>
        <v>0.2</v>
      </c>
      <c r="L44" s="184">
        <f>0.007*100</f>
        <v>0.70000000000000007</v>
      </c>
      <c r="M44" s="182">
        <f>0.006*100</f>
        <v>0.6</v>
      </c>
      <c r="N44" s="183">
        <f>0.003*100</f>
        <v>0.3</v>
      </c>
      <c r="O44" s="184">
        <f>0.009*100</f>
        <v>0.89999999999999991</v>
      </c>
      <c r="P44" s="182">
        <f>0.004*100</f>
        <v>0.4</v>
      </c>
      <c r="Q44" s="183">
        <f>0.002*100</f>
        <v>0.2</v>
      </c>
      <c r="R44" s="184">
        <f>0.007*100</f>
        <v>0.70000000000000007</v>
      </c>
      <c r="S44" s="182">
        <f>0.007*100</f>
        <v>0.70000000000000007</v>
      </c>
      <c r="T44" s="183">
        <f>0.003*100</f>
        <v>0.3</v>
      </c>
      <c r="U44" s="184">
        <f>0.015*100</f>
        <v>1.5</v>
      </c>
      <c r="V44" s="182">
        <f>0.007*100</f>
        <v>0.70000000000000007</v>
      </c>
      <c r="W44" s="183">
        <f>0.001*100</f>
        <v>0.1</v>
      </c>
      <c r="X44" s="184">
        <f>0.013*100</f>
        <v>1.3</v>
      </c>
      <c r="Y44" s="182">
        <f>0.015*100</f>
        <v>1.5</v>
      </c>
      <c r="Z44" s="183">
        <f>0.005*100</f>
        <v>0.5</v>
      </c>
      <c r="AA44" s="184">
        <f>0.024*100</f>
        <v>2.4</v>
      </c>
      <c r="AB44" s="182">
        <f>0.017*100</f>
        <v>1.7000000000000002</v>
      </c>
      <c r="AC44" s="183">
        <f>0.014*100</f>
        <v>1.4000000000000001</v>
      </c>
      <c r="AD44" s="184">
        <f>0.03*100</f>
        <v>3</v>
      </c>
      <c r="AE44" s="182">
        <f>0.017*100</f>
        <v>1.7000000000000002</v>
      </c>
      <c r="AF44" s="183">
        <f>0.005*100</f>
        <v>0.5</v>
      </c>
      <c r="AG44" s="184">
        <f>0.027*100</f>
        <v>2.7</v>
      </c>
    </row>
    <row r="45" spans="2:33" s="86" customFormat="1" ht="12.75" customHeight="1" x14ac:dyDescent="0.2">
      <c r="B45" s="288" t="s">
        <v>303</v>
      </c>
      <c r="C45" s="122" t="s">
        <v>6</v>
      </c>
      <c r="D45" s="182">
        <v>6.2</v>
      </c>
      <c r="E45" s="183">
        <v>4.5999999999999996</v>
      </c>
      <c r="F45" s="364">
        <v>6.6</v>
      </c>
      <c r="G45" s="182">
        <f>0.07*100</f>
        <v>7.0000000000000009</v>
      </c>
      <c r="H45" s="183">
        <f>0.059*100</f>
        <v>5.8999999999999995</v>
      </c>
      <c r="I45" s="184">
        <f>0.086*100</f>
        <v>8.6</v>
      </c>
      <c r="J45" s="182">
        <f>0.06*100</f>
        <v>6</v>
      </c>
      <c r="K45" s="183">
        <f>0.048*100</f>
        <v>4.8</v>
      </c>
      <c r="L45" s="184">
        <f>0.069*100</f>
        <v>6.9</v>
      </c>
      <c r="M45" s="182">
        <f>0.057*100</f>
        <v>5.7</v>
      </c>
      <c r="N45" s="183">
        <f>0.047*100</f>
        <v>4.7</v>
      </c>
      <c r="O45" s="184">
        <f>0.065*100</f>
        <v>6.5</v>
      </c>
      <c r="P45" s="182">
        <f>0.054*100</f>
        <v>5.4</v>
      </c>
      <c r="Q45" s="183">
        <f>0.047*100</f>
        <v>4.7</v>
      </c>
      <c r="R45" s="184">
        <f>0.065*100</f>
        <v>6.5</v>
      </c>
      <c r="S45" s="182">
        <f>0.058*100</f>
        <v>5.8000000000000007</v>
      </c>
      <c r="T45" s="183">
        <f>0.049*100</f>
        <v>4.9000000000000004</v>
      </c>
      <c r="U45" s="184">
        <f>0.07*100</f>
        <v>7.0000000000000009</v>
      </c>
      <c r="V45" s="182">
        <f>0.061*100</f>
        <v>6.1</v>
      </c>
      <c r="W45" s="183">
        <f>0.047*100</f>
        <v>4.7</v>
      </c>
      <c r="X45" s="184">
        <f>0.081*100</f>
        <v>8.1</v>
      </c>
      <c r="Y45" s="182">
        <f>0.057*100</f>
        <v>5.7</v>
      </c>
      <c r="Z45" s="183">
        <f>0.041*100</f>
        <v>4.1000000000000005</v>
      </c>
      <c r="AA45" s="184">
        <f>0.071*100</f>
        <v>7.1</v>
      </c>
      <c r="AB45" s="182">
        <f>0.064*100</f>
        <v>6.4</v>
      </c>
      <c r="AC45" s="183">
        <f>0.058*100</f>
        <v>5.8000000000000007</v>
      </c>
      <c r="AD45" s="184">
        <f>0.093*100</f>
        <v>9.3000000000000007</v>
      </c>
      <c r="AE45" s="182">
        <f>0.069*100</f>
        <v>6.9</v>
      </c>
      <c r="AF45" s="183">
        <f>0.051*100</f>
        <v>5.0999999999999996</v>
      </c>
      <c r="AG45" s="184">
        <f>0.083*100</f>
        <v>8.3000000000000007</v>
      </c>
    </row>
    <row r="46" spans="2:33" s="86" customFormat="1" ht="12.75" customHeight="1" x14ac:dyDescent="0.2">
      <c r="B46" s="92"/>
      <c r="C46" s="122"/>
      <c r="D46" s="213"/>
      <c r="E46" s="207"/>
      <c r="F46" s="365"/>
      <c r="G46" s="128"/>
      <c r="H46" s="77"/>
      <c r="I46" s="78"/>
      <c r="J46" s="133"/>
      <c r="K46" s="77"/>
      <c r="L46" s="78"/>
      <c r="M46" s="133"/>
      <c r="N46" s="77"/>
      <c r="O46" s="78"/>
      <c r="P46" s="133"/>
      <c r="Q46" s="77"/>
      <c r="R46" s="78"/>
      <c r="S46" s="133"/>
      <c r="T46" s="77"/>
      <c r="U46" s="78"/>
      <c r="V46" s="133"/>
      <c r="W46" s="77"/>
      <c r="X46" s="78"/>
      <c r="Y46" s="133"/>
      <c r="Z46" s="77"/>
      <c r="AA46" s="78"/>
      <c r="AB46" s="133"/>
      <c r="AC46" s="77"/>
      <c r="AD46" s="78"/>
      <c r="AE46" s="133"/>
      <c r="AF46" s="77"/>
      <c r="AG46" s="78"/>
    </row>
    <row r="47" spans="2:33" s="86" customFormat="1" ht="12.75" customHeight="1" x14ac:dyDescent="0.2">
      <c r="B47" s="92"/>
      <c r="C47" s="122"/>
      <c r="D47" s="213"/>
      <c r="E47" s="207"/>
      <c r="F47" s="365"/>
      <c r="G47" s="128"/>
      <c r="H47" s="77"/>
      <c r="I47" s="78"/>
      <c r="J47" s="133"/>
      <c r="K47" s="77"/>
      <c r="L47" s="78"/>
      <c r="M47" s="133"/>
      <c r="N47" s="77"/>
      <c r="O47" s="78"/>
      <c r="P47" s="133"/>
      <c r="Q47" s="77"/>
      <c r="R47" s="78"/>
      <c r="S47" s="133"/>
      <c r="T47" s="77"/>
      <c r="U47" s="78"/>
      <c r="V47" s="133"/>
      <c r="W47" s="77"/>
      <c r="X47" s="78"/>
      <c r="Y47" s="133"/>
      <c r="Z47" s="77"/>
      <c r="AA47" s="78"/>
      <c r="AB47" s="133"/>
      <c r="AC47" s="77"/>
      <c r="AD47" s="78"/>
      <c r="AE47" s="133"/>
      <c r="AF47" s="77"/>
      <c r="AG47" s="78"/>
    </row>
    <row r="48" spans="2:33" s="86" customFormat="1" ht="12.75" customHeight="1" x14ac:dyDescent="0.2">
      <c r="C48" s="137"/>
      <c r="D48" s="64"/>
      <c r="E48" s="22"/>
      <c r="F48" s="363"/>
      <c r="G48" s="64"/>
      <c r="H48" s="22"/>
      <c r="I48" s="22"/>
      <c r="J48" s="64"/>
      <c r="K48" s="22"/>
      <c r="L48" s="22"/>
      <c r="M48" s="64"/>
      <c r="N48" s="22"/>
      <c r="O48" s="22"/>
      <c r="P48" s="64"/>
      <c r="Q48" s="22"/>
      <c r="R48" s="22"/>
      <c r="S48" s="64"/>
      <c r="T48" s="22"/>
      <c r="U48" s="22"/>
      <c r="V48" s="64"/>
      <c r="W48" s="22"/>
      <c r="X48" s="22"/>
      <c r="Y48" s="64"/>
      <c r="Z48" s="22"/>
      <c r="AA48" s="22"/>
      <c r="AB48" s="64"/>
      <c r="AC48" s="22"/>
      <c r="AD48" s="22"/>
      <c r="AE48" s="64"/>
      <c r="AF48" s="22"/>
      <c r="AG48" s="22"/>
    </row>
    <row r="49" spans="2:33" s="86" customFormat="1" ht="12.75" customHeight="1" x14ac:dyDescent="0.2">
      <c r="B49" s="92" t="s">
        <v>71</v>
      </c>
      <c r="C49" s="122" t="s">
        <v>3</v>
      </c>
      <c r="D49" s="182">
        <v>0.6</v>
      </c>
      <c r="E49" s="183">
        <v>0.3</v>
      </c>
      <c r="F49" s="364">
        <v>1</v>
      </c>
      <c r="G49" s="182">
        <f>0.008*100</f>
        <v>0.8</v>
      </c>
      <c r="H49" s="183">
        <f>0.004*100</f>
        <v>0.4</v>
      </c>
      <c r="I49" s="184">
        <f>0.016*100</f>
        <v>1.6</v>
      </c>
      <c r="J49" s="182">
        <f>0.005*100</f>
        <v>0.5</v>
      </c>
      <c r="K49" s="183">
        <f>0.002*100</f>
        <v>0.2</v>
      </c>
      <c r="L49" s="184">
        <f>0.015*100</f>
        <v>1.5</v>
      </c>
      <c r="M49" s="182">
        <f>0.008*100</f>
        <v>0.8</v>
      </c>
      <c r="N49" s="183">
        <f>0.001*100</f>
        <v>0.1</v>
      </c>
      <c r="O49" s="184">
        <f>0.021*100</f>
        <v>2.1</v>
      </c>
      <c r="P49" s="182">
        <f>0.008*100</f>
        <v>0.8</v>
      </c>
      <c r="Q49" s="183">
        <f>0.003*100</f>
        <v>0.3</v>
      </c>
      <c r="R49" s="184">
        <f>0.012*100</f>
        <v>1.2</v>
      </c>
      <c r="S49" s="182">
        <f>0.005*100</f>
        <v>0.5</v>
      </c>
      <c r="T49" s="183">
        <f>0.001*100</f>
        <v>0.1</v>
      </c>
      <c r="U49" s="184">
        <f>0.008*100</f>
        <v>0.8</v>
      </c>
      <c r="V49" s="182">
        <f>0.005*100</f>
        <v>0.5</v>
      </c>
      <c r="W49" s="183">
        <f>0.002*100</f>
        <v>0.2</v>
      </c>
      <c r="X49" s="184">
        <f>0.01*100</f>
        <v>1</v>
      </c>
      <c r="Y49" s="182">
        <f>0.005*100</f>
        <v>0.5</v>
      </c>
      <c r="Z49" s="183">
        <f>0.002*100</f>
        <v>0.2</v>
      </c>
      <c r="AA49" s="184">
        <f>0.009*100</f>
        <v>0.89999999999999991</v>
      </c>
      <c r="AB49" s="182">
        <f>0.002*100</f>
        <v>0.2</v>
      </c>
      <c r="AC49" s="183">
        <f>0*100</f>
        <v>0</v>
      </c>
      <c r="AD49" s="184">
        <f>0.003*100</f>
        <v>0.3</v>
      </c>
      <c r="AE49" s="182">
        <f>0.002*100</f>
        <v>0.2</v>
      </c>
      <c r="AF49" s="183">
        <f>0*100</f>
        <v>0</v>
      </c>
      <c r="AG49" s="184">
        <f>0.008*100</f>
        <v>0.8</v>
      </c>
    </row>
    <row r="50" spans="2:33" s="86" customFormat="1" ht="12.75" customHeight="1" x14ac:dyDescent="0.2">
      <c r="B50" s="135"/>
      <c r="C50" s="122" t="s">
        <v>50</v>
      </c>
      <c r="D50" s="182">
        <v>1.3</v>
      </c>
      <c r="E50" s="183">
        <v>0.8</v>
      </c>
      <c r="F50" s="364">
        <v>1.9</v>
      </c>
      <c r="G50" s="182">
        <f>0.016*100</f>
        <v>1.6</v>
      </c>
      <c r="H50" s="183">
        <f>0.012*100</f>
        <v>1.2</v>
      </c>
      <c r="I50" s="184">
        <f>0.024*100</f>
        <v>2.4</v>
      </c>
      <c r="J50" s="182">
        <f>0.016*100</f>
        <v>1.6</v>
      </c>
      <c r="K50" s="183">
        <f>0.01*100</f>
        <v>1</v>
      </c>
      <c r="L50" s="184">
        <f>0.03*100</f>
        <v>3</v>
      </c>
      <c r="M50" s="182">
        <f>0.014*100</f>
        <v>1.4000000000000001</v>
      </c>
      <c r="N50" s="183">
        <f>0.006*100</f>
        <v>0.6</v>
      </c>
      <c r="O50" s="184">
        <f>0.026*100</f>
        <v>2.6</v>
      </c>
      <c r="P50" s="182">
        <f>0.014*100</f>
        <v>1.4000000000000001</v>
      </c>
      <c r="Q50" s="183">
        <f>0.008*100</f>
        <v>0.8</v>
      </c>
      <c r="R50" s="184">
        <f>0.018*100</f>
        <v>1.7999999999999998</v>
      </c>
      <c r="S50" s="182">
        <f>0.012*100</f>
        <v>1.2</v>
      </c>
      <c r="T50" s="183">
        <f>0.007*100</f>
        <v>0.70000000000000007</v>
      </c>
      <c r="U50" s="184">
        <f>0.016*100</f>
        <v>1.6</v>
      </c>
      <c r="V50" s="182">
        <f>0.012*100</f>
        <v>1.2</v>
      </c>
      <c r="W50" s="183">
        <f>0.009*100</f>
        <v>0.89999999999999991</v>
      </c>
      <c r="X50" s="184">
        <f>0.016*100</f>
        <v>1.6</v>
      </c>
      <c r="Y50" s="182">
        <f>0.011*100</f>
        <v>1.0999999999999999</v>
      </c>
      <c r="Z50" s="183">
        <f>0.006*100</f>
        <v>0.6</v>
      </c>
      <c r="AA50" s="184">
        <f>0.02*100</f>
        <v>2</v>
      </c>
      <c r="AB50" s="182">
        <f>0.016*100</f>
        <v>1.6</v>
      </c>
      <c r="AC50" s="183">
        <f>0.008*100</f>
        <v>0.8</v>
      </c>
      <c r="AD50" s="184">
        <f>0.022*100</f>
        <v>2.1999999999999997</v>
      </c>
      <c r="AE50" s="182">
        <f>0.019*100</f>
        <v>1.9</v>
      </c>
      <c r="AF50" s="183">
        <f>0.01*100</f>
        <v>1</v>
      </c>
      <c r="AG50" s="184">
        <f>0.037*100</f>
        <v>3.6999999999999997</v>
      </c>
    </row>
    <row r="51" spans="2:33" s="86" customFormat="1" ht="12.75" customHeight="1" x14ac:dyDescent="0.2">
      <c r="B51" s="92"/>
      <c r="C51" s="122" t="s">
        <v>5</v>
      </c>
      <c r="D51" s="182">
        <v>0.7</v>
      </c>
      <c r="E51" s="183">
        <v>0.4</v>
      </c>
      <c r="F51" s="364">
        <v>1.2</v>
      </c>
      <c r="G51" s="182">
        <f>0.008*100</f>
        <v>0.8</v>
      </c>
      <c r="H51" s="183">
        <f>0.005*100</f>
        <v>0.5</v>
      </c>
      <c r="I51" s="184">
        <f>0.016*100</f>
        <v>1.6</v>
      </c>
      <c r="J51" s="182">
        <f>0.007*100</f>
        <v>0.70000000000000007</v>
      </c>
      <c r="K51" s="183">
        <f>0.004*100</f>
        <v>0.4</v>
      </c>
      <c r="L51" s="184">
        <f>0.02*100</f>
        <v>2</v>
      </c>
      <c r="M51" s="182">
        <f>0.006*100</f>
        <v>0.6</v>
      </c>
      <c r="N51" s="183">
        <f>0.002*100</f>
        <v>0.2</v>
      </c>
      <c r="O51" s="184">
        <f>0.016*100</f>
        <v>1.6</v>
      </c>
      <c r="P51" s="182">
        <f>0.005*100</f>
        <v>0.5</v>
      </c>
      <c r="Q51" s="183">
        <f>0.003*100</f>
        <v>0.3</v>
      </c>
      <c r="R51" s="184">
        <f>0.009*100</f>
        <v>0.89999999999999991</v>
      </c>
      <c r="S51" s="182">
        <f>0.007*100</f>
        <v>0.70000000000000007</v>
      </c>
      <c r="T51" s="183">
        <f>0.003*100</f>
        <v>0.3</v>
      </c>
      <c r="U51" s="184">
        <f>0.014*100</f>
        <v>1.4000000000000001</v>
      </c>
      <c r="V51" s="182">
        <f>0.003*100</f>
        <v>0.3</v>
      </c>
      <c r="W51" s="183">
        <f>0.001*100</f>
        <v>0.1</v>
      </c>
      <c r="X51" s="184">
        <f>0.005*100</f>
        <v>0.5</v>
      </c>
      <c r="Y51" s="182">
        <f>0.008*100</f>
        <v>0.8</v>
      </c>
      <c r="Z51" s="183">
        <f>0.003*100</f>
        <v>0.3</v>
      </c>
      <c r="AA51" s="184">
        <f>0.016*100</f>
        <v>1.6</v>
      </c>
      <c r="AB51" s="182">
        <f>0.009*100</f>
        <v>0.89999999999999991</v>
      </c>
      <c r="AC51" s="183">
        <f>0.004*100</f>
        <v>0.4</v>
      </c>
      <c r="AD51" s="184">
        <f>0.012*100</f>
        <v>1.2</v>
      </c>
      <c r="AE51" s="182">
        <f>0.006*100</f>
        <v>0.6</v>
      </c>
      <c r="AF51" s="183">
        <f>0.002*100</f>
        <v>0.2</v>
      </c>
      <c r="AG51" s="184">
        <f>0.016*100</f>
        <v>1.6</v>
      </c>
    </row>
    <row r="52" spans="2:33" s="86" customFormat="1" ht="12.75" customHeight="1" x14ac:dyDescent="0.2">
      <c r="B52" s="287" t="s">
        <v>300</v>
      </c>
      <c r="C52" s="122" t="s">
        <v>6</v>
      </c>
      <c r="D52" s="182">
        <v>2.6</v>
      </c>
      <c r="E52" s="183">
        <v>1.8</v>
      </c>
      <c r="F52" s="364">
        <v>3.4</v>
      </c>
      <c r="G52" s="182">
        <f>0.032*100</f>
        <v>3.2</v>
      </c>
      <c r="H52" s="183">
        <f>0.025*100</f>
        <v>2.5</v>
      </c>
      <c r="I52" s="184">
        <f>0.046*100</f>
        <v>4.5999999999999996</v>
      </c>
      <c r="J52" s="182">
        <f>0.029*100</f>
        <v>2.9000000000000004</v>
      </c>
      <c r="K52" s="183">
        <f>0.021*100</f>
        <v>2.1</v>
      </c>
      <c r="L52" s="184">
        <f>0.046*100</f>
        <v>4.5999999999999996</v>
      </c>
      <c r="M52" s="182">
        <f>0.028*100</f>
        <v>2.8000000000000003</v>
      </c>
      <c r="N52" s="183">
        <f>0.016*100</f>
        <v>1.6</v>
      </c>
      <c r="O52" s="184">
        <f>0.047*100</f>
        <v>4.7</v>
      </c>
      <c r="P52" s="182">
        <f>0.027*100</f>
        <v>2.7</v>
      </c>
      <c r="Q52" s="183">
        <f>0.019*100</f>
        <v>1.9</v>
      </c>
      <c r="R52" s="184">
        <f>0.035*100</f>
        <v>3.5000000000000004</v>
      </c>
      <c r="S52" s="182">
        <f>0.024*100</f>
        <v>2.4</v>
      </c>
      <c r="T52" s="183">
        <f>0.017*100</f>
        <v>1.7000000000000002</v>
      </c>
      <c r="U52" s="184">
        <f>0.033*100</f>
        <v>3.3000000000000003</v>
      </c>
      <c r="V52" s="182">
        <f>0.021*100</f>
        <v>2.1</v>
      </c>
      <c r="W52" s="183">
        <f>0.015*100</f>
        <v>1.5</v>
      </c>
      <c r="X52" s="184">
        <f>0.027*100</f>
        <v>2.7</v>
      </c>
      <c r="Y52" s="182">
        <f>0.024*100</f>
        <v>2.4</v>
      </c>
      <c r="Z52" s="183">
        <f>0.017*100</f>
        <v>1.7000000000000002</v>
      </c>
      <c r="AA52" s="184">
        <f>0.036*100</f>
        <v>3.5999999999999996</v>
      </c>
      <c r="AB52" s="182">
        <f>0.026*100</f>
        <v>2.6</v>
      </c>
      <c r="AC52" s="183">
        <f>0.017*100</f>
        <v>1.7000000000000002</v>
      </c>
      <c r="AD52" s="184">
        <f>0.034*100</f>
        <v>3.4000000000000004</v>
      </c>
      <c r="AE52" s="182">
        <f>0.027*100</f>
        <v>2.7</v>
      </c>
      <c r="AF52" s="183">
        <f>0.016*100</f>
        <v>1.6</v>
      </c>
      <c r="AG52" s="184">
        <f>0.047*100</f>
        <v>4.7</v>
      </c>
    </row>
    <row r="53" spans="2:33" s="86" customFormat="1" ht="12.75" customHeight="1" x14ac:dyDescent="0.2">
      <c r="B53" s="80"/>
      <c r="C53" s="122"/>
      <c r="D53" s="361"/>
      <c r="E53" s="362"/>
      <c r="F53" s="367"/>
      <c r="G53" s="128"/>
      <c r="H53" s="77"/>
      <c r="I53" s="78"/>
      <c r="J53" s="133"/>
      <c r="K53" s="77"/>
      <c r="L53" s="78"/>
      <c r="M53" s="133"/>
      <c r="N53" s="77"/>
      <c r="O53" s="78"/>
      <c r="P53" s="133"/>
      <c r="Q53" s="77"/>
      <c r="R53" s="78"/>
      <c r="S53" s="133"/>
      <c r="T53" s="77"/>
      <c r="U53" s="78"/>
      <c r="V53" s="133"/>
      <c r="W53" s="77"/>
      <c r="X53" s="78"/>
      <c r="Y53" s="133"/>
      <c r="Z53" s="77"/>
      <c r="AA53" s="78"/>
      <c r="AB53" s="133"/>
      <c r="AC53" s="77"/>
      <c r="AD53" s="78"/>
      <c r="AE53" s="133"/>
      <c r="AF53" s="77"/>
      <c r="AG53" s="78"/>
    </row>
    <row r="54" spans="2:33" s="86" customFormat="1" ht="12.75" customHeight="1" x14ac:dyDescent="0.2">
      <c r="B54" s="129" t="s">
        <v>321</v>
      </c>
      <c r="C54" s="130"/>
      <c r="D54" s="132"/>
      <c r="E54" s="50"/>
      <c r="F54" s="51"/>
      <c r="G54" s="132"/>
      <c r="H54" s="50"/>
      <c r="I54" s="51"/>
      <c r="J54" s="132"/>
      <c r="K54" s="50"/>
      <c r="L54" s="51"/>
      <c r="M54" s="132"/>
      <c r="N54" s="50"/>
      <c r="O54" s="51"/>
      <c r="P54" s="132"/>
      <c r="Q54" s="50"/>
      <c r="R54" s="51"/>
      <c r="S54" s="132"/>
      <c r="T54" s="50"/>
      <c r="U54" s="51"/>
      <c r="V54" s="132"/>
      <c r="W54" s="50"/>
      <c r="X54" s="51"/>
      <c r="Y54" s="132"/>
      <c r="Z54" s="50"/>
      <c r="AA54" s="51"/>
      <c r="AB54" s="132"/>
      <c r="AC54" s="50"/>
      <c r="AD54" s="51"/>
      <c r="AE54" s="132"/>
      <c r="AF54" s="50"/>
      <c r="AG54" s="51"/>
    </row>
    <row r="55" spans="2:33" s="86" customFormat="1" ht="12.75" customHeight="1" x14ac:dyDescent="0.2">
      <c r="B55" s="80"/>
      <c r="C55" s="122"/>
      <c r="D55" s="133"/>
      <c r="E55" s="77"/>
      <c r="F55" s="78"/>
      <c r="G55" s="133"/>
      <c r="H55" s="77"/>
      <c r="I55" s="78"/>
      <c r="J55" s="133"/>
      <c r="K55" s="77"/>
      <c r="L55" s="78"/>
      <c r="M55" s="133"/>
      <c r="N55" s="77"/>
      <c r="O55" s="78"/>
      <c r="P55" s="133"/>
      <c r="Q55" s="77"/>
      <c r="R55" s="78"/>
      <c r="S55" s="133"/>
      <c r="T55" s="77"/>
      <c r="U55" s="78"/>
      <c r="V55" s="133"/>
      <c r="W55" s="77"/>
      <c r="X55" s="78"/>
      <c r="Y55" s="133"/>
      <c r="Z55" s="77"/>
      <c r="AA55" s="78"/>
      <c r="AB55" s="133"/>
      <c r="AC55" s="77"/>
      <c r="AD55" s="78"/>
      <c r="AE55" s="133"/>
      <c r="AF55" s="77"/>
      <c r="AG55" s="78"/>
    </row>
    <row r="56" spans="2:33" s="86" customFormat="1" ht="12.75" customHeight="1" x14ac:dyDescent="0.2">
      <c r="C56" s="137"/>
      <c r="D56" s="64"/>
      <c r="E56" s="22"/>
      <c r="F56" s="22"/>
      <c r="G56" s="64"/>
      <c r="H56" s="22"/>
      <c r="I56" s="22"/>
      <c r="J56" s="64"/>
      <c r="K56" s="22"/>
      <c r="L56" s="22"/>
      <c r="M56" s="64"/>
      <c r="N56" s="22"/>
      <c r="O56" s="22"/>
      <c r="P56" s="64"/>
      <c r="Q56" s="22"/>
      <c r="R56" s="22"/>
      <c r="S56" s="64"/>
      <c r="T56" s="22"/>
      <c r="U56" s="22"/>
      <c r="V56" s="64"/>
      <c r="W56" s="22"/>
      <c r="X56" s="22"/>
      <c r="Y56" s="64"/>
      <c r="Z56" s="22"/>
      <c r="AA56" s="22"/>
      <c r="AB56" s="64"/>
      <c r="AC56" s="22"/>
      <c r="AD56" s="22"/>
      <c r="AE56" s="64"/>
      <c r="AF56" s="22"/>
      <c r="AG56" s="22"/>
    </row>
    <row r="57" spans="2:33" s="86" customFormat="1" ht="12.75" customHeight="1" x14ac:dyDescent="0.2">
      <c r="B57" s="86" t="s">
        <v>121</v>
      </c>
      <c r="C57" s="122" t="s">
        <v>3</v>
      </c>
      <c r="D57" s="182">
        <v>0.29099999999999998</v>
      </c>
      <c r="E57" s="183">
        <v>0</v>
      </c>
      <c r="F57" s="184">
        <v>0.79300000000000004</v>
      </c>
      <c r="G57" s="182">
        <f>0.003*100</f>
        <v>0.3</v>
      </c>
      <c r="H57" s="183">
        <f>0*100</f>
        <v>0</v>
      </c>
      <c r="I57" s="184">
        <f>0.008*100</f>
        <v>0.8</v>
      </c>
      <c r="J57" s="182">
        <f>0.003*100</f>
        <v>0.3</v>
      </c>
      <c r="K57" s="183">
        <f>0*100</f>
        <v>0</v>
      </c>
      <c r="L57" s="184">
        <f>0.008*100</f>
        <v>0.8</v>
      </c>
      <c r="M57" s="182">
        <f>0.003*100</f>
        <v>0.3</v>
      </c>
      <c r="N57" s="183">
        <f>0*100</f>
        <v>0</v>
      </c>
      <c r="O57" s="184">
        <f>0.008*100</f>
        <v>0.8</v>
      </c>
      <c r="P57" s="182">
        <f>0.003*100</f>
        <v>0.3</v>
      </c>
      <c r="Q57" s="183">
        <f>0*100</f>
        <v>0</v>
      </c>
      <c r="R57" s="184">
        <f>0.008*100</f>
        <v>0.8</v>
      </c>
      <c r="S57" s="182">
        <f>0.005*100</f>
        <v>0.5</v>
      </c>
      <c r="T57" s="183">
        <f>0.002*100</f>
        <v>0.2</v>
      </c>
      <c r="U57" s="184">
        <f>0.008*100</f>
        <v>0.8</v>
      </c>
      <c r="V57" s="182">
        <f>0.01*100</f>
        <v>1</v>
      </c>
      <c r="W57" s="183">
        <f>0.005*100</f>
        <v>0.5</v>
      </c>
      <c r="X57" s="184">
        <f>0.018*100</f>
        <v>1.7999999999999998</v>
      </c>
      <c r="Y57" s="182">
        <f>0.001*100</f>
        <v>0.1</v>
      </c>
      <c r="Z57" s="38" t="s">
        <v>116</v>
      </c>
      <c r="AA57" s="26" t="s">
        <v>116</v>
      </c>
      <c r="AB57" s="182">
        <f>0.001*100</f>
        <v>0.1</v>
      </c>
      <c r="AC57" s="38" t="s">
        <v>116</v>
      </c>
      <c r="AD57" s="26" t="s">
        <v>116</v>
      </c>
      <c r="AE57" s="182">
        <f>0.001*100</f>
        <v>0.1</v>
      </c>
      <c r="AF57" s="38" t="s">
        <v>116</v>
      </c>
      <c r="AG57" s="26" t="s">
        <v>116</v>
      </c>
    </row>
    <row r="58" spans="2:33" s="86" customFormat="1" ht="12.75" customHeight="1" x14ac:dyDescent="0.2">
      <c r="B58" s="124"/>
      <c r="C58" s="122" t="s">
        <v>50</v>
      </c>
      <c r="D58" s="182">
        <v>0.86099999999999999</v>
      </c>
      <c r="E58" s="183">
        <v>9.5000000000000001E-2</v>
      </c>
      <c r="F58" s="184">
        <v>1.7529999999999999</v>
      </c>
      <c r="G58" s="182">
        <f>0.009*100</f>
        <v>0.89999999999999991</v>
      </c>
      <c r="H58" s="183">
        <f>0.001*100</f>
        <v>0.1</v>
      </c>
      <c r="I58" s="184">
        <f>0.018*100</f>
        <v>1.7999999999999998</v>
      </c>
      <c r="J58" s="182">
        <f>0.009*100</f>
        <v>0.89999999999999991</v>
      </c>
      <c r="K58" s="183">
        <f>0.001*100</f>
        <v>0.1</v>
      </c>
      <c r="L58" s="184">
        <f>0.018*100</f>
        <v>1.7999999999999998</v>
      </c>
      <c r="M58" s="182">
        <f>0.009*100</f>
        <v>0.89999999999999991</v>
      </c>
      <c r="N58" s="183">
        <f>0.001*100</f>
        <v>0.1</v>
      </c>
      <c r="O58" s="184">
        <f>0.018*100</f>
        <v>1.7999999999999998</v>
      </c>
      <c r="P58" s="182">
        <f>0.009*100</f>
        <v>0.89999999999999991</v>
      </c>
      <c r="Q58" s="183">
        <f>0.001*100</f>
        <v>0.1</v>
      </c>
      <c r="R58" s="184">
        <f>0.018*100</f>
        <v>1.7999999999999998</v>
      </c>
      <c r="S58" s="182">
        <f>0.006*100</f>
        <v>0.6</v>
      </c>
      <c r="T58" s="183">
        <f>0.003*100</f>
        <v>0.3</v>
      </c>
      <c r="U58" s="184">
        <f>0.009*100</f>
        <v>0.89999999999999991</v>
      </c>
      <c r="V58" s="182">
        <f>0.006*100</f>
        <v>0.6</v>
      </c>
      <c r="W58" s="183">
        <f>0.003*100</f>
        <v>0.3</v>
      </c>
      <c r="X58" s="184">
        <f>0.01*100</f>
        <v>1</v>
      </c>
      <c r="Y58" s="182">
        <f>0.002*100</f>
        <v>0.2</v>
      </c>
      <c r="Z58" s="38" t="s">
        <v>116</v>
      </c>
      <c r="AA58" s="26" t="s">
        <v>116</v>
      </c>
      <c r="AB58" s="182">
        <f>0.002*100</f>
        <v>0.2</v>
      </c>
      <c r="AC58" s="38" t="s">
        <v>116</v>
      </c>
      <c r="AD58" s="26" t="s">
        <v>116</v>
      </c>
      <c r="AE58" s="182">
        <f>0.002*100</f>
        <v>0.2</v>
      </c>
      <c r="AF58" s="38" t="s">
        <v>116</v>
      </c>
      <c r="AG58" s="26" t="s">
        <v>116</v>
      </c>
    </row>
    <row r="59" spans="2:33" s="86" customFormat="1" ht="12.75" customHeight="1" x14ac:dyDescent="0.2">
      <c r="B59" s="80"/>
      <c r="C59" s="122" t="s">
        <v>5</v>
      </c>
      <c r="D59" s="182">
        <v>1.2210000000000001</v>
      </c>
      <c r="E59" s="183">
        <v>0.39700000000000002</v>
      </c>
      <c r="F59" s="184">
        <v>2.137</v>
      </c>
      <c r="G59" s="182">
        <f>0.012*100</f>
        <v>1.2</v>
      </c>
      <c r="H59" s="183">
        <f>0.004*100</f>
        <v>0.4</v>
      </c>
      <c r="I59" s="184">
        <f>0.021*100</f>
        <v>2.1</v>
      </c>
      <c r="J59" s="182">
        <f>0.012*100</f>
        <v>1.2</v>
      </c>
      <c r="K59" s="183">
        <f>0.004*100</f>
        <v>0.4</v>
      </c>
      <c r="L59" s="184">
        <f>0.021*100</f>
        <v>2.1</v>
      </c>
      <c r="M59" s="182">
        <f>0.012*100</f>
        <v>1.2</v>
      </c>
      <c r="N59" s="183">
        <f>0.004*100</f>
        <v>0.4</v>
      </c>
      <c r="O59" s="184">
        <f>0.021*100</f>
        <v>2.1</v>
      </c>
      <c r="P59" s="182">
        <f>0.012*100</f>
        <v>1.2</v>
      </c>
      <c r="Q59" s="183">
        <f>0.004*100</f>
        <v>0.4</v>
      </c>
      <c r="R59" s="184">
        <f>0.021*100</f>
        <v>2.1</v>
      </c>
      <c r="S59" s="182">
        <f>0.017*100</f>
        <v>1.7000000000000002</v>
      </c>
      <c r="T59" s="183">
        <f>0.013*100</f>
        <v>1.3</v>
      </c>
      <c r="U59" s="184">
        <f>0.022*100</f>
        <v>2.1999999999999997</v>
      </c>
      <c r="V59" s="182">
        <f>0.018*100</f>
        <v>1.7999999999999998</v>
      </c>
      <c r="W59" s="183">
        <f>0.015*100</f>
        <v>1.5</v>
      </c>
      <c r="X59" s="184">
        <f>0.021*100</f>
        <v>2.1</v>
      </c>
      <c r="Y59" s="182">
        <f>0.017*100</f>
        <v>1.7000000000000002</v>
      </c>
      <c r="Z59" s="38" t="s">
        <v>116</v>
      </c>
      <c r="AA59" s="26" t="s">
        <v>116</v>
      </c>
      <c r="AB59" s="182">
        <f>0.013*100</f>
        <v>1.3</v>
      </c>
      <c r="AC59" s="38" t="s">
        <v>116</v>
      </c>
      <c r="AD59" s="26" t="s">
        <v>116</v>
      </c>
      <c r="AE59" s="182">
        <f>0.013*100</f>
        <v>1.3</v>
      </c>
      <c r="AF59" s="38" t="s">
        <v>116</v>
      </c>
      <c r="AG59" s="26" t="s">
        <v>116</v>
      </c>
    </row>
    <row r="60" spans="2:33" s="86" customFormat="1" ht="12.75" customHeight="1" x14ac:dyDescent="0.2">
      <c r="B60" s="287" t="s">
        <v>137</v>
      </c>
      <c r="C60" s="122" t="s">
        <v>6</v>
      </c>
      <c r="D60" s="182">
        <v>2.3719999999999999</v>
      </c>
      <c r="E60" s="183">
        <v>1.1160000000000001</v>
      </c>
      <c r="F60" s="184">
        <v>3.6970000000000001</v>
      </c>
      <c r="G60" s="182">
        <f>0.024*100</f>
        <v>2.4</v>
      </c>
      <c r="H60" s="183">
        <f>0.011*100</f>
        <v>1.0999999999999999</v>
      </c>
      <c r="I60" s="184">
        <f>0.037*100</f>
        <v>3.6999999999999997</v>
      </c>
      <c r="J60" s="182">
        <f>0.024*100</f>
        <v>2.4</v>
      </c>
      <c r="K60" s="183">
        <f>0.011*100</f>
        <v>1.0999999999999999</v>
      </c>
      <c r="L60" s="184">
        <f>0.037*100</f>
        <v>3.6999999999999997</v>
      </c>
      <c r="M60" s="182">
        <f>0.024*100</f>
        <v>2.4</v>
      </c>
      <c r="N60" s="183">
        <f>0.011*100</f>
        <v>1.0999999999999999</v>
      </c>
      <c r="O60" s="184">
        <f>0.037*100</f>
        <v>3.6999999999999997</v>
      </c>
      <c r="P60" s="182">
        <f>0.024*100</f>
        <v>2.4</v>
      </c>
      <c r="Q60" s="183">
        <f>0.011*100</f>
        <v>1.0999999999999999</v>
      </c>
      <c r="R60" s="184">
        <f>0.037*100</f>
        <v>3.6999999999999997</v>
      </c>
      <c r="S60" s="182">
        <f>0.028*100</f>
        <v>2.8000000000000003</v>
      </c>
      <c r="T60" s="183">
        <f>0.022*100</f>
        <v>2.1999999999999997</v>
      </c>
      <c r="U60" s="184">
        <f>0.034*100</f>
        <v>3.4000000000000004</v>
      </c>
      <c r="V60" s="182">
        <f>0.034*100</f>
        <v>3.4000000000000004</v>
      </c>
      <c r="W60" s="183">
        <f>0.027*100</f>
        <v>2.7</v>
      </c>
      <c r="X60" s="184">
        <f>0.043*100</f>
        <v>4.3</v>
      </c>
      <c r="Y60" s="182">
        <f>0.021*100</f>
        <v>2.1</v>
      </c>
      <c r="Z60" s="38" t="s">
        <v>116</v>
      </c>
      <c r="AA60" s="26" t="s">
        <v>116</v>
      </c>
      <c r="AB60" s="182">
        <f>0.017*100</f>
        <v>1.7000000000000002</v>
      </c>
      <c r="AC60" s="38" t="s">
        <v>116</v>
      </c>
      <c r="AD60" s="26" t="s">
        <v>116</v>
      </c>
      <c r="AE60" s="182">
        <f>0.017*100</f>
        <v>1.7000000000000002</v>
      </c>
      <c r="AF60" s="38" t="s">
        <v>116</v>
      </c>
      <c r="AG60" s="26" t="s">
        <v>116</v>
      </c>
    </row>
    <row r="61" spans="2:33" s="86" customFormat="1" ht="12.75" customHeight="1" x14ac:dyDescent="0.2">
      <c r="B61" s="80"/>
      <c r="C61" s="122"/>
      <c r="D61" s="128"/>
      <c r="E61" s="77"/>
      <c r="F61" s="78"/>
      <c r="G61" s="128"/>
      <c r="H61" s="77"/>
      <c r="I61" s="78"/>
      <c r="J61" s="128"/>
      <c r="K61" s="77"/>
      <c r="L61" s="78"/>
      <c r="M61" s="128"/>
      <c r="N61" s="77"/>
      <c r="O61" s="78"/>
      <c r="P61" s="182"/>
      <c r="Q61" s="77"/>
      <c r="R61" s="78"/>
      <c r="S61" s="128"/>
      <c r="T61" s="77"/>
      <c r="U61" s="78"/>
      <c r="V61" s="128"/>
      <c r="W61" s="77"/>
      <c r="X61" s="78"/>
      <c r="Y61" s="128"/>
      <c r="Z61" s="77"/>
      <c r="AA61" s="78"/>
      <c r="AB61" s="128"/>
      <c r="AC61" s="77"/>
      <c r="AD61" s="78"/>
      <c r="AE61" s="128"/>
      <c r="AF61" s="77"/>
      <c r="AG61" s="78"/>
    </row>
    <row r="62" spans="2:33" s="86" customFormat="1" ht="12.75" customHeight="1" x14ac:dyDescent="0.2">
      <c r="B62" s="80"/>
      <c r="C62" s="122"/>
      <c r="D62" s="128"/>
      <c r="E62" s="77"/>
      <c r="F62" s="78"/>
      <c r="G62" s="128"/>
      <c r="H62" s="77"/>
      <c r="I62" s="78"/>
      <c r="J62" s="128"/>
      <c r="K62" s="77"/>
      <c r="L62" s="78"/>
      <c r="M62" s="128"/>
      <c r="N62" s="77"/>
      <c r="O62" s="78"/>
      <c r="P62" s="128"/>
      <c r="Q62" s="77"/>
      <c r="R62" s="78"/>
      <c r="S62" s="128"/>
      <c r="T62" s="77"/>
      <c r="U62" s="78"/>
      <c r="V62" s="128"/>
      <c r="W62" s="77"/>
      <c r="X62" s="78"/>
      <c r="Y62" s="128"/>
      <c r="Z62" s="77"/>
      <c r="AA62" s="78"/>
      <c r="AB62" s="128"/>
      <c r="AC62" s="77"/>
      <c r="AD62" s="78"/>
      <c r="AE62" s="128"/>
      <c r="AF62" s="77"/>
      <c r="AG62" s="78"/>
    </row>
    <row r="63" spans="2:33" s="86" customFormat="1" ht="12.75" customHeight="1" x14ac:dyDescent="0.2">
      <c r="C63" s="137"/>
      <c r="D63" s="64"/>
      <c r="E63" s="22"/>
      <c r="F63" s="22"/>
      <c r="G63" s="64"/>
      <c r="H63" s="22"/>
      <c r="I63" s="22"/>
      <c r="J63" s="64"/>
      <c r="K63" s="22"/>
      <c r="L63" s="22"/>
      <c r="M63" s="64"/>
      <c r="N63" s="22"/>
      <c r="O63" s="22"/>
      <c r="P63" s="64"/>
      <c r="Q63" s="22"/>
      <c r="R63" s="22"/>
      <c r="S63" s="64"/>
      <c r="T63" s="22"/>
      <c r="U63" s="22"/>
      <c r="V63" s="64"/>
      <c r="W63" s="22"/>
      <c r="X63" s="22"/>
      <c r="Y63" s="64"/>
      <c r="Z63" s="22"/>
      <c r="AA63" s="22"/>
      <c r="AB63" s="64"/>
      <c r="AC63" s="22"/>
      <c r="AD63" s="22"/>
      <c r="AE63" s="64"/>
      <c r="AF63" s="22"/>
      <c r="AG63" s="22"/>
    </row>
    <row r="64" spans="2:33" s="86" customFormat="1" ht="12.75" customHeight="1" x14ac:dyDescent="0.2">
      <c r="B64" s="86" t="s">
        <v>191</v>
      </c>
      <c r="C64" s="122" t="s">
        <v>3</v>
      </c>
      <c r="D64" s="182">
        <v>0.48799999999999999</v>
      </c>
      <c r="E64" s="183">
        <v>0</v>
      </c>
      <c r="F64" s="184">
        <v>2.5819999999999999</v>
      </c>
      <c r="G64" s="182">
        <f>0.005*100</f>
        <v>0.5</v>
      </c>
      <c r="H64" s="183">
        <f>0*100</f>
        <v>0</v>
      </c>
      <c r="I64" s="184">
        <f>0.026*100</f>
        <v>2.6</v>
      </c>
      <c r="J64" s="182">
        <f>0.005*100</f>
        <v>0.5</v>
      </c>
      <c r="K64" s="183">
        <f>0*100</f>
        <v>0</v>
      </c>
      <c r="L64" s="184">
        <f>0.026*100</f>
        <v>2.6</v>
      </c>
      <c r="M64" s="182">
        <f>0.005*100</f>
        <v>0.5</v>
      </c>
      <c r="N64" s="183">
        <f>0*100</f>
        <v>0</v>
      </c>
      <c r="O64" s="184">
        <f>0.026*100</f>
        <v>2.6</v>
      </c>
      <c r="P64" s="182">
        <f>0.005*100</f>
        <v>0.5</v>
      </c>
      <c r="Q64" s="183">
        <f>0*100</f>
        <v>0</v>
      </c>
      <c r="R64" s="184">
        <f>0.026*100</f>
        <v>2.6</v>
      </c>
      <c r="S64" s="182">
        <f>0.005*100</f>
        <v>0.5</v>
      </c>
      <c r="T64" s="183">
        <f>0*100</f>
        <v>0</v>
      </c>
      <c r="U64" s="184">
        <f>0.026*100</f>
        <v>2.6</v>
      </c>
      <c r="V64" s="182">
        <f>0.005*100</f>
        <v>0.5</v>
      </c>
      <c r="W64" s="183">
        <f>0*100</f>
        <v>0</v>
      </c>
      <c r="X64" s="184">
        <f>0.026*100</f>
        <v>2.6</v>
      </c>
      <c r="Y64" s="182">
        <f>0.005*100</f>
        <v>0.5</v>
      </c>
      <c r="Z64" s="38" t="s">
        <v>116</v>
      </c>
      <c r="AA64" s="26" t="s">
        <v>116</v>
      </c>
      <c r="AB64" s="182">
        <f>0.005*100</f>
        <v>0.5</v>
      </c>
      <c r="AC64" s="38" t="s">
        <v>116</v>
      </c>
      <c r="AD64" s="26" t="s">
        <v>116</v>
      </c>
      <c r="AE64" s="182">
        <f>0.005*100</f>
        <v>0.5</v>
      </c>
      <c r="AF64" s="38" t="s">
        <v>116</v>
      </c>
      <c r="AG64" s="26" t="s">
        <v>116</v>
      </c>
    </row>
    <row r="65" spans="2:33" s="86" customFormat="1" ht="12.75" customHeight="1" x14ac:dyDescent="0.2">
      <c r="B65" s="124"/>
      <c r="C65" s="122" t="s">
        <v>50</v>
      </c>
      <c r="D65" s="182">
        <v>0.61799999999999999</v>
      </c>
      <c r="E65" s="183">
        <v>0</v>
      </c>
      <c r="F65" s="184">
        <v>2.411</v>
      </c>
      <c r="G65" s="182">
        <f>0.006*100</f>
        <v>0.6</v>
      </c>
      <c r="H65" s="183">
        <f>0*100</f>
        <v>0</v>
      </c>
      <c r="I65" s="184">
        <f>0.024*100</f>
        <v>2.4</v>
      </c>
      <c r="J65" s="182">
        <f>0.006*100</f>
        <v>0.6</v>
      </c>
      <c r="K65" s="183">
        <f>0*100</f>
        <v>0</v>
      </c>
      <c r="L65" s="184">
        <f>0.024*100</f>
        <v>2.4</v>
      </c>
      <c r="M65" s="182">
        <f>0.006*100</f>
        <v>0.6</v>
      </c>
      <c r="N65" s="183">
        <f>0*100</f>
        <v>0</v>
      </c>
      <c r="O65" s="184">
        <f>0.024*100</f>
        <v>2.4</v>
      </c>
      <c r="P65" s="182">
        <f>0.006*100</f>
        <v>0.6</v>
      </c>
      <c r="Q65" s="183">
        <f>0*100</f>
        <v>0</v>
      </c>
      <c r="R65" s="184">
        <f>0.024*100</f>
        <v>2.4</v>
      </c>
      <c r="S65" s="182">
        <f>0.006*100</f>
        <v>0.6</v>
      </c>
      <c r="T65" s="183">
        <f>0*100</f>
        <v>0</v>
      </c>
      <c r="U65" s="184">
        <f>0.024*100</f>
        <v>2.4</v>
      </c>
      <c r="V65" s="182">
        <f>0.006*100</f>
        <v>0.6</v>
      </c>
      <c r="W65" s="183">
        <f>0*100</f>
        <v>0</v>
      </c>
      <c r="X65" s="184">
        <f>0.024*100</f>
        <v>2.4</v>
      </c>
      <c r="Y65" s="182">
        <f>0.006*100</f>
        <v>0.6</v>
      </c>
      <c r="Z65" s="38" t="s">
        <v>116</v>
      </c>
      <c r="AA65" s="26" t="s">
        <v>116</v>
      </c>
      <c r="AB65" s="182">
        <f>0.006*100</f>
        <v>0.6</v>
      </c>
      <c r="AC65" s="38" t="s">
        <v>116</v>
      </c>
      <c r="AD65" s="26" t="s">
        <v>116</v>
      </c>
      <c r="AE65" s="182">
        <f>0.006*100</f>
        <v>0.6</v>
      </c>
      <c r="AF65" s="38" t="s">
        <v>116</v>
      </c>
      <c r="AG65" s="26" t="s">
        <v>116</v>
      </c>
    </row>
    <row r="66" spans="2:33" s="86" customFormat="1" ht="12.75" customHeight="1" x14ac:dyDescent="0.2">
      <c r="B66" s="80"/>
      <c r="C66" s="122" t="s">
        <v>5</v>
      </c>
      <c r="D66" s="182">
        <v>0.77300000000000002</v>
      </c>
      <c r="E66" s="183">
        <v>0</v>
      </c>
      <c r="F66" s="184">
        <v>2.6429999999999998</v>
      </c>
      <c r="G66" s="182">
        <f>0.008*100</f>
        <v>0.8</v>
      </c>
      <c r="H66" s="183">
        <f>0*100</f>
        <v>0</v>
      </c>
      <c r="I66" s="184">
        <f>0.026*100</f>
        <v>2.6</v>
      </c>
      <c r="J66" s="182">
        <f>0.008*100</f>
        <v>0.8</v>
      </c>
      <c r="K66" s="183">
        <f>0*100</f>
        <v>0</v>
      </c>
      <c r="L66" s="184">
        <f>0.026*100</f>
        <v>2.6</v>
      </c>
      <c r="M66" s="182">
        <f>0.008*100</f>
        <v>0.8</v>
      </c>
      <c r="N66" s="183">
        <f>0*100</f>
        <v>0</v>
      </c>
      <c r="O66" s="184">
        <f>0.026*100</f>
        <v>2.6</v>
      </c>
      <c r="P66" s="182">
        <f>0.008*100</f>
        <v>0.8</v>
      </c>
      <c r="Q66" s="183">
        <f>0*100</f>
        <v>0</v>
      </c>
      <c r="R66" s="184">
        <f>0.026*100</f>
        <v>2.6</v>
      </c>
      <c r="S66" s="182">
        <f>0.008*100</f>
        <v>0.8</v>
      </c>
      <c r="T66" s="183">
        <f>0*100</f>
        <v>0</v>
      </c>
      <c r="U66" s="184">
        <f>0.026*100</f>
        <v>2.6</v>
      </c>
      <c r="V66" s="182">
        <f>0.008*100</f>
        <v>0.8</v>
      </c>
      <c r="W66" s="183">
        <f>0*100</f>
        <v>0</v>
      </c>
      <c r="X66" s="184">
        <f>0.026*100</f>
        <v>2.6</v>
      </c>
      <c r="Y66" s="182">
        <f>0.008*100</f>
        <v>0.8</v>
      </c>
      <c r="Z66" s="38" t="s">
        <v>116</v>
      </c>
      <c r="AA66" s="26" t="s">
        <v>116</v>
      </c>
      <c r="AB66" s="182">
        <f>0.008*100</f>
        <v>0.8</v>
      </c>
      <c r="AC66" s="38" t="s">
        <v>116</v>
      </c>
      <c r="AD66" s="26" t="s">
        <v>116</v>
      </c>
      <c r="AE66" s="182">
        <f>0.008*100</f>
        <v>0.8</v>
      </c>
      <c r="AF66" s="38" t="s">
        <v>116</v>
      </c>
      <c r="AG66" s="26" t="s">
        <v>116</v>
      </c>
    </row>
    <row r="67" spans="2:33" s="86" customFormat="1" ht="12.75" customHeight="1" x14ac:dyDescent="0.2">
      <c r="B67" s="287" t="s">
        <v>138</v>
      </c>
      <c r="C67" s="122" t="s">
        <v>6</v>
      </c>
      <c r="D67" s="182">
        <v>1.879</v>
      </c>
      <c r="E67" s="183">
        <v>0</v>
      </c>
      <c r="F67" s="184">
        <v>4.0880000000000001</v>
      </c>
      <c r="G67" s="182">
        <f>0.019*100</f>
        <v>1.9</v>
      </c>
      <c r="H67" s="183">
        <f>0*100</f>
        <v>0</v>
      </c>
      <c r="I67" s="184">
        <f>0.041*100</f>
        <v>4.1000000000000005</v>
      </c>
      <c r="J67" s="182">
        <f>0.019*100</f>
        <v>1.9</v>
      </c>
      <c r="K67" s="183">
        <f>0*100</f>
        <v>0</v>
      </c>
      <c r="L67" s="184">
        <f>0.041*100</f>
        <v>4.1000000000000005</v>
      </c>
      <c r="M67" s="182">
        <f>0.019*100</f>
        <v>1.9</v>
      </c>
      <c r="N67" s="183">
        <f>0*100</f>
        <v>0</v>
      </c>
      <c r="O67" s="184">
        <f>0.041*100</f>
        <v>4.1000000000000005</v>
      </c>
      <c r="P67" s="182">
        <f>0.019*100</f>
        <v>1.9</v>
      </c>
      <c r="Q67" s="183">
        <f>0*100</f>
        <v>0</v>
      </c>
      <c r="R67" s="184">
        <f>0.041*100</f>
        <v>4.1000000000000005</v>
      </c>
      <c r="S67" s="182">
        <f>0.019*100</f>
        <v>1.9</v>
      </c>
      <c r="T67" s="183">
        <f>0*100</f>
        <v>0</v>
      </c>
      <c r="U67" s="184">
        <f>0.041*100</f>
        <v>4.1000000000000005</v>
      </c>
      <c r="V67" s="182">
        <f>0.019*100</f>
        <v>1.9</v>
      </c>
      <c r="W67" s="183">
        <f>0*100</f>
        <v>0</v>
      </c>
      <c r="X67" s="184">
        <f>0.041*100</f>
        <v>4.1000000000000005</v>
      </c>
      <c r="Y67" s="182">
        <f>0.019*100</f>
        <v>1.9</v>
      </c>
      <c r="Z67" s="38" t="s">
        <v>116</v>
      </c>
      <c r="AA67" s="26" t="s">
        <v>116</v>
      </c>
      <c r="AB67" s="182">
        <f>0.019*100</f>
        <v>1.9</v>
      </c>
      <c r="AC67" s="38" t="s">
        <v>116</v>
      </c>
      <c r="AD67" s="26" t="s">
        <v>116</v>
      </c>
      <c r="AE67" s="182">
        <f>0.019*100</f>
        <v>1.9</v>
      </c>
      <c r="AF67" s="38" t="s">
        <v>116</v>
      </c>
      <c r="AG67" s="26" t="s">
        <v>116</v>
      </c>
    </row>
    <row r="68" spans="2:33" s="86" customFormat="1" ht="12.75" customHeight="1" x14ac:dyDescent="0.2">
      <c r="B68" s="80"/>
      <c r="C68" s="122"/>
      <c r="D68" s="128"/>
      <c r="E68" s="77"/>
      <c r="F68" s="78"/>
      <c r="G68" s="128"/>
      <c r="H68" s="77"/>
      <c r="I68" s="78"/>
      <c r="J68" s="128"/>
      <c r="K68" s="77"/>
      <c r="L68" s="78"/>
      <c r="M68" s="128"/>
      <c r="N68" s="77"/>
      <c r="O68" s="78"/>
      <c r="P68" s="128"/>
      <c r="Q68" s="77"/>
      <c r="R68" s="78"/>
      <c r="S68" s="128"/>
      <c r="T68" s="77"/>
      <c r="U68" s="78"/>
      <c r="V68" s="128"/>
      <c r="W68" s="77"/>
      <c r="X68" s="78"/>
      <c r="Y68" s="128"/>
      <c r="Z68" s="77"/>
      <c r="AA68" s="78"/>
      <c r="AB68" s="128"/>
      <c r="AC68" s="77"/>
      <c r="AD68" s="78"/>
      <c r="AE68" s="128"/>
      <c r="AF68" s="77"/>
      <c r="AG68" s="78"/>
    </row>
    <row r="69" spans="2:33" s="86" customFormat="1" ht="12.75" customHeight="1" x14ac:dyDescent="0.2">
      <c r="B69" s="80"/>
      <c r="C69" s="122"/>
      <c r="D69" s="128"/>
      <c r="E69" s="77"/>
      <c r="F69" s="78"/>
      <c r="G69" s="128"/>
      <c r="H69" s="77"/>
      <c r="I69" s="78"/>
      <c r="J69" s="128"/>
      <c r="K69" s="77"/>
      <c r="L69" s="78"/>
      <c r="M69" s="128"/>
      <c r="N69" s="77"/>
      <c r="O69" s="78"/>
      <c r="P69" s="128"/>
      <c r="Q69" s="77"/>
      <c r="R69" s="78"/>
      <c r="S69" s="128"/>
      <c r="T69" s="77"/>
      <c r="U69" s="78"/>
      <c r="V69" s="128"/>
      <c r="W69" s="77"/>
      <c r="X69" s="78"/>
      <c r="Y69" s="128"/>
      <c r="Z69" s="77"/>
      <c r="AA69" s="78"/>
      <c r="AB69" s="128"/>
      <c r="AC69" s="77"/>
      <c r="AD69" s="78"/>
      <c r="AE69" s="128"/>
      <c r="AF69" s="77"/>
      <c r="AG69" s="78"/>
    </row>
    <row r="70" spans="2:33" s="86" customFormat="1" ht="12.75" customHeight="1" x14ac:dyDescent="0.2">
      <c r="C70" s="137"/>
      <c r="D70" s="64"/>
      <c r="E70" s="22"/>
      <c r="F70" s="22"/>
      <c r="G70" s="64"/>
      <c r="H70" s="22"/>
      <c r="I70" s="22"/>
      <c r="J70" s="64"/>
      <c r="K70" s="22"/>
      <c r="L70" s="22"/>
      <c r="M70" s="64"/>
      <c r="N70" s="22"/>
      <c r="O70" s="22"/>
      <c r="P70" s="64"/>
      <c r="Q70" s="22"/>
      <c r="R70" s="22"/>
      <c r="S70" s="64"/>
      <c r="T70" s="22"/>
      <c r="U70" s="22"/>
      <c r="V70" s="64"/>
      <c r="W70" s="22"/>
      <c r="X70" s="22"/>
      <c r="Y70" s="64"/>
      <c r="Z70" s="22"/>
      <c r="AA70" s="22"/>
      <c r="AB70" s="64"/>
      <c r="AC70" s="22"/>
      <c r="AD70" s="22"/>
      <c r="AE70" s="64"/>
      <c r="AF70" s="22"/>
      <c r="AG70" s="22"/>
    </row>
    <row r="71" spans="2:33" s="86" customFormat="1" ht="12.75" customHeight="1" x14ac:dyDescent="0.2">
      <c r="B71" s="86" t="s">
        <v>192</v>
      </c>
      <c r="C71" s="122" t="s">
        <v>3</v>
      </c>
      <c r="D71" s="182">
        <v>2E-3</v>
      </c>
      <c r="E71" s="183">
        <v>0</v>
      </c>
      <c r="F71" s="184">
        <v>0.30299999999999999</v>
      </c>
      <c r="G71" s="182">
        <f>0*100</f>
        <v>0</v>
      </c>
      <c r="H71" s="183">
        <f>0*100</f>
        <v>0</v>
      </c>
      <c r="I71" s="184">
        <f>0.003*100</f>
        <v>0.3</v>
      </c>
      <c r="J71" s="182">
        <f>0*100</f>
        <v>0</v>
      </c>
      <c r="K71" s="183">
        <f>0*100</f>
        <v>0</v>
      </c>
      <c r="L71" s="184">
        <f>0.003*100</f>
        <v>0.3</v>
      </c>
      <c r="M71" s="182">
        <f>0*100</f>
        <v>0</v>
      </c>
      <c r="N71" s="183">
        <f>0*100</f>
        <v>0</v>
      </c>
      <c r="O71" s="184">
        <f>0.003*100</f>
        <v>0.3</v>
      </c>
      <c r="P71" s="182">
        <f>0*100</f>
        <v>0</v>
      </c>
      <c r="Q71" s="183">
        <f>0*100</f>
        <v>0</v>
      </c>
      <c r="R71" s="184">
        <f>0.003*100</f>
        <v>0.3</v>
      </c>
      <c r="S71" s="182">
        <f>0*100</f>
        <v>0</v>
      </c>
      <c r="T71" s="183">
        <f>0*100</f>
        <v>0</v>
      </c>
      <c r="U71" s="184">
        <f>0.003*100</f>
        <v>0.3</v>
      </c>
      <c r="V71" s="182">
        <f>0*100</f>
        <v>0</v>
      </c>
      <c r="W71" s="183">
        <f>0*100</f>
        <v>0</v>
      </c>
      <c r="X71" s="184">
        <f>0.003*100</f>
        <v>0.3</v>
      </c>
      <c r="Y71" s="182">
        <f>0*100</f>
        <v>0</v>
      </c>
      <c r="Z71" s="38" t="s">
        <v>116</v>
      </c>
      <c r="AA71" s="26" t="s">
        <v>116</v>
      </c>
      <c r="AB71" s="182">
        <f>0*100</f>
        <v>0</v>
      </c>
      <c r="AC71" s="38" t="s">
        <v>116</v>
      </c>
      <c r="AD71" s="26" t="s">
        <v>116</v>
      </c>
      <c r="AE71" s="182">
        <f>0*100</f>
        <v>0</v>
      </c>
      <c r="AF71" s="38" t="s">
        <v>116</v>
      </c>
      <c r="AG71" s="26" t="s">
        <v>116</v>
      </c>
    </row>
    <row r="72" spans="2:33" s="86" customFormat="1" ht="12.75" customHeight="1" x14ac:dyDescent="0.2">
      <c r="B72" s="124"/>
      <c r="C72" s="122" t="s">
        <v>50</v>
      </c>
      <c r="D72" s="182">
        <v>8.4000000000000005E-2</v>
      </c>
      <c r="E72" s="183">
        <v>4.8000000000000001E-2</v>
      </c>
      <c r="F72" s="184">
        <v>0.28599999999999998</v>
      </c>
      <c r="G72" s="182">
        <f>0.001*100</f>
        <v>0.1</v>
      </c>
      <c r="H72" s="183">
        <f>0*100</f>
        <v>0</v>
      </c>
      <c r="I72" s="184">
        <f>0.003*100</f>
        <v>0.3</v>
      </c>
      <c r="J72" s="182">
        <f>0.001*100</f>
        <v>0.1</v>
      </c>
      <c r="K72" s="183">
        <f>0*100</f>
        <v>0</v>
      </c>
      <c r="L72" s="184">
        <f>0.003*100</f>
        <v>0.3</v>
      </c>
      <c r="M72" s="182">
        <f>0.001*100</f>
        <v>0.1</v>
      </c>
      <c r="N72" s="183">
        <f>0*100</f>
        <v>0</v>
      </c>
      <c r="O72" s="184">
        <f>0.003*100</f>
        <v>0.3</v>
      </c>
      <c r="P72" s="182">
        <f>0.001*100</f>
        <v>0.1</v>
      </c>
      <c r="Q72" s="183">
        <f>0*100</f>
        <v>0</v>
      </c>
      <c r="R72" s="184">
        <f>0.003*100</f>
        <v>0.3</v>
      </c>
      <c r="S72" s="182">
        <f>0.001*100</f>
        <v>0.1</v>
      </c>
      <c r="T72" s="183">
        <f>0*100</f>
        <v>0</v>
      </c>
      <c r="U72" s="184">
        <f>0.003*100</f>
        <v>0.3</v>
      </c>
      <c r="V72" s="182">
        <f>0.001*100</f>
        <v>0.1</v>
      </c>
      <c r="W72" s="183">
        <f>0*100</f>
        <v>0</v>
      </c>
      <c r="X72" s="184">
        <f>0.003*100</f>
        <v>0.3</v>
      </c>
      <c r="Y72" s="182">
        <f>0.001*100</f>
        <v>0.1</v>
      </c>
      <c r="Z72" s="38" t="s">
        <v>116</v>
      </c>
      <c r="AA72" s="26" t="s">
        <v>116</v>
      </c>
      <c r="AB72" s="182">
        <f>0.001*100</f>
        <v>0.1</v>
      </c>
      <c r="AC72" s="38" t="s">
        <v>116</v>
      </c>
      <c r="AD72" s="26" t="s">
        <v>116</v>
      </c>
      <c r="AE72" s="182">
        <f>0.001*100</f>
        <v>0.1</v>
      </c>
      <c r="AF72" s="38" t="s">
        <v>116</v>
      </c>
      <c r="AG72" s="26" t="s">
        <v>116</v>
      </c>
    </row>
    <row r="73" spans="2:33" s="86" customFormat="1" ht="12.75" customHeight="1" x14ac:dyDescent="0.2">
      <c r="B73" s="80"/>
      <c r="C73" s="122" t="s">
        <v>5</v>
      </c>
      <c r="D73" s="182">
        <v>3.5999999999999997E-2</v>
      </c>
      <c r="E73" s="183">
        <v>1.4999999999999999E-2</v>
      </c>
      <c r="F73" s="184">
        <v>0.06</v>
      </c>
      <c r="G73" s="182">
        <f>0.001*100</f>
        <v>0.1</v>
      </c>
      <c r="H73" s="183">
        <f>0*100</f>
        <v>0</v>
      </c>
      <c r="I73" s="184">
        <f>0.002*100</f>
        <v>0.2</v>
      </c>
      <c r="J73" s="182">
        <f>0*100</f>
        <v>0</v>
      </c>
      <c r="K73" s="183">
        <f>0*100</f>
        <v>0</v>
      </c>
      <c r="L73" s="184">
        <f>0*100</f>
        <v>0</v>
      </c>
      <c r="M73" s="182">
        <f>0.001*100</f>
        <v>0.1</v>
      </c>
      <c r="N73" s="183">
        <f>0*100</f>
        <v>0</v>
      </c>
      <c r="O73" s="184">
        <f>0.001*100</f>
        <v>0.1</v>
      </c>
      <c r="P73" s="182">
        <f>0*100</f>
        <v>0</v>
      </c>
      <c r="Q73" s="183">
        <f>0*100</f>
        <v>0</v>
      </c>
      <c r="R73" s="184">
        <f>0.001*100</f>
        <v>0.1</v>
      </c>
      <c r="S73" s="182">
        <f>0.001*100</f>
        <v>0.1</v>
      </c>
      <c r="T73" s="183">
        <f>0*100</f>
        <v>0</v>
      </c>
      <c r="U73" s="184">
        <f>0.001*100</f>
        <v>0.1</v>
      </c>
      <c r="V73" s="182">
        <f>0*100</f>
        <v>0</v>
      </c>
      <c r="W73" s="183">
        <f>0*100</f>
        <v>0</v>
      </c>
      <c r="X73" s="184">
        <f>0.001*100</f>
        <v>0.1</v>
      </c>
      <c r="Y73" s="182">
        <f>0.001*100</f>
        <v>0.1</v>
      </c>
      <c r="Z73" s="38" t="s">
        <v>116</v>
      </c>
      <c r="AA73" s="26" t="s">
        <v>116</v>
      </c>
      <c r="AB73" s="182">
        <f>0.001*100</f>
        <v>0.1</v>
      </c>
      <c r="AC73" s="38" t="s">
        <v>116</v>
      </c>
      <c r="AD73" s="26" t="s">
        <v>116</v>
      </c>
      <c r="AE73" s="182">
        <f>0.001*100</f>
        <v>0.1</v>
      </c>
      <c r="AF73" s="38" t="s">
        <v>116</v>
      </c>
      <c r="AG73" s="26" t="s">
        <v>116</v>
      </c>
    </row>
    <row r="74" spans="2:33" s="86" customFormat="1" ht="12.75" customHeight="1" x14ac:dyDescent="0.2">
      <c r="B74" s="287" t="s">
        <v>139</v>
      </c>
      <c r="C74" s="122" t="s">
        <v>6</v>
      </c>
      <c r="D74" s="182">
        <v>0.121</v>
      </c>
      <c r="E74" s="183">
        <v>0.08</v>
      </c>
      <c r="F74" s="184">
        <v>0.48399999999999999</v>
      </c>
      <c r="G74" s="182">
        <f>0.002*100</f>
        <v>0.2</v>
      </c>
      <c r="H74" s="183">
        <f>0.001*100</f>
        <v>0.1</v>
      </c>
      <c r="I74" s="184">
        <f>0.005*100</f>
        <v>0.5</v>
      </c>
      <c r="J74" s="182">
        <f>0.001*100</f>
        <v>0.1</v>
      </c>
      <c r="K74" s="183">
        <f>0.001*100</f>
        <v>0.1</v>
      </c>
      <c r="L74" s="184">
        <f>0.005*100</f>
        <v>0.5</v>
      </c>
      <c r="M74" s="182">
        <f>0.002*100</f>
        <v>0.2</v>
      </c>
      <c r="N74" s="183">
        <f>0.001*100</f>
        <v>0.1</v>
      </c>
      <c r="O74" s="184">
        <f>0.005*100</f>
        <v>0.5</v>
      </c>
      <c r="P74" s="182">
        <f>0.001*100</f>
        <v>0.1</v>
      </c>
      <c r="Q74" s="183">
        <f>0.001*100</f>
        <v>0.1</v>
      </c>
      <c r="R74" s="184">
        <f>0.005*100</f>
        <v>0.5</v>
      </c>
      <c r="S74" s="182">
        <f>0.001*100</f>
        <v>0.1</v>
      </c>
      <c r="T74" s="183">
        <f>0.001*100</f>
        <v>0.1</v>
      </c>
      <c r="U74" s="184">
        <f>0.005*100</f>
        <v>0.5</v>
      </c>
      <c r="V74" s="182">
        <f>0.001*100</f>
        <v>0.1</v>
      </c>
      <c r="W74" s="183">
        <f>0.001*100</f>
        <v>0.1</v>
      </c>
      <c r="X74" s="184">
        <f>0.005*100</f>
        <v>0.5</v>
      </c>
      <c r="Y74" s="182">
        <f>0.002*100</f>
        <v>0.2</v>
      </c>
      <c r="Z74" s="359" t="s">
        <v>116</v>
      </c>
      <c r="AA74" s="360" t="s">
        <v>116</v>
      </c>
      <c r="AB74" s="182">
        <f>0.002*100</f>
        <v>0.2</v>
      </c>
      <c r="AC74" s="359" t="s">
        <v>116</v>
      </c>
      <c r="AD74" s="360" t="s">
        <v>116</v>
      </c>
      <c r="AE74" s="182">
        <f>0.001*100</f>
        <v>0.1</v>
      </c>
      <c r="AF74" s="359" t="s">
        <v>116</v>
      </c>
      <c r="AG74" s="360" t="s">
        <v>116</v>
      </c>
    </row>
    <row r="75" spans="2:33" s="86" customFormat="1" ht="12.75" customHeight="1" x14ac:dyDescent="0.2">
      <c r="B75" s="80"/>
      <c r="C75" s="122"/>
      <c r="D75" s="128"/>
      <c r="E75" s="77"/>
      <c r="F75" s="78"/>
      <c r="G75" s="128"/>
      <c r="H75" s="77"/>
      <c r="I75" s="78"/>
      <c r="J75" s="128"/>
      <c r="K75" s="77"/>
      <c r="L75" s="78"/>
      <c r="M75" s="128"/>
      <c r="N75" s="77"/>
      <c r="O75" s="78"/>
      <c r="P75" s="128"/>
      <c r="Q75" s="77"/>
      <c r="R75" s="78"/>
      <c r="S75" s="128"/>
      <c r="T75" s="77"/>
      <c r="U75" s="78"/>
      <c r="V75" s="128"/>
      <c r="W75" s="77"/>
      <c r="X75" s="78"/>
      <c r="Y75" s="128"/>
      <c r="Z75" s="77"/>
      <c r="AA75" s="78"/>
      <c r="AB75" s="128"/>
      <c r="AC75" s="77"/>
      <c r="AD75" s="78"/>
      <c r="AE75" s="128"/>
      <c r="AF75" s="77"/>
      <c r="AG75" s="78"/>
    </row>
    <row r="76" spans="2:33" s="86" customFormat="1" ht="12.75" customHeight="1" x14ac:dyDescent="0.2">
      <c r="B76" s="80"/>
      <c r="C76" s="122"/>
      <c r="D76" s="128"/>
      <c r="E76" s="77"/>
      <c r="F76" s="78"/>
      <c r="G76" s="128"/>
      <c r="H76" s="77"/>
      <c r="I76" s="78"/>
      <c r="J76" s="128"/>
      <c r="K76" s="77"/>
      <c r="L76" s="78"/>
      <c r="M76" s="128"/>
      <c r="N76" s="77"/>
      <c r="O76" s="78"/>
      <c r="P76" s="128"/>
      <c r="Q76" s="77"/>
      <c r="R76" s="78"/>
      <c r="S76" s="128"/>
      <c r="T76" s="77"/>
      <c r="U76" s="78"/>
      <c r="V76" s="128"/>
      <c r="W76" s="77"/>
      <c r="X76" s="78"/>
      <c r="Y76" s="128"/>
      <c r="Z76" s="77"/>
      <c r="AA76" s="78"/>
      <c r="AB76" s="128"/>
      <c r="AC76" s="77"/>
      <c r="AD76" s="78"/>
      <c r="AE76" s="128"/>
      <c r="AF76" s="77"/>
      <c r="AG76" s="78"/>
    </row>
    <row r="77" spans="2:33" s="86" customFormat="1" ht="12.75" customHeight="1" x14ac:dyDescent="0.2">
      <c r="C77" s="137"/>
      <c r="D77" s="64"/>
      <c r="E77" s="22"/>
      <c r="F77" s="22"/>
      <c r="G77" s="64"/>
      <c r="H77" s="22"/>
      <c r="I77" s="22"/>
      <c r="J77" s="64"/>
      <c r="K77" s="22"/>
      <c r="L77" s="22"/>
      <c r="M77" s="64"/>
      <c r="N77" s="22"/>
      <c r="O77" s="22"/>
      <c r="P77" s="64"/>
      <c r="Q77" s="22"/>
      <c r="R77" s="22"/>
      <c r="S77" s="64"/>
      <c r="T77" s="22"/>
      <c r="U77" s="22"/>
      <c r="V77" s="64"/>
      <c r="W77" s="22"/>
      <c r="X77" s="22"/>
      <c r="Y77" s="64"/>
      <c r="Z77" s="22"/>
      <c r="AA77" s="22"/>
      <c r="AB77" s="64"/>
      <c r="AC77" s="22"/>
      <c r="AD77" s="22"/>
      <c r="AE77" s="64"/>
      <c r="AF77" s="22"/>
      <c r="AG77" s="22"/>
    </row>
    <row r="78" spans="2:33" s="86" customFormat="1" ht="12.75" customHeight="1" x14ac:dyDescent="0.2">
      <c r="B78" s="86" t="s">
        <v>123</v>
      </c>
      <c r="C78" s="122" t="s">
        <v>3</v>
      </c>
      <c r="D78" s="182">
        <v>3.8759999999999999</v>
      </c>
      <c r="E78" s="183">
        <v>0</v>
      </c>
      <c r="F78" s="184">
        <v>12.696</v>
      </c>
      <c r="G78" s="182">
        <f>0.039*100</f>
        <v>3.9</v>
      </c>
      <c r="H78" s="183">
        <f>0*100</f>
        <v>0</v>
      </c>
      <c r="I78" s="184">
        <f>0.127*100</f>
        <v>12.7</v>
      </c>
      <c r="J78" s="182">
        <f>0.039*100</f>
        <v>3.9</v>
      </c>
      <c r="K78" s="183">
        <f>0*100</f>
        <v>0</v>
      </c>
      <c r="L78" s="184">
        <f>0.127*100</f>
        <v>12.7</v>
      </c>
      <c r="M78" s="182">
        <f>0.039*100</f>
        <v>3.9</v>
      </c>
      <c r="N78" s="183">
        <f>0*100</f>
        <v>0</v>
      </c>
      <c r="O78" s="184">
        <f>0.127*100</f>
        <v>12.7</v>
      </c>
      <c r="P78" s="182">
        <f>0.039*100</f>
        <v>3.9</v>
      </c>
      <c r="Q78" s="183">
        <f>0*100</f>
        <v>0</v>
      </c>
      <c r="R78" s="184">
        <f>0.127*100</f>
        <v>12.7</v>
      </c>
      <c r="S78" s="182">
        <f>0.039*100</f>
        <v>3.9</v>
      </c>
      <c r="T78" s="183">
        <f>0*100</f>
        <v>0</v>
      </c>
      <c r="U78" s="184">
        <f>0.127*100</f>
        <v>12.7</v>
      </c>
      <c r="V78" s="182">
        <f>0.039*100</f>
        <v>3.9</v>
      </c>
      <c r="W78" s="183">
        <f>0*100</f>
        <v>0</v>
      </c>
      <c r="X78" s="184">
        <f>0.127*100</f>
        <v>12.7</v>
      </c>
      <c r="Y78" s="182">
        <f>0.039*100</f>
        <v>3.9</v>
      </c>
      <c r="Z78" s="38" t="s">
        <v>116</v>
      </c>
      <c r="AA78" s="26" t="s">
        <v>116</v>
      </c>
      <c r="AB78" s="182">
        <f>0.039*100</f>
        <v>3.9</v>
      </c>
      <c r="AC78" s="38" t="s">
        <v>116</v>
      </c>
      <c r="AD78" s="26" t="s">
        <v>116</v>
      </c>
      <c r="AE78" s="182">
        <f>0.039*100</f>
        <v>3.9</v>
      </c>
      <c r="AF78" s="38" t="s">
        <v>116</v>
      </c>
      <c r="AG78" s="26" t="s">
        <v>116</v>
      </c>
    </row>
    <row r="79" spans="2:33" s="86" customFormat="1" ht="12.75" customHeight="1" x14ac:dyDescent="0.2">
      <c r="B79" s="124"/>
      <c r="C79" s="122" t="s">
        <v>50</v>
      </c>
      <c r="D79" s="182">
        <v>1.0049999999999999</v>
      </c>
      <c r="E79" s="183">
        <v>0</v>
      </c>
      <c r="F79" s="184">
        <v>3.9449999999999998</v>
      </c>
      <c r="G79" s="182">
        <f>0.01*100</f>
        <v>1</v>
      </c>
      <c r="H79" s="183">
        <f>0*100</f>
        <v>0</v>
      </c>
      <c r="I79" s="184">
        <f>0.039*100</f>
        <v>3.9</v>
      </c>
      <c r="J79" s="182">
        <f>0.01*100</f>
        <v>1</v>
      </c>
      <c r="K79" s="183">
        <f>0*100</f>
        <v>0</v>
      </c>
      <c r="L79" s="184">
        <f>0.039*100</f>
        <v>3.9</v>
      </c>
      <c r="M79" s="182">
        <f>0.01*100</f>
        <v>1</v>
      </c>
      <c r="N79" s="183">
        <f>0*100</f>
        <v>0</v>
      </c>
      <c r="O79" s="184">
        <f>0.039*100</f>
        <v>3.9</v>
      </c>
      <c r="P79" s="182">
        <f>0.01*100</f>
        <v>1</v>
      </c>
      <c r="Q79" s="183">
        <f>0*100</f>
        <v>0</v>
      </c>
      <c r="R79" s="184">
        <f>0.039*100</f>
        <v>3.9</v>
      </c>
      <c r="S79" s="182">
        <f>0.01*100</f>
        <v>1</v>
      </c>
      <c r="T79" s="183">
        <f>0*100</f>
        <v>0</v>
      </c>
      <c r="U79" s="184">
        <f>0.039*100</f>
        <v>3.9</v>
      </c>
      <c r="V79" s="182">
        <f>0.01*100</f>
        <v>1</v>
      </c>
      <c r="W79" s="183">
        <f>0*100</f>
        <v>0</v>
      </c>
      <c r="X79" s="184">
        <f>0.039*100</f>
        <v>3.9</v>
      </c>
      <c r="Y79" s="182">
        <f>0.01*100</f>
        <v>1</v>
      </c>
      <c r="Z79" s="38" t="s">
        <v>116</v>
      </c>
      <c r="AA79" s="26" t="s">
        <v>116</v>
      </c>
      <c r="AB79" s="182">
        <f>0.01*100</f>
        <v>1</v>
      </c>
      <c r="AC79" s="38" t="s">
        <v>116</v>
      </c>
      <c r="AD79" s="26" t="s">
        <v>116</v>
      </c>
      <c r="AE79" s="182">
        <f>0.01*100</f>
        <v>1</v>
      </c>
      <c r="AF79" s="38" t="s">
        <v>116</v>
      </c>
      <c r="AG79" s="26" t="s">
        <v>116</v>
      </c>
    </row>
    <row r="80" spans="2:33" s="86" customFormat="1" ht="12.75" customHeight="1" x14ac:dyDescent="0.2">
      <c r="B80" s="80"/>
      <c r="C80" s="122" t="s">
        <v>5</v>
      </c>
      <c r="D80" s="182">
        <v>0.58399999999999996</v>
      </c>
      <c r="E80" s="183">
        <v>0</v>
      </c>
      <c r="F80" s="184">
        <v>3.524</v>
      </c>
      <c r="G80" s="182">
        <f>0.006*100</f>
        <v>0.6</v>
      </c>
      <c r="H80" s="183">
        <f>0*100</f>
        <v>0</v>
      </c>
      <c r="I80" s="184">
        <f>0.035*100</f>
        <v>3.5000000000000004</v>
      </c>
      <c r="J80" s="182">
        <f>0.006*100</f>
        <v>0.6</v>
      </c>
      <c r="K80" s="183">
        <f>0*100</f>
        <v>0</v>
      </c>
      <c r="L80" s="184">
        <f>0.035*100</f>
        <v>3.5000000000000004</v>
      </c>
      <c r="M80" s="182">
        <f>0.006*100</f>
        <v>0.6</v>
      </c>
      <c r="N80" s="183">
        <f>0*100</f>
        <v>0</v>
      </c>
      <c r="O80" s="184">
        <f>0.035*100</f>
        <v>3.5000000000000004</v>
      </c>
      <c r="P80" s="182">
        <f>0.006*100</f>
        <v>0.6</v>
      </c>
      <c r="Q80" s="183">
        <f>0*100</f>
        <v>0</v>
      </c>
      <c r="R80" s="184">
        <f>0.035*100</f>
        <v>3.5000000000000004</v>
      </c>
      <c r="S80" s="182">
        <f>0.006*100</f>
        <v>0.6</v>
      </c>
      <c r="T80" s="183">
        <f>0*100</f>
        <v>0</v>
      </c>
      <c r="U80" s="184">
        <f>0.035*100</f>
        <v>3.5000000000000004</v>
      </c>
      <c r="V80" s="182">
        <f>0.006*100</f>
        <v>0.6</v>
      </c>
      <c r="W80" s="183">
        <f>0*100</f>
        <v>0</v>
      </c>
      <c r="X80" s="184">
        <f>0.035*100</f>
        <v>3.5000000000000004</v>
      </c>
      <c r="Y80" s="182">
        <f>0.006*100</f>
        <v>0.6</v>
      </c>
      <c r="Z80" s="38" t="s">
        <v>116</v>
      </c>
      <c r="AA80" s="26" t="s">
        <v>116</v>
      </c>
      <c r="AB80" s="182">
        <f>0.006*100</f>
        <v>0.6</v>
      </c>
      <c r="AC80" s="38" t="s">
        <v>116</v>
      </c>
      <c r="AD80" s="26" t="s">
        <v>116</v>
      </c>
      <c r="AE80" s="182">
        <f>0.006*100</f>
        <v>0.6</v>
      </c>
      <c r="AF80" s="38" t="s">
        <v>116</v>
      </c>
      <c r="AG80" s="26" t="s">
        <v>116</v>
      </c>
    </row>
    <row r="81" spans="2:34" s="86" customFormat="1" ht="12.75" customHeight="1" x14ac:dyDescent="0.2">
      <c r="B81" s="287" t="s">
        <v>140</v>
      </c>
      <c r="C81" s="122" t="s">
        <v>6</v>
      </c>
      <c r="D81" s="182">
        <v>5.4649999999999999</v>
      </c>
      <c r="E81" s="183">
        <v>0</v>
      </c>
      <c r="F81" s="184">
        <v>15.215999999999999</v>
      </c>
      <c r="G81" s="182">
        <f>0.055*100</f>
        <v>5.5</v>
      </c>
      <c r="H81" s="183">
        <f>0*100</f>
        <v>0</v>
      </c>
      <c r="I81" s="184">
        <f>0.152*100</f>
        <v>15.2</v>
      </c>
      <c r="J81" s="182">
        <f>0.055*100</f>
        <v>5.5</v>
      </c>
      <c r="K81" s="183">
        <f>0*100</f>
        <v>0</v>
      </c>
      <c r="L81" s="184">
        <f>0.152*100</f>
        <v>15.2</v>
      </c>
      <c r="M81" s="182">
        <f>0.055*100</f>
        <v>5.5</v>
      </c>
      <c r="N81" s="183">
        <f>0*100</f>
        <v>0</v>
      </c>
      <c r="O81" s="184">
        <f>0.152*100</f>
        <v>15.2</v>
      </c>
      <c r="P81" s="182">
        <f>0.055*100</f>
        <v>5.5</v>
      </c>
      <c r="Q81" s="183">
        <f>0*100</f>
        <v>0</v>
      </c>
      <c r="R81" s="184">
        <f>0.152*100</f>
        <v>15.2</v>
      </c>
      <c r="S81" s="182">
        <f>0.055*100</f>
        <v>5.5</v>
      </c>
      <c r="T81" s="183">
        <f>0*100</f>
        <v>0</v>
      </c>
      <c r="U81" s="184">
        <f>0.152*100</f>
        <v>15.2</v>
      </c>
      <c r="V81" s="182">
        <f>0.055*100</f>
        <v>5.5</v>
      </c>
      <c r="W81" s="183">
        <f>0*100</f>
        <v>0</v>
      </c>
      <c r="X81" s="184">
        <f>0.152*100</f>
        <v>15.2</v>
      </c>
      <c r="Y81" s="182">
        <f>0.055*100</f>
        <v>5.5</v>
      </c>
      <c r="Z81" s="38" t="s">
        <v>116</v>
      </c>
      <c r="AA81" s="26" t="s">
        <v>116</v>
      </c>
      <c r="AB81" s="182">
        <f>0.055*100</f>
        <v>5.5</v>
      </c>
      <c r="AC81" s="38" t="s">
        <v>116</v>
      </c>
      <c r="AD81" s="26" t="s">
        <v>116</v>
      </c>
      <c r="AE81" s="182">
        <f>0.055*100</f>
        <v>5.5</v>
      </c>
      <c r="AF81" s="38" t="s">
        <v>116</v>
      </c>
      <c r="AG81" s="26" t="s">
        <v>116</v>
      </c>
    </row>
    <row r="82" spans="2:34" s="86" customFormat="1" ht="12.75" customHeight="1" x14ac:dyDescent="0.2">
      <c r="B82" s="80"/>
      <c r="C82" s="122"/>
      <c r="D82" s="128"/>
      <c r="E82" s="77"/>
      <c r="F82" s="78"/>
      <c r="G82" s="128"/>
      <c r="H82" s="77"/>
      <c r="I82" s="78"/>
      <c r="J82" s="128"/>
      <c r="K82" s="77"/>
      <c r="L82" s="78"/>
      <c r="M82" s="128"/>
      <c r="N82" s="77"/>
      <c r="O82" s="78"/>
      <c r="P82" s="128"/>
      <c r="Q82" s="77"/>
      <c r="R82" s="78"/>
      <c r="S82" s="128"/>
      <c r="T82" s="77"/>
      <c r="U82" s="78"/>
      <c r="V82" s="128"/>
      <c r="W82" s="77"/>
      <c r="X82" s="78"/>
      <c r="Y82" s="128"/>
      <c r="Z82" s="77"/>
      <c r="AA82" s="78"/>
      <c r="AB82" s="128"/>
      <c r="AC82" s="77"/>
      <c r="AD82" s="78"/>
      <c r="AE82" s="128"/>
      <c r="AF82" s="77"/>
      <c r="AG82" s="78"/>
    </row>
    <row r="83" spans="2:34" s="86" customFormat="1" ht="12.75" customHeight="1" x14ac:dyDescent="0.2">
      <c r="B83" s="80"/>
      <c r="C83" s="122"/>
      <c r="D83" s="128"/>
      <c r="E83" s="77"/>
      <c r="F83" s="78"/>
      <c r="G83" s="128"/>
      <c r="H83" s="77"/>
      <c r="I83" s="78"/>
      <c r="J83" s="128"/>
      <c r="K83" s="77"/>
      <c r="L83" s="78"/>
      <c r="M83" s="128"/>
      <c r="N83" s="77"/>
      <c r="O83" s="78"/>
      <c r="P83" s="128"/>
      <c r="Q83" s="77"/>
      <c r="R83" s="78"/>
      <c r="S83" s="128"/>
      <c r="T83" s="77"/>
      <c r="U83" s="78"/>
      <c r="V83" s="128"/>
      <c r="W83" s="77"/>
      <c r="X83" s="78"/>
      <c r="Y83" s="128"/>
      <c r="Z83" s="77"/>
      <c r="AA83" s="78"/>
      <c r="AB83" s="128"/>
      <c r="AC83" s="77"/>
      <c r="AD83" s="78"/>
      <c r="AE83" s="128"/>
      <c r="AF83" s="77"/>
      <c r="AG83" s="78"/>
    </row>
    <row r="84" spans="2:34" s="86" customFormat="1" ht="12.75" customHeight="1" x14ac:dyDescent="0.2">
      <c r="C84" s="137"/>
      <c r="D84" s="64"/>
      <c r="E84" s="22"/>
      <c r="F84" s="22"/>
      <c r="G84" s="64"/>
      <c r="H84" s="22"/>
      <c r="I84" s="22"/>
      <c r="J84" s="64"/>
      <c r="K84" s="22"/>
      <c r="L84" s="22"/>
      <c r="M84" s="64"/>
      <c r="N84" s="22"/>
      <c r="O84" s="22"/>
      <c r="P84" s="64"/>
      <c r="Q84" s="22"/>
      <c r="R84" s="22"/>
      <c r="S84" s="64"/>
      <c r="T84" s="22"/>
      <c r="U84" s="22"/>
      <c r="V84" s="64"/>
      <c r="W84" s="22"/>
      <c r="X84" s="22"/>
      <c r="Y84" s="64"/>
      <c r="Z84" s="22"/>
      <c r="AA84" s="22"/>
      <c r="AB84" s="64"/>
      <c r="AC84" s="22"/>
      <c r="AD84" s="22"/>
      <c r="AE84" s="64"/>
      <c r="AF84" s="22"/>
      <c r="AG84" s="22"/>
    </row>
    <row r="85" spans="2:34" s="86" customFormat="1" ht="12.75" customHeight="1" x14ac:dyDescent="0.2">
      <c r="B85" s="86" t="s">
        <v>124</v>
      </c>
      <c r="C85" s="122" t="s">
        <v>3</v>
      </c>
      <c r="D85" s="123" t="s">
        <v>119</v>
      </c>
      <c r="E85" s="38" t="s">
        <v>119</v>
      </c>
      <c r="F85" s="26" t="s">
        <v>119</v>
      </c>
      <c r="G85" s="123" t="s">
        <v>119</v>
      </c>
      <c r="H85" s="38" t="s">
        <v>119</v>
      </c>
      <c r="I85" s="26" t="s">
        <v>119</v>
      </c>
      <c r="J85" s="123" t="s">
        <v>119</v>
      </c>
      <c r="K85" s="38" t="s">
        <v>119</v>
      </c>
      <c r="L85" s="26" t="s">
        <v>119</v>
      </c>
      <c r="M85" s="123" t="s">
        <v>119</v>
      </c>
      <c r="N85" s="38" t="s">
        <v>119</v>
      </c>
      <c r="O85" s="26" t="s">
        <v>119</v>
      </c>
      <c r="P85" s="123" t="s">
        <v>119</v>
      </c>
      <c r="Q85" s="38" t="s">
        <v>119</v>
      </c>
      <c r="R85" s="26" t="s">
        <v>119</v>
      </c>
      <c r="S85" s="123" t="s">
        <v>119</v>
      </c>
      <c r="T85" s="38" t="s">
        <v>119</v>
      </c>
      <c r="U85" s="26" t="s">
        <v>119</v>
      </c>
      <c r="V85" s="123" t="s">
        <v>119</v>
      </c>
      <c r="W85" s="38" t="s">
        <v>119</v>
      </c>
      <c r="X85" s="26" t="s">
        <v>119</v>
      </c>
      <c r="Y85" s="123" t="s">
        <v>119</v>
      </c>
      <c r="Z85" s="38" t="s">
        <v>119</v>
      </c>
      <c r="AA85" s="26" t="s">
        <v>119</v>
      </c>
      <c r="AB85" s="123" t="s">
        <v>119</v>
      </c>
      <c r="AC85" s="38" t="s">
        <v>119</v>
      </c>
      <c r="AD85" s="26" t="s">
        <v>119</v>
      </c>
      <c r="AE85" s="123" t="s">
        <v>119</v>
      </c>
      <c r="AF85" s="38" t="s">
        <v>119</v>
      </c>
      <c r="AG85" s="26" t="s">
        <v>119</v>
      </c>
    </row>
    <row r="86" spans="2:34" s="86" customFormat="1" ht="12.75" customHeight="1" x14ac:dyDescent="0.2">
      <c r="B86" s="124"/>
      <c r="C86" s="122" t="s">
        <v>50</v>
      </c>
      <c r="D86" s="123" t="s">
        <v>119</v>
      </c>
      <c r="E86" s="38" t="s">
        <v>119</v>
      </c>
      <c r="F86" s="26" t="s">
        <v>119</v>
      </c>
      <c r="G86" s="123" t="s">
        <v>119</v>
      </c>
      <c r="H86" s="38" t="s">
        <v>119</v>
      </c>
      <c r="I86" s="26" t="s">
        <v>119</v>
      </c>
      <c r="J86" s="123" t="s">
        <v>119</v>
      </c>
      <c r="K86" s="38" t="s">
        <v>119</v>
      </c>
      <c r="L86" s="26" t="s">
        <v>119</v>
      </c>
      <c r="M86" s="123" t="s">
        <v>119</v>
      </c>
      <c r="N86" s="38" t="s">
        <v>119</v>
      </c>
      <c r="O86" s="26" t="s">
        <v>119</v>
      </c>
      <c r="P86" s="123" t="s">
        <v>119</v>
      </c>
      <c r="Q86" s="38" t="s">
        <v>119</v>
      </c>
      <c r="R86" s="26" t="s">
        <v>119</v>
      </c>
      <c r="S86" s="123" t="s">
        <v>119</v>
      </c>
      <c r="T86" s="38" t="s">
        <v>119</v>
      </c>
      <c r="U86" s="26" t="s">
        <v>119</v>
      </c>
      <c r="V86" s="123" t="s">
        <v>119</v>
      </c>
      <c r="W86" s="38" t="s">
        <v>119</v>
      </c>
      <c r="X86" s="26" t="s">
        <v>119</v>
      </c>
      <c r="Y86" s="123" t="s">
        <v>119</v>
      </c>
      <c r="Z86" s="38" t="s">
        <v>119</v>
      </c>
      <c r="AA86" s="26" t="s">
        <v>119</v>
      </c>
      <c r="AB86" s="123" t="s">
        <v>119</v>
      </c>
      <c r="AC86" s="38" t="s">
        <v>119</v>
      </c>
      <c r="AD86" s="26" t="s">
        <v>119</v>
      </c>
      <c r="AE86" s="123" t="s">
        <v>119</v>
      </c>
      <c r="AF86" s="38" t="s">
        <v>119</v>
      </c>
      <c r="AG86" s="26" t="s">
        <v>119</v>
      </c>
    </row>
    <row r="87" spans="2:34" s="86" customFormat="1" ht="12.75" customHeight="1" x14ac:dyDescent="0.2">
      <c r="B87" s="80"/>
      <c r="C87" s="122" t="s">
        <v>5</v>
      </c>
      <c r="D87" s="123" t="s">
        <v>119</v>
      </c>
      <c r="E87" s="38" t="s">
        <v>119</v>
      </c>
      <c r="F87" s="26" t="s">
        <v>119</v>
      </c>
      <c r="G87" s="123" t="s">
        <v>119</v>
      </c>
      <c r="H87" s="38" t="s">
        <v>119</v>
      </c>
      <c r="I87" s="26" t="s">
        <v>119</v>
      </c>
      <c r="J87" s="123" t="s">
        <v>119</v>
      </c>
      <c r="K87" s="38" t="s">
        <v>119</v>
      </c>
      <c r="L87" s="26" t="s">
        <v>119</v>
      </c>
      <c r="M87" s="123" t="s">
        <v>119</v>
      </c>
      <c r="N87" s="38" t="s">
        <v>119</v>
      </c>
      <c r="O87" s="26" t="s">
        <v>119</v>
      </c>
      <c r="P87" s="123" t="s">
        <v>119</v>
      </c>
      <c r="Q87" s="38" t="s">
        <v>119</v>
      </c>
      <c r="R87" s="26" t="s">
        <v>119</v>
      </c>
      <c r="S87" s="123" t="s">
        <v>119</v>
      </c>
      <c r="T87" s="38" t="s">
        <v>119</v>
      </c>
      <c r="U87" s="26" t="s">
        <v>119</v>
      </c>
      <c r="V87" s="123" t="s">
        <v>119</v>
      </c>
      <c r="W87" s="38" t="s">
        <v>119</v>
      </c>
      <c r="X87" s="26" t="s">
        <v>119</v>
      </c>
      <c r="Y87" s="123" t="s">
        <v>119</v>
      </c>
      <c r="Z87" s="38" t="s">
        <v>119</v>
      </c>
      <c r="AA87" s="26" t="s">
        <v>119</v>
      </c>
      <c r="AB87" s="123" t="s">
        <v>119</v>
      </c>
      <c r="AC87" s="38" t="s">
        <v>119</v>
      </c>
      <c r="AD87" s="26" t="s">
        <v>119</v>
      </c>
      <c r="AE87" s="123" t="s">
        <v>119</v>
      </c>
      <c r="AF87" s="38" t="s">
        <v>119</v>
      </c>
      <c r="AG87" s="26" t="s">
        <v>119</v>
      </c>
    </row>
    <row r="88" spans="2:34" s="86" customFormat="1" ht="12.75" customHeight="1" x14ac:dyDescent="0.2">
      <c r="B88" s="80"/>
      <c r="C88" s="122" t="s">
        <v>6</v>
      </c>
      <c r="D88" s="123" t="s">
        <v>119</v>
      </c>
      <c r="E88" s="38" t="s">
        <v>119</v>
      </c>
      <c r="F88" s="26" t="s">
        <v>119</v>
      </c>
      <c r="G88" s="123" t="s">
        <v>119</v>
      </c>
      <c r="H88" s="38" t="s">
        <v>119</v>
      </c>
      <c r="I88" s="26" t="s">
        <v>119</v>
      </c>
      <c r="J88" s="123" t="s">
        <v>119</v>
      </c>
      <c r="K88" s="38" t="s">
        <v>119</v>
      </c>
      <c r="L88" s="26" t="s">
        <v>119</v>
      </c>
      <c r="M88" s="123" t="s">
        <v>119</v>
      </c>
      <c r="N88" s="38" t="s">
        <v>119</v>
      </c>
      <c r="O88" s="26" t="s">
        <v>119</v>
      </c>
      <c r="P88" s="123" t="s">
        <v>119</v>
      </c>
      <c r="Q88" s="38" t="s">
        <v>119</v>
      </c>
      <c r="R88" s="26" t="s">
        <v>119</v>
      </c>
      <c r="S88" s="123" t="s">
        <v>119</v>
      </c>
      <c r="T88" s="38" t="s">
        <v>119</v>
      </c>
      <c r="U88" s="26" t="s">
        <v>119</v>
      </c>
      <c r="V88" s="123" t="s">
        <v>119</v>
      </c>
      <c r="W88" s="38" t="s">
        <v>119</v>
      </c>
      <c r="X88" s="26" t="s">
        <v>119</v>
      </c>
      <c r="Y88" s="123" t="s">
        <v>119</v>
      </c>
      <c r="Z88" s="38" t="s">
        <v>119</v>
      </c>
      <c r="AA88" s="26" t="s">
        <v>119</v>
      </c>
      <c r="AB88" s="123" t="s">
        <v>119</v>
      </c>
      <c r="AC88" s="38" t="s">
        <v>119</v>
      </c>
      <c r="AD88" s="26" t="s">
        <v>119</v>
      </c>
      <c r="AE88" s="123" t="s">
        <v>119</v>
      </c>
      <c r="AF88" s="38" t="s">
        <v>119</v>
      </c>
      <c r="AG88" s="26" t="s">
        <v>119</v>
      </c>
    </row>
    <row r="89" spans="2:34" s="86" customFormat="1" ht="12.75" customHeight="1" x14ac:dyDescent="0.2">
      <c r="B89" s="80"/>
      <c r="C89" s="122"/>
      <c r="D89" s="128"/>
      <c r="E89" s="77"/>
      <c r="F89" s="78"/>
      <c r="G89" s="128"/>
      <c r="H89" s="77"/>
      <c r="I89" s="78"/>
      <c r="J89" s="133"/>
      <c r="K89" s="77"/>
      <c r="L89" s="78"/>
      <c r="M89" s="133"/>
      <c r="N89" s="77"/>
      <c r="O89" s="78"/>
      <c r="P89" s="133"/>
      <c r="Q89" s="77"/>
      <c r="R89" s="78"/>
      <c r="S89" s="133"/>
      <c r="T89" s="77"/>
      <c r="U89" s="78"/>
      <c r="V89" s="133"/>
      <c r="W89" s="77"/>
      <c r="X89" s="78"/>
      <c r="Y89" s="133"/>
      <c r="Z89" s="77"/>
      <c r="AA89" s="78"/>
      <c r="AB89" s="133"/>
      <c r="AC89" s="77"/>
      <c r="AD89" s="78"/>
      <c r="AE89" s="133"/>
      <c r="AF89" s="77"/>
      <c r="AG89" s="78"/>
    </row>
    <row r="90" spans="2:34" s="86" customFormat="1" ht="12.75" customHeight="1" x14ac:dyDescent="0.2">
      <c r="B90" s="80"/>
      <c r="C90" s="122"/>
      <c r="D90" s="128"/>
      <c r="E90" s="77"/>
      <c r="F90" s="78"/>
      <c r="G90" s="128"/>
      <c r="H90" s="77"/>
      <c r="I90" s="78"/>
      <c r="J90" s="133"/>
      <c r="K90" s="77"/>
      <c r="L90" s="78"/>
      <c r="M90" s="133"/>
      <c r="N90" s="77"/>
      <c r="O90" s="78"/>
      <c r="P90" s="133"/>
      <c r="Q90" s="77"/>
      <c r="R90" s="78"/>
      <c r="S90" s="133"/>
      <c r="T90" s="77"/>
      <c r="U90" s="78"/>
      <c r="V90" s="133"/>
      <c r="W90" s="77"/>
      <c r="X90" s="78"/>
      <c r="Y90" s="133"/>
      <c r="Z90" s="77"/>
      <c r="AA90" s="78"/>
      <c r="AB90" s="133"/>
      <c r="AC90" s="77"/>
      <c r="AD90" s="78"/>
      <c r="AE90" s="133"/>
      <c r="AF90" s="77"/>
      <c r="AG90" s="78"/>
    </row>
    <row r="91" spans="2:34" s="86" customFormat="1" ht="12.75" customHeight="1" x14ac:dyDescent="0.2">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row>
    <row r="92" spans="2:34" s="86" customFormat="1" ht="12.75" customHeight="1" x14ac:dyDescent="0.2">
      <c r="B92" s="86" t="s">
        <v>31</v>
      </c>
      <c r="C92" s="122" t="s">
        <v>3</v>
      </c>
      <c r="D92" s="182">
        <v>2.403</v>
      </c>
      <c r="E92" s="183">
        <v>1.79</v>
      </c>
      <c r="F92" s="268">
        <v>3.05</v>
      </c>
      <c r="G92" s="182">
        <f>0.028*100</f>
        <v>2.8000000000000003</v>
      </c>
      <c r="H92" s="183">
        <f>0.021*100</f>
        <v>2.1</v>
      </c>
      <c r="I92" s="184">
        <f>0.035*100</f>
        <v>3.5000000000000004</v>
      </c>
      <c r="J92" s="182">
        <f>0.023*100</f>
        <v>2.2999999999999998</v>
      </c>
      <c r="K92" s="183">
        <f>0.018*100</f>
        <v>1.7999999999999998</v>
      </c>
      <c r="L92" s="184">
        <f>0.028*100</f>
        <v>2.8000000000000003</v>
      </c>
      <c r="M92" s="182">
        <f>0.026*100</f>
        <v>2.6</v>
      </c>
      <c r="N92" s="183">
        <f>0.021*100</f>
        <v>2.1</v>
      </c>
      <c r="O92" s="184">
        <f>0.029*100</f>
        <v>2.9000000000000004</v>
      </c>
      <c r="P92" s="182">
        <f>0.028*100</f>
        <v>2.8000000000000003</v>
      </c>
      <c r="Q92" s="183">
        <f>0.024*100</f>
        <v>2.4</v>
      </c>
      <c r="R92" s="184">
        <f>0.033*100</f>
        <v>3.3000000000000003</v>
      </c>
      <c r="S92" s="182">
        <f>0.024*100</f>
        <v>2.4</v>
      </c>
      <c r="T92" s="183">
        <f>0.019*100</f>
        <v>1.9</v>
      </c>
      <c r="U92" s="184">
        <f>0.03*100</f>
        <v>3</v>
      </c>
      <c r="V92" s="182">
        <f>0.029*100</f>
        <v>2.9000000000000004</v>
      </c>
      <c r="W92" s="183">
        <f>0.024*100</f>
        <v>2.4</v>
      </c>
      <c r="X92" s="184">
        <f>0.034*100</f>
        <v>3.4000000000000004</v>
      </c>
      <c r="Y92" s="182">
        <f>0.025*100</f>
        <v>2.5</v>
      </c>
      <c r="Z92" s="183">
        <f>0.02*100</f>
        <v>2</v>
      </c>
      <c r="AA92" s="184">
        <f>0.029*100</f>
        <v>2.9000000000000004</v>
      </c>
      <c r="AB92" s="182">
        <f>0.026*100</f>
        <v>2.6</v>
      </c>
      <c r="AC92" s="183">
        <f>0.02*100</f>
        <v>2</v>
      </c>
      <c r="AD92" s="184">
        <f>0.033*100</f>
        <v>3.3000000000000003</v>
      </c>
      <c r="AE92" s="182">
        <f>0.022*100</f>
        <v>2.1999999999999997</v>
      </c>
      <c r="AF92" s="183">
        <f>0.016*100</f>
        <v>1.6</v>
      </c>
      <c r="AG92" s="184">
        <f>0.029*100</f>
        <v>2.9000000000000004</v>
      </c>
      <c r="AH92" s="73"/>
    </row>
    <row r="93" spans="2:34" s="86" customFormat="1" ht="12.75" customHeight="1" x14ac:dyDescent="0.2">
      <c r="B93" s="124"/>
      <c r="C93" s="122" t="s">
        <v>50</v>
      </c>
      <c r="D93" s="182">
        <v>1.0389999999999999</v>
      </c>
      <c r="E93" s="183">
        <v>0.67500000000000004</v>
      </c>
      <c r="F93" s="184">
        <v>1.4319999999999999</v>
      </c>
      <c r="G93" s="182">
        <f>0.012*100</f>
        <v>1.2</v>
      </c>
      <c r="H93" s="183">
        <f>0.009*100</f>
        <v>0.89999999999999991</v>
      </c>
      <c r="I93" s="184">
        <f>0.016*100</f>
        <v>1.6</v>
      </c>
      <c r="J93" s="182">
        <f>0.013*100</f>
        <v>1.3</v>
      </c>
      <c r="K93" s="183">
        <f>0.01*100</f>
        <v>1</v>
      </c>
      <c r="L93" s="184">
        <f>0.017*100</f>
        <v>1.7000000000000002</v>
      </c>
      <c r="M93" s="182">
        <f>0.012*100</f>
        <v>1.2</v>
      </c>
      <c r="N93" s="183">
        <f>0.01*100</f>
        <v>1</v>
      </c>
      <c r="O93" s="184">
        <f>0.014*100</f>
        <v>1.4000000000000001</v>
      </c>
      <c r="P93" s="182">
        <f>0.01*100</f>
        <v>1</v>
      </c>
      <c r="Q93" s="183">
        <f>0.008*100</f>
        <v>0.8</v>
      </c>
      <c r="R93" s="184">
        <f>0.011*100</f>
        <v>1.0999999999999999</v>
      </c>
      <c r="S93" s="182">
        <f>0.015*100</f>
        <v>1.5</v>
      </c>
      <c r="T93" s="183">
        <f>0.01*100</f>
        <v>1</v>
      </c>
      <c r="U93" s="184">
        <f>0.021*100</f>
        <v>2.1</v>
      </c>
      <c r="V93" s="182">
        <f>0.012*100</f>
        <v>1.2</v>
      </c>
      <c r="W93" s="183">
        <f>0.01*100</f>
        <v>1</v>
      </c>
      <c r="X93" s="184">
        <f>0.014*100</f>
        <v>1.4000000000000001</v>
      </c>
      <c r="Y93" s="182">
        <f>0.012*100</f>
        <v>1.2</v>
      </c>
      <c r="Z93" s="183">
        <f>0.008*100</f>
        <v>0.8</v>
      </c>
      <c r="AA93" s="184">
        <f>0.016*100</f>
        <v>1.6</v>
      </c>
      <c r="AB93" s="182">
        <f>0.012*100</f>
        <v>1.2</v>
      </c>
      <c r="AC93" s="183">
        <f>0.009*100</f>
        <v>0.89999999999999991</v>
      </c>
      <c r="AD93" s="184">
        <f>0.015*100</f>
        <v>1.5</v>
      </c>
      <c r="AE93" s="182">
        <f>0.015*100</f>
        <v>1.5</v>
      </c>
      <c r="AF93" s="183">
        <f>0.012*100</f>
        <v>1.2</v>
      </c>
      <c r="AG93" s="184">
        <f>0.018*100</f>
        <v>1.7999999999999998</v>
      </c>
    </row>
    <row r="94" spans="2:34" s="86" customFormat="1" ht="12.75" customHeight="1" x14ac:dyDescent="0.2">
      <c r="B94" s="80"/>
      <c r="C94" s="122" t="s">
        <v>5</v>
      </c>
      <c r="D94" s="182">
        <v>0.41</v>
      </c>
      <c r="E94" s="183">
        <v>0.22500000000000001</v>
      </c>
      <c r="F94" s="184">
        <v>0.61699999999999999</v>
      </c>
      <c r="G94" s="182">
        <f>0.005*100</f>
        <v>0.5</v>
      </c>
      <c r="H94" s="183">
        <f>0.003*100</f>
        <v>0.3</v>
      </c>
      <c r="I94" s="184">
        <f>0.006*100</f>
        <v>0.6</v>
      </c>
      <c r="J94" s="182">
        <f>0.006*100</f>
        <v>0.6</v>
      </c>
      <c r="K94" s="183">
        <f>0.005*100</f>
        <v>0.5</v>
      </c>
      <c r="L94" s="184">
        <f>0.009*100</f>
        <v>0.89999999999999991</v>
      </c>
      <c r="M94" s="182">
        <f>0.007*100</f>
        <v>0.70000000000000007</v>
      </c>
      <c r="N94" s="183">
        <f>0.005*100</f>
        <v>0.5</v>
      </c>
      <c r="O94" s="184">
        <f>0.009*100</f>
        <v>0.89999999999999991</v>
      </c>
      <c r="P94" s="123" t="s">
        <v>232</v>
      </c>
      <c r="Q94" s="183">
        <f>0.005*100</f>
        <v>0.5</v>
      </c>
      <c r="R94" s="184">
        <f>0.008*100</f>
        <v>0.8</v>
      </c>
      <c r="S94" s="182">
        <f>0.014*100</f>
        <v>1.4000000000000001</v>
      </c>
      <c r="T94" s="183">
        <f>0.011*100</f>
        <v>1.0999999999999999</v>
      </c>
      <c r="U94" s="184">
        <f>0.018*100</f>
        <v>1.7999999999999998</v>
      </c>
      <c r="V94" s="182">
        <f>0.014*100</f>
        <v>1.4000000000000001</v>
      </c>
      <c r="W94" s="183">
        <f>0.012*100</f>
        <v>1.2</v>
      </c>
      <c r="X94" s="184">
        <f>0.017*100</f>
        <v>1.7000000000000002</v>
      </c>
      <c r="Y94" s="182">
        <f>0.013*100</f>
        <v>1.3</v>
      </c>
      <c r="Z94" s="183">
        <f>0.009*100</f>
        <v>0.89999999999999991</v>
      </c>
      <c r="AA94" s="184">
        <f>0.017*100</f>
        <v>1.7000000000000002</v>
      </c>
      <c r="AB94" s="182">
        <f>0.014*100</f>
        <v>1.4000000000000001</v>
      </c>
      <c r="AC94" s="183">
        <f>0.011*100</f>
        <v>1.0999999999999999</v>
      </c>
      <c r="AD94" s="184">
        <f>0.017*100</f>
        <v>1.7000000000000002</v>
      </c>
      <c r="AE94" s="182">
        <f>0.014*100</f>
        <v>1.4000000000000001</v>
      </c>
      <c r="AF94" s="183">
        <f>0.01*100</f>
        <v>1</v>
      </c>
      <c r="AG94" s="184">
        <f>0.018*100</f>
        <v>1.7999999999999998</v>
      </c>
    </row>
    <row r="95" spans="2:34" s="86" customFormat="1" ht="12.75" customHeight="1" x14ac:dyDescent="0.2">
      <c r="B95" s="288" t="s">
        <v>200</v>
      </c>
      <c r="C95" s="122" t="s">
        <v>6</v>
      </c>
      <c r="D95" s="182">
        <v>3.8519999999999999</v>
      </c>
      <c r="E95" s="183">
        <v>3.12</v>
      </c>
      <c r="F95" s="184">
        <v>4.6109999999999998</v>
      </c>
      <c r="G95" s="182">
        <f>0.045*100</f>
        <v>4.5</v>
      </c>
      <c r="H95" s="183">
        <f>0.037*100</f>
        <v>3.6999999999999997</v>
      </c>
      <c r="I95" s="184">
        <f>0.053*100</f>
        <v>5.3</v>
      </c>
      <c r="J95" s="182">
        <f>0.043*100</f>
        <v>4.3</v>
      </c>
      <c r="K95" s="183">
        <f>0.037*100</f>
        <v>3.6999999999999997</v>
      </c>
      <c r="L95" s="184">
        <f>0.049*100</f>
        <v>4.9000000000000004</v>
      </c>
      <c r="M95" s="182">
        <f>0.044*100</f>
        <v>4.3999999999999995</v>
      </c>
      <c r="N95" s="183">
        <f>0.039*100</f>
        <v>3.9</v>
      </c>
      <c r="O95" s="184">
        <f>0.048*100</f>
        <v>4.8</v>
      </c>
      <c r="P95" s="182">
        <f>0.044*100</f>
        <v>4.3999999999999995</v>
      </c>
      <c r="Q95" s="183">
        <f>0.039*100</f>
        <v>3.9</v>
      </c>
      <c r="R95" s="184">
        <f>0.05*100</f>
        <v>5</v>
      </c>
      <c r="S95" s="182">
        <f>0.054*100</f>
        <v>5.4</v>
      </c>
      <c r="T95" s="183">
        <f>0.045*100</f>
        <v>4.5</v>
      </c>
      <c r="U95" s="184">
        <f>0.063*100</f>
        <v>6.3</v>
      </c>
      <c r="V95" s="182">
        <f>0.055*100</f>
        <v>5.5</v>
      </c>
      <c r="W95" s="183">
        <f>0.049*100</f>
        <v>4.9000000000000004</v>
      </c>
      <c r="X95" s="184">
        <f>0.06*100</f>
        <v>6</v>
      </c>
      <c r="Y95" s="182">
        <f>0.05*100</f>
        <v>5</v>
      </c>
      <c r="Z95" s="183">
        <f>0.042*100</f>
        <v>4.2</v>
      </c>
      <c r="AA95" s="184">
        <f>0.056*100</f>
        <v>5.6000000000000005</v>
      </c>
      <c r="AB95" s="182">
        <f>0.052*100</f>
        <v>5.2</v>
      </c>
      <c r="AC95" s="183">
        <f>0.044*100</f>
        <v>4.3999999999999995</v>
      </c>
      <c r="AD95" s="184">
        <f>0.06*100</f>
        <v>6</v>
      </c>
      <c r="AE95" s="182">
        <f>0.051*100</f>
        <v>5.0999999999999996</v>
      </c>
      <c r="AF95" s="183">
        <f>0.043*100</f>
        <v>4.3</v>
      </c>
      <c r="AG95" s="184">
        <f>0.06*100</f>
        <v>6</v>
      </c>
    </row>
    <row r="96" spans="2:34" s="86" customFormat="1" ht="12.75" customHeight="1" x14ac:dyDescent="0.2">
      <c r="B96" s="80"/>
      <c r="C96" s="122"/>
      <c r="D96" s="128"/>
      <c r="E96" s="77"/>
      <c r="F96" s="78"/>
      <c r="G96" s="128"/>
      <c r="H96" s="77"/>
      <c r="I96" s="78"/>
      <c r="J96" s="128"/>
      <c r="K96" s="77"/>
      <c r="L96" s="78"/>
      <c r="M96" s="128"/>
      <c r="N96" s="77"/>
      <c r="O96" s="78"/>
      <c r="P96" s="128"/>
      <c r="Q96" s="77"/>
      <c r="R96" s="78"/>
      <c r="S96" s="128"/>
      <c r="T96" s="77"/>
      <c r="U96" s="78"/>
      <c r="V96" s="128"/>
      <c r="W96" s="77"/>
      <c r="X96" s="78"/>
      <c r="Y96" s="128"/>
      <c r="Z96" s="77"/>
      <c r="AA96" s="78"/>
      <c r="AB96" s="128"/>
      <c r="AC96" s="77"/>
      <c r="AD96" s="78"/>
      <c r="AE96" s="128"/>
      <c r="AF96" s="77"/>
      <c r="AG96" s="78"/>
    </row>
    <row r="97" spans="2:35" s="86" customFormat="1" ht="12.75" customHeight="1" x14ac:dyDescent="0.2">
      <c r="B97" s="80"/>
      <c r="C97" s="122"/>
      <c r="D97" s="128"/>
      <c r="E97" s="77"/>
      <c r="F97" s="78"/>
      <c r="G97" s="128"/>
      <c r="H97" s="77"/>
      <c r="I97" s="78"/>
      <c r="J97" s="128"/>
      <c r="K97" s="77"/>
      <c r="L97" s="78"/>
      <c r="M97" s="128"/>
      <c r="N97" s="77"/>
      <c r="O97" s="78"/>
      <c r="P97" s="128"/>
      <c r="Q97" s="77"/>
      <c r="R97" s="78"/>
      <c r="S97" s="128"/>
      <c r="T97" s="77"/>
      <c r="U97" s="78"/>
      <c r="V97" s="128"/>
      <c r="W97" s="77"/>
      <c r="X97" s="78"/>
      <c r="Y97" s="128"/>
      <c r="Z97" s="77"/>
      <c r="AA97" s="78"/>
      <c r="AB97" s="128"/>
      <c r="AC97" s="77"/>
      <c r="AD97" s="78"/>
      <c r="AE97" s="128"/>
      <c r="AF97" s="77"/>
      <c r="AG97" s="78"/>
    </row>
    <row r="98" spans="2:35" s="86" customFormat="1" ht="12.75" customHeight="1" x14ac:dyDescent="0.2">
      <c r="D98" s="390"/>
      <c r="E98" s="390"/>
      <c r="F98" s="390"/>
      <c r="G98" s="390"/>
      <c r="H98" s="390"/>
      <c r="I98" s="390"/>
      <c r="J98" s="390"/>
      <c r="K98" s="390"/>
      <c r="L98" s="390"/>
      <c r="M98" s="389"/>
      <c r="N98" s="389"/>
      <c r="O98" s="389"/>
      <c r="P98" s="389"/>
      <c r="Q98" s="389"/>
      <c r="R98" s="389"/>
      <c r="S98" s="389"/>
      <c r="T98" s="389"/>
      <c r="U98" s="389"/>
      <c r="V98" s="389"/>
      <c r="W98" s="389"/>
      <c r="X98" s="389"/>
      <c r="Y98" s="389"/>
      <c r="Z98" s="389"/>
      <c r="AA98" s="389"/>
      <c r="AB98" s="389"/>
      <c r="AC98" s="389"/>
      <c r="AD98" s="389"/>
      <c r="AE98" s="389"/>
      <c r="AF98" s="389"/>
      <c r="AG98" s="389"/>
    </row>
    <row r="99" spans="2:35" s="86" customFormat="1" ht="12.75" customHeight="1" x14ac:dyDescent="0.2">
      <c r="B99" s="92" t="s">
        <v>189</v>
      </c>
      <c r="C99" s="122" t="s">
        <v>3</v>
      </c>
      <c r="D99" s="214" t="s">
        <v>116</v>
      </c>
      <c r="E99" s="215" t="s">
        <v>116</v>
      </c>
      <c r="F99" s="216" t="s">
        <v>116</v>
      </c>
      <c r="G99" s="182">
        <f>0.017*100</f>
        <v>1.7000000000000002</v>
      </c>
      <c r="H99" s="183">
        <f>0.009*100</f>
        <v>0.89999999999999991</v>
      </c>
      <c r="I99" s="184">
        <f>0.026*100</f>
        <v>2.6</v>
      </c>
      <c r="J99" s="182">
        <f>0.022*100</f>
        <v>2.1999999999999997</v>
      </c>
      <c r="K99" s="183">
        <f>0.015*100</f>
        <v>1.5</v>
      </c>
      <c r="L99" s="184">
        <f>0.029*100</f>
        <v>2.9000000000000004</v>
      </c>
      <c r="M99" s="182">
        <f>0.021*100</f>
        <v>2.1</v>
      </c>
      <c r="N99" s="183">
        <f>0.017*100</f>
        <v>1.7000000000000002</v>
      </c>
      <c r="O99" s="184">
        <f>0.027*100</f>
        <v>2.7</v>
      </c>
      <c r="P99" s="182">
        <f>0.022*100</f>
        <v>2.1999999999999997</v>
      </c>
      <c r="Q99" s="183">
        <f>0.017*100</f>
        <v>1.7000000000000002</v>
      </c>
      <c r="R99" s="184">
        <f>0.028*100</f>
        <v>2.8000000000000003</v>
      </c>
      <c r="S99" s="182">
        <f>0.019*100</f>
        <v>1.9</v>
      </c>
      <c r="T99" s="183">
        <f>0.013*100</f>
        <v>1.3</v>
      </c>
      <c r="U99" s="184">
        <f>0.026*100</f>
        <v>2.6</v>
      </c>
      <c r="V99" s="182">
        <f>0.018*100</f>
        <v>1.7999999999999998</v>
      </c>
      <c r="W99" s="183">
        <f>0.014*100</f>
        <v>1.4000000000000001</v>
      </c>
      <c r="X99" s="184">
        <f>0.023*100</f>
        <v>2.2999999999999998</v>
      </c>
      <c r="Y99" s="182">
        <f>0.02*100</f>
        <v>2</v>
      </c>
      <c r="Z99" s="183">
        <f>0.015*100</f>
        <v>1.5</v>
      </c>
      <c r="AA99" s="184">
        <f>0.026*100</f>
        <v>2.6</v>
      </c>
      <c r="AB99" s="182">
        <f>0.023*100</f>
        <v>2.2999999999999998</v>
      </c>
      <c r="AC99" s="183">
        <f>0.015*100</f>
        <v>1.5</v>
      </c>
      <c r="AD99" s="184">
        <f>0.034*100</f>
        <v>3.4000000000000004</v>
      </c>
      <c r="AE99" s="182">
        <f>0.018*100</f>
        <v>1.7999999999999998</v>
      </c>
      <c r="AF99" s="183">
        <f>0.009*100</f>
        <v>0.89999999999999991</v>
      </c>
      <c r="AG99" s="184">
        <f>0.029*100</f>
        <v>2.9000000000000004</v>
      </c>
    </row>
    <row r="100" spans="2:35" s="86" customFormat="1" ht="12.75" customHeight="1" x14ac:dyDescent="0.2">
      <c r="B100" s="135"/>
      <c r="C100" s="122" t="s">
        <v>50</v>
      </c>
      <c r="D100" s="214" t="s">
        <v>116</v>
      </c>
      <c r="E100" s="215" t="s">
        <v>116</v>
      </c>
      <c r="F100" s="216" t="s">
        <v>116</v>
      </c>
      <c r="G100" s="182">
        <f>0.016*100</f>
        <v>1.6</v>
      </c>
      <c r="H100" s="183">
        <f>0.01*100</f>
        <v>1</v>
      </c>
      <c r="I100" s="184">
        <f>0.022*100</f>
        <v>2.1999999999999997</v>
      </c>
      <c r="J100" s="182">
        <f>0.016*100</f>
        <v>1.6</v>
      </c>
      <c r="K100" s="183">
        <f>0.011*100</f>
        <v>1.0999999999999999</v>
      </c>
      <c r="L100" s="184">
        <f>0.021*100</f>
        <v>2.1</v>
      </c>
      <c r="M100" s="182">
        <f>0.013*100</f>
        <v>1.3</v>
      </c>
      <c r="N100" s="183">
        <f>0.01*100</f>
        <v>1</v>
      </c>
      <c r="O100" s="184">
        <f>0.016*100</f>
        <v>1.6</v>
      </c>
      <c r="P100" s="182">
        <f>0.01*100</f>
        <v>1</v>
      </c>
      <c r="Q100" s="183">
        <f>0.008*100</f>
        <v>0.8</v>
      </c>
      <c r="R100" s="184">
        <f>0.012*100</f>
        <v>1.2</v>
      </c>
      <c r="S100" s="182">
        <f>0.016*100</f>
        <v>1.6</v>
      </c>
      <c r="T100" s="183">
        <f>0.01*100</f>
        <v>1</v>
      </c>
      <c r="U100" s="184">
        <f>0.023*100</f>
        <v>2.2999999999999998</v>
      </c>
      <c r="V100" s="182">
        <f>0.013*100</f>
        <v>1.3</v>
      </c>
      <c r="W100" s="183">
        <f>0.011*100</f>
        <v>1.0999999999999999</v>
      </c>
      <c r="X100" s="184">
        <f>0.016*100</f>
        <v>1.6</v>
      </c>
      <c r="Y100" s="182">
        <f>0.014*100</f>
        <v>1.4000000000000001</v>
      </c>
      <c r="Z100" s="183">
        <f>0.009*100</f>
        <v>0.89999999999999991</v>
      </c>
      <c r="AA100" s="184">
        <f>0.018*100</f>
        <v>1.7999999999999998</v>
      </c>
      <c r="AB100" s="182">
        <f>0.01*100</f>
        <v>1</v>
      </c>
      <c r="AC100" s="183">
        <f>0.008*100</f>
        <v>0.8</v>
      </c>
      <c r="AD100" s="184">
        <f>0.013*100</f>
        <v>1.3</v>
      </c>
      <c r="AE100" s="182">
        <f>0.017*100</f>
        <v>1.7000000000000002</v>
      </c>
      <c r="AF100" s="183">
        <f>0.013*100</f>
        <v>1.3</v>
      </c>
      <c r="AG100" s="184">
        <f>0.023*100</f>
        <v>2.2999999999999998</v>
      </c>
    </row>
    <row r="101" spans="2:35" s="86" customFormat="1" ht="12.75" customHeight="1" x14ac:dyDescent="0.2">
      <c r="B101" s="92"/>
      <c r="C101" s="122" t="s">
        <v>5</v>
      </c>
      <c r="D101" s="214" t="s">
        <v>116</v>
      </c>
      <c r="E101" s="215" t="s">
        <v>116</v>
      </c>
      <c r="F101" s="216" t="s">
        <v>116</v>
      </c>
      <c r="G101" s="182">
        <f>0.006*100</f>
        <v>0.6</v>
      </c>
      <c r="H101" s="183">
        <f>0.004*100</f>
        <v>0.4</v>
      </c>
      <c r="I101" s="184">
        <f>0.009*100</f>
        <v>0.89999999999999991</v>
      </c>
      <c r="J101" s="182">
        <f>0.007*100</f>
        <v>0.70000000000000007</v>
      </c>
      <c r="K101" s="183">
        <f>0.005*100</f>
        <v>0.5</v>
      </c>
      <c r="L101" s="184">
        <f>0.01*100</f>
        <v>1</v>
      </c>
      <c r="M101" s="182">
        <f>0.008*100</f>
        <v>0.8</v>
      </c>
      <c r="N101" s="183">
        <f>0.006*100</f>
        <v>0.6</v>
      </c>
      <c r="O101" s="184">
        <f>0.01*100</f>
        <v>1</v>
      </c>
      <c r="P101" s="123" t="s">
        <v>233</v>
      </c>
      <c r="Q101" s="183">
        <f>0.007*100</f>
        <v>0.70000000000000007</v>
      </c>
      <c r="R101" s="184">
        <f>0.01*100</f>
        <v>1</v>
      </c>
      <c r="S101" s="182">
        <f>0.015*100</f>
        <v>1.5</v>
      </c>
      <c r="T101" s="183">
        <f>0.012*100</f>
        <v>1.2</v>
      </c>
      <c r="U101" s="184">
        <f>0.019*100</f>
        <v>1.9</v>
      </c>
      <c r="V101" s="182">
        <f>0.017*100</f>
        <v>1.7000000000000002</v>
      </c>
      <c r="W101" s="183">
        <f>0.014*100</f>
        <v>1.4000000000000001</v>
      </c>
      <c r="X101" s="184">
        <f>0.02*100</f>
        <v>2</v>
      </c>
      <c r="Y101" s="182">
        <f>0.017*100</f>
        <v>1.7000000000000002</v>
      </c>
      <c r="Z101" s="183">
        <f>0.012*100</f>
        <v>1.2</v>
      </c>
      <c r="AA101" s="184">
        <f>0.022*100</f>
        <v>2.1999999999999997</v>
      </c>
      <c r="AB101" s="182">
        <f>0.015*100</f>
        <v>1.5</v>
      </c>
      <c r="AC101" s="183">
        <f>0.012*100</f>
        <v>1.2</v>
      </c>
      <c r="AD101" s="184">
        <f>0.018*100</f>
        <v>1.7999999999999998</v>
      </c>
      <c r="AE101" s="182">
        <f>0.018*100</f>
        <v>1.7999999999999998</v>
      </c>
      <c r="AF101" s="183">
        <f>0.014*100</f>
        <v>1.4000000000000001</v>
      </c>
      <c r="AG101" s="184">
        <f>0.023*100</f>
        <v>2.2999999999999998</v>
      </c>
    </row>
    <row r="102" spans="2:35" s="86" customFormat="1" ht="12.75" customHeight="1" x14ac:dyDescent="0.2">
      <c r="B102" s="288" t="s">
        <v>302</v>
      </c>
      <c r="C102" s="122" t="s">
        <v>6</v>
      </c>
      <c r="D102" s="214" t="s">
        <v>116</v>
      </c>
      <c r="E102" s="215" t="s">
        <v>116</v>
      </c>
      <c r="F102" s="216" t="s">
        <v>116</v>
      </c>
      <c r="G102" s="182">
        <f>0.039*100</f>
        <v>3.9</v>
      </c>
      <c r="H102" s="183">
        <f>0.029*100</f>
        <v>2.9000000000000004</v>
      </c>
      <c r="I102" s="184">
        <f>0.049*100</f>
        <v>4.9000000000000004</v>
      </c>
      <c r="J102" s="182">
        <f>0.045*100</f>
        <v>4.5</v>
      </c>
      <c r="K102" s="183">
        <f>0.036*100</f>
        <v>3.5999999999999996</v>
      </c>
      <c r="L102" s="184">
        <f>0.054*100</f>
        <v>5.4</v>
      </c>
      <c r="M102" s="182">
        <f>0.042*100</f>
        <v>4.2</v>
      </c>
      <c r="N102" s="183">
        <f>0.036*100</f>
        <v>3.5999999999999996</v>
      </c>
      <c r="O102" s="184">
        <f>0.048*100</f>
        <v>4.8</v>
      </c>
      <c r="P102" s="182">
        <f>0.041*100</f>
        <v>4.1000000000000005</v>
      </c>
      <c r="Q102" s="183">
        <f>0.035*100</f>
        <v>3.5000000000000004</v>
      </c>
      <c r="R102" s="184">
        <f>0.047*100</f>
        <v>4.7</v>
      </c>
      <c r="S102" s="182">
        <f>0.051*100</f>
        <v>5.0999999999999996</v>
      </c>
      <c r="T102" s="183">
        <f>0.041*100</f>
        <v>4.1000000000000005</v>
      </c>
      <c r="U102" s="184">
        <f>0.061*100</f>
        <v>6.1</v>
      </c>
      <c r="V102" s="182">
        <f>0.048*100</f>
        <v>4.8</v>
      </c>
      <c r="W102" s="183">
        <f>0.043*100</f>
        <v>4.3</v>
      </c>
      <c r="X102" s="184">
        <f>0.054*100</f>
        <v>5.4</v>
      </c>
      <c r="Y102" s="182">
        <f>0.051*100</f>
        <v>5.0999999999999996</v>
      </c>
      <c r="Z102" s="183">
        <f>0.042*100</f>
        <v>4.2</v>
      </c>
      <c r="AA102" s="184">
        <f>0.059*100</f>
        <v>5.8999999999999995</v>
      </c>
      <c r="AB102" s="182">
        <f>0.049*100</f>
        <v>4.9000000000000004</v>
      </c>
      <c r="AC102" s="183">
        <f>0.039*100</f>
        <v>3.9</v>
      </c>
      <c r="AD102" s="184">
        <f>0.06*100</f>
        <v>6</v>
      </c>
      <c r="AE102" s="182">
        <f>0.053*100</f>
        <v>5.3</v>
      </c>
      <c r="AF102" s="183">
        <f>0.043*100</f>
        <v>4.3</v>
      </c>
      <c r="AG102" s="184">
        <f>0.065*100</f>
        <v>6.5</v>
      </c>
      <c r="AI102" s="136"/>
    </row>
    <row r="103" spans="2:35" s="86" customFormat="1" ht="12.75" customHeight="1" x14ac:dyDescent="0.2">
      <c r="B103" s="92"/>
      <c r="C103" s="122"/>
      <c r="D103" s="217"/>
      <c r="E103" s="218"/>
      <c r="F103" s="219"/>
      <c r="G103" s="217"/>
      <c r="H103" s="218"/>
      <c r="I103" s="219"/>
      <c r="J103" s="128"/>
      <c r="K103" s="77"/>
      <c r="L103" s="78"/>
      <c r="M103" s="128"/>
      <c r="N103" s="77"/>
      <c r="O103" s="78"/>
      <c r="P103" s="128"/>
      <c r="Q103" s="77"/>
      <c r="R103" s="78"/>
      <c r="S103" s="128"/>
      <c r="T103" s="77"/>
      <c r="U103" s="78"/>
      <c r="V103" s="128"/>
      <c r="W103" s="77"/>
      <c r="X103" s="78"/>
      <c r="Y103" s="128"/>
      <c r="Z103" s="77"/>
      <c r="AA103" s="78"/>
      <c r="AB103" s="128"/>
      <c r="AC103" s="77"/>
      <c r="AD103" s="78"/>
      <c r="AE103" s="128"/>
      <c r="AF103" s="77"/>
      <c r="AG103" s="78"/>
    </row>
    <row r="104" spans="2:35" s="86" customFormat="1" ht="12.75" customHeight="1" x14ac:dyDescent="0.2">
      <c r="B104" s="92"/>
      <c r="C104" s="122"/>
      <c r="D104" s="217"/>
      <c r="E104" s="218"/>
      <c r="F104" s="219"/>
      <c r="G104" s="217"/>
      <c r="H104" s="218"/>
      <c r="I104" s="219"/>
      <c r="J104" s="128"/>
      <c r="K104" s="77"/>
      <c r="L104" s="78"/>
      <c r="M104" s="128"/>
      <c r="N104" s="77"/>
      <c r="O104" s="78"/>
      <c r="P104" s="128"/>
      <c r="Q104" s="77"/>
      <c r="R104" s="78"/>
      <c r="S104" s="128"/>
      <c r="T104" s="77"/>
      <c r="U104" s="78"/>
      <c r="V104" s="128"/>
      <c r="W104" s="77"/>
      <c r="X104" s="78"/>
      <c r="Y104" s="128"/>
      <c r="Z104" s="77"/>
      <c r="AA104" s="78"/>
      <c r="AB104" s="128"/>
      <c r="AC104" s="77"/>
      <c r="AD104" s="78"/>
      <c r="AE104" s="128"/>
      <c r="AF104" s="77"/>
      <c r="AG104" s="78"/>
    </row>
    <row r="105" spans="2:35" s="86" customFormat="1" ht="12.75" customHeight="1" x14ac:dyDescent="0.2">
      <c r="D105" s="392"/>
      <c r="E105" s="392"/>
      <c r="F105" s="392"/>
      <c r="G105" s="392"/>
      <c r="H105" s="392"/>
      <c r="I105" s="392"/>
      <c r="J105" s="390"/>
      <c r="K105" s="390"/>
      <c r="L105" s="390"/>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row>
    <row r="106" spans="2:35" s="86" customFormat="1" ht="12.75" customHeight="1" x14ac:dyDescent="0.2">
      <c r="B106" s="92" t="s">
        <v>190</v>
      </c>
      <c r="C106" s="122" t="s">
        <v>3</v>
      </c>
      <c r="D106" s="214" t="s">
        <v>116</v>
      </c>
      <c r="E106" s="215" t="s">
        <v>116</v>
      </c>
      <c r="F106" s="216" t="s">
        <v>116</v>
      </c>
      <c r="G106" s="182">
        <f>0.027*100</f>
        <v>2.7</v>
      </c>
      <c r="H106" s="183">
        <f>0.02*100</f>
        <v>2</v>
      </c>
      <c r="I106" s="184">
        <f>0.034*100</f>
        <v>3.4000000000000004</v>
      </c>
      <c r="J106" s="182">
        <f>0.025*100</f>
        <v>2.5</v>
      </c>
      <c r="K106" s="183">
        <f>0.018*100</f>
        <v>1.7999999999999998</v>
      </c>
      <c r="L106" s="184">
        <f>0.032*100</f>
        <v>3.2</v>
      </c>
      <c r="M106" s="182">
        <f>0.033*100</f>
        <v>3.3000000000000003</v>
      </c>
      <c r="N106" s="183">
        <f>0.026*100</f>
        <v>2.6</v>
      </c>
      <c r="O106" s="184">
        <f>0.041*100</f>
        <v>4.1000000000000005</v>
      </c>
      <c r="P106" s="182">
        <f>0.04*100</f>
        <v>4</v>
      </c>
      <c r="Q106" s="183">
        <f>0.031*100</f>
        <v>3.1</v>
      </c>
      <c r="R106" s="184">
        <f>0.05*100</f>
        <v>5</v>
      </c>
      <c r="S106" s="182">
        <f>0.034*100</f>
        <v>3.4000000000000004</v>
      </c>
      <c r="T106" s="183">
        <f>0.026*100</f>
        <v>2.6</v>
      </c>
      <c r="U106" s="184">
        <f>0.044*100</f>
        <v>4.3999999999999995</v>
      </c>
      <c r="V106" s="182">
        <f>0.047*100</f>
        <v>4.7</v>
      </c>
      <c r="W106" s="183">
        <f>0.038*100</f>
        <v>3.8</v>
      </c>
      <c r="X106" s="184">
        <f>0.057*100</f>
        <v>5.7</v>
      </c>
      <c r="Y106" s="182">
        <f>0.032*100</f>
        <v>3.2</v>
      </c>
      <c r="Z106" s="183">
        <f>0.024*100</f>
        <v>2.4</v>
      </c>
      <c r="AA106" s="184">
        <f>0.041*100</f>
        <v>4.1000000000000005</v>
      </c>
      <c r="AB106" s="182">
        <f>0.03*100</f>
        <v>3</v>
      </c>
      <c r="AC106" s="183">
        <f>0.024*100</f>
        <v>2.4</v>
      </c>
      <c r="AD106" s="184">
        <f>0.038*100</f>
        <v>3.8</v>
      </c>
      <c r="AE106" s="182">
        <f>0.027*100</f>
        <v>2.7</v>
      </c>
      <c r="AF106" s="183">
        <f>0.021*100</f>
        <v>2.1</v>
      </c>
      <c r="AG106" s="184">
        <f>0.034*100</f>
        <v>3.4000000000000004</v>
      </c>
    </row>
    <row r="107" spans="2:35" s="86" customFormat="1" ht="12.75" customHeight="1" x14ac:dyDescent="0.2">
      <c r="B107" s="135"/>
      <c r="C107" s="122" t="s">
        <v>50</v>
      </c>
      <c r="D107" s="214" t="s">
        <v>116</v>
      </c>
      <c r="E107" s="215" t="s">
        <v>116</v>
      </c>
      <c r="F107" s="216" t="s">
        <v>116</v>
      </c>
      <c r="G107" s="182">
        <f>0.01*100</f>
        <v>1</v>
      </c>
      <c r="H107" s="183">
        <f>0.006*100</f>
        <v>0.6</v>
      </c>
      <c r="I107" s="184">
        <f>0.015*100</f>
        <v>1.5</v>
      </c>
      <c r="J107" s="182">
        <f>0.009*100</f>
        <v>0.89999999999999991</v>
      </c>
      <c r="K107" s="183">
        <f>0.005*100</f>
        <v>0.5</v>
      </c>
      <c r="L107" s="184">
        <f>0.013*100</f>
        <v>1.3</v>
      </c>
      <c r="M107" s="182">
        <f>0.009*100</f>
        <v>0.89999999999999991</v>
      </c>
      <c r="N107" s="183">
        <f>0.005*100</f>
        <v>0.5</v>
      </c>
      <c r="O107" s="184">
        <f>0.013*100</f>
        <v>1.3</v>
      </c>
      <c r="P107" s="182">
        <f>0.008*100</f>
        <v>0.8</v>
      </c>
      <c r="Q107" s="183">
        <f>0.006*100</f>
        <v>0.6</v>
      </c>
      <c r="R107" s="184">
        <f>0.011*100</f>
        <v>1.0999999999999999</v>
      </c>
      <c r="S107" s="182">
        <f>0.014*100</f>
        <v>1.4000000000000001</v>
      </c>
      <c r="T107" s="183">
        <f>0.007*100</f>
        <v>0.70000000000000007</v>
      </c>
      <c r="U107" s="184">
        <f>0.019*100</f>
        <v>1.9</v>
      </c>
      <c r="V107" s="182">
        <f>0.01*100</f>
        <v>1</v>
      </c>
      <c r="W107" s="183">
        <f>0.007*100</f>
        <v>0.70000000000000007</v>
      </c>
      <c r="X107" s="184">
        <f>0.013*100</f>
        <v>1.3</v>
      </c>
      <c r="Y107" s="182">
        <f>0.01*100</f>
        <v>1</v>
      </c>
      <c r="Z107" s="183">
        <f>0.006*100</f>
        <v>0.6</v>
      </c>
      <c r="AA107" s="184">
        <f>0.014*100</f>
        <v>1.4000000000000001</v>
      </c>
      <c r="AB107" s="182">
        <f>0.014*100</f>
        <v>1.4000000000000001</v>
      </c>
      <c r="AC107" s="183">
        <f>0.009*100</f>
        <v>0.89999999999999991</v>
      </c>
      <c r="AD107" s="184">
        <f>0.021*100</f>
        <v>2.1</v>
      </c>
      <c r="AE107" s="182">
        <f>0.012*100</f>
        <v>1.2</v>
      </c>
      <c r="AF107" s="183">
        <f>0.009*100</f>
        <v>0.89999999999999991</v>
      </c>
      <c r="AG107" s="184">
        <f>0.016*100</f>
        <v>1.6</v>
      </c>
    </row>
    <row r="108" spans="2:35" s="86" customFormat="1" ht="12.75" customHeight="1" x14ac:dyDescent="0.2">
      <c r="B108" s="92"/>
      <c r="C108" s="122" t="s">
        <v>5</v>
      </c>
      <c r="D108" s="214" t="s">
        <v>116</v>
      </c>
      <c r="E108" s="215" t="s">
        <v>116</v>
      </c>
      <c r="F108" s="216" t="s">
        <v>116</v>
      </c>
      <c r="G108" s="182">
        <f>0.004*100</f>
        <v>0.4</v>
      </c>
      <c r="H108" s="183">
        <f>0.001*100</f>
        <v>0.1</v>
      </c>
      <c r="I108" s="184">
        <f>0.007*100</f>
        <v>0.70000000000000007</v>
      </c>
      <c r="J108" s="182">
        <f>0.005*100</f>
        <v>0.5</v>
      </c>
      <c r="K108" s="183">
        <f>0.003*100</f>
        <v>0.3</v>
      </c>
      <c r="L108" s="184">
        <f>0.008*100</f>
        <v>0.8</v>
      </c>
      <c r="M108" s="182">
        <f>0.005*100</f>
        <v>0.5</v>
      </c>
      <c r="N108" s="183">
        <f>0.003*100</f>
        <v>0.3</v>
      </c>
      <c r="O108" s="184">
        <f>0.007*100</f>
        <v>0.70000000000000007</v>
      </c>
      <c r="P108" s="123" t="s">
        <v>231</v>
      </c>
      <c r="Q108" s="183">
        <f>0.001*100</f>
        <v>0.1</v>
      </c>
      <c r="R108" s="184">
        <f>0.003*100</f>
        <v>0.3</v>
      </c>
      <c r="S108" s="182">
        <f>0.012*100</f>
        <v>1.2</v>
      </c>
      <c r="T108" s="183">
        <f>0.007*100</f>
        <v>0.70000000000000007</v>
      </c>
      <c r="U108" s="184">
        <f>0.017*100</f>
        <v>1.7000000000000002</v>
      </c>
      <c r="V108" s="182">
        <f>0.01*100</f>
        <v>1</v>
      </c>
      <c r="W108" s="183">
        <f>0.007*100</f>
        <v>0.70000000000000007</v>
      </c>
      <c r="X108" s="184">
        <f>0.013*100</f>
        <v>1.3</v>
      </c>
      <c r="Y108" s="182">
        <f>0.007*100</f>
        <v>0.70000000000000007</v>
      </c>
      <c r="Z108" s="183">
        <f>0.003*100</f>
        <v>0.3</v>
      </c>
      <c r="AA108" s="184">
        <f>0.01*100</f>
        <v>1</v>
      </c>
      <c r="AB108" s="182">
        <f>0.012*100</f>
        <v>1.2</v>
      </c>
      <c r="AC108" s="183">
        <f>0.007*100</f>
        <v>0.70000000000000007</v>
      </c>
      <c r="AD108" s="184">
        <f>0.017*100</f>
        <v>1.7000000000000002</v>
      </c>
      <c r="AE108" s="182">
        <f>0.009*100</f>
        <v>0.89999999999999991</v>
      </c>
      <c r="AF108" s="183">
        <f>0.005*100</f>
        <v>0.5</v>
      </c>
      <c r="AG108" s="184">
        <f>0.013*100</f>
        <v>1.3</v>
      </c>
    </row>
    <row r="109" spans="2:35" s="86" customFormat="1" ht="12.75" customHeight="1" x14ac:dyDescent="0.2">
      <c r="B109" s="288" t="s">
        <v>302</v>
      </c>
      <c r="C109" s="122" t="s">
        <v>6</v>
      </c>
      <c r="D109" s="214" t="s">
        <v>116</v>
      </c>
      <c r="E109" s="215" t="s">
        <v>116</v>
      </c>
      <c r="F109" s="216" t="s">
        <v>116</v>
      </c>
      <c r="G109" s="182">
        <f>0.04*100</f>
        <v>4</v>
      </c>
      <c r="H109" s="183">
        <f>0.032*100</f>
        <v>3.2</v>
      </c>
      <c r="I109" s="184">
        <f>0.05*100</f>
        <v>5</v>
      </c>
      <c r="J109" s="182">
        <f>0.039*100</f>
        <v>3.9</v>
      </c>
      <c r="K109" s="183">
        <f>0.031*100</f>
        <v>3.1</v>
      </c>
      <c r="L109" s="184">
        <f>0.047*100</f>
        <v>4.7</v>
      </c>
      <c r="M109" s="182">
        <f>0.047*100</f>
        <v>4.7</v>
      </c>
      <c r="N109" s="183">
        <f>0.039*100</f>
        <v>3.9</v>
      </c>
      <c r="O109" s="184">
        <f>0.055*100</f>
        <v>5.5</v>
      </c>
      <c r="P109" s="182">
        <f>0.051*100</f>
        <v>5.0999999999999996</v>
      </c>
      <c r="Q109" s="183">
        <f>0.04*100</f>
        <v>4</v>
      </c>
      <c r="R109" s="184">
        <f>0.061*100</f>
        <v>6.1</v>
      </c>
      <c r="S109" s="182">
        <f>0.06*100</f>
        <v>6</v>
      </c>
      <c r="T109" s="183">
        <f>0.048*100</f>
        <v>4.8</v>
      </c>
      <c r="U109" s="184">
        <f>0.072*100</f>
        <v>7.1999999999999993</v>
      </c>
      <c r="V109" s="182">
        <f>0.067*100</f>
        <v>6.7</v>
      </c>
      <c r="W109" s="183">
        <f>0.056*100</f>
        <v>5.6000000000000005</v>
      </c>
      <c r="X109" s="184">
        <f>0.078*100</f>
        <v>7.8</v>
      </c>
      <c r="Y109" s="182">
        <f>0.049*100</f>
        <v>4.9000000000000004</v>
      </c>
      <c r="Z109" s="183">
        <f>0.039*100</f>
        <v>3.9</v>
      </c>
      <c r="AA109" s="184">
        <f>0.058*100</f>
        <v>5.8000000000000007</v>
      </c>
      <c r="AB109" s="182">
        <f>0.056*100</f>
        <v>5.6000000000000005</v>
      </c>
      <c r="AC109" s="183">
        <f>0.046*100</f>
        <v>4.5999999999999996</v>
      </c>
      <c r="AD109" s="184">
        <f>0.069*100</f>
        <v>6.9</v>
      </c>
      <c r="AE109" s="182">
        <f>0.048*100</f>
        <v>4.8</v>
      </c>
      <c r="AF109" s="183">
        <f>0.04*100</f>
        <v>4</v>
      </c>
      <c r="AG109" s="184">
        <f>0.057*100</f>
        <v>5.7</v>
      </c>
      <c r="AI109" s="136"/>
    </row>
    <row r="110" spans="2:35" s="86" customFormat="1" ht="12.75" customHeight="1" x14ac:dyDescent="0.2">
      <c r="B110" s="92"/>
      <c r="C110" s="122"/>
      <c r="D110" s="128"/>
      <c r="E110" s="77"/>
      <c r="F110" s="78"/>
      <c r="G110" s="128"/>
      <c r="H110" s="77"/>
      <c r="I110" s="78"/>
      <c r="J110" s="128"/>
      <c r="K110" s="77"/>
      <c r="L110" s="78"/>
      <c r="M110" s="128"/>
      <c r="N110" s="77"/>
      <c r="O110" s="78"/>
      <c r="P110" s="128"/>
      <c r="Q110" s="77"/>
      <c r="R110" s="78"/>
      <c r="S110" s="128"/>
      <c r="T110" s="77"/>
      <c r="U110" s="78"/>
      <c r="V110" s="128"/>
      <c r="W110" s="77"/>
      <c r="X110" s="78"/>
      <c r="Y110" s="128"/>
      <c r="Z110" s="77"/>
      <c r="AA110" s="78"/>
      <c r="AB110" s="128"/>
      <c r="AC110" s="77"/>
      <c r="AD110" s="78"/>
      <c r="AE110" s="128"/>
      <c r="AF110" s="77"/>
      <c r="AG110" s="78"/>
    </row>
    <row r="111" spans="2:35" s="86" customFormat="1" ht="12.75" customHeight="1" x14ac:dyDescent="0.2">
      <c r="B111" s="92"/>
      <c r="C111" s="122"/>
      <c r="D111" s="128"/>
      <c r="E111" s="77"/>
      <c r="F111" s="78"/>
      <c r="G111" s="128"/>
      <c r="H111" s="77"/>
      <c r="I111" s="78"/>
      <c r="J111" s="128"/>
      <c r="K111" s="77"/>
      <c r="L111" s="78"/>
      <c r="M111" s="128"/>
      <c r="N111" s="77"/>
      <c r="O111" s="78"/>
      <c r="P111" s="128"/>
      <c r="Q111" s="77"/>
      <c r="R111" s="78"/>
      <c r="S111" s="128"/>
      <c r="T111" s="77"/>
      <c r="U111" s="78"/>
      <c r="V111" s="128"/>
      <c r="W111" s="77"/>
      <c r="X111" s="78"/>
      <c r="Y111" s="128"/>
      <c r="Z111" s="77"/>
      <c r="AA111" s="78"/>
      <c r="AB111" s="128"/>
      <c r="AC111" s="77"/>
      <c r="AD111" s="78"/>
      <c r="AE111" s="128"/>
      <c r="AF111" s="77"/>
      <c r="AG111" s="78"/>
    </row>
    <row r="112" spans="2:35" s="86" customFormat="1" x14ac:dyDescent="0.2">
      <c r="B112" s="129" t="s">
        <v>125</v>
      </c>
      <c r="C112" s="130"/>
      <c r="D112" s="132"/>
      <c r="E112" s="50"/>
      <c r="F112" s="51"/>
      <c r="G112" s="132"/>
      <c r="H112" s="50"/>
      <c r="I112" s="51"/>
      <c r="J112" s="132"/>
      <c r="K112" s="50"/>
      <c r="L112" s="51"/>
      <c r="M112" s="132"/>
      <c r="N112" s="50"/>
      <c r="O112" s="51"/>
      <c r="P112" s="132"/>
      <c r="Q112" s="50"/>
      <c r="R112" s="51"/>
      <c r="S112" s="132"/>
      <c r="T112" s="50"/>
      <c r="U112" s="51"/>
      <c r="V112" s="132"/>
      <c r="W112" s="50"/>
      <c r="X112" s="51"/>
      <c r="Y112" s="132"/>
      <c r="Z112" s="50"/>
      <c r="AA112" s="51"/>
      <c r="AB112" s="132"/>
      <c r="AC112" s="50"/>
      <c r="AD112" s="51"/>
      <c r="AE112" s="132"/>
      <c r="AF112" s="50"/>
      <c r="AG112" s="51"/>
    </row>
    <row r="113" spans="2:33" s="86" customFormat="1" x14ac:dyDescent="0.2">
      <c r="B113" s="80"/>
      <c r="C113" s="122"/>
      <c r="D113" s="133"/>
      <c r="E113" s="77"/>
      <c r="F113" s="78"/>
      <c r="G113" s="133"/>
      <c r="H113" s="77"/>
      <c r="I113" s="78"/>
      <c r="J113" s="133"/>
      <c r="K113" s="77"/>
      <c r="L113" s="78"/>
      <c r="M113" s="133"/>
      <c r="N113" s="77"/>
      <c r="O113" s="78"/>
      <c r="P113" s="133"/>
      <c r="Q113" s="77"/>
      <c r="R113" s="78"/>
      <c r="S113" s="133"/>
      <c r="T113" s="77"/>
      <c r="U113" s="78"/>
      <c r="V113" s="133"/>
      <c r="W113" s="77"/>
      <c r="X113" s="78"/>
      <c r="Y113" s="133"/>
      <c r="Z113" s="77"/>
      <c r="AA113" s="78"/>
      <c r="AB113" s="133"/>
      <c r="AC113" s="77"/>
      <c r="AD113" s="78"/>
      <c r="AE113" s="133"/>
      <c r="AF113" s="77"/>
      <c r="AG113" s="78"/>
    </row>
    <row r="114" spans="2:33" s="86" customFormat="1" x14ac:dyDescent="0.2">
      <c r="C114" s="137"/>
      <c r="D114" s="64"/>
      <c r="E114" s="22"/>
      <c r="F114" s="22"/>
      <c r="G114" s="64"/>
      <c r="H114" s="22"/>
      <c r="I114" s="22"/>
      <c r="J114" s="64"/>
      <c r="K114" s="22"/>
      <c r="L114" s="22"/>
      <c r="M114" s="64"/>
      <c r="N114" s="22"/>
      <c r="O114" s="22"/>
      <c r="P114" s="64"/>
      <c r="Q114" s="22"/>
      <c r="R114" s="22"/>
      <c r="S114" s="64"/>
      <c r="T114" s="22"/>
      <c r="U114" s="22"/>
      <c r="V114" s="64"/>
      <c r="W114" s="22"/>
      <c r="X114" s="22"/>
      <c r="Y114" s="64"/>
      <c r="Z114" s="22"/>
      <c r="AA114" s="22"/>
      <c r="AB114" s="64"/>
      <c r="AC114" s="22"/>
      <c r="AD114" s="22"/>
      <c r="AE114" s="64"/>
      <c r="AF114" s="22"/>
      <c r="AG114" s="22"/>
    </row>
    <row r="115" spans="2:33" s="86" customFormat="1" ht="12.75" customHeight="1" x14ac:dyDescent="0.2">
      <c r="B115" s="86" t="s">
        <v>193</v>
      </c>
      <c r="C115" s="122" t="s">
        <v>3</v>
      </c>
      <c r="D115" s="182">
        <v>0.61899999999999999</v>
      </c>
      <c r="E115" s="183">
        <v>0</v>
      </c>
      <c r="F115" s="184">
        <v>1.4179999999999999</v>
      </c>
      <c r="G115" s="182">
        <f>0.006*100</f>
        <v>0.6</v>
      </c>
      <c r="H115" s="183">
        <f>0*100</f>
        <v>0</v>
      </c>
      <c r="I115" s="184">
        <f>0.015*100</f>
        <v>1.5</v>
      </c>
      <c r="J115" s="182">
        <f>0.009*100</f>
        <v>0.89999999999999991</v>
      </c>
      <c r="K115" s="183">
        <f>0.003*100</f>
        <v>0.3</v>
      </c>
      <c r="L115" s="184">
        <f>0.022*100</f>
        <v>2.1999999999999997</v>
      </c>
      <c r="M115" s="182">
        <f>0.008*100</f>
        <v>0.8</v>
      </c>
      <c r="N115" s="183">
        <f>0*100</f>
        <v>0</v>
      </c>
      <c r="O115" s="184">
        <f>0.019*100</f>
        <v>1.9</v>
      </c>
      <c r="P115" s="182">
        <f>0.009*100</f>
        <v>0.89999999999999991</v>
      </c>
      <c r="Q115" s="183">
        <f>0.001*100</f>
        <v>0.1</v>
      </c>
      <c r="R115" s="184">
        <f>0.019*100</f>
        <v>1.9</v>
      </c>
      <c r="S115" s="182">
        <f>0.008*100</f>
        <v>0.8</v>
      </c>
      <c r="T115" s="183">
        <f>0.001*100</f>
        <v>0.1</v>
      </c>
      <c r="U115" s="184">
        <f>0.018*100</f>
        <v>1.7999999999999998</v>
      </c>
      <c r="V115" s="182">
        <f>0.007*100</f>
        <v>0.70000000000000007</v>
      </c>
      <c r="W115" s="183">
        <f>0.001*100</f>
        <v>0.1</v>
      </c>
      <c r="X115" s="184">
        <f>0.016*100</f>
        <v>1.6</v>
      </c>
      <c r="Y115" s="182">
        <f>0.006*100</f>
        <v>0.6</v>
      </c>
      <c r="Z115" s="38" t="s">
        <v>116</v>
      </c>
      <c r="AA115" s="26" t="s">
        <v>116</v>
      </c>
      <c r="AB115" s="182">
        <f>0.006*100</f>
        <v>0.6</v>
      </c>
      <c r="AC115" s="38" t="s">
        <v>116</v>
      </c>
      <c r="AD115" s="26" t="s">
        <v>116</v>
      </c>
      <c r="AE115" s="182">
        <f>0.005*100</f>
        <v>0.5</v>
      </c>
      <c r="AF115" s="38" t="s">
        <v>116</v>
      </c>
      <c r="AG115" s="26" t="s">
        <v>116</v>
      </c>
    </row>
    <row r="116" spans="2:33" s="86" customFormat="1" ht="12.75" customHeight="1" x14ac:dyDescent="0.2">
      <c r="B116" s="124"/>
      <c r="C116" s="122" t="s">
        <v>50</v>
      </c>
      <c r="D116" s="182">
        <v>0.51900000000000002</v>
      </c>
      <c r="E116" s="183">
        <v>0</v>
      </c>
      <c r="F116" s="184">
        <v>1.25</v>
      </c>
      <c r="G116" s="182">
        <f>0.006*100</f>
        <v>0.6</v>
      </c>
      <c r="H116" s="183">
        <f>0*100</f>
        <v>0</v>
      </c>
      <c r="I116" s="184">
        <f>0.014*100</f>
        <v>1.4000000000000001</v>
      </c>
      <c r="J116" s="182">
        <f>0.008*100</f>
        <v>0.8</v>
      </c>
      <c r="K116" s="183">
        <f>0.002*100</f>
        <v>0.2</v>
      </c>
      <c r="L116" s="184">
        <f>0.02*100</f>
        <v>2</v>
      </c>
      <c r="M116" s="182">
        <f>0.007*100</f>
        <v>0.70000000000000007</v>
      </c>
      <c r="N116" s="183">
        <f>0*100</f>
        <v>0</v>
      </c>
      <c r="O116" s="184">
        <f>0.016*100</f>
        <v>1.6</v>
      </c>
      <c r="P116" s="182">
        <f>0.006*100</f>
        <v>0.6</v>
      </c>
      <c r="Q116" s="183">
        <f>0*100</f>
        <v>0</v>
      </c>
      <c r="R116" s="184">
        <f>0.014*100</f>
        <v>1.4000000000000001</v>
      </c>
      <c r="S116" s="182">
        <f>0.006*100</f>
        <v>0.6</v>
      </c>
      <c r="T116" s="183">
        <f>0*100</f>
        <v>0</v>
      </c>
      <c r="U116" s="184">
        <f>0.014*100</f>
        <v>1.4000000000000001</v>
      </c>
      <c r="V116" s="182">
        <f>0.005*100</f>
        <v>0.5</v>
      </c>
      <c r="W116" s="183">
        <f>0*100</f>
        <v>0</v>
      </c>
      <c r="X116" s="184">
        <f>0.012*100</f>
        <v>1.2</v>
      </c>
      <c r="Y116" s="182">
        <f>0.004*100</f>
        <v>0.4</v>
      </c>
      <c r="Z116" s="38" t="s">
        <v>116</v>
      </c>
      <c r="AA116" s="26" t="s">
        <v>116</v>
      </c>
      <c r="AB116" s="182">
        <f>0.005*100</f>
        <v>0.5</v>
      </c>
      <c r="AC116" s="38" t="s">
        <v>116</v>
      </c>
      <c r="AD116" s="26" t="s">
        <v>116</v>
      </c>
      <c r="AE116" s="182">
        <f>0.004*100</f>
        <v>0.4</v>
      </c>
      <c r="AF116" s="38" t="s">
        <v>116</v>
      </c>
      <c r="AG116" s="26" t="s">
        <v>116</v>
      </c>
    </row>
    <row r="117" spans="2:33" s="86" customFormat="1" ht="12.75" customHeight="1" x14ac:dyDescent="0.2">
      <c r="B117" s="80"/>
      <c r="C117" s="122" t="s">
        <v>5</v>
      </c>
      <c r="D117" s="182">
        <v>0.54300000000000004</v>
      </c>
      <c r="E117" s="183">
        <v>0</v>
      </c>
      <c r="F117" s="184">
        <v>1.292</v>
      </c>
      <c r="G117" s="182">
        <f>0.006*100</f>
        <v>0.6</v>
      </c>
      <c r="H117" s="183">
        <f>0*100</f>
        <v>0</v>
      </c>
      <c r="I117" s="184">
        <f>0.013*100</f>
        <v>1.3</v>
      </c>
      <c r="J117" s="182">
        <f>0.009*100</f>
        <v>0.89999999999999991</v>
      </c>
      <c r="K117" s="183">
        <f>0.004*100</f>
        <v>0.4</v>
      </c>
      <c r="L117" s="184">
        <f>0.014*100</f>
        <v>1.4000000000000001</v>
      </c>
      <c r="M117" s="182">
        <f>0.007*100</f>
        <v>0.70000000000000007</v>
      </c>
      <c r="N117" s="183">
        <f>0*100</f>
        <v>0</v>
      </c>
      <c r="O117" s="184">
        <f>0.016*100</f>
        <v>1.6</v>
      </c>
      <c r="P117" s="182">
        <f>0.008*100</f>
        <v>0.8</v>
      </c>
      <c r="Q117" s="183">
        <f>0.001*100</f>
        <v>0.1</v>
      </c>
      <c r="R117" s="184">
        <f>0.017*100</f>
        <v>1.7000000000000002</v>
      </c>
      <c r="S117" s="182">
        <f>0.009*100</f>
        <v>0.89999999999999991</v>
      </c>
      <c r="T117" s="183">
        <f>0.001*100</f>
        <v>0.1</v>
      </c>
      <c r="U117" s="184">
        <f>0.018*100</f>
        <v>1.7999999999999998</v>
      </c>
      <c r="V117" s="182">
        <f>0.008*100</f>
        <v>0.8</v>
      </c>
      <c r="W117" s="183">
        <f>0.001*100</f>
        <v>0.1</v>
      </c>
      <c r="X117" s="184">
        <f>0.016*100</f>
        <v>1.6</v>
      </c>
      <c r="Y117" s="182">
        <f>0.007*100</f>
        <v>0.70000000000000007</v>
      </c>
      <c r="Z117" s="38" t="s">
        <v>116</v>
      </c>
      <c r="AA117" s="26" t="s">
        <v>116</v>
      </c>
      <c r="AB117" s="182">
        <f>0.007*100</f>
        <v>0.70000000000000007</v>
      </c>
      <c r="AC117" s="38" t="s">
        <v>116</v>
      </c>
      <c r="AD117" s="26" t="s">
        <v>116</v>
      </c>
      <c r="AE117" s="182">
        <f>0.007*100</f>
        <v>0.70000000000000007</v>
      </c>
      <c r="AF117" s="38" t="s">
        <v>116</v>
      </c>
      <c r="AG117" s="26" t="s">
        <v>116</v>
      </c>
    </row>
    <row r="118" spans="2:33" s="86" customFormat="1" ht="12.75" customHeight="1" x14ac:dyDescent="0.2">
      <c r="B118" s="80"/>
      <c r="C118" s="122" t="s">
        <v>6</v>
      </c>
      <c r="D118" s="182">
        <v>1.68</v>
      </c>
      <c r="E118" s="183">
        <v>0.36299999999999999</v>
      </c>
      <c r="F118" s="184">
        <v>2.9980000000000002</v>
      </c>
      <c r="G118" s="182">
        <f>0.018*100</f>
        <v>1.7999999999999998</v>
      </c>
      <c r="H118" s="183">
        <f>0.004*100</f>
        <v>0.4</v>
      </c>
      <c r="I118" s="184">
        <f>0.032*100</f>
        <v>3.2</v>
      </c>
      <c r="J118" s="182">
        <f>0.026*100</f>
        <v>2.6</v>
      </c>
      <c r="K118" s="183">
        <f>0.015*100</f>
        <v>1.5</v>
      </c>
      <c r="L118" s="184">
        <f>0.044*100</f>
        <v>4.3999999999999995</v>
      </c>
      <c r="M118" s="182">
        <f>0.022*100</f>
        <v>2.1999999999999997</v>
      </c>
      <c r="N118" s="183">
        <f>0.005*100</f>
        <v>0.5</v>
      </c>
      <c r="O118" s="184">
        <f>0.039*100</f>
        <v>3.9</v>
      </c>
      <c r="P118" s="182">
        <f>0.022*100</f>
        <v>2.1999999999999997</v>
      </c>
      <c r="Q118" s="183">
        <f>0.006*100</f>
        <v>0.6</v>
      </c>
      <c r="R118" s="184">
        <f>0.038*100</f>
        <v>3.8</v>
      </c>
      <c r="S118" s="182">
        <f>0.023*100</f>
        <v>2.2999999999999998</v>
      </c>
      <c r="T118" s="183">
        <f>0.007*100</f>
        <v>0.70000000000000007</v>
      </c>
      <c r="U118" s="184">
        <f>0.038*100</f>
        <v>3.8</v>
      </c>
      <c r="V118" s="182">
        <f>0.02*100</f>
        <v>2</v>
      </c>
      <c r="W118" s="183">
        <f>0.006*100</f>
        <v>0.6</v>
      </c>
      <c r="X118" s="184">
        <f>0.034*100</f>
        <v>3.4000000000000004</v>
      </c>
      <c r="Y118" s="182">
        <f>0.017*100</f>
        <v>1.7000000000000002</v>
      </c>
      <c r="Z118" s="38" t="s">
        <v>116</v>
      </c>
      <c r="AA118" s="26" t="s">
        <v>116</v>
      </c>
      <c r="AB118" s="182">
        <f>0.018*100</f>
        <v>1.7999999999999998</v>
      </c>
      <c r="AC118" s="38" t="s">
        <v>116</v>
      </c>
      <c r="AD118" s="26" t="s">
        <v>116</v>
      </c>
      <c r="AE118" s="182">
        <f>0.016*100</f>
        <v>1.6</v>
      </c>
      <c r="AF118" s="38" t="s">
        <v>116</v>
      </c>
      <c r="AG118" s="26" t="s">
        <v>116</v>
      </c>
    </row>
    <row r="119" spans="2:33" s="86" customFormat="1" ht="12.75" customHeight="1" x14ac:dyDescent="0.2">
      <c r="B119" s="80"/>
      <c r="C119" s="122"/>
      <c r="D119" s="128"/>
      <c r="E119" s="77"/>
      <c r="F119" s="78"/>
      <c r="G119" s="128"/>
      <c r="H119" s="77"/>
      <c r="I119" s="78"/>
      <c r="J119" s="128"/>
      <c r="K119" s="77"/>
      <c r="L119" s="78"/>
      <c r="M119" s="128"/>
      <c r="N119" s="77"/>
      <c r="O119" s="78"/>
      <c r="P119" s="128"/>
      <c r="Q119" s="77"/>
      <c r="R119" s="78"/>
      <c r="S119" s="128"/>
      <c r="T119" s="77"/>
      <c r="U119" s="78"/>
      <c r="V119" s="128"/>
      <c r="W119" s="77"/>
      <c r="X119" s="78"/>
      <c r="Y119" s="128"/>
      <c r="Z119" s="77"/>
      <c r="AA119" s="78"/>
      <c r="AB119" s="128"/>
      <c r="AC119" s="77"/>
      <c r="AD119" s="78"/>
      <c r="AE119" s="128"/>
      <c r="AF119" s="77"/>
      <c r="AG119" s="78"/>
    </row>
    <row r="120" spans="2:33" s="86" customFormat="1" ht="12.75" customHeight="1" x14ac:dyDescent="0.2">
      <c r="B120" s="80"/>
      <c r="C120" s="122"/>
      <c r="D120" s="128"/>
      <c r="E120" s="77"/>
      <c r="F120" s="78"/>
      <c r="G120" s="128"/>
      <c r="H120" s="77"/>
      <c r="I120" s="78"/>
      <c r="J120" s="128"/>
      <c r="K120" s="77"/>
      <c r="L120" s="78"/>
      <c r="M120" s="128"/>
      <c r="N120" s="77"/>
      <c r="O120" s="78"/>
      <c r="P120" s="128"/>
      <c r="Q120" s="77"/>
      <c r="R120" s="78"/>
      <c r="S120" s="128"/>
      <c r="T120" s="77"/>
      <c r="U120" s="78"/>
      <c r="V120" s="128"/>
      <c r="W120" s="77"/>
      <c r="X120" s="78"/>
      <c r="Y120" s="128"/>
      <c r="Z120" s="77"/>
      <c r="AA120" s="78"/>
      <c r="AB120" s="128"/>
      <c r="AC120" s="77"/>
      <c r="AD120" s="78"/>
      <c r="AE120" s="128"/>
      <c r="AF120" s="77"/>
      <c r="AG120" s="78"/>
    </row>
    <row r="121" spans="2:33" s="86" customFormat="1" ht="12.75" customHeight="1" x14ac:dyDescent="0.2">
      <c r="C121" s="137"/>
      <c r="D121" s="64"/>
      <c r="E121" s="22"/>
      <c r="F121" s="22"/>
      <c r="G121" s="64"/>
      <c r="H121" s="22"/>
      <c r="I121" s="22"/>
      <c r="J121" s="64"/>
      <c r="K121" s="22"/>
      <c r="L121" s="22"/>
      <c r="M121" s="64"/>
      <c r="N121" s="22"/>
      <c r="O121" s="22"/>
      <c r="P121" s="64"/>
      <c r="Q121" s="22"/>
      <c r="R121" s="22"/>
      <c r="S121" s="64"/>
      <c r="T121" s="22"/>
      <c r="U121" s="22"/>
      <c r="V121" s="64"/>
      <c r="W121" s="22"/>
      <c r="X121" s="22"/>
      <c r="Y121" s="64"/>
      <c r="Z121" s="22"/>
      <c r="AA121" s="22"/>
      <c r="AB121" s="64"/>
      <c r="AC121" s="22"/>
      <c r="AD121" s="22"/>
      <c r="AE121" s="64"/>
      <c r="AF121" s="22"/>
      <c r="AG121" s="22"/>
    </row>
    <row r="122" spans="2:33" s="86" customFormat="1" ht="12.75" customHeight="1" x14ac:dyDescent="0.2">
      <c r="B122" s="86" t="s">
        <v>126</v>
      </c>
      <c r="C122" s="122" t="s">
        <v>3</v>
      </c>
      <c r="D122" s="123" t="s">
        <v>119</v>
      </c>
      <c r="E122" s="38" t="s">
        <v>119</v>
      </c>
      <c r="F122" s="26" t="s">
        <v>119</v>
      </c>
      <c r="G122" s="123" t="s">
        <v>119</v>
      </c>
      <c r="H122" s="38" t="s">
        <v>119</v>
      </c>
      <c r="I122" s="26" t="s">
        <v>119</v>
      </c>
      <c r="J122" s="182">
        <f>0.012*100</f>
        <v>1.2</v>
      </c>
      <c r="K122" s="183">
        <f>0*100</f>
        <v>0</v>
      </c>
      <c r="L122" s="184">
        <f>0.028*100</f>
        <v>2.8000000000000003</v>
      </c>
      <c r="M122" s="182">
        <f>0.014*100</f>
        <v>1.4000000000000001</v>
      </c>
      <c r="N122" s="183">
        <f>0*100</f>
        <v>0</v>
      </c>
      <c r="O122" s="184">
        <f>0.033*100</f>
        <v>3.3000000000000003</v>
      </c>
      <c r="P122" s="182">
        <f>0.013*100</f>
        <v>1.3</v>
      </c>
      <c r="Q122" s="183">
        <f>0*100</f>
        <v>0</v>
      </c>
      <c r="R122" s="184">
        <f>0.032*100</f>
        <v>3.2</v>
      </c>
      <c r="S122" s="182">
        <f>0.011*100</f>
        <v>1.0999999999999999</v>
      </c>
      <c r="T122" s="183">
        <f>0*100</f>
        <v>0</v>
      </c>
      <c r="U122" s="184">
        <f>0.027*100</f>
        <v>2.7</v>
      </c>
      <c r="V122" s="182">
        <f>0.012*100</f>
        <v>1.2</v>
      </c>
      <c r="W122" s="183">
        <f>0*100</f>
        <v>0</v>
      </c>
      <c r="X122" s="184">
        <f>0.045*100</f>
        <v>4.5</v>
      </c>
      <c r="Y122" s="182">
        <f>0.01*100</f>
        <v>1</v>
      </c>
      <c r="Z122" s="38" t="s">
        <v>116</v>
      </c>
      <c r="AA122" s="26" t="s">
        <v>116</v>
      </c>
      <c r="AB122" s="182">
        <f>0.006*100</f>
        <v>0.6</v>
      </c>
      <c r="AC122" s="38" t="s">
        <v>116</v>
      </c>
      <c r="AD122" s="26" t="s">
        <v>116</v>
      </c>
      <c r="AE122" s="182">
        <f>0.01*100</f>
        <v>1</v>
      </c>
      <c r="AF122" s="38" t="s">
        <v>116</v>
      </c>
      <c r="AG122" s="26" t="s">
        <v>116</v>
      </c>
    </row>
    <row r="123" spans="2:33" s="86" customFormat="1" ht="12.75" customHeight="1" x14ac:dyDescent="0.2">
      <c r="B123" s="124"/>
      <c r="C123" s="122" t="s">
        <v>50</v>
      </c>
      <c r="D123" s="123" t="s">
        <v>119</v>
      </c>
      <c r="E123" s="38" t="s">
        <v>119</v>
      </c>
      <c r="F123" s="26" t="s">
        <v>119</v>
      </c>
      <c r="G123" s="123" t="s">
        <v>119</v>
      </c>
      <c r="H123" s="38" t="s">
        <v>119</v>
      </c>
      <c r="I123" s="26" t="s">
        <v>119</v>
      </c>
      <c r="J123" s="182">
        <f>0.029*100</f>
        <v>2.9000000000000004</v>
      </c>
      <c r="K123" s="183">
        <f>0*100</f>
        <v>0</v>
      </c>
      <c r="L123" s="184">
        <f>0.05*100</f>
        <v>5</v>
      </c>
      <c r="M123" s="182">
        <f>0.025*100</f>
        <v>2.5</v>
      </c>
      <c r="N123" s="183">
        <f>0.003*100</f>
        <v>0.3</v>
      </c>
      <c r="O123" s="184">
        <f>0.044*100</f>
        <v>4.3999999999999995</v>
      </c>
      <c r="P123" s="182">
        <f>0.025*100</f>
        <v>2.5</v>
      </c>
      <c r="Q123" s="183">
        <f>0.001*100</f>
        <v>0.1</v>
      </c>
      <c r="R123" s="184">
        <f>0.044*100</f>
        <v>4.3999999999999995</v>
      </c>
      <c r="S123" s="182">
        <f>0.024*100</f>
        <v>2.4</v>
      </c>
      <c r="T123" s="183">
        <f>0.001*100</f>
        <v>0.1</v>
      </c>
      <c r="U123" s="184">
        <f>0.039*100</f>
        <v>3.9</v>
      </c>
      <c r="V123" s="182">
        <f>0.023*100</f>
        <v>2.2999999999999998</v>
      </c>
      <c r="W123" s="183">
        <f>0.004*100</f>
        <v>0.4</v>
      </c>
      <c r="X123" s="184">
        <f>0.052*100</f>
        <v>5.2</v>
      </c>
      <c r="Y123" s="182">
        <f>0.019*100</f>
        <v>1.9</v>
      </c>
      <c r="Z123" s="38" t="s">
        <v>116</v>
      </c>
      <c r="AA123" s="26" t="s">
        <v>116</v>
      </c>
      <c r="AB123" s="182">
        <f>0.026*100</f>
        <v>2.6</v>
      </c>
      <c r="AC123" s="38" t="s">
        <v>116</v>
      </c>
      <c r="AD123" s="26" t="s">
        <v>116</v>
      </c>
      <c r="AE123" s="182">
        <f>0.029*100</f>
        <v>2.9000000000000004</v>
      </c>
      <c r="AF123" s="38" t="s">
        <v>116</v>
      </c>
      <c r="AG123" s="26" t="s">
        <v>116</v>
      </c>
    </row>
    <row r="124" spans="2:33" s="86" customFormat="1" ht="12.75" customHeight="1" x14ac:dyDescent="0.2">
      <c r="B124" s="80"/>
      <c r="C124" s="122" t="s">
        <v>5</v>
      </c>
      <c r="D124" s="123" t="s">
        <v>119</v>
      </c>
      <c r="E124" s="38" t="s">
        <v>119</v>
      </c>
      <c r="F124" s="26" t="s">
        <v>119</v>
      </c>
      <c r="G124" s="123" t="s">
        <v>119</v>
      </c>
      <c r="H124" s="38" t="s">
        <v>119</v>
      </c>
      <c r="I124" s="26" t="s">
        <v>119</v>
      </c>
      <c r="J124" s="182">
        <f>0.006*100</f>
        <v>0.6</v>
      </c>
      <c r="K124" s="183">
        <f>0*100</f>
        <v>0</v>
      </c>
      <c r="L124" s="184">
        <f>0.016*100</f>
        <v>1.6</v>
      </c>
      <c r="M124" s="182">
        <f>0.006*100</f>
        <v>0.6</v>
      </c>
      <c r="N124" s="183">
        <f>0*100</f>
        <v>0</v>
      </c>
      <c r="O124" s="184">
        <f>0.017*100</f>
        <v>1.7000000000000002</v>
      </c>
      <c r="P124" s="182">
        <f>0.004*100</f>
        <v>0.4</v>
      </c>
      <c r="Q124" s="183">
        <f>0*100</f>
        <v>0</v>
      </c>
      <c r="R124" s="184">
        <f>0.014*100</f>
        <v>1.4000000000000001</v>
      </c>
      <c r="S124" s="182">
        <f>0.007*100</f>
        <v>0.70000000000000007</v>
      </c>
      <c r="T124" s="183">
        <f>0*100</f>
        <v>0</v>
      </c>
      <c r="U124" s="184">
        <f>0.033*100</f>
        <v>3.3000000000000003</v>
      </c>
      <c r="V124" s="182">
        <f>0.005*100</f>
        <v>0.5</v>
      </c>
      <c r="W124" s="183">
        <f>0*100</f>
        <v>0</v>
      </c>
      <c r="X124" s="184">
        <f>0.019*100</f>
        <v>1.9</v>
      </c>
      <c r="Y124" s="182">
        <f>0.012*100</f>
        <v>1.2</v>
      </c>
      <c r="Z124" s="38" t="s">
        <v>116</v>
      </c>
      <c r="AA124" s="26" t="s">
        <v>116</v>
      </c>
      <c r="AB124" s="182">
        <f>0.013*100</f>
        <v>1.3</v>
      </c>
      <c r="AC124" s="38" t="s">
        <v>116</v>
      </c>
      <c r="AD124" s="26" t="s">
        <v>116</v>
      </c>
      <c r="AE124" s="182">
        <f>0.013*100</f>
        <v>1.3</v>
      </c>
      <c r="AF124" s="38" t="s">
        <v>116</v>
      </c>
      <c r="AG124" s="26" t="s">
        <v>116</v>
      </c>
    </row>
    <row r="125" spans="2:33" s="86" customFormat="1" ht="12.75" customHeight="1" x14ac:dyDescent="0.2">
      <c r="B125" s="80"/>
      <c r="C125" s="122" t="s">
        <v>6</v>
      </c>
      <c r="D125" s="123" t="s">
        <v>119</v>
      </c>
      <c r="E125" s="38" t="s">
        <v>119</v>
      </c>
      <c r="F125" s="26" t="s">
        <v>119</v>
      </c>
      <c r="G125" s="123" t="s">
        <v>119</v>
      </c>
      <c r="H125" s="38" t="s">
        <v>119</v>
      </c>
      <c r="I125" s="26" t="s">
        <v>119</v>
      </c>
      <c r="J125" s="182">
        <f>0.046*100</f>
        <v>4.5999999999999996</v>
      </c>
      <c r="K125" s="183">
        <f>0.016*100</f>
        <v>1.6</v>
      </c>
      <c r="L125" s="184">
        <f>0.075*100</f>
        <v>7.5</v>
      </c>
      <c r="M125" s="182">
        <f>0.044*100</f>
        <v>4.3999999999999995</v>
      </c>
      <c r="N125" s="183">
        <f>0.017*100</f>
        <v>1.7000000000000002</v>
      </c>
      <c r="O125" s="184">
        <f>0.074*100</f>
        <v>7.3999999999999995</v>
      </c>
      <c r="P125" s="182">
        <f>0.042*100</f>
        <v>4.2</v>
      </c>
      <c r="Q125" s="183">
        <f>0.014*100</f>
        <v>1.4000000000000001</v>
      </c>
      <c r="R125" s="184">
        <f>0.072*100</f>
        <v>7.1999999999999993</v>
      </c>
      <c r="S125" s="182">
        <f>0.042*100</f>
        <v>4.2</v>
      </c>
      <c r="T125" s="183">
        <f>0.018*100</f>
        <v>1.7999999999999998</v>
      </c>
      <c r="U125" s="184">
        <f>0.074*100</f>
        <v>7.3999999999999995</v>
      </c>
      <c r="V125" s="182">
        <f>0.04*100</f>
        <v>4</v>
      </c>
      <c r="W125" s="183">
        <f>0.011*100</f>
        <v>1.0999999999999999</v>
      </c>
      <c r="X125" s="184">
        <f>0.084*100</f>
        <v>8.4</v>
      </c>
      <c r="Y125" s="182">
        <f>0.041*100</f>
        <v>4.1000000000000005</v>
      </c>
      <c r="Z125" s="38" t="s">
        <v>116</v>
      </c>
      <c r="AA125" s="26" t="s">
        <v>116</v>
      </c>
      <c r="AB125" s="182">
        <f>0.045*100</f>
        <v>4.5</v>
      </c>
      <c r="AC125" s="38" t="s">
        <v>116</v>
      </c>
      <c r="AD125" s="26" t="s">
        <v>116</v>
      </c>
      <c r="AE125" s="182">
        <f>0.051*100</f>
        <v>5.0999999999999996</v>
      </c>
      <c r="AF125" s="38" t="s">
        <v>116</v>
      </c>
      <c r="AG125" s="26" t="s">
        <v>116</v>
      </c>
    </row>
    <row r="129" spans="2:33" ht="12.75" customHeight="1" x14ac:dyDescent="0.2">
      <c r="B129" s="35" t="s">
        <v>102</v>
      </c>
      <c r="C129" s="86"/>
      <c r="D129" s="64"/>
      <c r="G129" s="64"/>
      <c r="J129" s="64"/>
      <c r="M129" s="64"/>
      <c r="AB129" s="23"/>
      <c r="AE129" s="20"/>
      <c r="AF129" s="20"/>
      <c r="AG129" s="20"/>
    </row>
    <row r="130" spans="2:33" ht="12.75" customHeight="1" x14ac:dyDescent="0.2">
      <c r="B130" s="166" t="s">
        <v>27</v>
      </c>
      <c r="C130" s="86"/>
      <c r="D130" s="64"/>
      <c r="G130" s="64"/>
      <c r="J130" s="64"/>
      <c r="M130" s="64"/>
      <c r="AB130" s="23"/>
      <c r="AE130" s="20"/>
      <c r="AF130" s="20"/>
      <c r="AG130" s="20"/>
    </row>
    <row r="131" spans="2:33" ht="12.75" customHeight="1" x14ac:dyDescent="0.2">
      <c r="B131" s="166" t="s">
        <v>52</v>
      </c>
      <c r="C131" s="86"/>
      <c r="D131" s="64"/>
      <c r="G131" s="64"/>
      <c r="J131" s="64"/>
      <c r="M131" s="64"/>
      <c r="AB131" s="23"/>
      <c r="AE131" s="20"/>
      <c r="AF131" s="20"/>
      <c r="AG131" s="20"/>
    </row>
    <row r="132" spans="2:33" ht="12.75" customHeight="1" x14ac:dyDescent="0.2">
      <c r="B132" s="168" t="s">
        <v>11</v>
      </c>
      <c r="C132" s="86"/>
      <c r="D132" s="64"/>
      <c r="G132" s="64"/>
      <c r="J132" s="64"/>
      <c r="M132" s="64"/>
      <c r="AB132" s="23"/>
      <c r="AE132" s="20"/>
      <c r="AF132" s="20"/>
      <c r="AG132" s="20"/>
    </row>
    <row r="133" spans="2:33" ht="12.75" customHeight="1" x14ac:dyDescent="0.2">
      <c r="B133" s="85" t="s">
        <v>108</v>
      </c>
      <c r="C133" s="64"/>
      <c r="D133" s="22"/>
      <c r="F133" s="65"/>
      <c r="G133" s="22"/>
      <c r="I133" s="65"/>
      <c r="J133" s="31"/>
      <c r="K133" s="31"/>
      <c r="L133" s="64"/>
      <c r="M133" s="22"/>
      <c r="O133" s="65"/>
      <c r="P133" s="31"/>
      <c r="Q133" s="31"/>
      <c r="R133" s="21"/>
      <c r="S133" s="22"/>
      <c r="U133" s="30"/>
      <c r="V133" s="31"/>
      <c r="W133" s="31"/>
      <c r="X133" s="20"/>
      <c r="Y133" s="22"/>
      <c r="AA133" s="32"/>
      <c r="AB133" s="31"/>
      <c r="AC133" s="31"/>
      <c r="AD133" s="20"/>
      <c r="AE133" s="20"/>
      <c r="AF133" s="20"/>
      <c r="AG133" s="20"/>
    </row>
    <row r="134" spans="2:33" ht="12.75" customHeight="1" x14ac:dyDescent="0.2">
      <c r="B134" s="85" t="s">
        <v>117</v>
      </c>
      <c r="C134" s="64"/>
      <c r="D134" s="22"/>
      <c r="F134" s="65"/>
      <c r="G134" s="22"/>
      <c r="I134" s="65"/>
      <c r="J134" s="31"/>
      <c r="K134" s="31"/>
      <c r="L134" s="64"/>
      <c r="M134" s="22"/>
      <c r="O134" s="65"/>
      <c r="P134" s="31"/>
      <c r="Q134" s="31"/>
      <c r="R134" s="21"/>
      <c r="S134" s="22"/>
      <c r="U134" s="30"/>
      <c r="V134" s="31"/>
      <c r="W134" s="31"/>
      <c r="X134" s="20"/>
      <c r="Y134" s="22"/>
      <c r="AA134" s="32"/>
      <c r="AB134" s="31"/>
      <c r="AC134" s="31"/>
      <c r="AD134" s="20"/>
      <c r="AE134" s="20"/>
      <c r="AF134" s="20"/>
      <c r="AG134" s="20"/>
    </row>
    <row r="135" spans="2:33" ht="12.75" customHeight="1" x14ac:dyDescent="0.2">
      <c r="B135" s="85" t="s">
        <v>118</v>
      </c>
      <c r="C135" s="64"/>
      <c r="D135" s="22"/>
      <c r="F135" s="65"/>
      <c r="G135" s="22"/>
      <c r="I135" s="65"/>
      <c r="J135" s="31"/>
      <c r="K135" s="31"/>
      <c r="L135" s="64"/>
      <c r="M135" s="22"/>
      <c r="O135" s="65"/>
      <c r="P135" s="31"/>
      <c r="Q135" s="31"/>
      <c r="R135" s="21"/>
      <c r="S135" s="22"/>
      <c r="U135" s="30"/>
      <c r="V135" s="31"/>
      <c r="W135" s="31"/>
      <c r="X135" s="20"/>
      <c r="Y135" s="22"/>
      <c r="AA135" s="32"/>
      <c r="AB135" s="31"/>
      <c r="AC135" s="31"/>
      <c r="AD135" s="20"/>
      <c r="AE135" s="20"/>
      <c r="AF135" s="20"/>
      <c r="AG135" s="20"/>
    </row>
    <row r="136" spans="2:33" s="86" customFormat="1" ht="12.75" customHeight="1" x14ac:dyDescent="0.2">
      <c r="B136" s="85" t="s">
        <v>180</v>
      </c>
      <c r="C136" s="64"/>
      <c r="D136" s="22"/>
      <c r="E136" s="22"/>
      <c r="F136" s="65"/>
      <c r="G136" s="22"/>
      <c r="H136" s="22"/>
      <c r="I136" s="65"/>
      <c r="J136" s="31"/>
      <c r="K136" s="31"/>
      <c r="L136" s="64"/>
      <c r="M136" s="22"/>
      <c r="N136" s="22"/>
      <c r="O136" s="65"/>
      <c r="P136" s="31"/>
      <c r="Q136" s="31"/>
      <c r="R136" s="64"/>
      <c r="S136" s="22"/>
      <c r="T136" s="22"/>
      <c r="U136" s="65"/>
      <c r="V136" s="31"/>
      <c r="W136" s="31"/>
      <c r="Y136" s="22"/>
      <c r="Z136" s="22"/>
      <c r="AA136" s="66"/>
      <c r="AB136" s="31"/>
      <c r="AC136" s="31"/>
    </row>
    <row r="137" spans="2:33" ht="12.75" customHeight="1" x14ac:dyDescent="0.2">
      <c r="B137" s="87"/>
      <c r="C137" s="64"/>
      <c r="D137" s="22"/>
      <c r="F137" s="65"/>
      <c r="G137" s="22"/>
      <c r="I137" s="65"/>
      <c r="J137" s="31"/>
      <c r="K137" s="31"/>
      <c r="L137" s="64"/>
      <c r="M137" s="22"/>
      <c r="O137" s="65"/>
      <c r="P137" s="31"/>
      <c r="Q137" s="31"/>
      <c r="R137" s="21"/>
      <c r="S137" s="22"/>
      <c r="U137" s="30"/>
      <c r="V137" s="31"/>
      <c r="W137" s="31"/>
      <c r="X137" s="20"/>
      <c r="Y137" s="22"/>
      <c r="AA137" s="32"/>
      <c r="AB137" s="31"/>
      <c r="AC137" s="31"/>
      <c r="AD137" s="20"/>
      <c r="AE137" s="20"/>
      <c r="AF137" s="20"/>
      <c r="AG137" s="20"/>
    </row>
    <row r="138" spans="2:33" ht="12.75" customHeight="1" x14ac:dyDescent="0.2">
      <c r="B138" s="289" t="s">
        <v>304</v>
      </c>
      <c r="C138" s="64"/>
      <c r="D138" s="22"/>
      <c r="F138" s="65"/>
      <c r="G138" s="22"/>
      <c r="I138" s="65"/>
      <c r="J138" s="31"/>
      <c r="K138" s="31"/>
      <c r="L138" s="64"/>
      <c r="M138" s="22"/>
      <c r="O138" s="65"/>
      <c r="P138" s="31"/>
      <c r="Q138" s="31"/>
      <c r="R138" s="21"/>
      <c r="S138" s="22"/>
      <c r="U138" s="30"/>
      <c r="V138" s="31"/>
      <c r="W138" s="31"/>
      <c r="X138" s="20"/>
      <c r="Y138" s="22"/>
      <c r="AA138" s="32"/>
      <c r="AB138" s="31"/>
      <c r="AC138" s="31"/>
      <c r="AD138" s="20"/>
      <c r="AE138" s="20"/>
      <c r="AF138" s="20"/>
      <c r="AG138" s="20"/>
    </row>
    <row r="139" spans="2:33" ht="73.5" customHeight="1" x14ac:dyDescent="0.2">
      <c r="B139" s="388" t="s">
        <v>331</v>
      </c>
      <c r="C139" s="388"/>
      <c r="D139" s="388"/>
      <c r="E139" s="388"/>
      <c r="F139" s="388"/>
      <c r="G139" s="388"/>
      <c r="H139" s="388"/>
      <c r="I139" s="388"/>
      <c r="J139" s="388"/>
      <c r="K139" s="388"/>
      <c r="L139" s="388"/>
      <c r="M139" s="388"/>
      <c r="N139" s="388"/>
      <c r="O139" s="388"/>
      <c r="U139" s="22" t="s">
        <v>179</v>
      </c>
      <c r="Z139" s="20"/>
      <c r="AA139" s="20"/>
      <c r="AB139" s="23"/>
      <c r="AC139" s="20"/>
      <c r="AD139" s="20"/>
      <c r="AE139" s="20"/>
      <c r="AF139" s="20"/>
      <c r="AG139" s="20"/>
    </row>
    <row r="140" spans="2:33" ht="34.5" customHeight="1" x14ac:dyDescent="0.2">
      <c r="B140" s="387" t="s">
        <v>324</v>
      </c>
      <c r="C140" s="387"/>
      <c r="D140" s="387"/>
      <c r="E140" s="387"/>
      <c r="F140" s="387"/>
      <c r="G140" s="387"/>
      <c r="H140" s="387"/>
      <c r="I140" s="387"/>
      <c r="J140" s="387"/>
      <c r="K140" s="387"/>
      <c r="L140" s="387"/>
      <c r="M140" s="387"/>
      <c r="N140" s="387"/>
      <c r="O140" s="387"/>
      <c r="Z140" s="20"/>
      <c r="AA140" s="20"/>
      <c r="AB140" s="23"/>
      <c r="AC140" s="20"/>
      <c r="AD140" s="20"/>
      <c r="AE140" s="20"/>
      <c r="AF140" s="20"/>
      <c r="AG140" s="20"/>
    </row>
    <row r="141" spans="2:33" ht="36.75" customHeight="1" x14ac:dyDescent="0.2">
      <c r="B141" s="388" t="s">
        <v>217</v>
      </c>
      <c r="C141" s="388"/>
      <c r="D141" s="388"/>
      <c r="E141" s="388"/>
      <c r="F141" s="388"/>
      <c r="G141" s="388"/>
      <c r="H141" s="388"/>
      <c r="I141" s="388"/>
      <c r="J141" s="388"/>
      <c r="K141" s="388"/>
      <c r="L141" s="388"/>
      <c r="M141" s="388"/>
      <c r="N141" s="388"/>
      <c r="O141" s="388"/>
      <c r="Z141" s="20"/>
      <c r="AA141" s="20"/>
      <c r="AB141" s="23"/>
      <c r="AC141" s="20"/>
      <c r="AD141" s="20"/>
      <c r="AE141" s="20"/>
      <c r="AF141" s="20"/>
      <c r="AG141" s="20"/>
    </row>
    <row r="142" spans="2:33" ht="17.25" customHeight="1" x14ac:dyDescent="0.2">
      <c r="B142" s="388" t="s">
        <v>218</v>
      </c>
      <c r="C142" s="388"/>
      <c r="D142" s="388"/>
      <c r="E142" s="388"/>
      <c r="F142" s="388"/>
      <c r="G142" s="388"/>
      <c r="H142" s="388"/>
      <c r="I142" s="388"/>
      <c r="J142" s="388"/>
      <c r="K142" s="388"/>
      <c r="L142" s="388"/>
      <c r="M142" s="388"/>
      <c r="N142" s="388"/>
      <c r="O142" s="388"/>
      <c r="Z142" s="20"/>
      <c r="AA142" s="20"/>
      <c r="AB142" s="23"/>
      <c r="AC142" s="20"/>
      <c r="AD142" s="20"/>
      <c r="AE142" s="20"/>
      <c r="AF142" s="20"/>
      <c r="AG142" s="20"/>
    </row>
    <row r="143" spans="2:33" ht="14.25" x14ac:dyDescent="0.2">
      <c r="B143" s="387" t="s">
        <v>348</v>
      </c>
      <c r="C143" s="387"/>
      <c r="D143" s="387"/>
      <c r="E143" s="387"/>
      <c r="F143" s="387"/>
      <c r="G143" s="387"/>
      <c r="H143" s="387"/>
      <c r="I143" s="387"/>
      <c r="J143" s="387"/>
      <c r="K143" s="387"/>
      <c r="L143" s="387"/>
      <c r="M143" s="387"/>
      <c r="N143" s="387"/>
      <c r="O143" s="387"/>
      <c r="Z143" s="20"/>
      <c r="AA143" s="20"/>
      <c r="AB143" s="23"/>
      <c r="AC143" s="20"/>
      <c r="AD143" s="20"/>
      <c r="AE143" s="20"/>
      <c r="AF143" s="20"/>
      <c r="AG143" s="20"/>
    </row>
    <row r="144" spans="2:33" ht="12.75" customHeight="1" x14ac:dyDescent="0.2">
      <c r="B144" s="72" t="s">
        <v>347</v>
      </c>
      <c r="C144" s="86"/>
      <c r="D144" s="64"/>
      <c r="G144" s="64"/>
      <c r="J144" s="64"/>
      <c r="M144" s="64"/>
      <c r="AB144" s="23"/>
      <c r="AE144" s="20"/>
      <c r="AF144" s="20"/>
      <c r="AG144" s="20"/>
    </row>
    <row r="145" spans="1:35" s="71" customFormat="1" ht="12.75" customHeight="1" x14ac:dyDescent="0.2">
      <c r="B145" s="80" t="s">
        <v>176</v>
      </c>
      <c r="C145" s="80"/>
      <c r="D145" s="64"/>
      <c r="E145" s="70"/>
      <c r="F145" s="70"/>
      <c r="G145" s="64"/>
      <c r="H145" s="70"/>
      <c r="I145" s="70"/>
      <c r="J145" s="64"/>
      <c r="K145" s="70"/>
      <c r="L145" s="70"/>
      <c r="M145" s="64"/>
      <c r="N145" s="70"/>
      <c r="O145" s="70"/>
      <c r="P145" s="21"/>
      <c r="Q145" s="70"/>
      <c r="R145" s="70"/>
      <c r="S145" s="21"/>
      <c r="T145" s="70"/>
      <c r="U145" s="70"/>
      <c r="V145" s="21"/>
      <c r="W145" s="70"/>
      <c r="X145" s="70"/>
      <c r="Y145" s="21"/>
      <c r="Z145" s="70"/>
      <c r="AA145" s="70"/>
      <c r="AB145" s="23"/>
      <c r="AC145" s="70"/>
      <c r="AD145" s="70"/>
    </row>
    <row r="146" spans="1:35" ht="12.75" customHeight="1" x14ac:dyDescent="0.2">
      <c r="B146" s="80" t="s">
        <v>178</v>
      </c>
      <c r="C146" s="86"/>
      <c r="D146" s="64"/>
      <c r="G146" s="64"/>
      <c r="J146" s="64"/>
      <c r="M146" s="64"/>
      <c r="AB146" s="23"/>
      <c r="AE146" s="20"/>
      <c r="AF146" s="20"/>
      <c r="AG146" s="20"/>
    </row>
    <row r="147" spans="1:35" ht="12.75" customHeight="1" x14ac:dyDescent="0.2">
      <c r="B147" s="80" t="s">
        <v>177</v>
      </c>
      <c r="C147" s="86"/>
      <c r="D147" s="64"/>
      <c r="G147" s="64"/>
      <c r="J147" s="64"/>
      <c r="M147" s="64"/>
      <c r="AB147" s="23"/>
      <c r="AE147" s="20"/>
      <c r="AF147" s="20"/>
      <c r="AG147" s="20"/>
    </row>
    <row r="148" spans="1:35" ht="12.75" customHeight="1" x14ac:dyDescent="0.2">
      <c r="B148" s="124" t="s">
        <v>109</v>
      </c>
      <c r="C148" s="86"/>
      <c r="D148" s="64"/>
      <c r="G148" s="64"/>
      <c r="J148" s="64"/>
      <c r="M148" s="64"/>
      <c r="AB148" s="23"/>
      <c r="AE148" s="20"/>
      <c r="AF148" s="20"/>
      <c r="AG148" s="20"/>
    </row>
    <row r="149" spans="1:35" ht="12.75" customHeight="1" x14ac:dyDescent="0.2">
      <c r="B149" s="88"/>
    </row>
    <row r="150" spans="1:35" ht="12.75" customHeight="1" x14ac:dyDescent="0.2">
      <c r="B150" s="88"/>
      <c r="Q150" s="21"/>
      <c r="R150" s="21"/>
      <c r="T150" s="21"/>
      <c r="U150" s="21"/>
      <c r="W150" s="21"/>
      <c r="X150" s="21"/>
      <c r="Z150" s="21"/>
      <c r="AA150" s="21"/>
      <c r="AC150" s="21"/>
      <c r="AD150" s="21"/>
      <c r="AE150" s="21"/>
      <c r="AF150" s="21"/>
      <c r="AG150" s="21"/>
    </row>
    <row r="151" spans="1:35" ht="12.75" customHeight="1" x14ac:dyDescent="0.2">
      <c r="B151" s="88"/>
      <c r="Q151" s="21"/>
      <c r="R151" s="21"/>
      <c r="T151" s="21"/>
      <c r="U151" s="21"/>
      <c r="W151" s="21"/>
      <c r="X151" s="21"/>
      <c r="Z151" s="21"/>
      <c r="AA151" s="21"/>
      <c r="AC151" s="21"/>
      <c r="AD151" s="21"/>
      <c r="AE151" s="21"/>
      <c r="AF151" s="21"/>
      <c r="AG151" s="21"/>
    </row>
    <row r="152" spans="1:35" ht="12.75" customHeight="1" x14ac:dyDescent="0.2">
      <c r="M152" s="64" t="s">
        <v>179</v>
      </c>
      <c r="Q152" s="21"/>
      <c r="R152" s="21"/>
      <c r="T152" s="21"/>
      <c r="U152" s="21"/>
      <c r="W152" s="21"/>
      <c r="X152" s="21"/>
      <c r="Z152" s="21"/>
      <c r="AA152" s="21"/>
      <c r="AC152" s="21"/>
      <c r="AD152" s="21"/>
      <c r="AE152" s="21"/>
      <c r="AF152" s="21"/>
      <c r="AG152" s="21"/>
    </row>
    <row r="153" spans="1:35" ht="12.75" customHeight="1" x14ac:dyDescent="0.2">
      <c r="Q153" s="21"/>
      <c r="R153" s="21"/>
      <c r="T153" s="21"/>
      <c r="U153" s="21"/>
      <c r="W153" s="21"/>
      <c r="X153" s="21"/>
      <c r="Z153" s="21"/>
      <c r="AA153" s="21"/>
      <c r="AC153" s="21"/>
      <c r="AD153" s="21"/>
      <c r="AE153" s="21"/>
      <c r="AF153" s="21"/>
      <c r="AG153" s="21"/>
    </row>
    <row r="155" spans="1:35" s="21" customFormat="1" ht="12.75" customHeight="1" x14ac:dyDescent="0.2">
      <c r="A155" s="20"/>
      <c r="B155" s="20"/>
      <c r="C155" s="20"/>
      <c r="E155" s="22"/>
      <c r="F155" s="22"/>
      <c r="H155" s="22"/>
      <c r="I155" s="22"/>
      <c r="J155" s="64" t="s">
        <v>179</v>
      </c>
      <c r="Q155" s="22"/>
      <c r="R155" s="22"/>
      <c r="T155" s="22"/>
      <c r="U155" s="22"/>
      <c r="W155" s="22"/>
      <c r="X155" s="22"/>
      <c r="Z155" s="22"/>
      <c r="AA155" s="22"/>
      <c r="AC155" s="22"/>
      <c r="AD155" s="22"/>
      <c r="AE155" s="23"/>
      <c r="AF155" s="22"/>
      <c r="AG155" s="22"/>
      <c r="AH155" s="20"/>
      <c r="AI155" s="20"/>
    </row>
    <row r="156" spans="1:35" s="21" customFormat="1" ht="12.75" customHeight="1" x14ac:dyDescent="0.2">
      <c r="A156" s="20"/>
      <c r="B156" s="20"/>
      <c r="C156" s="20"/>
      <c r="E156" s="22"/>
      <c r="F156" s="22"/>
      <c r="H156" s="22"/>
      <c r="I156" s="22"/>
      <c r="Q156" s="22"/>
      <c r="R156" s="22"/>
      <c r="T156" s="22"/>
      <c r="U156" s="22"/>
      <c r="W156" s="22"/>
      <c r="X156" s="22"/>
      <c r="Z156" s="22"/>
      <c r="AA156" s="22"/>
      <c r="AC156" s="22"/>
      <c r="AD156" s="22"/>
      <c r="AE156" s="23"/>
      <c r="AF156" s="22"/>
      <c r="AG156" s="22"/>
      <c r="AH156" s="20"/>
      <c r="AI156" s="20"/>
    </row>
    <row r="157" spans="1:35" s="21" customFormat="1" ht="12.75" customHeight="1" x14ac:dyDescent="0.2">
      <c r="A157" s="20"/>
      <c r="B157" s="20"/>
      <c r="C157" s="20"/>
      <c r="E157" s="22"/>
      <c r="F157" s="22"/>
      <c r="H157" s="22"/>
      <c r="I157" s="22"/>
      <c r="Q157" s="22"/>
      <c r="R157" s="22"/>
      <c r="T157" s="22"/>
      <c r="U157" s="22"/>
      <c r="W157" s="22"/>
      <c r="X157" s="22"/>
      <c r="Z157" s="22"/>
      <c r="AA157" s="22"/>
      <c r="AC157" s="22"/>
      <c r="AD157" s="22"/>
      <c r="AE157" s="23"/>
      <c r="AF157" s="22"/>
      <c r="AG157" s="22"/>
      <c r="AH157" s="20"/>
      <c r="AI157" s="20"/>
    </row>
    <row r="158" spans="1:35" s="21" customFormat="1" ht="12.75" customHeight="1" x14ac:dyDescent="0.2">
      <c r="A158" s="20"/>
      <c r="B158" s="20"/>
      <c r="C158" s="20"/>
      <c r="E158" s="22"/>
      <c r="F158" s="22"/>
      <c r="H158" s="22"/>
      <c r="I158" s="22"/>
      <c r="Q158" s="22"/>
      <c r="R158" s="22"/>
      <c r="T158" s="22"/>
      <c r="U158" s="22"/>
      <c r="W158" s="22"/>
      <c r="X158" s="22"/>
      <c r="Z158" s="22"/>
      <c r="AA158" s="22"/>
      <c r="AC158" s="22"/>
      <c r="AD158" s="22"/>
      <c r="AE158" s="23"/>
      <c r="AF158" s="22"/>
      <c r="AG158" s="22"/>
      <c r="AH158" s="20"/>
      <c r="AI158" s="20"/>
    </row>
  </sheetData>
  <mergeCells count="77">
    <mergeCell ref="AB4:AD4"/>
    <mergeCell ref="AE4:AG4"/>
    <mergeCell ref="D6:F6"/>
    <mergeCell ref="G6:I6"/>
    <mergeCell ref="J6:L6"/>
    <mergeCell ref="M6:O6"/>
    <mergeCell ref="V4:X4"/>
    <mergeCell ref="Y4:AA4"/>
    <mergeCell ref="D4:F4"/>
    <mergeCell ref="G4:I4"/>
    <mergeCell ref="J4:L4"/>
    <mergeCell ref="M4:O4"/>
    <mergeCell ref="P4:R4"/>
    <mergeCell ref="S4:U4"/>
    <mergeCell ref="V6:X6"/>
    <mergeCell ref="Y6:AA6"/>
    <mergeCell ref="AB6:AD6"/>
    <mergeCell ref="AE6:AG6"/>
    <mergeCell ref="P6:R6"/>
    <mergeCell ref="S6:U6"/>
    <mergeCell ref="P91:R91"/>
    <mergeCell ref="S91:U91"/>
    <mergeCell ref="V91:X91"/>
    <mergeCell ref="Y91:AA91"/>
    <mergeCell ref="AE91:AG91"/>
    <mergeCell ref="Y13:AA13"/>
    <mergeCell ref="AB27:AD27"/>
    <mergeCell ref="AE27:AG27"/>
    <mergeCell ref="S27:U27"/>
    <mergeCell ref="Y27:AA27"/>
    <mergeCell ref="AB98:AD98"/>
    <mergeCell ref="S98:U98"/>
    <mergeCell ref="V98:X98"/>
    <mergeCell ref="Y98:AA98"/>
    <mergeCell ref="AB91:AD91"/>
    <mergeCell ref="D20:F20"/>
    <mergeCell ref="G20:I20"/>
    <mergeCell ref="AB105:AD105"/>
    <mergeCell ref="AE105:AG105"/>
    <mergeCell ref="D13:F13"/>
    <mergeCell ref="G13:I13"/>
    <mergeCell ref="J13:L13"/>
    <mergeCell ref="M13:O13"/>
    <mergeCell ref="P13:R13"/>
    <mergeCell ref="S13:U13"/>
    <mergeCell ref="AE98:AG98"/>
    <mergeCell ref="V105:X105"/>
    <mergeCell ref="Y105:AA105"/>
    <mergeCell ref="AB13:AD13"/>
    <mergeCell ref="AE13:AG13"/>
    <mergeCell ref="V13:X13"/>
    <mergeCell ref="S105:U105"/>
    <mergeCell ref="D98:F98"/>
    <mergeCell ref="G98:I98"/>
    <mergeCell ref="J98:L98"/>
    <mergeCell ref="M98:O98"/>
    <mergeCell ref="D105:F105"/>
    <mergeCell ref="G105:I105"/>
    <mergeCell ref="J105:L105"/>
    <mergeCell ref="M105:O105"/>
    <mergeCell ref="P105:R105"/>
    <mergeCell ref="B141:O141"/>
    <mergeCell ref="B142:O142"/>
    <mergeCell ref="B143:O143"/>
    <mergeCell ref="V27:X27"/>
    <mergeCell ref="B140:O140"/>
    <mergeCell ref="D27:F27"/>
    <mergeCell ref="G27:I27"/>
    <mergeCell ref="J27:L27"/>
    <mergeCell ref="M27:O27"/>
    <mergeCell ref="P98:R98"/>
    <mergeCell ref="D91:F91"/>
    <mergeCell ref="G91:I91"/>
    <mergeCell ref="J91:L91"/>
    <mergeCell ref="M91:O91"/>
    <mergeCell ref="B139:O139"/>
    <mergeCell ref="P27:R27"/>
  </mergeCells>
  <phoneticPr fontId="29" type="noConversion"/>
  <hyperlinks>
    <hyperlink ref="B3" location="'Title and Contents'!A1" display="Return to Contents"/>
    <hyperlink ref="B148" r:id="rId1"/>
    <hyperlink ref="B144" r:id="rId2"/>
  </hyperlinks>
  <pageMargins left="0.75" right="0.75" top="1" bottom="1.5" header="0.5" footer="0.5"/>
  <pageSetup paperSize="8" scale="46" fitToHeight="2"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B1:T199"/>
  <sheetViews>
    <sheetView showGridLines="0" zoomScaleNormal="100" workbookViewId="0">
      <pane xSplit="2" ySplit="4" topLeftCell="C5" activePane="bottomRight" state="frozen"/>
      <selection pane="topRight"/>
      <selection pane="bottomLeft"/>
      <selection pane="bottomRight"/>
    </sheetView>
  </sheetViews>
  <sheetFormatPr defaultRowHeight="12.75" customHeight="1" x14ac:dyDescent="0.2"/>
  <cols>
    <col min="1" max="1" width="3.140625" style="20" customWidth="1"/>
    <col min="2" max="2" width="49.85546875" style="20" customWidth="1"/>
    <col min="3" max="3" width="11.7109375" style="30" customWidth="1"/>
    <col min="4" max="6" width="11.7109375" style="31" customWidth="1"/>
    <col min="7" max="7" width="11.7109375" style="30" customWidth="1"/>
    <col min="8" max="10" width="11.7109375" style="31" customWidth="1"/>
    <col min="11" max="11" width="11.7109375" style="30" customWidth="1"/>
    <col min="12" max="14" width="11.7109375" style="31" customWidth="1"/>
    <col min="15" max="15" width="11.7109375" style="32" customWidth="1"/>
    <col min="16" max="17" width="11.7109375" style="31" customWidth="1"/>
    <col min="18" max="18" width="9.140625" style="20"/>
    <col min="19" max="19" width="11" style="20" bestFit="1" customWidth="1"/>
    <col min="20" max="20" width="12.7109375" style="20" bestFit="1" customWidth="1"/>
    <col min="21" max="16384" width="9.140625" style="20"/>
  </cols>
  <sheetData>
    <row r="1" spans="2:17" ht="20.25" x14ac:dyDescent="0.2">
      <c r="B1" s="111" t="s">
        <v>203</v>
      </c>
      <c r="C1" s="34"/>
    </row>
    <row r="2" spans="2:17" ht="20.25" x14ac:dyDescent="0.2">
      <c r="B2" s="111" t="s">
        <v>343</v>
      </c>
      <c r="C2" s="34"/>
    </row>
    <row r="3" spans="2:17" ht="12.75" customHeight="1" x14ac:dyDescent="0.2">
      <c r="B3" s="72" t="s">
        <v>26</v>
      </c>
    </row>
    <row r="4" spans="2:17" ht="12.75" customHeight="1" x14ac:dyDescent="0.2">
      <c r="B4" s="74"/>
    </row>
    <row r="5" spans="2:17" ht="12.75" customHeight="1" x14ac:dyDescent="0.2">
      <c r="B5" s="74"/>
    </row>
    <row r="6" spans="2:17" s="86" customFormat="1" ht="12.75" customHeight="1" x14ac:dyDescent="0.2">
      <c r="B6" s="139" t="s">
        <v>129</v>
      </c>
      <c r="C6" s="394"/>
      <c r="D6" s="394"/>
      <c r="E6" s="394"/>
      <c r="F6" s="165"/>
      <c r="G6" s="394"/>
      <c r="H6" s="394"/>
      <c r="I6" s="394"/>
      <c r="J6" s="165"/>
      <c r="K6" s="394"/>
      <c r="L6" s="394"/>
      <c r="M6" s="394"/>
      <c r="N6" s="165"/>
      <c r="O6" s="394"/>
      <c r="P6" s="394"/>
      <c r="Q6" s="394"/>
    </row>
    <row r="7" spans="2:17" s="86" customFormat="1" ht="12.75" customHeight="1" x14ac:dyDescent="0.2">
      <c r="B7" s="124"/>
      <c r="C7" s="395" t="s">
        <v>198</v>
      </c>
      <c r="D7" s="395"/>
      <c r="E7" s="395"/>
      <c r="F7" s="165"/>
      <c r="G7" s="395" t="s">
        <v>3</v>
      </c>
      <c r="H7" s="395"/>
      <c r="I7" s="395"/>
      <c r="J7" s="165"/>
      <c r="K7" s="395" t="s">
        <v>50</v>
      </c>
      <c r="L7" s="395"/>
      <c r="M7" s="395"/>
      <c r="N7" s="165"/>
      <c r="O7" s="395" t="s">
        <v>5</v>
      </c>
      <c r="P7" s="395"/>
      <c r="Q7" s="395"/>
    </row>
    <row r="8" spans="2:17" s="86" customFormat="1" ht="12.75" customHeight="1" x14ac:dyDescent="0.2">
      <c r="B8" s="86" t="s">
        <v>53</v>
      </c>
      <c r="C8" s="171">
        <v>226.69112647692023</v>
      </c>
      <c r="D8" s="38" t="s">
        <v>116</v>
      </c>
      <c r="E8" s="26" t="s">
        <v>116</v>
      </c>
      <c r="F8" s="26"/>
      <c r="G8" s="171">
        <v>102.5366255497879</v>
      </c>
      <c r="H8" s="93" t="s">
        <v>116</v>
      </c>
      <c r="I8" s="76" t="s">
        <v>116</v>
      </c>
      <c r="J8" s="76"/>
      <c r="K8" s="171">
        <v>97.234285389774783</v>
      </c>
      <c r="L8" s="93" t="s">
        <v>116</v>
      </c>
      <c r="M8" s="76" t="s">
        <v>116</v>
      </c>
      <c r="N8" s="76"/>
      <c r="O8" s="171">
        <v>26.837210618118498</v>
      </c>
      <c r="P8" s="93" t="s">
        <v>116</v>
      </c>
      <c r="Q8" s="76" t="s">
        <v>116</v>
      </c>
    </row>
    <row r="9" spans="2:17" s="86" customFormat="1" ht="12.75" customHeight="1" x14ac:dyDescent="0.2">
      <c r="B9" s="86" t="s">
        <v>54</v>
      </c>
      <c r="C9" s="171">
        <v>52.257962832780848</v>
      </c>
      <c r="D9" s="38" t="s">
        <v>116</v>
      </c>
      <c r="E9" s="26" t="s">
        <v>116</v>
      </c>
      <c r="F9" s="26"/>
      <c r="G9" s="171">
        <v>16.751759865259714</v>
      </c>
      <c r="H9" s="93" t="s">
        <v>116</v>
      </c>
      <c r="I9" s="76" t="s">
        <v>116</v>
      </c>
      <c r="J9" s="76"/>
      <c r="K9" s="171">
        <v>10.540436534129892</v>
      </c>
      <c r="L9" s="93" t="s">
        <v>116</v>
      </c>
      <c r="M9" s="76" t="s">
        <v>116</v>
      </c>
      <c r="N9" s="76"/>
      <c r="O9" s="171">
        <v>25.040046484647053</v>
      </c>
      <c r="P9" s="93" t="s">
        <v>116</v>
      </c>
      <c r="Q9" s="76" t="s">
        <v>116</v>
      </c>
    </row>
    <row r="10" spans="2:17" s="86" customFormat="1" ht="12.75" customHeight="1" x14ac:dyDescent="0.2">
      <c r="B10" s="86" t="s">
        <v>55</v>
      </c>
      <c r="C10" s="171">
        <v>32.380083811674197</v>
      </c>
      <c r="D10" s="38" t="s">
        <v>116</v>
      </c>
      <c r="E10" s="26" t="s">
        <v>116</v>
      </c>
      <c r="F10" s="26"/>
      <c r="G10" s="171">
        <v>26.929562425222599</v>
      </c>
      <c r="H10" s="93" t="s">
        <v>116</v>
      </c>
      <c r="I10" s="76" t="s">
        <v>116</v>
      </c>
      <c r="J10" s="76"/>
      <c r="K10" s="171">
        <v>5.4547749643048542</v>
      </c>
      <c r="L10" s="93" t="s">
        <v>116</v>
      </c>
      <c r="M10" s="76" t="s">
        <v>116</v>
      </c>
      <c r="N10" s="76"/>
      <c r="O10" s="171" t="s">
        <v>119</v>
      </c>
      <c r="P10" s="93" t="s">
        <v>119</v>
      </c>
      <c r="Q10" s="76" t="s">
        <v>119</v>
      </c>
    </row>
    <row r="11" spans="2:17" s="86" customFormat="1" ht="12.75" customHeight="1" x14ac:dyDescent="0.2">
      <c r="B11" s="86" t="s">
        <v>56</v>
      </c>
      <c r="C11" s="171">
        <v>61.636068287026546</v>
      </c>
      <c r="D11" s="38" t="s">
        <v>116</v>
      </c>
      <c r="E11" s="26" t="s">
        <v>116</v>
      </c>
      <c r="F11" s="26"/>
      <c r="G11" s="171">
        <v>60.619815150536866</v>
      </c>
      <c r="H11" s="93" t="s">
        <v>116</v>
      </c>
      <c r="I11" s="76" t="s">
        <v>116</v>
      </c>
      <c r="J11" s="76"/>
      <c r="K11" s="171">
        <v>1.0202848494936967</v>
      </c>
      <c r="L11" s="93" t="s">
        <v>116</v>
      </c>
      <c r="M11" s="76" t="s">
        <v>116</v>
      </c>
      <c r="N11" s="76"/>
      <c r="O11" s="171" t="s">
        <v>119</v>
      </c>
      <c r="P11" s="93" t="s">
        <v>119</v>
      </c>
      <c r="Q11" s="76" t="s">
        <v>119</v>
      </c>
    </row>
    <row r="12" spans="2:17" s="86" customFormat="1" ht="12.75" customHeight="1" x14ac:dyDescent="0.2">
      <c r="B12" s="86" t="s">
        <v>57</v>
      </c>
      <c r="C12" s="171">
        <v>120.27819547003094</v>
      </c>
      <c r="D12" s="38" t="s">
        <v>116</v>
      </c>
      <c r="E12" s="26" t="s">
        <v>116</v>
      </c>
      <c r="F12" s="26"/>
      <c r="G12" s="171">
        <v>34.693300076893792</v>
      </c>
      <c r="H12" s="93" t="s">
        <v>116</v>
      </c>
      <c r="I12" s="76" t="s">
        <v>116</v>
      </c>
      <c r="J12" s="76"/>
      <c r="K12" s="171">
        <v>60.117451625511279</v>
      </c>
      <c r="L12" s="93" t="s">
        <v>116</v>
      </c>
      <c r="M12" s="76" t="s">
        <v>116</v>
      </c>
      <c r="N12" s="76"/>
      <c r="O12" s="171">
        <v>25.574313631340932</v>
      </c>
      <c r="P12" s="93" t="s">
        <v>116</v>
      </c>
      <c r="Q12" s="76" t="s">
        <v>116</v>
      </c>
    </row>
    <row r="13" spans="2:17" s="86" customFormat="1" ht="12.75" customHeight="1" x14ac:dyDescent="0.2">
      <c r="B13" s="86" t="s">
        <v>58</v>
      </c>
      <c r="C13" s="171">
        <v>34.337650215594223</v>
      </c>
      <c r="D13" s="38" t="s">
        <v>116</v>
      </c>
      <c r="E13" s="26" t="s">
        <v>116</v>
      </c>
      <c r="F13" s="26"/>
      <c r="G13" s="171">
        <v>1.2383789261646048</v>
      </c>
      <c r="H13" s="93" t="s">
        <v>116</v>
      </c>
      <c r="I13" s="76" t="s">
        <v>116</v>
      </c>
      <c r="J13" s="76"/>
      <c r="K13" s="171">
        <v>18.93659729778642</v>
      </c>
      <c r="L13" s="93" t="s">
        <v>116</v>
      </c>
      <c r="M13" s="76" t="s">
        <v>116</v>
      </c>
      <c r="N13" s="76"/>
      <c r="O13" s="171">
        <v>14.284653059782492</v>
      </c>
      <c r="P13" s="93" t="s">
        <v>116</v>
      </c>
      <c r="Q13" s="76" t="s">
        <v>116</v>
      </c>
    </row>
    <row r="14" spans="2:17" s="86" customFormat="1" ht="12.75" customHeight="1" x14ac:dyDescent="0.2">
      <c r="B14" s="86" t="s">
        <v>28</v>
      </c>
      <c r="C14" s="171">
        <v>70.0527611944337</v>
      </c>
      <c r="D14" s="38" t="s">
        <v>116</v>
      </c>
      <c r="E14" s="26" t="s">
        <v>116</v>
      </c>
      <c r="F14" s="26"/>
      <c r="G14" s="171">
        <v>59.375748947546768</v>
      </c>
      <c r="H14" s="93" t="s">
        <v>116</v>
      </c>
      <c r="I14" s="76" t="s">
        <v>116</v>
      </c>
      <c r="J14" s="76"/>
      <c r="K14" s="171">
        <v>7.911252930889451</v>
      </c>
      <c r="L14" s="93" t="s">
        <v>116</v>
      </c>
      <c r="M14" s="76" t="s">
        <v>116</v>
      </c>
      <c r="N14" s="76"/>
      <c r="O14" s="171">
        <v>2.8016093217534248</v>
      </c>
      <c r="P14" s="93" t="s">
        <v>116</v>
      </c>
      <c r="Q14" s="76" t="s">
        <v>116</v>
      </c>
    </row>
    <row r="15" spans="2:17" s="86" customFormat="1" ht="12.75" customHeight="1" x14ac:dyDescent="0.2">
      <c r="B15" s="86" t="s">
        <v>9</v>
      </c>
      <c r="C15" s="171">
        <v>25.764113240299899</v>
      </c>
      <c r="D15" s="38" t="s">
        <v>116</v>
      </c>
      <c r="E15" s="26" t="s">
        <v>116</v>
      </c>
      <c r="F15" s="26"/>
      <c r="G15" s="171">
        <v>2.0413136683097579</v>
      </c>
      <c r="H15" s="93" t="s">
        <v>116</v>
      </c>
      <c r="I15" s="76" t="s">
        <v>116</v>
      </c>
      <c r="J15" s="76"/>
      <c r="K15" s="171">
        <v>8.8972704237821851</v>
      </c>
      <c r="L15" s="93" t="s">
        <v>116</v>
      </c>
      <c r="M15" s="76" t="s">
        <v>116</v>
      </c>
      <c r="N15" s="76"/>
      <c r="O15" s="171">
        <v>15.049736263130411</v>
      </c>
      <c r="P15" s="93" t="s">
        <v>116</v>
      </c>
      <c r="Q15" s="76" t="s">
        <v>116</v>
      </c>
    </row>
    <row r="16" spans="2:17" s="86" customFormat="1" ht="12.75" customHeight="1" x14ac:dyDescent="0.2">
      <c r="B16" s="86" t="s">
        <v>59</v>
      </c>
      <c r="C16" s="171">
        <v>39.291959521811499</v>
      </c>
      <c r="D16" s="38" t="s">
        <v>116</v>
      </c>
      <c r="E16" s="26" t="s">
        <v>116</v>
      </c>
      <c r="F16" s="26"/>
      <c r="G16" s="171">
        <v>1.1869034001062477</v>
      </c>
      <c r="H16" s="93" t="s">
        <v>116</v>
      </c>
      <c r="I16" s="76" t="s">
        <v>116</v>
      </c>
      <c r="J16" s="76"/>
      <c r="K16" s="171">
        <v>29.565476572107233</v>
      </c>
      <c r="L16" s="93" t="s">
        <v>116</v>
      </c>
      <c r="M16" s="76" t="s">
        <v>116</v>
      </c>
      <c r="N16" s="76"/>
      <c r="O16" s="171">
        <v>8.5619138278391205</v>
      </c>
      <c r="P16" s="93" t="s">
        <v>116</v>
      </c>
      <c r="Q16" s="76" t="s">
        <v>116</v>
      </c>
    </row>
    <row r="17" spans="2:20" s="86" customFormat="1" ht="12.75" customHeight="1" x14ac:dyDescent="0.2">
      <c r="B17" s="86" t="s">
        <v>60</v>
      </c>
      <c r="C17" s="171">
        <v>683.95473702768345</v>
      </c>
      <c r="D17" s="38" t="s">
        <v>116</v>
      </c>
      <c r="E17" s="26" t="s">
        <v>116</v>
      </c>
      <c r="F17" s="26"/>
      <c r="G17" s="171">
        <v>319.14258061391621</v>
      </c>
      <c r="H17" s="93" t="s">
        <v>116</v>
      </c>
      <c r="I17" s="76" t="s">
        <v>116</v>
      </c>
      <c r="J17" s="76"/>
      <c r="K17" s="171">
        <v>328.14058392039232</v>
      </c>
      <c r="L17" s="93" t="s">
        <v>116</v>
      </c>
      <c r="M17" s="76" t="s">
        <v>116</v>
      </c>
      <c r="N17" s="76"/>
      <c r="O17" s="171">
        <v>35.664362226625457</v>
      </c>
      <c r="P17" s="93" t="s">
        <v>116</v>
      </c>
      <c r="Q17" s="76" t="s">
        <v>116</v>
      </c>
    </row>
    <row r="18" spans="2:20" s="86" customFormat="1" ht="12.75" customHeight="1" x14ac:dyDescent="0.2">
      <c r="B18" s="86" t="s">
        <v>115</v>
      </c>
      <c r="C18" s="171">
        <v>49.419002846396623</v>
      </c>
      <c r="D18" s="38" t="s">
        <v>116</v>
      </c>
      <c r="E18" s="26" t="s">
        <v>116</v>
      </c>
      <c r="F18" s="26"/>
      <c r="G18" s="171">
        <v>3.7280237346780485</v>
      </c>
      <c r="H18" s="93" t="s">
        <v>116</v>
      </c>
      <c r="I18" s="76" t="s">
        <v>116</v>
      </c>
      <c r="J18" s="76"/>
      <c r="K18" s="171">
        <v>18.05281325664825</v>
      </c>
      <c r="L18" s="93" t="s">
        <v>116</v>
      </c>
      <c r="M18" s="76" t="s">
        <v>116</v>
      </c>
      <c r="N18" s="76"/>
      <c r="O18" s="171">
        <v>27.873951974760359</v>
      </c>
      <c r="P18" s="93" t="s">
        <v>116</v>
      </c>
      <c r="Q18" s="76" t="s">
        <v>116</v>
      </c>
    </row>
    <row r="19" spans="2:20" s="86" customFormat="1" ht="12.75" customHeight="1" x14ac:dyDescent="0.2">
      <c r="B19" s="86" t="s">
        <v>67</v>
      </c>
      <c r="C19" s="171">
        <v>140.35180044700445</v>
      </c>
      <c r="D19" s="38" t="s">
        <v>116</v>
      </c>
      <c r="E19" s="26" t="s">
        <v>116</v>
      </c>
      <c r="F19" s="26"/>
      <c r="G19" s="171">
        <v>27.284322542289523</v>
      </c>
      <c r="H19" s="93" t="s">
        <v>116</v>
      </c>
      <c r="I19" s="76" t="s">
        <v>116</v>
      </c>
      <c r="J19" s="76"/>
      <c r="K19" s="171">
        <v>75.122789309343574</v>
      </c>
      <c r="L19" s="93" t="s">
        <v>116</v>
      </c>
      <c r="M19" s="76" t="s">
        <v>116</v>
      </c>
      <c r="N19" s="76"/>
      <c r="O19" s="171">
        <v>37.925641701300684</v>
      </c>
      <c r="P19" s="93" t="s">
        <v>116</v>
      </c>
      <c r="Q19" s="76" t="s">
        <v>116</v>
      </c>
    </row>
    <row r="20" spans="2:20" s="86" customFormat="1" ht="12.75" customHeight="1" x14ac:dyDescent="0.2">
      <c r="B20" s="86" t="s">
        <v>61</v>
      </c>
      <c r="C20" s="171">
        <v>79.796232571922374</v>
      </c>
      <c r="D20" s="38" t="s">
        <v>116</v>
      </c>
      <c r="E20" s="26" t="s">
        <v>116</v>
      </c>
      <c r="F20" s="26"/>
      <c r="G20" s="171">
        <v>35.571888009711138</v>
      </c>
      <c r="H20" s="93" t="s">
        <v>116</v>
      </c>
      <c r="I20" s="76" t="s">
        <v>116</v>
      </c>
      <c r="J20" s="76"/>
      <c r="K20" s="171">
        <v>25.142878773745469</v>
      </c>
      <c r="L20" s="93" t="s">
        <v>116</v>
      </c>
      <c r="M20" s="76" t="s">
        <v>116</v>
      </c>
      <c r="N20" s="76"/>
      <c r="O20" s="171">
        <v>19.199522639632306</v>
      </c>
      <c r="P20" s="93" t="s">
        <v>116</v>
      </c>
      <c r="Q20" s="76" t="s">
        <v>116</v>
      </c>
    </row>
    <row r="21" spans="2:20" s="86" customFormat="1" ht="12.75" customHeight="1" x14ac:dyDescent="0.2">
      <c r="B21" s="86" t="s">
        <v>8</v>
      </c>
      <c r="C21" s="171">
        <v>24.9178385587816</v>
      </c>
      <c r="D21" s="38" t="s">
        <v>116</v>
      </c>
      <c r="E21" s="26" t="s">
        <v>116</v>
      </c>
      <c r="F21" s="26"/>
      <c r="G21" s="171">
        <v>1.5313097273438172</v>
      </c>
      <c r="H21" s="93" t="s">
        <v>116</v>
      </c>
      <c r="I21" s="76" t="s">
        <v>116</v>
      </c>
      <c r="J21" s="76"/>
      <c r="K21" s="171">
        <v>23.273030025394704</v>
      </c>
      <c r="L21" s="93" t="s">
        <v>116</v>
      </c>
      <c r="M21" s="76" t="s">
        <v>116</v>
      </c>
      <c r="N21" s="76"/>
      <c r="O21" s="171" t="s">
        <v>119</v>
      </c>
      <c r="P21" s="93" t="s">
        <v>119</v>
      </c>
      <c r="Q21" s="76" t="s">
        <v>119</v>
      </c>
    </row>
    <row r="22" spans="2:20" s="86" customFormat="1" ht="12.75" customHeight="1" x14ac:dyDescent="0.2">
      <c r="B22" s="86" t="s">
        <v>62</v>
      </c>
      <c r="C22" s="171">
        <v>140.61748128053</v>
      </c>
      <c r="D22" s="38" t="s">
        <v>116</v>
      </c>
      <c r="E22" s="26" t="s">
        <v>116</v>
      </c>
      <c r="F22" s="26"/>
      <c r="G22" s="171">
        <v>120.5931111835268</v>
      </c>
      <c r="H22" s="93" t="s">
        <v>116</v>
      </c>
      <c r="I22" s="76" t="s">
        <v>116</v>
      </c>
      <c r="J22" s="76"/>
      <c r="K22" s="171">
        <v>9.9443753859330144</v>
      </c>
      <c r="L22" s="93" t="s">
        <v>116</v>
      </c>
      <c r="M22" s="76" t="s">
        <v>116</v>
      </c>
      <c r="N22" s="76"/>
      <c r="O22" s="171">
        <v>10.105033216712574</v>
      </c>
      <c r="P22" s="93" t="s">
        <v>116</v>
      </c>
      <c r="Q22" s="76" t="s">
        <v>116</v>
      </c>
    </row>
    <row r="23" spans="2:20" s="86" customFormat="1" ht="12.75" customHeight="1" x14ac:dyDescent="0.2">
      <c r="B23" s="86" t="s">
        <v>63</v>
      </c>
      <c r="C23" s="171">
        <v>49.352046834647808</v>
      </c>
      <c r="D23" s="38" t="s">
        <v>116</v>
      </c>
      <c r="E23" s="26" t="s">
        <v>116</v>
      </c>
      <c r="F23" s="26"/>
      <c r="G23" s="171">
        <v>0</v>
      </c>
      <c r="H23" s="93" t="s">
        <v>116</v>
      </c>
      <c r="I23" s="76" t="s">
        <v>116</v>
      </c>
      <c r="J23" s="76"/>
      <c r="K23" s="171">
        <v>0.8620546884175857</v>
      </c>
      <c r="L23" s="93" t="s">
        <v>116</v>
      </c>
      <c r="M23" s="76" t="s">
        <v>116</v>
      </c>
      <c r="N23" s="76"/>
      <c r="O23" s="171">
        <v>48.627913893965342</v>
      </c>
      <c r="P23" s="93" t="s">
        <v>116</v>
      </c>
      <c r="Q23" s="76" t="s">
        <v>116</v>
      </c>
    </row>
    <row r="24" spans="2:20" s="86" customFormat="1" ht="12.75" customHeight="1" x14ac:dyDescent="0.2">
      <c r="B24" s="86" t="s">
        <v>65</v>
      </c>
      <c r="C24" s="171">
        <v>65.518917170465855</v>
      </c>
      <c r="D24" s="38" t="s">
        <v>116</v>
      </c>
      <c r="E24" s="26" t="s">
        <v>116</v>
      </c>
      <c r="F24" s="26"/>
      <c r="G24" s="171" t="s">
        <v>119</v>
      </c>
      <c r="H24" s="93" t="s">
        <v>119</v>
      </c>
      <c r="I24" s="76" t="s">
        <v>119</v>
      </c>
      <c r="J24" s="76"/>
      <c r="K24" s="171" t="s">
        <v>119</v>
      </c>
      <c r="L24" s="93" t="s">
        <v>119</v>
      </c>
      <c r="M24" s="76" t="s">
        <v>119</v>
      </c>
      <c r="N24" s="76"/>
      <c r="O24" s="171">
        <v>65.519262532333585</v>
      </c>
      <c r="P24" s="93" t="s">
        <v>116</v>
      </c>
      <c r="Q24" s="76" t="s">
        <v>116</v>
      </c>
    </row>
    <row r="25" spans="2:20" s="86" customFormat="1" ht="12.75" customHeight="1" x14ac:dyDescent="0.2">
      <c r="B25" s="86" t="s">
        <v>29</v>
      </c>
      <c r="C25" s="171">
        <v>22.700805499478776</v>
      </c>
      <c r="D25" s="38" t="s">
        <v>116</v>
      </c>
      <c r="E25" s="26" t="s">
        <v>116</v>
      </c>
      <c r="F25" s="26"/>
      <c r="G25" s="171" t="s">
        <v>119</v>
      </c>
      <c r="H25" s="93" t="s">
        <v>119</v>
      </c>
      <c r="I25" s="76" t="s">
        <v>119</v>
      </c>
      <c r="J25" s="76"/>
      <c r="K25" s="171" t="s">
        <v>119</v>
      </c>
      <c r="L25" s="93" t="s">
        <v>119</v>
      </c>
      <c r="M25" s="76" t="s">
        <v>119</v>
      </c>
      <c r="N25" s="76"/>
      <c r="O25" s="171">
        <v>22.700805499478776</v>
      </c>
      <c r="P25" s="93" t="s">
        <v>116</v>
      </c>
      <c r="Q25" s="76" t="s">
        <v>116</v>
      </c>
    </row>
    <row r="26" spans="2:20" s="86" customFormat="1" ht="12.75" customHeight="1" x14ac:dyDescent="0.2">
      <c r="B26" s="86" t="s">
        <v>64</v>
      </c>
      <c r="C26" s="171">
        <v>198.16477185106788</v>
      </c>
      <c r="D26" s="38" t="s">
        <v>116</v>
      </c>
      <c r="E26" s="26" t="s">
        <v>116</v>
      </c>
      <c r="F26" s="26"/>
      <c r="G26" s="171">
        <v>155.91709029622535</v>
      </c>
      <c r="H26" s="93" t="s">
        <v>116</v>
      </c>
      <c r="I26" s="76" t="s">
        <v>116</v>
      </c>
      <c r="J26" s="76"/>
      <c r="K26" s="171">
        <v>34.016971495873698</v>
      </c>
      <c r="L26" s="93" t="s">
        <v>116</v>
      </c>
      <c r="M26" s="76" t="s">
        <v>116</v>
      </c>
      <c r="N26" s="76"/>
      <c r="O26" s="171">
        <v>8.3425166860818649</v>
      </c>
      <c r="P26" s="93" t="s">
        <v>116</v>
      </c>
      <c r="Q26" s="76" t="s">
        <v>116</v>
      </c>
    </row>
    <row r="27" spans="2:20" s="86" customFormat="1" ht="22.5" customHeight="1" x14ac:dyDescent="0.2">
      <c r="B27" s="86" t="s">
        <v>6</v>
      </c>
      <c r="C27" s="171">
        <v>2120</v>
      </c>
      <c r="D27" s="38" t="s">
        <v>116</v>
      </c>
      <c r="E27" s="26" t="s">
        <v>116</v>
      </c>
      <c r="F27" s="26"/>
      <c r="G27" s="171">
        <v>970</v>
      </c>
      <c r="H27" s="93" t="s">
        <v>116</v>
      </c>
      <c r="I27" s="76" t="s">
        <v>116</v>
      </c>
      <c r="J27" s="76"/>
      <c r="K27" s="171">
        <v>750</v>
      </c>
      <c r="L27" s="93" t="s">
        <v>116</v>
      </c>
      <c r="M27" s="76" t="s">
        <v>116</v>
      </c>
      <c r="N27" s="76"/>
      <c r="O27" s="171">
        <v>390</v>
      </c>
      <c r="P27" s="93" t="s">
        <v>116</v>
      </c>
      <c r="Q27" s="76" t="s">
        <v>116</v>
      </c>
    </row>
    <row r="28" spans="2:20" s="86" customFormat="1" ht="12.75" customHeight="1" x14ac:dyDescent="0.2">
      <c r="C28" s="128"/>
      <c r="D28" s="38"/>
      <c r="E28" s="26"/>
      <c r="F28" s="26"/>
      <c r="G28" s="128"/>
      <c r="H28" s="93"/>
      <c r="I28" s="76"/>
      <c r="J28" s="76"/>
      <c r="K28" s="128"/>
      <c r="L28" s="93"/>
      <c r="M28" s="76"/>
      <c r="N28" s="76"/>
      <c r="O28" s="128"/>
      <c r="P28" s="93"/>
      <c r="Q28" s="76"/>
    </row>
    <row r="29" spans="2:20" s="86" customFormat="1" ht="12.75" customHeight="1" x14ac:dyDescent="0.2">
      <c r="C29" s="128"/>
      <c r="D29" s="38"/>
      <c r="E29" s="26"/>
      <c r="F29" s="26"/>
      <c r="G29" s="128"/>
      <c r="H29" s="93"/>
      <c r="I29" s="76"/>
      <c r="J29" s="76"/>
      <c r="K29" s="128"/>
      <c r="L29" s="93"/>
      <c r="M29" s="76"/>
      <c r="N29" s="76"/>
      <c r="O29" s="128"/>
      <c r="P29" s="93"/>
      <c r="Q29" s="76"/>
    </row>
    <row r="30" spans="2:20" s="86" customFormat="1" ht="12.75" customHeight="1" x14ac:dyDescent="0.2">
      <c r="B30" s="139" t="s">
        <v>12</v>
      </c>
      <c r="C30" s="394"/>
      <c r="D30" s="394"/>
      <c r="E30" s="394"/>
      <c r="F30" s="165"/>
      <c r="G30" s="394"/>
      <c r="H30" s="394"/>
      <c r="I30" s="394"/>
      <c r="J30" s="165"/>
      <c r="K30" s="394"/>
      <c r="L30" s="394"/>
      <c r="M30" s="394"/>
      <c r="N30" s="165"/>
      <c r="O30" s="394"/>
      <c r="P30" s="394"/>
      <c r="Q30" s="394"/>
      <c r="S30" s="140"/>
      <c r="T30" s="141"/>
    </row>
    <row r="31" spans="2:20" s="86" customFormat="1" ht="12.75" customHeight="1" x14ac:dyDescent="0.2">
      <c r="B31" s="124"/>
      <c r="C31" s="395" t="s">
        <v>198</v>
      </c>
      <c r="D31" s="395"/>
      <c r="E31" s="395"/>
      <c r="F31" s="165"/>
      <c r="G31" s="395" t="s">
        <v>3</v>
      </c>
      <c r="H31" s="395"/>
      <c r="I31" s="395"/>
      <c r="J31" s="165"/>
      <c r="K31" s="395" t="s">
        <v>50</v>
      </c>
      <c r="L31" s="395"/>
      <c r="M31" s="395"/>
      <c r="N31" s="165"/>
      <c r="O31" s="395" t="s">
        <v>5</v>
      </c>
      <c r="P31" s="395"/>
      <c r="Q31" s="395"/>
    </row>
    <row r="32" spans="2:20" s="86" customFormat="1" ht="12.75" customHeight="1" x14ac:dyDescent="0.2">
      <c r="B32" s="86" t="s">
        <v>53</v>
      </c>
      <c r="C32" s="171">
        <v>13.497347848608642</v>
      </c>
      <c r="D32" s="197">
        <v>6.6558909175663485</v>
      </c>
      <c r="E32" s="173">
        <v>21.608003394531337</v>
      </c>
      <c r="F32" s="76"/>
      <c r="G32" s="171">
        <v>8.6764841614901265</v>
      </c>
      <c r="H32" s="197">
        <v>2.6031844430763869</v>
      </c>
      <c r="I32" s="173">
        <v>16.373928597211197</v>
      </c>
      <c r="J32" s="76"/>
      <c r="K32" s="171">
        <v>3.9824525270226818</v>
      </c>
      <c r="L32" s="197">
        <v>1.3562003042336954</v>
      </c>
      <c r="M32" s="173">
        <v>7.3723389374600306</v>
      </c>
      <c r="N32" s="76"/>
      <c r="O32" s="171">
        <v>0.83841116009583172</v>
      </c>
      <c r="P32" s="197">
        <v>0</v>
      </c>
      <c r="Q32" s="173">
        <v>2.1825608530610547</v>
      </c>
    </row>
    <row r="33" spans="2:17" s="86" customFormat="1" ht="12.75" customHeight="1" x14ac:dyDescent="0.2">
      <c r="B33" s="86" t="s">
        <v>54</v>
      </c>
      <c r="C33" s="171">
        <v>12.08608193654791</v>
      </c>
      <c r="D33" s="197">
        <v>6.8458363436600047</v>
      </c>
      <c r="E33" s="173">
        <v>18.390589024550014</v>
      </c>
      <c r="F33" s="76"/>
      <c r="G33" s="171">
        <v>2.7716371599625735</v>
      </c>
      <c r="H33" s="197">
        <v>0</v>
      </c>
      <c r="I33" s="173">
        <v>6.6869589957951607</v>
      </c>
      <c r="J33" s="76"/>
      <c r="K33" s="171">
        <v>0.90893446543932344</v>
      </c>
      <c r="L33" s="197">
        <v>0</v>
      </c>
      <c r="M33" s="173">
        <v>2.7756753249682391</v>
      </c>
      <c r="N33" s="76"/>
      <c r="O33" s="171">
        <v>8.4055103111460117</v>
      </c>
      <c r="P33" s="197">
        <v>4.8896149820565746</v>
      </c>
      <c r="Q33" s="173">
        <v>13.210443080506645</v>
      </c>
    </row>
    <row r="34" spans="2:17" s="86" customFormat="1" ht="12.75" customHeight="1" x14ac:dyDescent="0.2">
      <c r="B34" s="86" t="s">
        <v>55</v>
      </c>
      <c r="C34" s="171">
        <v>2.7639482570361747E-2</v>
      </c>
      <c r="D34" s="197">
        <v>0</v>
      </c>
      <c r="E34" s="173">
        <v>8.2511997126811676E-2</v>
      </c>
      <c r="F34" s="76"/>
      <c r="G34" s="171">
        <v>2.7639482570361747E-2</v>
      </c>
      <c r="H34" s="197">
        <v>0</v>
      </c>
      <c r="I34" s="173">
        <v>8.2511997126811676E-2</v>
      </c>
      <c r="J34" s="76"/>
      <c r="K34" s="171">
        <v>0</v>
      </c>
      <c r="L34" s="197">
        <v>0</v>
      </c>
      <c r="M34" s="173">
        <v>0</v>
      </c>
      <c r="N34" s="76"/>
      <c r="O34" s="128" t="s">
        <v>119</v>
      </c>
      <c r="P34" s="93" t="s">
        <v>119</v>
      </c>
      <c r="Q34" s="76" t="s">
        <v>119</v>
      </c>
    </row>
    <row r="35" spans="2:17" s="86" customFormat="1" ht="12.75" customHeight="1" x14ac:dyDescent="0.2">
      <c r="B35" s="86" t="s">
        <v>56</v>
      </c>
      <c r="C35" s="171">
        <v>2.1262848879163303</v>
      </c>
      <c r="D35" s="197">
        <v>0</v>
      </c>
      <c r="E35" s="173">
        <v>4.7610508494428307</v>
      </c>
      <c r="F35" s="76"/>
      <c r="G35" s="171">
        <v>2.1262848879163303</v>
      </c>
      <c r="H35" s="197">
        <v>0</v>
      </c>
      <c r="I35" s="173">
        <v>4.7610508494428307</v>
      </c>
      <c r="J35" s="76"/>
      <c r="K35" s="171">
        <v>0</v>
      </c>
      <c r="L35" s="197">
        <v>0</v>
      </c>
      <c r="M35" s="173">
        <v>0</v>
      </c>
      <c r="N35" s="76"/>
      <c r="O35" s="128" t="s">
        <v>119</v>
      </c>
      <c r="P35" s="93" t="s">
        <v>119</v>
      </c>
      <c r="Q35" s="76" t="s">
        <v>119</v>
      </c>
    </row>
    <row r="36" spans="2:17" s="86" customFormat="1" ht="12.75" customHeight="1" x14ac:dyDescent="0.2">
      <c r="B36" s="86" t="s">
        <v>57</v>
      </c>
      <c r="C36" s="171">
        <v>1.5157159393946202</v>
      </c>
      <c r="D36" s="197">
        <v>0</v>
      </c>
      <c r="E36" s="173">
        <v>3.4257831732294877</v>
      </c>
      <c r="F36" s="76"/>
      <c r="G36" s="171">
        <v>0.72322997507707942</v>
      </c>
      <c r="H36" s="197">
        <v>0</v>
      </c>
      <c r="I36" s="173">
        <v>2.2120152115800806</v>
      </c>
      <c r="J36" s="76"/>
      <c r="K36" s="171">
        <v>0</v>
      </c>
      <c r="L36" s="197">
        <v>0</v>
      </c>
      <c r="M36" s="173">
        <v>0</v>
      </c>
      <c r="N36" s="76"/>
      <c r="O36" s="171">
        <v>0.79248596431754093</v>
      </c>
      <c r="P36" s="197">
        <v>0</v>
      </c>
      <c r="Q36" s="173">
        <v>1.6052936351281106</v>
      </c>
    </row>
    <row r="37" spans="2:17" s="86" customFormat="1" ht="12.75" customHeight="1" x14ac:dyDescent="0.2">
      <c r="B37" s="86" t="s">
        <v>58</v>
      </c>
      <c r="C37" s="171">
        <v>0.42290034686227079</v>
      </c>
      <c r="D37" s="197">
        <v>0</v>
      </c>
      <c r="E37" s="173">
        <v>1.1941995332964326</v>
      </c>
      <c r="F37" s="76"/>
      <c r="G37" s="171">
        <v>0</v>
      </c>
      <c r="H37" s="197">
        <v>0</v>
      </c>
      <c r="I37" s="173">
        <v>0</v>
      </c>
      <c r="J37" s="76"/>
      <c r="K37" s="171">
        <v>6.4309284965602176E-2</v>
      </c>
      <c r="L37" s="197">
        <v>0</v>
      </c>
      <c r="M37" s="173">
        <v>0.19582471827770923</v>
      </c>
      <c r="N37" s="76"/>
      <c r="O37" s="171">
        <v>0.35859106189666862</v>
      </c>
      <c r="P37" s="197">
        <v>0</v>
      </c>
      <c r="Q37" s="173">
        <v>1.0817363738856767</v>
      </c>
    </row>
    <row r="38" spans="2:17" s="86" customFormat="1" ht="12.75" customHeight="1" x14ac:dyDescent="0.2">
      <c r="B38" s="86" t="s">
        <v>28</v>
      </c>
      <c r="C38" s="171" t="s">
        <v>119</v>
      </c>
      <c r="D38" s="38" t="s">
        <v>119</v>
      </c>
      <c r="E38" s="76" t="s">
        <v>119</v>
      </c>
      <c r="F38" s="76"/>
      <c r="G38" s="171" t="s">
        <v>119</v>
      </c>
      <c r="H38" s="93" t="s">
        <v>119</v>
      </c>
      <c r="I38" s="76" t="s">
        <v>119</v>
      </c>
      <c r="J38" s="76"/>
      <c r="K38" s="128" t="s">
        <v>119</v>
      </c>
      <c r="L38" s="93" t="s">
        <v>119</v>
      </c>
      <c r="M38" s="76" t="s">
        <v>119</v>
      </c>
      <c r="N38" s="76"/>
      <c r="O38" s="128" t="s">
        <v>119</v>
      </c>
      <c r="P38" s="93" t="s">
        <v>119</v>
      </c>
      <c r="Q38" s="76" t="s">
        <v>119</v>
      </c>
    </row>
    <row r="39" spans="2:17" s="86" customFormat="1" ht="12.75" customHeight="1" x14ac:dyDescent="0.2">
      <c r="B39" s="86" t="s">
        <v>9</v>
      </c>
      <c r="C39" s="171" t="s">
        <v>119</v>
      </c>
      <c r="D39" s="38" t="s">
        <v>119</v>
      </c>
      <c r="E39" s="76" t="s">
        <v>119</v>
      </c>
      <c r="F39" s="76"/>
      <c r="G39" s="171" t="s">
        <v>119</v>
      </c>
      <c r="H39" s="93" t="s">
        <v>119</v>
      </c>
      <c r="I39" s="76" t="s">
        <v>119</v>
      </c>
      <c r="J39" s="76"/>
      <c r="K39" s="128" t="s">
        <v>119</v>
      </c>
      <c r="L39" s="93" t="s">
        <v>119</v>
      </c>
      <c r="M39" s="76" t="s">
        <v>119</v>
      </c>
      <c r="N39" s="76"/>
      <c r="O39" s="128" t="s">
        <v>119</v>
      </c>
      <c r="P39" s="93" t="s">
        <v>119</v>
      </c>
      <c r="Q39" s="76" t="s">
        <v>119</v>
      </c>
    </row>
    <row r="40" spans="2:17" s="86" customFormat="1" ht="12.75" customHeight="1" x14ac:dyDescent="0.2">
      <c r="B40" s="86" t="s">
        <v>59</v>
      </c>
      <c r="C40" s="171">
        <v>0</v>
      </c>
      <c r="D40" s="197">
        <v>0</v>
      </c>
      <c r="E40" s="173">
        <v>0</v>
      </c>
      <c r="F40" s="76"/>
      <c r="G40" s="171">
        <v>0</v>
      </c>
      <c r="H40" s="197">
        <v>0</v>
      </c>
      <c r="I40" s="173">
        <v>0</v>
      </c>
      <c r="J40" s="76"/>
      <c r="K40" s="171">
        <v>0</v>
      </c>
      <c r="L40" s="197">
        <v>0</v>
      </c>
      <c r="M40" s="173">
        <v>0</v>
      </c>
      <c r="N40" s="76"/>
      <c r="O40" s="171">
        <v>0</v>
      </c>
      <c r="P40" s="197">
        <v>0</v>
      </c>
      <c r="Q40" s="173">
        <v>0</v>
      </c>
    </row>
    <row r="41" spans="2:17" s="86" customFormat="1" ht="12.75" customHeight="1" x14ac:dyDescent="0.2">
      <c r="B41" s="86" t="s">
        <v>60</v>
      </c>
      <c r="C41" s="171">
        <v>52.548563319053983</v>
      </c>
      <c r="D41" s="197">
        <v>32.337579692751632</v>
      </c>
      <c r="E41" s="173">
        <v>73.441471536963746</v>
      </c>
      <c r="F41" s="76"/>
      <c r="G41" s="171">
        <v>51.506563553755917</v>
      </c>
      <c r="H41" s="197">
        <v>31.297097449844301</v>
      </c>
      <c r="I41" s="173">
        <v>72.382117339549481</v>
      </c>
      <c r="J41" s="76"/>
      <c r="K41" s="171">
        <v>0</v>
      </c>
      <c r="L41" s="197">
        <v>0</v>
      </c>
      <c r="M41" s="173">
        <v>0</v>
      </c>
      <c r="N41" s="76"/>
      <c r="O41" s="171">
        <v>1.0419997652980644</v>
      </c>
      <c r="P41" s="197">
        <v>1.0255544872683733</v>
      </c>
      <c r="Q41" s="173">
        <v>1.058554410582337</v>
      </c>
    </row>
    <row r="42" spans="2:17" s="86" customFormat="1" ht="12.75" customHeight="1" x14ac:dyDescent="0.2">
      <c r="B42" s="86" t="s">
        <v>115</v>
      </c>
      <c r="C42" s="171">
        <v>2.6890733705342975</v>
      </c>
      <c r="D42" s="197">
        <v>3.1397237780562984E-2</v>
      </c>
      <c r="E42" s="173">
        <v>5.3715070523625386</v>
      </c>
      <c r="F42" s="76"/>
      <c r="G42" s="171">
        <v>0</v>
      </c>
      <c r="H42" s="197">
        <v>0</v>
      </c>
      <c r="I42" s="173">
        <v>0</v>
      </c>
      <c r="J42" s="76"/>
      <c r="K42" s="171">
        <v>0</v>
      </c>
      <c r="L42" s="197">
        <v>0</v>
      </c>
      <c r="M42" s="173">
        <v>0</v>
      </c>
      <c r="N42" s="76"/>
      <c r="O42" s="171">
        <v>2.6890733705342975</v>
      </c>
      <c r="P42" s="197">
        <v>3.1397237780562984E-2</v>
      </c>
      <c r="Q42" s="173">
        <v>5.3715070523625386</v>
      </c>
    </row>
    <row r="43" spans="2:17" s="86" customFormat="1" ht="12.75" customHeight="1" x14ac:dyDescent="0.2">
      <c r="B43" s="86" t="s">
        <v>67</v>
      </c>
      <c r="C43" s="171">
        <v>14.711041194201465</v>
      </c>
      <c r="D43" s="197">
        <v>5.9856628104665353</v>
      </c>
      <c r="E43" s="173">
        <v>27.347302467015478</v>
      </c>
      <c r="F43" s="76"/>
      <c r="G43" s="171">
        <v>8.1880501173168714</v>
      </c>
      <c r="H43" s="197">
        <v>0.40525560328526372</v>
      </c>
      <c r="I43" s="173">
        <v>20.496233140241557</v>
      </c>
      <c r="J43" s="76"/>
      <c r="K43" s="171">
        <v>2.7343218297026657</v>
      </c>
      <c r="L43" s="197">
        <v>0.23585113528622639</v>
      </c>
      <c r="M43" s="173">
        <v>6.4067286089393916</v>
      </c>
      <c r="N43" s="76"/>
      <c r="O43" s="171">
        <v>3.788669247181927</v>
      </c>
      <c r="P43" s="197">
        <v>3.4388724849650583</v>
      </c>
      <c r="Q43" s="173">
        <v>4.3972719657311563</v>
      </c>
    </row>
    <row r="44" spans="2:17" s="86" customFormat="1" ht="12.75" customHeight="1" x14ac:dyDescent="0.2">
      <c r="B44" s="86" t="s">
        <v>61</v>
      </c>
      <c r="C44" s="171">
        <v>4.7902625313447915</v>
      </c>
      <c r="D44" s="197">
        <v>1.0546655684131765</v>
      </c>
      <c r="E44" s="173">
        <v>9.4609286693449146</v>
      </c>
      <c r="F44" s="76"/>
      <c r="G44" s="171">
        <v>3.2227214815330862</v>
      </c>
      <c r="H44" s="197">
        <v>0.54930663864138318</v>
      </c>
      <c r="I44" s="173">
        <v>6.5526342666717055</v>
      </c>
      <c r="J44" s="76"/>
      <c r="K44" s="171">
        <v>0</v>
      </c>
      <c r="L44" s="197">
        <v>0</v>
      </c>
      <c r="M44" s="173">
        <v>0</v>
      </c>
      <c r="N44" s="76"/>
      <c r="O44" s="171">
        <v>1.5675410498117053</v>
      </c>
      <c r="P44" s="197">
        <v>0</v>
      </c>
      <c r="Q44" s="173">
        <v>4.7296387507668172</v>
      </c>
    </row>
    <row r="45" spans="2:17" s="86" customFormat="1" ht="12.75" customHeight="1" x14ac:dyDescent="0.2">
      <c r="B45" s="86" t="s">
        <v>8</v>
      </c>
      <c r="C45" s="171" t="s">
        <v>119</v>
      </c>
      <c r="D45" s="38" t="s">
        <v>119</v>
      </c>
      <c r="E45" s="76" t="s">
        <v>119</v>
      </c>
      <c r="F45" s="76"/>
      <c r="G45" s="171" t="s">
        <v>119</v>
      </c>
      <c r="H45" s="93" t="s">
        <v>119</v>
      </c>
      <c r="I45" s="76" t="s">
        <v>119</v>
      </c>
      <c r="J45" s="76"/>
      <c r="K45" s="128" t="s">
        <v>119</v>
      </c>
      <c r="L45" s="93" t="s">
        <v>119</v>
      </c>
      <c r="M45" s="76" t="s">
        <v>119</v>
      </c>
      <c r="N45" s="76"/>
      <c r="O45" s="128" t="s">
        <v>119</v>
      </c>
      <c r="P45" s="93" t="s">
        <v>119</v>
      </c>
      <c r="Q45" s="76" t="s">
        <v>119</v>
      </c>
    </row>
    <row r="46" spans="2:17" s="86" customFormat="1" ht="12.75" customHeight="1" x14ac:dyDescent="0.2">
      <c r="B46" s="86" t="s">
        <v>62</v>
      </c>
      <c r="C46" s="171">
        <v>15.566767010368135</v>
      </c>
      <c r="D46" s="197">
        <v>2.2923301941266399</v>
      </c>
      <c r="E46" s="173">
        <v>33.307673636213487</v>
      </c>
      <c r="F46" s="76"/>
      <c r="G46" s="171">
        <v>15.566767010368135</v>
      </c>
      <c r="H46" s="197">
        <v>2.2923301941266399</v>
      </c>
      <c r="I46" s="173">
        <v>33.307673636213487</v>
      </c>
      <c r="J46" s="76"/>
      <c r="K46" s="171">
        <v>0</v>
      </c>
      <c r="L46" s="197">
        <v>0</v>
      </c>
      <c r="M46" s="173">
        <v>0</v>
      </c>
      <c r="N46" s="76"/>
      <c r="O46" s="171">
        <v>0</v>
      </c>
      <c r="P46" s="197">
        <v>0</v>
      </c>
      <c r="Q46" s="173">
        <v>0</v>
      </c>
    </row>
    <row r="47" spans="2:17" s="86" customFormat="1" ht="12.75" customHeight="1" x14ac:dyDescent="0.2">
      <c r="B47" s="86" t="s">
        <v>63</v>
      </c>
      <c r="C47" s="171">
        <v>2.0477764268535492</v>
      </c>
      <c r="D47" s="197">
        <v>0</v>
      </c>
      <c r="E47" s="173">
        <v>5.0050599501023934</v>
      </c>
      <c r="F47" s="76"/>
      <c r="G47" s="171">
        <v>0</v>
      </c>
      <c r="H47" s="197">
        <v>0</v>
      </c>
      <c r="I47" s="173">
        <v>0</v>
      </c>
      <c r="J47" s="76"/>
      <c r="K47" s="171">
        <v>0</v>
      </c>
      <c r="L47" s="197">
        <v>0</v>
      </c>
      <c r="M47" s="173">
        <v>0</v>
      </c>
      <c r="N47" s="76"/>
      <c r="O47" s="171">
        <v>2.0477764268535492</v>
      </c>
      <c r="P47" s="197">
        <v>0</v>
      </c>
      <c r="Q47" s="173">
        <v>5.0050599501023934</v>
      </c>
    </row>
    <row r="48" spans="2:17" s="86" customFormat="1" ht="12.75" customHeight="1" x14ac:dyDescent="0.2">
      <c r="B48" s="86" t="s">
        <v>65</v>
      </c>
      <c r="C48" s="171">
        <v>2.6979442902407413</v>
      </c>
      <c r="D48" s="197">
        <v>1.0141231309206344</v>
      </c>
      <c r="E48" s="173">
        <v>6.067475184675521</v>
      </c>
      <c r="F48" s="76"/>
      <c r="G48" s="171" t="s">
        <v>119</v>
      </c>
      <c r="H48" s="93" t="s">
        <v>119</v>
      </c>
      <c r="I48" s="76" t="s">
        <v>119</v>
      </c>
      <c r="J48" s="76"/>
      <c r="K48" s="128" t="s">
        <v>119</v>
      </c>
      <c r="L48" s="93" t="s">
        <v>119</v>
      </c>
      <c r="M48" s="76" t="s">
        <v>119</v>
      </c>
      <c r="N48" s="76"/>
      <c r="O48" s="171">
        <v>2.6979442902407413</v>
      </c>
      <c r="P48" s="197">
        <v>1.0141231309206344</v>
      </c>
      <c r="Q48" s="173">
        <v>6.067475184675521</v>
      </c>
    </row>
    <row r="49" spans="2:20" s="86" customFormat="1" ht="12.75" customHeight="1" x14ac:dyDescent="0.2">
      <c r="B49" s="86" t="s">
        <v>29</v>
      </c>
      <c r="C49" s="171">
        <v>22.700805499478776</v>
      </c>
      <c r="D49" s="197">
        <v>12.143635970060032</v>
      </c>
      <c r="E49" s="173">
        <v>34.875815833492723</v>
      </c>
      <c r="F49" s="76"/>
      <c r="G49" s="171" t="s">
        <v>119</v>
      </c>
      <c r="H49" s="93" t="s">
        <v>119</v>
      </c>
      <c r="I49" s="76" t="s">
        <v>119</v>
      </c>
      <c r="J49" s="76"/>
      <c r="K49" s="128" t="s">
        <v>119</v>
      </c>
      <c r="L49" s="93" t="s">
        <v>119</v>
      </c>
      <c r="M49" s="76" t="s">
        <v>119</v>
      </c>
      <c r="N49" s="76"/>
      <c r="O49" s="171">
        <v>22.700805499478776</v>
      </c>
      <c r="P49" s="197">
        <v>12.143635970060032</v>
      </c>
      <c r="Q49" s="173">
        <v>34.875815833492723</v>
      </c>
    </row>
    <row r="50" spans="2:20" s="86" customFormat="1" ht="12.75" customHeight="1" x14ac:dyDescent="0.2">
      <c r="B50" s="86" t="s">
        <v>64</v>
      </c>
      <c r="C50" s="171">
        <v>11.814536521807362</v>
      </c>
      <c r="D50" s="197">
        <v>3.2223521599450433</v>
      </c>
      <c r="E50" s="173">
        <v>22.559282313426156</v>
      </c>
      <c r="F50" s="76"/>
      <c r="G50" s="171">
        <v>7.3539119770745032</v>
      </c>
      <c r="H50" s="197">
        <v>0.98189519323774332</v>
      </c>
      <c r="I50" s="173">
        <v>15.732937993051483</v>
      </c>
      <c r="J50" s="76"/>
      <c r="K50" s="171">
        <v>4.4604473275784873</v>
      </c>
      <c r="L50" s="197">
        <v>0.22213707472502811</v>
      </c>
      <c r="M50" s="173">
        <v>11.730148397862548</v>
      </c>
      <c r="N50" s="76"/>
      <c r="O50" s="171">
        <v>1.7721715437614278E-4</v>
      </c>
      <c r="P50" s="197">
        <v>0</v>
      </c>
      <c r="Q50" s="173">
        <v>5.3378666930799668E-4</v>
      </c>
    </row>
    <row r="51" spans="2:20" s="86" customFormat="1" ht="22.5" customHeight="1" x14ac:dyDescent="0.2">
      <c r="B51" s="86" t="s">
        <v>6</v>
      </c>
      <c r="C51" s="171">
        <v>160</v>
      </c>
      <c r="D51" s="197">
        <v>120</v>
      </c>
      <c r="E51" s="173">
        <v>190</v>
      </c>
      <c r="F51" s="76"/>
      <c r="G51" s="171">
        <v>100</v>
      </c>
      <c r="H51" s="197">
        <v>70</v>
      </c>
      <c r="I51" s="173">
        <v>130</v>
      </c>
      <c r="J51" s="76"/>
      <c r="K51" s="171">
        <v>10</v>
      </c>
      <c r="L51" s="197">
        <v>10</v>
      </c>
      <c r="M51" s="173">
        <v>20</v>
      </c>
      <c r="N51" s="76"/>
      <c r="O51" s="171">
        <v>50</v>
      </c>
      <c r="P51" s="197">
        <v>30</v>
      </c>
      <c r="Q51" s="173">
        <v>60</v>
      </c>
    </row>
    <row r="52" spans="2:20" s="86" customFormat="1" ht="12.75" customHeight="1" x14ac:dyDescent="0.2">
      <c r="C52" s="128"/>
      <c r="D52" s="93"/>
      <c r="E52" s="76"/>
      <c r="F52" s="76"/>
      <c r="G52" s="128"/>
      <c r="H52" s="93"/>
      <c r="I52" s="76"/>
      <c r="J52" s="76"/>
      <c r="K52" s="128"/>
      <c r="L52" s="93"/>
      <c r="M52" s="76"/>
      <c r="N52" s="76"/>
      <c r="O52" s="128"/>
      <c r="P52" s="93"/>
      <c r="Q52" s="76"/>
    </row>
    <row r="53" spans="2:20" s="86" customFormat="1" ht="12.75" customHeight="1" x14ac:dyDescent="0.2">
      <c r="C53" s="128"/>
      <c r="D53" s="93"/>
      <c r="E53" s="76"/>
      <c r="F53" s="76"/>
      <c r="G53" s="128"/>
      <c r="H53" s="93"/>
      <c r="I53" s="76"/>
      <c r="J53" s="76"/>
      <c r="K53" s="128"/>
      <c r="L53" s="93"/>
      <c r="M53" s="76"/>
      <c r="N53" s="76"/>
      <c r="O53" s="128"/>
      <c r="P53" s="93"/>
      <c r="Q53" s="76"/>
    </row>
    <row r="54" spans="2:20" s="86" customFormat="1" ht="12.75" customHeight="1" x14ac:dyDescent="0.2">
      <c r="B54" s="139" t="s">
        <v>107</v>
      </c>
      <c r="C54" s="394"/>
      <c r="D54" s="394"/>
      <c r="E54" s="394"/>
      <c r="F54" s="165"/>
      <c r="G54" s="394"/>
      <c r="H54" s="394"/>
      <c r="I54" s="394"/>
      <c r="J54" s="165"/>
      <c r="K54" s="394"/>
      <c r="L54" s="394"/>
      <c r="M54" s="394"/>
      <c r="N54" s="165"/>
      <c r="O54" s="394"/>
      <c r="P54" s="394"/>
      <c r="Q54" s="394"/>
      <c r="S54" s="140"/>
      <c r="T54" s="141"/>
    </row>
    <row r="55" spans="2:20" s="86" customFormat="1" ht="12.75" customHeight="1" x14ac:dyDescent="0.2">
      <c r="B55" s="124"/>
      <c r="C55" s="395" t="s">
        <v>198</v>
      </c>
      <c r="D55" s="395"/>
      <c r="E55" s="395"/>
      <c r="F55" s="165"/>
      <c r="G55" s="395" t="s">
        <v>3</v>
      </c>
      <c r="H55" s="395"/>
      <c r="I55" s="395"/>
      <c r="J55" s="165"/>
      <c r="K55" s="395" t="s">
        <v>50</v>
      </c>
      <c r="L55" s="395"/>
      <c r="M55" s="395"/>
      <c r="N55" s="165"/>
      <c r="O55" s="395" t="s">
        <v>5</v>
      </c>
      <c r="P55" s="395"/>
      <c r="Q55" s="395"/>
    </row>
    <row r="56" spans="2:20" s="86" customFormat="1" ht="12.75" customHeight="1" x14ac:dyDescent="0.2">
      <c r="B56" s="86" t="s">
        <v>53</v>
      </c>
      <c r="C56" s="171">
        <v>65.706754634171759</v>
      </c>
      <c r="D56" s="197">
        <v>41.265522856931725</v>
      </c>
      <c r="E56" s="173">
        <v>94.006607479518323</v>
      </c>
      <c r="F56" s="76"/>
      <c r="G56" s="171">
        <v>32.78014320680338</v>
      </c>
      <c r="H56" s="197">
        <v>13.056724172768337</v>
      </c>
      <c r="I56" s="173">
        <v>56.904085825188048</v>
      </c>
      <c r="J56" s="76"/>
      <c r="K56" s="171">
        <v>28.058850836367554</v>
      </c>
      <c r="L56" s="197">
        <v>16.480197577190957</v>
      </c>
      <c r="M56" s="173">
        <v>41.195575628810296</v>
      </c>
      <c r="N56" s="76"/>
      <c r="O56" s="171">
        <v>4.8677605910008284</v>
      </c>
      <c r="P56" s="197">
        <v>0.30415906306892887</v>
      </c>
      <c r="Q56" s="173">
        <v>11.829239279647185</v>
      </c>
    </row>
    <row r="57" spans="2:20" s="86" customFormat="1" ht="12.75" customHeight="1" x14ac:dyDescent="0.2">
      <c r="B57" s="86" t="s">
        <v>54</v>
      </c>
      <c r="C57" s="171">
        <v>17.305864744753112</v>
      </c>
      <c r="D57" s="197">
        <v>6.0601369132764651</v>
      </c>
      <c r="E57" s="173">
        <v>30.58361310498227</v>
      </c>
      <c r="F57" s="76"/>
      <c r="G57" s="171">
        <v>3.764278293039697</v>
      </c>
      <c r="H57" s="197">
        <v>0</v>
      </c>
      <c r="I57" s="173">
        <v>10.892619083479435</v>
      </c>
      <c r="J57" s="76"/>
      <c r="K57" s="171">
        <v>5.597927701541777</v>
      </c>
      <c r="L57" s="197">
        <v>0</v>
      </c>
      <c r="M57" s="173">
        <v>12.552187274817431</v>
      </c>
      <c r="N57" s="76"/>
      <c r="O57" s="171">
        <v>7.943658750171636</v>
      </c>
      <c r="P57" s="197">
        <v>0.71368334603459294</v>
      </c>
      <c r="Q57" s="173">
        <v>17.928125248757613</v>
      </c>
    </row>
    <row r="58" spans="2:20" s="86" customFormat="1" ht="12.75" customHeight="1" x14ac:dyDescent="0.2">
      <c r="B58" s="86" t="s">
        <v>55</v>
      </c>
      <c r="C58" s="171">
        <v>4.5654412017376726</v>
      </c>
      <c r="D58" s="197">
        <v>0</v>
      </c>
      <c r="E58" s="173">
        <v>11.826204103710571</v>
      </c>
      <c r="F58" s="76"/>
      <c r="G58" s="171">
        <v>2.7324206050201436</v>
      </c>
      <c r="H58" s="197">
        <v>0</v>
      </c>
      <c r="I58" s="173">
        <v>8.2376396817012552</v>
      </c>
      <c r="J58" s="76"/>
      <c r="K58" s="171">
        <v>1.8330205967175293</v>
      </c>
      <c r="L58" s="197">
        <v>0</v>
      </c>
      <c r="M58" s="173">
        <v>5.5410154382576451</v>
      </c>
      <c r="N58" s="76"/>
      <c r="O58" s="128" t="s">
        <v>119</v>
      </c>
      <c r="P58" s="93" t="s">
        <v>119</v>
      </c>
      <c r="Q58" s="76" t="s">
        <v>119</v>
      </c>
    </row>
    <row r="59" spans="2:20" s="86" customFormat="1" ht="12.75" customHeight="1" x14ac:dyDescent="0.2">
      <c r="B59" s="86" t="s">
        <v>56</v>
      </c>
      <c r="C59" s="171">
        <v>6.3099140879757556</v>
      </c>
      <c r="D59" s="197">
        <v>0</v>
      </c>
      <c r="E59" s="173">
        <v>14.313813267847666</v>
      </c>
      <c r="F59" s="76"/>
      <c r="G59" s="171">
        <v>6.3099140879757556</v>
      </c>
      <c r="H59" s="197">
        <v>0</v>
      </c>
      <c r="I59" s="173">
        <v>14.313813267847666</v>
      </c>
      <c r="J59" s="76"/>
      <c r="K59" s="171">
        <v>0</v>
      </c>
      <c r="L59" s="197">
        <v>0</v>
      </c>
      <c r="M59" s="173">
        <v>0</v>
      </c>
      <c r="N59" s="76"/>
      <c r="O59" s="128" t="s">
        <v>119</v>
      </c>
      <c r="P59" s="93" t="s">
        <v>119</v>
      </c>
      <c r="Q59" s="76" t="s">
        <v>119</v>
      </c>
    </row>
    <row r="60" spans="2:20" s="86" customFormat="1" ht="12.75" customHeight="1" x14ac:dyDescent="0.2">
      <c r="B60" s="86" t="s">
        <v>57</v>
      </c>
      <c r="C60" s="171">
        <v>7.1628651309032358</v>
      </c>
      <c r="D60" s="197">
        <v>2.014578189630833</v>
      </c>
      <c r="E60" s="173">
        <v>13.50519859446249</v>
      </c>
      <c r="F60" s="76"/>
      <c r="G60" s="171">
        <v>0</v>
      </c>
      <c r="H60" s="197">
        <v>0</v>
      </c>
      <c r="I60" s="173">
        <v>0</v>
      </c>
      <c r="J60" s="76"/>
      <c r="K60" s="171">
        <v>4.2959103872349091</v>
      </c>
      <c r="L60" s="197">
        <v>0.50942859958642228</v>
      </c>
      <c r="M60" s="173">
        <v>9.3211158783176042</v>
      </c>
      <c r="N60" s="76"/>
      <c r="O60" s="171">
        <v>2.8669547436683267</v>
      </c>
      <c r="P60" s="197">
        <v>3.0478870296055172E-2</v>
      </c>
      <c r="Q60" s="173">
        <v>6.8865791267530039</v>
      </c>
    </row>
    <row r="61" spans="2:20" s="86" customFormat="1" ht="12.75" customHeight="1" x14ac:dyDescent="0.2">
      <c r="B61" s="86" t="s">
        <v>58</v>
      </c>
      <c r="C61" s="171">
        <v>2.2275961773223765</v>
      </c>
      <c r="D61" s="197">
        <v>1.951076067116865E-2</v>
      </c>
      <c r="E61" s="173">
        <v>6.130932250732771</v>
      </c>
      <c r="F61" s="76"/>
      <c r="G61" s="171">
        <v>0</v>
      </c>
      <c r="H61" s="197">
        <v>0</v>
      </c>
      <c r="I61" s="173">
        <v>0</v>
      </c>
      <c r="J61" s="76"/>
      <c r="K61" s="171">
        <v>1.7696189769642257</v>
      </c>
      <c r="L61" s="197">
        <v>0</v>
      </c>
      <c r="M61" s="173">
        <v>5.3300839776083988</v>
      </c>
      <c r="N61" s="76"/>
      <c r="O61" s="171">
        <v>0.45797720035815054</v>
      </c>
      <c r="P61" s="197">
        <v>8.3972366859317756E-3</v>
      </c>
      <c r="Q61" s="173">
        <v>1.290349272963542</v>
      </c>
    </row>
    <row r="62" spans="2:20" s="86" customFormat="1" ht="12.75" customHeight="1" x14ac:dyDescent="0.2">
      <c r="B62" s="86" t="s">
        <v>28</v>
      </c>
      <c r="C62" s="128" t="s">
        <v>119</v>
      </c>
      <c r="D62" s="38" t="s">
        <v>119</v>
      </c>
      <c r="E62" s="76" t="s">
        <v>119</v>
      </c>
      <c r="F62" s="76"/>
      <c r="G62" s="171" t="s">
        <v>119</v>
      </c>
      <c r="H62" s="93" t="s">
        <v>119</v>
      </c>
      <c r="I62" s="76" t="s">
        <v>119</v>
      </c>
      <c r="J62" s="76"/>
      <c r="K62" s="128" t="s">
        <v>119</v>
      </c>
      <c r="L62" s="93" t="s">
        <v>119</v>
      </c>
      <c r="M62" s="76" t="s">
        <v>119</v>
      </c>
      <c r="N62" s="76"/>
      <c r="O62" s="171" t="s">
        <v>119</v>
      </c>
      <c r="P62" s="197" t="s">
        <v>119</v>
      </c>
      <c r="Q62" s="173" t="s">
        <v>119</v>
      </c>
    </row>
    <row r="63" spans="2:20" s="86" customFormat="1" ht="12.75" customHeight="1" x14ac:dyDescent="0.2">
      <c r="B63" s="86" t="s">
        <v>9</v>
      </c>
      <c r="C63" s="128" t="s">
        <v>119</v>
      </c>
      <c r="D63" s="38" t="s">
        <v>119</v>
      </c>
      <c r="E63" s="76" t="s">
        <v>119</v>
      </c>
      <c r="F63" s="76"/>
      <c r="G63" s="171" t="s">
        <v>119</v>
      </c>
      <c r="H63" s="93" t="s">
        <v>119</v>
      </c>
      <c r="I63" s="76" t="s">
        <v>119</v>
      </c>
      <c r="J63" s="76"/>
      <c r="K63" s="128" t="s">
        <v>119</v>
      </c>
      <c r="L63" s="93" t="s">
        <v>119</v>
      </c>
      <c r="M63" s="76" t="s">
        <v>119</v>
      </c>
      <c r="N63" s="76"/>
      <c r="O63" s="128" t="s">
        <v>119</v>
      </c>
      <c r="P63" s="93" t="s">
        <v>119</v>
      </c>
      <c r="Q63" s="76" t="s">
        <v>119</v>
      </c>
    </row>
    <row r="64" spans="2:20" s="86" customFormat="1" ht="12.75" customHeight="1" x14ac:dyDescent="0.2">
      <c r="B64" s="86" t="s">
        <v>59</v>
      </c>
      <c r="C64" s="171">
        <v>0</v>
      </c>
      <c r="D64" s="197">
        <v>0</v>
      </c>
      <c r="E64" s="173">
        <v>0</v>
      </c>
      <c r="F64" s="76"/>
      <c r="G64" s="171">
        <v>0</v>
      </c>
      <c r="H64" s="197">
        <v>0</v>
      </c>
      <c r="I64" s="173">
        <v>0</v>
      </c>
      <c r="J64" s="76"/>
      <c r="K64" s="171">
        <v>0</v>
      </c>
      <c r="L64" s="197">
        <v>0</v>
      </c>
      <c r="M64" s="173">
        <v>0</v>
      </c>
      <c r="N64" s="76"/>
      <c r="O64" s="171">
        <v>0</v>
      </c>
      <c r="P64" s="197">
        <v>0</v>
      </c>
      <c r="Q64" s="173">
        <v>0</v>
      </c>
    </row>
    <row r="65" spans="2:17" s="86" customFormat="1" ht="12.75" customHeight="1" x14ac:dyDescent="0.2">
      <c r="B65" s="86" t="s">
        <v>60</v>
      </c>
      <c r="C65" s="171">
        <v>54.642984216277938</v>
      </c>
      <c r="D65" s="197">
        <v>27.668848472593851</v>
      </c>
      <c r="E65" s="173">
        <v>87.224181232773546</v>
      </c>
      <c r="F65" s="76"/>
      <c r="G65" s="171">
        <v>50.389772649693292</v>
      </c>
      <c r="H65" s="197">
        <v>23.747729681001257</v>
      </c>
      <c r="I65" s="173">
        <v>82.362055461907872</v>
      </c>
      <c r="J65" s="76"/>
      <c r="K65" s="171">
        <v>1.8141782914818023</v>
      </c>
      <c r="L65" s="197">
        <v>0</v>
      </c>
      <c r="M65" s="173">
        <v>5.473497189432134</v>
      </c>
      <c r="N65" s="76"/>
      <c r="O65" s="171">
        <v>2.4390332751028403</v>
      </c>
      <c r="P65" s="197">
        <v>0</v>
      </c>
      <c r="Q65" s="173">
        <v>6.268964558718868</v>
      </c>
    </row>
    <row r="66" spans="2:17" s="86" customFormat="1" ht="12.75" customHeight="1" x14ac:dyDescent="0.2">
      <c r="B66" s="86" t="s">
        <v>115</v>
      </c>
      <c r="C66" s="171">
        <v>17.523070726727752</v>
      </c>
      <c r="D66" s="197">
        <v>9.4847069890049696</v>
      </c>
      <c r="E66" s="173">
        <v>26.840445894001075</v>
      </c>
      <c r="F66" s="76"/>
      <c r="G66" s="171">
        <v>0</v>
      </c>
      <c r="H66" s="197">
        <v>0</v>
      </c>
      <c r="I66" s="173">
        <v>0</v>
      </c>
      <c r="J66" s="76"/>
      <c r="K66" s="171">
        <v>8.3386609700316239</v>
      </c>
      <c r="L66" s="197">
        <v>3.3846902947206448</v>
      </c>
      <c r="M66" s="173">
        <v>14.056190057942777</v>
      </c>
      <c r="N66" s="76"/>
      <c r="O66" s="171">
        <v>9.1844097566961249</v>
      </c>
      <c r="P66" s="197">
        <v>2.9772356399128372</v>
      </c>
      <c r="Q66" s="173">
        <v>16.958269848519986</v>
      </c>
    </row>
    <row r="67" spans="2:17" s="86" customFormat="1" ht="12.75" customHeight="1" x14ac:dyDescent="0.2">
      <c r="B67" s="86" t="s">
        <v>67</v>
      </c>
      <c r="C67" s="171">
        <v>32.869964915857942</v>
      </c>
      <c r="D67" s="197">
        <v>21.879370952223375</v>
      </c>
      <c r="E67" s="173">
        <v>45.14285090515466</v>
      </c>
      <c r="F67" s="76"/>
      <c r="G67" s="171">
        <v>3.8449773043556457</v>
      </c>
      <c r="H67" s="197">
        <v>0.20751508994582674</v>
      </c>
      <c r="I67" s="173">
        <v>9.0291167612242518</v>
      </c>
      <c r="J67" s="76"/>
      <c r="K67" s="171">
        <v>22.583565869870583</v>
      </c>
      <c r="L67" s="197">
        <v>14.416315965429918</v>
      </c>
      <c r="M67" s="173">
        <v>31.900221687606713</v>
      </c>
      <c r="N67" s="76"/>
      <c r="O67" s="171">
        <v>6.4414217416317099</v>
      </c>
      <c r="P67" s="197">
        <v>1.2346562801593135</v>
      </c>
      <c r="Q67" s="173">
        <v>13.539948556279482</v>
      </c>
    </row>
    <row r="68" spans="2:17" s="86" customFormat="1" ht="12.75" customHeight="1" x14ac:dyDescent="0.2">
      <c r="B68" s="86" t="s">
        <v>61</v>
      </c>
      <c r="C68" s="171">
        <v>8.1837982561430174</v>
      </c>
      <c r="D68" s="197">
        <v>0.82893959208349355</v>
      </c>
      <c r="E68" s="173">
        <v>18.770267637235413</v>
      </c>
      <c r="F68" s="76"/>
      <c r="G68" s="171">
        <v>5.0177112141525777</v>
      </c>
      <c r="H68" s="197">
        <v>0</v>
      </c>
      <c r="I68" s="173">
        <v>14.15996305315142</v>
      </c>
      <c r="J68" s="76"/>
      <c r="K68" s="171">
        <v>0.34314057183701641</v>
      </c>
      <c r="L68" s="197">
        <v>0</v>
      </c>
      <c r="M68" s="173">
        <v>1.0367925859469937</v>
      </c>
      <c r="N68" s="76"/>
      <c r="O68" s="171">
        <v>2.822946470153425</v>
      </c>
      <c r="P68" s="197">
        <v>0</v>
      </c>
      <c r="Q68" s="173">
        <v>8.0215500782143483</v>
      </c>
    </row>
    <row r="69" spans="2:17" s="86" customFormat="1" ht="12.75" customHeight="1" x14ac:dyDescent="0.2">
      <c r="B69" s="86" t="s">
        <v>8</v>
      </c>
      <c r="C69" s="128" t="s">
        <v>119</v>
      </c>
      <c r="D69" s="38" t="s">
        <v>119</v>
      </c>
      <c r="E69" s="76" t="s">
        <v>119</v>
      </c>
      <c r="F69" s="76"/>
      <c r="G69" s="171" t="s">
        <v>119</v>
      </c>
      <c r="H69" s="93" t="s">
        <v>119</v>
      </c>
      <c r="I69" s="76" t="s">
        <v>119</v>
      </c>
      <c r="J69" s="76"/>
      <c r="K69" s="128" t="s">
        <v>119</v>
      </c>
      <c r="L69" s="93" t="s">
        <v>119</v>
      </c>
      <c r="M69" s="76" t="s">
        <v>119</v>
      </c>
      <c r="N69" s="76"/>
      <c r="O69" s="128" t="s">
        <v>119</v>
      </c>
      <c r="P69" s="93" t="s">
        <v>119</v>
      </c>
      <c r="Q69" s="76" t="s">
        <v>119</v>
      </c>
    </row>
    <row r="70" spans="2:17" s="86" customFormat="1" ht="12.75" customHeight="1" x14ac:dyDescent="0.2">
      <c r="B70" s="86" t="s">
        <v>62</v>
      </c>
      <c r="C70" s="171">
        <v>46.452135271318404</v>
      </c>
      <c r="D70" s="197">
        <v>21.519028417794704</v>
      </c>
      <c r="E70" s="173">
        <v>76.504925608174332</v>
      </c>
      <c r="F70" s="76"/>
      <c r="G70" s="171">
        <v>31.879098752726559</v>
      </c>
      <c r="H70" s="197">
        <v>10.79938405979672</v>
      </c>
      <c r="I70" s="173">
        <v>59.464653414252702</v>
      </c>
      <c r="J70" s="76"/>
      <c r="K70" s="171">
        <v>6.6436556848549584</v>
      </c>
      <c r="L70" s="197">
        <v>0</v>
      </c>
      <c r="M70" s="173">
        <v>14.802739957894179</v>
      </c>
      <c r="N70" s="76"/>
      <c r="O70" s="171">
        <v>7.9293808337368938</v>
      </c>
      <c r="P70" s="197">
        <v>0</v>
      </c>
      <c r="Q70" s="173">
        <v>20.519988884226834</v>
      </c>
    </row>
    <row r="71" spans="2:17" s="86" customFormat="1" ht="12.75" customHeight="1" x14ac:dyDescent="0.2">
      <c r="B71" s="86" t="s">
        <v>63</v>
      </c>
      <c r="C71" s="171">
        <v>22.744431195370755</v>
      </c>
      <c r="D71" s="197">
        <v>10.485752578339261</v>
      </c>
      <c r="E71" s="173">
        <v>37.242916437164794</v>
      </c>
      <c r="F71" s="76"/>
      <c r="G71" s="171">
        <v>0</v>
      </c>
      <c r="H71" s="197">
        <v>0</v>
      </c>
      <c r="I71" s="173">
        <v>0</v>
      </c>
      <c r="J71" s="76"/>
      <c r="K71" s="171">
        <v>0.8620546884175857</v>
      </c>
      <c r="L71" s="197">
        <v>0</v>
      </c>
      <c r="M71" s="173">
        <v>2.5998740101889304</v>
      </c>
      <c r="N71" s="76"/>
      <c r="O71" s="171">
        <v>21.882376506953172</v>
      </c>
      <c r="P71" s="197">
        <v>9.7287577860032233</v>
      </c>
      <c r="Q71" s="173">
        <v>36.064726503833867</v>
      </c>
    </row>
    <row r="72" spans="2:17" s="86" customFormat="1" ht="12.75" customHeight="1" x14ac:dyDescent="0.2">
      <c r="B72" s="86" t="s">
        <v>65</v>
      </c>
      <c r="C72" s="171">
        <v>34.29616216344197</v>
      </c>
      <c r="D72" s="197">
        <v>17.296881875389719</v>
      </c>
      <c r="E72" s="173">
        <v>53.292619082132745</v>
      </c>
      <c r="F72" s="76"/>
      <c r="G72" s="171" t="s">
        <v>119</v>
      </c>
      <c r="H72" s="93" t="s">
        <v>119</v>
      </c>
      <c r="I72" s="76" t="s">
        <v>119</v>
      </c>
      <c r="J72" s="76"/>
      <c r="K72" s="128" t="s">
        <v>119</v>
      </c>
      <c r="L72" s="93" t="s">
        <v>119</v>
      </c>
      <c r="M72" s="76" t="s">
        <v>119</v>
      </c>
      <c r="N72" s="76"/>
      <c r="O72" s="171">
        <v>34.29616216344197</v>
      </c>
      <c r="P72" s="197">
        <v>17.296881875389719</v>
      </c>
      <c r="Q72" s="173">
        <v>53.292619082132745</v>
      </c>
    </row>
    <row r="73" spans="2:17" s="86" customFormat="1" ht="12.75" customHeight="1" x14ac:dyDescent="0.2">
      <c r="B73" s="86" t="s">
        <v>29</v>
      </c>
      <c r="C73" s="171">
        <v>0</v>
      </c>
      <c r="D73" s="197">
        <v>0</v>
      </c>
      <c r="E73" s="173">
        <v>0</v>
      </c>
      <c r="F73" s="76"/>
      <c r="G73" s="171" t="s">
        <v>119</v>
      </c>
      <c r="H73" s="93" t="s">
        <v>119</v>
      </c>
      <c r="I73" s="76" t="s">
        <v>119</v>
      </c>
      <c r="J73" s="76"/>
      <c r="K73" s="128" t="s">
        <v>119</v>
      </c>
      <c r="L73" s="93" t="s">
        <v>119</v>
      </c>
      <c r="M73" s="76" t="s">
        <v>119</v>
      </c>
      <c r="N73" s="76"/>
      <c r="O73" s="171">
        <v>0</v>
      </c>
      <c r="P73" s="197">
        <v>0</v>
      </c>
      <c r="Q73" s="173">
        <v>0</v>
      </c>
    </row>
    <row r="74" spans="2:17" s="86" customFormat="1" ht="12.75" customHeight="1" x14ac:dyDescent="0.2">
      <c r="B74" s="86" t="s">
        <v>64</v>
      </c>
      <c r="C74" s="171">
        <v>46.270269051585259</v>
      </c>
      <c r="D74" s="197">
        <v>27.638582726055681</v>
      </c>
      <c r="E74" s="173">
        <v>67.237710425591956</v>
      </c>
      <c r="F74" s="76"/>
      <c r="G74" s="171">
        <v>23.748489135287063</v>
      </c>
      <c r="H74" s="197">
        <v>9.6667705766049501</v>
      </c>
      <c r="I74" s="173">
        <v>40.743353015602423</v>
      </c>
      <c r="J74" s="76"/>
      <c r="K74" s="171">
        <v>18.334983954862608</v>
      </c>
      <c r="L74" s="197">
        <v>8.03995395479701</v>
      </c>
      <c r="M74" s="173">
        <v>30.851647558426258</v>
      </c>
      <c r="N74" s="76"/>
      <c r="O74" s="171">
        <v>4.1867959614356005</v>
      </c>
      <c r="P74" s="197">
        <v>0.92601618213833536</v>
      </c>
      <c r="Q74" s="173">
        <v>8.5030195240305204</v>
      </c>
    </row>
    <row r="75" spans="2:17" s="86" customFormat="1" ht="22.5" customHeight="1" x14ac:dyDescent="0.2">
      <c r="B75" s="86" t="s">
        <v>6</v>
      </c>
      <c r="C75" s="171">
        <v>370</v>
      </c>
      <c r="D75" s="197">
        <v>310</v>
      </c>
      <c r="E75" s="173">
        <v>430</v>
      </c>
      <c r="F75" s="76"/>
      <c r="G75" s="171">
        <v>160</v>
      </c>
      <c r="H75" s="197">
        <v>110</v>
      </c>
      <c r="I75" s="173">
        <v>210</v>
      </c>
      <c r="J75" s="76"/>
      <c r="K75" s="171">
        <v>100</v>
      </c>
      <c r="L75" s="197">
        <v>80</v>
      </c>
      <c r="M75" s="173">
        <v>120</v>
      </c>
      <c r="N75" s="76"/>
      <c r="O75" s="171">
        <v>110</v>
      </c>
      <c r="P75" s="197">
        <v>80</v>
      </c>
      <c r="Q75" s="173">
        <v>140</v>
      </c>
    </row>
    <row r="76" spans="2:17" s="86" customFormat="1" ht="12.75" customHeight="1" x14ac:dyDescent="0.2">
      <c r="C76" s="128"/>
      <c r="D76" s="93"/>
      <c r="E76" s="76"/>
      <c r="F76" s="76"/>
      <c r="G76" s="128"/>
      <c r="H76" s="93"/>
      <c r="I76" s="76"/>
      <c r="J76" s="76"/>
      <c r="K76" s="128"/>
      <c r="L76" s="93"/>
      <c r="M76" s="76"/>
      <c r="N76" s="76"/>
      <c r="O76" s="128"/>
      <c r="P76" s="93"/>
      <c r="Q76" s="76"/>
    </row>
    <row r="77" spans="2:17" s="86" customFormat="1" ht="12.75" customHeight="1" x14ac:dyDescent="0.2">
      <c r="C77" s="128"/>
      <c r="D77" s="93"/>
      <c r="E77" s="76"/>
      <c r="F77" s="76"/>
      <c r="G77" s="128"/>
      <c r="H77" s="93"/>
      <c r="I77" s="76"/>
      <c r="J77" s="76"/>
      <c r="K77" s="128"/>
      <c r="L77" s="93"/>
      <c r="M77" s="76"/>
      <c r="N77" s="76"/>
      <c r="O77" s="128"/>
      <c r="P77" s="93"/>
      <c r="Q77" s="76"/>
    </row>
    <row r="78" spans="2:17" s="86" customFormat="1" ht="12.75" customHeight="1" x14ac:dyDescent="0.2">
      <c r="B78" s="142" t="s">
        <v>10</v>
      </c>
      <c r="C78" s="394"/>
      <c r="D78" s="394"/>
      <c r="E78" s="394"/>
      <c r="F78" s="165"/>
      <c r="G78" s="394"/>
      <c r="H78" s="394"/>
      <c r="I78" s="394"/>
      <c r="J78" s="165"/>
      <c r="K78" s="394"/>
      <c r="L78" s="394"/>
      <c r="M78" s="394"/>
      <c r="N78" s="165"/>
      <c r="O78" s="394"/>
      <c r="P78" s="394"/>
      <c r="Q78" s="394"/>
    </row>
    <row r="79" spans="2:17" s="86" customFormat="1" ht="12.75" customHeight="1" x14ac:dyDescent="0.2">
      <c r="B79" s="124"/>
      <c r="C79" s="395" t="s">
        <v>198</v>
      </c>
      <c r="D79" s="395"/>
      <c r="E79" s="395"/>
      <c r="F79" s="165"/>
      <c r="G79" s="395" t="s">
        <v>3</v>
      </c>
      <c r="H79" s="395"/>
      <c r="I79" s="395"/>
      <c r="J79" s="165"/>
      <c r="K79" s="395" t="s">
        <v>50</v>
      </c>
      <c r="L79" s="395"/>
      <c r="M79" s="395"/>
      <c r="N79" s="165"/>
      <c r="O79" s="395" t="s">
        <v>5</v>
      </c>
      <c r="P79" s="395"/>
      <c r="Q79" s="395"/>
    </row>
    <row r="80" spans="2:17" s="86" customFormat="1" ht="12.75" customHeight="1" x14ac:dyDescent="0.2">
      <c r="B80" s="86" t="s">
        <v>53</v>
      </c>
      <c r="C80" s="171">
        <v>54.009922332072215</v>
      </c>
      <c r="D80" s="197">
        <v>38.430911732185116</v>
      </c>
      <c r="E80" s="173">
        <v>72.335665002604742</v>
      </c>
      <c r="F80" s="76"/>
      <c r="G80" s="171">
        <v>23.066576058797668</v>
      </c>
      <c r="H80" s="197">
        <v>11.118631845990715</v>
      </c>
      <c r="I80" s="173">
        <v>38.224109479525595</v>
      </c>
      <c r="J80" s="76"/>
      <c r="K80" s="171">
        <v>21.827084733916688</v>
      </c>
      <c r="L80" s="197">
        <v>13.7746619150042</v>
      </c>
      <c r="M80" s="173">
        <v>31.247866125124766</v>
      </c>
      <c r="N80" s="76"/>
      <c r="O80" s="171">
        <v>9.1162615393578701</v>
      </c>
      <c r="P80" s="197">
        <v>4.1345542433440263</v>
      </c>
      <c r="Q80" s="173">
        <v>15.875031521210726</v>
      </c>
    </row>
    <row r="81" spans="2:17" s="86" customFormat="1" ht="12.75" customHeight="1" x14ac:dyDescent="0.2">
      <c r="B81" s="86" t="s">
        <v>54</v>
      </c>
      <c r="C81" s="171">
        <v>3.7042980507892271</v>
      </c>
      <c r="D81" s="197">
        <v>0</v>
      </c>
      <c r="E81" s="173">
        <v>11.186503867868886</v>
      </c>
      <c r="F81" s="76"/>
      <c r="G81" s="171">
        <v>0</v>
      </c>
      <c r="H81" s="197">
        <v>0</v>
      </c>
      <c r="I81" s="173">
        <v>0</v>
      </c>
      <c r="J81" s="76"/>
      <c r="K81" s="171">
        <v>0</v>
      </c>
      <c r="L81" s="197">
        <v>0</v>
      </c>
      <c r="M81" s="173">
        <v>0</v>
      </c>
      <c r="N81" s="76"/>
      <c r="O81" s="171">
        <v>3.7042980507892271</v>
      </c>
      <c r="P81" s="197">
        <v>0</v>
      </c>
      <c r="Q81" s="173">
        <v>11.186503867868886</v>
      </c>
    </row>
    <row r="82" spans="2:17" s="86" customFormat="1" ht="12.75" customHeight="1" x14ac:dyDescent="0.2">
      <c r="B82" s="86" t="s">
        <v>55</v>
      </c>
      <c r="C82" s="171">
        <v>18.66665951952406</v>
      </c>
      <c r="D82" s="197">
        <v>4.749191432451795</v>
      </c>
      <c r="E82" s="173">
        <v>33.947292257428437</v>
      </c>
      <c r="F82" s="76"/>
      <c r="G82" s="171">
        <v>15.04490515193674</v>
      </c>
      <c r="H82" s="197">
        <v>3.5374534997477816</v>
      </c>
      <c r="I82" s="173">
        <v>28.647807317525203</v>
      </c>
      <c r="J82" s="76"/>
      <c r="K82" s="171">
        <v>3.6217543675873252</v>
      </c>
      <c r="L82" s="197">
        <v>0</v>
      </c>
      <c r="M82" s="173">
        <v>10.935805846792007</v>
      </c>
      <c r="N82" s="76"/>
      <c r="O82" s="128" t="s">
        <v>119</v>
      </c>
      <c r="P82" s="93" t="s">
        <v>119</v>
      </c>
      <c r="Q82" s="76" t="s">
        <v>119</v>
      </c>
    </row>
    <row r="83" spans="2:17" s="86" customFormat="1" ht="12.75" customHeight="1" x14ac:dyDescent="0.2">
      <c r="B83" s="86" t="s">
        <v>56</v>
      </c>
      <c r="C83" s="171">
        <v>16.812910581589463</v>
      </c>
      <c r="D83" s="197">
        <v>3.5541951515484564</v>
      </c>
      <c r="E83" s="173">
        <v>32.10498847704141</v>
      </c>
      <c r="F83" s="76"/>
      <c r="G83" s="171">
        <v>16.812910581589463</v>
      </c>
      <c r="H83" s="197">
        <v>3.5541951515484564</v>
      </c>
      <c r="I83" s="173">
        <v>32.10498847704141</v>
      </c>
      <c r="J83" s="76"/>
      <c r="K83" s="171">
        <v>0</v>
      </c>
      <c r="L83" s="197">
        <v>0</v>
      </c>
      <c r="M83" s="173">
        <v>0</v>
      </c>
      <c r="N83" s="76"/>
      <c r="O83" s="128" t="s">
        <v>119</v>
      </c>
      <c r="P83" s="93" t="s">
        <v>119</v>
      </c>
      <c r="Q83" s="76" t="s">
        <v>119</v>
      </c>
    </row>
    <row r="84" spans="2:17" s="86" customFormat="1" ht="12.75" customHeight="1" x14ac:dyDescent="0.2">
      <c r="B84" s="86" t="s">
        <v>57</v>
      </c>
      <c r="C84" s="171">
        <v>33.918264921066175</v>
      </c>
      <c r="D84" s="197">
        <v>14.76436661111287</v>
      </c>
      <c r="E84" s="173">
        <v>56.470275684095874</v>
      </c>
      <c r="F84" s="76"/>
      <c r="G84" s="171">
        <v>12.092548096565451</v>
      </c>
      <c r="H84" s="197">
        <v>0</v>
      </c>
      <c r="I84" s="173">
        <v>31.333548514969252</v>
      </c>
      <c r="J84" s="76"/>
      <c r="K84" s="171">
        <v>15.413243855161886</v>
      </c>
      <c r="L84" s="197">
        <v>5.4479489879011487</v>
      </c>
      <c r="M84" s="173">
        <v>26.563827863943477</v>
      </c>
      <c r="N84" s="76"/>
      <c r="O84" s="171">
        <v>6.4124729693388272</v>
      </c>
      <c r="P84" s="197">
        <v>0</v>
      </c>
      <c r="Q84" s="173">
        <v>15.50025915678194</v>
      </c>
    </row>
    <row r="85" spans="2:17" s="86" customFormat="1" ht="14.25" customHeight="1" x14ac:dyDescent="0.2">
      <c r="B85" s="86" t="s">
        <v>58</v>
      </c>
      <c r="C85" s="171">
        <v>7.6275802284756704</v>
      </c>
      <c r="D85" s="197">
        <v>2.2716234360121481</v>
      </c>
      <c r="E85" s="173">
        <v>15.212927146692012</v>
      </c>
      <c r="F85" s="76"/>
      <c r="G85" s="171">
        <v>0</v>
      </c>
      <c r="H85" s="197">
        <v>0</v>
      </c>
      <c r="I85" s="173">
        <v>0</v>
      </c>
      <c r="J85" s="76"/>
      <c r="K85" s="171">
        <v>4.1861201821039939</v>
      </c>
      <c r="L85" s="197">
        <v>0.49102491064862974</v>
      </c>
      <c r="M85" s="173">
        <v>10.628741902906141</v>
      </c>
      <c r="N85" s="76"/>
      <c r="O85" s="171">
        <v>3.441460046371676</v>
      </c>
      <c r="P85" s="197">
        <v>0.65768435495738375</v>
      </c>
      <c r="Q85" s="173">
        <v>6.9920671077857399</v>
      </c>
    </row>
    <row r="86" spans="2:17" s="86" customFormat="1" ht="12.75" customHeight="1" x14ac:dyDescent="0.2">
      <c r="B86" s="86" t="s">
        <v>28</v>
      </c>
      <c r="C86" s="128" t="s">
        <v>119</v>
      </c>
      <c r="D86" s="38" t="s">
        <v>119</v>
      </c>
      <c r="E86" s="76" t="s">
        <v>119</v>
      </c>
      <c r="F86" s="76"/>
      <c r="G86" s="171" t="s">
        <v>119</v>
      </c>
      <c r="H86" s="93" t="s">
        <v>119</v>
      </c>
      <c r="I86" s="76" t="s">
        <v>119</v>
      </c>
      <c r="J86" s="76"/>
      <c r="K86" s="128" t="s">
        <v>119</v>
      </c>
      <c r="L86" s="93" t="s">
        <v>119</v>
      </c>
      <c r="M86" s="76" t="s">
        <v>119</v>
      </c>
      <c r="N86" s="76"/>
      <c r="O86" s="128" t="s">
        <v>119</v>
      </c>
      <c r="P86" s="93" t="s">
        <v>119</v>
      </c>
      <c r="Q86" s="76" t="s">
        <v>119</v>
      </c>
    </row>
    <row r="87" spans="2:17" s="86" customFormat="1" ht="12.75" customHeight="1" x14ac:dyDescent="0.2">
      <c r="B87" s="86" t="s">
        <v>9</v>
      </c>
      <c r="C87" s="128" t="s">
        <v>119</v>
      </c>
      <c r="D87" s="38" t="s">
        <v>119</v>
      </c>
      <c r="E87" s="76" t="s">
        <v>119</v>
      </c>
      <c r="F87" s="76"/>
      <c r="G87" s="171" t="s">
        <v>119</v>
      </c>
      <c r="H87" s="93" t="s">
        <v>119</v>
      </c>
      <c r="I87" s="76" t="s">
        <v>119</v>
      </c>
      <c r="J87" s="76"/>
      <c r="K87" s="128" t="s">
        <v>119</v>
      </c>
      <c r="L87" s="93" t="s">
        <v>119</v>
      </c>
      <c r="M87" s="76" t="s">
        <v>119</v>
      </c>
      <c r="N87" s="76"/>
      <c r="O87" s="128" t="s">
        <v>119</v>
      </c>
      <c r="P87" s="93" t="s">
        <v>119</v>
      </c>
      <c r="Q87" s="76" t="s">
        <v>119</v>
      </c>
    </row>
    <row r="88" spans="2:17" s="86" customFormat="1" ht="12.75" customHeight="1" x14ac:dyDescent="0.2">
      <c r="B88" s="86" t="s">
        <v>59</v>
      </c>
      <c r="C88" s="171">
        <v>0</v>
      </c>
      <c r="D88" s="197">
        <v>0</v>
      </c>
      <c r="E88" s="173">
        <v>0</v>
      </c>
      <c r="F88" s="76"/>
      <c r="G88" s="171">
        <v>0</v>
      </c>
      <c r="H88" s="197">
        <v>0</v>
      </c>
      <c r="I88" s="173">
        <v>0</v>
      </c>
      <c r="J88" s="76"/>
      <c r="K88" s="171">
        <v>0</v>
      </c>
      <c r="L88" s="197">
        <v>0</v>
      </c>
      <c r="M88" s="173">
        <v>0</v>
      </c>
      <c r="N88" s="76"/>
      <c r="O88" s="171">
        <v>0</v>
      </c>
      <c r="P88" s="197">
        <v>0</v>
      </c>
      <c r="Q88" s="173">
        <v>0</v>
      </c>
    </row>
    <row r="89" spans="2:17" s="86" customFormat="1" ht="12.75" customHeight="1" x14ac:dyDescent="0.2">
      <c r="B89" s="86" t="s">
        <v>60</v>
      </c>
      <c r="C89" s="171">
        <v>14.712330880787478</v>
      </c>
      <c r="D89" s="197">
        <v>4.9704937769627664</v>
      </c>
      <c r="E89" s="173">
        <v>26.287809933788001</v>
      </c>
      <c r="F89" s="76"/>
      <c r="G89" s="171">
        <v>9.3298131223177272</v>
      </c>
      <c r="H89" s="197">
        <v>0.74098760691027654</v>
      </c>
      <c r="I89" s="173">
        <v>19.993269980034167</v>
      </c>
      <c r="J89" s="76"/>
      <c r="K89" s="171">
        <v>0</v>
      </c>
      <c r="L89" s="197">
        <v>0</v>
      </c>
      <c r="M89" s="173">
        <v>0</v>
      </c>
      <c r="N89" s="76"/>
      <c r="O89" s="171">
        <v>5.3825177584697501</v>
      </c>
      <c r="P89" s="197">
        <v>0.74631993893117365</v>
      </c>
      <c r="Q89" s="173">
        <v>10.989833632604796</v>
      </c>
    </row>
    <row r="90" spans="2:17" s="86" customFormat="1" ht="12.75" customHeight="1" x14ac:dyDescent="0.2">
      <c r="B90" s="86" t="s">
        <v>115</v>
      </c>
      <c r="C90" s="171">
        <v>1.0571766098540682</v>
      </c>
      <c r="D90" s="197">
        <v>0.21790902251347449</v>
      </c>
      <c r="E90" s="173">
        <v>2.137120676457442</v>
      </c>
      <c r="F90" s="76"/>
      <c r="G90" s="171">
        <v>0</v>
      </c>
      <c r="H90" s="197">
        <v>0</v>
      </c>
      <c r="I90" s="173">
        <v>0</v>
      </c>
      <c r="J90" s="76"/>
      <c r="K90" s="171">
        <v>0</v>
      </c>
      <c r="L90" s="197">
        <v>0</v>
      </c>
      <c r="M90" s="173">
        <v>0</v>
      </c>
      <c r="N90" s="76"/>
      <c r="O90" s="171">
        <v>1.0571766098540682</v>
      </c>
      <c r="P90" s="197">
        <v>0.21790902251347449</v>
      </c>
      <c r="Q90" s="173">
        <v>2.137120676457442</v>
      </c>
    </row>
    <row r="91" spans="2:17" s="86" customFormat="1" ht="12.75" customHeight="1" x14ac:dyDescent="0.2">
      <c r="B91" s="86" t="s">
        <v>67</v>
      </c>
      <c r="C91" s="171">
        <v>63.08235542142274</v>
      </c>
      <c r="D91" s="197">
        <v>50.591943725405791</v>
      </c>
      <c r="E91" s="173">
        <v>76.073744505906518</v>
      </c>
      <c r="F91" s="76"/>
      <c r="G91" s="171">
        <v>13.083497122916086</v>
      </c>
      <c r="H91" s="197">
        <v>7.1945321534559712</v>
      </c>
      <c r="I91" s="173">
        <v>19.92022973810737</v>
      </c>
      <c r="J91" s="76"/>
      <c r="K91" s="171">
        <v>29.335810489768043</v>
      </c>
      <c r="L91" s="197">
        <v>21.733857366547245</v>
      </c>
      <c r="M91" s="173">
        <v>37.583222979997224</v>
      </c>
      <c r="N91" s="76"/>
      <c r="O91" s="171">
        <v>20.663047808738639</v>
      </c>
      <c r="P91" s="197">
        <v>13.682935419304764</v>
      </c>
      <c r="Q91" s="173">
        <v>29.089716120699343</v>
      </c>
    </row>
    <row r="92" spans="2:17" s="86" customFormat="1" ht="12.75" customHeight="1" x14ac:dyDescent="0.2">
      <c r="B92" s="86" t="s">
        <v>61</v>
      </c>
      <c r="C92" s="171">
        <v>16.143454560063358</v>
      </c>
      <c r="D92" s="197">
        <v>6.346102108474315</v>
      </c>
      <c r="E92" s="173">
        <v>28.306428447291616</v>
      </c>
      <c r="F92" s="76"/>
      <c r="G92" s="171">
        <v>6.1743145590519219</v>
      </c>
      <c r="H92" s="197">
        <v>0</v>
      </c>
      <c r="I92" s="173">
        <v>15.907347168453404</v>
      </c>
      <c r="J92" s="76"/>
      <c r="K92" s="171">
        <v>5.3177577053577876</v>
      </c>
      <c r="L92" s="197">
        <v>1.5170272168504599</v>
      </c>
      <c r="M92" s="173">
        <v>10.115008406876482</v>
      </c>
      <c r="N92" s="76"/>
      <c r="O92" s="171">
        <v>4.6513822956536499</v>
      </c>
      <c r="P92" s="197">
        <v>0.14661799019542704</v>
      </c>
      <c r="Q92" s="173">
        <v>11.136855039707592</v>
      </c>
    </row>
    <row r="93" spans="2:17" s="86" customFormat="1" ht="12.75" customHeight="1" x14ac:dyDescent="0.2">
      <c r="B93" s="86" t="s">
        <v>8</v>
      </c>
      <c r="C93" s="128" t="s">
        <v>119</v>
      </c>
      <c r="D93" s="38" t="s">
        <v>119</v>
      </c>
      <c r="E93" s="76" t="s">
        <v>119</v>
      </c>
      <c r="F93" s="76"/>
      <c r="G93" s="171" t="s">
        <v>119</v>
      </c>
      <c r="H93" s="93" t="s">
        <v>119</v>
      </c>
      <c r="I93" s="76" t="s">
        <v>119</v>
      </c>
      <c r="J93" s="76"/>
      <c r="K93" s="128" t="s">
        <v>119</v>
      </c>
      <c r="L93" s="93" t="s">
        <v>119</v>
      </c>
      <c r="M93" s="76" t="s">
        <v>119</v>
      </c>
      <c r="N93" s="76"/>
      <c r="O93" s="128" t="s">
        <v>119</v>
      </c>
      <c r="P93" s="93" t="s">
        <v>119</v>
      </c>
      <c r="Q93" s="76" t="s">
        <v>119</v>
      </c>
    </row>
    <row r="94" spans="2:17" s="86" customFormat="1" ht="12.75" customHeight="1" x14ac:dyDescent="0.2">
      <c r="B94" s="86" t="s">
        <v>62</v>
      </c>
      <c r="C94" s="171">
        <v>13.882545440260971</v>
      </c>
      <c r="D94" s="197">
        <v>2.7821250831671689</v>
      </c>
      <c r="E94" s="173">
        <v>27.359892414198985</v>
      </c>
      <c r="F94" s="76"/>
      <c r="G94" s="171">
        <v>11.223362885887093</v>
      </c>
      <c r="H94" s="197">
        <v>0</v>
      </c>
      <c r="I94" s="173">
        <v>23.832366864026813</v>
      </c>
      <c r="J94" s="76"/>
      <c r="K94" s="171">
        <v>1.0193729346404639</v>
      </c>
      <c r="L94" s="197">
        <v>0</v>
      </c>
      <c r="M94" s="173">
        <v>2.9340058712232708</v>
      </c>
      <c r="N94" s="76"/>
      <c r="O94" s="171">
        <v>1.6398096197334118</v>
      </c>
      <c r="P94" s="197">
        <v>0</v>
      </c>
      <c r="Q94" s="173">
        <v>4.9678017462693509</v>
      </c>
    </row>
    <row r="95" spans="2:17" s="86" customFormat="1" ht="12.75" customHeight="1" x14ac:dyDescent="0.2">
      <c r="B95" s="86" t="s">
        <v>63</v>
      </c>
      <c r="C95" s="171">
        <v>17.453879588053038</v>
      </c>
      <c r="D95" s="197">
        <v>8.3181281319539586</v>
      </c>
      <c r="E95" s="173">
        <v>27.361613039350271</v>
      </c>
      <c r="F95" s="76"/>
      <c r="G95" s="171">
        <v>0</v>
      </c>
      <c r="H95" s="197">
        <v>0</v>
      </c>
      <c r="I95" s="173">
        <v>0</v>
      </c>
      <c r="J95" s="76"/>
      <c r="K95" s="171">
        <v>0</v>
      </c>
      <c r="L95" s="197">
        <v>0</v>
      </c>
      <c r="M95" s="173">
        <v>0</v>
      </c>
      <c r="N95" s="76"/>
      <c r="O95" s="171">
        <v>17.453879588053038</v>
      </c>
      <c r="P95" s="197">
        <v>8.3181281319539586</v>
      </c>
      <c r="Q95" s="173">
        <v>27.361613039350271</v>
      </c>
    </row>
    <row r="96" spans="2:17" s="86" customFormat="1" ht="12.75" customHeight="1" x14ac:dyDescent="0.2">
      <c r="B96" s="86" t="s">
        <v>65</v>
      </c>
      <c r="C96" s="171">
        <v>28.506089059320384</v>
      </c>
      <c r="D96" s="197">
        <v>18.540708681107663</v>
      </c>
      <c r="E96" s="173">
        <v>39.326805337190997</v>
      </c>
      <c r="F96" s="76"/>
      <c r="G96" s="171" t="s">
        <v>119</v>
      </c>
      <c r="H96" s="93" t="s">
        <v>119</v>
      </c>
      <c r="I96" s="76" t="s">
        <v>119</v>
      </c>
      <c r="J96" s="76"/>
      <c r="K96" s="128" t="s">
        <v>119</v>
      </c>
      <c r="L96" s="93" t="s">
        <v>119</v>
      </c>
      <c r="M96" s="76" t="s">
        <v>119</v>
      </c>
      <c r="N96" s="76"/>
      <c r="O96" s="171">
        <v>28.506089059320384</v>
      </c>
      <c r="P96" s="197">
        <v>18.540708681107663</v>
      </c>
      <c r="Q96" s="173">
        <v>39.326805337190997</v>
      </c>
    </row>
    <row r="97" spans="2:20" s="86" customFormat="1" ht="12.75" customHeight="1" x14ac:dyDescent="0.2">
      <c r="B97" s="86" t="s">
        <v>29</v>
      </c>
      <c r="C97" s="171">
        <v>0</v>
      </c>
      <c r="D97" s="197">
        <v>0</v>
      </c>
      <c r="E97" s="173">
        <v>0</v>
      </c>
      <c r="F97" s="76"/>
      <c r="G97" s="171" t="s">
        <v>119</v>
      </c>
      <c r="H97" s="93" t="s">
        <v>119</v>
      </c>
      <c r="I97" s="76" t="s">
        <v>119</v>
      </c>
      <c r="J97" s="76"/>
      <c r="K97" s="128" t="s">
        <v>119</v>
      </c>
      <c r="L97" s="93" t="s">
        <v>119</v>
      </c>
      <c r="M97" s="76" t="s">
        <v>119</v>
      </c>
      <c r="N97" s="76"/>
      <c r="O97" s="171">
        <v>0</v>
      </c>
      <c r="P97" s="197">
        <v>0</v>
      </c>
      <c r="Q97" s="173">
        <v>0</v>
      </c>
    </row>
    <row r="98" spans="2:20" s="86" customFormat="1" ht="12.75" customHeight="1" x14ac:dyDescent="0.2">
      <c r="B98" s="86" t="s">
        <v>64</v>
      </c>
      <c r="C98" s="171">
        <v>21.474559763927246</v>
      </c>
      <c r="D98" s="197">
        <v>7.6913509560179181</v>
      </c>
      <c r="E98" s="173">
        <v>36.430878888641075</v>
      </c>
      <c r="F98" s="76"/>
      <c r="G98" s="171">
        <v>11.900964116927776</v>
      </c>
      <c r="H98" s="197">
        <v>0</v>
      </c>
      <c r="I98" s="173">
        <v>23.565245923651158</v>
      </c>
      <c r="J98" s="76"/>
      <c r="K98" s="171">
        <v>9.522952233912207</v>
      </c>
      <c r="L98" s="197">
        <v>2.8172551882882346</v>
      </c>
      <c r="M98" s="173">
        <v>18.757752711801409</v>
      </c>
      <c r="N98" s="76"/>
      <c r="O98" s="171">
        <v>5.0643413087264298E-2</v>
      </c>
      <c r="P98" s="197">
        <v>0</v>
      </c>
      <c r="Q98" s="173">
        <v>0.1501133513785948</v>
      </c>
    </row>
    <row r="99" spans="2:20" s="86" customFormat="1" ht="22.5" customHeight="1" x14ac:dyDescent="0.2">
      <c r="B99" s="86" t="s">
        <v>6</v>
      </c>
      <c r="C99" s="171">
        <v>310</v>
      </c>
      <c r="D99" s="197">
        <v>270</v>
      </c>
      <c r="E99" s="173">
        <v>360</v>
      </c>
      <c r="F99" s="76"/>
      <c r="G99" s="171">
        <v>120</v>
      </c>
      <c r="H99" s="197">
        <v>80</v>
      </c>
      <c r="I99" s="173">
        <v>160</v>
      </c>
      <c r="J99" s="76"/>
      <c r="K99" s="171">
        <v>90</v>
      </c>
      <c r="L99" s="197">
        <v>70</v>
      </c>
      <c r="M99" s="173">
        <v>110</v>
      </c>
      <c r="N99" s="76"/>
      <c r="O99" s="171">
        <v>100</v>
      </c>
      <c r="P99" s="197">
        <v>80</v>
      </c>
      <c r="Q99" s="173">
        <v>120</v>
      </c>
    </row>
    <row r="100" spans="2:20" s="86" customFormat="1" ht="12.75" customHeight="1" x14ac:dyDescent="0.2">
      <c r="C100" s="128"/>
      <c r="D100" s="93"/>
      <c r="E100" s="76"/>
      <c r="F100" s="76"/>
      <c r="G100" s="128"/>
      <c r="H100" s="93"/>
      <c r="I100" s="76"/>
      <c r="J100" s="76"/>
      <c r="K100" s="128"/>
      <c r="L100" s="93"/>
      <c r="M100" s="76"/>
      <c r="N100" s="76"/>
      <c r="O100" s="128"/>
      <c r="P100" s="93"/>
      <c r="Q100" s="76"/>
    </row>
    <row r="101" spans="2:20" s="86" customFormat="1" ht="12.75" customHeight="1" x14ac:dyDescent="0.2">
      <c r="C101" s="128"/>
      <c r="D101" s="93"/>
      <c r="E101" s="76"/>
      <c r="F101" s="76"/>
      <c r="G101" s="128"/>
      <c r="H101" s="93"/>
      <c r="I101" s="76"/>
      <c r="J101" s="76"/>
      <c r="K101" s="128"/>
      <c r="L101" s="93"/>
      <c r="M101" s="76"/>
      <c r="N101" s="76"/>
      <c r="O101" s="128"/>
      <c r="P101" s="93"/>
      <c r="Q101" s="76"/>
    </row>
    <row r="102" spans="2:20" s="86" customFormat="1" ht="12.75" customHeight="1" x14ac:dyDescent="0.2">
      <c r="B102" s="139" t="s">
        <v>220</v>
      </c>
      <c r="C102" s="394"/>
      <c r="D102" s="394"/>
      <c r="E102" s="394"/>
      <c r="F102" s="165"/>
      <c r="G102" s="394"/>
      <c r="H102" s="394"/>
      <c r="I102" s="394"/>
      <c r="J102" s="165"/>
      <c r="K102" s="394"/>
      <c r="L102" s="394"/>
      <c r="M102" s="394"/>
      <c r="N102" s="165"/>
      <c r="O102" s="394"/>
      <c r="P102" s="394"/>
      <c r="Q102" s="394"/>
    </row>
    <row r="103" spans="2:20" s="86" customFormat="1" ht="12.75" customHeight="1" x14ac:dyDescent="0.2">
      <c r="B103" s="139"/>
      <c r="C103" s="395" t="s">
        <v>198</v>
      </c>
      <c r="D103" s="395"/>
      <c r="E103" s="395"/>
      <c r="F103" s="165"/>
      <c r="G103" s="395" t="s">
        <v>3</v>
      </c>
      <c r="H103" s="395"/>
      <c r="I103" s="395"/>
      <c r="J103" s="165"/>
      <c r="K103" s="395" t="s">
        <v>50</v>
      </c>
      <c r="L103" s="395"/>
      <c r="M103" s="395"/>
      <c r="N103" s="165"/>
      <c r="O103" s="395" t="s">
        <v>5</v>
      </c>
      <c r="P103" s="395"/>
      <c r="Q103" s="395"/>
    </row>
    <row r="104" spans="2:20" s="86" customFormat="1" ht="12.75" customHeight="1" x14ac:dyDescent="0.2">
      <c r="B104" s="86" t="s">
        <v>39</v>
      </c>
      <c r="C104" s="171">
        <v>93.477101662067611</v>
      </c>
      <c r="D104" s="197">
        <v>56.6980658014052</v>
      </c>
      <c r="E104" s="173">
        <v>131.798578776813</v>
      </c>
      <c r="F104" s="76"/>
      <c r="G104" s="171">
        <v>38.013422122696724</v>
      </c>
      <c r="H104" s="197">
        <v>16.934730697744872</v>
      </c>
      <c r="I104" s="173">
        <v>60.240325003681995</v>
      </c>
      <c r="J104" s="76"/>
      <c r="K104" s="171">
        <v>43.365897292467857</v>
      </c>
      <c r="L104" s="197">
        <v>20.150190964501785</v>
      </c>
      <c r="M104" s="173">
        <v>70.436901113838019</v>
      </c>
      <c r="N104" s="76"/>
      <c r="O104" s="171">
        <v>12.014777327663966</v>
      </c>
      <c r="P104" s="197">
        <v>0</v>
      </c>
      <c r="Q104" s="173">
        <v>27.98696162351186</v>
      </c>
      <c r="S104" s="140"/>
      <c r="T104" s="141"/>
    </row>
    <row r="105" spans="2:20" s="86" customFormat="1" ht="12.75" customHeight="1" x14ac:dyDescent="0.2">
      <c r="B105" s="86" t="s">
        <v>40</v>
      </c>
      <c r="C105" s="171">
        <v>19.161718100690599</v>
      </c>
      <c r="D105" s="197">
        <v>4.3285825142627203</v>
      </c>
      <c r="E105" s="173">
        <v>36.538471450150496</v>
      </c>
      <c r="F105" s="76"/>
      <c r="G105" s="171">
        <v>10.215844412257445</v>
      </c>
      <c r="H105" s="197">
        <v>0</v>
      </c>
      <c r="I105" s="173">
        <v>25.116244352099049</v>
      </c>
      <c r="J105" s="76"/>
      <c r="K105" s="171">
        <v>4.0335743671487911</v>
      </c>
      <c r="L105" s="197">
        <v>0</v>
      </c>
      <c r="M105" s="173">
        <v>12.168058033752024</v>
      </c>
      <c r="N105" s="76"/>
      <c r="O105" s="171">
        <v>4.9865793725401808</v>
      </c>
      <c r="P105" s="197">
        <v>0</v>
      </c>
      <c r="Q105" s="173">
        <v>12.580133985486819</v>
      </c>
      <c r="S105" s="140"/>
      <c r="T105" s="141"/>
    </row>
    <row r="106" spans="2:20" s="86" customFormat="1" ht="12.75" customHeight="1" x14ac:dyDescent="0.2">
      <c r="B106" s="86" t="s">
        <v>41</v>
      </c>
      <c r="C106" s="171">
        <v>9.1203436078421003</v>
      </c>
      <c r="D106" s="197">
        <v>0</v>
      </c>
      <c r="E106" s="173">
        <v>20.795003316572902</v>
      </c>
      <c r="F106" s="76"/>
      <c r="G106" s="171">
        <v>9.1245971856953538</v>
      </c>
      <c r="H106" s="197">
        <v>0</v>
      </c>
      <c r="I106" s="173">
        <v>20.804701763185083</v>
      </c>
      <c r="J106" s="76"/>
      <c r="K106" s="171">
        <v>0</v>
      </c>
      <c r="L106" s="197">
        <v>0</v>
      </c>
      <c r="M106" s="173">
        <v>0</v>
      </c>
      <c r="N106" s="76"/>
      <c r="O106" s="128" t="s">
        <v>119</v>
      </c>
      <c r="P106" s="93" t="s">
        <v>119</v>
      </c>
      <c r="Q106" s="76" t="s">
        <v>119</v>
      </c>
    </row>
    <row r="107" spans="2:20" s="86" customFormat="1" ht="12.75" customHeight="1" x14ac:dyDescent="0.2">
      <c r="B107" s="86" t="s">
        <v>51</v>
      </c>
      <c r="C107" s="171">
        <v>36.386958729545</v>
      </c>
      <c r="D107" s="197">
        <v>19.3373936850296</v>
      </c>
      <c r="E107" s="173">
        <v>55.617332179733296</v>
      </c>
      <c r="F107" s="76"/>
      <c r="G107" s="171">
        <v>35.370705593055312</v>
      </c>
      <c r="H107" s="197">
        <v>19.31270809735161</v>
      </c>
      <c r="I107" s="173">
        <v>53.93634271662814</v>
      </c>
      <c r="J107" s="76"/>
      <c r="K107" s="171">
        <v>1.0202848494936967</v>
      </c>
      <c r="L107" s="197">
        <v>0</v>
      </c>
      <c r="M107" s="173">
        <v>3.5922931188548306</v>
      </c>
      <c r="N107" s="76"/>
      <c r="O107" s="128" t="s">
        <v>119</v>
      </c>
      <c r="P107" s="93" t="s">
        <v>119</v>
      </c>
      <c r="Q107" s="76" t="s">
        <v>119</v>
      </c>
    </row>
    <row r="108" spans="2:20" s="86" customFormat="1" ht="12.75" customHeight="1" x14ac:dyDescent="0.2">
      <c r="B108" s="86" t="s">
        <v>42</v>
      </c>
      <c r="C108" s="171">
        <v>77.681349478666903</v>
      </c>
      <c r="D108" s="197">
        <v>53.641165504336996</v>
      </c>
      <c r="E108" s="173">
        <v>103.520119537564</v>
      </c>
      <c r="F108" s="76"/>
      <c r="G108" s="171">
        <v>21.877522005251265</v>
      </c>
      <c r="H108" s="197">
        <v>9.6510188585276957</v>
      </c>
      <c r="I108" s="173">
        <v>34.342668402364104</v>
      </c>
      <c r="J108" s="76"/>
      <c r="K108" s="171">
        <v>40.40829738311448</v>
      </c>
      <c r="L108" s="197">
        <v>26.250098477832299</v>
      </c>
      <c r="M108" s="173">
        <v>57.68944047293013</v>
      </c>
      <c r="N108" s="76"/>
      <c r="O108" s="171">
        <v>15.502399954016237</v>
      </c>
      <c r="P108" s="197">
        <v>1.7995274479460672</v>
      </c>
      <c r="Q108" s="173">
        <v>29.04080776515913</v>
      </c>
      <c r="S108" s="140"/>
      <c r="T108" s="141"/>
    </row>
    <row r="109" spans="2:20" s="86" customFormat="1" ht="12.75" customHeight="1" x14ac:dyDescent="0.2">
      <c r="B109" s="86" t="s">
        <v>43</v>
      </c>
      <c r="C109" s="171">
        <v>24.059573462933901</v>
      </c>
      <c r="D109" s="197">
        <v>12.0645582812621</v>
      </c>
      <c r="E109" s="173">
        <v>39.245917742770899</v>
      </c>
      <c r="F109" s="76"/>
      <c r="G109" s="171">
        <v>1.2383789261646048</v>
      </c>
      <c r="H109" s="197">
        <v>0</v>
      </c>
      <c r="I109" s="173">
        <v>3.1376227669308863</v>
      </c>
      <c r="J109" s="76"/>
      <c r="K109" s="171">
        <v>12.9165488537526</v>
      </c>
      <c r="L109" s="197">
        <v>4.1971597054959302</v>
      </c>
      <c r="M109" s="173">
        <v>24.307594166230022</v>
      </c>
      <c r="N109" s="76"/>
      <c r="O109" s="171">
        <v>10.026624751155996</v>
      </c>
      <c r="P109" s="197">
        <v>2.7270232758425621</v>
      </c>
      <c r="Q109" s="173">
        <v>19.50907826267072</v>
      </c>
      <c r="S109" s="140"/>
      <c r="T109" s="141"/>
    </row>
    <row r="110" spans="2:20" s="86" customFormat="1" ht="12.75" customHeight="1" x14ac:dyDescent="0.2">
      <c r="B110" s="86" t="s">
        <v>28</v>
      </c>
      <c r="C110" s="171">
        <v>70.0527611944337</v>
      </c>
      <c r="D110" s="197">
        <v>40.591133348792397</v>
      </c>
      <c r="E110" s="173">
        <v>105.713646039423</v>
      </c>
      <c r="F110" s="76"/>
      <c r="G110" s="171">
        <v>59.375748947546768</v>
      </c>
      <c r="H110" s="197">
        <v>30.29580830918006</v>
      </c>
      <c r="I110" s="173">
        <v>93.923046050264219</v>
      </c>
      <c r="J110" s="76"/>
      <c r="K110" s="171">
        <v>7.911252930889451</v>
      </c>
      <c r="L110" s="197">
        <v>6.2716055730952319E-2</v>
      </c>
      <c r="M110" s="173">
        <v>17.566392485992626</v>
      </c>
      <c r="N110" s="76"/>
      <c r="O110" s="171">
        <v>2.8016093217534248</v>
      </c>
      <c r="P110" s="197">
        <v>0</v>
      </c>
      <c r="Q110" s="173">
        <v>9.8616870663297185</v>
      </c>
      <c r="S110" s="140"/>
      <c r="T110" s="141"/>
    </row>
    <row r="111" spans="2:20" s="86" customFormat="1" ht="12.75" customHeight="1" x14ac:dyDescent="0.2">
      <c r="B111" s="86" t="s">
        <v>9</v>
      </c>
      <c r="C111" s="171">
        <v>25.764113240299899</v>
      </c>
      <c r="D111" s="197">
        <v>6.3836767866364994</v>
      </c>
      <c r="E111" s="173">
        <v>49.675424293945298</v>
      </c>
      <c r="F111" s="76"/>
      <c r="G111" s="171">
        <v>2.0413136683097579</v>
      </c>
      <c r="H111" s="197">
        <v>4.2085051254058752E-2</v>
      </c>
      <c r="I111" s="173">
        <v>4.639886161752627</v>
      </c>
      <c r="J111" s="76"/>
      <c r="K111" s="171">
        <v>8.8972704237821851</v>
      </c>
      <c r="L111" s="197">
        <v>0</v>
      </c>
      <c r="M111" s="173">
        <v>24.320935162668409</v>
      </c>
      <c r="N111" s="76"/>
      <c r="O111" s="171">
        <v>15.049736263130411</v>
      </c>
      <c r="P111" s="197">
        <v>1.3570362313399307E-2</v>
      </c>
      <c r="Q111" s="173">
        <v>32.388668669806378</v>
      </c>
      <c r="S111" s="140"/>
      <c r="T111" s="141"/>
    </row>
    <row r="112" spans="2:20" s="86" customFormat="1" ht="12.75" customHeight="1" x14ac:dyDescent="0.2">
      <c r="B112" s="86" t="s">
        <v>44</v>
      </c>
      <c r="C112" s="171">
        <v>39.291959521811499</v>
      </c>
      <c r="D112" s="197">
        <v>24.280778290573803</v>
      </c>
      <c r="E112" s="173">
        <v>56.964632823303106</v>
      </c>
      <c r="F112" s="76"/>
      <c r="G112" s="171">
        <v>1.1869034001062477</v>
      </c>
      <c r="H112" s="197">
        <v>0</v>
      </c>
      <c r="I112" s="173">
        <v>3.1340066219976404</v>
      </c>
      <c r="J112" s="76"/>
      <c r="K112" s="171">
        <v>29.565476572107233</v>
      </c>
      <c r="L112" s="197">
        <v>15.289890344643945</v>
      </c>
      <c r="M112" s="173">
        <v>46.520286947468321</v>
      </c>
      <c r="N112" s="76"/>
      <c r="O112" s="171">
        <v>8.5619138278391205</v>
      </c>
      <c r="P112" s="197">
        <v>2.8301923870506589</v>
      </c>
      <c r="Q112" s="173">
        <v>15.023441157709627</v>
      </c>
    </row>
    <row r="113" spans="2:20" s="86" customFormat="1" ht="12.75" customHeight="1" x14ac:dyDescent="0.2">
      <c r="B113" s="86" t="s">
        <v>45</v>
      </c>
      <c r="C113" s="171">
        <v>562.05085861156408</v>
      </c>
      <c r="D113" s="197">
        <v>497.55127234702803</v>
      </c>
      <c r="E113" s="173">
        <v>623.970756583455</v>
      </c>
      <c r="F113" s="76"/>
      <c r="G113" s="171">
        <v>207.91643128814928</v>
      </c>
      <c r="H113" s="197">
        <v>161.64945041590937</v>
      </c>
      <c r="I113" s="173">
        <v>256.46103368760492</v>
      </c>
      <c r="J113" s="76"/>
      <c r="K113" s="171">
        <v>326.32640562891049</v>
      </c>
      <c r="L113" s="197">
        <v>285.03007521368198</v>
      </c>
      <c r="M113" s="173">
        <v>367.08984205422132</v>
      </c>
      <c r="N113" s="76"/>
      <c r="O113" s="171">
        <v>26.800811427754798</v>
      </c>
      <c r="P113" s="197">
        <v>13.912766274593777</v>
      </c>
      <c r="Q113" s="173">
        <v>44.384867172498311</v>
      </c>
      <c r="S113" s="140"/>
      <c r="T113" s="141"/>
    </row>
    <row r="114" spans="2:20" s="86" customFormat="1" ht="12.75" customHeight="1" x14ac:dyDescent="0.2">
      <c r="B114" s="86" t="s">
        <v>115</v>
      </c>
      <c r="C114" s="171">
        <v>28.1496821392805</v>
      </c>
      <c r="D114" s="197">
        <v>16.802987600305201</v>
      </c>
      <c r="E114" s="173">
        <v>42.206246421818896</v>
      </c>
      <c r="F114" s="76"/>
      <c r="G114" s="171">
        <v>3.7280237346780485</v>
      </c>
      <c r="H114" s="197">
        <v>0</v>
      </c>
      <c r="I114" s="173">
        <v>10.408957931528924</v>
      </c>
      <c r="J114" s="76"/>
      <c r="K114" s="171">
        <v>9.7141522866166277</v>
      </c>
      <c r="L114" s="197">
        <v>4.9011778295354649</v>
      </c>
      <c r="M114" s="173">
        <v>15.218758930910719</v>
      </c>
      <c r="N114" s="76"/>
      <c r="O114" s="171">
        <v>14.943292237675868</v>
      </c>
      <c r="P114" s="197">
        <v>6.3836886117341622</v>
      </c>
      <c r="Q114" s="173">
        <v>25.537350693763901</v>
      </c>
      <c r="S114" s="140"/>
      <c r="T114" s="141"/>
    </row>
    <row r="115" spans="2:20" s="86" customFormat="1" ht="12.75" customHeight="1" x14ac:dyDescent="0.2">
      <c r="B115" s="86" t="s">
        <v>67</v>
      </c>
      <c r="C115" s="171">
        <v>29.688438915522301</v>
      </c>
      <c r="D115" s="197">
        <v>18.092878687995402</v>
      </c>
      <c r="E115" s="173">
        <v>42.504055685863101</v>
      </c>
      <c r="F115" s="76"/>
      <c r="G115" s="171">
        <v>2.1677979977009194</v>
      </c>
      <c r="H115" s="197">
        <v>0.27623898652695028</v>
      </c>
      <c r="I115" s="173">
        <v>4.3286636919529355</v>
      </c>
      <c r="J115" s="76"/>
      <c r="K115" s="171">
        <v>20.469091120002279</v>
      </c>
      <c r="L115" s="197">
        <v>11.361109888639112</v>
      </c>
      <c r="M115" s="173">
        <v>29.618836125627887</v>
      </c>
      <c r="N115" s="76"/>
      <c r="O115" s="171">
        <v>7.0325029037484077</v>
      </c>
      <c r="P115" s="197">
        <v>1.05663637098222</v>
      </c>
      <c r="Q115" s="173">
        <v>16.322521258941066</v>
      </c>
      <c r="S115" s="140"/>
      <c r="T115" s="141"/>
    </row>
    <row r="116" spans="2:20" s="86" customFormat="1" ht="12.75" customHeight="1" x14ac:dyDescent="0.2">
      <c r="B116" s="86" t="s">
        <v>46</v>
      </c>
      <c r="C116" s="171">
        <v>50.678717224371205</v>
      </c>
      <c r="D116" s="197">
        <v>31.025747842924801</v>
      </c>
      <c r="E116" s="173">
        <v>74.135009021150907</v>
      </c>
      <c r="F116" s="76"/>
      <c r="G116" s="171">
        <v>21.157140754973554</v>
      </c>
      <c r="H116" s="197">
        <v>5.6311362363388975</v>
      </c>
      <c r="I116" s="173">
        <v>39.390189337100146</v>
      </c>
      <c r="J116" s="76"/>
      <c r="K116" s="171">
        <v>19.481980496550666</v>
      </c>
      <c r="L116" s="197">
        <v>8.7802889944764431</v>
      </c>
      <c r="M116" s="173">
        <v>30.978752732069211</v>
      </c>
      <c r="N116" s="76"/>
      <c r="O116" s="171">
        <v>10.157652824013523</v>
      </c>
      <c r="P116" s="197">
        <v>2.6677909065031162</v>
      </c>
      <c r="Q116" s="173">
        <v>19.722036292804734</v>
      </c>
      <c r="S116" s="140"/>
      <c r="T116" s="141"/>
    </row>
    <row r="117" spans="2:20" s="86" customFormat="1" ht="12.75" customHeight="1" x14ac:dyDescent="0.2">
      <c r="B117" s="86" t="s">
        <v>8</v>
      </c>
      <c r="C117" s="171">
        <v>24.9178385587816</v>
      </c>
      <c r="D117" s="197">
        <v>14.3616416602889</v>
      </c>
      <c r="E117" s="173">
        <v>36.086753242360501</v>
      </c>
      <c r="F117" s="76"/>
      <c r="G117" s="171">
        <v>1.5313097273438172</v>
      </c>
      <c r="H117" s="197">
        <v>0</v>
      </c>
      <c r="I117" s="173">
        <v>3.9775074070080891</v>
      </c>
      <c r="J117" s="76"/>
      <c r="K117" s="171">
        <v>23.273030025394704</v>
      </c>
      <c r="L117" s="197">
        <v>12.858647502324104</v>
      </c>
      <c r="M117" s="173">
        <v>34.46647735661864</v>
      </c>
      <c r="N117" s="76"/>
      <c r="O117" s="128" t="s">
        <v>119</v>
      </c>
      <c r="P117" s="93" t="s">
        <v>119</v>
      </c>
      <c r="Q117" s="76" t="s">
        <v>119</v>
      </c>
    </row>
    <row r="118" spans="2:20" s="86" customFormat="1" ht="12.75" customHeight="1" x14ac:dyDescent="0.2">
      <c r="B118" s="86" t="s">
        <v>47</v>
      </c>
      <c r="C118" s="171">
        <v>64.716033558582495</v>
      </c>
      <c r="D118" s="197">
        <v>39.186105305697595</v>
      </c>
      <c r="E118" s="173">
        <v>94.781001708749997</v>
      </c>
      <c r="F118" s="76"/>
      <c r="G118" s="171">
        <v>61.923882534545015</v>
      </c>
      <c r="H118" s="197">
        <v>36.205775061029009</v>
      </c>
      <c r="I118" s="173">
        <v>92.392556561900349</v>
      </c>
      <c r="J118" s="76"/>
      <c r="K118" s="171">
        <v>2.2813467664375917</v>
      </c>
      <c r="L118" s="197">
        <v>0</v>
      </c>
      <c r="M118" s="173">
        <v>6.6418440471155877</v>
      </c>
      <c r="N118" s="76"/>
      <c r="O118" s="171">
        <v>0.53584276324226832</v>
      </c>
      <c r="P118" s="197">
        <v>0</v>
      </c>
      <c r="Q118" s="173">
        <v>1.8779374073668629</v>
      </c>
      <c r="S118" s="140"/>
      <c r="T118" s="141"/>
    </row>
    <row r="119" spans="2:20" s="86" customFormat="1" ht="12.75" customHeight="1" x14ac:dyDescent="0.2">
      <c r="B119" s="86" t="s">
        <v>48</v>
      </c>
      <c r="C119" s="171">
        <v>7.1059596243704695</v>
      </c>
      <c r="D119" s="197">
        <v>1.5137055736325999</v>
      </c>
      <c r="E119" s="173">
        <v>13.170436438416001</v>
      </c>
      <c r="F119" s="76"/>
      <c r="G119" s="171">
        <v>0</v>
      </c>
      <c r="H119" s="197">
        <v>0</v>
      </c>
      <c r="I119" s="173">
        <v>0</v>
      </c>
      <c r="J119" s="76"/>
      <c r="K119" s="171">
        <v>0</v>
      </c>
      <c r="L119" s="197">
        <v>0</v>
      </c>
      <c r="M119" s="173">
        <v>0</v>
      </c>
      <c r="N119" s="76"/>
      <c r="O119" s="171">
        <v>7.2438813721055846</v>
      </c>
      <c r="P119" s="197">
        <v>1.5430855489361126</v>
      </c>
      <c r="Q119" s="173">
        <v>13.426065474892704</v>
      </c>
      <c r="S119" s="140"/>
      <c r="T119" s="141"/>
    </row>
    <row r="120" spans="2:20" s="86" customFormat="1" ht="12.75" customHeight="1" x14ac:dyDescent="0.2">
      <c r="B120" s="86" t="s">
        <v>65</v>
      </c>
      <c r="C120" s="171">
        <v>1.8721657462764298E-2</v>
      </c>
      <c r="D120" s="197">
        <v>0</v>
      </c>
      <c r="E120" s="173">
        <v>6.5463451251686608E-2</v>
      </c>
      <c r="F120" s="76"/>
      <c r="G120" s="171" t="s">
        <v>119</v>
      </c>
      <c r="H120" s="93" t="s">
        <v>119</v>
      </c>
      <c r="I120" s="76" t="s">
        <v>119</v>
      </c>
      <c r="J120" s="76"/>
      <c r="K120" s="128" t="s">
        <v>119</v>
      </c>
      <c r="L120" s="93" t="s">
        <v>119</v>
      </c>
      <c r="M120" s="76" t="s">
        <v>119</v>
      </c>
      <c r="N120" s="76"/>
      <c r="O120" s="171">
        <v>1.9067019330488821E-2</v>
      </c>
      <c r="P120" s="197">
        <v>0</v>
      </c>
      <c r="Q120" s="173">
        <v>6.6671067609209614E-2</v>
      </c>
      <c r="S120" s="140"/>
      <c r="T120" s="141"/>
    </row>
    <row r="121" spans="2:20" s="86" customFormat="1" ht="12.75" customHeight="1" x14ac:dyDescent="0.2">
      <c r="B121" s="86" t="s">
        <v>29</v>
      </c>
      <c r="C121" s="171">
        <v>0</v>
      </c>
      <c r="D121" s="197">
        <v>0</v>
      </c>
      <c r="E121" s="173">
        <v>0</v>
      </c>
      <c r="F121" s="76"/>
      <c r="G121" s="171" t="s">
        <v>119</v>
      </c>
      <c r="H121" s="93" t="s">
        <v>119</v>
      </c>
      <c r="I121" s="76" t="s">
        <v>119</v>
      </c>
      <c r="J121" s="76"/>
      <c r="K121" s="128" t="s">
        <v>119</v>
      </c>
      <c r="L121" s="93" t="s">
        <v>119</v>
      </c>
      <c r="M121" s="76" t="s">
        <v>119</v>
      </c>
      <c r="N121" s="76"/>
      <c r="O121" s="171">
        <v>0</v>
      </c>
      <c r="P121" s="197">
        <v>0</v>
      </c>
      <c r="Q121" s="173">
        <v>0</v>
      </c>
      <c r="S121" s="140"/>
      <c r="T121" s="141"/>
    </row>
    <row r="122" spans="2:20" s="86" customFormat="1" ht="12.75" customHeight="1" x14ac:dyDescent="0.2">
      <c r="B122" s="86" t="s">
        <v>49</v>
      </c>
      <c r="C122" s="171">
        <v>118.60540651374801</v>
      </c>
      <c r="D122" s="197">
        <v>79.291385517751905</v>
      </c>
      <c r="E122" s="173">
        <v>160.39546016351699</v>
      </c>
      <c r="F122" s="76"/>
      <c r="G122" s="171">
        <v>112.913725066936</v>
      </c>
      <c r="H122" s="197">
        <v>72.910284626545646</v>
      </c>
      <c r="I122" s="173">
        <v>155.61482057570103</v>
      </c>
      <c r="J122" s="76"/>
      <c r="K122" s="171">
        <v>1.698587979520396</v>
      </c>
      <c r="L122" s="197">
        <v>0</v>
      </c>
      <c r="M122" s="173">
        <v>5.562425984585083</v>
      </c>
      <c r="N122" s="76"/>
      <c r="O122" s="171">
        <v>4.1049000944046243</v>
      </c>
      <c r="P122" s="197">
        <v>0.3767169023411121</v>
      </c>
      <c r="Q122" s="173">
        <v>8.5488759653771336</v>
      </c>
      <c r="S122" s="140"/>
      <c r="T122" s="141"/>
    </row>
    <row r="123" spans="2:20" s="86" customFormat="1" ht="22.5" customHeight="1" x14ac:dyDescent="0.2">
      <c r="B123" s="86" t="s">
        <v>6</v>
      </c>
      <c r="C123" s="171">
        <v>1280</v>
      </c>
      <c r="D123" s="197">
        <v>980</v>
      </c>
      <c r="E123" s="173">
        <v>1380</v>
      </c>
      <c r="F123" s="76"/>
      <c r="G123" s="171">
        <v>590</v>
      </c>
      <c r="H123" s="197">
        <v>350</v>
      </c>
      <c r="I123" s="173">
        <v>670</v>
      </c>
      <c r="J123" s="76"/>
      <c r="K123" s="171">
        <v>550</v>
      </c>
      <c r="L123" s="197">
        <v>370</v>
      </c>
      <c r="M123" s="173">
        <v>610</v>
      </c>
      <c r="N123" s="76"/>
      <c r="O123" s="171">
        <v>140</v>
      </c>
      <c r="P123" s="197">
        <v>50</v>
      </c>
      <c r="Q123" s="173">
        <v>180</v>
      </c>
      <c r="S123" s="140"/>
      <c r="T123" s="141"/>
    </row>
    <row r="124" spans="2:20" s="86" customFormat="1" ht="12.75" customHeight="1" x14ac:dyDescent="0.2">
      <c r="C124" s="128"/>
      <c r="D124" s="75"/>
      <c r="E124" s="76"/>
      <c r="F124" s="76"/>
      <c r="G124" s="128"/>
      <c r="H124" s="93"/>
      <c r="I124" s="76"/>
      <c r="J124" s="76"/>
      <c r="K124" s="128"/>
      <c r="L124" s="93"/>
      <c r="M124" s="76"/>
      <c r="N124" s="76"/>
      <c r="O124" s="128"/>
      <c r="P124" s="93"/>
      <c r="Q124" s="76"/>
      <c r="S124" s="140"/>
      <c r="T124" s="141"/>
    </row>
    <row r="125" spans="2:20" s="86" customFormat="1" ht="12.75" customHeight="1" x14ac:dyDescent="0.2">
      <c r="C125" s="128"/>
      <c r="D125" s="75"/>
      <c r="E125" s="76"/>
      <c r="F125" s="76"/>
      <c r="G125" s="128"/>
      <c r="H125" s="93"/>
      <c r="I125" s="76"/>
      <c r="J125" s="76"/>
      <c r="K125" s="128"/>
      <c r="L125" s="93"/>
      <c r="M125" s="76"/>
      <c r="N125" s="76"/>
      <c r="O125" s="128"/>
      <c r="P125" s="93"/>
      <c r="Q125" s="76"/>
      <c r="S125" s="140"/>
      <c r="T125" s="141"/>
    </row>
    <row r="126" spans="2:20" s="86" customFormat="1" ht="12.75" customHeight="1" x14ac:dyDescent="0.2">
      <c r="B126" s="139" t="s">
        <v>221</v>
      </c>
      <c r="C126" s="394"/>
      <c r="D126" s="394"/>
      <c r="E126" s="394"/>
      <c r="F126" s="165"/>
      <c r="G126" s="394"/>
      <c r="H126" s="394"/>
      <c r="I126" s="394"/>
      <c r="J126" s="165"/>
      <c r="K126" s="394"/>
      <c r="L126" s="394"/>
      <c r="M126" s="394"/>
      <c r="N126" s="165"/>
      <c r="O126" s="394"/>
      <c r="P126" s="394"/>
      <c r="Q126" s="394"/>
    </row>
    <row r="127" spans="2:20" s="86" customFormat="1" ht="12.75" customHeight="1" x14ac:dyDescent="0.2">
      <c r="B127" s="139"/>
      <c r="C127" s="395" t="s">
        <v>198</v>
      </c>
      <c r="D127" s="395"/>
      <c r="E127" s="395"/>
      <c r="F127" s="165"/>
      <c r="G127" s="395" t="s">
        <v>3</v>
      </c>
      <c r="H127" s="395"/>
      <c r="I127" s="395"/>
      <c r="J127" s="165"/>
      <c r="K127" s="395" t="s">
        <v>50</v>
      </c>
      <c r="L127" s="395"/>
      <c r="M127" s="395"/>
      <c r="N127" s="165"/>
      <c r="O127" s="395" t="s">
        <v>5</v>
      </c>
      <c r="P127" s="395"/>
      <c r="Q127" s="395"/>
    </row>
    <row r="128" spans="2:20" s="86" customFormat="1" ht="12.75" customHeight="1" x14ac:dyDescent="0.2">
      <c r="B128" s="86" t="s">
        <v>39</v>
      </c>
      <c r="C128" s="171">
        <v>45.132566355893204</v>
      </c>
      <c r="D128" s="197">
        <v>18.924723041724903</v>
      </c>
      <c r="E128" s="173">
        <v>68.358170949355596</v>
      </c>
      <c r="F128" s="76"/>
      <c r="G128" s="171">
        <v>24.166490038809098</v>
      </c>
      <c r="H128" s="197">
        <v>6.4305809351252279</v>
      </c>
      <c r="I128" s="173">
        <v>44.129987816589981</v>
      </c>
      <c r="J128" s="76"/>
      <c r="K128" s="171">
        <v>11.183606771453782</v>
      </c>
      <c r="L128" s="197">
        <v>1.8251855131008934</v>
      </c>
      <c r="M128" s="173">
        <v>21.535325575984363</v>
      </c>
      <c r="N128" s="76"/>
      <c r="O128" s="171">
        <v>9.947325283148384</v>
      </c>
      <c r="P128" s="197">
        <v>0</v>
      </c>
      <c r="Q128" s="173">
        <v>24.515664207689991</v>
      </c>
    </row>
    <row r="129" spans="2:17" s="86" customFormat="1" ht="12.75" customHeight="1" x14ac:dyDescent="0.2">
      <c r="B129" s="86" t="s">
        <v>40</v>
      </c>
      <c r="C129" s="171">
        <v>13.906669199056999</v>
      </c>
      <c r="D129" s="197">
        <v>2.05199772134478</v>
      </c>
      <c r="E129" s="173">
        <v>27.9382175262343</v>
      </c>
      <c r="F129" s="76"/>
      <c r="G129" s="171">
        <v>7.2445384498861456</v>
      </c>
      <c r="H129" s="197">
        <v>0</v>
      </c>
      <c r="I129" s="173">
        <v>19.073945840205553</v>
      </c>
      <c r="J129" s="76"/>
      <c r="K129" s="171">
        <v>4.0335743671487911</v>
      </c>
      <c r="L129" s="197">
        <v>0</v>
      </c>
      <c r="M129" s="173">
        <v>11.724259061902956</v>
      </c>
      <c r="N129" s="76"/>
      <c r="O129" s="171">
        <v>2.6680575083537392</v>
      </c>
      <c r="P129" s="197">
        <v>0</v>
      </c>
      <c r="Q129" s="173">
        <v>6.0297674925471876</v>
      </c>
    </row>
    <row r="130" spans="2:17" s="86" customFormat="1" ht="12.75" customHeight="1" x14ac:dyDescent="0.2">
      <c r="B130" s="86" t="s">
        <v>41</v>
      </c>
      <c r="C130" s="171">
        <v>9.1121392636431491</v>
      </c>
      <c r="D130" s="197">
        <v>0</v>
      </c>
      <c r="E130" s="173">
        <v>19.920582936754599</v>
      </c>
      <c r="F130" s="76"/>
      <c r="G130" s="171">
        <v>9.1164127195663038</v>
      </c>
      <c r="H130" s="197">
        <v>0</v>
      </c>
      <c r="I130" s="173">
        <v>19.924805166108214</v>
      </c>
      <c r="J130" s="76"/>
      <c r="K130" s="171">
        <v>0</v>
      </c>
      <c r="L130" s="197">
        <v>0</v>
      </c>
      <c r="M130" s="173">
        <v>0</v>
      </c>
      <c r="N130" s="76"/>
      <c r="O130" s="128" t="s">
        <v>119</v>
      </c>
      <c r="P130" s="93" t="s">
        <v>119</v>
      </c>
      <c r="Q130" s="76" t="s">
        <v>119</v>
      </c>
    </row>
    <row r="131" spans="2:17" s="86" customFormat="1" ht="12.75" customHeight="1" x14ac:dyDescent="0.2">
      <c r="B131" s="86" t="s">
        <v>51</v>
      </c>
      <c r="C131" s="171">
        <v>33.777714527308</v>
      </c>
      <c r="D131" s="197">
        <v>17.214030849834199</v>
      </c>
      <c r="E131" s="173">
        <v>50.270798262735902</v>
      </c>
      <c r="F131" s="76"/>
      <c r="G131" s="171">
        <v>32.767783253648972</v>
      </c>
      <c r="H131" s="197">
        <v>16.160707998101387</v>
      </c>
      <c r="I131" s="173">
        <v>48.850962800134369</v>
      </c>
      <c r="J131" s="76"/>
      <c r="K131" s="171">
        <v>1.0202848494936967</v>
      </c>
      <c r="L131" s="197">
        <v>0</v>
      </c>
      <c r="M131" s="173">
        <v>3.4657859112963867</v>
      </c>
      <c r="N131" s="76"/>
      <c r="O131" s="128" t="s">
        <v>119</v>
      </c>
      <c r="P131" s="93" t="s">
        <v>119</v>
      </c>
      <c r="Q131" s="76" t="s">
        <v>119</v>
      </c>
    </row>
    <row r="132" spans="2:17" s="86" customFormat="1" ht="12.75" customHeight="1" x14ac:dyDescent="0.2">
      <c r="B132" s="86" t="s">
        <v>42</v>
      </c>
      <c r="C132" s="171">
        <v>67.342382644047902</v>
      </c>
      <c r="D132" s="197">
        <v>43.797312850557901</v>
      </c>
      <c r="E132" s="173">
        <v>85.162080227628095</v>
      </c>
      <c r="F132" s="76"/>
      <c r="G132" s="171">
        <v>20.182817917002108</v>
      </c>
      <c r="H132" s="197">
        <v>8.1496125557048664</v>
      </c>
      <c r="I132" s="173">
        <v>32.046396995973026</v>
      </c>
      <c r="J132" s="76"/>
      <c r="K132" s="171">
        <v>38.557830016184255</v>
      </c>
      <c r="L132" s="197">
        <v>23.746166114733931</v>
      </c>
      <c r="M132" s="173">
        <v>52.627546803299303</v>
      </c>
      <c r="N132" s="76"/>
      <c r="O132" s="171">
        <v>8.602208441279009</v>
      </c>
      <c r="P132" s="197">
        <v>0.75128439277031422</v>
      </c>
      <c r="Q132" s="173">
        <v>19.200020633833329</v>
      </c>
    </row>
    <row r="133" spans="2:17" s="86" customFormat="1" ht="12.75" customHeight="1" x14ac:dyDescent="0.2">
      <c r="B133" s="86" t="s">
        <v>43</v>
      </c>
      <c r="C133" s="171">
        <v>15.3115490975275</v>
      </c>
      <c r="D133" s="197">
        <v>8.1889720924188403</v>
      </c>
      <c r="E133" s="173">
        <v>21.7240089747221</v>
      </c>
      <c r="F133" s="76"/>
      <c r="G133" s="171">
        <v>1.2383789261646048</v>
      </c>
      <c r="H133" s="197">
        <v>0</v>
      </c>
      <c r="I133" s="173">
        <v>3.0062561862520178</v>
      </c>
      <c r="J133" s="76"/>
      <c r="K133" s="171">
        <v>8.2838124757796372</v>
      </c>
      <c r="L133" s="197">
        <v>3.0887806770138622</v>
      </c>
      <c r="M133" s="173">
        <v>14.170241826613587</v>
      </c>
      <c r="N133" s="76"/>
      <c r="O133" s="171">
        <v>5.8723193773999931</v>
      </c>
      <c r="P133" s="197">
        <v>1.9398888635171032</v>
      </c>
      <c r="Q133" s="173">
        <v>9.5851410308937659</v>
      </c>
    </row>
    <row r="134" spans="2:17" s="86" customFormat="1" ht="12.75" customHeight="1" x14ac:dyDescent="0.2">
      <c r="B134" s="86" t="s">
        <v>28</v>
      </c>
      <c r="C134" s="171">
        <v>65.9504777003594</v>
      </c>
      <c r="D134" s="197">
        <v>34.986097449966294</v>
      </c>
      <c r="E134" s="173">
        <v>97.17999196004979</v>
      </c>
      <c r="F134" s="76"/>
      <c r="G134" s="171">
        <v>56.551621457039964</v>
      </c>
      <c r="H134" s="197">
        <v>26.191731500398372</v>
      </c>
      <c r="I134" s="173">
        <v>87.822778630184715</v>
      </c>
      <c r="J134" s="76"/>
      <c r="K134" s="171">
        <v>6.6498209195591746</v>
      </c>
      <c r="L134" s="197">
        <v>0</v>
      </c>
      <c r="M134" s="173">
        <v>15.6982884710007</v>
      </c>
      <c r="N134" s="76"/>
      <c r="O134" s="171">
        <v>2.8016093217534248</v>
      </c>
      <c r="P134" s="197">
        <v>0</v>
      </c>
      <c r="Q134" s="173">
        <v>9.2686699804533603</v>
      </c>
    </row>
    <row r="135" spans="2:17" s="86" customFormat="1" ht="12.75" customHeight="1" x14ac:dyDescent="0.2">
      <c r="B135" s="86" t="s">
        <v>9</v>
      </c>
      <c r="C135" s="171">
        <v>9.0201642168274212</v>
      </c>
      <c r="D135" s="197">
        <v>0</v>
      </c>
      <c r="E135" s="173">
        <v>21.8246287282686</v>
      </c>
      <c r="F135" s="76"/>
      <c r="G135" s="171">
        <v>2.0395851221076446</v>
      </c>
      <c r="H135" s="197">
        <v>3.8895657341806313E-2</v>
      </c>
      <c r="I135" s="173">
        <v>4.4495461585177347</v>
      </c>
      <c r="J135" s="76"/>
      <c r="K135" s="171">
        <v>0</v>
      </c>
      <c r="L135" s="197">
        <v>0</v>
      </c>
      <c r="M135" s="173">
        <v>0</v>
      </c>
      <c r="N135" s="76"/>
      <c r="O135" s="171">
        <v>7.1309368251186429</v>
      </c>
      <c r="P135" s="197">
        <v>0</v>
      </c>
      <c r="Q135" s="173">
        <v>19.514910135915603</v>
      </c>
    </row>
    <row r="136" spans="2:17" s="86" customFormat="1" ht="12.75" customHeight="1" x14ac:dyDescent="0.2">
      <c r="B136" s="86" t="s">
        <v>44</v>
      </c>
      <c r="C136" s="171">
        <v>34.961032568991804</v>
      </c>
      <c r="D136" s="197">
        <v>20.4029852231149</v>
      </c>
      <c r="E136" s="173">
        <v>47.293856928327095</v>
      </c>
      <c r="F136" s="76"/>
      <c r="G136" s="171">
        <v>1.1869034001062477</v>
      </c>
      <c r="H136" s="197">
        <v>0</v>
      </c>
      <c r="I136" s="173">
        <v>3.0088370097253243</v>
      </c>
      <c r="J136" s="76"/>
      <c r="K136" s="171">
        <v>26.033121388595557</v>
      </c>
      <c r="L136" s="197">
        <v>13.448803821939054</v>
      </c>
      <c r="M136" s="173">
        <v>37.760068844318681</v>
      </c>
      <c r="N136" s="76"/>
      <c r="O136" s="171">
        <v>7.7767446048525688</v>
      </c>
      <c r="P136" s="197">
        <v>2.1283033770461151</v>
      </c>
      <c r="Q136" s="173">
        <v>13.45761757848579</v>
      </c>
    </row>
    <row r="137" spans="2:17" s="86" customFormat="1" ht="12.75" customHeight="1" x14ac:dyDescent="0.2">
      <c r="B137" s="86" t="s">
        <v>45</v>
      </c>
      <c r="C137" s="171">
        <v>539.62900983870702</v>
      </c>
      <c r="D137" s="197">
        <v>455.72377005968701</v>
      </c>
      <c r="E137" s="173">
        <v>575.31663962787104</v>
      </c>
      <c r="F137" s="76"/>
      <c r="G137" s="171">
        <v>199.54388780323779</v>
      </c>
      <c r="H137" s="197">
        <v>148.68976132603908</v>
      </c>
      <c r="I137" s="173">
        <v>236.69127695115358</v>
      </c>
      <c r="J137" s="76"/>
      <c r="K137" s="171">
        <v>313.02830754565741</v>
      </c>
      <c r="L137" s="197">
        <v>264.22462961545989</v>
      </c>
      <c r="M137" s="173">
        <v>339.53611572007031</v>
      </c>
      <c r="N137" s="76"/>
      <c r="O137" s="171">
        <v>26.162371150250042</v>
      </c>
      <c r="P137" s="197">
        <v>12.124855346020903</v>
      </c>
      <c r="Q137" s="173">
        <v>40.72655918211268</v>
      </c>
    </row>
    <row r="138" spans="2:17" s="86" customFormat="1" ht="12.75" customHeight="1" x14ac:dyDescent="0.2">
      <c r="B138" s="86" t="s">
        <v>115</v>
      </c>
      <c r="C138" s="171">
        <v>17.296451864969001</v>
      </c>
      <c r="D138" s="197">
        <v>6.4547264940466205</v>
      </c>
      <c r="E138" s="173">
        <v>28.9526162190412</v>
      </c>
      <c r="F138" s="76"/>
      <c r="G138" s="171">
        <v>2.063199477801295</v>
      </c>
      <c r="H138" s="197">
        <v>0</v>
      </c>
      <c r="I138" s="173">
        <v>7.5174142208170407</v>
      </c>
      <c r="J138" s="76"/>
      <c r="K138" s="171">
        <v>8.0205813597391469</v>
      </c>
      <c r="L138" s="197">
        <v>3.2457320564071566</v>
      </c>
      <c r="M138" s="173">
        <v>13.339694968398504</v>
      </c>
      <c r="N138" s="76"/>
      <c r="O138" s="171">
        <v>7.3278052713573603</v>
      </c>
      <c r="P138" s="197">
        <v>0</v>
      </c>
      <c r="Q138" s="173">
        <v>16.52969479309067</v>
      </c>
    </row>
    <row r="139" spans="2:17" s="86" customFormat="1" ht="12.75" customHeight="1" x14ac:dyDescent="0.2">
      <c r="B139" s="86" t="s">
        <v>67</v>
      </c>
      <c r="C139" s="171">
        <v>6.5246337684774298</v>
      </c>
      <c r="D139" s="197">
        <v>0.68822796030987909</v>
      </c>
      <c r="E139" s="173">
        <v>15.843723953202101</v>
      </c>
      <c r="F139" s="76"/>
      <c r="G139" s="171">
        <v>1.1985767860977543</v>
      </c>
      <c r="H139" s="197">
        <v>0</v>
      </c>
      <c r="I139" s="173">
        <v>3.4243216396273364</v>
      </c>
      <c r="J139" s="76"/>
      <c r="K139" s="171">
        <v>2.114249054834044</v>
      </c>
      <c r="L139" s="197">
        <v>0.45225499312323059</v>
      </c>
      <c r="M139" s="173">
        <v>3.9650169450850186</v>
      </c>
      <c r="N139" s="76"/>
      <c r="O139" s="171">
        <v>3.2705157928114752</v>
      </c>
      <c r="P139" s="197">
        <v>0</v>
      </c>
      <c r="Q139" s="173">
        <v>10.902575936725761</v>
      </c>
    </row>
    <row r="140" spans="2:17" s="86" customFormat="1" ht="12.75" customHeight="1" x14ac:dyDescent="0.2">
      <c r="B140" s="86" t="s">
        <v>46</v>
      </c>
      <c r="C140" s="171">
        <v>47.540010562556105</v>
      </c>
      <c r="D140" s="197">
        <v>27.077956137923501</v>
      </c>
      <c r="E140" s="173">
        <v>67.551896949044192</v>
      </c>
      <c r="F140" s="76"/>
      <c r="G140" s="171">
        <v>20.84340345441213</v>
      </c>
      <c r="H140" s="197">
        <v>5.1578648407153134</v>
      </c>
      <c r="I140" s="173">
        <v>37.122071801073282</v>
      </c>
      <c r="J140" s="76"/>
      <c r="K140" s="171">
        <v>17.005868921321241</v>
      </c>
      <c r="L140" s="197">
        <v>7.883817899641004</v>
      </c>
      <c r="M140" s="173">
        <v>26.867195861146698</v>
      </c>
      <c r="N140" s="76"/>
      <c r="O140" s="171">
        <v>9.8228569860168982</v>
      </c>
      <c r="P140" s="197">
        <v>2.2240040603004543</v>
      </c>
      <c r="Q140" s="173">
        <v>18.036964824913824</v>
      </c>
    </row>
    <row r="141" spans="2:17" s="86" customFormat="1" ht="12.75" customHeight="1" x14ac:dyDescent="0.2">
      <c r="B141" s="86" t="s">
        <v>8</v>
      </c>
      <c r="C141" s="171">
        <v>24.9145482786797</v>
      </c>
      <c r="D141" s="197">
        <v>13.7841079889551</v>
      </c>
      <c r="E141" s="173">
        <v>34.638025865821696</v>
      </c>
      <c r="F141" s="76"/>
      <c r="G141" s="171">
        <v>1.528027419167131</v>
      </c>
      <c r="H141" s="197">
        <v>0</v>
      </c>
      <c r="I141" s="173">
        <v>3.8212031538697406</v>
      </c>
      <c r="J141" s="76"/>
      <c r="K141" s="171">
        <v>23.273030025394704</v>
      </c>
      <c r="L141" s="197">
        <v>12.383517219129752</v>
      </c>
      <c r="M141" s="173">
        <v>33.295951534937153</v>
      </c>
      <c r="N141" s="76"/>
      <c r="O141" s="128" t="s">
        <v>119</v>
      </c>
      <c r="P141" s="93" t="s">
        <v>119</v>
      </c>
      <c r="Q141" s="76" t="s">
        <v>119</v>
      </c>
    </row>
    <row r="142" spans="2:17" s="86" customFormat="1" ht="12.75" customHeight="1" x14ac:dyDescent="0.2">
      <c r="B142" s="86" t="s">
        <v>47</v>
      </c>
      <c r="C142" s="171">
        <v>63.325062818960305</v>
      </c>
      <c r="D142" s="197">
        <v>37.168679116903199</v>
      </c>
      <c r="E142" s="173">
        <v>89.559703005358998</v>
      </c>
      <c r="F142" s="76"/>
      <c r="G142" s="171">
        <v>60.536281937974103</v>
      </c>
      <c r="H142" s="197">
        <v>34.603036891630104</v>
      </c>
      <c r="I142" s="173">
        <v>87.373436761192167</v>
      </c>
      <c r="J142" s="76"/>
      <c r="K142" s="171">
        <v>2.2813467664375917</v>
      </c>
      <c r="L142" s="197">
        <v>0</v>
      </c>
      <c r="M142" s="173">
        <v>6.3833968434297157</v>
      </c>
      <c r="N142" s="76"/>
      <c r="O142" s="171">
        <v>0.53584276324226832</v>
      </c>
      <c r="P142" s="197">
        <v>0</v>
      </c>
      <c r="Q142" s="173">
        <v>1.7632747512398659</v>
      </c>
    </row>
    <row r="143" spans="2:17" s="86" customFormat="1" ht="12.75" customHeight="1" x14ac:dyDescent="0.2">
      <c r="B143" s="86" t="s">
        <v>48</v>
      </c>
      <c r="C143" s="171">
        <v>2.3157099478044301</v>
      </c>
      <c r="D143" s="197">
        <v>0</v>
      </c>
      <c r="E143" s="173">
        <v>6.4868336422171797</v>
      </c>
      <c r="F143" s="76"/>
      <c r="G143" s="171">
        <v>0</v>
      </c>
      <c r="H143" s="197">
        <v>0</v>
      </c>
      <c r="I143" s="173">
        <v>0</v>
      </c>
      <c r="J143" s="76"/>
      <c r="K143" s="171">
        <v>0</v>
      </c>
      <c r="L143" s="197">
        <v>0</v>
      </c>
      <c r="M143" s="173">
        <v>0</v>
      </c>
      <c r="N143" s="76"/>
      <c r="O143" s="171">
        <v>2.3652650763736851</v>
      </c>
      <c r="P143" s="197">
        <v>0</v>
      </c>
      <c r="Q143" s="173">
        <v>6.4865080449528065</v>
      </c>
    </row>
    <row r="144" spans="2:17" s="86" customFormat="1" ht="12.75" customHeight="1" x14ac:dyDescent="0.2">
      <c r="B144" s="86" t="s">
        <v>65</v>
      </c>
      <c r="C144" s="171">
        <v>0</v>
      </c>
      <c r="D144" s="197">
        <v>0</v>
      </c>
      <c r="E144" s="173">
        <v>0</v>
      </c>
      <c r="F144" s="76"/>
      <c r="G144" s="171" t="s">
        <v>119</v>
      </c>
      <c r="H144" s="93" t="s">
        <v>119</v>
      </c>
      <c r="I144" s="76" t="s">
        <v>119</v>
      </c>
      <c r="J144" s="76"/>
      <c r="K144" s="128" t="s">
        <v>119</v>
      </c>
      <c r="L144" s="93" t="s">
        <v>119</v>
      </c>
      <c r="M144" s="76" t="s">
        <v>119</v>
      </c>
      <c r="N144" s="76"/>
      <c r="O144" s="171">
        <v>0</v>
      </c>
      <c r="P144" s="197">
        <v>0</v>
      </c>
      <c r="Q144" s="173">
        <v>0</v>
      </c>
    </row>
    <row r="145" spans="2:17" s="86" customFormat="1" ht="12.75" customHeight="1" x14ac:dyDescent="0.2">
      <c r="B145" s="86" t="s">
        <v>29</v>
      </c>
      <c r="C145" s="171">
        <v>0</v>
      </c>
      <c r="D145" s="197">
        <v>0</v>
      </c>
      <c r="E145" s="173">
        <v>0</v>
      </c>
      <c r="F145" s="76"/>
      <c r="G145" s="171" t="s">
        <v>119</v>
      </c>
      <c r="H145" s="93" t="s">
        <v>119</v>
      </c>
      <c r="I145" s="76" t="s">
        <v>119</v>
      </c>
      <c r="J145" s="76"/>
      <c r="K145" s="128" t="s">
        <v>119</v>
      </c>
      <c r="L145" s="93" t="s">
        <v>119</v>
      </c>
      <c r="M145" s="76" t="s">
        <v>119</v>
      </c>
      <c r="N145" s="76"/>
      <c r="O145" s="171">
        <v>0</v>
      </c>
      <c r="P145" s="197">
        <v>0</v>
      </c>
      <c r="Q145" s="173">
        <v>0</v>
      </c>
    </row>
    <row r="146" spans="2:17" s="86" customFormat="1" ht="12.75" customHeight="1" x14ac:dyDescent="0.2">
      <c r="B146" s="86" t="s">
        <v>49</v>
      </c>
      <c r="C146" s="171">
        <v>112.104626445569</v>
      </c>
      <c r="D146" s="197">
        <v>70.558567880874207</v>
      </c>
      <c r="E146" s="173">
        <v>147.46860942536699</v>
      </c>
      <c r="F146" s="76"/>
      <c r="G146" s="171">
        <v>108.56225032771286</v>
      </c>
      <c r="H146" s="197">
        <v>67.166206222091631</v>
      </c>
      <c r="I146" s="173">
        <v>144.07244257379065</v>
      </c>
      <c r="J146" s="76"/>
      <c r="K146" s="171">
        <v>1.698587979520396</v>
      </c>
      <c r="L146" s="197">
        <v>0</v>
      </c>
      <c r="M146" s="173">
        <v>5.3464135134836432</v>
      </c>
      <c r="N146" s="76"/>
      <c r="O146" s="171">
        <v>1.9267097655675394</v>
      </c>
      <c r="P146" s="197">
        <v>0</v>
      </c>
      <c r="Q146" s="173">
        <v>5.9069032103109134</v>
      </c>
    </row>
    <row r="147" spans="2:17" s="86" customFormat="1" ht="22.5" customHeight="1" x14ac:dyDescent="0.2">
      <c r="B147" s="86" t="s">
        <v>6</v>
      </c>
      <c r="C147" s="171">
        <v>1110</v>
      </c>
      <c r="D147" s="197">
        <v>810</v>
      </c>
      <c r="E147" s="173">
        <v>1170</v>
      </c>
      <c r="F147" s="76"/>
      <c r="G147" s="171">
        <v>550</v>
      </c>
      <c r="H147" s="197">
        <v>350</v>
      </c>
      <c r="I147" s="173">
        <v>600</v>
      </c>
      <c r="J147" s="76"/>
      <c r="K147" s="171">
        <v>460</v>
      </c>
      <c r="L147" s="197">
        <v>310</v>
      </c>
      <c r="M147" s="173">
        <v>500</v>
      </c>
      <c r="N147" s="76"/>
      <c r="O147" s="171">
        <v>100</v>
      </c>
      <c r="P147" s="197">
        <v>20</v>
      </c>
      <c r="Q147" s="173">
        <v>130</v>
      </c>
    </row>
    <row r="148" spans="2:17" s="86" customFormat="1" ht="12.75" customHeight="1" x14ac:dyDescent="0.2">
      <c r="C148" s="128"/>
      <c r="D148" s="75"/>
      <c r="E148" s="76"/>
      <c r="F148" s="76"/>
      <c r="G148" s="128"/>
      <c r="H148" s="93"/>
      <c r="I148" s="76"/>
      <c r="J148" s="76"/>
      <c r="K148" s="128"/>
      <c r="L148" s="93"/>
      <c r="M148" s="76"/>
      <c r="N148" s="76"/>
      <c r="O148" s="128"/>
      <c r="P148" s="93"/>
      <c r="Q148" s="76"/>
    </row>
    <row r="149" spans="2:17" s="86" customFormat="1" ht="12.75" customHeight="1" x14ac:dyDescent="0.2">
      <c r="C149" s="128"/>
      <c r="D149" s="75"/>
      <c r="E149" s="76"/>
      <c r="F149" s="76"/>
      <c r="G149" s="128"/>
      <c r="H149" s="93"/>
      <c r="I149" s="76"/>
      <c r="J149" s="76"/>
      <c r="K149" s="128"/>
      <c r="L149" s="93"/>
      <c r="M149" s="76"/>
      <c r="N149" s="76"/>
      <c r="O149" s="128"/>
      <c r="P149" s="93"/>
      <c r="Q149" s="76"/>
    </row>
    <row r="150" spans="2:17" s="86" customFormat="1" ht="12.75" customHeight="1" x14ac:dyDescent="0.2">
      <c r="B150" s="139" t="s">
        <v>222</v>
      </c>
      <c r="C150" s="394"/>
      <c r="D150" s="394"/>
      <c r="E150" s="394"/>
      <c r="F150" s="165"/>
      <c r="G150" s="394"/>
      <c r="H150" s="394"/>
      <c r="I150" s="394"/>
      <c r="J150" s="165"/>
      <c r="K150" s="394"/>
      <c r="L150" s="394"/>
      <c r="M150" s="394"/>
      <c r="N150" s="165"/>
      <c r="O150" s="394"/>
      <c r="P150" s="394"/>
      <c r="Q150" s="394"/>
    </row>
    <row r="151" spans="2:17" s="86" customFormat="1" ht="12.75" customHeight="1" x14ac:dyDescent="0.2">
      <c r="B151" s="124"/>
      <c r="C151" s="395" t="s">
        <v>198</v>
      </c>
      <c r="D151" s="395"/>
      <c r="E151" s="395"/>
      <c r="F151" s="165"/>
      <c r="G151" s="395" t="s">
        <v>3</v>
      </c>
      <c r="H151" s="395"/>
      <c r="I151" s="395"/>
      <c r="J151" s="165"/>
      <c r="K151" s="395" t="s">
        <v>50</v>
      </c>
      <c r="L151" s="395"/>
      <c r="M151" s="395"/>
      <c r="N151" s="165"/>
      <c r="O151" s="395" t="s">
        <v>5</v>
      </c>
      <c r="P151" s="395"/>
      <c r="Q151" s="395"/>
    </row>
    <row r="152" spans="2:17" s="86" customFormat="1" ht="12.75" customHeight="1" x14ac:dyDescent="0.2">
      <c r="B152" s="86" t="s">
        <v>53</v>
      </c>
      <c r="C152" s="171">
        <v>48.3445353061745</v>
      </c>
      <c r="D152" s="197">
        <v>22.366571783739801</v>
      </c>
      <c r="E152" s="173">
        <v>72.165971114051899</v>
      </c>
      <c r="F152" s="76"/>
      <c r="G152" s="171">
        <v>13.846932083887602</v>
      </c>
      <c r="H152" s="197">
        <v>2.2749530721404621</v>
      </c>
      <c r="I152" s="173">
        <v>25.085313935346157</v>
      </c>
      <c r="J152" s="76"/>
      <c r="K152" s="171">
        <v>32.182290521014075</v>
      </c>
      <c r="L152" s="197">
        <v>11.975108167657318</v>
      </c>
      <c r="M152" s="173">
        <v>53.476993063220206</v>
      </c>
      <c r="N152" s="76"/>
      <c r="O152" s="171">
        <v>2.0674520445155817</v>
      </c>
      <c r="P152" s="197">
        <v>0</v>
      </c>
      <c r="Q152" s="173">
        <v>6.8341977464436967</v>
      </c>
    </row>
    <row r="153" spans="2:17" s="86" customFormat="1" ht="12.75" customHeight="1" x14ac:dyDescent="0.2">
      <c r="B153" s="86" t="s">
        <v>54</v>
      </c>
      <c r="C153" s="171">
        <v>5.2550489016335504</v>
      </c>
      <c r="D153" s="197">
        <v>0</v>
      </c>
      <c r="E153" s="173">
        <v>14.9004407516451</v>
      </c>
      <c r="F153" s="76"/>
      <c r="G153" s="171">
        <v>2.971305962371297</v>
      </c>
      <c r="H153" s="197">
        <v>0</v>
      </c>
      <c r="I153" s="173">
        <v>10.066209506875554</v>
      </c>
      <c r="J153" s="76"/>
      <c r="K153" s="171">
        <v>0</v>
      </c>
      <c r="L153" s="197">
        <v>0</v>
      </c>
      <c r="M153" s="173">
        <v>0</v>
      </c>
      <c r="N153" s="76"/>
      <c r="O153" s="171">
        <v>2.3185218641864416</v>
      </c>
      <c r="P153" s="197">
        <v>0</v>
      </c>
      <c r="Q153" s="173">
        <v>7.6694318478956314</v>
      </c>
    </row>
    <row r="154" spans="2:17" s="86" customFormat="1" ht="12.75" customHeight="1" x14ac:dyDescent="0.2">
      <c r="B154" s="86" t="s">
        <v>55</v>
      </c>
      <c r="C154" s="171">
        <v>8.2043441989511096E-3</v>
      </c>
      <c r="D154" s="197">
        <v>7.13591623672405E-3</v>
      </c>
      <c r="E154" s="173">
        <v>8.6336335748572295E-3</v>
      </c>
      <c r="F154" s="76"/>
      <c r="G154" s="171">
        <v>8.184466129049996E-3</v>
      </c>
      <c r="H154" s="197">
        <v>7.1360356715862508E-3</v>
      </c>
      <c r="I154" s="173">
        <v>8.6337780772311485E-3</v>
      </c>
      <c r="J154" s="76"/>
      <c r="K154" s="171">
        <v>0</v>
      </c>
      <c r="L154" s="197">
        <v>0</v>
      </c>
      <c r="M154" s="173">
        <v>0</v>
      </c>
      <c r="N154" s="76"/>
      <c r="O154" s="128" t="s">
        <v>119</v>
      </c>
      <c r="P154" s="93" t="s">
        <v>119</v>
      </c>
      <c r="Q154" s="76" t="s">
        <v>119</v>
      </c>
    </row>
    <row r="155" spans="2:17" s="86" customFormat="1" ht="12.75" customHeight="1" x14ac:dyDescent="0.2">
      <c r="B155" s="86" t="s">
        <v>56</v>
      </c>
      <c r="C155" s="171">
        <v>2.6092442022369902</v>
      </c>
      <c r="D155" s="197">
        <v>0</v>
      </c>
      <c r="E155" s="173">
        <v>7.2992160491562696</v>
      </c>
      <c r="F155" s="76"/>
      <c r="G155" s="171">
        <v>2.6029223394063465</v>
      </c>
      <c r="H155" s="197">
        <v>0</v>
      </c>
      <c r="I155" s="173">
        <v>7.2993382171910515</v>
      </c>
      <c r="J155" s="76"/>
      <c r="K155" s="171">
        <v>0</v>
      </c>
      <c r="L155" s="197">
        <v>0</v>
      </c>
      <c r="M155" s="173">
        <v>0</v>
      </c>
      <c r="N155" s="76"/>
      <c r="O155" s="128" t="s">
        <v>119</v>
      </c>
      <c r="P155" s="93" t="s">
        <v>119</v>
      </c>
      <c r="Q155" s="76" t="s">
        <v>119</v>
      </c>
    </row>
    <row r="156" spans="2:17" s="86" customFormat="1" ht="12.75" customHeight="1" x14ac:dyDescent="0.2">
      <c r="B156" s="86" t="s">
        <v>57</v>
      </c>
      <c r="C156" s="171">
        <v>10.338966834619001</v>
      </c>
      <c r="D156" s="197">
        <v>0</v>
      </c>
      <c r="E156" s="173">
        <v>20.511051163715798</v>
      </c>
      <c r="F156" s="76"/>
      <c r="G156" s="171">
        <v>1.6947040882491586</v>
      </c>
      <c r="H156" s="197">
        <v>0</v>
      </c>
      <c r="I156" s="173">
        <v>5.682703980655071</v>
      </c>
      <c r="J156" s="76"/>
      <c r="K156" s="171">
        <v>1.8504673669302261</v>
      </c>
      <c r="L156" s="197">
        <v>0</v>
      </c>
      <c r="M156" s="173">
        <v>5.7324634760870472</v>
      </c>
      <c r="N156" s="76"/>
      <c r="O156" s="171">
        <v>6.9001915127372273</v>
      </c>
      <c r="P156" s="197">
        <v>0</v>
      </c>
      <c r="Q156" s="173">
        <v>14.475172924870254</v>
      </c>
    </row>
    <row r="157" spans="2:17" s="86" customFormat="1" ht="12.75" customHeight="1" x14ac:dyDescent="0.2">
      <c r="B157" s="86" t="s">
        <v>58</v>
      </c>
      <c r="C157" s="171">
        <v>8.7480243654064296</v>
      </c>
      <c r="D157" s="197">
        <v>0</v>
      </c>
      <c r="E157" s="173">
        <v>19.786843513924403</v>
      </c>
      <c r="F157" s="76"/>
      <c r="G157" s="171">
        <v>0</v>
      </c>
      <c r="H157" s="197">
        <v>0</v>
      </c>
      <c r="I157" s="173">
        <v>0</v>
      </c>
      <c r="J157" s="76"/>
      <c r="K157" s="171">
        <v>4.6327363779729636</v>
      </c>
      <c r="L157" s="197">
        <v>0</v>
      </c>
      <c r="M157" s="173">
        <v>12.81542502862662</v>
      </c>
      <c r="N157" s="76"/>
      <c r="O157" s="171">
        <v>4.154305373756003</v>
      </c>
      <c r="P157" s="197">
        <v>0</v>
      </c>
      <c r="Q157" s="173">
        <v>11.719024832228335</v>
      </c>
    </row>
    <row r="158" spans="2:17" s="86" customFormat="1" ht="12.75" customHeight="1" x14ac:dyDescent="0.2">
      <c r="B158" s="86" t="s">
        <v>28</v>
      </c>
      <c r="C158" s="171">
        <v>4.1022834940742898</v>
      </c>
      <c r="D158" s="197">
        <v>0</v>
      </c>
      <c r="E158" s="173">
        <v>10.1770028662678</v>
      </c>
      <c r="F158" s="76"/>
      <c r="G158" s="171">
        <v>2.8241274905067946</v>
      </c>
      <c r="H158" s="197">
        <v>0</v>
      </c>
      <c r="I158" s="173">
        <v>8.2230500350451425</v>
      </c>
      <c r="J158" s="76"/>
      <c r="K158" s="171">
        <v>1.261432011330277</v>
      </c>
      <c r="L158" s="197">
        <v>0</v>
      </c>
      <c r="M158" s="173">
        <v>4.2974282668928314</v>
      </c>
      <c r="N158" s="76"/>
      <c r="O158" s="171">
        <v>0</v>
      </c>
      <c r="P158" s="197">
        <v>0</v>
      </c>
      <c r="Q158" s="173">
        <v>0</v>
      </c>
    </row>
    <row r="159" spans="2:17" s="86" customFormat="1" ht="12.75" customHeight="1" x14ac:dyDescent="0.2">
      <c r="B159" s="86" t="s">
        <v>9</v>
      </c>
      <c r="C159" s="171">
        <v>16.743949023472499</v>
      </c>
      <c r="D159" s="197">
        <v>1.83951827261821</v>
      </c>
      <c r="E159" s="173">
        <v>33.946392908095802</v>
      </c>
      <c r="F159" s="76"/>
      <c r="G159" s="171">
        <v>1.7285462021132925E-3</v>
      </c>
      <c r="H159" s="197">
        <v>1.5127651544076118E-3</v>
      </c>
      <c r="I159" s="173">
        <v>1.8200538781550134E-3</v>
      </c>
      <c r="J159" s="76"/>
      <c r="K159" s="171">
        <v>8.8972704237821851</v>
      </c>
      <c r="L159" s="197">
        <v>0</v>
      </c>
      <c r="M159" s="173">
        <v>23.289280857922243</v>
      </c>
      <c r="N159" s="76"/>
      <c r="O159" s="171">
        <v>7.9187994380117672</v>
      </c>
      <c r="P159" s="197">
        <v>0</v>
      </c>
      <c r="Q159" s="173">
        <v>17.052000029026093</v>
      </c>
    </row>
    <row r="160" spans="2:17" s="86" customFormat="1" ht="12.75" customHeight="1" x14ac:dyDescent="0.2">
      <c r="B160" s="86" t="s">
        <v>59</v>
      </c>
      <c r="C160" s="171">
        <v>4.33092695281975</v>
      </c>
      <c r="D160" s="197">
        <v>0</v>
      </c>
      <c r="E160" s="173">
        <v>13.172427237126101</v>
      </c>
      <c r="F160" s="76"/>
      <c r="G160" s="171">
        <v>0</v>
      </c>
      <c r="H160" s="197">
        <v>0</v>
      </c>
      <c r="I160" s="173">
        <v>0</v>
      </c>
      <c r="J160" s="76"/>
      <c r="K160" s="171">
        <v>3.5323551835116742</v>
      </c>
      <c r="L160" s="197">
        <v>0</v>
      </c>
      <c r="M160" s="173">
        <v>11.999657930984844</v>
      </c>
      <c r="N160" s="76"/>
      <c r="O160" s="171">
        <v>0.78516922298655212</v>
      </c>
      <c r="P160" s="197">
        <v>0</v>
      </c>
      <c r="Q160" s="173">
        <v>2.1243494306639246</v>
      </c>
    </row>
    <row r="161" spans="2:17" s="86" customFormat="1" ht="12.75" customHeight="1" x14ac:dyDescent="0.2">
      <c r="B161" s="86" t="s">
        <v>60</v>
      </c>
      <c r="C161" s="171">
        <v>22.421848772856897</v>
      </c>
      <c r="D161" s="197">
        <v>9.4989181158738507</v>
      </c>
      <c r="E161" s="173">
        <v>35.366350471680001</v>
      </c>
      <c r="F161" s="76"/>
      <c r="G161" s="171">
        <v>8.3725434849114961</v>
      </c>
      <c r="H161" s="197">
        <v>0</v>
      </c>
      <c r="I161" s="173">
        <v>19.5555683921419</v>
      </c>
      <c r="J161" s="76"/>
      <c r="K161" s="171">
        <v>13.298098083253105</v>
      </c>
      <c r="L161" s="197">
        <v>5.1092458517290078</v>
      </c>
      <c r="M161" s="173">
        <v>23.175045979031932</v>
      </c>
      <c r="N161" s="76"/>
      <c r="O161" s="171">
        <v>0.63844027750475363</v>
      </c>
      <c r="P161" s="197">
        <v>0</v>
      </c>
      <c r="Q161" s="173">
        <v>1.9354384837793492</v>
      </c>
    </row>
    <row r="162" spans="2:17" s="86" customFormat="1" ht="12.75" customHeight="1" x14ac:dyDescent="0.2">
      <c r="B162" s="86" t="s">
        <v>66</v>
      </c>
      <c r="C162" s="171">
        <v>10.8532302743115</v>
      </c>
      <c r="D162" s="197">
        <v>5.6731966869080406</v>
      </c>
      <c r="E162" s="173">
        <v>15.873626200180599</v>
      </c>
      <c r="F162" s="76"/>
      <c r="G162" s="171">
        <v>1.6648242568767539</v>
      </c>
      <c r="H162" s="197">
        <v>0</v>
      </c>
      <c r="I162" s="173">
        <v>4.6613300915613669</v>
      </c>
      <c r="J162" s="76"/>
      <c r="K162" s="171">
        <v>1.6935709268774806</v>
      </c>
      <c r="L162" s="197">
        <v>0.23173145256058261</v>
      </c>
      <c r="M162" s="173">
        <v>3.039191639804808</v>
      </c>
      <c r="N162" s="76"/>
      <c r="O162" s="171">
        <v>7.6154869663185085</v>
      </c>
      <c r="P162" s="197">
        <v>3.2634911868269456</v>
      </c>
      <c r="Q162" s="173">
        <v>11.734438820568112</v>
      </c>
    </row>
    <row r="163" spans="2:17" s="86" customFormat="1" ht="12.75" customHeight="1" x14ac:dyDescent="0.2">
      <c r="B163" s="86" t="s">
        <v>67</v>
      </c>
      <c r="C163" s="171">
        <v>23.163805147044901</v>
      </c>
      <c r="D163" s="197">
        <v>13.341013984393699</v>
      </c>
      <c r="E163" s="173">
        <v>31.422372219020097</v>
      </c>
      <c r="F163" s="76"/>
      <c r="G163" s="171">
        <v>0.96922121160316521</v>
      </c>
      <c r="H163" s="197">
        <v>0</v>
      </c>
      <c r="I163" s="173">
        <v>1.9085643572770497</v>
      </c>
      <c r="J163" s="76"/>
      <c r="K163" s="171">
        <v>18.354842065168231</v>
      </c>
      <c r="L163" s="197">
        <v>9.1143827590310451</v>
      </c>
      <c r="M163" s="173">
        <v>26.411171195404666</v>
      </c>
      <c r="N163" s="76"/>
      <c r="O163" s="171">
        <v>3.7619871109369334</v>
      </c>
      <c r="P163" s="197">
        <v>1.0504549098742439</v>
      </c>
      <c r="Q163" s="173">
        <v>6.7396391090394587</v>
      </c>
    </row>
    <row r="164" spans="2:17" s="86" customFormat="1" ht="12.75" customHeight="1" x14ac:dyDescent="0.2">
      <c r="B164" s="86" t="s">
        <v>61</v>
      </c>
      <c r="C164" s="171">
        <v>3.1387066618151001</v>
      </c>
      <c r="D164" s="197">
        <v>0</v>
      </c>
      <c r="E164" s="173">
        <v>7.7498818465732402</v>
      </c>
      <c r="F164" s="76"/>
      <c r="G164" s="171">
        <v>0.31373730056142402</v>
      </c>
      <c r="H164" s="197">
        <v>0</v>
      </c>
      <c r="I164" s="173">
        <v>1.036998996337605</v>
      </c>
      <c r="J164" s="76"/>
      <c r="K164" s="171">
        <v>2.4761115752294236</v>
      </c>
      <c r="L164" s="197">
        <v>0</v>
      </c>
      <c r="M164" s="173">
        <v>6.9684962758916047</v>
      </c>
      <c r="N164" s="76"/>
      <c r="O164" s="171">
        <v>0.33479583799662588</v>
      </c>
      <c r="P164" s="197">
        <v>0</v>
      </c>
      <c r="Q164" s="173">
        <v>0.70612393297352816</v>
      </c>
    </row>
    <row r="165" spans="2:17" s="86" customFormat="1" ht="12.75" customHeight="1" x14ac:dyDescent="0.2">
      <c r="B165" s="86" t="s">
        <v>8</v>
      </c>
      <c r="C165" s="171">
        <v>3.29028010183622E-3</v>
      </c>
      <c r="D165" s="197">
        <v>2.8617964620578401E-3</v>
      </c>
      <c r="E165" s="173">
        <v>3.4624428313879798E-3</v>
      </c>
      <c r="F165" s="76"/>
      <c r="G165" s="171">
        <v>3.2823081766862544E-3</v>
      </c>
      <c r="H165" s="197">
        <v>2.8618443603591597E-3</v>
      </c>
      <c r="I165" s="173">
        <v>3.4625007827944598E-3</v>
      </c>
      <c r="J165" s="76"/>
      <c r="K165" s="171">
        <v>0</v>
      </c>
      <c r="L165" s="197">
        <v>0</v>
      </c>
      <c r="M165" s="173">
        <v>0</v>
      </c>
      <c r="N165" s="76"/>
      <c r="O165" s="128" t="s">
        <v>119</v>
      </c>
      <c r="P165" s="93" t="s">
        <v>119</v>
      </c>
      <c r="Q165" s="76" t="s">
        <v>119</v>
      </c>
    </row>
    <row r="166" spans="2:17" s="86" customFormat="1" ht="12.75" customHeight="1" x14ac:dyDescent="0.2">
      <c r="B166" s="86" t="s">
        <v>62</v>
      </c>
      <c r="C166" s="171">
        <v>1.39097073962222</v>
      </c>
      <c r="D166" s="197">
        <v>0</v>
      </c>
      <c r="E166" s="173">
        <v>4.4812561813593703</v>
      </c>
      <c r="F166" s="76"/>
      <c r="G166" s="171">
        <v>1.3876005965709119</v>
      </c>
      <c r="H166" s="197">
        <v>0</v>
      </c>
      <c r="I166" s="173">
        <v>4.4813311847922463</v>
      </c>
      <c r="J166" s="76"/>
      <c r="K166" s="171">
        <v>0</v>
      </c>
      <c r="L166" s="197">
        <v>0</v>
      </c>
      <c r="M166" s="173">
        <v>0</v>
      </c>
      <c r="N166" s="76"/>
      <c r="O166" s="171">
        <v>0</v>
      </c>
      <c r="P166" s="197">
        <v>0</v>
      </c>
      <c r="Q166" s="173">
        <v>0</v>
      </c>
    </row>
    <row r="167" spans="2:17" s="86" customFormat="1" ht="12.75" customHeight="1" x14ac:dyDescent="0.2">
      <c r="B167" s="86" t="s">
        <v>63</v>
      </c>
      <c r="C167" s="171">
        <v>4.7902496765660398</v>
      </c>
      <c r="D167" s="197">
        <v>0</v>
      </c>
      <c r="E167" s="173">
        <v>8.8388475601314305</v>
      </c>
      <c r="F167" s="76"/>
      <c r="G167" s="171">
        <v>0</v>
      </c>
      <c r="H167" s="197">
        <v>0</v>
      </c>
      <c r="I167" s="173">
        <v>0</v>
      </c>
      <c r="J167" s="76"/>
      <c r="K167" s="171">
        <v>0</v>
      </c>
      <c r="L167" s="197">
        <v>0</v>
      </c>
      <c r="M167" s="173">
        <v>0</v>
      </c>
      <c r="N167" s="76"/>
      <c r="O167" s="171">
        <v>4.8786162957318995</v>
      </c>
      <c r="P167" s="197">
        <v>0</v>
      </c>
      <c r="Q167" s="173">
        <v>8.8387640097040805</v>
      </c>
    </row>
    <row r="168" spans="2:17" s="86" customFormat="1" ht="12.75" customHeight="1" x14ac:dyDescent="0.2">
      <c r="B168" s="86" t="s">
        <v>65</v>
      </c>
      <c r="C168" s="171">
        <v>1.8721657462764298E-2</v>
      </c>
      <c r="D168" s="197">
        <v>0</v>
      </c>
      <c r="E168" s="173">
        <v>6.2854787789267105E-2</v>
      </c>
      <c r="F168" s="76"/>
      <c r="G168" s="171" t="s">
        <v>119</v>
      </c>
      <c r="H168" s="93" t="s">
        <v>119</v>
      </c>
      <c r="I168" s="76" t="s">
        <v>119</v>
      </c>
      <c r="J168" s="76"/>
      <c r="K168" s="128" t="s">
        <v>119</v>
      </c>
      <c r="L168" s="93" t="s">
        <v>119</v>
      </c>
      <c r="M168" s="76" t="s">
        <v>119</v>
      </c>
      <c r="N168" s="76"/>
      <c r="O168" s="171">
        <v>1.9067019330488821E-2</v>
      </c>
      <c r="P168" s="197">
        <v>0</v>
      </c>
      <c r="Q168" s="173">
        <v>6.285419364570427E-2</v>
      </c>
    </row>
    <row r="169" spans="2:17" s="86" customFormat="1" ht="12.75" customHeight="1" x14ac:dyDescent="0.2">
      <c r="B169" s="86" t="s">
        <v>29</v>
      </c>
      <c r="C169" s="171">
        <v>0</v>
      </c>
      <c r="D169" s="197">
        <v>0</v>
      </c>
      <c r="E169" s="173">
        <v>0</v>
      </c>
      <c r="F169" s="76"/>
      <c r="G169" s="171" t="s">
        <v>119</v>
      </c>
      <c r="H169" s="93" t="s">
        <v>119</v>
      </c>
      <c r="I169" s="76" t="s">
        <v>119</v>
      </c>
      <c r="J169" s="76"/>
      <c r="K169" s="128" t="s">
        <v>119</v>
      </c>
      <c r="L169" s="93" t="s">
        <v>119</v>
      </c>
      <c r="M169" s="76" t="s">
        <v>119</v>
      </c>
      <c r="N169" s="76"/>
      <c r="O169" s="171">
        <v>0</v>
      </c>
      <c r="P169" s="197">
        <v>0</v>
      </c>
      <c r="Q169" s="173">
        <v>0</v>
      </c>
    </row>
    <row r="170" spans="2:17" s="86" customFormat="1" ht="12.75" customHeight="1" x14ac:dyDescent="0.2">
      <c r="B170" s="86" t="s">
        <v>64</v>
      </c>
      <c r="C170" s="171">
        <v>6.50078006817842</v>
      </c>
      <c r="D170" s="197">
        <v>0.156066824703288</v>
      </c>
      <c r="E170" s="173">
        <v>12.7568493894663</v>
      </c>
      <c r="F170" s="76"/>
      <c r="G170" s="171">
        <v>4.3514747392231437</v>
      </c>
      <c r="H170" s="197">
        <v>0</v>
      </c>
      <c r="I170" s="173">
        <v>9.462236995086128</v>
      </c>
      <c r="J170" s="76"/>
      <c r="K170" s="171">
        <v>0</v>
      </c>
      <c r="L170" s="197">
        <v>0</v>
      </c>
      <c r="M170" s="173">
        <v>0</v>
      </c>
      <c r="N170" s="76"/>
      <c r="O170" s="171">
        <v>2.1781903288370854</v>
      </c>
      <c r="P170" s="197">
        <v>6.0156763225719757E-2</v>
      </c>
      <c r="Q170" s="173">
        <v>4.0850201924482636</v>
      </c>
    </row>
    <row r="171" spans="2:17" s="86" customFormat="1" ht="22.5" customHeight="1" x14ac:dyDescent="0.2">
      <c r="B171" s="86" t="s">
        <v>6</v>
      </c>
      <c r="C171" s="171">
        <v>170</v>
      </c>
      <c r="D171" s="197">
        <v>120</v>
      </c>
      <c r="E171" s="173">
        <v>220</v>
      </c>
      <c r="F171" s="76"/>
      <c r="G171" s="171">
        <v>40</v>
      </c>
      <c r="H171" s="197">
        <v>20</v>
      </c>
      <c r="I171" s="173">
        <v>70</v>
      </c>
      <c r="J171" s="76"/>
      <c r="K171" s="171">
        <v>90</v>
      </c>
      <c r="L171" s="197">
        <v>50</v>
      </c>
      <c r="M171" s="173">
        <v>120</v>
      </c>
      <c r="N171" s="76"/>
      <c r="O171" s="171">
        <v>40</v>
      </c>
      <c r="P171" s="197">
        <v>20</v>
      </c>
      <c r="Q171" s="173">
        <v>80</v>
      </c>
    </row>
    <row r="172" spans="2:17" s="86" customFormat="1" ht="12.75" customHeight="1" x14ac:dyDescent="0.2">
      <c r="C172" s="128"/>
      <c r="D172" s="93"/>
      <c r="E172" s="76"/>
      <c r="F172" s="76"/>
      <c r="G172" s="128"/>
      <c r="H172" s="93"/>
      <c r="I172" s="76"/>
      <c r="J172" s="76"/>
      <c r="K172" s="128"/>
      <c r="L172" s="93"/>
      <c r="M172" s="76"/>
      <c r="N172" s="76"/>
      <c r="O172" s="128"/>
      <c r="P172" s="93"/>
      <c r="Q172" s="76"/>
    </row>
    <row r="173" spans="2:17" s="35" customFormat="1" ht="12.75" customHeight="1" x14ac:dyDescent="0.2">
      <c r="C173" s="52"/>
      <c r="D173" s="96"/>
      <c r="E173" s="97"/>
      <c r="F173" s="97"/>
      <c r="G173" s="52"/>
      <c r="H173" s="96"/>
      <c r="I173" s="97"/>
      <c r="J173" s="97"/>
      <c r="K173" s="52"/>
      <c r="L173" s="96"/>
      <c r="M173" s="97"/>
      <c r="N173" s="97"/>
      <c r="O173" s="52"/>
      <c r="P173" s="96"/>
      <c r="Q173" s="97"/>
    </row>
    <row r="175" spans="2:17" ht="12.75" customHeight="1" x14ac:dyDescent="0.2">
      <c r="B175" s="35" t="s">
        <v>102</v>
      </c>
    </row>
    <row r="176" spans="2:17" ht="12.75" customHeight="1" x14ac:dyDescent="0.2">
      <c r="B176" s="241" t="s">
        <v>134</v>
      </c>
    </row>
    <row r="177" spans="2:18" ht="12.75" customHeight="1" x14ac:dyDescent="0.2">
      <c r="B177" s="29" t="s">
        <v>27</v>
      </c>
    </row>
    <row r="178" spans="2:18" ht="12.75" customHeight="1" x14ac:dyDescent="0.2">
      <c r="B178" s="29" t="s">
        <v>52</v>
      </c>
    </row>
    <row r="179" spans="2:18" ht="12.75" customHeight="1" x14ac:dyDescent="0.2">
      <c r="B179" s="84" t="s">
        <v>11</v>
      </c>
    </row>
    <row r="180" spans="2:18" ht="12.75" customHeight="1" x14ac:dyDescent="0.2">
      <c r="B180" s="85" t="s">
        <v>108</v>
      </c>
    </row>
    <row r="181" spans="2:18" ht="12.75" customHeight="1" x14ac:dyDescent="0.2">
      <c r="B181" s="85" t="s">
        <v>117</v>
      </c>
    </row>
    <row r="182" spans="2:18" ht="12.75" customHeight="1" x14ac:dyDescent="0.2">
      <c r="B182" s="85" t="s">
        <v>118</v>
      </c>
    </row>
    <row r="183" spans="2:18" ht="14.25" x14ac:dyDescent="0.2">
      <c r="B183" s="387" t="s">
        <v>349</v>
      </c>
      <c r="C183" s="387"/>
      <c r="D183" s="387"/>
      <c r="E183" s="387"/>
      <c r="F183" s="387"/>
      <c r="G183" s="387"/>
      <c r="H183" s="387"/>
      <c r="I183" s="387"/>
      <c r="J183" s="387"/>
      <c r="K183" s="387"/>
      <c r="L183" s="387"/>
      <c r="M183" s="387"/>
      <c r="N183" s="387"/>
      <c r="O183" s="387"/>
    </row>
    <row r="184" spans="2:18" ht="12.75" customHeight="1" x14ac:dyDescent="0.2">
      <c r="B184" s="379" t="s">
        <v>347</v>
      </c>
    </row>
    <row r="186" spans="2:18" ht="12.75" customHeight="1" x14ac:dyDescent="0.2">
      <c r="B186" s="20" t="s">
        <v>101</v>
      </c>
    </row>
    <row r="187" spans="2:18" ht="12.75" customHeight="1" x14ac:dyDescent="0.2">
      <c r="B187" s="88" t="s">
        <v>12</v>
      </c>
    </row>
    <row r="188" spans="2:18" ht="12.75" customHeight="1" x14ac:dyDescent="0.2">
      <c r="B188" s="88" t="s">
        <v>107</v>
      </c>
      <c r="C188" s="22"/>
      <c r="D188" s="21"/>
      <c r="E188" s="22"/>
      <c r="F188" s="22"/>
      <c r="G188" s="22"/>
      <c r="H188" s="21"/>
      <c r="I188" s="22"/>
      <c r="J188" s="22"/>
      <c r="K188" s="22"/>
      <c r="L188" s="21"/>
      <c r="M188" s="22"/>
      <c r="N188" s="22"/>
      <c r="O188" s="22"/>
      <c r="P188" s="23"/>
      <c r="Q188" s="22"/>
      <c r="R188" s="22"/>
    </row>
    <row r="189" spans="2:18" ht="12.75" customHeight="1" x14ac:dyDescent="0.2">
      <c r="B189" s="88" t="s">
        <v>10</v>
      </c>
    </row>
    <row r="190" spans="2:18" ht="12.75" customHeight="1" x14ac:dyDescent="0.2">
      <c r="B190" s="88" t="s">
        <v>91</v>
      </c>
    </row>
    <row r="191" spans="2:18" ht="12.75" customHeight="1" x14ac:dyDescent="0.2">
      <c r="B191" s="88" t="s">
        <v>99</v>
      </c>
    </row>
    <row r="193" spans="2:18" s="71" customFormat="1" ht="12.75" customHeight="1" x14ac:dyDescent="0.2">
      <c r="B193" s="71" t="s">
        <v>176</v>
      </c>
      <c r="C193" s="70"/>
      <c r="D193" s="21"/>
      <c r="E193" s="70"/>
      <c r="F193" s="70"/>
      <c r="G193" s="70"/>
      <c r="H193" s="21"/>
      <c r="I193" s="70"/>
      <c r="J193" s="70"/>
      <c r="K193" s="70"/>
      <c r="L193" s="21"/>
      <c r="M193" s="70"/>
      <c r="N193" s="70"/>
      <c r="O193" s="70"/>
      <c r="P193" s="23"/>
      <c r="Q193" s="70"/>
      <c r="R193" s="70"/>
    </row>
    <row r="194" spans="2:18" ht="12.75" customHeight="1" x14ac:dyDescent="0.2">
      <c r="B194" s="80" t="s">
        <v>178</v>
      </c>
      <c r="C194" s="22"/>
      <c r="D194" s="21"/>
      <c r="E194" s="22"/>
      <c r="F194" s="22"/>
      <c r="G194" s="22"/>
      <c r="H194" s="21"/>
      <c r="I194" s="22"/>
      <c r="J194" s="22"/>
      <c r="K194" s="22"/>
      <c r="L194" s="21"/>
      <c r="M194" s="22"/>
      <c r="N194" s="22"/>
      <c r="O194" s="22"/>
      <c r="P194" s="23"/>
      <c r="Q194" s="22"/>
      <c r="R194" s="22"/>
    </row>
    <row r="195" spans="2:18" ht="12.75" customHeight="1" x14ac:dyDescent="0.2">
      <c r="B195" s="80" t="s">
        <v>177</v>
      </c>
      <c r="C195" s="22"/>
      <c r="D195" s="21"/>
      <c r="E195" s="22"/>
      <c r="F195" s="22"/>
      <c r="G195" s="22"/>
      <c r="H195" s="21"/>
      <c r="I195" s="22"/>
      <c r="J195" s="22"/>
      <c r="K195" s="22"/>
      <c r="L195" s="21"/>
      <c r="M195" s="22"/>
      <c r="N195" s="22"/>
      <c r="O195" s="22"/>
      <c r="P195" s="23"/>
      <c r="Q195" s="22"/>
      <c r="R195" s="22"/>
    </row>
    <row r="196" spans="2:18" ht="12.75" customHeight="1" x14ac:dyDescent="0.2">
      <c r="B196" s="74" t="s">
        <v>109</v>
      </c>
      <c r="C196" s="22"/>
      <c r="D196" s="21"/>
      <c r="E196" s="22"/>
      <c r="F196" s="22"/>
      <c r="G196" s="22"/>
      <c r="H196" s="21"/>
      <c r="I196" s="22"/>
      <c r="J196" s="22"/>
      <c r="K196" s="22"/>
      <c r="L196" s="21"/>
      <c r="M196" s="22"/>
      <c r="N196" s="22"/>
      <c r="O196" s="22"/>
      <c r="P196" s="23"/>
      <c r="Q196" s="22"/>
      <c r="R196" s="22"/>
    </row>
    <row r="198" spans="2:18" ht="12.75" customHeight="1" x14ac:dyDescent="0.2">
      <c r="B198" s="393"/>
      <c r="C198" s="393"/>
      <c r="D198" s="393"/>
      <c r="E198" s="393"/>
      <c r="F198" s="393"/>
      <c r="G198" s="393"/>
    </row>
    <row r="199" spans="2:18" ht="12.75" customHeight="1" x14ac:dyDescent="0.2">
      <c r="B199" s="393"/>
      <c r="C199" s="393"/>
      <c r="D199" s="393"/>
      <c r="E199" s="393"/>
      <c r="F199" s="393"/>
      <c r="G199" s="393"/>
    </row>
  </sheetData>
  <mergeCells count="59">
    <mergeCell ref="B183:O183"/>
    <mergeCell ref="K7:M7"/>
    <mergeCell ref="O7:Q7"/>
    <mergeCell ref="C6:E6"/>
    <mergeCell ref="C7:E7"/>
    <mergeCell ref="G6:I6"/>
    <mergeCell ref="K6:M6"/>
    <mergeCell ref="G7:I7"/>
    <mergeCell ref="O6:Q6"/>
    <mergeCell ref="C30:E30"/>
    <mergeCell ref="G30:I30"/>
    <mergeCell ref="K30:M30"/>
    <mergeCell ref="O30:Q30"/>
    <mergeCell ref="K54:M54"/>
    <mergeCell ref="O54:Q54"/>
    <mergeCell ref="K31:M31"/>
    <mergeCell ref="O31:Q31"/>
    <mergeCell ref="C31:E31"/>
    <mergeCell ref="G31:I31"/>
    <mergeCell ref="C54:E54"/>
    <mergeCell ref="G54:I54"/>
    <mergeCell ref="O102:Q102"/>
    <mergeCell ref="O79:Q79"/>
    <mergeCell ref="K55:M55"/>
    <mergeCell ref="O55:Q55"/>
    <mergeCell ref="O78:Q78"/>
    <mergeCell ref="K79:M79"/>
    <mergeCell ref="K78:M78"/>
    <mergeCell ref="C102:E102"/>
    <mergeCell ref="G102:I102"/>
    <mergeCell ref="K151:M151"/>
    <mergeCell ref="C55:E55"/>
    <mergeCell ref="G55:I55"/>
    <mergeCell ref="K102:M102"/>
    <mergeCell ref="C78:E78"/>
    <mergeCell ref="G78:I78"/>
    <mergeCell ref="C79:E79"/>
    <mergeCell ref="G79:I79"/>
    <mergeCell ref="K103:M103"/>
    <mergeCell ref="K150:M150"/>
    <mergeCell ref="C126:E126"/>
    <mergeCell ref="G103:I103"/>
    <mergeCell ref="G126:I126"/>
    <mergeCell ref="B199:G199"/>
    <mergeCell ref="B198:G198"/>
    <mergeCell ref="C150:E150"/>
    <mergeCell ref="O103:Q103"/>
    <mergeCell ref="C103:E103"/>
    <mergeCell ref="O126:Q126"/>
    <mergeCell ref="K127:M127"/>
    <mergeCell ref="O150:Q150"/>
    <mergeCell ref="O127:Q127"/>
    <mergeCell ref="G150:I150"/>
    <mergeCell ref="C127:E127"/>
    <mergeCell ref="C151:E151"/>
    <mergeCell ref="G151:I151"/>
    <mergeCell ref="G127:I127"/>
    <mergeCell ref="O151:Q151"/>
    <mergeCell ref="K126:M126"/>
  </mergeCells>
  <phoneticPr fontId="5" type="noConversion"/>
  <hyperlinks>
    <hyperlink ref="B3" location="'Title and Contents'!A1" display="Return to Contents"/>
    <hyperlink ref="B196" r:id="rId1"/>
    <hyperlink ref="B184" r:id="rId2"/>
  </hyperlinks>
  <pageMargins left="0.62" right="0.39" top="1" bottom="1" header="0.5" footer="0.5"/>
  <pageSetup paperSize="8" scale="41"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T198"/>
  <sheetViews>
    <sheetView showGridLines="0" zoomScaleNormal="100" workbookViewId="0">
      <pane xSplit="2" ySplit="4" topLeftCell="C5" activePane="bottomRight" state="frozen"/>
      <selection pane="topRight"/>
      <selection pane="bottomLeft"/>
      <selection pane="bottomRight"/>
    </sheetView>
  </sheetViews>
  <sheetFormatPr defaultRowHeight="12.75" customHeight="1" x14ac:dyDescent="0.2"/>
  <cols>
    <col min="1" max="1" width="3.140625" style="20" customWidth="1"/>
    <col min="2" max="2" width="49.85546875" style="20" customWidth="1"/>
    <col min="3" max="3" width="11.7109375" style="21" customWidth="1"/>
    <col min="4" max="5" width="11.7109375" style="22" customWidth="1"/>
    <col min="6" max="6" width="11.7109375" style="31" customWidth="1"/>
    <col min="7" max="7" width="11.7109375" style="21" customWidth="1"/>
    <col min="8" max="9" width="11.7109375" style="22" customWidth="1"/>
    <col min="10" max="10" width="11.7109375" style="31" customWidth="1"/>
    <col min="11" max="11" width="11.7109375" style="21" customWidth="1"/>
    <col min="12" max="13" width="11.7109375" style="22" customWidth="1"/>
    <col min="14" max="14" width="11.7109375" style="31" customWidth="1"/>
    <col min="15" max="15" width="11.7109375" style="20" customWidth="1"/>
    <col min="16" max="17" width="11.7109375" style="22" customWidth="1"/>
    <col min="18" max="18" width="9.140625" style="20"/>
    <col min="19" max="19" width="11" style="20" bestFit="1" customWidth="1"/>
    <col min="20" max="20" width="12.7109375" style="20" bestFit="1" customWidth="1"/>
    <col min="21" max="16384" width="9.140625" style="20"/>
  </cols>
  <sheetData>
    <row r="1" spans="2:17" ht="20.25" x14ac:dyDescent="0.2">
      <c r="B1" s="111" t="s">
        <v>204</v>
      </c>
      <c r="C1" s="23"/>
      <c r="G1" s="39"/>
    </row>
    <row r="2" spans="2:17" ht="20.25" x14ac:dyDescent="0.2">
      <c r="B2" s="111" t="s">
        <v>342</v>
      </c>
      <c r="C2" s="23"/>
      <c r="G2" s="39"/>
    </row>
    <row r="3" spans="2:17" ht="12.75" customHeight="1" x14ac:dyDescent="0.2">
      <c r="B3" s="72" t="s">
        <v>26</v>
      </c>
      <c r="C3" s="23"/>
      <c r="G3" s="39"/>
    </row>
    <row r="4" spans="2:17" ht="12.75" customHeight="1" x14ac:dyDescent="0.2">
      <c r="B4" s="74"/>
      <c r="C4" s="23"/>
      <c r="G4" s="39"/>
    </row>
    <row r="5" spans="2:17" ht="12.75" customHeight="1" x14ac:dyDescent="0.2">
      <c r="B5" s="74"/>
      <c r="C5" s="23"/>
      <c r="G5" s="39"/>
    </row>
    <row r="6" spans="2:17" s="86" customFormat="1" ht="12.75" customHeight="1" x14ac:dyDescent="0.2">
      <c r="B6" s="139" t="s">
        <v>129</v>
      </c>
      <c r="C6" s="394"/>
      <c r="D6" s="394"/>
      <c r="E6" s="394"/>
      <c r="F6" s="165"/>
      <c r="G6" s="394"/>
      <c r="H6" s="394"/>
      <c r="I6" s="394"/>
      <c r="J6" s="165"/>
      <c r="K6" s="394"/>
      <c r="L6" s="394"/>
      <c r="M6" s="394"/>
      <c r="N6" s="165"/>
      <c r="O6" s="394"/>
      <c r="P6" s="394"/>
      <c r="Q6" s="394"/>
    </row>
    <row r="7" spans="2:17" s="86" customFormat="1" ht="12.75" customHeight="1" x14ac:dyDescent="0.2">
      <c r="B7" s="124"/>
      <c r="C7" s="395" t="s">
        <v>198</v>
      </c>
      <c r="D7" s="395"/>
      <c r="E7" s="395"/>
      <c r="F7" s="165"/>
      <c r="G7" s="395" t="s">
        <v>3</v>
      </c>
      <c r="H7" s="395"/>
      <c r="I7" s="395"/>
      <c r="J7" s="165"/>
      <c r="K7" s="395" t="s">
        <v>50</v>
      </c>
      <c r="L7" s="395"/>
      <c r="M7" s="395"/>
      <c r="N7" s="165"/>
      <c r="O7" s="395" t="s">
        <v>5</v>
      </c>
      <c r="P7" s="395"/>
      <c r="Q7" s="395"/>
    </row>
    <row r="8" spans="2:17" s="86" customFormat="1" ht="12.75" customHeight="1" x14ac:dyDescent="0.2">
      <c r="B8" s="86" t="s">
        <v>53</v>
      </c>
      <c r="C8" s="234">
        <v>0.5</v>
      </c>
      <c r="D8" s="235" t="s">
        <v>116</v>
      </c>
      <c r="E8" s="236" t="s">
        <v>116</v>
      </c>
      <c r="F8" s="236"/>
      <c r="G8" s="234">
        <v>0.2</v>
      </c>
      <c r="H8" s="235" t="s">
        <v>116</v>
      </c>
      <c r="I8" s="236" t="s">
        <v>116</v>
      </c>
      <c r="J8" s="237"/>
      <c r="K8" s="234">
        <v>0.2</v>
      </c>
      <c r="L8" s="235" t="s">
        <v>116</v>
      </c>
      <c r="M8" s="236" t="s">
        <v>116</v>
      </c>
      <c r="N8" s="237"/>
      <c r="O8" s="234">
        <v>0.1</v>
      </c>
      <c r="P8" s="235" t="s">
        <v>116</v>
      </c>
      <c r="Q8" s="236" t="s">
        <v>116</v>
      </c>
    </row>
    <row r="9" spans="2:17" s="86" customFormat="1" ht="12.75" customHeight="1" x14ac:dyDescent="0.2">
      <c r="B9" s="86" t="s">
        <v>54</v>
      </c>
      <c r="C9" s="234">
        <v>0.1</v>
      </c>
      <c r="D9" s="235" t="s">
        <v>116</v>
      </c>
      <c r="E9" s="236" t="s">
        <v>116</v>
      </c>
      <c r="F9" s="236"/>
      <c r="G9" s="234">
        <v>0</v>
      </c>
      <c r="H9" s="235" t="s">
        <v>116</v>
      </c>
      <c r="I9" s="236" t="s">
        <v>116</v>
      </c>
      <c r="J9" s="237"/>
      <c r="K9" s="234">
        <v>0</v>
      </c>
      <c r="L9" s="235" t="s">
        <v>116</v>
      </c>
      <c r="M9" s="236" t="s">
        <v>116</v>
      </c>
      <c r="N9" s="237"/>
      <c r="O9" s="234">
        <v>0.1</v>
      </c>
      <c r="P9" s="235" t="s">
        <v>116</v>
      </c>
      <c r="Q9" s="236" t="s">
        <v>116</v>
      </c>
    </row>
    <row r="10" spans="2:17" s="86" customFormat="1" ht="12.75" customHeight="1" x14ac:dyDescent="0.2">
      <c r="B10" s="86" t="s">
        <v>55</v>
      </c>
      <c r="C10" s="234">
        <v>0.1</v>
      </c>
      <c r="D10" s="235" t="s">
        <v>116</v>
      </c>
      <c r="E10" s="236" t="s">
        <v>116</v>
      </c>
      <c r="F10" s="236"/>
      <c r="G10" s="234">
        <v>0.1</v>
      </c>
      <c r="H10" s="235" t="s">
        <v>116</v>
      </c>
      <c r="I10" s="236" t="s">
        <v>116</v>
      </c>
      <c r="J10" s="237"/>
      <c r="K10" s="234">
        <v>0</v>
      </c>
      <c r="L10" s="235" t="s">
        <v>116</v>
      </c>
      <c r="M10" s="236" t="s">
        <v>116</v>
      </c>
      <c r="N10" s="237"/>
      <c r="O10" s="238" t="s">
        <v>119</v>
      </c>
      <c r="P10" s="235" t="s">
        <v>119</v>
      </c>
      <c r="Q10" s="236" t="s">
        <v>119</v>
      </c>
    </row>
    <row r="11" spans="2:17" s="86" customFormat="1" ht="12.75" customHeight="1" x14ac:dyDescent="0.2">
      <c r="B11" s="86" t="s">
        <v>56</v>
      </c>
      <c r="C11" s="234">
        <v>0.1</v>
      </c>
      <c r="D11" s="235" t="s">
        <v>116</v>
      </c>
      <c r="E11" s="236" t="s">
        <v>116</v>
      </c>
      <c r="F11" s="236"/>
      <c r="G11" s="234">
        <v>0.1</v>
      </c>
      <c r="H11" s="235" t="s">
        <v>116</v>
      </c>
      <c r="I11" s="236" t="s">
        <v>116</v>
      </c>
      <c r="J11" s="237"/>
      <c r="K11" s="234">
        <v>0</v>
      </c>
      <c r="L11" s="235" t="s">
        <v>116</v>
      </c>
      <c r="M11" s="236" t="s">
        <v>116</v>
      </c>
      <c r="N11" s="237"/>
      <c r="O11" s="238" t="s">
        <v>119</v>
      </c>
      <c r="P11" s="235" t="s">
        <v>119</v>
      </c>
      <c r="Q11" s="236" t="s">
        <v>119</v>
      </c>
    </row>
    <row r="12" spans="2:17" s="86" customFormat="1" ht="12.75" customHeight="1" x14ac:dyDescent="0.2">
      <c r="B12" s="86" t="s">
        <v>57</v>
      </c>
      <c r="C12" s="234">
        <v>0.3</v>
      </c>
      <c r="D12" s="235" t="s">
        <v>116</v>
      </c>
      <c r="E12" s="236" t="s">
        <v>116</v>
      </c>
      <c r="F12" s="236"/>
      <c r="G12" s="234">
        <v>0.1</v>
      </c>
      <c r="H12" s="235" t="s">
        <v>116</v>
      </c>
      <c r="I12" s="236" t="s">
        <v>116</v>
      </c>
      <c r="J12" s="237"/>
      <c r="K12" s="234">
        <v>0.1</v>
      </c>
      <c r="L12" s="235" t="s">
        <v>116</v>
      </c>
      <c r="M12" s="236" t="s">
        <v>116</v>
      </c>
      <c r="N12" s="237"/>
      <c r="O12" s="234">
        <v>0.1</v>
      </c>
      <c r="P12" s="235" t="s">
        <v>116</v>
      </c>
      <c r="Q12" s="236" t="s">
        <v>116</v>
      </c>
    </row>
    <row r="13" spans="2:17" s="86" customFormat="1" ht="12.75" customHeight="1" x14ac:dyDescent="0.2">
      <c r="B13" s="86" t="s">
        <v>58</v>
      </c>
      <c r="C13" s="234">
        <v>0.1</v>
      </c>
      <c r="D13" s="235" t="s">
        <v>116</v>
      </c>
      <c r="E13" s="236" t="s">
        <v>116</v>
      </c>
      <c r="F13" s="236"/>
      <c r="G13" s="234">
        <v>0</v>
      </c>
      <c r="H13" s="235" t="s">
        <v>116</v>
      </c>
      <c r="I13" s="236" t="s">
        <v>116</v>
      </c>
      <c r="J13" s="237"/>
      <c r="K13" s="234">
        <v>0</v>
      </c>
      <c r="L13" s="235" t="s">
        <v>116</v>
      </c>
      <c r="M13" s="236" t="s">
        <v>116</v>
      </c>
      <c r="N13" s="237"/>
      <c r="O13" s="234">
        <v>0</v>
      </c>
      <c r="P13" s="235" t="s">
        <v>116</v>
      </c>
      <c r="Q13" s="236" t="s">
        <v>116</v>
      </c>
    </row>
    <row r="14" spans="2:17" s="86" customFormat="1" ht="12.75" customHeight="1" x14ac:dyDescent="0.2">
      <c r="B14" s="86" t="s">
        <v>28</v>
      </c>
      <c r="C14" s="234">
        <v>0.1</v>
      </c>
      <c r="D14" s="235" t="s">
        <v>116</v>
      </c>
      <c r="E14" s="236" t="s">
        <v>116</v>
      </c>
      <c r="F14" s="236"/>
      <c r="G14" s="234">
        <v>0.1</v>
      </c>
      <c r="H14" s="235" t="s">
        <v>116</v>
      </c>
      <c r="I14" s="236" t="s">
        <v>116</v>
      </c>
      <c r="J14" s="237"/>
      <c r="K14" s="234">
        <v>0</v>
      </c>
      <c r="L14" s="235" t="s">
        <v>116</v>
      </c>
      <c r="M14" s="236" t="s">
        <v>116</v>
      </c>
      <c r="N14" s="237"/>
      <c r="O14" s="234">
        <v>0</v>
      </c>
      <c r="P14" s="235" t="s">
        <v>116</v>
      </c>
      <c r="Q14" s="236" t="s">
        <v>116</v>
      </c>
    </row>
    <row r="15" spans="2:17" s="86" customFormat="1" ht="12.75" customHeight="1" x14ac:dyDescent="0.2">
      <c r="B15" s="86" t="s">
        <v>9</v>
      </c>
      <c r="C15" s="234">
        <v>0.1</v>
      </c>
      <c r="D15" s="235" t="s">
        <v>116</v>
      </c>
      <c r="E15" s="236" t="s">
        <v>116</v>
      </c>
      <c r="F15" s="236"/>
      <c r="G15" s="234">
        <v>0</v>
      </c>
      <c r="H15" s="235" t="s">
        <v>116</v>
      </c>
      <c r="I15" s="236" t="s">
        <v>116</v>
      </c>
      <c r="J15" s="237"/>
      <c r="K15" s="234">
        <v>0</v>
      </c>
      <c r="L15" s="235" t="s">
        <v>116</v>
      </c>
      <c r="M15" s="236" t="s">
        <v>116</v>
      </c>
      <c r="N15" s="237"/>
      <c r="O15" s="234">
        <v>0</v>
      </c>
      <c r="P15" s="235" t="s">
        <v>116</v>
      </c>
      <c r="Q15" s="236" t="s">
        <v>116</v>
      </c>
    </row>
    <row r="16" spans="2:17" s="86" customFormat="1" ht="12.75" customHeight="1" x14ac:dyDescent="0.2">
      <c r="B16" s="86" t="s">
        <v>59</v>
      </c>
      <c r="C16" s="234">
        <v>0.1</v>
      </c>
      <c r="D16" s="235" t="s">
        <v>116</v>
      </c>
      <c r="E16" s="236" t="s">
        <v>116</v>
      </c>
      <c r="F16" s="236"/>
      <c r="G16" s="234">
        <v>0</v>
      </c>
      <c r="H16" s="235" t="s">
        <v>116</v>
      </c>
      <c r="I16" s="236" t="s">
        <v>116</v>
      </c>
      <c r="J16" s="237"/>
      <c r="K16" s="234">
        <v>0.1</v>
      </c>
      <c r="L16" s="235" t="s">
        <v>116</v>
      </c>
      <c r="M16" s="236" t="s">
        <v>116</v>
      </c>
      <c r="N16" s="237"/>
      <c r="O16" s="234">
        <v>0</v>
      </c>
      <c r="P16" s="235" t="s">
        <v>116</v>
      </c>
      <c r="Q16" s="236" t="s">
        <v>116</v>
      </c>
    </row>
    <row r="17" spans="2:20" s="86" customFormat="1" ht="12.75" customHeight="1" x14ac:dyDescent="0.2">
      <c r="B17" s="86" t="s">
        <v>60</v>
      </c>
      <c r="C17" s="234">
        <v>1.5</v>
      </c>
      <c r="D17" s="235" t="s">
        <v>116</v>
      </c>
      <c r="E17" s="236" t="s">
        <v>116</v>
      </c>
      <c r="F17" s="236"/>
      <c r="G17" s="234">
        <v>0.7</v>
      </c>
      <c r="H17" s="235" t="s">
        <v>116</v>
      </c>
      <c r="I17" s="236" t="s">
        <v>116</v>
      </c>
      <c r="J17" s="237"/>
      <c r="K17" s="234">
        <v>0.7</v>
      </c>
      <c r="L17" s="235" t="s">
        <v>116</v>
      </c>
      <c r="M17" s="236" t="s">
        <v>116</v>
      </c>
      <c r="N17" s="237"/>
      <c r="O17" s="234">
        <v>0.1</v>
      </c>
      <c r="P17" s="235" t="s">
        <v>116</v>
      </c>
      <c r="Q17" s="236" t="s">
        <v>116</v>
      </c>
    </row>
    <row r="18" spans="2:20" s="86" customFormat="1" ht="12.75" customHeight="1" x14ac:dyDescent="0.2">
      <c r="B18" s="86" t="s">
        <v>115</v>
      </c>
      <c r="C18" s="234">
        <v>0.1</v>
      </c>
      <c r="D18" s="235" t="s">
        <v>116</v>
      </c>
      <c r="E18" s="236" t="s">
        <v>116</v>
      </c>
      <c r="F18" s="236"/>
      <c r="G18" s="234">
        <v>0</v>
      </c>
      <c r="H18" s="235" t="s">
        <v>116</v>
      </c>
      <c r="I18" s="236" t="s">
        <v>116</v>
      </c>
      <c r="J18" s="237"/>
      <c r="K18" s="234">
        <v>0</v>
      </c>
      <c r="L18" s="235" t="s">
        <v>116</v>
      </c>
      <c r="M18" s="236" t="s">
        <v>116</v>
      </c>
      <c r="N18" s="237"/>
      <c r="O18" s="234">
        <v>0.1</v>
      </c>
      <c r="P18" s="235" t="s">
        <v>116</v>
      </c>
      <c r="Q18" s="236" t="s">
        <v>116</v>
      </c>
    </row>
    <row r="19" spans="2:20" s="86" customFormat="1" ht="12.75" customHeight="1" x14ac:dyDescent="0.2">
      <c r="B19" s="86" t="s">
        <v>67</v>
      </c>
      <c r="C19" s="234">
        <v>0.3</v>
      </c>
      <c r="D19" s="235" t="s">
        <v>116</v>
      </c>
      <c r="E19" s="236" t="s">
        <v>116</v>
      </c>
      <c r="F19" s="236"/>
      <c r="G19" s="234">
        <v>0.1</v>
      </c>
      <c r="H19" s="235" t="s">
        <v>116</v>
      </c>
      <c r="I19" s="236" t="s">
        <v>116</v>
      </c>
      <c r="J19" s="237"/>
      <c r="K19" s="234">
        <v>0.2</v>
      </c>
      <c r="L19" s="235" t="s">
        <v>116</v>
      </c>
      <c r="M19" s="236" t="s">
        <v>116</v>
      </c>
      <c r="N19" s="237"/>
      <c r="O19" s="234">
        <v>0.1</v>
      </c>
      <c r="P19" s="235" t="s">
        <v>116</v>
      </c>
      <c r="Q19" s="236" t="s">
        <v>116</v>
      </c>
    </row>
    <row r="20" spans="2:20" s="86" customFormat="1" ht="12.75" customHeight="1" x14ac:dyDescent="0.2">
      <c r="B20" s="86" t="s">
        <v>61</v>
      </c>
      <c r="C20" s="234">
        <v>0.2</v>
      </c>
      <c r="D20" s="235" t="s">
        <v>116</v>
      </c>
      <c r="E20" s="236" t="s">
        <v>116</v>
      </c>
      <c r="F20" s="236"/>
      <c r="G20" s="234">
        <v>0.1</v>
      </c>
      <c r="H20" s="235" t="s">
        <v>116</v>
      </c>
      <c r="I20" s="236" t="s">
        <v>116</v>
      </c>
      <c r="J20" s="237"/>
      <c r="K20" s="234">
        <v>0.1</v>
      </c>
      <c r="L20" s="235" t="s">
        <v>116</v>
      </c>
      <c r="M20" s="236" t="s">
        <v>116</v>
      </c>
      <c r="N20" s="237"/>
      <c r="O20" s="234">
        <v>0</v>
      </c>
      <c r="P20" s="235" t="s">
        <v>116</v>
      </c>
      <c r="Q20" s="236" t="s">
        <v>116</v>
      </c>
    </row>
    <row r="21" spans="2:20" s="86" customFormat="1" ht="12.75" customHeight="1" x14ac:dyDescent="0.2">
      <c r="B21" s="86" t="s">
        <v>8</v>
      </c>
      <c r="C21" s="234">
        <v>0.1</v>
      </c>
      <c r="D21" s="235" t="s">
        <v>116</v>
      </c>
      <c r="E21" s="236" t="s">
        <v>116</v>
      </c>
      <c r="F21" s="236"/>
      <c r="G21" s="234">
        <v>0</v>
      </c>
      <c r="H21" s="235" t="s">
        <v>116</v>
      </c>
      <c r="I21" s="236" t="s">
        <v>116</v>
      </c>
      <c r="J21" s="237"/>
      <c r="K21" s="234">
        <v>0</v>
      </c>
      <c r="L21" s="235" t="s">
        <v>116</v>
      </c>
      <c r="M21" s="236" t="s">
        <v>116</v>
      </c>
      <c r="N21" s="237"/>
      <c r="O21" s="238" t="s">
        <v>119</v>
      </c>
      <c r="P21" s="235" t="s">
        <v>119</v>
      </c>
      <c r="Q21" s="236" t="s">
        <v>119</v>
      </c>
    </row>
    <row r="22" spans="2:20" s="86" customFormat="1" ht="12.75" customHeight="1" x14ac:dyDescent="0.2">
      <c r="B22" s="86" t="s">
        <v>62</v>
      </c>
      <c r="C22" s="234">
        <v>0.3</v>
      </c>
      <c r="D22" s="235" t="s">
        <v>116</v>
      </c>
      <c r="E22" s="236" t="s">
        <v>116</v>
      </c>
      <c r="F22" s="236"/>
      <c r="G22" s="234">
        <v>0.3</v>
      </c>
      <c r="H22" s="235" t="s">
        <v>116</v>
      </c>
      <c r="I22" s="236" t="s">
        <v>116</v>
      </c>
      <c r="J22" s="237"/>
      <c r="K22" s="234">
        <v>0</v>
      </c>
      <c r="L22" s="235" t="s">
        <v>116</v>
      </c>
      <c r="M22" s="236" t="s">
        <v>116</v>
      </c>
      <c r="N22" s="237"/>
      <c r="O22" s="234">
        <v>0</v>
      </c>
      <c r="P22" s="235" t="s">
        <v>116</v>
      </c>
      <c r="Q22" s="236" t="s">
        <v>116</v>
      </c>
    </row>
    <row r="23" spans="2:20" s="86" customFormat="1" ht="12.75" customHeight="1" x14ac:dyDescent="0.2">
      <c r="B23" s="86" t="s">
        <v>63</v>
      </c>
      <c r="C23" s="234">
        <v>0.1</v>
      </c>
      <c r="D23" s="235" t="s">
        <v>116</v>
      </c>
      <c r="E23" s="236" t="s">
        <v>116</v>
      </c>
      <c r="F23" s="236"/>
      <c r="G23" s="234">
        <v>0</v>
      </c>
      <c r="H23" s="235" t="s">
        <v>116</v>
      </c>
      <c r="I23" s="236" t="s">
        <v>116</v>
      </c>
      <c r="J23" s="237"/>
      <c r="K23" s="234">
        <v>0</v>
      </c>
      <c r="L23" s="235" t="s">
        <v>116</v>
      </c>
      <c r="M23" s="236" t="s">
        <v>116</v>
      </c>
      <c r="N23" s="237"/>
      <c r="O23" s="234">
        <v>0.1</v>
      </c>
      <c r="P23" s="235" t="s">
        <v>116</v>
      </c>
      <c r="Q23" s="236" t="s">
        <v>116</v>
      </c>
    </row>
    <row r="24" spans="2:20" s="86" customFormat="1" ht="12.75" customHeight="1" x14ac:dyDescent="0.2">
      <c r="B24" s="86" t="s">
        <v>65</v>
      </c>
      <c r="C24" s="234">
        <v>0.1</v>
      </c>
      <c r="D24" s="235" t="s">
        <v>116</v>
      </c>
      <c r="E24" s="236" t="s">
        <v>116</v>
      </c>
      <c r="F24" s="236"/>
      <c r="G24" s="238" t="s">
        <v>119</v>
      </c>
      <c r="H24" s="235" t="s">
        <v>119</v>
      </c>
      <c r="I24" s="236" t="s">
        <v>119</v>
      </c>
      <c r="J24" s="237"/>
      <c r="K24" s="238" t="s">
        <v>119</v>
      </c>
      <c r="L24" s="235" t="s">
        <v>119</v>
      </c>
      <c r="M24" s="236" t="s">
        <v>119</v>
      </c>
      <c r="N24" s="237"/>
      <c r="O24" s="234">
        <v>0.1</v>
      </c>
      <c r="P24" s="235" t="s">
        <v>116</v>
      </c>
      <c r="Q24" s="236" t="s">
        <v>116</v>
      </c>
    </row>
    <row r="25" spans="2:20" s="86" customFormat="1" ht="12.75" customHeight="1" x14ac:dyDescent="0.2">
      <c r="B25" s="86" t="s">
        <v>29</v>
      </c>
      <c r="C25" s="234">
        <v>0</v>
      </c>
      <c r="D25" s="235" t="s">
        <v>116</v>
      </c>
      <c r="E25" s="236" t="s">
        <v>116</v>
      </c>
      <c r="F25" s="236"/>
      <c r="G25" s="238" t="s">
        <v>119</v>
      </c>
      <c r="H25" s="235" t="s">
        <v>119</v>
      </c>
      <c r="I25" s="236" t="s">
        <v>119</v>
      </c>
      <c r="J25" s="237"/>
      <c r="K25" s="238" t="s">
        <v>119</v>
      </c>
      <c r="L25" s="235" t="s">
        <v>119</v>
      </c>
      <c r="M25" s="236" t="s">
        <v>119</v>
      </c>
      <c r="N25" s="237"/>
      <c r="O25" s="234">
        <v>0</v>
      </c>
      <c r="P25" s="235" t="s">
        <v>116</v>
      </c>
      <c r="Q25" s="236" t="s">
        <v>116</v>
      </c>
    </row>
    <row r="26" spans="2:20" s="86" customFormat="1" ht="12.75" customHeight="1" x14ac:dyDescent="0.2">
      <c r="B26" s="86" t="s">
        <v>64</v>
      </c>
      <c r="C26" s="234">
        <v>0.4</v>
      </c>
      <c r="D26" s="235" t="s">
        <v>116</v>
      </c>
      <c r="E26" s="236" t="s">
        <v>116</v>
      </c>
      <c r="F26" s="236"/>
      <c r="G26" s="234">
        <v>0.3</v>
      </c>
      <c r="H26" s="235" t="s">
        <v>116</v>
      </c>
      <c r="I26" s="236" t="s">
        <v>116</v>
      </c>
      <c r="J26" s="237"/>
      <c r="K26" s="234">
        <v>0.1</v>
      </c>
      <c r="L26" s="235" t="s">
        <v>116</v>
      </c>
      <c r="M26" s="236" t="s">
        <v>116</v>
      </c>
      <c r="N26" s="237"/>
      <c r="O26" s="234">
        <v>0</v>
      </c>
      <c r="P26" s="235" t="s">
        <v>116</v>
      </c>
      <c r="Q26" s="236" t="s">
        <v>116</v>
      </c>
    </row>
    <row r="27" spans="2:20" s="86" customFormat="1" ht="22.5" customHeight="1" x14ac:dyDescent="0.2">
      <c r="B27" s="86" t="s">
        <v>6</v>
      </c>
      <c r="C27" s="234">
        <v>4.5</v>
      </c>
      <c r="D27" s="235" t="s">
        <v>116</v>
      </c>
      <c r="E27" s="236" t="s">
        <v>116</v>
      </c>
      <c r="F27" s="236"/>
      <c r="G27" s="234">
        <v>2.1</v>
      </c>
      <c r="H27" s="235" t="s">
        <v>116</v>
      </c>
      <c r="I27" s="236" t="s">
        <v>116</v>
      </c>
      <c r="J27" s="237"/>
      <c r="K27" s="234">
        <v>1.6</v>
      </c>
      <c r="L27" s="235" t="s">
        <v>116</v>
      </c>
      <c r="M27" s="236" t="s">
        <v>116</v>
      </c>
      <c r="N27" s="237"/>
      <c r="O27" s="234">
        <v>0.8</v>
      </c>
      <c r="P27" s="235" t="s">
        <v>116</v>
      </c>
      <c r="Q27" s="236" t="s">
        <v>116</v>
      </c>
    </row>
    <row r="28" spans="2:20" s="86" customFormat="1" ht="12.75" customHeight="1" x14ac:dyDescent="0.2">
      <c r="C28" s="123"/>
      <c r="D28" s="38"/>
      <c r="E28" s="26"/>
      <c r="F28" s="26"/>
      <c r="G28" s="123"/>
      <c r="H28" s="38"/>
      <c r="I28" s="26"/>
      <c r="J28" s="76"/>
      <c r="K28" s="123"/>
      <c r="L28" s="38"/>
      <c r="M28" s="26"/>
      <c r="N28" s="76"/>
      <c r="O28" s="123"/>
      <c r="P28" s="38"/>
      <c r="Q28" s="26"/>
    </row>
    <row r="29" spans="2:20" s="86" customFormat="1" ht="12.75" customHeight="1" x14ac:dyDescent="0.2">
      <c r="C29" s="123"/>
      <c r="D29" s="38"/>
      <c r="E29" s="26"/>
      <c r="F29" s="26"/>
      <c r="G29" s="123"/>
      <c r="H29" s="38"/>
      <c r="I29" s="26"/>
      <c r="J29" s="76"/>
      <c r="K29" s="123"/>
      <c r="L29" s="38"/>
      <c r="M29" s="26"/>
      <c r="N29" s="76"/>
      <c r="O29" s="123"/>
      <c r="P29" s="38"/>
      <c r="Q29" s="26"/>
    </row>
    <row r="30" spans="2:20" s="86" customFormat="1" ht="12.75" customHeight="1" x14ac:dyDescent="0.2">
      <c r="B30" s="139" t="s">
        <v>12</v>
      </c>
      <c r="C30" s="394"/>
      <c r="D30" s="394"/>
      <c r="E30" s="394"/>
      <c r="F30" s="165"/>
      <c r="G30" s="394"/>
      <c r="H30" s="394"/>
      <c r="I30" s="394"/>
      <c r="J30" s="165"/>
      <c r="K30" s="394"/>
      <c r="L30" s="394"/>
      <c r="M30" s="394"/>
      <c r="N30" s="165"/>
      <c r="O30" s="394"/>
      <c r="P30" s="394"/>
      <c r="Q30" s="394"/>
      <c r="S30" s="140"/>
      <c r="T30" s="141"/>
    </row>
    <row r="31" spans="2:20" s="86" customFormat="1" ht="12.75" customHeight="1" x14ac:dyDescent="0.2">
      <c r="B31" s="124"/>
      <c r="C31" s="395" t="s">
        <v>198</v>
      </c>
      <c r="D31" s="395"/>
      <c r="E31" s="395"/>
      <c r="F31" s="165"/>
      <c r="G31" s="395" t="s">
        <v>3</v>
      </c>
      <c r="H31" s="395"/>
      <c r="I31" s="395"/>
      <c r="J31" s="165"/>
      <c r="K31" s="395" t="s">
        <v>50</v>
      </c>
      <c r="L31" s="395"/>
      <c r="M31" s="395"/>
      <c r="N31" s="165"/>
      <c r="O31" s="395" t="s">
        <v>5</v>
      </c>
      <c r="P31" s="395"/>
      <c r="Q31" s="395"/>
    </row>
    <row r="32" spans="2:20" s="86" customFormat="1" ht="12.75" customHeight="1" x14ac:dyDescent="0.2">
      <c r="B32" s="86" t="s">
        <v>53</v>
      </c>
      <c r="C32" s="234">
        <v>0.4</v>
      </c>
      <c r="D32" s="239">
        <v>0.214</v>
      </c>
      <c r="E32" s="240">
        <v>0.69599999999999995</v>
      </c>
      <c r="F32" s="237"/>
      <c r="G32" s="234">
        <v>0.3</v>
      </c>
      <c r="H32" s="239">
        <v>8.4000000000000005E-2</v>
      </c>
      <c r="I32" s="240">
        <v>0.52700000000000002</v>
      </c>
      <c r="J32" s="237"/>
      <c r="K32" s="234">
        <v>0.1</v>
      </c>
      <c r="L32" s="239">
        <v>4.3999999999999997E-2</v>
      </c>
      <c r="M32" s="240">
        <v>0.23699999999999999</v>
      </c>
      <c r="N32" s="237"/>
      <c r="O32" s="234">
        <v>0</v>
      </c>
      <c r="P32" s="239">
        <v>0</v>
      </c>
      <c r="Q32" s="240">
        <v>7.0000000000000007E-2</v>
      </c>
    </row>
    <row r="33" spans="2:17" s="86" customFormat="1" ht="12.75" customHeight="1" x14ac:dyDescent="0.2">
      <c r="B33" s="86" t="s">
        <v>54</v>
      </c>
      <c r="C33" s="234">
        <v>0.4</v>
      </c>
      <c r="D33" s="239">
        <v>0.22</v>
      </c>
      <c r="E33" s="240">
        <v>0.59199999999999997</v>
      </c>
      <c r="F33" s="237"/>
      <c r="G33" s="234">
        <v>0.1</v>
      </c>
      <c r="H33" s="239">
        <v>0</v>
      </c>
      <c r="I33" s="240">
        <v>0.215</v>
      </c>
      <c r="J33" s="237"/>
      <c r="K33" s="234">
        <v>0</v>
      </c>
      <c r="L33" s="239">
        <v>0</v>
      </c>
      <c r="M33" s="240">
        <v>8.8999999999999996E-2</v>
      </c>
      <c r="N33" s="237"/>
      <c r="O33" s="234">
        <v>0.3</v>
      </c>
      <c r="P33" s="239">
        <v>0.157</v>
      </c>
      <c r="Q33" s="240">
        <v>0.42499999999999999</v>
      </c>
    </row>
    <row r="34" spans="2:17" s="86" customFormat="1" ht="12.75" customHeight="1" x14ac:dyDescent="0.2">
      <c r="B34" s="86" t="s">
        <v>55</v>
      </c>
      <c r="C34" s="234">
        <v>0</v>
      </c>
      <c r="D34" s="239">
        <v>0</v>
      </c>
      <c r="E34" s="240">
        <v>3.0000000000000001E-3</v>
      </c>
      <c r="F34" s="237"/>
      <c r="G34" s="234">
        <v>0</v>
      </c>
      <c r="H34" s="239">
        <v>0</v>
      </c>
      <c r="I34" s="240">
        <v>3.0000000000000001E-3</v>
      </c>
      <c r="J34" s="237"/>
      <c r="K34" s="234">
        <v>0</v>
      </c>
      <c r="L34" s="239">
        <v>0</v>
      </c>
      <c r="M34" s="240">
        <v>0</v>
      </c>
      <c r="N34" s="237"/>
      <c r="O34" s="238" t="s">
        <v>119</v>
      </c>
      <c r="P34" s="235" t="s">
        <v>119</v>
      </c>
      <c r="Q34" s="236" t="s">
        <v>119</v>
      </c>
    </row>
    <row r="35" spans="2:17" s="86" customFormat="1" ht="12.75" customHeight="1" x14ac:dyDescent="0.2">
      <c r="B35" s="86" t="s">
        <v>56</v>
      </c>
      <c r="C35" s="375">
        <v>0.1</v>
      </c>
      <c r="D35" s="239">
        <v>0</v>
      </c>
      <c r="E35" s="240">
        <v>0.153</v>
      </c>
      <c r="F35" s="237"/>
      <c r="G35" s="375">
        <v>0.1</v>
      </c>
      <c r="H35" s="239">
        <v>0</v>
      </c>
      <c r="I35" s="240">
        <v>0.153</v>
      </c>
      <c r="J35" s="237"/>
      <c r="K35" s="234">
        <v>0</v>
      </c>
      <c r="L35" s="239">
        <v>0</v>
      </c>
      <c r="M35" s="240">
        <v>0</v>
      </c>
      <c r="N35" s="237"/>
      <c r="O35" s="238" t="s">
        <v>119</v>
      </c>
      <c r="P35" s="235" t="s">
        <v>119</v>
      </c>
      <c r="Q35" s="236" t="s">
        <v>119</v>
      </c>
    </row>
    <row r="36" spans="2:17" s="86" customFormat="1" ht="12.75" customHeight="1" x14ac:dyDescent="0.2">
      <c r="B36" s="86" t="s">
        <v>57</v>
      </c>
      <c r="C36" s="234">
        <v>0</v>
      </c>
      <c r="D36" s="239">
        <v>0</v>
      </c>
      <c r="E36" s="240">
        <v>0.11</v>
      </c>
      <c r="F36" s="237"/>
      <c r="G36" s="375">
        <v>0</v>
      </c>
      <c r="H36" s="239">
        <v>0</v>
      </c>
      <c r="I36" s="240">
        <v>7.0999999999999994E-2</v>
      </c>
      <c r="J36" s="237"/>
      <c r="K36" s="375">
        <v>0</v>
      </c>
      <c r="L36" s="239">
        <v>0</v>
      </c>
      <c r="M36" s="240">
        <v>0</v>
      </c>
      <c r="N36" s="237"/>
      <c r="O36" s="234">
        <v>0</v>
      </c>
      <c r="P36" s="239">
        <v>0</v>
      </c>
      <c r="Q36" s="240">
        <v>5.1999999999999998E-2</v>
      </c>
    </row>
    <row r="37" spans="2:17" s="86" customFormat="1" ht="12.75" customHeight="1" x14ac:dyDescent="0.2">
      <c r="B37" s="86" t="s">
        <v>58</v>
      </c>
      <c r="C37" s="234">
        <v>0</v>
      </c>
      <c r="D37" s="239">
        <v>0</v>
      </c>
      <c r="E37" s="240">
        <v>3.7999999999999999E-2</v>
      </c>
      <c r="F37" s="237"/>
      <c r="G37" s="234">
        <v>0</v>
      </c>
      <c r="H37" s="239">
        <v>0</v>
      </c>
      <c r="I37" s="240">
        <v>0</v>
      </c>
      <c r="J37" s="237"/>
      <c r="K37" s="234">
        <v>0</v>
      </c>
      <c r="L37" s="239">
        <v>0</v>
      </c>
      <c r="M37" s="240">
        <v>6.0000000000000001E-3</v>
      </c>
      <c r="N37" s="237"/>
      <c r="O37" s="234">
        <v>0</v>
      </c>
      <c r="P37" s="239">
        <v>0</v>
      </c>
      <c r="Q37" s="240">
        <v>3.5000000000000003E-2</v>
      </c>
    </row>
    <row r="38" spans="2:17" s="86" customFormat="1" ht="12.75" customHeight="1" x14ac:dyDescent="0.2">
      <c r="B38" s="86" t="s">
        <v>28</v>
      </c>
      <c r="C38" s="238" t="s">
        <v>119</v>
      </c>
      <c r="D38" s="235" t="s">
        <v>119</v>
      </c>
      <c r="E38" s="236" t="s">
        <v>119</v>
      </c>
      <c r="F38" s="237"/>
      <c r="G38" s="238" t="s">
        <v>119</v>
      </c>
      <c r="H38" s="235" t="s">
        <v>119</v>
      </c>
      <c r="I38" s="236" t="s">
        <v>119</v>
      </c>
      <c r="J38" s="237"/>
      <c r="K38" s="238" t="s">
        <v>119</v>
      </c>
      <c r="L38" s="235" t="s">
        <v>119</v>
      </c>
      <c r="M38" s="236" t="s">
        <v>119</v>
      </c>
      <c r="N38" s="237"/>
      <c r="O38" s="238" t="s">
        <v>119</v>
      </c>
      <c r="P38" s="235" t="s">
        <v>119</v>
      </c>
      <c r="Q38" s="236" t="s">
        <v>119</v>
      </c>
    </row>
    <row r="39" spans="2:17" s="86" customFormat="1" ht="12.75" customHeight="1" x14ac:dyDescent="0.2">
      <c r="B39" s="86" t="s">
        <v>9</v>
      </c>
      <c r="C39" s="238" t="s">
        <v>119</v>
      </c>
      <c r="D39" s="235" t="s">
        <v>119</v>
      </c>
      <c r="E39" s="236" t="s">
        <v>119</v>
      </c>
      <c r="F39" s="237"/>
      <c r="G39" s="238" t="s">
        <v>119</v>
      </c>
      <c r="H39" s="235" t="s">
        <v>119</v>
      </c>
      <c r="I39" s="236" t="s">
        <v>119</v>
      </c>
      <c r="J39" s="237"/>
      <c r="K39" s="238" t="s">
        <v>119</v>
      </c>
      <c r="L39" s="235" t="s">
        <v>119</v>
      </c>
      <c r="M39" s="236" t="s">
        <v>119</v>
      </c>
      <c r="N39" s="237"/>
      <c r="O39" s="238" t="s">
        <v>119</v>
      </c>
      <c r="P39" s="235" t="s">
        <v>119</v>
      </c>
      <c r="Q39" s="236" t="s">
        <v>119</v>
      </c>
    </row>
    <row r="40" spans="2:17" s="86" customFormat="1" ht="12.75" customHeight="1" x14ac:dyDescent="0.2">
      <c r="B40" s="86" t="s">
        <v>59</v>
      </c>
      <c r="C40" s="234">
        <v>0</v>
      </c>
      <c r="D40" s="239">
        <v>0</v>
      </c>
      <c r="E40" s="240">
        <v>0</v>
      </c>
      <c r="F40" s="237"/>
      <c r="G40" s="234">
        <v>0</v>
      </c>
      <c r="H40" s="239">
        <v>0</v>
      </c>
      <c r="I40" s="240">
        <v>0</v>
      </c>
      <c r="J40" s="237"/>
      <c r="K40" s="234">
        <v>0</v>
      </c>
      <c r="L40" s="239">
        <v>0</v>
      </c>
      <c r="M40" s="240">
        <v>0</v>
      </c>
      <c r="N40" s="237"/>
      <c r="O40" s="234">
        <v>0</v>
      </c>
      <c r="P40" s="239">
        <v>0</v>
      </c>
      <c r="Q40" s="240">
        <v>0</v>
      </c>
    </row>
    <row r="41" spans="2:17" s="86" customFormat="1" ht="12.75" customHeight="1" x14ac:dyDescent="0.2">
      <c r="B41" s="86" t="s">
        <v>60</v>
      </c>
      <c r="C41" s="234">
        <v>1.7</v>
      </c>
      <c r="D41" s="239">
        <v>1.0409999999999999</v>
      </c>
      <c r="E41" s="240">
        <v>2.3650000000000002</v>
      </c>
      <c r="F41" s="237"/>
      <c r="G41" s="234">
        <v>1.7</v>
      </c>
      <c r="H41" s="239">
        <v>1.008</v>
      </c>
      <c r="I41" s="240">
        <v>2.331</v>
      </c>
      <c r="J41" s="237"/>
      <c r="K41" s="375">
        <v>0</v>
      </c>
      <c r="L41" s="239">
        <v>0</v>
      </c>
      <c r="M41" s="240">
        <v>0</v>
      </c>
      <c r="N41" s="237"/>
      <c r="O41" s="375">
        <v>0</v>
      </c>
      <c r="P41" s="239">
        <v>3.3000000000000002E-2</v>
      </c>
      <c r="Q41" s="240">
        <v>3.4000000000000002E-2</v>
      </c>
    </row>
    <row r="42" spans="2:17" s="86" customFormat="1" ht="12.75" customHeight="1" x14ac:dyDescent="0.2">
      <c r="B42" s="86" t="s">
        <v>115</v>
      </c>
      <c r="C42" s="234">
        <v>0.1</v>
      </c>
      <c r="D42" s="239">
        <v>1E-3</v>
      </c>
      <c r="E42" s="240">
        <v>0.17299999999999999</v>
      </c>
      <c r="F42" s="237"/>
      <c r="G42" s="375">
        <v>0</v>
      </c>
      <c r="H42" s="239">
        <v>0</v>
      </c>
      <c r="I42" s="240">
        <v>0</v>
      </c>
      <c r="J42" s="237"/>
      <c r="K42" s="234">
        <v>0</v>
      </c>
      <c r="L42" s="239">
        <v>0</v>
      </c>
      <c r="M42" s="240">
        <v>0</v>
      </c>
      <c r="N42" s="237"/>
      <c r="O42" s="234">
        <v>0.1</v>
      </c>
      <c r="P42" s="239">
        <v>1E-3</v>
      </c>
      <c r="Q42" s="240">
        <v>0.17299999999999999</v>
      </c>
    </row>
    <row r="43" spans="2:17" s="86" customFormat="1" ht="12.75" customHeight="1" x14ac:dyDescent="0.2">
      <c r="B43" s="86" t="s">
        <v>67</v>
      </c>
      <c r="C43" s="375">
        <v>0.5</v>
      </c>
      <c r="D43" s="239">
        <v>0.193</v>
      </c>
      <c r="E43" s="240">
        <v>0.88100000000000001</v>
      </c>
      <c r="F43" s="237"/>
      <c r="G43" s="234">
        <v>0.3</v>
      </c>
      <c r="H43" s="239">
        <v>1.2999999999999999E-2</v>
      </c>
      <c r="I43" s="240">
        <v>0.66</v>
      </c>
      <c r="J43" s="237"/>
      <c r="K43" s="234">
        <v>0.1</v>
      </c>
      <c r="L43" s="239">
        <v>8.0000000000000002E-3</v>
      </c>
      <c r="M43" s="240">
        <v>0.20599999999999999</v>
      </c>
      <c r="N43" s="237"/>
      <c r="O43" s="375">
        <v>0.1</v>
      </c>
      <c r="P43" s="239">
        <v>0.111</v>
      </c>
      <c r="Q43" s="240">
        <v>0.14199999999999999</v>
      </c>
    </row>
    <row r="44" spans="2:17" s="86" customFormat="1" ht="12.75" customHeight="1" x14ac:dyDescent="0.2">
      <c r="B44" s="86" t="s">
        <v>61</v>
      </c>
      <c r="C44" s="234">
        <v>0.2</v>
      </c>
      <c r="D44" s="239">
        <v>3.4000000000000002E-2</v>
      </c>
      <c r="E44" s="240">
        <v>0.30499999999999999</v>
      </c>
      <c r="F44" s="237"/>
      <c r="G44" s="234">
        <v>0.1</v>
      </c>
      <c r="H44" s="239">
        <v>1.7999999999999999E-2</v>
      </c>
      <c r="I44" s="240">
        <v>0.21099999999999999</v>
      </c>
      <c r="J44" s="237"/>
      <c r="K44" s="375">
        <v>0</v>
      </c>
      <c r="L44" s="239">
        <v>0</v>
      </c>
      <c r="M44" s="240">
        <v>0</v>
      </c>
      <c r="N44" s="237"/>
      <c r="O44" s="234">
        <v>0.1</v>
      </c>
      <c r="P44" s="239">
        <v>0</v>
      </c>
      <c r="Q44" s="240">
        <v>0.152</v>
      </c>
    </row>
    <row r="45" spans="2:17" s="86" customFormat="1" ht="12.75" customHeight="1" x14ac:dyDescent="0.2">
      <c r="B45" s="86" t="s">
        <v>8</v>
      </c>
      <c r="C45" s="238" t="s">
        <v>119</v>
      </c>
      <c r="D45" s="235" t="s">
        <v>119</v>
      </c>
      <c r="E45" s="236" t="s">
        <v>119</v>
      </c>
      <c r="F45" s="237"/>
      <c r="G45" s="238" t="s">
        <v>119</v>
      </c>
      <c r="H45" s="235" t="s">
        <v>119</v>
      </c>
      <c r="I45" s="236" t="s">
        <v>119</v>
      </c>
      <c r="J45" s="237"/>
      <c r="K45" s="238" t="s">
        <v>119</v>
      </c>
      <c r="L45" s="235" t="s">
        <v>119</v>
      </c>
      <c r="M45" s="236" t="s">
        <v>119</v>
      </c>
      <c r="N45" s="237"/>
      <c r="O45" s="238" t="s">
        <v>119</v>
      </c>
      <c r="P45" s="235" t="s">
        <v>119</v>
      </c>
      <c r="Q45" s="236" t="s">
        <v>119</v>
      </c>
    </row>
    <row r="46" spans="2:17" s="86" customFormat="1" ht="12.75" customHeight="1" x14ac:dyDescent="0.2">
      <c r="B46" s="86" t="s">
        <v>62</v>
      </c>
      <c r="C46" s="234">
        <v>0.5</v>
      </c>
      <c r="D46" s="239">
        <v>7.3999999999999996E-2</v>
      </c>
      <c r="E46" s="240">
        <v>1.0720000000000001</v>
      </c>
      <c r="F46" s="237"/>
      <c r="G46" s="234">
        <v>0.5</v>
      </c>
      <c r="H46" s="239">
        <v>7.3999999999999996E-2</v>
      </c>
      <c r="I46" s="240">
        <v>1.0720000000000001</v>
      </c>
      <c r="J46" s="237"/>
      <c r="K46" s="375">
        <v>0</v>
      </c>
      <c r="L46" s="239">
        <v>0</v>
      </c>
      <c r="M46" s="240">
        <v>0</v>
      </c>
      <c r="N46" s="237"/>
      <c r="O46" s="234">
        <v>0</v>
      </c>
      <c r="P46" s="239">
        <v>0</v>
      </c>
      <c r="Q46" s="240">
        <v>0</v>
      </c>
    </row>
    <row r="47" spans="2:17" s="86" customFormat="1" ht="12.75" customHeight="1" x14ac:dyDescent="0.2">
      <c r="B47" s="86" t="s">
        <v>63</v>
      </c>
      <c r="C47" s="234">
        <v>0.1</v>
      </c>
      <c r="D47" s="239">
        <v>0</v>
      </c>
      <c r="E47" s="240">
        <v>0.161</v>
      </c>
      <c r="F47" s="237"/>
      <c r="G47" s="234">
        <v>0</v>
      </c>
      <c r="H47" s="239">
        <v>0</v>
      </c>
      <c r="I47" s="240">
        <v>0</v>
      </c>
      <c r="J47" s="237"/>
      <c r="K47" s="234">
        <v>0</v>
      </c>
      <c r="L47" s="239">
        <v>0</v>
      </c>
      <c r="M47" s="240">
        <v>0</v>
      </c>
      <c r="N47" s="237"/>
      <c r="O47" s="234">
        <v>0.1</v>
      </c>
      <c r="P47" s="239">
        <v>0</v>
      </c>
      <c r="Q47" s="240">
        <v>0.161</v>
      </c>
    </row>
    <row r="48" spans="2:17" s="86" customFormat="1" ht="12.75" customHeight="1" x14ac:dyDescent="0.2">
      <c r="B48" s="86" t="s">
        <v>65</v>
      </c>
      <c r="C48" s="234">
        <v>0.1</v>
      </c>
      <c r="D48" s="239">
        <v>3.3000000000000002E-2</v>
      </c>
      <c r="E48" s="240">
        <v>0.19500000000000001</v>
      </c>
      <c r="F48" s="237"/>
      <c r="G48" s="238" t="s">
        <v>119</v>
      </c>
      <c r="H48" s="235" t="s">
        <v>119</v>
      </c>
      <c r="I48" s="236" t="s">
        <v>119</v>
      </c>
      <c r="J48" s="237"/>
      <c r="K48" s="238" t="s">
        <v>119</v>
      </c>
      <c r="L48" s="235" t="s">
        <v>119</v>
      </c>
      <c r="M48" s="236" t="s">
        <v>119</v>
      </c>
      <c r="N48" s="237"/>
      <c r="O48" s="234">
        <v>0.1</v>
      </c>
      <c r="P48" s="239">
        <v>3.3000000000000002E-2</v>
      </c>
      <c r="Q48" s="240">
        <v>0.19500000000000001</v>
      </c>
    </row>
    <row r="49" spans="2:20" s="86" customFormat="1" ht="12.75" customHeight="1" x14ac:dyDescent="0.2">
      <c r="B49" s="86" t="s">
        <v>29</v>
      </c>
      <c r="C49" s="375">
        <v>0.7</v>
      </c>
      <c r="D49" s="239">
        <v>0.39100000000000001</v>
      </c>
      <c r="E49" s="240">
        <v>1.123</v>
      </c>
      <c r="F49" s="237"/>
      <c r="G49" s="238" t="s">
        <v>119</v>
      </c>
      <c r="H49" s="235" t="s">
        <v>119</v>
      </c>
      <c r="I49" s="236" t="s">
        <v>119</v>
      </c>
      <c r="J49" s="237"/>
      <c r="K49" s="238" t="s">
        <v>119</v>
      </c>
      <c r="L49" s="235" t="s">
        <v>119</v>
      </c>
      <c r="M49" s="236" t="s">
        <v>119</v>
      </c>
      <c r="N49" s="237"/>
      <c r="O49" s="375">
        <v>0.7</v>
      </c>
      <c r="P49" s="239">
        <v>0.39100000000000001</v>
      </c>
      <c r="Q49" s="240">
        <v>1.123</v>
      </c>
    </row>
    <row r="50" spans="2:20" s="86" customFormat="1" ht="12.75" customHeight="1" x14ac:dyDescent="0.2">
      <c r="B50" s="86" t="s">
        <v>64</v>
      </c>
      <c r="C50" s="234">
        <v>0.4</v>
      </c>
      <c r="D50" s="239">
        <v>0.104</v>
      </c>
      <c r="E50" s="240">
        <v>0.72599999999999998</v>
      </c>
      <c r="F50" s="237"/>
      <c r="G50" s="234">
        <v>0.2</v>
      </c>
      <c r="H50" s="239">
        <v>3.2000000000000001E-2</v>
      </c>
      <c r="I50" s="240">
        <v>0.50700000000000001</v>
      </c>
      <c r="J50" s="237"/>
      <c r="K50" s="375">
        <v>0.1</v>
      </c>
      <c r="L50" s="239">
        <v>7.0000000000000001E-3</v>
      </c>
      <c r="M50" s="240">
        <v>0.378</v>
      </c>
      <c r="N50" s="237"/>
      <c r="O50" s="234">
        <v>0</v>
      </c>
      <c r="P50" s="239">
        <v>0</v>
      </c>
      <c r="Q50" s="240">
        <v>0</v>
      </c>
    </row>
    <row r="51" spans="2:20" s="86" customFormat="1" ht="22.5" customHeight="1" x14ac:dyDescent="0.2">
      <c r="B51" s="86" t="s">
        <v>6</v>
      </c>
      <c r="C51" s="234">
        <v>5.0999999999999996</v>
      </c>
      <c r="D51" s="239">
        <v>4.0199999999999996</v>
      </c>
      <c r="E51" s="240">
        <v>6.258</v>
      </c>
      <c r="F51" s="237"/>
      <c r="G51" s="234">
        <v>3.2</v>
      </c>
      <c r="H51" s="239">
        <v>2.2559999999999998</v>
      </c>
      <c r="I51" s="240">
        <v>4.2240000000000002</v>
      </c>
      <c r="J51" s="237"/>
      <c r="K51" s="234">
        <v>0.4</v>
      </c>
      <c r="L51" s="239">
        <v>0.17</v>
      </c>
      <c r="M51" s="240">
        <v>0.67600000000000005</v>
      </c>
      <c r="N51" s="237"/>
      <c r="O51" s="375">
        <v>1.5</v>
      </c>
      <c r="P51" s="239">
        <v>1.093</v>
      </c>
      <c r="Q51" s="240">
        <v>1.9590000000000001</v>
      </c>
    </row>
    <row r="52" spans="2:20" s="86" customFormat="1" ht="12.75" customHeight="1" x14ac:dyDescent="0.2">
      <c r="C52" s="123"/>
      <c r="D52" s="38"/>
      <c r="E52" s="26"/>
      <c r="F52" s="76"/>
      <c r="G52" s="123"/>
      <c r="H52" s="38"/>
      <c r="I52" s="26"/>
      <c r="J52" s="76"/>
      <c r="K52" s="123"/>
      <c r="L52" s="38"/>
      <c r="M52" s="26"/>
      <c r="N52" s="76"/>
      <c r="O52" s="123"/>
      <c r="P52" s="38"/>
      <c r="Q52" s="26"/>
    </row>
    <row r="53" spans="2:20" s="86" customFormat="1" ht="12.75" customHeight="1" x14ac:dyDescent="0.2">
      <c r="C53" s="123"/>
      <c r="D53" s="38"/>
      <c r="E53" s="26"/>
      <c r="F53" s="76"/>
      <c r="G53" s="123"/>
      <c r="H53" s="38"/>
      <c r="I53" s="26"/>
      <c r="J53" s="76"/>
      <c r="K53" s="123"/>
      <c r="L53" s="38"/>
      <c r="M53" s="26"/>
      <c r="N53" s="76"/>
      <c r="O53" s="123"/>
      <c r="P53" s="38"/>
      <c r="Q53" s="26"/>
    </row>
    <row r="54" spans="2:20" s="86" customFormat="1" ht="12.75" customHeight="1" x14ac:dyDescent="0.2">
      <c r="B54" s="139" t="s">
        <v>107</v>
      </c>
      <c r="C54" s="394"/>
      <c r="D54" s="394"/>
      <c r="E54" s="394"/>
      <c r="F54" s="165"/>
      <c r="G54" s="394"/>
      <c r="H54" s="394"/>
      <c r="I54" s="394"/>
      <c r="J54" s="165"/>
      <c r="K54" s="394"/>
      <c r="L54" s="394"/>
      <c r="M54" s="394"/>
      <c r="N54" s="165"/>
      <c r="O54" s="394"/>
      <c r="P54" s="394"/>
      <c r="Q54" s="394"/>
      <c r="S54" s="140"/>
      <c r="T54" s="141"/>
    </row>
    <row r="55" spans="2:20" s="86" customFormat="1" ht="12.75" customHeight="1" x14ac:dyDescent="0.2">
      <c r="B55" s="124"/>
      <c r="C55" s="395" t="s">
        <v>198</v>
      </c>
      <c r="D55" s="395"/>
      <c r="E55" s="395"/>
      <c r="F55" s="165"/>
      <c r="G55" s="395" t="s">
        <v>3</v>
      </c>
      <c r="H55" s="395"/>
      <c r="I55" s="395"/>
      <c r="J55" s="165"/>
      <c r="K55" s="395" t="s">
        <v>50</v>
      </c>
      <c r="L55" s="395"/>
      <c r="M55" s="395"/>
      <c r="N55" s="165"/>
      <c r="O55" s="395" t="s">
        <v>5</v>
      </c>
      <c r="P55" s="395"/>
      <c r="Q55" s="395"/>
    </row>
    <row r="56" spans="2:20" s="86" customFormat="1" ht="12.75" customHeight="1" x14ac:dyDescent="0.2">
      <c r="B56" s="86" t="s">
        <v>53</v>
      </c>
      <c r="C56" s="374">
        <v>0.5</v>
      </c>
      <c r="D56" s="183">
        <v>0.32100000000000001</v>
      </c>
      <c r="E56" s="184">
        <v>0.73199999999999998</v>
      </c>
      <c r="F56" s="76"/>
      <c r="G56" s="374">
        <v>0.3</v>
      </c>
      <c r="H56" s="183">
        <v>0.10199999999999999</v>
      </c>
      <c r="I56" s="184">
        <v>0.443</v>
      </c>
      <c r="J56" s="76"/>
      <c r="K56" s="185">
        <v>0.2</v>
      </c>
      <c r="L56" s="183">
        <v>0.128</v>
      </c>
      <c r="M56" s="184">
        <v>0.32100000000000001</v>
      </c>
      <c r="N56" s="76"/>
      <c r="O56" s="374">
        <v>0</v>
      </c>
      <c r="P56" s="183">
        <v>2E-3</v>
      </c>
      <c r="Q56" s="184">
        <v>9.1999999999999998E-2</v>
      </c>
    </row>
    <row r="57" spans="2:20" s="86" customFormat="1" ht="12.75" customHeight="1" x14ac:dyDescent="0.2">
      <c r="B57" s="86" t="s">
        <v>54</v>
      </c>
      <c r="C57" s="234">
        <v>0.1</v>
      </c>
      <c r="D57" s="239">
        <v>4.7E-2</v>
      </c>
      <c r="E57" s="240">
        <v>0.23799999999999999</v>
      </c>
      <c r="F57" s="237"/>
      <c r="G57" s="234">
        <v>0</v>
      </c>
      <c r="H57" s="239">
        <v>0</v>
      </c>
      <c r="I57" s="240">
        <v>8.5000000000000006E-2</v>
      </c>
      <c r="J57" s="237"/>
      <c r="K57" s="234">
        <v>0</v>
      </c>
      <c r="L57" s="239">
        <v>0</v>
      </c>
      <c r="M57" s="240">
        <v>9.8000000000000004E-2</v>
      </c>
      <c r="N57" s="237"/>
      <c r="O57" s="234">
        <v>0.1</v>
      </c>
      <c r="P57" s="239">
        <v>6.0000000000000001E-3</v>
      </c>
      <c r="Q57" s="240">
        <v>0.14000000000000001</v>
      </c>
    </row>
    <row r="58" spans="2:20" s="86" customFormat="1" ht="12.75" customHeight="1" x14ac:dyDescent="0.2">
      <c r="B58" s="86" t="s">
        <v>55</v>
      </c>
      <c r="C58" s="234">
        <v>0</v>
      </c>
      <c r="D58" s="239">
        <v>0</v>
      </c>
      <c r="E58" s="240">
        <v>9.1999999999999998E-2</v>
      </c>
      <c r="F58" s="237"/>
      <c r="G58" s="234">
        <v>0</v>
      </c>
      <c r="H58" s="239">
        <v>0</v>
      </c>
      <c r="I58" s="240">
        <v>6.4000000000000001E-2</v>
      </c>
      <c r="J58" s="237"/>
      <c r="K58" s="234">
        <v>0</v>
      </c>
      <c r="L58" s="239">
        <v>0</v>
      </c>
      <c r="M58" s="240">
        <v>4.2999999999999997E-2</v>
      </c>
      <c r="N58" s="237"/>
      <c r="O58" s="238" t="s">
        <v>119</v>
      </c>
      <c r="P58" s="235" t="s">
        <v>119</v>
      </c>
      <c r="Q58" s="236" t="s">
        <v>119</v>
      </c>
    </row>
    <row r="59" spans="2:20" s="86" customFormat="1" ht="12.75" customHeight="1" x14ac:dyDescent="0.2">
      <c r="B59" s="86" t="s">
        <v>56</v>
      </c>
      <c r="C59" s="234">
        <v>0</v>
      </c>
      <c r="D59" s="239">
        <v>0</v>
      </c>
      <c r="E59" s="240">
        <v>0.111</v>
      </c>
      <c r="F59" s="237"/>
      <c r="G59" s="234">
        <v>0</v>
      </c>
      <c r="H59" s="239">
        <v>0</v>
      </c>
      <c r="I59" s="240">
        <v>0.111</v>
      </c>
      <c r="J59" s="237"/>
      <c r="K59" s="234">
        <v>0</v>
      </c>
      <c r="L59" s="239">
        <v>0</v>
      </c>
      <c r="M59" s="240">
        <v>0</v>
      </c>
      <c r="N59" s="237"/>
      <c r="O59" s="238" t="s">
        <v>119</v>
      </c>
      <c r="P59" s="235" t="s">
        <v>119</v>
      </c>
      <c r="Q59" s="236" t="s">
        <v>119</v>
      </c>
    </row>
    <row r="60" spans="2:20" s="86" customFormat="1" ht="12.75" customHeight="1" x14ac:dyDescent="0.2">
      <c r="B60" s="86" t="s">
        <v>57</v>
      </c>
      <c r="C60" s="375">
        <v>0.1</v>
      </c>
      <c r="D60" s="239">
        <v>1.6E-2</v>
      </c>
      <c r="E60" s="240">
        <v>0.105</v>
      </c>
      <c r="F60" s="237"/>
      <c r="G60" s="375">
        <v>0</v>
      </c>
      <c r="H60" s="239">
        <v>0</v>
      </c>
      <c r="I60" s="240">
        <v>0</v>
      </c>
      <c r="J60" s="237"/>
      <c r="K60" s="234">
        <v>0</v>
      </c>
      <c r="L60" s="239">
        <v>4.0000000000000001E-3</v>
      </c>
      <c r="M60" s="240">
        <v>7.2999999999999995E-2</v>
      </c>
      <c r="N60" s="237"/>
      <c r="O60" s="234">
        <v>0</v>
      </c>
      <c r="P60" s="239">
        <v>0</v>
      </c>
      <c r="Q60" s="240">
        <v>5.3999999999999999E-2</v>
      </c>
    </row>
    <row r="61" spans="2:20" s="86" customFormat="1" ht="12.75" customHeight="1" x14ac:dyDescent="0.2">
      <c r="B61" s="86" t="s">
        <v>58</v>
      </c>
      <c r="C61" s="234">
        <v>0</v>
      </c>
      <c r="D61" s="239">
        <v>0</v>
      </c>
      <c r="E61" s="240">
        <v>4.8000000000000001E-2</v>
      </c>
      <c r="F61" s="237"/>
      <c r="G61" s="234">
        <v>0</v>
      </c>
      <c r="H61" s="239">
        <v>0</v>
      </c>
      <c r="I61" s="240">
        <v>0</v>
      </c>
      <c r="J61" s="237"/>
      <c r="K61" s="375">
        <v>0</v>
      </c>
      <c r="L61" s="239">
        <v>0</v>
      </c>
      <c r="M61" s="240">
        <v>4.1000000000000002E-2</v>
      </c>
      <c r="N61" s="237"/>
      <c r="O61" s="234">
        <v>0</v>
      </c>
      <c r="P61" s="239">
        <v>0</v>
      </c>
      <c r="Q61" s="240">
        <v>0.01</v>
      </c>
    </row>
    <row r="62" spans="2:20" s="86" customFormat="1" ht="12.75" customHeight="1" x14ac:dyDescent="0.2">
      <c r="B62" s="86" t="s">
        <v>28</v>
      </c>
      <c r="C62" s="234" t="s">
        <v>119</v>
      </c>
      <c r="D62" s="235" t="s">
        <v>119</v>
      </c>
      <c r="E62" s="236" t="s">
        <v>119</v>
      </c>
      <c r="F62" s="237"/>
      <c r="G62" s="238" t="s">
        <v>119</v>
      </c>
      <c r="H62" s="235" t="s">
        <v>119</v>
      </c>
      <c r="I62" s="236" t="s">
        <v>119</v>
      </c>
      <c r="J62" s="237"/>
      <c r="K62" s="238" t="s">
        <v>119</v>
      </c>
      <c r="L62" s="235" t="s">
        <v>119</v>
      </c>
      <c r="M62" s="236" t="s">
        <v>119</v>
      </c>
      <c r="N62" s="237"/>
      <c r="O62" s="234" t="s">
        <v>119</v>
      </c>
      <c r="P62" s="239" t="s">
        <v>119</v>
      </c>
      <c r="Q62" s="240" t="s">
        <v>119</v>
      </c>
    </row>
    <row r="63" spans="2:20" s="86" customFormat="1" ht="12.75" customHeight="1" x14ac:dyDescent="0.2">
      <c r="B63" s="86" t="s">
        <v>9</v>
      </c>
      <c r="C63" s="234" t="s">
        <v>119</v>
      </c>
      <c r="D63" s="235" t="s">
        <v>119</v>
      </c>
      <c r="E63" s="236" t="s">
        <v>119</v>
      </c>
      <c r="F63" s="237"/>
      <c r="G63" s="238" t="s">
        <v>119</v>
      </c>
      <c r="H63" s="235" t="s">
        <v>119</v>
      </c>
      <c r="I63" s="236" t="s">
        <v>119</v>
      </c>
      <c r="J63" s="237"/>
      <c r="K63" s="238" t="s">
        <v>119</v>
      </c>
      <c r="L63" s="235" t="s">
        <v>119</v>
      </c>
      <c r="M63" s="236" t="s">
        <v>119</v>
      </c>
      <c r="N63" s="237"/>
      <c r="O63" s="238" t="s">
        <v>119</v>
      </c>
      <c r="P63" s="235" t="s">
        <v>119</v>
      </c>
      <c r="Q63" s="236" t="s">
        <v>119</v>
      </c>
    </row>
    <row r="64" spans="2:20" s="86" customFormat="1" ht="12.75" customHeight="1" x14ac:dyDescent="0.2">
      <c r="B64" s="86" t="s">
        <v>59</v>
      </c>
      <c r="C64" s="234">
        <v>0</v>
      </c>
      <c r="D64" s="239">
        <v>0</v>
      </c>
      <c r="E64" s="240">
        <v>0</v>
      </c>
      <c r="F64" s="237"/>
      <c r="G64" s="234">
        <v>0</v>
      </c>
      <c r="H64" s="239">
        <v>0</v>
      </c>
      <c r="I64" s="240">
        <v>0</v>
      </c>
      <c r="J64" s="237"/>
      <c r="K64" s="234">
        <v>0</v>
      </c>
      <c r="L64" s="239">
        <v>0</v>
      </c>
      <c r="M64" s="240">
        <v>0</v>
      </c>
      <c r="N64" s="237"/>
      <c r="O64" s="234">
        <v>0</v>
      </c>
      <c r="P64" s="239">
        <v>0</v>
      </c>
      <c r="Q64" s="240">
        <v>0</v>
      </c>
    </row>
    <row r="65" spans="2:17" s="86" customFormat="1" ht="12.75" customHeight="1" x14ac:dyDescent="0.2">
      <c r="B65" s="86" t="s">
        <v>60</v>
      </c>
      <c r="C65" s="234">
        <v>0.4</v>
      </c>
      <c r="D65" s="239">
        <v>0.215</v>
      </c>
      <c r="E65" s="240">
        <v>0.67900000000000005</v>
      </c>
      <c r="F65" s="237"/>
      <c r="G65" s="234">
        <v>0.4</v>
      </c>
      <c r="H65" s="239">
        <v>0.185</v>
      </c>
      <c r="I65" s="240">
        <v>0.64100000000000001</v>
      </c>
      <c r="J65" s="237"/>
      <c r="K65" s="375">
        <v>0</v>
      </c>
      <c r="L65" s="239">
        <v>0</v>
      </c>
      <c r="M65" s="240">
        <v>4.2999999999999997E-2</v>
      </c>
      <c r="N65" s="237"/>
      <c r="O65" s="234">
        <v>0</v>
      </c>
      <c r="P65" s="239">
        <v>0</v>
      </c>
      <c r="Q65" s="240">
        <v>4.9000000000000002E-2</v>
      </c>
    </row>
    <row r="66" spans="2:17" s="86" customFormat="1" ht="12.75" customHeight="1" x14ac:dyDescent="0.2">
      <c r="B66" s="86" t="s">
        <v>115</v>
      </c>
      <c r="C66" s="234">
        <v>0.1</v>
      </c>
      <c r="D66" s="239">
        <v>7.3999999999999996E-2</v>
      </c>
      <c r="E66" s="240">
        <v>0.20899999999999999</v>
      </c>
      <c r="F66" s="237"/>
      <c r="G66" s="375">
        <v>0</v>
      </c>
      <c r="H66" s="239">
        <v>0</v>
      </c>
      <c r="I66" s="240">
        <v>0</v>
      </c>
      <c r="J66" s="237"/>
      <c r="K66" s="234">
        <v>0.1</v>
      </c>
      <c r="L66" s="239">
        <v>2.5999999999999999E-2</v>
      </c>
      <c r="M66" s="240">
        <v>0.109</v>
      </c>
      <c r="N66" s="237"/>
      <c r="O66" s="234">
        <v>0.1</v>
      </c>
      <c r="P66" s="239">
        <v>2.3E-2</v>
      </c>
      <c r="Q66" s="240">
        <v>0.13200000000000001</v>
      </c>
    </row>
    <row r="67" spans="2:17" s="86" customFormat="1" ht="12.75" customHeight="1" x14ac:dyDescent="0.2">
      <c r="B67" s="86" t="s">
        <v>67</v>
      </c>
      <c r="C67" s="234">
        <v>0.3</v>
      </c>
      <c r="D67" s="239">
        <v>0.17</v>
      </c>
      <c r="E67" s="240">
        <v>0.35099999999999998</v>
      </c>
      <c r="F67" s="237"/>
      <c r="G67" s="234">
        <v>0</v>
      </c>
      <c r="H67" s="239">
        <v>2E-3</v>
      </c>
      <c r="I67" s="240">
        <v>7.0000000000000007E-2</v>
      </c>
      <c r="J67" s="237"/>
      <c r="K67" s="234">
        <v>0.2</v>
      </c>
      <c r="L67" s="239">
        <v>0.112</v>
      </c>
      <c r="M67" s="240">
        <v>0.248</v>
      </c>
      <c r="N67" s="237"/>
      <c r="O67" s="234">
        <v>0.1</v>
      </c>
      <c r="P67" s="239">
        <v>0.01</v>
      </c>
      <c r="Q67" s="240">
        <v>0.105</v>
      </c>
    </row>
    <row r="68" spans="2:17" s="86" customFormat="1" ht="12.75" customHeight="1" x14ac:dyDescent="0.2">
      <c r="B68" s="86" t="s">
        <v>61</v>
      </c>
      <c r="C68" s="234">
        <v>0.1</v>
      </c>
      <c r="D68" s="239">
        <v>6.0000000000000001E-3</v>
      </c>
      <c r="E68" s="240">
        <v>0.14599999999999999</v>
      </c>
      <c r="F68" s="237"/>
      <c r="G68" s="234">
        <v>0</v>
      </c>
      <c r="H68" s="239">
        <v>0</v>
      </c>
      <c r="I68" s="240">
        <v>0.11</v>
      </c>
      <c r="J68" s="237"/>
      <c r="K68" s="375">
        <v>0</v>
      </c>
      <c r="L68" s="239">
        <v>0</v>
      </c>
      <c r="M68" s="240">
        <v>8.0000000000000002E-3</v>
      </c>
      <c r="N68" s="237"/>
      <c r="O68" s="234">
        <v>0</v>
      </c>
      <c r="P68" s="239">
        <v>0</v>
      </c>
      <c r="Q68" s="240">
        <v>6.2E-2</v>
      </c>
    </row>
    <row r="69" spans="2:17" s="86" customFormat="1" ht="12.75" customHeight="1" x14ac:dyDescent="0.2">
      <c r="B69" s="86" t="s">
        <v>8</v>
      </c>
      <c r="C69" s="234" t="s">
        <v>119</v>
      </c>
      <c r="D69" s="235" t="s">
        <v>119</v>
      </c>
      <c r="E69" s="236" t="s">
        <v>119</v>
      </c>
      <c r="F69" s="237"/>
      <c r="G69" s="238" t="s">
        <v>119</v>
      </c>
      <c r="H69" s="235" t="s">
        <v>119</v>
      </c>
      <c r="I69" s="236" t="s">
        <v>119</v>
      </c>
      <c r="J69" s="237"/>
      <c r="K69" s="238" t="s">
        <v>119</v>
      </c>
      <c r="L69" s="235" t="s">
        <v>119</v>
      </c>
      <c r="M69" s="236" t="s">
        <v>119</v>
      </c>
      <c r="N69" s="237"/>
      <c r="O69" s="238" t="s">
        <v>119</v>
      </c>
      <c r="P69" s="235" t="s">
        <v>119</v>
      </c>
      <c r="Q69" s="236" t="s">
        <v>119</v>
      </c>
    </row>
    <row r="70" spans="2:17" s="86" customFormat="1" ht="12.75" customHeight="1" x14ac:dyDescent="0.2">
      <c r="B70" s="86" t="s">
        <v>62</v>
      </c>
      <c r="C70" s="234">
        <v>0.4</v>
      </c>
      <c r="D70" s="239">
        <v>0.16800000000000001</v>
      </c>
      <c r="E70" s="240">
        <v>0.59599999999999997</v>
      </c>
      <c r="F70" s="237"/>
      <c r="G70" s="234">
        <v>0.2</v>
      </c>
      <c r="H70" s="239">
        <v>8.4000000000000005E-2</v>
      </c>
      <c r="I70" s="240">
        <v>0.46300000000000002</v>
      </c>
      <c r="J70" s="237"/>
      <c r="K70" s="234">
        <v>0.1</v>
      </c>
      <c r="L70" s="239">
        <v>0</v>
      </c>
      <c r="M70" s="240">
        <v>0.115</v>
      </c>
      <c r="N70" s="237"/>
      <c r="O70" s="234">
        <v>0.1</v>
      </c>
      <c r="P70" s="239">
        <v>0</v>
      </c>
      <c r="Q70" s="240">
        <v>0.16</v>
      </c>
    </row>
    <row r="71" spans="2:17" s="86" customFormat="1" ht="12.75" customHeight="1" x14ac:dyDescent="0.2">
      <c r="B71" s="86" t="s">
        <v>63</v>
      </c>
      <c r="C71" s="234">
        <v>0.2</v>
      </c>
      <c r="D71" s="239">
        <v>8.2000000000000003E-2</v>
      </c>
      <c r="E71" s="240">
        <v>0.28999999999999998</v>
      </c>
      <c r="F71" s="237"/>
      <c r="G71" s="234">
        <v>0</v>
      </c>
      <c r="H71" s="239">
        <v>0</v>
      </c>
      <c r="I71" s="240">
        <v>0</v>
      </c>
      <c r="J71" s="237"/>
      <c r="K71" s="234">
        <v>0</v>
      </c>
      <c r="L71" s="239">
        <v>0</v>
      </c>
      <c r="M71" s="240">
        <v>0.02</v>
      </c>
      <c r="N71" s="237"/>
      <c r="O71" s="234">
        <v>0.2</v>
      </c>
      <c r="P71" s="239">
        <v>7.5999999999999998E-2</v>
      </c>
      <c r="Q71" s="240">
        <v>0.28100000000000003</v>
      </c>
    </row>
    <row r="72" spans="2:17" s="86" customFormat="1" ht="12.75" customHeight="1" x14ac:dyDescent="0.2">
      <c r="B72" s="86" t="s">
        <v>65</v>
      </c>
      <c r="C72" s="185">
        <v>0.3</v>
      </c>
      <c r="D72" s="183">
        <v>0.13500000000000001</v>
      </c>
      <c r="E72" s="184">
        <v>0.41499999999999998</v>
      </c>
      <c r="F72" s="76"/>
      <c r="G72" s="123" t="s">
        <v>119</v>
      </c>
      <c r="H72" s="38" t="s">
        <v>119</v>
      </c>
      <c r="I72" s="26" t="s">
        <v>119</v>
      </c>
      <c r="J72" s="76"/>
      <c r="K72" s="123" t="s">
        <v>119</v>
      </c>
      <c r="L72" s="38" t="s">
        <v>119</v>
      </c>
      <c r="M72" s="26" t="s">
        <v>119</v>
      </c>
      <c r="N72" s="76"/>
      <c r="O72" s="185">
        <v>0.3</v>
      </c>
      <c r="P72" s="183">
        <v>0.13500000000000001</v>
      </c>
      <c r="Q72" s="184">
        <v>0.41499999999999998</v>
      </c>
    </row>
    <row r="73" spans="2:17" s="86" customFormat="1" ht="12.75" customHeight="1" x14ac:dyDescent="0.2">
      <c r="B73" s="86" t="s">
        <v>29</v>
      </c>
      <c r="C73" s="374">
        <v>0</v>
      </c>
      <c r="D73" s="183">
        <v>0</v>
      </c>
      <c r="E73" s="184">
        <v>0</v>
      </c>
      <c r="F73" s="76"/>
      <c r="G73" s="123" t="s">
        <v>119</v>
      </c>
      <c r="H73" s="38" t="s">
        <v>119</v>
      </c>
      <c r="I73" s="26" t="s">
        <v>119</v>
      </c>
      <c r="J73" s="76"/>
      <c r="K73" s="123" t="s">
        <v>119</v>
      </c>
      <c r="L73" s="38" t="s">
        <v>119</v>
      </c>
      <c r="M73" s="26" t="s">
        <v>119</v>
      </c>
      <c r="N73" s="76"/>
      <c r="O73" s="374">
        <v>0</v>
      </c>
      <c r="P73" s="183">
        <v>0</v>
      </c>
      <c r="Q73" s="184">
        <v>0</v>
      </c>
    </row>
    <row r="74" spans="2:17" s="86" customFormat="1" ht="12.75" customHeight="1" x14ac:dyDescent="0.2">
      <c r="B74" s="86" t="s">
        <v>64</v>
      </c>
      <c r="C74" s="185">
        <v>0.4</v>
      </c>
      <c r="D74" s="183">
        <v>0.215</v>
      </c>
      <c r="E74" s="184">
        <v>0.52300000000000002</v>
      </c>
      <c r="F74" s="76"/>
      <c r="G74" s="185">
        <v>0.2</v>
      </c>
      <c r="H74" s="183">
        <v>7.4999999999999997E-2</v>
      </c>
      <c r="I74" s="184">
        <v>0.317</v>
      </c>
      <c r="J74" s="76"/>
      <c r="K74" s="185">
        <v>0.1</v>
      </c>
      <c r="L74" s="183">
        <v>6.3E-2</v>
      </c>
      <c r="M74" s="184">
        <v>0.24</v>
      </c>
      <c r="N74" s="76"/>
      <c r="O74" s="185">
        <v>0</v>
      </c>
      <c r="P74" s="183">
        <v>7.0000000000000001E-3</v>
      </c>
      <c r="Q74" s="184">
        <v>6.6000000000000003E-2</v>
      </c>
    </row>
    <row r="75" spans="2:17" s="86" customFormat="1" ht="22.5" customHeight="1" x14ac:dyDescent="0.2">
      <c r="B75" s="86" t="s">
        <v>6</v>
      </c>
      <c r="C75" s="185">
        <v>2.9</v>
      </c>
      <c r="D75" s="183">
        <v>2.387</v>
      </c>
      <c r="E75" s="184">
        <v>3.339</v>
      </c>
      <c r="F75" s="76"/>
      <c r="G75" s="185">
        <v>1.2</v>
      </c>
      <c r="H75" s="183">
        <v>0.88800000000000001</v>
      </c>
      <c r="I75" s="184">
        <v>1.6479999999999999</v>
      </c>
      <c r="J75" s="76"/>
      <c r="K75" s="185">
        <v>0.8</v>
      </c>
      <c r="L75" s="183">
        <v>0.60799999999999998</v>
      </c>
      <c r="M75" s="184">
        <v>0.97099999999999997</v>
      </c>
      <c r="N75" s="76"/>
      <c r="O75" s="185">
        <v>0.8</v>
      </c>
      <c r="P75" s="183">
        <v>0.59699999999999998</v>
      </c>
      <c r="Q75" s="184">
        <v>1.0640000000000001</v>
      </c>
    </row>
    <row r="76" spans="2:17" s="86" customFormat="1" ht="12.75" customHeight="1" x14ac:dyDescent="0.2">
      <c r="C76" s="123"/>
      <c r="D76" s="38"/>
      <c r="E76" s="26"/>
      <c r="F76" s="76"/>
      <c r="G76" s="123"/>
      <c r="H76" s="38"/>
      <c r="I76" s="26"/>
      <c r="J76" s="76"/>
      <c r="K76" s="123"/>
      <c r="L76" s="38"/>
      <c r="M76" s="26"/>
      <c r="N76" s="76"/>
      <c r="O76" s="123"/>
      <c r="P76" s="38"/>
      <c r="Q76" s="26"/>
    </row>
    <row r="77" spans="2:17" s="86" customFormat="1" ht="12.75" customHeight="1" x14ac:dyDescent="0.2">
      <c r="C77" s="123"/>
      <c r="D77" s="38"/>
      <c r="E77" s="26"/>
      <c r="F77" s="76"/>
      <c r="G77" s="123"/>
      <c r="H77" s="38"/>
      <c r="I77" s="26"/>
      <c r="J77" s="76"/>
      <c r="K77" s="123"/>
      <c r="L77" s="38"/>
      <c r="M77" s="26"/>
      <c r="N77" s="76"/>
      <c r="O77" s="123"/>
      <c r="P77" s="38"/>
      <c r="Q77" s="26"/>
    </row>
    <row r="78" spans="2:17" s="86" customFormat="1" ht="12.75" customHeight="1" x14ac:dyDescent="0.2">
      <c r="B78" s="142" t="s">
        <v>10</v>
      </c>
      <c r="C78" s="394"/>
      <c r="D78" s="394"/>
      <c r="E78" s="394"/>
      <c r="F78" s="165"/>
      <c r="G78" s="394"/>
      <c r="H78" s="394"/>
      <c r="I78" s="394"/>
      <c r="J78" s="165"/>
      <c r="K78" s="394"/>
      <c r="L78" s="394"/>
      <c r="M78" s="394"/>
      <c r="N78" s="165"/>
      <c r="O78" s="394"/>
      <c r="P78" s="394"/>
      <c r="Q78" s="394"/>
    </row>
    <row r="79" spans="2:17" s="86" customFormat="1" ht="12.75" customHeight="1" x14ac:dyDescent="0.2">
      <c r="B79" s="124"/>
      <c r="C79" s="395" t="s">
        <v>198</v>
      </c>
      <c r="D79" s="395"/>
      <c r="E79" s="395"/>
      <c r="F79" s="165"/>
      <c r="G79" s="395" t="s">
        <v>3</v>
      </c>
      <c r="H79" s="395"/>
      <c r="I79" s="395"/>
      <c r="J79" s="165"/>
      <c r="K79" s="395" t="s">
        <v>50</v>
      </c>
      <c r="L79" s="395"/>
      <c r="M79" s="395"/>
      <c r="N79" s="165"/>
      <c r="O79" s="395" t="s">
        <v>5</v>
      </c>
      <c r="P79" s="395"/>
      <c r="Q79" s="395"/>
    </row>
    <row r="80" spans="2:17" s="86" customFormat="1" ht="12.75" customHeight="1" x14ac:dyDescent="0.2">
      <c r="B80" s="86" t="s">
        <v>53</v>
      </c>
      <c r="C80" s="185">
        <v>0.8</v>
      </c>
      <c r="D80" s="183">
        <v>0.57099999999999995</v>
      </c>
      <c r="E80" s="184">
        <v>1.075</v>
      </c>
      <c r="F80" s="76"/>
      <c r="G80" s="185">
        <v>0.3</v>
      </c>
      <c r="H80" s="183">
        <v>0.16500000000000001</v>
      </c>
      <c r="I80" s="184">
        <v>0.56799999999999995</v>
      </c>
      <c r="J80" s="76"/>
      <c r="K80" s="185">
        <v>0.3</v>
      </c>
      <c r="L80" s="183">
        <v>0.20499999999999999</v>
      </c>
      <c r="M80" s="184">
        <v>0.46400000000000002</v>
      </c>
      <c r="N80" s="76"/>
      <c r="O80" s="185">
        <v>0.1</v>
      </c>
      <c r="P80" s="183">
        <v>6.0999999999999999E-2</v>
      </c>
      <c r="Q80" s="184">
        <v>0.23599999999999999</v>
      </c>
    </row>
    <row r="81" spans="2:17" s="86" customFormat="1" ht="12.75" customHeight="1" x14ac:dyDescent="0.2">
      <c r="B81" s="86" t="s">
        <v>54</v>
      </c>
      <c r="C81" s="185">
        <v>0.1</v>
      </c>
      <c r="D81" s="183">
        <v>0</v>
      </c>
      <c r="E81" s="184">
        <v>0.16600000000000001</v>
      </c>
      <c r="F81" s="76"/>
      <c r="G81" s="185">
        <v>0</v>
      </c>
      <c r="H81" s="183">
        <v>0</v>
      </c>
      <c r="I81" s="184">
        <v>0</v>
      </c>
      <c r="J81" s="76"/>
      <c r="K81" s="185">
        <v>0</v>
      </c>
      <c r="L81" s="183">
        <v>0</v>
      </c>
      <c r="M81" s="184">
        <v>0</v>
      </c>
      <c r="N81" s="76"/>
      <c r="O81" s="185">
        <v>0.1</v>
      </c>
      <c r="P81" s="183">
        <v>0</v>
      </c>
      <c r="Q81" s="184">
        <v>0.16600000000000001</v>
      </c>
    </row>
    <row r="82" spans="2:17" s="86" customFormat="1" ht="12.75" customHeight="1" x14ac:dyDescent="0.2">
      <c r="B82" s="86" t="s">
        <v>55</v>
      </c>
      <c r="C82" s="374">
        <v>0.3</v>
      </c>
      <c r="D82" s="183">
        <v>7.0999999999999994E-2</v>
      </c>
      <c r="E82" s="184">
        <v>0.504</v>
      </c>
      <c r="F82" s="76"/>
      <c r="G82" s="374">
        <v>0.2</v>
      </c>
      <c r="H82" s="183">
        <v>5.2999999999999999E-2</v>
      </c>
      <c r="I82" s="184">
        <v>0.42599999999999999</v>
      </c>
      <c r="J82" s="76"/>
      <c r="K82" s="374">
        <v>0.1</v>
      </c>
      <c r="L82" s="183">
        <v>0</v>
      </c>
      <c r="M82" s="184">
        <v>0.16300000000000001</v>
      </c>
      <c r="N82" s="76"/>
      <c r="O82" s="123" t="s">
        <v>119</v>
      </c>
      <c r="P82" s="38" t="s">
        <v>119</v>
      </c>
      <c r="Q82" s="26" t="s">
        <v>119</v>
      </c>
    </row>
    <row r="83" spans="2:17" s="86" customFormat="1" ht="12.75" customHeight="1" x14ac:dyDescent="0.2">
      <c r="B83" s="86" t="s">
        <v>56</v>
      </c>
      <c r="C83" s="185">
        <v>0.2</v>
      </c>
      <c r="D83" s="183">
        <v>5.2999999999999999E-2</v>
      </c>
      <c r="E83" s="184">
        <v>0.47699999999999998</v>
      </c>
      <c r="F83" s="76"/>
      <c r="G83" s="185">
        <v>0.2</v>
      </c>
      <c r="H83" s="183">
        <v>5.2999999999999999E-2</v>
      </c>
      <c r="I83" s="184">
        <v>0.47699999999999998</v>
      </c>
      <c r="J83" s="76"/>
      <c r="K83" s="185">
        <v>0</v>
      </c>
      <c r="L83" s="183">
        <v>0</v>
      </c>
      <c r="M83" s="184">
        <v>0</v>
      </c>
      <c r="N83" s="76"/>
      <c r="O83" s="123" t="s">
        <v>119</v>
      </c>
      <c r="P83" s="38" t="s">
        <v>119</v>
      </c>
      <c r="Q83" s="26" t="s">
        <v>119</v>
      </c>
    </row>
    <row r="84" spans="2:17" s="86" customFormat="1" ht="12.75" customHeight="1" x14ac:dyDescent="0.2">
      <c r="B84" s="86" t="s">
        <v>57</v>
      </c>
      <c r="C84" s="234">
        <v>0.5</v>
      </c>
      <c r="D84" s="239">
        <v>0.219</v>
      </c>
      <c r="E84" s="240">
        <v>0.83899999999999997</v>
      </c>
      <c r="F84" s="237"/>
      <c r="G84" s="375">
        <v>0.2</v>
      </c>
      <c r="H84" s="239">
        <v>0</v>
      </c>
      <c r="I84" s="240">
        <v>0.46600000000000003</v>
      </c>
      <c r="J84" s="237"/>
      <c r="K84" s="234">
        <v>0.2</v>
      </c>
      <c r="L84" s="239">
        <v>8.1000000000000003E-2</v>
      </c>
      <c r="M84" s="240">
        <v>0.39500000000000002</v>
      </c>
      <c r="N84" s="237"/>
      <c r="O84" s="234">
        <v>0.1</v>
      </c>
      <c r="P84" s="239">
        <v>0</v>
      </c>
      <c r="Q84" s="184">
        <v>0.23</v>
      </c>
    </row>
    <row r="85" spans="2:17" s="86" customFormat="1" ht="14.25" customHeight="1" x14ac:dyDescent="0.2">
      <c r="B85" s="86" t="s">
        <v>58</v>
      </c>
      <c r="C85" s="234">
        <v>0.1</v>
      </c>
      <c r="D85" s="239">
        <v>3.4000000000000002E-2</v>
      </c>
      <c r="E85" s="240">
        <v>0.22600000000000001</v>
      </c>
      <c r="F85" s="237"/>
      <c r="G85" s="234">
        <v>0</v>
      </c>
      <c r="H85" s="239">
        <v>0</v>
      </c>
      <c r="I85" s="240">
        <v>0</v>
      </c>
      <c r="J85" s="237"/>
      <c r="K85" s="234">
        <v>0.1</v>
      </c>
      <c r="L85" s="239">
        <v>7.0000000000000001E-3</v>
      </c>
      <c r="M85" s="240">
        <v>0.158</v>
      </c>
      <c r="N85" s="237"/>
      <c r="O85" s="234">
        <v>0.1</v>
      </c>
      <c r="P85" s="239">
        <v>0.01</v>
      </c>
      <c r="Q85" s="184">
        <v>0.104</v>
      </c>
    </row>
    <row r="86" spans="2:17" s="86" customFormat="1" ht="12.75" customHeight="1" x14ac:dyDescent="0.2">
      <c r="B86" s="86" t="s">
        <v>28</v>
      </c>
      <c r="C86" s="238" t="s">
        <v>119</v>
      </c>
      <c r="D86" s="235" t="s">
        <v>119</v>
      </c>
      <c r="E86" s="236" t="s">
        <v>119</v>
      </c>
      <c r="F86" s="237"/>
      <c r="G86" s="238" t="s">
        <v>119</v>
      </c>
      <c r="H86" s="235" t="s">
        <v>119</v>
      </c>
      <c r="I86" s="236" t="s">
        <v>119</v>
      </c>
      <c r="J86" s="237"/>
      <c r="K86" s="238" t="s">
        <v>119</v>
      </c>
      <c r="L86" s="235" t="s">
        <v>119</v>
      </c>
      <c r="M86" s="236" t="s">
        <v>119</v>
      </c>
      <c r="N86" s="237"/>
      <c r="O86" s="238" t="s">
        <v>119</v>
      </c>
      <c r="P86" s="235" t="s">
        <v>119</v>
      </c>
      <c r="Q86" s="26" t="s">
        <v>119</v>
      </c>
    </row>
    <row r="87" spans="2:17" s="86" customFormat="1" ht="12.75" customHeight="1" x14ac:dyDescent="0.2">
      <c r="B87" s="86" t="s">
        <v>9</v>
      </c>
      <c r="C87" s="238" t="s">
        <v>119</v>
      </c>
      <c r="D87" s="235" t="s">
        <v>119</v>
      </c>
      <c r="E87" s="236" t="s">
        <v>119</v>
      </c>
      <c r="F87" s="237"/>
      <c r="G87" s="238" t="s">
        <v>119</v>
      </c>
      <c r="H87" s="235" t="s">
        <v>119</v>
      </c>
      <c r="I87" s="236" t="s">
        <v>119</v>
      </c>
      <c r="J87" s="237"/>
      <c r="K87" s="238" t="s">
        <v>119</v>
      </c>
      <c r="L87" s="235" t="s">
        <v>119</v>
      </c>
      <c r="M87" s="236" t="s">
        <v>119</v>
      </c>
      <c r="N87" s="237"/>
      <c r="O87" s="238" t="s">
        <v>119</v>
      </c>
      <c r="P87" s="235" t="s">
        <v>119</v>
      </c>
      <c r="Q87" s="26" t="s">
        <v>119</v>
      </c>
    </row>
    <row r="88" spans="2:17" s="86" customFormat="1" ht="12.75" customHeight="1" x14ac:dyDescent="0.2">
      <c r="B88" s="86" t="s">
        <v>59</v>
      </c>
      <c r="C88" s="234">
        <v>0</v>
      </c>
      <c r="D88" s="239">
        <v>0</v>
      </c>
      <c r="E88" s="240">
        <v>0</v>
      </c>
      <c r="F88" s="237"/>
      <c r="G88" s="234">
        <v>0</v>
      </c>
      <c r="H88" s="239">
        <v>0</v>
      </c>
      <c r="I88" s="240">
        <v>0</v>
      </c>
      <c r="J88" s="237"/>
      <c r="K88" s="234">
        <v>0</v>
      </c>
      <c r="L88" s="239">
        <v>0</v>
      </c>
      <c r="M88" s="240">
        <v>0</v>
      </c>
      <c r="N88" s="237"/>
      <c r="O88" s="234">
        <v>0</v>
      </c>
      <c r="P88" s="239">
        <v>0</v>
      </c>
      <c r="Q88" s="184">
        <v>0</v>
      </c>
    </row>
    <row r="89" spans="2:17" s="86" customFormat="1" ht="12.75" customHeight="1" x14ac:dyDescent="0.2">
      <c r="B89" s="86" t="s">
        <v>60</v>
      </c>
      <c r="C89" s="375">
        <v>0.2</v>
      </c>
      <c r="D89" s="239">
        <v>7.3999999999999996E-2</v>
      </c>
      <c r="E89" s="240">
        <v>0.39100000000000001</v>
      </c>
      <c r="F89" s="237"/>
      <c r="G89" s="234">
        <v>0.1</v>
      </c>
      <c r="H89" s="239">
        <v>1.0999999999999999E-2</v>
      </c>
      <c r="I89" s="240">
        <v>0.29699999999999999</v>
      </c>
      <c r="J89" s="237"/>
      <c r="K89" s="375">
        <v>0</v>
      </c>
      <c r="L89" s="239">
        <v>0</v>
      </c>
      <c r="M89" s="240">
        <v>0</v>
      </c>
      <c r="N89" s="237"/>
      <c r="O89" s="234">
        <v>0.1</v>
      </c>
      <c r="P89" s="239">
        <v>1.0999999999999999E-2</v>
      </c>
      <c r="Q89" s="184">
        <v>0.16300000000000001</v>
      </c>
    </row>
    <row r="90" spans="2:17" s="86" customFormat="1" ht="12.75" customHeight="1" x14ac:dyDescent="0.2">
      <c r="B90" s="86" t="s">
        <v>115</v>
      </c>
      <c r="C90" s="234">
        <v>0</v>
      </c>
      <c r="D90" s="239">
        <v>3.0000000000000001E-3</v>
      </c>
      <c r="E90" s="240">
        <v>3.2000000000000001E-2</v>
      </c>
      <c r="F90" s="237"/>
      <c r="G90" s="234">
        <v>0</v>
      </c>
      <c r="H90" s="239">
        <v>0</v>
      </c>
      <c r="I90" s="240">
        <v>0</v>
      </c>
      <c r="J90" s="237"/>
      <c r="K90" s="234">
        <v>0</v>
      </c>
      <c r="L90" s="239">
        <v>0</v>
      </c>
      <c r="M90" s="240">
        <v>0</v>
      </c>
      <c r="N90" s="237"/>
      <c r="O90" s="234">
        <v>0</v>
      </c>
      <c r="P90" s="239">
        <v>3.0000000000000001E-3</v>
      </c>
      <c r="Q90" s="184">
        <v>3.2000000000000001E-2</v>
      </c>
    </row>
    <row r="91" spans="2:17" s="86" customFormat="1" ht="12.75" customHeight="1" x14ac:dyDescent="0.2">
      <c r="B91" s="86" t="s">
        <v>67</v>
      </c>
      <c r="C91" s="375">
        <v>0.9</v>
      </c>
      <c r="D91" s="239">
        <v>0.752</v>
      </c>
      <c r="E91" s="240">
        <v>1.1299999999999999</v>
      </c>
      <c r="F91" s="237"/>
      <c r="G91" s="375">
        <v>0.2</v>
      </c>
      <c r="H91" s="239">
        <v>0.107</v>
      </c>
      <c r="I91" s="240">
        <v>0.29599999999999999</v>
      </c>
      <c r="J91" s="237"/>
      <c r="K91" s="234">
        <v>0.4</v>
      </c>
      <c r="L91" s="239">
        <v>0.32300000000000001</v>
      </c>
      <c r="M91" s="240">
        <v>0.55900000000000005</v>
      </c>
      <c r="N91" s="237"/>
      <c r="O91" s="234">
        <v>0.3</v>
      </c>
      <c r="P91" s="239">
        <v>0.20300000000000001</v>
      </c>
      <c r="Q91" s="184">
        <v>0.432</v>
      </c>
    </row>
    <row r="92" spans="2:17" s="86" customFormat="1" ht="12.75" customHeight="1" x14ac:dyDescent="0.2">
      <c r="B92" s="86" t="s">
        <v>61</v>
      </c>
      <c r="C92" s="234">
        <v>0.2</v>
      </c>
      <c r="D92" s="239">
        <v>9.4E-2</v>
      </c>
      <c r="E92" s="240">
        <v>0.42099999999999999</v>
      </c>
      <c r="F92" s="237"/>
      <c r="G92" s="234">
        <v>0.1</v>
      </c>
      <c r="H92" s="239">
        <v>0</v>
      </c>
      <c r="I92" s="240">
        <v>0.23599999999999999</v>
      </c>
      <c r="J92" s="237"/>
      <c r="K92" s="375">
        <v>0.1</v>
      </c>
      <c r="L92" s="239">
        <v>2.3E-2</v>
      </c>
      <c r="M92" s="240">
        <v>0.15</v>
      </c>
      <c r="N92" s="237"/>
      <c r="O92" s="234">
        <v>0.1</v>
      </c>
      <c r="P92" s="239">
        <v>2E-3</v>
      </c>
      <c r="Q92" s="184">
        <v>0.16500000000000001</v>
      </c>
    </row>
    <row r="93" spans="2:17" s="86" customFormat="1" ht="12.75" customHeight="1" x14ac:dyDescent="0.2">
      <c r="B93" s="86" t="s">
        <v>8</v>
      </c>
      <c r="C93" s="238" t="s">
        <v>119</v>
      </c>
      <c r="D93" s="235" t="s">
        <v>119</v>
      </c>
      <c r="E93" s="236" t="s">
        <v>119</v>
      </c>
      <c r="F93" s="237"/>
      <c r="G93" s="238" t="s">
        <v>119</v>
      </c>
      <c r="H93" s="235" t="s">
        <v>119</v>
      </c>
      <c r="I93" s="236" t="s">
        <v>119</v>
      </c>
      <c r="J93" s="237"/>
      <c r="K93" s="238" t="s">
        <v>119</v>
      </c>
      <c r="L93" s="235" t="s">
        <v>119</v>
      </c>
      <c r="M93" s="236" t="s">
        <v>119</v>
      </c>
      <c r="N93" s="237"/>
      <c r="O93" s="238" t="s">
        <v>119</v>
      </c>
      <c r="P93" s="235" t="s">
        <v>119</v>
      </c>
      <c r="Q93" s="26" t="s">
        <v>119</v>
      </c>
    </row>
    <row r="94" spans="2:17" s="86" customFormat="1" ht="12.75" customHeight="1" x14ac:dyDescent="0.2">
      <c r="B94" s="86" t="s">
        <v>62</v>
      </c>
      <c r="C94" s="234">
        <v>0.2</v>
      </c>
      <c r="D94" s="239">
        <v>4.1000000000000002E-2</v>
      </c>
      <c r="E94" s="240">
        <v>0.40699999999999997</v>
      </c>
      <c r="F94" s="237"/>
      <c r="G94" s="234">
        <v>0.2</v>
      </c>
      <c r="H94" s="239">
        <v>0</v>
      </c>
      <c r="I94" s="240">
        <v>0.35399999999999998</v>
      </c>
      <c r="J94" s="237"/>
      <c r="K94" s="234">
        <v>0</v>
      </c>
      <c r="L94" s="239">
        <v>0</v>
      </c>
      <c r="M94" s="240">
        <v>4.3999999999999997E-2</v>
      </c>
      <c r="N94" s="237"/>
      <c r="O94" s="234">
        <v>0</v>
      </c>
      <c r="P94" s="239">
        <v>0</v>
      </c>
      <c r="Q94" s="184">
        <v>7.3999999999999996E-2</v>
      </c>
    </row>
    <row r="95" spans="2:17" s="86" customFormat="1" ht="12.75" customHeight="1" x14ac:dyDescent="0.2">
      <c r="B95" s="86" t="s">
        <v>63</v>
      </c>
      <c r="C95" s="234">
        <v>0.3</v>
      </c>
      <c r="D95" s="239">
        <v>0.124</v>
      </c>
      <c r="E95" s="240">
        <v>0.40699999999999997</v>
      </c>
      <c r="F95" s="237"/>
      <c r="G95" s="234">
        <v>0</v>
      </c>
      <c r="H95" s="239">
        <v>0</v>
      </c>
      <c r="I95" s="240">
        <v>0</v>
      </c>
      <c r="J95" s="237"/>
      <c r="K95" s="234">
        <v>0</v>
      </c>
      <c r="L95" s="239">
        <v>0</v>
      </c>
      <c r="M95" s="240">
        <v>0</v>
      </c>
      <c r="N95" s="237"/>
      <c r="O95" s="234">
        <v>0.3</v>
      </c>
      <c r="P95" s="239">
        <v>0.124</v>
      </c>
      <c r="Q95" s="184">
        <v>0.40699999999999997</v>
      </c>
    </row>
    <row r="96" spans="2:17" s="86" customFormat="1" ht="12.75" customHeight="1" x14ac:dyDescent="0.2">
      <c r="B96" s="86" t="s">
        <v>65</v>
      </c>
      <c r="C96" s="234">
        <v>0.4</v>
      </c>
      <c r="D96" s="239">
        <v>0.27600000000000002</v>
      </c>
      <c r="E96" s="240">
        <v>0.58399999999999996</v>
      </c>
      <c r="F96" s="237"/>
      <c r="G96" s="238" t="s">
        <v>119</v>
      </c>
      <c r="H96" s="235" t="s">
        <v>119</v>
      </c>
      <c r="I96" s="236" t="s">
        <v>119</v>
      </c>
      <c r="J96" s="237"/>
      <c r="K96" s="238" t="s">
        <v>119</v>
      </c>
      <c r="L96" s="235" t="s">
        <v>119</v>
      </c>
      <c r="M96" s="236" t="s">
        <v>119</v>
      </c>
      <c r="N96" s="237"/>
      <c r="O96" s="234">
        <v>0.4</v>
      </c>
      <c r="P96" s="239">
        <v>0.27600000000000002</v>
      </c>
      <c r="Q96" s="184">
        <v>0.58399999999999996</v>
      </c>
    </row>
    <row r="97" spans="2:20" s="86" customFormat="1" ht="12.75" customHeight="1" x14ac:dyDescent="0.2">
      <c r="B97" s="86" t="s">
        <v>29</v>
      </c>
      <c r="C97" s="234">
        <v>0</v>
      </c>
      <c r="D97" s="239">
        <v>0</v>
      </c>
      <c r="E97" s="240">
        <v>0</v>
      </c>
      <c r="F97" s="237"/>
      <c r="G97" s="238" t="s">
        <v>119</v>
      </c>
      <c r="H97" s="235" t="s">
        <v>119</v>
      </c>
      <c r="I97" s="236" t="s">
        <v>119</v>
      </c>
      <c r="J97" s="237"/>
      <c r="K97" s="238" t="s">
        <v>119</v>
      </c>
      <c r="L97" s="235" t="s">
        <v>119</v>
      </c>
      <c r="M97" s="236" t="s">
        <v>119</v>
      </c>
      <c r="N97" s="237"/>
      <c r="O97" s="234">
        <v>0</v>
      </c>
      <c r="P97" s="239">
        <v>0</v>
      </c>
      <c r="Q97" s="184">
        <v>0</v>
      </c>
    </row>
    <row r="98" spans="2:20" s="86" customFormat="1" ht="12.75" customHeight="1" x14ac:dyDescent="0.2">
      <c r="B98" s="86" t="s">
        <v>64</v>
      </c>
      <c r="C98" s="234">
        <v>0.3</v>
      </c>
      <c r="D98" s="239">
        <v>0.114</v>
      </c>
      <c r="E98" s="240">
        <v>0.54100000000000004</v>
      </c>
      <c r="F98" s="237"/>
      <c r="G98" s="234">
        <v>0.2</v>
      </c>
      <c r="H98" s="239">
        <v>0</v>
      </c>
      <c r="I98" s="240">
        <v>0.35</v>
      </c>
      <c r="J98" s="237"/>
      <c r="K98" s="234">
        <v>0.1</v>
      </c>
      <c r="L98" s="239">
        <v>4.2000000000000003E-2</v>
      </c>
      <c r="M98" s="240">
        <v>0.27900000000000003</v>
      </c>
      <c r="N98" s="237"/>
      <c r="O98" s="375">
        <v>0</v>
      </c>
      <c r="P98" s="239">
        <v>0</v>
      </c>
      <c r="Q98" s="184">
        <v>2E-3</v>
      </c>
    </row>
    <row r="99" spans="2:20" s="86" customFormat="1" ht="22.5" customHeight="1" x14ac:dyDescent="0.2">
      <c r="B99" s="86" t="s">
        <v>6</v>
      </c>
      <c r="C99" s="374">
        <v>4.5999999999999996</v>
      </c>
      <c r="D99" s="183">
        <v>3.9540000000000002</v>
      </c>
      <c r="E99" s="184">
        <v>5.3209999999999997</v>
      </c>
      <c r="F99" s="76"/>
      <c r="G99" s="185">
        <v>1.8</v>
      </c>
      <c r="H99" s="183">
        <v>1.2490000000000001</v>
      </c>
      <c r="I99" s="184">
        <v>2.3180000000000001</v>
      </c>
      <c r="J99" s="76"/>
      <c r="K99" s="374">
        <v>1.3</v>
      </c>
      <c r="L99" s="183">
        <v>1.0509999999999999</v>
      </c>
      <c r="M99" s="184">
        <v>1.6659999999999999</v>
      </c>
      <c r="N99" s="76"/>
      <c r="O99" s="185">
        <v>1.5</v>
      </c>
      <c r="P99" s="183">
        <v>1.1970000000000001</v>
      </c>
      <c r="Q99" s="184">
        <v>1.8480000000000001</v>
      </c>
    </row>
    <row r="100" spans="2:20" s="86" customFormat="1" ht="12.75" customHeight="1" x14ac:dyDescent="0.2">
      <c r="C100" s="123"/>
      <c r="D100" s="38"/>
      <c r="E100" s="26"/>
      <c r="F100" s="76"/>
      <c r="G100" s="123"/>
      <c r="H100" s="38"/>
      <c r="I100" s="26"/>
      <c r="J100" s="76"/>
      <c r="K100" s="123"/>
      <c r="L100" s="38"/>
      <c r="M100" s="26"/>
      <c r="N100" s="76"/>
      <c r="O100" s="123"/>
      <c r="P100" s="38"/>
      <c r="Q100" s="26"/>
    </row>
    <row r="101" spans="2:20" s="86" customFormat="1" ht="12.75" customHeight="1" x14ac:dyDescent="0.2">
      <c r="C101" s="123"/>
      <c r="D101" s="38"/>
      <c r="E101" s="26"/>
      <c r="F101" s="76"/>
      <c r="G101" s="123"/>
      <c r="H101" s="38"/>
      <c r="I101" s="26"/>
      <c r="J101" s="76"/>
      <c r="K101" s="123"/>
      <c r="L101" s="38"/>
      <c r="M101" s="26"/>
      <c r="N101" s="76"/>
      <c r="O101" s="123"/>
      <c r="P101" s="38"/>
      <c r="Q101" s="26"/>
    </row>
    <row r="102" spans="2:20" s="86" customFormat="1" ht="12.75" customHeight="1" x14ac:dyDescent="0.2">
      <c r="B102" s="139" t="s">
        <v>220</v>
      </c>
      <c r="C102" s="394"/>
      <c r="D102" s="394"/>
      <c r="E102" s="394"/>
      <c r="F102" s="165"/>
      <c r="G102" s="394"/>
      <c r="H102" s="394"/>
      <c r="I102" s="394"/>
      <c r="J102" s="165"/>
      <c r="K102" s="394"/>
      <c r="L102" s="394"/>
      <c r="M102" s="394"/>
      <c r="N102" s="165"/>
      <c r="O102" s="394"/>
      <c r="P102" s="394"/>
      <c r="Q102" s="394"/>
    </row>
    <row r="103" spans="2:20" s="86" customFormat="1" ht="12.75" customHeight="1" x14ac:dyDescent="0.2">
      <c r="B103" s="139"/>
      <c r="C103" s="395" t="s">
        <v>198</v>
      </c>
      <c r="D103" s="395"/>
      <c r="E103" s="395"/>
      <c r="F103" s="165"/>
      <c r="G103" s="395" t="s">
        <v>3</v>
      </c>
      <c r="H103" s="395"/>
      <c r="I103" s="395"/>
      <c r="J103" s="165"/>
      <c r="K103" s="395" t="s">
        <v>50</v>
      </c>
      <c r="L103" s="395"/>
      <c r="M103" s="395"/>
      <c r="N103" s="165"/>
      <c r="O103" s="395" t="s">
        <v>5</v>
      </c>
      <c r="P103" s="395"/>
      <c r="Q103" s="395"/>
    </row>
    <row r="104" spans="2:20" s="86" customFormat="1" ht="12.75" customHeight="1" x14ac:dyDescent="0.2">
      <c r="B104" s="86" t="s">
        <v>39</v>
      </c>
      <c r="C104" s="185">
        <v>0.4</v>
      </c>
      <c r="D104" s="183">
        <v>0.23300000000000001</v>
      </c>
      <c r="E104" s="184">
        <v>0.54200000000000004</v>
      </c>
      <c r="F104" s="76"/>
      <c r="G104" s="185">
        <v>0.2</v>
      </c>
      <c r="H104" s="183">
        <v>7.0000000000000007E-2</v>
      </c>
      <c r="I104" s="184">
        <v>0.248</v>
      </c>
      <c r="J104" s="76"/>
      <c r="K104" s="185">
        <v>0.2</v>
      </c>
      <c r="L104" s="183">
        <v>8.3000000000000004E-2</v>
      </c>
      <c r="M104" s="184">
        <v>0.28999999999999998</v>
      </c>
      <c r="N104" s="76"/>
      <c r="O104" s="185">
        <v>0</v>
      </c>
      <c r="P104" s="183">
        <v>0</v>
      </c>
      <c r="Q104" s="184">
        <v>0.115</v>
      </c>
      <c r="S104" s="140"/>
      <c r="T104" s="141"/>
    </row>
    <row r="105" spans="2:20" s="86" customFormat="1" ht="12.75" customHeight="1" x14ac:dyDescent="0.2">
      <c r="B105" s="86" t="s">
        <v>40</v>
      </c>
      <c r="C105" s="185">
        <v>0.1</v>
      </c>
      <c r="D105" s="183">
        <v>1.7999999999999999E-2</v>
      </c>
      <c r="E105" s="184">
        <v>0.15</v>
      </c>
      <c r="F105" s="76"/>
      <c r="G105" s="185">
        <v>0</v>
      </c>
      <c r="H105" s="183">
        <v>0</v>
      </c>
      <c r="I105" s="184">
        <v>0.10299999999999999</v>
      </c>
      <c r="J105" s="76"/>
      <c r="K105" s="185">
        <v>0</v>
      </c>
      <c r="L105" s="183">
        <v>0</v>
      </c>
      <c r="M105" s="184">
        <v>0.05</v>
      </c>
      <c r="N105" s="76"/>
      <c r="O105" s="185">
        <v>0</v>
      </c>
      <c r="P105" s="183">
        <v>0</v>
      </c>
      <c r="Q105" s="184">
        <v>5.1999999999999998E-2</v>
      </c>
      <c r="S105" s="140"/>
      <c r="T105" s="141"/>
    </row>
    <row r="106" spans="2:20" s="86" customFormat="1" ht="12.75" customHeight="1" x14ac:dyDescent="0.2">
      <c r="B106" s="86" t="s">
        <v>41</v>
      </c>
      <c r="C106" s="185">
        <v>0</v>
      </c>
      <c r="D106" s="183">
        <v>0</v>
      </c>
      <c r="E106" s="184">
        <v>8.5999999999999993E-2</v>
      </c>
      <c r="F106" s="76"/>
      <c r="G106" s="185">
        <v>0</v>
      </c>
      <c r="H106" s="183">
        <v>0</v>
      </c>
      <c r="I106" s="184">
        <v>8.5999999999999993E-2</v>
      </c>
      <c r="J106" s="76"/>
      <c r="K106" s="185">
        <v>0</v>
      </c>
      <c r="L106" s="183">
        <v>0</v>
      </c>
      <c r="M106" s="184">
        <v>0</v>
      </c>
      <c r="N106" s="76"/>
      <c r="O106" s="123" t="s">
        <v>119</v>
      </c>
      <c r="P106" s="38" t="s">
        <v>119</v>
      </c>
      <c r="Q106" s="26" t="s">
        <v>119</v>
      </c>
    </row>
    <row r="107" spans="2:20" s="86" customFormat="1" ht="12.75" customHeight="1" x14ac:dyDescent="0.2">
      <c r="B107" s="86" t="s">
        <v>51</v>
      </c>
      <c r="C107" s="185">
        <v>0.1</v>
      </c>
      <c r="D107" s="183">
        <v>0.08</v>
      </c>
      <c r="E107" s="184">
        <v>0.22900000000000001</v>
      </c>
      <c r="F107" s="76"/>
      <c r="G107" s="185">
        <v>0.1</v>
      </c>
      <c r="H107" s="183">
        <v>7.9000000000000001E-2</v>
      </c>
      <c r="I107" s="184">
        <v>0.222</v>
      </c>
      <c r="J107" s="76"/>
      <c r="K107" s="374">
        <v>0</v>
      </c>
      <c r="L107" s="183">
        <v>0</v>
      </c>
      <c r="M107" s="184">
        <v>1.4999999999999999E-2</v>
      </c>
      <c r="N107" s="76"/>
      <c r="O107" s="123" t="s">
        <v>119</v>
      </c>
      <c r="P107" s="38" t="s">
        <v>119</v>
      </c>
      <c r="Q107" s="26" t="s">
        <v>119</v>
      </c>
    </row>
    <row r="108" spans="2:20" s="86" customFormat="1" ht="12.75" customHeight="1" x14ac:dyDescent="0.2">
      <c r="B108" s="86" t="s">
        <v>42</v>
      </c>
      <c r="C108" s="185">
        <v>0.3</v>
      </c>
      <c r="D108" s="183">
        <v>0.221</v>
      </c>
      <c r="E108" s="184">
        <v>0.42599999999999999</v>
      </c>
      <c r="F108" s="76"/>
      <c r="G108" s="185">
        <v>0.1</v>
      </c>
      <c r="H108" s="183">
        <v>0.04</v>
      </c>
      <c r="I108" s="184">
        <v>0.14099999999999999</v>
      </c>
      <c r="J108" s="76"/>
      <c r="K108" s="185">
        <v>0.2</v>
      </c>
      <c r="L108" s="183">
        <v>0.108</v>
      </c>
      <c r="M108" s="184">
        <v>0.23699999999999999</v>
      </c>
      <c r="N108" s="76"/>
      <c r="O108" s="185">
        <v>0.1</v>
      </c>
      <c r="P108" s="183">
        <v>7.0000000000000001E-3</v>
      </c>
      <c r="Q108" s="184">
        <v>0.11899999999999999</v>
      </c>
      <c r="S108" s="140"/>
      <c r="T108" s="141"/>
    </row>
    <row r="109" spans="2:20" s="86" customFormat="1" ht="12.75" customHeight="1" x14ac:dyDescent="0.2">
      <c r="B109" s="86" t="s">
        <v>43</v>
      </c>
      <c r="C109" s="185">
        <v>0.1</v>
      </c>
      <c r="D109" s="183">
        <v>0.05</v>
      </c>
      <c r="E109" s="184">
        <v>0.161</v>
      </c>
      <c r="F109" s="76"/>
      <c r="G109" s="185">
        <v>0</v>
      </c>
      <c r="H109" s="183">
        <v>0</v>
      </c>
      <c r="I109" s="184">
        <v>1.2999999999999999E-2</v>
      </c>
      <c r="J109" s="76"/>
      <c r="K109" s="185">
        <v>0.1</v>
      </c>
      <c r="L109" s="183">
        <v>1.7000000000000001E-2</v>
      </c>
      <c r="M109" s="184">
        <v>0.1</v>
      </c>
      <c r="N109" s="76"/>
      <c r="O109" s="185">
        <v>0</v>
      </c>
      <c r="P109" s="183">
        <v>1.0999999999999999E-2</v>
      </c>
      <c r="Q109" s="184">
        <v>0.08</v>
      </c>
      <c r="S109" s="140"/>
      <c r="T109" s="141"/>
    </row>
    <row r="110" spans="2:20" s="86" customFormat="1" ht="12.75" customHeight="1" x14ac:dyDescent="0.2">
      <c r="B110" s="86" t="s">
        <v>28</v>
      </c>
      <c r="C110" s="185">
        <v>0.3</v>
      </c>
      <c r="D110" s="183">
        <v>0.16700000000000001</v>
      </c>
      <c r="E110" s="184">
        <v>0.435</v>
      </c>
      <c r="F110" s="76"/>
      <c r="G110" s="185">
        <v>0.2</v>
      </c>
      <c r="H110" s="183">
        <v>0.125</v>
      </c>
      <c r="I110" s="184">
        <v>0.38600000000000001</v>
      </c>
      <c r="J110" s="76"/>
      <c r="K110" s="374">
        <v>0</v>
      </c>
      <c r="L110" s="183">
        <v>0</v>
      </c>
      <c r="M110" s="184">
        <v>7.1999999999999995E-2</v>
      </c>
      <c r="N110" s="76"/>
      <c r="O110" s="185">
        <v>0</v>
      </c>
      <c r="P110" s="183">
        <v>0</v>
      </c>
      <c r="Q110" s="184">
        <v>4.1000000000000002E-2</v>
      </c>
      <c r="S110" s="140"/>
      <c r="T110" s="141"/>
    </row>
    <row r="111" spans="2:20" s="86" customFormat="1" ht="12.75" customHeight="1" x14ac:dyDescent="0.2">
      <c r="B111" s="86" t="s">
        <v>9</v>
      </c>
      <c r="C111" s="185">
        <v>0.1</v>
      </c>
      <c r="D111" s="183">
        <v>2.5999999999999999E-2</v>
      </c>
      <c r="E111" s="184">
        <v>0.20399999999999999</v>
      </c>
      <c r="F111" s="76"/>
      <c r="G111" s="185">
        <v>0</v>
      </c>
      <c r="H111" s="183">
        <v>0</v>
      </c>
      <c r="I111" s="184">
        <v>1.9E-2</v>
      </c>
      <c r="J111" s="76"/>
      <c r="K111" s="185">
        <v>0</v>
      </c>
      <c r="L111" s="183">
        <v>0</v>
      </c>
      <c r="M111" s="184">
        <v>0.1</v>
      </c>
      <c r="N111" s="76"/>
      <c r="O111" s="185">
        <v>0.1</v>
      </c>
      <c r="P111" s="183">
        <v>0</v>
      </c>
      <c r="Q111" s="184">
        <v>0.13300000000000001</v>
      </c>
      <c r="S111" s="140"/>
      <c r="T111" s="141"/>
    </row>
    <row r="112" spans="2:20" s="86" customFormat="1" ht="12.75" customHeight="1" x14ac:dyDescent="0.2">
      <c r="B112" s="86" t="s">
        <v>44</v>
      </c>
      <c r="C112" s="374">
        <v>0.2</v>
      </c>
      <c r="D112" s="183">
        <v>0.1</v>
      </c>
      <c r="E112" s="184">
        <v>0.23400000000000001</v>
      </c>
      <c r="F112" s="76"/>
      <c r="G112" s="185">
        <v>0</v>
      </c>
      <c r="H112" s="183">
        <v>0</v>
      </c>
      <c r="I112" s="184">
        <v>1.2999999999999999E-2</v>
      </c>
      <c r="J112" s="76"/>
      <c r="K112" s="374">
        <v>0.1</v>
      </c>
      <c r="L112" s="183">
        <v>6.3E-2</v>
      </c>
      <c r="M112" s="184">
        <v>0.191</v>
      </c>
      <c r="N112" s="76"/>
      <c r="O112" s="185">
        <v>0</v>
      </c>
      <c r="P112" s="183">
        <v>1.2E-2</v>
      </c>
      <c r="Q112" s="184">
        <v>6.2E-2</v>
      </c>
    </row>
    <row r="113" spans="2:20" s="86" customFormat="1" ht="12.75" customHeight="1" x14ac:dyDescent="0.2">
      <c r="B113" s="86" t="s">
        <v>45</v>
      </c>
      <c r="C113" s="185">
        <v>2.2999999999999998</v>
      </c>
      <c r="D113" s="183">
        <v>2.0459999999999998</v>
      </c>
      <c r="E113" s="184">
        <v>2.5659999999999998</v>
      </c>
      <c r="F113" s="76"/>
      <c r="G113" s="185">
        <v>0.9</v>
      </c>
      <c r="H113" s="183">
        <v>0.66500000000000004</v>
      </c>
      <c r="I113" s="184">
        <v>1.0549999999999999</v>
      </c>
      <c r="J113" s="76"/>
      <c r="K113" s="374">
        <v>1.3</v>
      </c>
      <c r="L113" s="183">
        <v>1.1719999999999999</v>
      </c>
      <c r="M113" s="184">
        <v>1.51</v>
      </c>
      <c r="N113" s="76"/>
      <c r="O113" s="185">
        <v>0.1</v>
      </c>
      <c r="P113" s="183">
        <v>5.7000000000000002E-2</v>
      </c>
      <c r="Q113" s="184">
        <v>0.183</v>
      </c>
      <c r="S113" s="140"/>
      <c r="T113" s="141"/>
    </row>
    <row r="114" spans="2:20" s="86" customFormat="1" ht="12.75" customHeight="1" x14ac:dyDescent="0.2">
      <c r="B114" s="86" t="s">
        <v>115</v>
      </c>
      <c r="C114" s="185">
        <v>0.1</v>
      </c>
      <c r="D114" s="183">
        <v>6.9000000000000006E-2</v>
      </c>
      <c r="E114" s="184">
        <v>0.17399999999999999</v>
      </c>
      <c r="F114" s="76"/>
      <c r="G114" s="185">
        <v>0</v>
      </c>
      <c r="H114" s="183">
        <v>0</v>
      </c>
      <c r="I114" s="184">
        <v>4.2999999999999997E-2</v>
      </c>
      <c r="J114" s="76"/>
      <c r="K114" s="374">
        <v>0</v>
      </c>
      <c r="L114" s="183">
        <v>0.02</v>
      </c>
      <c r="M114" s="184">
        <v>6.3E-2</v>
      </c>
      <c r="N114" s="76"/>
      <c r="O114" s="185">
        <v>0.1</v>
      </c>
      <c r="P114" s="183">
        <v>2.5999999999999999E-2</v>
      </c>
      <c r="Q114" s="184">
        <v>0.105</v>
      </c>
      <c r="S114" s="140"/>
      <c r="T114" s="141"/>
    </row>
    <row r="115" spans="2:20" s="86" customFormat="1" ht="12.75" customHeight="1" x14ac:dyDescent="0.2">
      <c r="B115" s="86" t="s">
        <v>67</v>
      </c>
      <c r="C115" s="185">
        <v>0.1</v>
      </c>
      <c r="D115" s="183">
        <v>7.3999999999999996E-2</v>
      </c>
      <c r="E115" s="184">
        <v>0.17499999999999999</v>
      </c>
      <c r="F115" s="76"/>
      <c r="G115" s="185">
        <v>0</v>
      </c>
      <c r="H115" s="183">
        <v>1E-3</v>
      </c>
      <c r="I115" s="184">
        <v>1.7999999999999999E-2</v>
      </c>
      <c r="J115" s="76"/>
      <c r="K115" s="185">
        <v>0.1</v>
      </c>
      <c r="L115" s="183">
        <v>4.7E-2</v>
      </c>
      <c r="M115" s="184">
        <v>0.122</v>
      </c>
      <c r="N115" s="76"/>
      <c r="O115" s="185">
        <v>0</v>
      </c>
      <c r="P115" s="183">
        <v>4.0000000000000001E-3</v>
      </c>
      <c r="Q115" s="184">
        <v>6.7000000000000004E-2</v>
      </c>
      <c r="S115" s="140"/>
      <c r="T115" s="141"/>
    </row>
    <row r="116" spans="2:20" s="86" customFormat="1" ht="12.75" customHeight="1" x14ac:dyDescent="0.2">
      <c r="B116" s="86" t="s">
        <v>46</v>
      </c>
      <c r="C116" s="185">
        <v>0.2</v>
      </c>
      <c r="D116" s="183">
        <v>0.128</v>
      </c>
      <c r="E116" s="184">
        <v>0.30499999999999999</v>
      </c>
      <c r="F116" s="76"/>
      <c r="G116" s="185">
        <v>0.1</v>
      </c>
      <c r="H116" s="183">
        <v>2.3E-2</v>
      </c>
      <c r="I116" s="184">
        <v>0.16200000000000001</v>
      </c>
      <c r="J116" s="76"/>
      <c r="K116" s="185">
        <v>0.1</v>
      </c>
      <c r="L116" s="183">
        <v>3.5999999999999997E-2</v>
      </c>
      <c r="M116" s="184">
        <v>0.127</v>
      </c>
      <c r="N116" s="76"/>
      <c r="O116" s="185">
        <v>0</v>
      </c>
      <c r="P116" s="183">
        <v>1.0999999999999999E-2</v>
      </c>
      <c r="Q116" s="184">
        <v>8.1000000000000003E-2</v>
      </c>
      <c r="S116" s="140"/>
      <c r="T116" s="141"/>
    </row>
    <row r="117" spans="2:20" s="86" customFormat="1" ht="12.75" customHeight="1" x14ac:dyDescent="0.2">
      <c r="B117" s="86" t="s">
        <v>8</v>
      </c>
      <c r="C117" s="374">
        <v>0.1</v>
      </c>
      <c r="D117" s="183">
        <v>5.8999999999999997E-2</v>
      </c>
      <c r="E117" s="184">
        <v>0.14799999999999999</v>
      </c>
      <c r="F117" s="76"/>
      <c r="G117" s="374">
        <v>0</v>
      </c>
      <c r="H117" s="183">
        <v>0</v>
      </c>
      <c r="I117" s="184">
        <v>1.6E-2</v>
      </c>
      <c r="J117" s="76"/>
      <c r="K117" s="374">
        <v>0.1</v>
      </c>
      <c r="L117" s="183">
        <v>5.2999999999999999E-2</v>
      </c>
      <c r="M117" s="184">
        <v>0.14199999999999999</v>
      </c>
      <c r="N117" s="76"/>
      <c r="O117" s="123" t="s">
        <v>119</v>
      </c>
      <c r="P117" s="38" t="s">
        <v>119</v>
      </c>
      <c r="Q117" s="26" t="s">
        <v>119</v>
      </c>
    </row>
    <row r="118" spans="2:20" s="86" customFormat="1" ht="12.75" customHeight="1" x14ac:dyDescent="0.2">
      <c r="B118" s="86" t="s">
        <v>47</v>
      </c>
      <c r="C118" s="185">
        <v>0.3</v>
      </c>
      <c r="D118" s="183">
        <v>0.161</v>
      </c>
      <c r="E118" s="184">
        <v>0.39</v>
      </c>
      <c r="F118" s="76"/>
      <c r="G118" s="185">
        <v>0.3</v>
      </c>
      <c r="H118" s="183">
        <v>0.14899999999999999</v>
      </c>
      <c r="I118" s="184">
        <v>0.38</v>
      </c>
      <c r="J118" s="76"/>
      <c r="K118" s="185">
        <v>0</v>
      </c>
      <c r="L118" s="183">
        <v>0</v>
      </c>
      <c r="M118" s="184">
        <v>2.7E-2</v>
      </c>
      <c r="N118" s="76"/>
      <c r="O118" s="185">
        <v>0</v>
      </c>
      <c r="P118" s="183">
        <v>0</v>
      </c>
      <c r="Q118" s="184">
        <v>8.0000000000000002E-3</v>
      </c>
      <c r="S118" s="140"/>
      <c r="T118" s="141"/>
    </row>
    <row r="119" spans="2:20" s="86" customFormat="1" ht="12.75" customHeight="1" x14ac:dyDescent="0.2">
      <c r="B119" s="86" t="s">
        <v>48</v>
      </c>
      <c r="C119" s="185">
        <v>0</v>
      </c>
      <c r="D119" s="183">
        <v>6.0000000000000001E-3</v>
      </c>
      <c r="E119" s="184">
        <v>5.3999999999999999E-2</v>
      </c>
      <c r="F119" s="76"/>
      <c r="G119" s="185">
        <v>0</v>
      </c>
      <c r="H119" s="183">
        <v>0</v>
      </c>
      <c r="I119" s="184">
        <v>0</v>
      </c>
      <c r="J119" s="76"/>
      <c r="K119" s="185">
        <v>0</v>
      </c>
      <c r="L119" s="183">
        <v>0</v>
      </c>
      <c r="M119" s="184">
        <v>0</v>
      </c>
      <c r="N119" s="76"/>
      <c r="O119" s="185">
        <v>0</v>
      </c>
      <c r="P119" s="183">
        <v>6.0000000000000001E-3</v>
      </c>
      <c r="Q119" s="184">
        <v>5.5E-2</v>
      </c>
      <c r="S119" s="140"/>
      <c r="T119" s="141"/>
    </row>
    <row r="120" spans="2:20" s="86" customFormat="1" ht="12.75" customHeight="1" x14ac:dyDescent="0.2">
      <c r="B120" s="86" t="s">
        <v>65</v>
      </c>
      <c r="C120" s="185">
        <v>0</v>
      </c>
      <c r="D120" s="183">
        <v>0</v>
      </c>
      <c r="E120" s="184">
        <v>0</v>
      </c>
      <c r="F120" s="76"/>
      <c r="G120" s="123" t="s">
        <v>119</v>
      </c>
      <c r="H120" s="38" t="s">
        <v>119</v>
      </c>
      <c r="I120" s="26" t="s">
        <v>119</v>
      </c>
      <c r="J120" s="76"/>
      <c r="K120" s="123" t="s">
        <v>119</v>
      </c>
      <c r="L120" s="38" t="s">
        <v>119</v>
      </c>
      <c r="M120" s="26" t="s">
        <v>119</v>
      </c>
      <c r="N120" s="76"/>
      <c r="O120" s="185">
        <v>0</v>
      </c>
      <c r="P120" s="183">
        <v>0</v>
      </c>
      <c r="Q120" s="184">
        <v>0</v>
      </c>
      <c r="S120" s="140"/>
      <c r="T120" s="141"/>
    </row>
    <row r="121" spans="2:20" s="86" customFormat="1" ht="12.75" customHeight="1" x14ac:dyDescent="0.2">
      <c r="B121" s="86" t="s">
        <v>29</v>
      </c>
      <c r="C121" s="185">
        <v>0</v>
      </c>
      <c r="D121" s="183">
        <v>0</v>
      </c>
      <c r="E121" s="184">
        <v>0</v>
      </c>
      <c r="F121" s="76"/>
      <c r="G121" s="123" t="s">
        <v>119</v>
      </c>
      <c r="H121" s="38" t="s">
        <v>119</v>
      </c>
      <c r="I121" s="26" t="s">
        <v>119</v>
      </c>
      <c r="J121" s="76"/>
      <c r="K121" s="123" t="s">
        <v>119</v>
      </c>
      <c r="L121" s="38" t="s">
        <v>119</v>
      </c>
      <c r="M121" s="26" t="s">
        <v>119</v>
      </c>
      <c r="N121" s="76"/>
      <c r="O121" s="185">
        <v>0</v>
      </c>
      <c r="P121" s="183">
        <v>0</v>
      </c>
      <c r="Q121" s="184">
        <v>0</v>
      </c>
      <c r="S121" s="140"/>
      <c r="T121" s="141"/>
    </row>
    <row r="122" spans="2:20" s="86" customFormat="1" ht="12.75" customHeight="1" x14ac:dyDescent="0.2">
      <c r="B122" s="86" t="s">
        <v>49</v>
      </c>
      <c r="C122" s="185">
        <v>0.5</v>
      </c>
      <c r="D122" s="183">
        <v>0.32600000000000001</v>
      </c>
      <c r="E122" s="184">
        <v>0.66</v>
      </c>
      <c r="F122" s="76"/>
      <c r="G122" s="374">
        <v>0.5</v>
      </c>
      <c r="H122" s="183">
        <v>0.3</v>
      </c>
      <c r="I122" s="184">
        <v>0.64</v>
      </c>
      <c r="J122" s="76"/>
      <c r="K122" s="374">
        <v>0</v>
      </c>
      <c r="L122" s="183">
        <v>0</v>
      </c>
      <c r="M122" s="184">
        <v>2.3E-2</v>
      </c>
      <c r="N122" s="76"/>
      <c r="O122" s="185">
        <v>0</v>
      </c>
      <c r="P122" s="183">
        <v>2E-3</v>
      </c>
      <c r="Q122" s="184">
        <v>3.5000000000000003E-2</v>
      </c>
      <c r="S122" s="140"/>
      <c r="T122" s="141"/>
    </row>
    <row r="123" spans="2:20" s="86" customFormat="1" ht="22.5" customHeight="1" x14ac:dyDescent="0.2">
      <c r="B123" s="86" t="s">
        <v>6</v>
      </c>
      <c r="C123" s="185">
        <v>5.3</v>
      </c>
      <c r="D123" s="183">
        <v>4.0309999999999997</v>
      </c>
      <c r="E123" s="184">
        <v>5.6849999999999996</v>
      </c>
      <c r="F123" s="76"/>
      <c r="G123" s="185">
        <v>2.4</v>
      </c>
      <c r="H123" s="183">
        <v>1.4590000000000001</v>
      </c>
      <c r="I123" s="184">
        <v>2.7360000000000002</v>
      </c>
      <c r="J123" s="76"/>
      <c r="K123" s="374">
        <v>2.2999999999999998</v>
      </c>
      <c r="L123" s="183">
        <v>1.5329999999999999</v>
      </c>
      <c r="M123" s="184">
        <v>2.5019999999999998</v>
      </c>
      <c r="N123" s="76"/>
      <c r="O123" s="185">
        <v>0.6</v>
      </c>
      <c r="P123" s="183">
        <v>0.21299999999999999</v>
      </c>
      <c r="Q123" s="184">
        <v>0.76</v>
      </c>
      <c r="S123" s="140"/>
      <c r="T123" s="141"/>
    </row>
    <row r="124" spans="2:20" s="86" customFormat="1" ht="12.75" customHeight="1" x14ac:dyDescent="0.2">
      <c r="C124" s="123"/>
      <c r="D124" s="38"/>
      <c r="E124" s="26"/>
      <c r="F124" s="76"/>
      <c r="G124" s="123"/>
      <c r="H124" s="38"/>
      <c r="I124" s="26"/>
      <c r="J124" s="76"/>
      <c r="K124" s="123"/>
      <c r="L124" s="38"/>
      <c r="M124" s="26"/>
      <c r="N124" s="76"/>
      <c r="O124" s="123"/>
      <c r="P124" s="38"/>
      <c r="Q124" s="26"/>
      <c r="S124" s="140"/>
      <c r="T124" s="141"/>
    </row>
    <row r="125" spans="2:20" s="86" customFormat="1" ht="12.75" customHeight="1" x14ac:dyDescent="0.2">
      <c r="C125" s="123"/>
      <c r="D125" s="38"/>
      <c r="E125" s="26"/>
      <c r="F125" s="76"/>
      <c r="G125" s="123"/>
      <c r="H125" s="38"/>
      <c r="I125" s="26"/>
      <c r="J125" s="76"/>
      <c r="K125" s="123"/>
      <c r="L125" s="38"/>
      <c r="M125" s="26"/>
      <c r="N125" s="76"/>
      <c r="O125" s="123"/>
      <c r="P125" s="38"/>
      <c r="Q125" s="26"/>
      <c r="S125" s="140"/>
      <c r="T125" s="141"/>
    </row>
    <row r="126" spans="2:20" s="86" customFormat="1" ht="12.75" customHeight="1" x14ac:dyDescent="0.2">
      <c r="B126" s="139" t="s">
        <v>221</v>
      </c>
      <c r="C126" s="394"/>
      <c r="D126" s="394"/>
      <c r="E126" s="394"/>
      <c r="F126" s="165"/>
      <c r="G126" s="394"/>
      <c r="H126" s="394"/>
      <c r="I126" s="394"/>
      <c r="J126" s="165"/>
      <c r="K126" s="394"/>
      <c r="L126" s="394"/>
      <c r="M126" s="394"/>
      <c r="N126" s="165"/>
      <c r="O126" s="394"/>
      <c r="P126" s="394"/>
      <c r="Q126" s="394"/>
    </row>
    <row r="127" spans="2:20" s="86" customFormat="1" ht="12.75" customHeight="1" x14ac:dyDescent="0.2">
      <c r="B127" s="139"/>
      <c r="C127" s="395" t="s">
        <v>198</v>
      </c>
      <c r="D127" s="395"/>
      <c r="E127" s="395"/>
      <c r="F127" s="165"/>
      <c r="G127" s="395" t="s">
        <v>3</v>
      </c>
      <c r="H127" s="395"/>
      <c r="I127" s="395"/>
      <c r="J127" s="165"/>
      <c r="K127" s="395" t="s">
        <v>50</v>
      </c>
      <c r="L127" s="395"/>
      <c r="M127" s="395"/>
      <c r="N127" s="165"/>
      <c r="O127" s="395" t="s">
        <v>5</v>
      </c>
      <c r="P127" s="395"/>
      <c r="Q127" s="395"/>
    </row>
    <row r="128" spans="2:20" s="86" customFormat="1" ht="12.75" customHeight="1" x14ac:dyDescent="0.2">
      <c r="B128" s="86" t="s">
        <v>39</v>
      </c>
      <c r="C128" s="185">
        <v>0.3</v>
      </c>
      <c r="D128" s="183">
        <v>0.107</v>
      </c>
      <c r="E128" s="184">
        <v>0.38500000000000001</v>
      </c>
      <c r="F128" s="76"/>
      <c r="G128" s="185">
        <v>0.1</v>
      </c>
      <c r="H128" s="183">
        <v>3.5999999999999997E-2</v>
      </c>
      <c r="I128" s="184">
        <v>0.249</v>
      </c>
      <c r="J128" s="76"/>
      <c r="K128" s="185">
        <v>0.1</v>
      </c>
      <c r="L128" s="183">
        <v>0.01</v>
      </c>
      <c r="M128" s="184">
        <v>0.121</v>
      </c>
      <c r="N128" s="76"/>
      <c r="O128" s="185">
        <v>0.1</v>
      </c>
      <c r="P128" s="183">
        <v>0</v>
      </c>
      <c r="Q128" s="184">
        <v>0.13800000000000001</v>
      </c>
    </row>
    <row r="129" spans="2:17" s="86" customFormat="1" ht="12.75" customHeight="1" x14ac:dyDescent="0.2">
      <c r="B129" s="86" t="s">
        <v>40</v>
      </c>
      <c r="C129" s="185">
        <v>0.1</v>
      </c>
      <c r="D129" s="183">
        <v>1.2E-2</v>
      </c>
      <c r="E129" s="184">
        <v>0.158</v>
      </c>
      <c r="F129" s="76"/>
      <c r="G129" s="185">
        <v>0</v>
      </c>
      <c r="H129" s="183">
        <v>0</v>
      </c>
      <c r="I129" s="184">
        <v>0.108</v>
      </c>
      <c r="J129" s="76"/>
      <c r="K129" s="185">
        <v>0</v>
      </c>
      <c r="L129" s="183">
        <v>0</v>
      </c>
      <c r="M129" s="184">
        <v>6.6000000000000003E-2</v>
      </c>
      <c r="N129" s="76"/>
      <c r="O129" s="185">
        <v>0</v>
      </c>
      <c r="P129" s="183">
        <v>0</v>
      </c>
      <c r="Q129" s="184">
        <v>3.4000000000000002E-2</v>
      </c>
    </row>
    <row r="130" spans="2:17" s="86" customFormat="1" ht="12.75" customHeight="1" x14ac:dyDescent="0.2">
      <c r="B130" s="86" t="s">
        <v>41</v>
      </c>
      <c r="C130" s="185">
        <v>0.1</v>
      </c>
      <c r="D130" s="183">
        <v>0</v>
      </c>
      <c r="E130" s="184">
        <v>0.112</v>
      </c>
      <c r="F130" s="76"/>
      <c r="G130" s="185">
        <v>0.1</v>
      </c>
      <c r="H130" s="183">
        <v>0</v>
      </c>
      <c r="I130" s="184">
        <v>0.112</v>
      </c>
      <c r="J130" s="76"/>
      <c r="K130" s="185">
        <v>0</v>
      </c>
      <c r="L130" s="183">
        <v>0</v>
      </c>
      <c r="M130" s="184">
        <v>0</v>
      </c>
      <c r="N130" s="76"/>
      <c r="O130" s="123" t="s">
        <v>119</v>
      </c>
      <c r="P130" s="38" t="s">
        <v>119</v>
      </c>
      <c r="Q130" s="26" t="s">
        <v>119</v>
      </c>
    </row>
    <row r="131" spans="2:17" s="86" customFormat="1" ht="12.75" customHeight="1" x14ac:dyDescent="0.2">
      <c r="B131" s="86" t="s">
        <v>51</v>
      </c>
      <c r="C131" s="185">
        <v>0.2</v>
      </c>
      <c r="D131" s="183">
        <v>9.7000000000000003E-2</v>
      </c>
      <c r="E131" s="184">
        <v>0.28299999999999997</v>
      </c>
      <c r="F131" s="76"/>
      <c r="G131" s="185">
        <v>0.2</v>
      </c>
      <c r="H131" s="183">
        <v>9.0999999999999998E-2</v>
      </c>
      <c r="I131" s="184">
        <v>0.27500000000000002</v>
      </c>
      <c r="J131" s="76"/>
      <c r="K131" s="374">
        <v>0</v>
      </c>
      <c r="L131" s="183">
        <v>0</v>
      </c>
      <c r="M131" s="184">
        <v>0.02</v>
      </c>
      <c r="N131" s="76"/>
      <c r="O131" s="123" t="s">
        <v>119</v>
      </c>
      <c r="P131" s="38" t="s">
        <v>119</v>
      </c>
      <c r="Q131" s="26" t="s">
        <v>119</v>
      </c>
    </row>
    <row r="132" spans="2:17" s="86" customFormat="1" ht="12.75" customHeight="1" x14ac:dyDescent="0.2">
      <c r="B132" s="86" t="s">
        <v>42</v>
      </c>
      <c r="C132" s="185">
        <v>0.4</v>
      </c>
      <c r="D132" s="183">
        <v>0.247</v>
      </c>
      <c r="E132" s="240">
        <v>0.48</v>
      </c>
      <c r="F132" s="76"/>
      <c r="G132" s="185">
        <v>0.1</v>
      </c>
      <c r="H132" s="183">
        <v>4.5999999999999999E-2</v>
      </c>
      <c r="I132" s="184">
        <v>0.18099999999999999</v>
      </c>
      <c r="J132" s="76"/>
      <c r="K132" s="185">
        <v>0.2</v>
      </c>
      <c r="L132" s="183">
        <v>0.13400000000000001</v>
      </c>
      <c r="M132" s="184">
        <v>0.29699999999999999</v>
      </c>
      <c r="N132" s="76"/>
      <c r="O132" s="185">
        <v>0</v>
      </c>
      <c r="P132" s="183">
        <v>4.0000000000000001E-3</v>
      </c>
      <c r="Q132" s="184">
        <v>0.108</v>
      </c>
    </row>
    <row r="133" spans="2:17" s="86" customFormat="1" ht="12.75" customHeight="1" x14ac:dyDescent="0.2">
      <c r="B133" s="86" t="s">
        <v>43</v>
      </c>
      <c r="C133" s="185">
        <v>0.1</v>
      </c>
      <c r="D133" s="183">
        <v>4.5999999999999999E-2</v>
      </c>
      <c r="E133" s="184">
        <v>0.122</v>
      </c>
      <c r="F133" s="76"/>
      <c r="G133" s="185">
        <v>0</v>
      </c>
      <c r="H133" s="183">
        <v>0</v>
      </c>
      <c r="I133" s="184">
        <v>1.7000000000000001E-2</v>
      </c>
      <c r="J133" s="76"/>
      <c r="K133" s="185">
        <v>0</v>
      </c>
      <c r="L133" s="183">
        <v>1.7000000000000001E-2</v>
      </c>
      <c r="M133" s="184">
        <v>0.08</v>
      </c>
      <c r="N133" s="76"/>
      <c r="O133" s="185">
        <v>0</v>
      </c>
      <c r="P133" s="183">
        <v>1.0999999999999999E-2</v>
      </c>
      <c r="Q133" s="184">
        <v>5.3999999999999999E-2</v>
      </c>
    </row>
    <row r="134" spans="2:17" s="86" customFormat="1" ht="12.75" customHeight="1" x14ac:dyDescent="0.2">
      <c r="B134" s="86" t="s">
        <v>28</v>
      </c>
      <c r="C134" s="185">
        <v>0.4</v>
      </c>
      <c r="D134" s="183">
        <v>0.19700000000000001</v>
      </c>
      <c r="E134" s="184">
        <v>0.54800000000000004</v>
      </c>
      <c r="F134" s="76"/>
      <c r="G134" s="185">
        <v>0.3</v>
      </c>
      <c r="H134" s="183">
        <v>0.14799999999999999</v>
      </c>
      <c r="I134" s="184">
        <v>0.495</v>
      </c>
      <c r="J134" s="76"/>
      <c r="K134" s="374">
        <v>0</v>
      </c>
      <c r="L134" s="183">
        <v>0</v>
      </c>
      <c r="M134" s="184">
        <v>8.8999999999999996E-2</v>
      </c>
      <c r="N134" s="76"/>
      <c r="O134" s="185">
        <v>0</v>
      </c>
      <c r="P134" s="183">
        <v>0</v>
      </c>
      <c r="Q134" s="184">
        <v>5.1999999999999998E-2</v>
      </c>
    </row>
    <row r="135" spans="2:17" s="86" customFormat="1" ht="12.75" customHeight="1" x14ac:dyDescent="0.2">
      <c r="B135" s="86" t="s">
        <v>9</v>
      </c>
      <c r="C135" s="185">
        <v>0.1</v>
      </c>
      <c r="D135" s="183">
        <v>0</v>
      </c>
      <c r="E135" s="184">
        <v>0.123</v>
      </c>
      <c r="F135" s="76"/>
      <c r="G135" s="185">
        <v>0</v>
      </c>
      <c r="H135" s="183">
        <v>0</v>
      </c>
      <c r="I135" s="184">
        <v>2.5000000000000001E-2</v>
      </c>
      <c r="J135" s="76"/>
      <c r="K135" s="185">
        <v>0</v>
      </c>
      <c r="L135" s="183">
        <v>0</v>
      </c>
      <c r="M135" s="184">
        <v>0</v>
      </c>
      <c r="N135" s="76"/>
      <c r="O135" s="185">
        <v>0</v>
      </c>
      <c r="P135" s="183">
        <v>0</v>
      </c>
      <c r="Q135" s="184">
        <v>0.11</v>
      </c>
    </row>
    <row r="136" spans="2:17" s="86" customFormat="1" ht="12.75" customHeight="1" x14ac:dyDescent="0.2">
      <c r="B136" s="86" t="s">
        <v>44</v>
      </c>
      <c r="C136" s="374">
        <v>0.2</v>
      </c>
      <c r="D136" s="183">
        <v>0.115</v>
      </c>
      <c r="E136" s="184">
        <v>0.26700000000000002</v>
      </c>
      <c r="F136" s="76"/>
      <c r="G136" s="185">
        <v>0</v>
      </c>
      <c r="H136" s="183">
        <v>0</v>
      </c>
      <c r="I136" s="184">
        <v>1.7000000000000001E-2</v>
      </c>
      <c r="J136" s="76"/>
      <c r="K136" s="374">
        <v>0.1</v>
      </c>
      <c r="L136" s="183">
        <v>7.5999999999999998E-2</v>
      </c>
      <c r="M136" s="184">
        <v>0.21299999999999999</v>
      </c>
      <c r="N136" s="76"/>
      <c r="O136" s="185">
        <v>0</v>
      </c>
      <c r="P136" s="183">
        <v>1.2E-2</v>
      </c>
      <c r="Q136" s="184">
        <v>7.5999999999999998E-2</v>
      </c>
    </row>
    <row r="137" spans="2:17" s="86" customFormat="1" ht="12.75" customHeight="1" x14ac:dyDescent="0.2">
      <c r="B137" s="86" t="s">
        <v>45</v>
      </c>
      <c r="C137" s="185">
        <v>3</v>
      </c>
      <c r="D137" s="183">
        <v>2.569</v>
      </c>
      <c r="E137" s="184">
        <v>3.2440000000000002</v>
      </c>
      <c r="F137" s="76"/>
      <c r="G137" s="185">
        <v>1.1000000000000001</v>
      </c>
      <c r="H137" s="183">
        <v>0.83799999999999997</v>
      </c>
      <c r="I137" s="184">
        <v>1.3340000000000001</v>
      </c>
      <c r="J137" s="76"/>
      <c r="K137" s="374">
        <v>1.8</v>
      </c>
      <c r="L137" s="183">
        <v>1.49</v>
      </c>
      <c r="M137" s="184">
        <v>1.9139999999999999</v>
      </c>
      <c r="N137" s="76"/>
      <c r="O137" s="185">
        <v>0.1</v>
      </c>
      <c r="P137" s="183">
        <v>6.8000000000000005E-2</v>
      </c>
      <c r="Q137" s="184">
        <v>0.23</v>
      </c>
    </row>
    <row r="138" spans="2:17" s="86" customFormat="1" ht="12.75" customHeight="1" x14ac:dyDescent="0.2">
      <c r="B138" s="86" t="s">
        <v>115</v>
      </c>
      <c r="C138" s="185">
        <v>0.1</v>
      </c>
      <c r="D138" s="183">
        <v>3.5999999999999997E-2</v>
      </c>
      <c r="E138" s="184">
        <v>0.16300000000000001</v>
      </c>
      <c r="F138" s="76"/>
      <c r="G138" s="185">
        <v>0</v>
      </c>
      <c r="H138" s="183">
        <v>0</v>
      </c>
      <c r="I138" s="184">
        <v>4.2000000000000003E-2</v>
      </c>
      <c r="J138" s="76"/>
      <c r="K138" s="374">
        <v>0</v>
      </c>
      <c r="L138" s="183">
        <v>1.7999999999999999E-2</v>
      </c>
      <c r="M138" s="184">
        <v>7.4999999999999997E-2</v>
      </c>
      <c r="N138" s="76"/>
      <c r="O138" s="185">
        <v>0</v>
      </c>
      <c r="P138" s="183">
        <v>0</v>
      </c>
      <c r="Q138" s="184">
        <v>9.2999999999999999E-2</v>
      </c>
    </row>
    <row r="139" spans="2:17" s="86" customFormat="1" ht="12.75" customHeight="1" x14ac:dyDescent="0.2">
      <c r="B139" s="86" t="s">
        <v>67</v>
      </c>
      <c r="C139" s="185">
        <v>0</v>
      </c>
      <c r="D139" s="183">
        <v>4.0000000000000001E-3</v>
      </c>
      <c r="E139" s="184">
        <v>8.8999999999999996E-2</v>
      </c>
      <c r="F139" s="76"/>
      <c r="G139" s="185">
        <v>0</v>
      </c>
      <c r="H139" s="183">
        <v>0</v>
      </c>
      <c r="I139" s="184">
        <v>1.9E-2</v>
      </c>
      <c r="J139" s="76"/>
      <c r="K139" s="374">
        <v>0</v>
      </c>
      <c r="L139" s="183">
        <v>3.0000000000000001E-3</v>
      </c>
      <c r="M139" s="184">
        <v>2.1999999999999999E-2</v>
      </c>
      <c r="N139" s="76"/>
      <c r="O139" s="185">
        <v>0</v>
      </c>
      <c r="P139" s="183">
        <v>0</v>
      </c>
      <c r="Q139" s="184">
        <v>6.0999999999999999E-2</v>
      </c>
    </row>
    <row r="140" spans="2:17" s="86" customFormat="1" ht="12.75" customHeight="1" x14ac:dyDescent="0.2">
      <c r="B140" s="86" t="s">
        <v>46</v>
      </c>
      <c r="C140" s="185">
        <v>0.3</v>
      </c>
      <c r="D140" s="183">
        <v>0.153</v>
      </c>
      <c r="E140" s="184">
        <v>0.38100000000000001</v>
      </c>
      <c r="F140" s="76"/>
      <c r="G140" s="185">
        <v>0.1</v>
      </c>
      <c r="H140" s="183">
        <v>2.9000000000000001E-2</v>
      </c>
      <c r="I140" s="184">
        <v>0.20899999999999999</v>
      </c>
      <c r="J140" s="76"/>
      <c r="K140" s="185">
        <v>0.1</v>
      </c>
      <c r="L140" s="183">
        <v>4.3999999999999997E-2</v>
      </c>
      <c r="M140" s="184">
        <v>0.151</v>
      </c>
      <c r="N140" s="76"/>
      <c r="O140" s="185">
        <v>0.1</v>
      </c>
      <c r="P140" s="183">
        <v>1.2999999999999999E-2</v>
      </c>
      <c r="Q140" s="184">
        <v>0.10199999999999999</v>
      </c>
    </row>
    <row r="141" spans="2:17" s="86" customFormat="1" ht="12.75" customHeight="1" x14ac:dyDescent="0.2">
      <c r="B141" s="86" t="s">
        <v>8</v>
      </c>
      <c r="C141" s="374">
        <v>0.1</v>
      </c>
      <c r="D141" s="183">
        <v>7.8E-2</v>
      </c>
      <c r="E141" s="184">
        <v>0.19500000000000001</v>
      </c>
      <c r="F141" s="76"/>
      <c r="G141" s="374">
        <v>0</v>
      </c>
      <c r="H141" s="183">
        <v>0</v>
      </c>
      <c r="I141" s="184">
        <v>2.1999999999999999E-2</v>
      </c>
      <c r="J141" s="76"/>
      <c r="K141" s="374">
        <v>0.1</v>
      </c>
      <c r="L141" s="183">
        <v>7.0000000000000007E-2</v>
      </c>
      <c r="M141" s="184">
        <v>0.188</v>
      </c>
      <c r="N141" s="76"/>
      <c r="O141" s="123" t="s">
        <v>119</v>
      </c>
      <c r="P141" s="38" t="s">
        <v>119</v>
      </c>
      <c r="Q141" s="26" t="s">
        <v>119</v>
      </c>
    </row>
    <row r="142" spans="2:17" s="86" customFormat="1" ht="12.75" customHeight="1" x14ac:dyDescent="0.2">
      <c r="B142" s="86" t="s">
        <v>47</v>
      </c>
      <c r="C142" s="185">
        <v>0.4</v>
      </c>
      <c r="D142" s="183">
        <v>0.21</v>
      </c>
      <c r="E142" s="184">
        <v>0.505</v>
      </c>
      <c r="F142" s="76"/>
      <c r="G142" s="185">
        <v>0.3</v>
      </c>
      <c r="H142" s="183">
        <v>0.19500000000000001</v>
      </c>
      <c r="I142" s="184">
        <v>0.49299999999999999</v>
      </c>
      <c r="J142" s="76"/>
      <c r="K142" s="185">
        <v>0</v>
      </c>
      <c r="L142" s="183">
        <v>0</v>
      </c>
      <c r="M142" s="184">
        <v>3.5999999999999997E-2</v>
      </c>
      <c r="N142" s="76"/>
      <c r="O142" s="185">
        <v>0</v>
      </c>
      <c r="P142" s="183">
        <v>0</v>
      </c>
      <c r="Q142" s="184">
        <v>0.01</v>
      </c>
    </row>
    <row r="143" spans="2:17" s="86" customFormat="1" ht="12.75" customHeight="1" x14ac:dyDescent="0.2">
      <c r="B143" s="86" t="s">
        <v>48</v>
      </c>
      <c r="C143" s="185">
        <v>0</v>
      </c>
      <c r="D143" s="183">
        <v>0</v>
      </c>
      <c r="E143" s="184">
        <v>3.6999999999999998E-2</v>
      </c>
      <c r="F143" s="76"/>
      <c r="G143" s="185">
        <v>0</v>
      </c>
      <c r="H143" s="183">
        <v>0</v>
      </c>
      <c r="I143" s="184">
        <v>0</v>
      </c>
      <c r="J143" s="76"/>
      <c r="K143" s="185">
        <v>0</v>
      </c>
      <c r="L143" s="183">
        <v>0</v>
      </c>
      <c r="M143" s="184">
        <v>0</v>
      </c>
      <c r="N143" s="76"/>
      <c r="O143" s="185">
        <v>0</v>
      </c>
      <c r="P143" s="183">
        <v>0</v>
      </c>
      <c r="Q143" s="184">
        <v>3.6999999999999998E-2</v>
      </c>
    </row>
    <row r="144" spans="2:17" s="86" customFormat="1" ht="12.75" customHeight="1" x14ac:dyDescent="0.2">
      <c r="B144" s="86" t="s">
        <v>65</v>
      </c>
      <c r="C144" s="185">
        <v>0</v>
      </c>
      <c r="D144" s="183">
        <v>0</v>
      </c>
      <c r="E144" s="184">
        <v>0</v>
      </c>
      <c r="F144" s="76"/>
      <c r="G144" s="123" t="s">
        <v>119</v>
      </c>
      <c r="H144" s="38" t="s">
        <v>119</v>
      </c>
      <c r="I144" s="26" t="s">
        <v>119</v>
      </c>
      <c r="J144" s="76"/>
      <c r="K144" s="123" t="s">
        <v>119</v>
      </c>
      <c r="L144" s="38" t="s">
        <v>119</v>
      </c>
      <c r="M144" s="26" t="s">
        <v>119</v>
      </c>
      <c r="N144" s="76"/>
      <c r="O144" s="185">
        <v>0</v>
      </c>
      <c r="P144" s="183">
        <v>0</v>
      </c>
      <c r="Q144" s="184">
        <v>0</v>
      </c>
    </row>
    <row r="145" spans="2:17" s="86" customFormat="1" ht="12.75" customHeight="1" x14ac:dyDescent="0.2">
      <c r="B145" s="86" t="s">
        <v>29</v>
      </c>
      <c r="C145" s="185">
        <v>0</v>
      </c>
      <c r="D145" s="183">
        <v>0</v>
      </c>
      <c r="E145" s="184">
        <v>0</v>
      </c>
      <c r="F145" s="76"/>
      <c r="G145" s="123" t="s">
        <v>119</v>
      </c>
      <c r="H145" s="38" t="s">
        <v>119</v>
      </c>
      <c r="I145" s="26" t="s">
        <v>119</v>
      </c>
      <c r="J145" s="76"/>
      <c r="K145" s="123" t="s">
        <v>119</v>
      </c>
      <c r="L145" s="38" t="s">
        <v>119</v>
      </c>
      <c r="M145" s="26" t="s">
        <v>119</v>
      </c>
      <c r="N145" s="76"/>
      <c r="O145" s="185">
        <v>0</v>
      </c>
      <c r="P145" s="183">
        <v>0</v>
      </c>
      <c r="Q145" s="184">
        <v>0</v>
      </c>
    </row>
    <row r="146" spans="2:17" s="86" customFormat="1" ht="12.75" customHeight="1" x14ac:dyDescent="0.2">
      <c r="B146" s="86" t="s">
        <v>49</v>
      </c>
      <c r="C146" s="185">
        <v>0.6</v>
      </c>
      <c r="D146" s="183">
        <v>0.39800000000000002</v>
      </c>
      <c r="E146" s="184">
        <v>0.83099999999999996</v>
      </c>
      <c r="F146" s="76"/>
      <c r="G146" s="374">
        <v>0.6</v>
      </c>
      <c r="H146" s="183">
        <v>0.379</v>
      </c>
      <c r="I146" s="184">
        <v>0.81200000000000006</v>
      </c>
      <c r="J146" s="76"/>
      <c r="K146" s="374">
        <v>0</v>
      </c>
      <c r="L146" s="183">
        <v>0</v>
      </c>
      <c r="M146" s="184">
        <v>0.03</v>
      </c>
      <c r="N146" s="76"/>
      <c r="O146" s="185">
        <v>0</v>
      </c>
      <c r="P146" s="183">
        <v>0</v>
      </c>
      <c r="Q146" s="184">
        <v>3.3000000000000002E-2</v>
      </c>
    </row>
    <row r="147" spans="2:17" s="86" customFormat="1" ht="22.5" customHeight="1" x14ac:dyDescent="0.2">
      <c r="B147" s="86" t="s">
        <v>6</v>
      </c>
      <c r="C147" s="185">
        <v>6.2</v>
      </c>
      <c r="D147" s="183">
        <v>4.5620000000000003</v>
      </c>
      <c r="E147" s="184">
        <v>6.577</v>
      </c>
      <c r="F147" s="76"/>
      <c r="G147" s="185">
        <v>3.1</v>
      </c>
      <c r="H147" s="183">
        <v>1.946</v>
      </c>
      <c r="I147" s="184">
        <v>3.387</v>
      </c>
      <c r="J147" s="76"/>
      <c r="K147" s="374">
        <v>2.6</v>
      </c>
      <c r="L147" s="183">
        <v>1.7629999999999999</v>
      </c>
      <c r="M147" s="184">
        <v>2.81</v>
      </c>
      <c r="N147" s="76"/>
      <c r="O147" s="185">
        <v>0.5</v>
      </c>
      <c r="P147" s="183">
        <v>0.123</v>
      </c>
      <c r="Q147" s="184">
        <v>0.74199999999999999</v>
      </c>
    </row>
    <row r="148" spans="2:17" s="86" customFormat="1" ht="12.75" customHeight="1" x14ac:dyDescent="0.2">
      <c r="C148" s="123"/>
      <c r="D148" s="38"/>
      <c r="E148" s="26"/>
      <c r="F148" s="76"/>
      <c r="G148" s="123"/>
      <c r="H148" s="38"/>
      <c r="I148" s="26"/>
      <c r="J148" s="76"/>
      <c r="K148" s="123"/>
      <c r="L148" s="38"/>
      <c r="M148" s="26"/>
      <c r="N148" s="76"/>
      <c r="O148" s="123"/>
      <c r="P148" s="38"/>
      <c r="Q148" s="26"/>
    </row>
    <row r="149" spans="2:17" s="86" customFormat="1" ht="12.75" customHeight="1" x14ac:dyDescent="0.2">
      <c r="C149" s="123"/>
      <c r="D149" s="38"/>
      <c r="E149" s="26"/>
      <c r="F149" s="76"/>
      <c r="G149" s="123"/>
      <c r="H149" s="38"/>
      <c r="I149" s="26"/>
      <c r="J149" s="76"/>
      <c r="K149" s="123"/>
      <c r="L149" s="38"/>
      <c r="M149" s="26"/>
      <c r="N149" s="76"/>
      <c r="O149" s="123"/>
      <c r="P149" s="38"/>
      <c r="Q149" s="26"/>
    </row>
    <row r="150" spans="2:17" s="86" customFormat="1" ht="12.75" customHeight="1" x14ac:dyDescent="0.2">
      <c r="B150" s="139" t="s">
        <v>222</v>
      </c>
      <c r="C150" s="394"/>
      <c r="D150" s="394"/>
      <c r="E150" s="394"/>
      <c r="F150" s="165"/>
      <c r="G150" s="394"/>
      <c r="H150" s="394"/>
      <c r="I150" s="394"/>
      <c r="J150" s="165"/>
      <c r="K150" s="394"/>
      <c r="L150" s="394"/>
      <c r="M150" s="394"/>
      <c r="N150" s="165"/>
      <c r="O150" s="394"/>
      <c r="P150" s="394"/>
      <c r="Q150" s="394"/>
    </row>
    <row r="151" spans="2:17" s="86" customFormat="1" ht="12.75" customHeight="1" x14ac:dyDescent="0.2">
      <c r="B151" s="124"/>
      <c r="C151" s="395" t="s">
        <v>198</v>
      </c>
      <c r="D151" s="395"/>
      <c r="E151" s="395"/>
      <c r="F151" s="165"/>
      <c r="G151" s="395" t="s">
        <v>3</v>
      </c>
      <c r="H151" s="395"/>
      <c r="I151" s="395"/>
      <c r="J151" s="165"/>
      <c r="K151" s="395" t="s">
        <v>50</v>
      </c>
      <c r="L151" s="395"/>
      <c r="M151" s="395"/>
      <c r="N151" s="165"/>
      <c r="O151" s="395" t="s">
        <v>5</v>
      </c>
      <c r="P151" s="395"/>
      <c r="Q151" s="395"/>
    </row>
    <row r="152" spans="2:17" s="86" customFormat="1" ht="12.75" customHeight="1" x14ac:dyDescent="0.2">
      <c r="B152" s="86" t="s">
        <v>53</v>
      </c>
      <c r="C152" s="185">
        <v>0.7</v>
      </c>
      <c r="D152" s="183">
        <v>0.34</v>
      </c>
      <c r="E152" s="184">
        <v>1.0980000000000001</v>
      </c>
      <c r="F152" s="76"/>
      <c r="G152" s="185">
        <v>0.2</v>
      </c>
      <c r="H152" s="183">
        <v>3.5000000000000003E-2</v>
      </c>
      <c r="I152" s="184">
        <v>0.38200000000000001</v>
      </c>
      <c r="J152" s="76"/>
      <c r="K152" s="185">
        <v>0.5</v>
      </c>
      <c r="L152" s="183">
        <v>0.182</v>
      </c>
      <c r="M152" s="184">
        <v>0.81299999999999994</v>
      </c>
      <c r="N152" s="76"/>
      <c r="O152" s="185">
        <v>0</v>
      </c>
      <c r="P152" s="183">
        <v>0</v>
      </c>
      <c r="Q152" s="184">
        <v>0.104</v>
      </c>
    </row>
    <row r="153" spans="2:17" s="86" customFormat="1" ht="12.75" customHeight="1" x14ac:dyDescent="0.2">
      <c r="B153" s="86" t="s">
        <v>54</v>
      </c>
      <c r="C153" s="185">
        <v>0.1</v>
      </c>
      <c r="D153" s="183">
        <v>0</v>
      </c>
      <c r="E153" s="184">
        <v>0.22700000000000001</v>
      </c>
      <c r="F153" s="76"/>
      <c r="G153" s="185">
        <v>0</v>
      </c>
      <c r="H153" s="183">
        <v>0</v>
      </c>
      <c r="I153" s="184">
        <v>0.153</v>
      </c>
      <c r="J153" s="76"/>
      <c r="K153" s="185">
        <v>0</v>
      </c>
      <c r="L153" s="183">
        <v>0</v>
      </c>
      <c r="M153" s="184">
        <v>0</v>
      </c>
      <c r="N153" s="76"/>
      <c r="O153" s="185">
        <v>0</v>
      </c>
      <c r="P153" s="183">
        <v>0</v>
      </c>
      <c r="Q153" s="184">
        <v>0.11700000000000001</v>
      </c>
    </row>
    <row r="154" spans="2:17" s="86" customFormat="1" ht="12.75" customHeight="1" x14ac:dyDescent="0.2">
      <c r="B154" s="86" t="s">
        <v>55</v>
      </c>
      <c r="C154" s="185">
        <v>0</v>
      </c>
      <c r="D154" s="183">
        <v>0</v>
      </c>
      <c r="E154" s="184">
        <v>0</v>
      </c>
      <c r="F154" s="76"/>
      <c r="G154" s="185">
        <v>0</v>
      </c>
      <c r="H154" s="183">
        <v>0</v>
      </c>
      <c r="I154" s="184">
        <v>0</v>
      </c>
      <c r="J154" s="76"/>
      <c r="K154" s="185">
        <v>0</v>
      </c>
      <c r="L154" s="183">
        <v>0</v>
      </c>
      <c r="M154" s="184">
        <v>0</v>
      </c>
      <c r="N154" s="76"/>
      <c r="O154" s="123" t="s">
        <v>119</v>
      </c>
      <c r="P154" s="38" t="s">
        <v>119</v>
      </c>
      <c r="Q154" s="26" t="s">
        <v>119</v>
      </c>
    </row>
    <row r="155" spans="2:17" s="86" customFormat="1" ht="12.75" customHeight="1" x14ac:dyDescent="0.2">
      <c r="B155" s="86" t="s">
        <v>56</v>
      </c>
      <c r="C155" s="185">
        <v>0</v>
      </c>
      <c r="D155" s="183">
        <v>0</v>
      </c>
      <c r="E155" s="184">
        <v>0.111</v>
      </c>
      <c r="F155" s="76"/>
      <c r="G155" s="185">
        <v>0</v>
      </c>
      <c r="H155" s="183">
        <v>0</v>
      </c>
      <c r="I155" s="184">
        <v>0.111</v>
      </c>
      <c r="J155" s="76"/>
      <c r="K155" s="374">
        <v>0</v>
      </c>
      <c r="L155" s="183">
        <v>0</v>
      </c>
      <c r="M155" s="184">
        <v>0</v>
      </c>
      <c r="N155" s="76"/>
      <c r="O155" s="123" t="s">
        <v>119</v>
      </c>
      <c r="P155" s="38" t="s">
        <v>119</v>
      </c>
      <c r="Q155" s="26" t="s">
        <v>119</v>
      </c>
    </row>
    <row r="156" spans="2:17" s="86" customFormat="1" ht="12.75" customHeight="1" x14ac:dyDescent="0.2">
      <c r="B156" s="86" t="s">
        <v>57</v>
      </c>
      <c r="C156" s="185">
        <v>0.2</v>
      </c>
      <c r="D156" s="183">
        <v>0</v>
      </c>
      <c r="E156" s="184">
        <v>0.312</v>
      </c>
      <c r="F156" s="76"/>
      <c r="G156" s="185">
        <v>0</v>
      </c>
      <c r="H156" s="183">
        <v>0</v>
      </c>
      <c r="I156" s="240">
        <v>8.5999999999999993E-2</v>
      </c>
      <c r="J156" s="76"/>
      <c r="K156" s="185">
        <v>0</v>
      </c>
      <c r="L156" s="183">
        <v>0</v>
      </c>
      <c r="M156" s="184">
        <v>8.6999999999999994E-2</v>
      </c>
      <c r="N156" s="76"/>
      <c r="O156" s="185">
        <v>0.1</v>
      </c>
      <c r="P156" s="183">
        <v>0</v>
      </c>
      <c r="Q156" s="184">
        <v>0.22</v>
      </c>
    </row>
    <row r="157" spans="2:17" s="86" customFormat="1" ht="12.75" customHeight="1" x14ac:dyDescent="0.2">
      <c r="B157" s="86" t="s">
        <v>58</v>
      </c>
      <c r="C157" s="185">
        <v>0.1</v>
      </c>
      <c r="D157" s="183">
        <v>0</v>
      </c>
      <c r="E157" s="184">
        <v>0.30099999999999999</v>
      </c>
      <c r="F157" s="76"/>
      <c r="G157" s="374">
        <v>0</v>
      </c>
      <c r="H157" s="183">
        <v>0</v>
      </c>
      <c r="I157" s="184">
        <v>0</v>
      </c>
      <c r="J157" s="76"/>
      <c r="K157" s="185">
        <v>0.1</v>
      </c>
      <c r="L157" s="183">
        <v>0</v>
      </c>
      <c r="M157" s="184">
        <v>0.19500000000000001</v>
      </c>
      <c r="N157" s="76"/>
      <c r="O157" s="185">
        <v>0.1</v>
      </c>
      <c r="P157" s="183">
        <v>0</v>
      </c>
      <c r="Q157" s="184">
        <v>0.17799999999999999</v>
      </c>
    </row>
    <row r="158" spans="2:17" s="86" customFormat="1" ht="12.75" customHeight="1" x14ac:dyDescent="0.2">
      <c r="B158" s="86" t="s">
        <v>28</v>
      </c>
      <c r="C158" s="185">
        <v>0.1</v>
      </c>
      <c r="D158" s="183">
        <v>0</v>
      </c>
      <c r="E158" s="184">
        <v>0.155</v>
      </c>
      <c r="F158" s="76"/>
      <c r="G158" s="185">
        <v>0</v>
      </c>
      <c r="H158" s="183">
        <v>0</v>
      </c>
      <c r="I158" s="184">
        <v>0.125</v>
      </c>
      <c r="J158" s="76"/>
      <c r="K158" s="185">
        <v>0</v>
      </c>
      <c r="L158" s="183">
        <v>0</v>
      </c>
      <c r="M158" s="184">
        <v>6.5000000000000002E-2</v>
      </c>
      <c r="N158" s="76"/>
      <c r="O158" s="185">
        <v>0</v>
      </c>
      <c r="P158" s="183">
        <v>0</v>
      </c>
      <c r="Q158" s="184">
        <v>0</v>
      </c>
    </row>
    <row r="159" spans="2:17" s="86" customFormat="1" ht="12.75" customHeight="1" x14ac:dyDescent="0.2">
      <c r="B159" s="86" t="s">
        <v>9</v>
      </c>
      <c r="C159" s="185">
        <v>0.3</v>
      </c>
      <c r="D159" s="183">
        <v>2.8000000000000001E-2</v>
      </c>
      <c r="E159" s="184">
        <v>0.51600000000000001</v>
      </c>
      <c r="F159" s="76"/>
      <c r="G159" s="185">
        <v>0</v>
      </c>
      <c r="H159" s="183">
        <v>0</v>
      </c>
      <c r="I159" s="184">
        <v>0</v>
      </c>
      <c r="J159" s="76"/>
      <c r="K159" s="185">
        <v>0.1</v>
      </c>
      <c r="L159" s="183">
        <v>0</v>
      </c>
      <c r="M159" s="184">
        <v>0.35399999999999998</v>
      </c>
      <c r="N159" s="76"/>
      <c r="O159" s="185">
        <v>0.1</v>
      </c>
      <c r="P159" s="183">
        <v>0</v>
      </c>
      <c r="Q159" s="184">
        <v>0.25900000000000001</v>
      </c>
    </row>
    <row r="160" spans="2:17" s="86" customFormat="1" ht="12.75" customHeight="1" x14ac:dyDescent="0.2">
      <c r="B160" s="86" t="s">
        <v>59</v>
      </c>
      <c r="C160" s="185">
        <v>0.1</v>
      </c>
      <c r="D160" s="183">
        <v>0</v>
      </c>
      <c r="E160" s="184">
        <v>0.2</v>
      </c>
      <c r="F160" s="76"/>
      <c r="G160" s="185">
        <v>0</v>
      </c>
      <c r="H160" s="183">
        <v>0</v>
      </c>
      <c r="I160" s="184">
        <v>0</v>
      </c>
      <c r="J160" s="76"/>
      <c r="K160" s="185">
        <v>0.1</v>
      </c>
      <c r="L160" s="183">
        <v>0</v>
      </c>
      <c r="M160" s="184">
        <v>0.182</v>
      </c>
      <c r="N160" s="76"/>
      <c r="O160" s="185">
        <v>0</v>
      </c>
      <c r="P160" s="183">
        <v>0</v>
      </c>
      <c r="Q160" s="184">
        <v>3.2000000000000001E-2</v>
      </c>
    </row>
    <row r="161" spans="2:17" s="86" customFormat="1" ht="12.75" customHeight="1" x14ac:dyDescent="0.2">
      <c r="B161" s="86" t="s">
        <v>60</v>
      </c>
      <c r="C161" s="185">
        <v>0.3</v>
      </c>
      <c r="D161" s="183">
        <v>0.14399999999999999</v>
      </c>
      <c r="E161" s="184">
        <v>0.53800000000000003</v>
      </c>
      <c r="F161" s="76"/>
      <c r="G161" s="185">
        <v>0.1</v>
      </c>
      <c r="H161" s="183">
        <v>0</v>
      </c>
      <c r="I161" s="184">
        <v>0.29699999999999999</v>
      </c>
      <c r="J161" s="76"/>
      <c r="K161" s="185">
        <v>0.2</v>
      </c>
      <c r="L161" s="183">
        <v>7.8E-2</v>
      </c>
      <c r="M161" s="184">
        <v>0.35199999999999998</v>
      </c>
      <c r="N161" s="76"/>
      <c r="O161" s="185">
        <v>0</v>
      </c>
      <c r="P161" s="183">
        <v>0</v>
      </c>
      <c r="Q161" s="184">
        <v>2.9000000000000001E-2</v>
      </c>
    </row>
    <row r="162" spans="2:17" s="86" customFormat="1" ht="12.75" customHeight="1" x14ac:dyDescent="0.2">
      <c r="B162" s="86" t="s">
        <v>66</v>
      </c>
      <c r="C162" s="185">
        <v>0.2</v>
      </c>
      <c r="D162" s="183">
        <v>8.5999999999999993E-2</v>
      </c>
      <c r="E162" s="184">
        <v>0.24099999999999999</v>
      </c>
      <c r="F162" s="76"/>
      <c r="G162" s="185">
        <v>0</v>
      </c>
      <c r="H162" s="183">
        <v>0</v>
      </c>
      <c r="I162" s="184">
        <v>7.0999999999999994E-2</v>
      </c>
      <c r="J162" s="76"/>
      <c r="K162" s="374">
        <v>0</v>
      </c>
      <c r="L162" s="183">
        <v>4.0000000000000001E-3</v>
      </c>
      <c r="M162" s="184">
        <v>4.5999999999999999E-2</v>
      </c>
      <c r="N162" s="76"/>
      <c r="O162" s="185">
        <v>0.1</v>
      </c>
      <c r="P162" s="183">
        <v>0.05</v>
      </c>
      <c r="Q162" s="184">
        <v>0.17799999999999999</v>
      </c>
    </row>
    <row r="163" spans="2:17" s="86" customFormat="1" ht="12.75" customHeight="1" x14ac:dyDescent="0.2">
      <c r="B163" s="86" t="s">
        <v>67</v>
      </c>
      <c r="C163" s="185">
        <v>0.4</v>
      </c>
      <c r="D163" s="183">
        <v>0.20300000000000001</v>
      </c>
      <c r="E163" s="184">
        <v>0.47799999999999998</v>
      </c>
      <c r="F163" s="76"/>
      <c r="G163" s="185">
        <v>0</v>
      </c>
      <c r="H163" s="183">
        <v>0</v>
      </c>
      <c r="I163" s="184">
        <v>2.9000000000000001E-2</v>
      </c>
      <c r="J163" s="76"/>
      <c r="K163" s="185">
        <v>0.3</v>
      </c>
      <c r="L163" s="183">
        <v>0.13900000000000001</v>
      </c>
      <c r="M163" s="184">
        <v>0.40200000000000002</v>
      </c>
      <c r="N163" s="76"/>
      <c r="O163" s="185">
        <v>0.1</v>
      </c>
      <c r="P163" s="183">
        <v>1.6E-2</v>
      </c>
      <c r="Q163" s="184">
        <v>0.10299999999999999</v>
      </c>
    </row>
    <row r="164" spans="2:17" s="86" customFormat="1" ht="12.75" customHeight="1" x14ac:dyDescent="0.2">
      <c r="B164" s="86" t="s">
        <v>61</v>
      </c>
      <c r="C164" s="185">
        <v>0</v>
      </c>
      <c r="D164" s="183">
        <v>0</v>
      </c>
      <c r="E164" s="184">
        <v>0.11799999999999999</v>
      </c>
      <c r="F164" s="76"/>
      <c r="G164" s="185">
        <v>0</v>
      </c>
      <c r="H164" s="183">
        <v>0</v>
      </c>
      <c r="I164" s="184">
        <v>1.6E-2</v>
      </c>
      <c r="J164" s="76"/>
      <c r="K164" s="185">
        <v>0</v>
      </c>
      <c r="L164" s="183">
        <v>0</v>
      </c>
      <c r="M164" s="184">
        <v>0.106</v>
      </c>
      <c r="N164" s="76"/>
      <c r="O164" s="185">
        <v>0</v>
      </c>
      <c r="P164" s="183">
        <v>0</v>
      </c>
      <c r="Q164" s="184">
        <v>1.0999999999999999E-2</v>
      </c>
    </row>
    <row r="165" spans="2:17" s="86" customFormat="1" ht="12.75" customHeight="1" x14ac:dyDescent="0.2">
      <c r="B165" s="86" t="s">
        <v>8</v>
      </c>
      <c r="C165" s="374">
        <v>0</v>
      </c>
      <c r="D165" s="183">
        <v>0</v>
      </c>
      <c r="E165" s="184">
        <v>0</v>
      </c>
      <c r="F165" s="76"/>
      <c r="G165" s="374">
        <v>0</v>
      </c>
      <c r="H165" s="183">
        <v>0</v>
      </c>
      <c r="I165" s="184">
        <v>0</v>
      </c>
      <c r="J165" s="76"/>
      <c r="K165" s="374">
        <v>0</v>
      </c>
      <c r="L165" s="183">
        <v>0</v>
      </c>
      <c r="M165" s="184">
        <v>0</v>
      </c>
      <c r="N165" s="76"/>
      <c r="O165" s="123" t="s">
        <v>119</v>
      </c>
      <c r="P165" s="38" t="s">
        <v>119</v>
      </c>
      <c r="Q165" s="26" t="s">
        <v>119</v>
      </c>
    </row>
    <row r="166" spans="2:17" s="86" customFormat="1" ht="12.75" customHeight="1" x14ac:dyDescent="0.2">
      <c r="B166" s="86" t="s">
        <v>62</v>
      </c>
      <c r="C166" s="185">
        <v>0</v>
      </c>
      <c r="D166" s="183">
        <v>0</v>
      </c>
      <c r="E166" s="184">
        <v>6.8000000000000005E-2</v>
      </c>
      <c r="F166" s="76"/>
      <c r="G166" s="185">
        <v>0</v>
      </c>
      <c r="H166" s="183">
        <v>0</v>
      </c>
      <c r="I166" s="184">
        <v>6.8000000000000005E-2</v>
      </c>
      <c r="J166" s="76"/>
      <c r="K166" s="185">
        <v>0</v>
      </c>
      <c r="L166" s="183">
        <v>0</v>
      </c>
      <c r="M166" s="184">
        <v>0</v>
      </c>
      <c r="N166" s="76"/>
      <c r="O166" s="374">
        <v>0</v>
      </c>
      <c r="P166" s="183">
        <v>0</v>
      </c>
      <c r="Q166" s="184">
        <v>0</v>
      </c>
    </row>
    <row r="167" spans="2:17" s="86" customFormat="1" ht="12.75" customHeight="1" x14ac:dyDescent="0.2">
      <c r="B167" s="86" t="s">
        <v>63</v>
      </c>
      <c r="C167" s="374">
        <v>0.1</v>
      </c>
      <c r="D167" s="183">
        <v>0</v>
      </c>
      <c r="E167" s="184">
        <v>0.13400000000000001</v>
      </c>
      <c r="F167" s="76"/>
      <c r="G167" s="185">
        <v>0</v>
      </c>
      <c r="H167" s="183">
        <v>0</v>
      </c>
      <c r="I167" s="184">
        <v>0</v>
      </c>
      <c r="J167" s="76"/>
      <c r="K167" s="185">
        <v>0</v>
      </c>
      <c r="L167" s="183">
        <v>0</v>
      </c>
      <c r="M167" s="184">
        <v>0</v>
      </c>
      <c r="N167" s="76"/>
      <c r="O167" s="182">
        <v>0.1</v>
      </c>
      <c r="P167" s="183">
        <v>0</v>
      </c>
      <c r="Q167" s="184">
        <v>0.13400000000000001</v>
      </c>
    </row>
    <row r="168" spans="2:17" s="86" customFormat="1" ht="12.75" customHeight="1" x14ac:dyDescent="0.2">
      <c r="B168" s="86" t="s">
        <v>65</v>
      </c>
      <c r="C168" s="185">
        <v>0</v>
      </c>
      <c r="D168" s="183">
        <v>0</v>
      </c>
      <c r="E168" s="184">
        <v>1E-3</v>
      </c>
      <c r="F168" s="76"/>
      <c r="G168" s="123" t="s">
        <v>119</v>
      </c>
      <c r="H168" s="38" t="s">
        <v>119</v>
      </c>
      <c r="I168" s="26" t="s">
        <v>119</v>
      </c>
      <c r="J168" s="76"/>
      <c r="K168" s="123" t="s">
        <v>119</v>
      </c>
      <c r="L168" s="38" t="s">
        <v>119</v>
      </c>
      <c r="M168" s="26" t="s">
        <v>119</v>
      </c>
      <c r="N168" s="76"/>
      <c r="O168" s="185">
        <v>0</v>
      </c>
      <c r="P168" s="183">
        <v>0</v>
      </c>
      <c r="Q168" s="184">
        <v>1E-3</v>
      </c>
    </row>
    <row r="169" spans="2:17" s="86" customFormat="1" ht="12.75" customHeight="1" x14ac:dyDescent="0.2">
      <c r="B169" s="86" t="s">
        <v>29</v>
      </c>
      <c r="C169" s="185">
        <v>0</v>
      </c>
      <c r="D169" s="183">
        <v>0</v>
      </c>
      <c r="E169" s="184">
        <v>0</v>
      </c>
      <c r="F169" s="76"/>
      <c r="G169" s="123" t="s">
        <v>119</v>
      </c>
      <c r="H169" s="38" t="s">
        <v>119</v>
      </c>
      <c r="I169" s="26" t="s">
        <v>119</v>
      </c>
      <c r="J169" s="76"/>
      <c r="K169" s="123" t="s">
        <v>119</v>
      </c>
      <c r="L169" s="38" t="s">
        <v>119</v>
      </c>
      <c r="M169" s="26" t="s">
        <v>119</v>
      </c>
      <c r="N169" s="76"/>
      <c r="O169" s="185">
        <v>0</v>
      </c>
      <c r="P169" s="183">
        <v>0</v>
      </c>
      <c r="Q169" s="184">
        <v>0</v>
      </c>
    </row>
    <row r="170" spans="2:17" s="86" customFormat="1" ht="12.75" customHeight="1" x14ac:dyDescent="0.2">
      <c r="B170" s="86" t="s">
        <v>64</v>
      </c>
      <c r="C170" s="185">
        <v>0.1</v>
      </c>
      <c r="D170" s="183">
        <v>2E-3</v>
      </c>
      <c r="E170" s="184">
        <v>0.19400000000000001</v>
      </c>
      <c r="F170" s="76"/>
      <c r="G170" s="185">
        <v>0.1</v>
      </c>
      <c r="H170" s="183">
        <v>0</v>
      </c>
      <c r="I170" s="184">
        <v>0.14399999999999999</v>
      </c>
      <c r="J170" s="76"/>
      <c r="K170" s="185">
        <v>0</v>
      </c>
      <c r="L170" s="183">
        <v>0</v>
      </c>
      <c r="M170" s="184">
        <v>0</v>
      </c>
      <c r="N170" s="76"/>
      <c r="O170" s="185">
        <v>0</v>
      </c>
      <c r="P170" s="183">
        <v>1E-3</v>
      </c>
      <c r="Q170" s="184">
        <v>6.2E-2</v>
      </c>
    </row>
    <row r="171" spans="2:17" s="86" customFormat="1" ht="22.5" customHeight="1" x14ac:dyDescent="0.2">
      <c r="B171" s="86" t="s">
        <v>6</v>
      </c>
      <c r="C171" s="185">
        <v>2.6</v>
      </c>
      <c r="D171" s="183">
        <v>1.843</v>
      </c>
      <c r="E171" s="184">
        <v>3.3719999999999999</v>
      </c>
      <c r="F171" s="76"/>
      <c r="G171" s="185">
        <v>0.6</v>
      </c>
      <c r="H171" s="183">
        <v>0.25800000000000001</v>
      </c>
      <c r="I171" s="184">
        <v>1.01</v>
      </c>
      <c r="J171" s="76"/>
      <c r="K171" s="185">
        <v>1.3</v>
      </c>
      <c r="L171" s="183">
        <v>0.79700000000000004</v>
      </c>
      <c r="M171" s="184">
        <v>1.8979999999999999</v>
      </c>
      <c r="N171" s="76"/>
      <c r="O171" s="185">
        <v>0.7</v>
      </c>
      <c r="P171" s="183">
        <v>0.35299999999999998</v>
      </c>
      <c r="Q171" s="184">
        <v>1.171</v>
      </c>
    </row>
    <row r="172" spans="2:17" s="86" customFormat="1" ht="12.75" customHeight="1" x14ac:dyDescent="0.2">
      <c r="C172" s="123"/>
      <c r="D172" s="38"/>
      <c r="E172" s="26"/>
      <c r="F172" s="76"/>
      <c r="G172" s="123"/>
      <c r="H172" s="38"/>
      <c r="I172" s="26"/>
      <c r="J172" s="76"/>
      <c r="K172" s="123"/>
      <c r="L172" s="38"/>
      <c r="M172" s="26"/>
      <c r="N172" s="76"/>
      <c r="O172" s="123"/>
      <c r="P172" s="38"/>
      <c r="Q172" s="26"/>
    </row>
    <row r="173" spans="2:17" s="35" customFormat="1" ht="12.75" customHeight="1" x14ac:dyDescent="0.2">
      <c r="C173" s="37"/>
      <c r="D173" s="94"/>
      <c r="E173" s="95"/>
      <c r="F173" s="97"/>
      <c r="G173" s="37"/>
      <c r="H173" s="94"/>
      <c r="I173" s="95"/>
      <c r="J173" s="97"/>
      <c r="K173" s="37"/>
      <c r="L173" s="94"/>
      <c r="M173" s="95"/>
      <c r="N173" s="97"/>
      <c r="O173" s="37"/>
      <c r="P173" s="94"/>
      <c r="Q173" s="95"/>
    </row>
    <row r="175" spans="2:17" ht="12.75" customHeight="1" x14ac:dyDescent="0.2">
      <c r="B175" s="35" t="s">
        <v>102</v>
      </c>
      <c r="C175" s="64"/>
      <c r="G175" s="64"/>
      <c r="K175" s="64"/>
      <c r="O175" s="86"/>
    </row>
    <row r="176" spans="2:17" ht="12.75" customHeight="1" x14ac:dyDescent="0.2">
      <c r="B176" s="166" t="s">
        <v>27</v>
      </c>
      <c r="C176" s="64"/>
      <c r="G176" s="64"/>
      <c r="K176" s="64"/>
      <c r="O176" s="86"/>
    </row>
    <row r="177" spans="2:18" ht="12.75" customHeight="1" x14ac:dyDescent="0.2">
      <c r="B177" s="166" t="s">
        <v>52</v>
      </c>
      <c r="C177" s="64"/>
      <c r="G177" s="64"/>
      <c r="K177" s="64"/>
      <c r="O177" s="86"/>
    </row>
    <row r="178" spans="2:18" ht="12.75" customHeight="1" x14ac:dyDescent="0.2">
      <c r="B178" s="168" t="s">
        <v>11</v>
      </c>
      <c r="C178" s="64"/>
      <c r="G178" s="64"/>
      <c r="K178" s="64"/>
      <c r="O178" s="86"/>
    </row>
    <row r="179" spans="2:18" ht="12.75" customHeight="1" x14ac:dyDescent="0.2">
      <c r="B179" s="85" t="s">
        <v>108</v>
      </c>
      <c r="C179" s="64"/>
      <c r="G179" s="64"/>
      <c r="K179" s="64"/>
      <c r="O179" s="86"/>
    </row>
    <row r="180" spans="2:18" ht="12.75" customHeight="1" x14ac:dyDescent="0.2">
      <c r="B180" s="85" t="s">
        <v>117</v>
      </c>
      <c r="C180" s="64"/>
      <c r="G180" s="64"/>
      <c r="K180" s="64"/>
      <c r="O180" s="86"/>
    </row>
    <row r="181" spans="2:18" ht="12.75" customHeight="1" x14ac:dyDescent="0.2">
      <c r="B181" s="85" t="s">
        <v>118</v>
      </c>
      <c r="C181" s="64"/>
      <c r="G181" s="64"/>
      <c r="K181" s="64"/>
      <c r="O181" s="86"/>
    </row>
    <row r="182" spans="2:18" ht="13.5" customHeight="1" x14ac:dyDescent="0.2">
      <c r="B182" s="387" t="s">
        <v>349</v>
      </c>
      <c r="C182" s="387"/>
      <c r="D182" s="387"/>
      <c r="E182" s="387"/>
      <c r="F182" s="387"/>
      <c r="G182" s="387"/>
      <c r="H182" s="387"/>
      <c r="I182" s="387"/>
      <c r="J182" s="387"/>
      <c r="K182" s="387"/>
      <c r="L182" s="387"/>
      <c r="M182" s="387"/>
      <c r="N182" s="387"/>
      <c r="O182" s="387"/>
    </row>
    <row r="183" spans="2:18" ht="12.75" customHeight="1" x14ac:dyDescent="0.2">
      <c r="B183" s="379" t="s">
        <v>347</v>
      </c>
      <c r="C183" s="64"/>
      <c r="G183" s="64"/>
      <c r="K183" s="64"/>
      <c r="O183" s="86"/>
    </row>
    <row r="184" spans="2:18" ht="12.75" customHeight="1" x14ac:dyDescent="0.2">
      <c r="B184" s="86"/>
      <c r="C184" s="64"/>
      <c r="G184" s="64"/>
      <c r="K184" s="64"/>
      <c r="O184" s="86"/>
    </row>
    <row r="185" spans="2:18" ht="12.75" customHeight="1" x14ac:dyDescent="0.2">
      <c r="B185" s="86" t="s">
        <v>101</v>
      </c>
      <c r="C185" s="64"/>
      <c r="G185" s="64"/>
      <c r="K185" s="64"/>
      <c r="O185" s="86"/>
    </row>
    <row r="186" spans="2:18" ht="12.75" customHeight="1" x14ac:dyDescent="0.2">
      <c r="B186" s="169" t="s">
        <v>12</v>
      </c>
      <c r="C186" s="64"/>
      <c r="G186" s="64"/>
      <c r="K186" s="64"/>
      <c r="O186" s="86"/>
    </row>
    <row r="187" spans="2:18" ht="12.75" customHeight="1" x14ac:dyDescent="0.2">
      <c r="B187" s="169" t="s">
        <v>107</v>
      </c>
      <c r="C187" s="86"/>
      <c r="D187" s="64"/>
      <c r="F187" s="22"/>
      <c r="G187" s="22"/>
      <c r="H187" s="64"/>
      <c r="J187" s="22"/>
      <c r="K187" s="22"/>
      <c r="L187" s="64"/>
      <c r="N187" s="22"/>
      <c r="O187" s="22"/>
      <c r="P187" s="21"/>
      <c r="R187" s="22"/>
    </row>
    <row r="188" spans="2:18" ht="12.75" customHeight="1" x14ac:dyDescent="0.2">
      <c r="B188" s="169" t="s">
        <v>10</v>
      </c>
      <c r="C188" s="64"/>
      <c r="G188" s="64"/>
      <c r="K188" s="64"/>
      <c r="O188" s="86"/>
    </row>
    <row r="189" spans="2:18" ht="12.75" customHeight="1" x14ac:dyDescent="0.2">
      <c r="B189" s="169" t="s">
        <v>91</v>
      </c>
      <c r="C189" s="64"/>
      <c r="G189" s="64"/>
      <c r="K189" s="64"/>
      <c r="O189" s="86"/>
    </row>
    <row r="190" spans="2:18" ht="12.75" customHeight="1" x14ac:dyDescent="0.2">
      <c r="B190" s="169" t="s">
        <v>99</v>
      </c>
      <c r="C190" s="64"/>
      <c r="G190" s="64"/>
      <c r="K190" s="64"/>
      <c r="O190" s="86"/>
    </row>
    <row r="191" spans="2:18" ht="12.75" customHeight="1" x14ac:dyDescent="0.2">
      <c r="B191" s="86"/>
      <c r="C191" s="64"/>
      <c r="G191" s="64"/>
      <c r="K191" s="64"/>
      <c r="O191" s="86"/>
    </row>
    <row r="192" spans="2:18" s="71" customFormat="1" ht="12.75" customHeight="1" x14ac:dyDescent="0.2">
      <c r="B192" s="80" t="s">
        <v>176</v>
      </c>
      <c r="C192" s="80"/>
      <c r="D192" s="64"/>
      <c r="E192" s="70"/>
      <c r="F192" s="70"/>
      <c r="G192" s="70"/>
      <c r="H192" s="64"/>
      <c r="I192" s="70"/>
      <c r="J192" s="70"/>
      <c r="K192" s="70"/>
      <c r="L192" s="64"/>
      <c r="M192" s="70"/>
      <c r="N192" s="70"/>
      <c r="O192" s="70"/>
      <c r="P192" s="21"/>
      <c r="Q192" s="70"/>
      <c r="R192" s="70"/>
    </row>
    <row r="193" spans="2:18" ht="12.75" customHeight="1" x14ac:dyDescent="0.2">
      <c r="B193" s="80" t="s">
        <v>178</v>
      </c>
      <c r="C193" s="86"/>
      <c r="D193" s="64"/>
      <c r="F193" s="22"/>
      <c r="G193" s="22"/>
      <c r="H193" s="64"/>
      <c r="J193" s="22"/>
      <c r="K193" s="22"/>
      <c r="L193" s="64"/>
      <c r="N193" s="22"/>
      <c r="O193" s="22"/>
      <c r="P193" s="21"/>
      <c r="R193" s="22"/>
    </row>
    <row r="194" spans="2:18" ht="12.75" customHeight="1" x14ac:dyDescent="0.2">
      <c r="B194" s="80" t="s">
        <v>177</v>
      </c>
      <c r="C194" s="86"/>
      <c r="D194" s="64"/>
      <c r="F194" s="22"/>
      <c r="G194" s="22"/>
      <c r="H194" s="64"/>
      <c r="J194" s="22"/>
      <c r="K194" s="22"/>
      <c r="L194" s="64"/>
      <c r="N194" s="22"/>
      <c r="O194" s="22"/>
      <c r="P194" s="21"/>
      <c r="R194" s="22"/>
    </row>
    <row r="195" spans="2:18" ht="12.75" customHeight="1" x14ac:dyDescent="0.2">
      <c r="B195" s="72" t="s">
        <v>109</v>
      </c>
      <c r="C195" s="86"/>
      <c r="D195" s="64"/>
      <c r="F195" s="22"/>
      <c r="G195" s="22"/>
      <c r="H195" s="64"/>
      <c r="J195" s="22"/>
      <c r="K195" s="22"/>
      <c r="L195" s="64"/>
      <c r="N195" s="22"/>
      <c r="O195" s="22"/>
      <c r="P195" s="21"/>
      <c r="R195" s="22"/>
    </row>
    <row r="197" spans="2:18" ht="12.75" customHeight="1" x14ac:dyDescent="0.2">
      <c r="B197" s="393"/>
      <c r="C197" s="393"/>
      <c r="D197" s="393"/>
      <c r="E197" s="393"/>
      <c r="F197" s="393"/>
      <c r="G197" s="393"/>
      <c r="H197" s="393"/>
      <c r="I197" s="393"/>
    </row>
    <row r="198" spans="2:18" ht="12.75" customHeight="1" x14ac:dyDescent="0.2">
      <c r="B198" s="393"/>
      <c r="C198" s="393"/>
      <c r="D198" s="393"/>
      <c r="E198" s="393"/>
      <c r="F198" s="393"/>
      <c r="G198" s="393"/>
      <c r="H198" s="393"/>
      <c r="I198" s="393"/>
    </row>
  </sheetData>
  <mergeCells count="59">
    <mergeCell ref="C6:E6"/>
    <mergeCell ref="G6:I6"/>
    <mergeCell ref="K6:M6"/>
    <mergeCell ref="O6:Q6"/>
    <mergeCell ref="C7:E7"/>
    <mergeCell ref="G7:I7"/>
    <mergeCell ref="K7:M7"/>
    <mergeCell ref="O7:Q7"/>
    <mergeCell ref="C30:E30"/>
    <mergeCell ref="G30:I30"/>
    <mergeCell ref="K30:M30"/>
    <mergeCell ref="O30:Q30"/>
    <mergeCell ref="O31:Q31"/>
    <mergeCell ref="C54:E54"/>
    <mergeCell ref="G54:I54"/>
    <mergeCell ref="K54:M54"/>
    <mergeCell ref="O54:Q54"/>
    <mergeCell ref="C31:E31"/>
    <mergeCell ref="G31:I31"/>
    <mergeCell ref="K31:M31"/>
    <mergeCell ref="O55:Q55"/>
    <mergeCell ref="C78:E78"/>
    <mergeCell ref="G78:I78"/>
    <mergeCell ref="K78:M78"/>
    <mergeCell ref="O78:Q78"/>
    <mergeCell ref="C55:E55"/>
    <mergeCell ref="G55:I55"/>
    <mergeCell ref="K55:M55"/>
    <mergeCell ref="O79:Q79"/>
    <mergeCell ref="C102:E102"/>
    <mergeCell ref="G102:I102"/>
    <mergeCell ref="K102:M102"/>
    <mergeCell ref="O102:Q102"/>
    <mergeCell ref="C79:E79"/>
    <mergeCell ref="G79:I79"/>
    <mergeCell ref="K79:M79"/>
    <mergeCell ref="O103:Q103"/>
    <mergeCell ref="C126:E126"/>
    <mergeCell ref="G126:I126"/>
    <mergeCell ref="K126:M126"/>
    <mergeCell ref="O126:Q126"/>
    <mergeCell ref="C103:E103"/>
    <mergeCell ref="G103:I103"/>
    <mergeCell ref="K103:M103"/>
    <mergeCell ref="O127:Q127"/>
    <mergeCell ref="C150:E150"/>
    <mergeCell ref="G150:I150"/>
    <mergeCell ref="K150:M150"/>
    <mergeCell ref="O150:Q150"/>
    <mergeCell ref="C127:E127"/>
    <mergeCell ref="G127:I127"/>
    <mergeCell ref="K127:M127"/>
    <mergeCell ref="O151:Q151"/>
    <mergeCell ref="B197:I197"/>
    <mergeCell ref="B198:I198"/>
    <mergeCell ref="C151:E151"/>
    <mergeCell ref="G151:I151"/>
    <mergeCell ref="K151:M151"/>
    <mergeCell ref="B182:O182"/>
  </mergeCells>
  <phoneticPr fontId="29" type="noConversion"/>
  <hyperlinks>
    <hyperlink ref="B3" location="'Title and Contents'!A1" display="Return to Contents"/>
    <hyperlink ref="B195" r:id="rId1"/>
    <hyperlink ref="B183" r:id="rId2"/>
  </hyperlinks>
  <pageMargins left="0.62" right="0.39" top="1" bottom="1" header="0.5" footer="0.5"/>
  <pageSetup paperSize="8" scale="41"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B1:AH89"/>
  <sheetViews>
    <sheetView showGridLines="0" zoomScaleNormal="100" workbookViewId="0">
      <pane xSplit="3" ySplit="4" topLeftCell="D5" activePane="bottomRight" state="frozen"/>
      <selection pane="topRight"/>
      <selection pane="bottomLeft"/>
      <selection pane="bottomRight"/>
    </sheetView>
  </sheetViews>
  <sheetFormatPr defaultRowHeight="12.75" customHeight="1" x14ac:dyDescent="0.2"/>
  <cols>
    <col min="1" max="1" width="2.42578125" style="20" customWidth="1"/>
    <col min="2" max="2" width="37.28515625" style="20" customWidth="1"/>
    <col min="3" max="3" width="14.7109375" style="20" customWidth="1"/>
    <col min="4" max="4" width="8.7109375" style="21" customWidth="1"/>
    <col min="5" max="6" width="8.7109375" style="22" customWidth="1"/>
    <col min="7" max="7" width="8.7109375" style="21" customWidth="1"/>
    <col min="8" max="9" width="8.7109375" style="22" customWidth="1"/>
    <col min="10" max="10" width="8.7109375" style="21" customWidth="1"/>
    <col min="11" max="12" width="8.7109375" style="22" customWidth="1"/>
    <col min="13" max="13" width="8.7109375" style="21" customWidth="1"/>
    <col min="14" max="15" width="8.7109375" style="22" customWidth="1"/>
    <col min="16" max="16" width="8.7109375" style="21" customWidth="1"/>
    <col min="17" max="18" width="8.7109375" style="22" customWidth="1"/>
    <col min="19" max="19" width="8.7109375" style="21" customWidth="1"/>
    <col min="20" max="21" width="8.7109375" style="22" customWidth="1"/>
    <col min="22" max="22" width="8.7109375" style="21" customWidth="1"/>
    <col min="23" max="24" width="8.7109375" style="22" customWidth="1"/>
    <col min="25" max="25" width="8.7109375" style="21" customWidth="1"/>
    <col min="26" max="27" width="8.7109375" style="22" customWidth="1"/>
    <col min="28" max="28" width="8.7109375" style="21" customWidth="1"/>
    <col min="29" max="30" width="8.7109375" style="20" customWidth="1"/>
    <col min="31" max="31" width="8.7109375" style="23" customWidth="1"/>
    <col min="32" max="33" width="8.7109375" style="20" customWidth="1"/>
    <col min="34" max="34" width="7" style="20" customWidth="1"/>
    <col min="35" max="16384" width="9.140625" style="20"/>
  </cols>
  <sheetData>
    <row r="1" spans="2:33" ht="20.25" x14ac:dyDescent="0.2">
      <c r="B1" s="110" t="s">
        <v>205</v>
      </c>
      <c r="Z1" s="24"/>
    </row>
    <row r="2" spans="2:33" ht="20.25" x14ac:dyDescent="0.2">
      <c r="B2" s="110" t="s">
        <v>341</v>
      </c>
      <c r="Z2" s="24"/>
    </row>
    <row r="3" spans="2:33" ht="12.75" customHeight="1" x14ac:dyDescent="0.2">
      <c r="B3" s="72" t="s">
        <v>26</v>
      </c>
    </row>
    <row r="4" spans="2:33" s="35" customFormat="1" ht="12.75" customHeight="1" x14ac:dyDescent="0.2">
      <c r="D4" s="391" t="s">
        <v>294</v>
      </c>
      <c r="E4" s="391"/>
      <c r="F4" s="391"/>
      <c r="G4" s="391" t="s">
        <v>173</v>
      </c>
      <c r="H4" s="391"/>
      <c r="I4" s="391"/>
      <c r="J4" s="391" t="s">
        <v>105</v>
      </c>
      <c r="K4" s="391"/>
      <c r="L4" s="391"/>
      <c r="M4" s="391" t="s">
        <v>38</v>
      </c>
      <c r="N4" s="391"/>
      <c r="O4" s="391"/>
      <c r="P4" s="391" t="s">
        <v>37</v>
      </c>
      <c r="Q4" s="391"/>
      <c r="R4" s="391"/>
      <c r="S4" s="391" t="s">
        <v>36</v>
      </c>
      <c r="T4" s="391"/>
      <c r="U4" s="391"/>
      <c r="V4" s="391" t="s">
        <v>35</v>
      </c>
      <c r="W4" s="391"/>
      <c r="X4" s="391"/>
      <c r="Y4" s="391" t="s">
        <v>34</v>
      </c>
      <c r="Z4" s="391"/>
      <c r="AA4" s="391"/>
      <c r="AB4" s="391" t="s">
        <v>33</v>
      </c>
      <c r="AC4" s="391"/>
      <c r="AD4" s="391"/>
      <c r="AE4" s="391" t="s">
        <v>32</v>
      </c>
      <c r="AF4" s="391"/>
      <c r="AG4" s="391"/>
    </row>
    <row r="5" spans="2:33" s="86" customFormat="1" ht="12.75" customHeight="1" x14ac:dyDescent="0.2">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row>
    <row r="6" spans="2:33" s="86" customFormat="1" ht="12.75" customHeight="1" x14ac:dyDescent="0.2">
      <c r="B6" s="86" t="s">
        <v>12</v>
      </c>
      <c r="D6" s="146"/>
      <c r="E6" s="100"/>
      <c r="F6" s="100"/>
      <c r="G6" s="146"/>
      <c r="H6" s="100"/>
      <c r="I6" s="100"/>
      <c r="J6" s="398"/>
      <c r="K6" s="398"/>
      <c r="L6" s="398"/>
      <c r="M6" s="398"/>
      <c r="N6" s="398"/>
      <c r="O6" s="398"/>
      <c r="P6" s="398"/>
      <c r="Q6" s="398"/>
      <c r="R6" s="398"/>
      <c r="S6" s="398"/>
      <c r="T6" s="398"/>
      <c r="U6" s="398"/>
      <c r="V6" s="398"/>
      <c r="W6" s="398"/>
      <c r="X6" s="398"/>
      <c r="Y6" s="398"/>
      <c r="Z6" s="398"/>
      <c r="AA6" s="398"/>
      <c r="AB6" s="390"/>
      <c r="AC6" s="390"/>
      <c r="AD6" s="390"/>
      <c r="AE6" s="390"/>
      <c r="AF6" s="390"/>
      <c r="AG6" s="390"/>
    </row>
    <row r="7" spans="2:33" s="86" customFormat="1" ht="12.75" customHeight="1" x14ac:dyDescent="0.2">
      <c r="B7" s="121"/>
      <c r="C7" s="122" t="s">
        <v>3</v>
      </c>
      <c r="D7" s="186">
        <v>3.673</v>
      </c>
      <c r="E7" s="183">
        <v>2.198</v>
      </c>
      <c r="F7" s="184">
        <v>5.9379999999999997</v>
      </c>
      <c r="G7" s="186">
        <v>2.6</v>
      </c>
      <c r="H7" s="183">
        <v>1.7</v>
      </c>
      <c r="I7" s="184">
        <v>4</v>
      </c>
      <c r="J7" s="182">
        <v>3.4</v>
      </c>
      <c r="K7" s="183">
        <v>2.5</v>
      </c>
      <c r="L7" s="184">
        <v>4.7</v>
      </c>
      <c r="M7" s="182">
        <v>3.1</v>
      </c>
      <c r="N7" s="183">
        <v>2.2999999999999998</v>
      </c>
      <c r="O7" s="184">
        <v>4</v>
      </c>
      <c r="P7" s="185">
        <v>4.8</v>
      </c>
      <c r="Q7" s="183">
        <v>3.4</v>
      </c>
      <c r="R7" s="184">
        <v>6.5</v>
      </c>
      <c r="S7" s="182">
        <v>4.3</v>
      </c>
      <c r="T7" s="183">
        <v>2.8</v>
      </c>
      <c r="U7" s="184">
        <v>6.2</v>
      </c>
      <c r="V7" s="182">
        <v>3.5</v>
      </c>
      <c r="W7" s="183">
        <v>2.2999999999999998</v>
      </c>
      <c r="X7" s="184">
        <v>5.0999999999999996</v>
      </c>
      <c r="Y7" s="182">
        <v>2.5</v>
      </c>
      <c r="Z7" s="183">
        <v>1.6</v>
      </c>
      <c r="AA7" s="184">
        <v>3.8</v>
      </c>
      <c r="AB7" s="123" t="s">
        <v>116</v>
      </c>
      <c r="AC7" s="38" t="s">
        <v>116</v>
      </c>
      <c r="AD7" s="26" t="s">
        <v>116</v>
      </c>
      <c r="AE7" s="123" t="s">
        <v>116</v>
      </c>
      <c r="AF7" s="38" t="s">
        <v>116</v>
      </c>
      <c r="AG7" s="26" t="s">
        <v>116</v>
      </c>
    </row>
    <row r="8" spans="2:33" s="86" customFormat="1" ht="12.75" customHeight="1" x14ac:dyDescent="0.2">
      <c r="B8" s="80"/>
      <c r="C8" s="122" t="s">
        <v>50</v>
      </c>
      <c r="D8" s="186">
        <v>2.1749999999999998</v>
      </c>
      <c r="E8" s="183">
        <v>1.0980000000000001</v>
      </c>
      <c r="F8" s="184">
        <v>3.8679999999999999</v>
      </c>
      <c r="G8" s="182">
        <v>1.4</v>
      </c>
      <c r="H8" s="183">
        <v>0.8</v>
      </c>
      <c r="I8" s="184">
        <v>2.2999999999999998</v>
      </c>
      <c r="J8" s="182">
        <v>1.3</v>
      </c>
      <c r="K8" s="183">
        <v>0.9</v>
      </c>
      <c r="L8" s="184">
        <v>1.9</v>
      </c>
      <c r="M8" s="182">
        <v>1.3</v>
      </c>
      <c r="N8" s="183">
        <v>0.9</v>
      </c>
      <c r="O8" s="184">
        <v>1.9</v>
      </c>
      <c r="P8" s="185">
        <v>0.8</v>
      </c>
      <c r="Q8" s="183">
        <v>0.5</v>
      </c>
      <c r="R8" s="184">
        <v>1.2</v>
      </c>
      <c r="S8" s="182">
        <v>1</v>
      </c>
      <c r="T8" s="183">
        <v>0.4</v>
      </c>
      <c r="U8" s="184">
        <v>1.4</v>
      </c>
      <c r="V8" s="182">
        <v>0.8</v>
      </c>
      <c r="W8" s="183">
        <v>0</v>
      </c>
      <c r="X8" s="184">
        <v>1.5</v>
      </c>
      <c r="Y8" s="182">
        <v>0.5</v>
      </c>
      <c r="Z8" s="183">
        <v>0.2</v>
      </c>
      <c r="AA8" s="184">
        <v>0.8</v>
      </c>
      <c r="AB8" s="123" t="s">
        <v>116</v>
      </c>
      <c r="AC8" s="38" t="s">
        <v>116</v>
      </c>
      <c r="AD8" s="26" t="s">
        <v>116</v>
      </c>
      <c r="AE8" s="123" t="s">
        <v>116</v>
      </c>
      <c r="AF8" s="38" t="s">
        <v>116</v>
      </c>
      <c r="AG8" s="26" t="s">
        <v>116</v>
      </c>
    </row>
    <row r="9" spans="2:33" s="86" customFormat="1" ht="12.75" customHeight="1" x14ac:dyDescent="0.2">
      <c r="B9" s="80"/>
      <c r="C9" s="122" t="s">
        <v>5</v>
      </c>
      <c r="D9" s="186">
        <v>2.113</v>
      </c>
      <c r="E9" s="183">
        <v>1.4690000000000001</v>
      </c>
      <c r="F9" s="184">
        <v>2.8090000000000002</v>
      </c>
      <c r="G9" s="182">
        <v>1.9</v>
      </c>
      <c r="H9" s="183">
        <v>1.5</v>
      </c>
      <c r="I9" s="184">
        <v>2.4</v>
      </c>
      <c r="J9" s="182">
        <v>2.1</v>
      </c>
      <c r="K9" s="183">
        <v>1.7</v>
      </c>
      <c r="L9" s="184">
        <v>2.5</v>
      </c>
      <c r="M9" s="123" t="s">
        <v>234</v>
      </c>
      <c r="N9" s="183">
        <v>1.9</v>
      </c>
      <c r="O9" s="184">
        <v>2.9</v>
      </c>
      <c r="P9" s="185">
        <v>3.6</v>
      </c>
      <c r="Q9" s="183">
        <v>3</v>
      </c>
      <c r="R9" s="184">
        <v>4.2</v>
      </c>
      <c r="S9" s="182">
        <v>3.6</v>
      </c>
      <c r="T9" s="183">
        <v>2.7</v>
      </c>
      <c r="U9" s="184">
        <v>4.3</v>
      </c>
      <c r="V9" s="182">
        <v>4</v>
      </c>
      <c r="W9" s="183">
        <v>3.1</v>
      </c>
      <c r="X9" s="184">
        <v>4.9000000000000004</v>
      </c>
      <c r="Y9" s="182">
        <v>2.5</v>
      </c>
      <c r="Z9" s="183">
        <v>1.7</v>
      </c>
      <c r="AA9" s="184">
        <v>3.3</v>
      </c>
      <c r="AB9" s="123" t="s">
        <v>116</v>
      </c>
      <c r="AC9" s="38" t="s">
        <v>116</v>
      </c>
      <c r="AD9" s="26" t="s">
        <v>116</v>
      </c>
      <c r="AE9" s="123" t="s">
        <v>116</v>
      </c>
      <c r="AF9" s="38" t="s">
        <v>116</v>
      </c>
      <c r="AG9" s="26" t="s">
        <v>116</v>
      </c>
    </row>
    <row r="10" spans="2:33" s="86" customFormat="1" ht="12.75" customHeight="1" x14ac:dyDescent="0.2">
      <c r="B10" s="287" t="s">
        <v>300</v>
      </c>
      <c r="C10" s="122" t="s">
        <v>6</v>
      </c>
      <c r="D10" s="186">
        <v>6.5750000000000002</v>
      </c>
      <c r="E10" s="183">
        <v>4.4790000000000001</v>
      </c>
      <c r="F10" s="184">
        <v>9.5969999999999995</v>
      </c>
      <c r="G10" s="182">
        <v>5.6</v>
      </c>
      <c r="H10" s="183">
        <v>4.0999999999999996</v>
      </c>
      <c r="I10" s="184">
        <v>7.6</v>
      </c>
      <c r="J10" s="182">
        <v>6.5</v>
      </c>
      <c r="K10" s="183">
        <v>5.0999999999999996</v>
      </c>
      <c r="L10" s="184">
        <v>8.3000000000000007</v>
      </c>
      <c r="M10" s="182">
        <v>6.4</v>
      </c>
      <c r="N10" s="183">
        <v>5.0999999999999996</v>
      </c>
      <c r="O10" s="184">
        <v>7.9</v>
      </c>
      <c r="P10" s="145" t="s">
        <v>116</v>
      </c>
      <c r="Q10" s="27" t="s">
        <v>116</v>
      </c>
      <c r="R10" s="99" t="s">
        <v>116</v>
      </c>
      <c r="S10" s="145" t="s">
        <v>116</v>
      </c>
      <c r="T10" s="27" t="s">
        <v>116</v>
      </c>
      <c r="U10" s="99" t="s">
        <v>116</v>
      </c>
      <c r="V10" s="182">
        <v>7.9</v>
      </c>
      <c r="W10" s="183">
        <v>5.6</v>
      </c>
      <c r="X10" s="184">
        <v>9.5</v>
      </c>
      <c r="Y10" s="182">
        <v>4.9000000000000004</v>
      </c>
      <c r="Z10" s="183">
        <v>3.8</v>
      </c>
      <c r="AA10" s="184">
        <v>6.8</v>
      </c>
      <c r="AB10" s="123" t="s">
        <v>116</v>
      </c>
      <c r="AC10" s="38" t="s">
        <v>116</v>
      </c>
      <c r="AD10" s="26" t="s">
        <v>116</v>
      </c>
      <c r="AE10" s="123" t="s">
        <v>116</v>
      </c>
      <c r="AF10" s="38" t="s">
        <v>116</v>
      </c>
      <c r="AG10" s="26" t="s">
        <v>116</v>
      </c>
    </row>
    <row r="11" spans="2:33" s="86" customFormat="1" ht="12.75" customHeight="1" x14ac:dyDescent="0.2">
      <c r="B11" s="80"/>
      <c r="C11" s="122"/>
      <c r="D11" s="123"/>
      <c r="E11" s="38"/>
      <c r="F11" s="26"/>
      <c r="G11" s="123"/>
      <c r="H11" s="38"/>
      <c r="I11" s="26"/>
      <c r="J11" s="123"/>
      <c r="K11" s="38"/>
      <c r="L11" s="26"/>
      <c r="M11" s="123"/>
      <c r="N11" s="38"/>
      <c r="O11" s="26"/>
      <c r="P11" s="145"/>
      <c r="Q11" s="27"/>
      <c r="R11" s="99"/>
      <c r="S11" s="145"/>
      <c r="T11" s="27"/>
      <c r="U11" s="99"/>
      <c r="V11" s="123"/>
      <c r="W11" s="38"/>
      <c r="X11" s="26"/>
      <c r="Y11" s="123"/>
      <c r="Z11" s="38"/>
      <c r="AA11" s="26"/>
      <c r="AB11" s="123"/>
      <c r="AC11" s="38"/>
      <c r="AD11" s="26"/>
      <c r="AE11" s="123"/>
      <c r="AF11" s="38"/>
      <c r="AG11" s="26"/>
    </row>
    <row r="12" spans="2:33" s="86" customFormat="1" ht="12.75" customHeight="1" x14ac:dyDescent="0.2">
      <c r="B12" s="86" t="s">
        <v>107</v>
      </c>
      <c r="D12" s="146"/>
      <c r="E12" s="100"/>
      <c r="F12" s="100"/>
      <c r="G12" s="146"/>
      <c r="H12" s="100"/>
      <c r="I12" s="100"/>
      <c r="J12" s="123"/>
      <c r="K12" s="38"/>
      <c r="L12" s="26"/>
      <c r="M12" s="123"/>
      <c r="N12" s="38"/>
      <c r="O12" s="26"/>
      <c r="P12" s="147"/>
      <c r="Q12" s="101"/>
      <c r="R12" s="28"/>
      <c r="S12" s="147"/>
      <c r="T12" s="101"/>
      <c r="U12" s="28"/>
      <c r="V12" s="123"/>
      <c r="W12" s="38"/>
      <c r="X12" s="26"/>
      <c r="Y12" s="123"/>
      <c r="Z12" s="38"/>
      <c r="AA12" s="26"/>
      <c r="AB12" s="147"/>
      <c r="AC12" s="27"/>
      <c r="AD12" s="28"/>
      <c r="AE12" s="147"/>
      <c r="AF12" s="27"/>
      <c r="AG12" s="28"/>
    </row>
    <row r="13" spans="2:33" s="86" customFormat="1" ht="12.75" customHeight="1" x14ac:dyDescent="0.2">
      <c r="B13" s="121"/>
      <c r="C13" s="122" t="s">
        <v>3</v>
      </c>
      <c r="D13" s="186">
        <v>1.8109999999999999</v>
      </c>
      <c r="E13" s="183">
        <v>1.278</v>
      </c>
      <c r="F13" s="184">
        <v>2.448</v>
      </c>
      <c r="G13" s="187">
        <v>1.7</v>
      </c>
      <c r="H13" s="183">
        <v>1.3</v>
      </c>
      <c r="I13" s="184">
        <v>2.2000000000000002</v>
      </c>
      <c r="J13" s="123" t="s">
        <v>116</v>
      </c>
      <c r="K13" s="38" t="s">
        <v>116</v>
      </c>
      <c r="L13" s="26" t="s">
        <v>116</v>
      </c>
      <c r="M13" s="123" t="s">
        <v>116</v>
      </c>
      <c r="N13" s="38" t="s">
        <v>116</v>
      </c>
      <c r="O13" s="26" t="s">
        <v>116</v>
      </c>
      <c r="P13" s="123" t="s">
        <v>116</v>
      </c>
      <c r="Q13" s="38" t="s">
        <v>116</v>
      </c>
      <c r="R13" s="26" t="s">
        <v>116</v>
      </c>
      <c r="S13" s="123" t="s">
        <v>116</v>
      </c>
      <c r="T13" s="38" t="s">
        <v>116</v>
      </c>
      <c r="U13" s="26" t="s">
        <v>116</v>
      </c>
      <c r="V13" s="123" t="s">
        <v>116</v>
      </c>
      <c r="W13" s="38" t="s">
        <v>116</v>
      </c>
      <c r="X13" s="26" t="s">
        <v>116</v>
      </c>
      <c r="Y13" s="123" t="s">
        <v>116</v>
      </c>
      <c r="Z13" s="38" t="s">
        <v>116</v>
      </c>
      <c r="AA13" s="26" t="s">
        <v>116</v>
      </c>
      <c r="AB13" s="123" t="s">
        <v>116</v>
      </c>
      <c r="AC13" s="38" t="s">
        <v>116</v>
      </c>
      <c r="AD13" s="26" t="s">
        <v>116</v>
      </c>
      <c r="AE13" s="123" t="s">
        <v>116</v>
      </c>
      <c r="AF13" s="38" t="s">
        <v>116</v>
      </c>
      <c r="AG13" s="26" t="s">
        <v>116</v>
      </c>
    </row>
    <row r="14" spans="2:33" s="86" customFormat="1" ht="12.75" customHeight="1" x14ac:dyDescent="0.2">
      <c r="B14" s="80"/>
      <c r="C14" s="122" t="s">
        <v>50</v>
      </c>
      <c r="D14" s="186">
        <v>2.976</v>
      </c>
      <c r="E14" s="183">
        <v>2.3359999999999999</v>
      </c>
      <c r="F14" s="184">
        <v>3.7309999999999999</v>
      </c>
      <c r="G14" s="185">
        <v>2.9</v>
      </c>
      <c r="H14" s="183">
        <v>2.2999999999999998</v>
      </c>
      <c r="I14" s="184">
        <v>3.5</v>
      </c>
      <c r="J14" s="123" t="s">
        <v>116</v>
      </c>
      <c r="K14" s="38" t="s">
        <v>116</v>
      </c>
      <c r="L14" s="26" t="s">
        <v>116</v>
      </c>
      <c r="M14" s="123" t="s">
        <v>116</v>
      </c>
      <c r="N14" s="38" t="s">
        <v>116</v>
      </c>
      <c r="O14" s="26" t="s">
        <v>116</v>
      </c>
      <c r="P14" s="123" t="s">
        <v>116</v>
      </c>
      <c r="Q14" s="38" t="s">
        <v>116</v>
      </c>
      <c r="R14" s="26" t="s">
        <v>116</v>
      </c>
      <c r="S14" s="123" t="s">
        <v>116</v>
      </c>
      <c r="T14" s="38" t="s">
        <v>116</v>
      </c>
      <c r="U14" s="26" t="s">
        <v>116</v>
      </c>
      <c r="V14" s="123" t="s">
        <v>116</v>
      </c>
      <c r="W14" s="38" t="s">
        <v>116</v>
      </c>
      <c r="X14" s="26" t="s">
        <v>116</v>
      </c>
      <c r="Y14" s="123" t="s">
        <v>116</v>
      </c>
      <c r="Z14" s="38" t="s">
        <v>116</v>
      </c>
      <c r="AA14" s="26" t="s">
        <v>116</v>
      </c>
      <c r="AB14" s="123" t="s">
        <v>116</v>
      </c>
      <c r="AC14" s="38" t="s">
        <v>116</v>
      </c>
      <c r="AD14" s="26" t="s">
        <v>116</v>
      </c>
      <c r="AE14" s="123" t="s">
        <v>116</v>
      </c>
      <c r="AF14" s="38" t="s">
        <v>116</v>
      </c>
      <c r="AG14" s="26" t="s">
        <v>116</v>
      </c>
    </row>
    <row r="15" spans="2:33" s="86" customFormat="1" ht="12.75" customHeight="1" x14ac:dyDescent="0.2">
      <c r="B15" s="80"/>
      <c r="C15" s="122" t="s">
        <v>5</v>
      </c>
      <c r="D15" s="376">
        <v>2.3279999999999998</v>
      </c>
      <c r="E15" s="183">
        <v>1.8580000000000001</v>
      </c>
      <c r="F15" s="184">
        <v>2.8290000000000002</v>
      </c>
      <c r="G15" s="185">
        <v>3.2</v>
      </c>
      <c r="H15" s="183">
        <v>2.7</v>
      </c>
      <c r="I15" s="184">
        <v>3.7</v>
      </c>
      <c r="J15" s="123" t="s">
        <v>116</v>
      </c>
      <c r="K15" s="38" t="s">
        <v>116</v>
      </c>
      <c r="L15" s="26" t="s">
        <v>116</v>
      </c>
      <c r="M15" s="123" t="s">
        <v>116</v>
      </c>
      <c r="N15" s="38" t="s">
        <v>116</v>
      </c>
      <c r="O15" s="26" t="s">
        <v>116</v>
      </c>
      <c r="P15" s="123" t="s">
        <v>116</v>
      </c>
      <c r="Q15" s="38" t="s">
        <v>116</v>
      </c>
      <c r="R15" s="26" t="s">
        <v>116</v>
      </c>
      <c r="S15" s="123" t="s">
        <v>116</v>
      </c>
      <c r="T15" s="38" t="s">
        <v>116</v>
      </c>
      <c r="U15" s="26" t="s">
        <v>116</v>
      </c>
      <c r="V15" s="123" t="s">
        <v>116</v>
      </c>
      <c r="W15" s="38" t="s">
        <v>116</v>
      </c>
      <c r="X15" s="26" t="s">
        <v>116</v>
      </c>
      <c r="Y15" s="123" t="s">
        <v>116</v>
      </c>
      <c r="Z15" s="38" t="s">
        <v>116</v>
      </c>
      <c r="AA15" s="26" t="s">
        <v>116</v>
      </c>
      <c r="AB15" s="123" t="s">
        <v>116</v>
      </c>
      <c r="AC15" s="38" t="s">
        <v>116</v>
      </c>
      <c r="AD15" s="26" t="s">
        <v>116</v>
      </c>
      <c r="AE15" s="123" t="s">
        <v>116</v>
      </c>
      <c r="AF15" s="38" t="s">
        <v>116</v>
      </c>
      <c r="AG15" s="26" t="s">
        <v>116</v>
      </c>
    </row>
    <row r="16" spans="2:33" s="86" customFormat="1" ht="12.75" customHeight="1" x14ac:dyDescent="0.2">
      <c r="B16" s="287" t="s">
        <v>300</v>
      </c>
      <c r="C16" s="122" t="s">
        <v>6</v>
      </c>
      <c r="D16" s="186">
        <v>7.2670000000000003</v>
      </c>
      <c r="E16" s="183">
        <v>5.9930000000000003</v>
      </c>
      <c r="F16" s="184">
        <v>8.7940000000000005</v>
      </c>
      <c r="G16" s="185">
        <v>7</v>
      </c>
      <c r="H16" s="183">
        <v>5.9</v>
      </c>
      <c r="I16" s="184">
        <v>8.1999999999999993</v>
      </c>
      <c r="J16" s="123" t="s">
        <v>116</v>
      </c>
      <c r="K16" s="38" t="s">
        <v>116</v>
      </c>
      <c r="L16" s="26" t="s">
        <v>116</v>
      </c>
      <c r="M16" s="123" t="s">
        <v>116</v>
      </c>
      <c r="N16" s="38" t="s">
        <v>116</v>
      </c>
      <c r="O16" s="26" t="s">
        <v>116</v>
      </c>
      <c r="P16" s="123" t="s">
        <v>116</v>
      </c>
      <c r="Q16" s="38" t="s">
        <v>116</v>
      </c>
      <c r="R16" s="26" t="s">
        <v>116</v>
      </c>
      <c r="S16" s="123" t="s">
        <v>116</v>
      </c>
      <c r="T16" s="38" t="s">
        <v>116</v>
      </c>
      <c r="U16" s="26" t="s">
        <v>116</v>
      </c>
      <c r="V16" s="123" t="s">
        <v>116</v>
      </c>
      <c r="W16" s="38" t="s">
        <v>116</v>
      </c>
      <c r="X16" s="26" t="s">
        <v>116</v>
      </c>
      <c r="Y16" s="123" t="s">
        <v>116</v>
      </c>
      <c r="Z16" s="38" t="s">
        <v>116</v>
      </c>
      <c r="AA16" s="26" t="s">
        <v>116</v>
      </c>
      <c r="AB16" s="123" t="s">
        <v>116</v>
      </c>
      <c r="AC16" s="38" t="s">
        <v>116</v>
      </c>
      <c r="AD16" s="26" t="s">
        <v>116</v>
      </c>
      <c r="AE16" s="123" t="s">
        <v>116</v>
      </c>
      <c r="AF16" s="38" t="s">
        <v>116</v>
      </c>
      <c r="AG16" s="26" t="s">
        <v>116</v>
      </c>
    </row>
    <row r="17" spans="2:33" s="86" customFormat="1" ht="12.75" customHeight="1" x14ac:dyDescent="0.2">
      <c r="B17" s="80"/>
      <c r="C17" s="122"/>
      <c r="D17" s="123"/>
      <c r="E17" s="38"/>
      <c r="F17" s="26"/>
      <c r="G17" s="123"/>
      <c r="H17" s="38"/>
      <c r="I17" s="26"/>
      <c r="J17" s="123"/>
      <c r="K17" s="38"/>
      <c r="L17" s="26"/>
      <c r="M17" s="123"/>
      <c r="N17" s="38"/>
      <c r="O17" s="26"/>
      <c r="P17" s="123"/>
      <c r="Q17" s="38"/>
      <c r="R17" s="26"/>
      <c r="S17" s="123"/>
      <c r="T17" s="38"/>
      <c r="U17" s="26"/>
      <c r="V17" s="123"/>
      <c r="W17" s="38"/>
      <c r="X17" s="26"/>
      <c r="Y17" s="123"/>
      <c r="Z17" s="38"/>
      <c r="AA17" s="26"/>
      <c r="AB17" s="123"/>
      <c r="AC17" s="38"/>
      <c r="AD17" s="26"/>
      <c r="AE17" s="123"/>
      <c r="AF17" s="38"/>
      <c r="AG17" s="26"/>
    </row>
    <row r="18" spans="2:33" s="86" customFormat="1" ht="12.75" customHeight="1" x14ac:dyDescent="0.2">
      <c r="B18" s="86" t="s">
        <v>10</v>
      </c>
      <c r="D18" s="146"/>
      <c r="E18" s="100"/>
      <c r="F18" s="100"/>
      <c r="G18" s="146"/>
      <c r="H18" s="100"/>
      <c r="I18" s="100"/>
      <c r="J18" s="398"/>
      <c r="K18" s="398"/>
      <c r="L18" s="398"/>
      <c r="M18" s="398"/>
      <c r="N18" s="398"/>
      <c r="O18" s="398"/>
      <c r="P18" s="398"/>
      <c r="Q18" s="398"/>
      <c r="R18" s="398"/>
      <c r="S18" s="398"/>
      <c r="T18" s="398"/>
      <c r="U18" s="398"/>
      <c r="V18" s="398"/>
      <c r="W18" s="398"/>
      <c r="X18" s="398"/>
      <c r="Y18" s="398"/>
      <c r="Z18" s="398"/>
      <c r="AA18" s="398"/>
      <c r="AB18" s="390"/>
      <c r="AC18" s="390"/>
      <c r="AD18" s="390"/>
      <c r="AE18" s="390"/>
      <c r="AF18" s="390"/>
      <c r="AG18" s="390"/>
    </row>
    <row r="19" spans="2:33" s="86" customFormat="1" ht="12.75" customHeight="1" x14ac:dyDescent="0.2">
      <c r="B19" s="121"/>
      <c r="C19" s="122" t="s">
        <v>3</v>
      </c>
      <c r="D19" s="186">
        <v>2.6379999999999999</v>
      </c>
      <c r="E19" s="183">
        <v>2.0720000000000001</v>
      </c>
      <c r="F19" s="184">
        <v>3.278</v>
      </c>
      <c r="G19" s="187">
        <v>3.4</v>
      </c>
      <c r="H19" s="183">
        <v>2.8</v>
      </c>
      <c r="I19" s="184">
        <v>4.0999999999999996</v>
      </c>
      <c r="J19" s="182">
        <v>3.5</v>
      </c>
      <c r="K19" s="183">
        <v>2.9</v>
      </c>
      <c r="L19" s="184">
        <v>4.0999999999999996</v>
      </c>
      <c r="M19" s="182">
        <v>3.2</v>
      </c>
      <c r="N19" s="183">
        <v>2.7</v>
      </c>
      <c r="O19" s="184">
        <v>3.7</v>
      </c>
      <c r="P19" s="185">
        <v>2.9</v>
      </c>
      <c r="Q19" s="183">
        <v>2.4</v>
      </c>
      <c r="R19" s="184">
        <v>3.4</v>
      </c>
      <c r="S19" s="182">
        <v>3.1</v>
      </c>
      <c r="T19" s="183">
        <v>2.6</v>
      </c>
      <c r="U19" s="184">
        <v>3.7</v>
      </c>
      <c r="V19" s="182">
        <v>2.2000000000000002</v>
      </c>
      <c r="W19" s="183">
        <v>1.7</v>
      </c>
      <c r="X19" s="184">
        <v>2.7</v>
      </c>
      <c r="Y19" s="182">
        <v>1.5</v>
      </c>
      <c r="Z19" s="183">
        <v>0.6</v>
      </c>
      <c r="AA19" s="184">
        <v>2.1</v>
      </c>
      <c r="AB19" s="123" t="s">
        <v>116</v>
      </c>
      <c r="AC19" s="38" t="s">
        <v>116</v>
      </c>
      <c r="AD19" s="26" t="s">
        <v>116</v>
      </c>
      <c r="AE19" s="123" t="s">
        <v>116</v>
      </c>
      <c r="AF19" s="38" t="s">
        <v>116</v>
      </c>
      <c r="AG19" s="26" t="s">
        <v>116</v>
      </c>
    </row>
    <row r="20" spans="2:33" s="86" customFormat="1" ht="12.75" customHeight="1" x14ac:dyDescent="0.2">
      <c r="B20" s="80"/>
      <c r="C20" s="122" t="s">
        <v>50</v>
      </c>
      <c r="D20" s="186">
        <v>8.6929999999999996</v>
      </c>
      <c r="E20" s="183">
        <v>7.444</v>
      </c>
      <c r="F20" s="184">
        <v>10.065</v>
      </c>
      <c r="G20" s="185">
        <v>9.6</v>
      </c>
      <c r="H20" s="183">
        <v>8.4</v>
      </c>
      <c r="I20" s="184">
        <v>11</v>
      </c>
      <c r="J20" s="123" t="s">
        <v>240</v>
      </c>
      <c r="K20" s="183">
        <v>9.4</v>
      </c>
      <c r="L20" s="184">
        <v>11.8</v>
      </c>
      <c r="M20" s="182">
        <v>9.1</v>
      </c>
      <c r="N20" s="183">
        <v>8.3000000000000007</v>
      </c>
      <c r="O20" s="184">
        <v>10</v>
      </c>
      <c r="P20" s="185">
        <v>8.8000000000000007</v>
      </c>
      <c r="Q20" s="183">
        <v>7.9</v>
      </c>
      <c r="R20" s="184">
        <v>9.8000000000000007</v>
      </c>
      <c r="S20" s="123" t="s">
        <v>246</v>
      </c>
      <c r="T20" s="183">
        <v>8.6</v>
      </c>
      <c r="U20" s="184">
        <v>10.3</v>
      </c>
      <c r="V20" s="182">
        <v>7.3</v>
      </c>
      <c r="W20" s="183">
        <v>6.6</v>
      </c>
      <c r="X20" s="184">
        <v>8</v>
      </c>
      <c r="Y20" s="182">
        <v>7.7</v>
      </c>
      <c r="Z20" s="183">
        <v>5.6</v>
      </c>
      <c r="AA20" s="184">
        <v>10</v>
      </c>
      <c r="AB20" s="123" t="s">
        <v>116</v>
      </c>
      <c r="AC20" s="38" t="s">
        <v>116</v>
      </c>
      <c r="AD20" s="26" t="s">
        <v>116</v>
      </c>
      <c r="AE20" s="123" t="s">
        <v>116</v>
      </c>
      <c r="AF20" s="38" t="s">
        <v>116</v>
      </c>
      <c r="AG20" s="26" t="s">
        <v>116</v>
      </c>
    </row>
    <row r="21" spans="2:33" s="86" customFormat="1" ht="12.75" customHeight="1" x14ac:dyDescent="0.2">
      <c r="B21" s="80"/>
      <c r="C21" s="122" t="s">
        <v>5</v>
      </c>
      <c r="D21" s="376">
        <v>10.087</v>
      </c>
      <c r="E21" s="183">
        <v>8.9860000000000007</v>
      </c>
      <c r="F21" s="184">
        <v>11.199</v>
      </c>
      <c r="G21" s="123" t="s">
        <v>239</v>
      </c>
      <c r="H21" s="183">
        <v>11.1</v>
      </c>
      <c r="I21" s="184">
        <v>13.3</v>
      </c>
      <c r="J21" s="182">
        <v>13.8</v>
      </c>
      <c r="K21" s="183">
        <v>12.8</v>
      </c>
      <c r="L21" s="184">
        <v>14.9</v>
      </c>
      <c r="M21" s="182">
        <v>13.6</v>
      </c>
      <c r="N21" s="183">
        <v>12.6</v>
      </c>
      <c r="O21" s="184">
        <v>14.6</v>
      </c>
      <c r="P21" s="123" t="s">
        <v>245</v>
      </c>
      <c r="Q21" s="183">
        <v>13.3</v>
      </c>
      <c r="R21" s="184">
        <v>15.1</v>
      </c>
      <c r="S21" s="123" t="s">
        <v>247</v>
      </c>
      <c r="T21" s="183">
        <v>15.9</v>
      </c>
      <c r="U21" s="184">
        <v>17.3</v>
      </c>
      <c r="V21" s="123" t="s">
        <v>248</v>
      </c>
      <c r="W21" s="183">
        <v>13.8</v>
      </c>
      <c r="X21" s="184">
        <v>14.9</v>
      </c>
      <c r="Y21" s="182">
        <v>15.8</v>
      </c>
      <c r="Z21" s="183">
        <v>15.1</v>
      </c>
      <c r="AA21" s="184">
        <v>16.5</v>
      </c>
      <c r="AB21" s="123" t="s">
        <v>116</v>
      </c>
      <c r="AC21" s="38" t="s">
        <v>116</v>
      </c>
      <c r="AD21" s="26" t="s">
        <v>116</v>
      </c>
      <c r="AE21" s="123" t="s">
        <v>116</v>
      </c>
      <c r="AF21" s="38" t="s">
        <v>116</v>
      </c>
      <c r="AG21" s="26" t="s">
        <v>116</v>
      </c>
    </row>
    <row r="22" spans="2:33" s="86" customFormat="1" ht="12.75" customHeight="1" x14ac:dyDescent="0.2">
      <c r="B22" s="287" t="s">
        <v>300</v>
      </c>
      <c r="C22" s="122" t="s">
        <v>6</v>
      </c>
      <c r="D22" s="376">
        <v>18.957000000000001</v>
      </c>
      <c r="E22" s="183">
        <v>16.968</v>
      </c>
      <c r="F22" s="184">
        <v>21.013999999999999</v>
      </c>
      <c r="G22" s="185">
        <v>22.2</v>
      </c>
      <c r="H22" s="183">
        <v>20.2</v>
      </c>
      <c r="I22" s="184">
        <v>24.3</v>
      </c>
      <c r="J22" s="182">
        <v>24</v>
      </c>
      <c r="K22" s="183">
        <v>22.2</v>
      </c>
      <c r="L22" s="184">
        <v>25.8</v>
      </c>
      <c r="M22" s="182">
        <v>23</v>
      </c>
      <c r="N22" s="183">
        <v>21.4</v>
      </c>
      <c r="O22" s="184">
        <v>24.6</v>
      </c>
      <c r="P22" s="145" t="s">
        <v>116</v>
      </c>
      <c r="Q22" s="27" t="s">
        <v>116</v>
      </c>
      <c r="R22" s="99" t="s">
        <v>116</v>
      </c>
      <c r="S22" s="145" t="s">
        <v>116</v>
      </c>
      <c r="T22" s="27" t="s">
        <v>116</v>
      </c>
      <c r="U22" s="99" t="s">
        <v>116</v>
      </c>
      <c r="V22" s="182">
        <v>21.4</v>
      </c>
      <c r="W22" s="183">
        <v>20.3</v>
      </c>
      <c r="X22" s="184">
        <v>22.7</v>
      </c>
      <c r="Y22" s="262">
        <v>21.6</v>
      </c>
      <c r="Z22" s="183">
        <v>19</v>
      </c>
      <c r="AA22" s="184">
        <v>23.6</v>
      </c>
      <c r="AB22" s="123" t="s">
        <v>116</v>
      </c>
      <c r="AC22" s="38" t="s">
        <v>116</v>
      </c>
      <c r="AD22" s="26" t="s">
        <v>116</v>
      </c>
      <c r="AE22" s="123" t="s">
        <v>116</v>
      </c>
      <c r="AF22" s="38" t="s">
        <v>116</v>
      </c>
      <c r="AG22" s="26" t="s">
        <v>116</v>
      </c>
    </row>
    <row r="23" spans="2:33" s="86" customFormat="1" ht="12.75" customHeight="1" x14ac:dyDescent="0.2">
      <c r="B23" s="80"/>
      <c r="C23" s="122"/>
      <c r="D23" s="123"/>
      <c r="E23" s="38"/>
      <c r="F23" s="26"/>
      <c r="G23" s="123"/>
      <c r="H23" s="38"/>
      <c r="I23" s="26"/>
      <c r="J23" s="123"/>
      <c r="K23" s="38"/>
      <c r="L23" s="26"/>
      <c r="M23" s="123"/>
      <c r="N23" s="38"/>
      <c r="O23" s="26"/>
      <c r="P23" s="145"/>
      <c r="Q23" s="27"/>
      <c r="R23" s="99"/>
      <c r="S23" s="145"/>
      <c r="T23" s="27"/>
      <c r="U23" s="99"/>
      <c r="V23" s="123"/>
      <c r="W23" s="38"/>
      <c r="X23" s="26"/>
      <c r="Y23" s="123"/>
      <c r="Z23" s="38"/>
      <c r="AA23" s="184"/>
      <c r="AB23" s="123"/>
      <c r="AC23" s="38"/>
      <c r="AD23" s="26"/>
      <c r="AE23" s="123"/>
      <c r="AF23" s="38"/>
      <c r="AG23" s="26"/>
    </row>
    <row r="24" spans="2:33" s="86" customFormat="1" ht="12.75" customHeight="1" x14ac:dyDescent="0.2">
      <c r="B24" s="122" t="s">
        <v>69</v>
      </c>
      <c r="C24" s="137"/>
      <c r="D24" s="146"/>
      <c r="E24" s="100"/>
      <c r="F24" s="100"/>
      <c r="G24" s="146"/>
      <c r="H24" s="100"/>
      <c r="I24" s="100"/>
      <c r="J24" s="146"/>
      <c r="K24" s="100"/>
      <c r="L24" s="100"/>
      <c r="M24" s="146"/>
      <c r="N24" s="100"/>
      <c r="O24" s="100"/>
      <c r="P24" s="146"/>
      <c r="Q24" s="100"/>
      <c r="R24" s="100"/>
      <c r="S24" s="146"/>
      <c r="T24" s="100"/>
      <c r="U24" s="100"/>
      <c r="V24" s="146"/>
      <c r="W24" s="100"/>
      <c r="X24" s="100"/>
      <c r="Y24" s="146"/>
      <c r="Z24" s="100"/>
      <c r="AA24" s="100"/>
      <c r="AB24" s="64"/>
      <c r="AE24" s="64"/>
    </row>
    <row r="25" spans="2:33" s="86" customFormat="1" ht="12.75" customHeight="1" x14ac:dyDescent="0.2">
      <c r="B25" s="121"/>
      <c r="C25" s="122" t="s">
        <v>3</v>
      </c>
      <c r="D25" s="376">
        <v>3.8</v>
      </c>
      <c r="E25" s="183">
        <v>2.7</v>
      </c>
      <c r="F25" s="184">
        <v>4.4000000000000004</v>
      </c>
      <c r="G25" s="187">
        <v>2.6</v>
      </c>
      <c r="H25" s="183">
        <v>1.9</v>
      </c>
      <c r="I25" s="184">
        <v>3.2</v>
      </c>
      <c r="J25" s="182">
        <v>2</v>
      </c>
      <c r="K25" s="183">
        <v>1.4</v>
      </c>
      <c r="L25" s="184">
        <v>2.5</v>
      </c>
      <c r="M25" s="182">
        <v>2</v>
      </c>
      <c r="N25" s="183">
        <v>1.4</v>
      </c>
      <c r="O25" s="184">
        <v>2.6</v>
      </c>
      <c r="P25" s="185">
        <v>2</v>
      </c>
      <c r="Q25" s="183">
        <v>1.4</v>
      </c>
      <c r="R25" s="184">
        <v>2.5</v>
      </c>
      <c r="S25" s="182">
        <v>1.6</v>
      </c>
      <c r="T25" s="183">
        <v>1.1000000000000001</v>
      </c>
      <c r="U25" s="184">
        <v>2</v>
      </c>
      <c r="V25" s="182">
        <v>1.8</v>
      </c>
      <c r="W25" s="183">
        <v>1.5</v>
      </c>
      <c r="X25" s="184">
        <v>2.4</v>
      </c>
      <c r="Y25" s="182">
        <v>1.5</v>
      </c>
      <c r="Z25" s="183">
        <v>1.3</v>
      </c>
      <c r="AA25" s="184">
        <v>1.7</v>
      </c>
      <c r="AB25" s="123" t="s">
        <v>116</v>
      </c>
      <c r="AC25" s="38" t="s">
        <v>116</v>
      </c>
      <c r="AD25" s="26" t="s">
        <v>116</v>
      </c>
      <c r="AE25" s="123" t="s">
        <v>116</v>
      </c>
      <c r="AF25" s="38" t="s">
        <v>116</v>
      </c>
      <c r="AG25" s="26" t="s">
        <v>116</v>
      </c>
    </row>
    <row r="26" spans="2:33" s="86" customFormat="1" ht="12.75" customHeight="1" x14ac:dyDescent="0.2">
      <c r="B26" s="80"/>
      <c r="C26" s="122" t="s">
        <v>50</v>
      </c>
      <c r="D26" s="186">
        <v>14</v>
      </c>
      <c r="E26" s="183">
        <v>11.1</v>
      </c>
      <c r="F26" s="184">
        <v>15.8</v>
      </c>
      <c r="G26" s="185">
        <v>14.2</v>
      </c>
      <c r="H26" s="183">
        <v>11.7</v>
      </c>
      <c r="I26" s="184">
        <v>15.7</v>
      </c>
      <c r="J26" s="182">
        <v>13.5</v>
      </c>
      <c r="K26" s="183">
        <v>11.1</v>
      </c>
      <c r="L26" s="184">
        <v>14.9</v>
      </c>
      <c r="M26" s="182">
        <v>11.3</v>
      </c>
      <c r="N26" s="183">
        <v>9.4</v>
      </c>
      <c r="O26" s="184">
        <v>12.7</v>
      </c>
      <c r="P26" s="185">
        <v>10.7</v>
      </c>
      <c r="Q26" s="183">
        <v>8.6999999999999993</v>
      </c>
      <c r="R26" s="184">
        <v>11.9</v>
      </c>
      <c r="S26" s="182">
        <v>10</v>
      </c>
      <c r="T26" s="183">
        <v>7.9</v>
      </c>
      <c r="U26" s="184">
        <v>10.6</v>
      </c>
      <c r="V26" s="123" t="s">
        <v>249</v>
      </c>
      <c r="W26" s="183">
        <v>9.5</v>
      </c>
      <c r="X26" s="184">
        <v>12</v>
      </c>
      <c r="Y26" s="182">
        <v>8.1</v>
      </c>
      <c r="Z26" s="183">
        <v>7.6</v>
      </c>
      <c r="AA26" s="184">
        <v>8.6</v>
      </c>
      <c r="AB26" s="123" t="s">
        <v>116</v>
      </c>
      <c r="AC26" s="38" t="s">
        <v>116</v>
      </c>
      <c r="AD26" s="26" t="s">
        <v>116</v>
      </c>
      <c r="AE26" s="123" t="s">
        <v>116</v>
      </c>
      <c r="AF26" s="38" t="s">
        <v>116</v>
      </c>
      <c r="AG26" s="26" t="s">
        <v>116</v>
      </c>
    </row>
    <row r="27" spans="2:33" s="86" customFormat="1" ht="12.75" customHeight="1" x14ac:dyDescent="0.2">
      <c r="B27" s="80"/>
      <c r="C27" s="122" t="s">
        <v>5</v>
      </c>
      <c r="D27" s="186">
        <v>4.7</v>
      </c>
      <c r="E27" s="183">
        <v>3.3</v>
      </c>
      <c r="F27" s="184">
        <v>6.1</v>
      </c>
      <c r="G27" s="185">
        <v>5</v>
      </c>
      <c r="H27" s="183">
        <v>3.7</v>
      </c>
      <c r="I27" s="184">
        <v>6.7</v>
      </c>
      <c r="J27" s="182">
        <v>5.0999999999999996</v>
      </c>
      <c r="K27" s="183">
        <v>3.8</v>
      </c>
      <c r="L27" s="184">
        <v>6.7</v>
      </c>
      <c r="M27" s="182">
        <v>4.7</v>
      </c>
      <c r="N27" s="183">
        <v>3.6</v>
      </c>
      <c r="O27" s="184">
        <v>6.3</v>
      </c>
      <c r="P27" s="185">
        <v>3.9</v>
      </c>
      <c r="Q27" s="183">
        <v>2.6</v>
      </c>
      <c r="R27" s="184">
        <v>6</v>
      </c>
      <c r="S27" s="182">
        <v>4.4000000000000004</v>
      </c>
      <c r="T27" s="183">
        <v>3</v>
      </c>
      <c r="U27" s="184">
        <v>7</v>
      </c>
      <c r="V27" s="182">
        <v>4</v>
      </c>
      <c r="W27" s="183">
        <v>2.2000000000000002</v>
      </c>
      <c r="X27" s="184">
        <v>4.5999999999999996</v>
      </c>
      <c r="Y27" s="182">
        <v>5</v>
      </c>
      <c r="Z27" s="183">
        <v>4.5999999999999996</v>
      </c>
      <c r="AA27" s="184">
        <v>5.5</v>
      </c>
      <c r="AB27" s="123" t="s">
        <v>116</v>
      </c>
      <c r="AC27" s="38" t="s">
        <v>116</v>
      </c>
      <c r="AD27" s="26" t="s">
        <v>116</v>
      </c>
      <c r="AE27" s="123" t="s">
        <v>116</v>
      </c>
      <c r="AF27" s="38" t="s">
        <v>116</v>
      </c>
      <c r="AG27" s="26" t="s">
        <v>116</v>
      </c>
    </row>
    <row r="28" spans="2:33" s="86" customFormat="1" ht="12.75" customHeight="1" x14ac:dyDescent="0.2">
      <c r="B28" s="287" t="s">
        <v>300</v>
      </c>
      <c r="C28" s="122" t="s">
        <v>6</v>
      </c>
      <c r="D28" s="186">
        <v>20.399999999999999</v>
      </c>
      <c r="E28" s="183">
        <v>17.8</v>
      </c>
      <c r="F28" s="184">
        <v>22.3</v>
      </c>
      <c r="G28" s="185">
        <v>19.5</v>
      </c>
      <c r="H28" s="183">
        <v>17.600000000000001</v>
      </c>
      <c r="I28" s="184">
        <v>21.5</v>
      </c>
      <c r="J28" s="182">
        <v>18.3</v>
      </c>
      <c r="K28" s="183">
        <v>16.399999999999999</v>
      </c>
      <c r="L28" s="184">
        <v>20.2</v>
      </c>
      <c r="M28" s="182">
        <v>16.2</v>
      </c>
      <c r="N28" s="183">
        <v>14.6</v>
      </c>
      <c r="O28" s="184">
        <v>18</v>
      </c>
      <c r="P28" s="185">
        <v>15.2</v>
      </c>
      <c r="Q28" s="183">
        <v>13.3</v>
      </c>
      <c r="R28" s="184">
        <v>17.2</v>
      </c>
      <c r="S28" s="182">
        <v>14.4</v>
      </c>
      <c r="T28" s="183">
        <v>12.8</v>
      </c>
      <c r="U28" s="184">
        <v>15.8</v>
      </c>
      <c r="V28" s="182">
        <v>15.3</v>
      </c>
      <c r="W28" s="183">
        <v>13.8</v>
      </c>
      <c r="X28" s="184">
        <v>16.899999999999999</v>
      </c>
      <c r="Y28" s="182">
        <v>13.3</v>
      </c>
      <c r="Z28" s="183">
        <v>12.7</v>
      </c>
      <c r="AA28" s="184">
        <v>13.9</v>
      </c>
      <c r="AB28" s="123" t="s">
        <v>116</v>
      </c>
      <c r="AC28" s="38" t="s">
        <v>116</v>
      </c>
      <c r="AD28" s="26" t="s">
        <v>116</v>
      </c>
      <c r="AE28" s="123" t="s">
        <v>116</v>
      </c>
      <c r="AF28" s="38" t="s">
        <v>116</v>
      </c>
      <c r="AG28" s="26" t="s">
        <v>116</v>
      </c>
    </row>
    <row r="29" spans="2:33" s="86" customFormat="1" ht="12.75" customHeight="1" x14ac:dyDescent="0.2">
      <c r="B29" s="80"/>
      <c r="C29" s="122"/>
      <c r="D29" s="123"/>
      <c r="E29" s="38"/>
      <c r="F29" s="26"/>
      <c r="G29" s="123"/>
      <c r="H29" s="38"/>
      <c r="I29" s="26"/>
      <c r="J29" s="123"/>
      <c r="K29" s="38"/>
      <c r="L29" s="26"/>
      <c r="M29" s="123"/>
      <c r="N29" s="38"/>
      <c r="O29" s="26"/>
      <c r="P29" s="123"/>
      <c r="Q29" s="38"/>
      <c r="R29" s="26"/>
      <c r="S29" s="123"/>
      <c r="T29" s="38"/>
      <c r="U29" s="26"/>
      <c r="V29" s="123"/>
      <c r="W29" s="38"/>
      <c r="X29" s="26"/>
      <c r="Y29" s="123"/>
      <c r="Z29" s="38"/>
      <c r="AA29" s="26"/>
      <c r="AB29" s="123"/>
      <c r="AC29" s="38"/>
      <c r="AD29" s="26"/>
      <c r="AE29" s="123"/>
      <c r="AF29" s="38"/>
      <c r="AG29" s="26"/>
    </row>
    <row r="30" spans="2:33" s="86" customFormat="1" ht="12.75" customHeight="1" x14ac:dyDescent="0.2">
      <c r="B30" s="122" t="s">
        <v>70</v>
      </c>
      <c r="C30" s="137"/>
      <c r="D30" s="146"/>
      <c r="E30" s="100"/>
      <c r="F30" s="100"/>
      <c r="G30" s="146"/>
      <c r="H30" s="100"/>
      <c r="I30" s="100"/>
      <c r="J30" s="146"/>
      <c r="K30" s="100"/>
      <c r="L30" s="100"/>
      <c r="M30" s="146"/>
      <c r="N30" s="100"/>
      <c r="O30" s="100"/>
      <c r="P30" s="146"/>
      <c r="Q30" s="100"/>
      <c r="R30" s="100"/>
      <c r="S30" s="146"/>
      <c r="T30" s="100"/>
      <c r="U30" s="100"/>
      <c r="V30" s="146"/>
      <c r="W30" s="100"/>
      <c r="X30" s="100"/>
      <c r="Y30" s="146"/>
      <c r="Z30" s="100"/>
      <c r="AA30" s="100"/>
      <c r="AB30" s="64"/>
      <c r="AE30" s="64"/>
    </row>
    <row r="31" spans="2:33" s="86" customFormat="1" ht="12.75" customHeight="1" x14ac:dyDescent="0.2">
      <c r="B31" s="121"/>
      <c r="C31" s="122" t="s">
        <v>3</v>
      </c>
      <c r="D31" s="376">
        <v>5</v>
      </c>
      <c r="E31" s="183">
        <v>3.9</v>
      </c>
      <c r="F31" s="184">
        <v>5.6</v>
      </c>
      <c r="G31" s="187">
        <v>3.2</v>
      </c>
      <c r="H31" s="183">
        <v>2.5</v>
      </c>
      <c r="I31" s="184">
        <v>3.8</v>
      </c>
      <c r="J31" s="182">
        <v>2.7</v>
      </c>
      <c r="K31" s="183">
        <v>2.1</v>
      </c>
      <c r="L31" s="184">
        <v>3.3</v>
      </c>
      <c r="M31" s="182">
        <v>2.6</v>
      </c>
      <c r="N31" s="183">
        <v>2</v>
      </c>
      <c r="O31" s="184">
        <v>3.1</v>
      </c>
      <c r="P31" s="185">
        <v>2.2999999999999998</v>
      </c>
      <c r="Q31" s="183">
        <v>1.8</v>
      </c>
      <c r="R31" s="184">
        <v>2.8</v>
      </c>
      <c r="S31" s="182">
        <v>2.1</v>
      </c>
      <c r="T31" s="183">
        <v>1.6</v>
      </c>
      <c r="U31" s="184">
        <v>2.6</v>
      </c>
      <c r="V31" s="182">
        <v>2.5</v>
      </c>
      <c r="W31" s="183">
        <v>2.1</v>
      </c>
      <c r="X31" s="184">
        <v>3.4</v>
      </c>
      <c r="Y31" s="182">
        <v>2.1</v>
      </c>
      <c r="Z31" s="183">
        <v>1.8</v>
      </c>
      <c r="AA31" s="184">
        <v>2.4</v>
      </c>
      <c r="AB31" s="123" t="s">
        <v>116</v>
      </c>
      <c r="AC31" s="38" t="s">
        <v>116</v>
      </c>
      <c r="AD31" s="26" t="s">
        <v>116</v>
      </c>
      <c r="AE31" s="123" t="s">
        <v>116</v>
      </c>
      <c r="AF31" s="38" t="s">
        <v>116</v>
      </c>
      <c r="AG31" s="26" t="s">
        <v>116</v>
      </c>
    </row>
    <row r="32" spans="2:33" s="86" customFormat="1" ht="12.75" customHeight="1" x14ac:dyDescent="0.2">
      <c r="B32" s="80"/>
      <c r="C32" s="122" t="s">
        <v>50</v>
      </c>
      <c r="D32" s="186">
        <v>16</v>
      </c>
      <c r="E32" s="183">
        <v>12.9</v>
      </c>
      <c r="F32" s="184">
        <v>17.8</v>
      </c>
      <c r="G32" s="185">
        <v>16.2</v>
      </c>
      <c r="H32" s="183">
        <v>13.7</v>
      </c>
      <c r="I32" s="184">
        <v>17.399999999999999</v>
      </c>
      <c r="J32" s="123" t="s">
        <v>241</v>
      </c>
      <c r="K32" s="183">
        <v>12.9</v>
      </c>
      <c r="L32" s="184">
        <v>16.7</v>
      </c>
      <c r="M32" s="182">
        <v>12.9</v>
      </c>
      <c r="N32" s="183">
        <v>10.8</v>
      </c>
      <c r="O32" s="184">
        <v>14.1</v>
      </c>
      <c r="P32" s="185">
        <v>13.3</v>
      </c>
      <c r="Q32" s="183">
        <v>11</v>
      </c>
      <c r="R32" s="184">
        <v>14.4</v>
      </c>
      <c r="S32" s="182">
        <v>11.8</v>
      </c>
      <c r="T32" s="183">
        <v>9.6999999999999993</v>
      </c>
      <c r="U32" s="184">
        <v>12.3</v>
      </c>
      <c r="V32" s="123" t="s">
        <v>250</v>
      </c>
      <c r="W32" s="183">
        <v>11.4</v>
      </c>
      <c r="X32" s="184">
        <v>14.5</v>
      </c>
      <c r="Y32" s="182">
        <v>9.5</v>
      </c>
      <c r="Z32" s="183">
        <v>9</v>
      </c>
      <c r="AA32" s="184">
        <v>10.1</v>
      </c>
      <c r="AB32" s="123" t="s">
        <v>116</v>
      </c>
      <c r="AC32" s="38" t="s">
        <v>116</v>
      </c>
      <c r="AD32" s="26" t="s">
        <v>116</v>
      </c>
      <c r="AE32" s="123" t="s">
        <v>116</v>
      </c>
      <c r="AF32" s="38" t="s">
        <v>116</v>
      </c>
      <c r="AG32" s="26" t="s">
        <v>116</v>
      </c>
    </row>
    <row r="33" spans="2:34" s="86" customFormat="1" ht="12.75" customHeight="1" x14ac:dyDescent="0.2">
      <c r="B33" s="80"/>
      <c r="C33" s="122" t="s">
        <v>5</v>
      </c>
      <c r="D33" s="186">
        <v>3.3</v>
      </c>
      <c r="E33" s="183">
        <v>2.2000000000000002</v>
      </c>
      <c r="F33" s="184">
        <v>4.3</v>
      </c>
      <c r="G33" s="185">
        <v>3.4</v>
      </c>
      <c r="H33" s="183">
        <v>2.4</v>
      </c>
      <c r="I33" s="184">
        <v>4.5999999999999996</v>
      </c>
      <c r="J33" s="182">
        <v>3.6</v>
      </c>
      <c r="K33" s="183">
        <v>2.5</v>
      </c>
      <c r="L33" s="184">
        <v>4.8</v>
      </c>
      <c r="M33" s="182">
        <v>4.3</v>
      </c>
      <c r="N33" s="183">
        <v>3.1</v>
      </c>
      <c r="O33" s="184">
        <v>5.8</v>
      </c>
      <c r="P33" s="185">
        <v>3.3</v>
      </c>
      <c r="Q33" s="183">
        <v>2.2999999999999998</v>
      </c>
      <c r="R33" s="184">
        <v>4.5999999999999996</v>
      </c>
      <c r="S33" s="182">
        <v>3.4</v>
      </c>
      <c r="T33" s="183">
        <v>2.1</v>
      </c>
      <c r="U33" s="184">
        <v>5.0999999999999996</v>
      </c>
      <c r="V33" s="123" t="s">
        <v>251</v>
      </c>
      <c r="W33" s="183">
        <v>1.5</v>
      </c>
      <c r="X33" s="184">
        <v>3.7</v>
      </c>
      <c r="Y33" s="182">
        <v>4.4000000000000004</v>
      </c>
      <c r="Z33" s="183">
        <v>3.9</v>
      </c>
      <c r="AA33" s="184">
        <v>4.9000000000000004</v>
      </c>
      <c r="AB33" s="123" t="s">
        <v>116</v>
      </c>
      <c r="AC33" s="38" t="s">
        <v>116</v>
      </c>
      <c r="AD33" s="26" t="s">
        <v>116</v>
      </c>
      <c r="AE33" s="123" t="s">
        <v>116</v>
      </c>
      <c r="AF33" s="38" t="s">
        <v>116</v>
      </c>
      <c r="AG33" s="26" t="s">
        <v>116</v>
      </c>
    </row>
    <row r="34" spans="2:34" s="86" customFormat="1" ht="12.75" customHeight="1" x14ac:dyDescent="0.2">
      <c r="B34" s="287" t="s">
        <v>300</v>
      </c>
      <c r="C34" s="122" t="s">
        <v>6</v>
      </c>
      <c r="D34" s="186">
        <v>22.6</v>
      </c>
      <c r="E34" s="183">
        <v>19.100000000000001</v>
      </c>
      <c r="F34" s="184">
        <v>23.9</v>
      </c>
      <c r="G34" s="185">
        <v>21</v>
      </c>
      <c r="H34" s="183">
        <v>18.600000000000001</v>
      </c>
      <c r="I34" s="184">
        <v>22.3</v>
      </c>
      <c r="J34" s="182">
        <v>20</v>
      </c>
      <c r="K34" s="183">
        <v>17.5</v>
      </c>
      <c r="L34" s="184">
        <v>21.3</v>
      </c>
      <c r="M34" s="182">
        <v>18</v>
      </c>
      <c r="N34" s="183">
        <v>15.9</v>
      </c>
      <c r="O34" s="184">
        <v>19.3</v>
      </c>
      <c r="P34" s="185">
        <v>17.5</v>
      </c>
      <c r="Q34" s="183">
        <v>16.7</v>
      </c>
      <c r="R34" s="184">
        <v>18.899999999999999</v>
      </c>
      <c r="S34" s="182">
        <v>16.100000000000001</v>
      </c>
      <c r="T34" s="183">
        <v>15</v>
      </c>
      <c r="U34" s="184">
        <v>17.399999999999999</v>
      </c>
      <c r="V34" s="182">
        <v>17.899999999999999</v>
      </c>
      <c r="W34" s="183">
        <v>16</v>
      </c>
      <c r="X34" s="184">
        <v>19.600000000000001</v>
      </c>
      <c r="Y34" s="182">
        <v>15.1</v>
      </c>
      <c r="Z34" s="183">
        <v>14.4</v>
      </c>
      <c r="AA34" s="184">
        <v>15.9</v>
      </c>
      <c r="AB34" s="123" t="s">
        <v>116</v>
      </c>
      <c r="AC34" s="38" t="s">
        <v>116</v>
      </c>
      <c r="AD34" s="26" t="s">
        <v>116</v>
      </c>
      <c r="AE34" s="123" t="s">
        <v>116</v>
      </c>
      <c r="AF34" s="38" t="s">
        <v>116</v>
      </c>
      <c r="AG34" s="26" t="s">
        <v>116</v>
      </c>
    </row>
    <row r="35" spans="2:34" s="86" customFormat="1" ht="12.75" customHeight="1" x14ac:dyDescent="0.2">
      <c r="B35" s="80"/>
      <c r="C35" s="122"/>
      <c r="D35" s="123"/>
      <c r="E35" s="38"/>
      <c r="F35" s="26"/>
      <c r="G35" s="123"/>
      <c r="H35" s="38"/>
      <c r="I35" s="26"/>
      <c r="J35" s="123"/>
      <c r="K35" s="38"/>
      <c r="L35" s="26"/>
      <c r="M35" s="123"/>
      <c r="N35" s="38"/>
      <c r="O35" s="26"/>
      <c r="P35" s="123"/>
      <c r="Q35" s="38"/>
      <c r="R35" s="26"/>
      <c r="S35" s="123"/>
      <c r="T35" s="38"/>
      <c r="U35" s="26"/>
      <c r="V35" s="123"/>
      <c r="W35" s="38"/>
      <c r="X35" s="26"/>
      <c r="Y35" s="123"/>
      <c r="Z35" s="38"/>
      <c r="AA35" s="26"/>
      <c r="AB35" s="123"/>
      <c r="AC35" s="38"/>
      <c r="AD35" s="26"/>
      <c r="AE35" s="123"/>
      <c r="AF35" s="38"/>
      <c r="AG35" s="26"/>
    </row>
    <row r="36" spans="2:34" s="86" customFormat="1" ht="12.75" customHeight="1" x14ac:dyDescent="0.2">
      <c r="B36" s="122" t="s">
        <v>71</v>
      </c>
      <c r="C36" s="137"/>
      <c r="D36" s="146"/>
      <c r="E36" s="100"/>
      <c r="F36" s="100"/>
      <c r="G36" s="146"/>
      <c r="H36" s="100"/>
      <c r="I36" s="100"/>
      <c r="J36" s="146"/>
      <c r="K36" s="100"/>
      <c r="L36" s="100"/>
      <c r="M36" s="146"/>
      <c r="N36" s="100"/>
      <c r="O36" s="100"/>
      <c r="P36" s="146"/>
      <c r="Q36" s="100"/>
      <c r="R36" s="100"/>
      <c r="S36" s="146"/>
      <c r="T36" s="100"/>
      <c r="U36" s="100"/>
      <c r="V36" s="146"/>
      <c r="W36" s="100"/>
      <c r="X36" s="100"/>
      <c r="Y36" s="146"/>
      <c r="Z36" s="100"/>
      <c r="AA36" s="100"/>
      <c r="AB36" s="64"/>
      <c r="AE36" s="64"/>
    </row>
    <row r="37" spans="2:34" s="86" customFormat="1" ht="12.75" customHeight="1" x14ac:dyDescent="0.2">
      <c r="B37" s="121"/>
      <c r="C37" s="122" t="s">
        <v>3</v>
      </c>
      <c r="D37" s="186">
        <v>1.4</v>
      </c>
      <c r="E37" s="183">
        <v>0.6</v>
      </c>
      <c r="F37" s="184">
        <v>2</v>
      </c>
      <c r="G37" s="187">
        <v>1.3</v>
      </c>
      <c r="H37" s="183">
        <v>0.6</v>
      </c>
      <c r="I37" s="184">
        <v>2</v>
      </c>
      <c r="J37" s="182">
        <v>0.9</v>
      </c>
      <c r="K37" s="183">
        <v>0.3</v>
      </c>
      <c r="L37" s="184">
        <v>1.4</v>
      </c>
      <c r="M37" s="182">
        <v>1.1000000000000001</v>
      </c>
      <c r="N37" s="183">
        <v>0.5</v>
      </c>
      <c r="O37" s="184">
        <v>1.6</v>
      </c>
      <c r="P37" s="185">
        <v>1.5</v>
      </c>
      <c r="Q37" s="183">
        <v>0.7</v>
      </c>
      <c r="R37" s="184">
        <v>1.9</v>
      </c>
      <c r="S37" s="182">
        <v>0.8</v>
      </c>
      <c r="T37" s="183">
        <v>0.2</v>
      </c>
      <c r="U37" s="184">
        <v>1.1000000000000001</v>
      </c>
      <c r="V37" s="182">
        <v>0.7</v>
      </c>
      <c r="W37" s="183">
        <v>0.3</v>
      </c>
      <c r="X37" s="184">
        <v>1.3</v>
      </c>
      <c r="Y37" s="182">
        <v>0.7</v>
      </c>
      <c r="Z37" s="183">
        <v>0.5</v>
      </c>
      <c r="AA37" s="184">
        <v>1</v>
      </c>
      <c r="AB37" s="123" t="s">
        <v>116</v>
      </c>
      <c r="AC37" s="38" t="s">
        <v>116</v>
      </c>
      <c r="AD37" s="26" t="s">
        <v>116</v>
      </c>
      <c r="AE37" s="123" t="s">
        <v>116</v>
      </c>
      <c r="AF37" s="38" t="s">
        <v>116</v>
      </c>
      <c r="AG37" s="26" t="s">
        <v>116</v>
      </c>
    </row>
    <row r="38" spans="2:34" s="86" customFormat="1" ht="12.75" customHeight="1" x14ac:dyDescent="0.2">
      <c r="B38" s="80"/>
      <c r="C38" s="122" t="s">
        <v>50</v>
      </c>
      <c r="D38" s="186">
        <v>10</v>
      </c>
      <c r="E38" s="183">
        <v>7.1</v>
      </c>
      <c r="F38" s="184">
        <v>11.1</v>
      </c>
      <c r="G38" s="185">
        <v>10.199999999999999</v>
      </c>
      <c r="H38" s="183">
        <v>7.4</v>
      </c>
      <c r="I38" s="184">
        <v>11.7</v>
      </c>
      <c r="J38" s="182">
        <v>10.1</v>
      </c>
      <c r="K38" s="183">
        <v>7.4</v>
      </c>
      <c r="L38" s="184">
        <v>11.1</v>
      </c>
      <c r="M38" s="182">
        <v>8.5</v>
      </c>
      <c r="N38" s="183">
        <v>6.3</v>
      </c>
      <c r="O38" s="184">
        <v>9.6</v>
      </c>
      <c r="P38" s="185">
        <v>6.3</v>
      </c>
      <c r="Q38" s="183">
        <v>4.4000000000000004</v>
      </c>
      <c r="R38" s="184">
        <v>6.9</v>
      </c>
      <c r="S38" s="182">
        <v>6.9</v>
      </c>
      <c r="T38" s="183">
        <v>4.8</v>
      </c>
      <c r="U38" s="184">
        <v>7.5</v>
      </c>
      <c r="V38" s="123" t="s">
        <v>252</v>
      </c>
      <c r="W38" s="183">
        <v>7.1</v>
      </c>
      <c r="X38" s="184">
        <v>8.4</v>
      </c>
      <c r="Y38" s="182">
        <v>6.1</v>
      </c>
      <c r="Z38" s="183">
        <v>5.3</v>
      </c>
      <c r="AA38" s="184">
        <v>6.9</v>
      </c>
      <c r="AB38" s="123" t="s">
        <v>116</v>
      </c>
      <c r="AC38" s="38" t="s">
        <v>116</v>
      </c>
      <c r="AD38" s="26" t="s">
        <v>116</v>
      </c>
      <c r="AE38" s="123" t="s">
        <v>116</v>
      </c>
      <c r="AF38" s="38" t="s">
        <v>116</v>
      </c>
      <c r="AG38" s="26" t="s">
        <v>116</v>
      </c>
    </row>
    <row r="39" spans="2:34" s="86" customFormat="1" ht="12.75" customHeight="1" x14ac:dyDescent="0.2">
      <c r="B39" s="80"/>
      <c r="C39" s="122" t="s">
        <v>5</v>
      </c>
      <c r="D39" s="186">
        <v>7.6</v>
      </c>
      <c r="E39" s="183">
        <v>5.3</v>
      </c>
      <c r="F39" s="184">
        <v>10.3</v>
      </c>
      <c r="G39" s="185">
        <v>8</v>
      </c>
      <c r="H39" s="183">
        <v>5.9</v>
      </c>
      <c r="I39" s="184">
        <v>11.4</v>
      </c>
      <c r="J39" s="182">
        <v>7.7</v>
      </c>
      <c r="K39" s="183">
        <v>5.8</v>
      </c>
      <c r="L39" s="184">
        <v>10.5</v>
      </c>
      <c r="M39" s="182">
        <v>5.5</v>
      </c>
      <c r="N39" s="183">
        <v>4.0999999999999996</v>
      </c>
      <c r="O39" s="184">
        <v>7.8</v>
      </c>
      <c r="P39" s="185">
        <v>4.8</v>
      </c>
      <c r="Q39" s="183">
        <v>2.8</v>
      </c>
      <c r="R39" s="184">
        <v>8.3000000000000007</v>
      </c>
      <c r="S39" s="182">
        <v>6</v>
      </c>
      <c r="T39" s="183">
        <v>4.5</v>
      </c>
      <c r="U39" s="184">
        <v>8.6</v>
      </c>
      <c r="V39" s="182">
        <v>5.3</v>
      </c>
      <c r="W39" s="183">
        <v>3.4</v>
      </c>
      <c r="X39" s="184">
        <v>5.9</v>
      </c>
      <c r="Y39" s="182">
        <v>5.9</v>
      </c>
      <c r="Z39" s="183">
        <v>5.0999999999999996</v>
      </c>
      <c r="AA39" s="184">
        <v>6.6</v>
      </c>
      <c r="AB39" s="123" t="s">
        <v>116</v>
      </c>
      <c r="AC39" s="38" t="s">
        <v>116</v>
      </c>
      <c r="AD39" s="26" t="s">
        <v>116</v>
      </c>
      <c r="AE39" s="123" t="s">
        <v>116</v>
      </c>
      <c r="AF39" s="38" t="s">
        <v>116</v>
      </c>
      <c r="AG39" s="26" t="s">
        <v>116</v>
      </c>
    </row>
    <row r="40" spans="2:34" s="86" customFormat="1" ht="12.75" customHeight="1" x14ac:dyDescent="0.2">
      <c r="B40" s="287" t="s">
        <v>300</v>
      </c>
      <c r="C40" s="122" t="s">
        <v>6</v>
      </c>
      <c r="D40" s="186">
        <v>16</v>
      </c>
      <c r="E40" s="183">
        <v>12.6</v>
      </c>
      <c r="F40" s="184">
        <v>17.399999999999999</v>
      </c>
      <c r="G40" s="185">
        <v>16.5</v>
      </c>
      <c r="H40" s="183">
        <v>13.4</v>
      </c>
      <c r="I40" s="184">
        <v>18.7</v>
      </c>
      <c r="J40" s="182">
        <v>15.4</v>
      </c>
      <c r="K40" s="183">
        <v>12.5</v>
      </c>
      <c r="L40" s="184">
        <v>17.100000000000001</v>
      </c>
      <c r="M40" s="182">
        <v>13.1</v>
      </c>
      <c r="N40" s="183">
        <v>10.8</v>
      </c>
      <c r="O40" s="184">
        <v>14.7</v>
      </c>
      <c r="P40" s="185">
        <v>11.5</v>
      </c>
      <c r="Q40" s="183">
        <v>9.1</v>
      </c>
      <c r="R40" s="184">
        <v>14.4</v>
      </c>
      <c r="S40" s="182">
        <v>11.6</v>
      </c>
      <c r="T40" s="183">
        <v>9.6</v>
      </c>
      <c r="U40" s="184">
        <v>13.3</v>
      </c>
      <c r="V40" s="182">
        <v>11.7</v>
      </c>
      <c r="W40" s="183">
        <v>10.8</v>
      </c>
      <c r="X40" s="184">
        <v>12.8</v>
      </c>
      <c r="Y40" s="182">
        <v>10.7</v>
      </c>
      <c r="Z40" s="183">
        <v>9.6999999999999993</v>
      </c>
      <c r="AA40" s="184">
        <v>11.7</v>
      </c>
      <c r="AB40" s="123" t="s">
        <v>116</v>
      </c>
      <c r="AC40" s="38" t="s">
        <v>116</v>
      </c>
      <c r="AD40" s="26" t="s">
        <v>116</v>
      </c>
      <c r="AE40" s="123" t="s">
        <v>116</v>
      </c>
      <c r="AF40" s="38" t="s">
        <v>116</v>
      </c>
      <c r="AG40" s="26" t="s">
        <v>116</v>
      </c>
    </row>
    <row r="42" spans="2:34" s="302" customFormat="1" ht="12.75" customHeight="1" x14ac:dyDescent="0.2">
      <c r="B42" s="302" t="s">
        <v>31</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row>
    <row r="43" spans="2:34" s="302" customFormat="1" ht="12.75" customHeight="1" x14ac:dyDescent="0.2">
      <c r="B43" s="303"/>
      <c r="C43" s="304" t="s">
        <v>3</v>
      </c>
      <c r="D43" s="320">
        <v>6.2</v>
      </c>
      <c r="E43" s="308">
        <v>3.9</v>
      </c>
      <c r="F43" s="357">
        <v>9.8000000000000007</v>
      </c>
      <c r="G43" s="305" t="s">
        <v>236</v>
      </c>
      <c r="H43" s="308">
        <v>4.9000000000000004</v>
      </c>
      <c r="I43" s="309">
        <v>10.7</v>
      </c>
      <c r="J43" s="310">
        <v>3.2</v>
      </c>
      <c r="K43" s="308">
        <v>2.4</v>
      </c>
      <c r="L43" s="309">
        <v>4.5</v>
      </c>
      <c r="M43" s="310">
        <v>3.2</v>
      </c>
      <c r="N43" s="308">
        <v>2.5</v>
      </c>
      <c r="O43" s="309">
        <v>4</v>
      </c>
      <c r="P43" s="311">
        <v>3.4</v>
      </c>
      <c r="Q43" s="308">
        <v>2.7</v>
      </c>
      <c r="R43" s="309">
        <v>4.3</v>
      </c>
      <c r="S43" s="312">
        <v>3.8</v>
      </c>
      <c r="T43" s="308">
        <v>2.6</v>
      </c>
      <c r="U43" s="309">
        <v>4.5</v>
      </c>
      <c r="V43" s="312">
        <v>4.2</v>
      </c>
      <c r="W43" s="308">
        <v>3.4</v>
      </c>
      <c r="X43" s="309">
        <v>5</v>
      </c>
      <c r="Y43" s="312">
        <v>3.3</v>
      </c>
      <c r="Z43" s="308">
        <v>2.6</v>
      </c>
      <c r="AA43" s="309">
        <v>4.0999999999999996</v>
      </c>
      <c r="AB43" s="313" t="s">
        <v>116</v>
      </c>
      <c r="AC43" s="306" t="s">
        <v>116</v>
      </c>
      <c r="AD43" s="307" t="s">
        <v>116</v>
      </c>
      <c r="AE43" s="313" t="s">
        <v>116</v>
      </c>
      <c r="AF43" s="306" t="s">
        <v>116</v>
      </c>
      <c r="AG43" s="307" t="s">
        <v>116</v>
      </c>
      <c r="AH43" s="314"/>
    </row>
    <row r="44" spans="2:34" s="302" customFormat="1" ht="12.75" customHeight="1" x14ac:dyDescent="0.2">
      <c r="B44" s="315"/>
      <c r="C44" s="304" t="s">
        <v>50</v>
      </c>
      <c r="D44" s="311">
        <v>5.7</v>
      </c>
      <c r="E44" s="308">
        <v>3.5999999999999996</v>
      </c>
      <c r="F44" s="357">
        <v>8.9</v>
      </c>
      <c r="G44" s="313" t="s">
        <v>237</v>
      </c>
      <c r="H44" s="308">
        <v>4.8</v>
      </c>
      <c r="I44" s="309">
        <v>10.4</v>
      </c>
      <c r="J44" s="312">
        <v>3.9</v>
      </c>
      <c r="K44" s="308">
        <v>3</v>
      </c>
      <c r="L44" s="309">
        <v>5</v>
      </c>
      <c r="M44" s="312">
        <v>3.8</v>
      </c>
      <c r="N44" s="308">
        <v>3</v>
      </c>
      <c r="O44" s="309">
        <v>4.8</v>
      </c>
      <c r="P44" s="311">
        <v>2.8</v>
      </c>
      <c r="Q44" s="308">
        <v>2.2999999999999998</v>
      </c>
      <c r="R44" s="309">
        <v>3.3</v>
      </c>
      <c r="S44" s="312">
        <v>5.2</v>
      </c>
      <c r="T44" s="308">
        <v>3.1</v>
      </c>
      <c r="U44" s="309">
        <v>6.4</v>
      </c>
      <c r="V44" s="312">
        <v>4</v>
      </c>
      <c r="W44" s="308">
        <v>3.3</v>
      </c>
      <c r="X44" s="309">
        <v>4.7</v>
      </c>
      <c r="Y44" s="312">
        <v>3.3</v>
      </c>
      <c r="Z44" s="308">
        <v>2.2999999999999998</v>
      </c>
      <c r="AA44" s="309">
        <v>4.0999999999999996</v>
      </c>
      <c r="AB44" s="313" t="s">
        <v>116</v>
      </c>
      <c r="AC44" s="306" t="s">
        <v>116</v>
      </c>
      <c r="AD44" s="307" t="s">
        <v>116</v>
      </c>
      <c r="AE44" s="313" t="s">
        <v>116</v>
      </c>
      <c r="AF44" s="306" t="s">
        <v>116</v>
      </c>
      <c r="AG44" s="307" t="s">
        <v>116</v>
      </c>
    </row>
    <row r="45" spans="2:34" s="302" customFormat="1" ht="12.75" customHeight="1" x14ac:dyDescent="0.2">
      <c r="B45" s="315"/>
      <c r="C45" s="304" t="s">
        <v>5</v>
      </c>
      <c r="D45" s="311">
        <v>1.7000000000000002</v>
      </c>
      <c r="E45" s="308">
        <v>1.0999999999999999</v>
      </c>
      <c r="F45" s="357">
        <v>2.2999999999999998</v>
      </c>
      <c r="G45" s="311">
        <v>2.2999999999999998</v>
      </c>
      <c r="H45" s="308">
        <v>1.6</v>
      </c>
      <c r="I45" s="309">
        <v>3</v>
      </c>
      <c r="J45" s="312">
        <v>2</v>
      </c>
      <c r="K45" s="308">
        <v>1.6</v>
      </c>
      <c r="L45" s="309">
        <v>2.5</v>
      </c>
      <c r="M45" s="312">
        <v>1.9</v>
      </c>
      <c r="N45" s="308">
        <v>1.6</v>
      </c>
      <c r="O45" s="309">
        <v>2.2000000000000002</v>
      </c>
      <c r="P45" s="313" t="s">
        <v>242</v>
      </c>
      <c r="Q45" s="308">
        <v>1.7</v>
      </c>
      <c r="R45" s="309">
        <v>2.2000000000000002</v>
      </c>
      <c r="S45" s="312">
        <v>3.7</v>
      </c>
      <c r="T45" s="308">
        <v>2.9</v>
      </c>
      <c r="U45" s="309">
        <v>3.9</v>
      </c>
      <c r="V45" s="312">
        <v>3.7</v>
      </c>
      <c r="W45" s="308">
        <v>3.4</v>
      </c>
      <c r="X45" s="309">
        <v>4.0999999999999996</v>
      </c>
      <c r="Y45" s="312">
        <v>3.9</v>
      </c>
      <c r="Z45" s="308">
        <v>3</v>
      </c>
      <c r="AA45" s="309">
        <v>4.5999999999999996</v>
      </c>
      <c r="AB45" s="313" t="s">
        <v>116</v>
      </c>
      <c r="AC45" s="306" t="s">
        <v>116</v>
      </c>
      <c r="AD45" s="307" t="s">
        <v>116</v>
      </c>
      <c r="AE45" s="313" t="s">
        <v>116</v>
      </c>
      <c r="AF45" s="306" t="s">
        <v>116</v>
      </c>
      <c r="AG45" s="307" t="s">
        <v>116</v>
      </c>
    </row>
    <row r="46" spans="2:34" s="302" customFormat="1" ht="12.75" customHeight="1" x14ac:dyDescent="0.2">
      <c r="B46" s="316" t="s">
        <v>200</v>
      </c>
      <c r="C46" s="304" t="s">
        <v>6</v>
      </c>
      <c r="D46" s="311">
        <v>13.4</v>
      </c>
      <c r="E46" s="308">
        <v>9.1</v>
      </c>
      <c r="F46" s="357">
        <v>19.900000000000002</v>
      </c>
      <c r="G46" s="313" t="s">
        <v>238</v>
      </c>
      <c r="H46" s="308">
        <v>11.8</v>
      </c>
      <c r="I46" s="309">
        <v>22.9</v>
      </c>
      <c r="J46" s="312">
        <v>8.6</v>
      </c>
      <c r="K46" s="308">
        <v>6.9</v>
      </c>
      <c r="L46" s="309">
        <v>10.9</v>
      </c>
      <c r="M46" s="312">
        <v>8.6</v>
      </c>
      <c r="N46" s="308">
        <v>7.1</v>
      </c>
      <c r="O46" s="309">
        <v>10.4</v>
      </c>
      <c r="P46" s="317" t="s">
        <v>116</v>
      </c>
      <c r="Q46" s="318" t="s">
        <v>116</v>
      </c>
      <c r="R46" s="319" t="s">
        <v>116</v>
      </c>
      <c r="S46" s="317" t="s">
        <v>116</v>
      </c>
      <c r="T46" s="318" t="s">
        <v>116</v>
      </c>
      <c r="U46" s="319" t="s">
        <v>116</v>
      </c>
      <c r="V46" s="312">
        <v>11.3</v>
      </c>
      <c r="W46" s="308">
        <v>10.1</v>
      </c>
      <c r="X46" s="309">
        <v>12.7</v>
      </c>
      <c r="Y46" s="312">
        <v>9.8000000000000007</v>
      </c>
      <c r="Z46" s="308">
        <v>8.1</v>
      </c>
      <c r="AA46" s="309">
        <v>11.2</v>
      </c>
      <c r="AB46" s="313" t="s">
        <v>116</v>
      </c>
      <c r="AC46" s="306" t="s">
        <v>116</v>
      </c>
      <c r="AD46" s="307" t="s">
        <v>116</v>
      </c>
      <c r="AE46" s="313" t="s">
        <v>116</v>
      </c>
      <c r="AF46" s="306" t="s">
        <v>116</v>
      </c>
      <c r="AG46" s="307" t="s">
        <v>116</v>
      </c>
    </row>
    <row r="47" spans="2:34" s="302" customFormat="1" ht="12.75" customHeight="1" x14ac:dyDescent="0.2">
      <c r="B47" s="315"/>
      <c r="C47" s="304"/>
      <c r="D47" s="313"/>
      <c r="E47" s="308"/>
      <c r="F47" s="307"/>
      <c r="G47" s="313"/>
      <c r="H47" s="306"/>
      <c r="I47" s="307"/>
      <c r="J47" s="313"/>
      <c r="K47" s="306"/>
      <c r="L47" s="307"/>
      <c r="M47" s="313"/>
      <c r="N47" s="306"/>
      <c r="O47" s="307"/>
      <c r="P47" s="317"/>
      <c r="Q47" s="318"/>
      <c r="R47" s="319"/>
      <c r="S47" s="317"/>
      <c r="T47" s="318"/>
      <c r="U47" s="319"/>
      <c r="V47" s="313"/>
      <c r="W47" s="306"/>
      <c r="X47" s="307"/>
      <c r="Y47" s="313"/>
      <c r="Z47" s="306"/>
      <c r="AA47" s="307"/>
      <c r="AB47" s="313"/>
      <c r="AC47" s="306"/>
      <c r="AD47" s="307"/>
      <c r="AE47" s="313"/>
      <c r="AF47" s="306"/>
      <c r="AG47" s="307"/>
    </row>
    <row r="48" spans="2:34" s="302" customFormat="1" ht="12.75" customHeight="1" x14ac:dyDescent="0.2">
      <c r="B48" s="302" t="s">
        <v>96</v>
      </c>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7"/>
      <c r="AC48" s="397"/>
      <c r="AD48" s="397"/>
      <c r="AE48" s="397"/>
      <c r="AF48" s="397"/>
      <c r="AG48" s="397"/>
    </row>
    <row r="49" spans="2:33" s="302" customFormat="1" ht="12.75" customHeight="1" x14ac:dyDescent="0.2">
      <c r="B49" s="303"/>
      <c r="C49" s="304" t="s">
        <v>3</v>
      </c>
      <c r="D49" s="313" t="s">
        <v>116</v>
      </c>
      <c r="E49" s="306" t="s">
        <v>116</v>
      </c>
      <c r="F49" s="307" t="s">
        <v>116</v>
      </c>
      <c r="G49" s="320">
        <v>2.5</v>
      </c>
      <c r="H49" s="308">
        <v>1.5</v>
      </c>
      <c r="I49" s="357">
        <v>3.9</v>
      </c>
      <c r="J49" s="312">
        <v>2.8</v>
      </c>
      <c r="K49" s="308">
        <v>1.9</v>
      </c>
      <c r="L49" s="309">
        <v>4</v>
      </c>
      <c r="M49" s="312">
        <v>3</v>
      </c>
      <c r="N49" s="308">
        <v>2.2000000000000002</v>
      </c>
      <c r="O49" s="309">
        <v>4</v>
      </c>
      <c r="P49" s="311">
        <v>2.9</v>
      </c>
      <c r="Q49" s="308">
        <v>2.2999999999999998</v>
      </c>
      <c r="R49" s="309">
        <v>3.8</v>
      </c>
      <c r="S49" s="312">
        <v>2.9</v>
      </c>
      <c r="T49" s="308">
        <v>1.9</v>
      </c>
      <c r="U49" s="309">
        <v>4.0999999999999996</v>
      </c>
      <c r="V49" s="312">
        <v>3</v>
      </c>
      <c r="W49" s="308">
        <v>2.4</v>
      </c>
      <c r="X49" s="309">
        <v>3.8</v>
      </c>
      <c r="Y49" s="312">
        <v>2.8</v>
      </c>
      <c r="Z49" s="308">
        <v>1.9</v>
      </c>
      <c r="AA49" s="309">
        <v>3.6</v>
      </c>
      <c r="AB49" s="313" t="s">
        <v>116</v>
      </c>
      <c r="AC49" s="306" t="s">
        <v>116</v>
      </c>
      <c r="AD49" s="307" t="s">
        <v>116</v>
      </c>
      <c r="AE49" s="313" t="s">
        <v>116</v>
      </c>
      <c r="AF49" s="306" t="s">
        <v>116</v>
      </c>
      <c r="AG49" s="307" t="s">
        <v>116</v>
      </c>
    </row>
    <row r="50" spans="2:33" s="302" customFormat="1" ht="12.75" customHeight="1" x14ac:dyDescent="0.2">
      <c r="B50" s="315"/>
      <c r="C50" s="304" t="s">
        <v>50</v>
      </c>
      <c r="D50" s="313" t="s">
        <v>116</v>
      </c>
      <c r="E50" s="306" t="s">
        <v>116</v>
      </c>
      <c r="F50" s="307" t="s">
        <v>116</v>
      </c>
      <c r="G50" s="311">
        <v>4.5999999999999996</v>
      </c>
      <c r="H50" s="308">
        <v>3.1</v>
      </c>
      <c r="I50" s="357">
        <v>6.9</v>
      </c>
      <c r="J50" s="312">
        <v>5.0999999999999996</v>
      </c>
      <c r="K50" s="308">
        <v>3.8</v>
      </c>
      <c r="L50" s="309">
        <v>6.8</v>
      </c>
      <c r="M50" s="312">
        <v>4.7</v>
      </c>
      <c r="N50" s="308">
        <v>3.6</v>
      </c>
      <c r="O50" s="309">
        <v>6.1</v>
      </c>
      <c r="P50" s="311">
        <v>3.3</v>
      </c>
      <c r="Q50" s="308">
        <v>2.6</v>
      </c>
      <c r="R50" s="309">
        <v>4</v>
      </c>
      <c r="S50" s="312">
        <v>4.7</v>
      </c>
      <c r="T50" s="308">
        <v>2.8</v>
      </c>
      <c r="U50" s="309">
        <v>6.6</v>
      </c>
      <c r="V50" s="312">
        <v>4.2</v>
      </c>
      <c r="W50" s="308">
        <v>3.4</v>
      </c>
      <c r="X50" s="309">
        <v>4.9000000000000004</v>
      </c>
      <c r="Y50" s="312">
        <v>3.4</v>
      </c>
      <c r="Z50" s="308">
        <v>2.2999999999999998</v>
      </c>
      <c r="AA50" s="309">
        <v>4.4000000000000004</v>
      </c>
      <c r="AB50" s="313" t="s">
        <v>116</v>
      </c>
      <c r="AC50" s="306" t="s">
        <v>116</v>
      </c>
      <c r="AD50" s="307" t="s">
        <v>116</v>
      </c>
      <c r="AE50" s="313" t="s">
        <v>116</v>
      </c>
      <c r="AF50" s="306" t="s">
        <v>116</v>
      </c>
      <c r="AG50" s="307" t="s">
        <v>116</v>
      </c>
    </row>
    <row r="51" spans="2:33" s="302" customFormat="1" ht="12.75" customHeight="1" x14ac:dyDescent="0.2">
      <c r="B51" s="315"/>
      <c r="C51" s="304" t="s">
        <v>5</v>
      </c>
      <c r="D51" s="313" t="s">
        <v>116</v>
      </c>
      <c r="E51" s="306" t="s">
        <v>116</v>
      </c>
      <c r="F51" s="307" t="s">
        <v>116</v>
      </c>
      <c r="G51" s="311">
        <v>2.1999999999999997</v>
      </c>
      <c r="H51" s="308">
        <v>1.5</v>
      </c>
      <c r="I51" s="357">
        <v>2.9</v>
      </c>
      <c r="J51" s="312">
        <v>2.5</v>
      </c>
      <c r="K51" s="308">
        <v>1.9</v>
      </c>
      <c r="L51" s="309">
        <v>3.1</v>
      </c>
      <c r="M51" s="312">
        <v>2.2000000000000002</v>
      </c>
      <c r="N51" s="308">
        <v>1.8</v>
      </c>
      <c r="O51" s="309">
        <v>2.7</v>
      </c>
      <c r="P51" s="313" t="s">
        <v>243</v>
      </c>
      <c r="Q51" s="308">
        <v>2.1</v>
      </c>
      <c r="R51" s="309">
        <v>2.9</v>
      </c>
      <c r="S51" s="312">
        <v>3.3</v>
      </c>
      <c r="T51" s="308">
        <v>2.9</v>
      </c>
      <c r="U51" s="309">
        <v>3.9</v>
      </c>
      <c r="V51" s="312">
        <v>3.9</v>
      </c>
      <c r="W51" s="308">
        <v>3.5</v>
      </c>
      <c r="X51" s="309">
        <v>4.3</v>
      </c>
      <c r="Y51" s="312">
        <v>4.3</v>
      </c>
      <c r="Z51" s="308">
        <v>3.5</v>
      </c>
      <c r="AA51" s="309">
        <v>5.0999999999999996</v>
      </c>
      <c r="AB51" s="313" t="s">
        <v>116</v>
      </c>
      <c r="AC51" s="306" t="s">
        <v>116</v>
      </c>
      <c r="AD51" s="307" t="s">
        <v>116</v>
      </c>
      <c r="AE51" s="313" t="s">
        <v>116</v>
      </c>
      <c r="AF51" s="306" t="s">
        <v>116</v>
      </c>
      <c r="AG51" s="307" t="s">
        <v>116</v>
      </c>
    </row>
    <row r="52" spans="2:33" s="302" customFormat="1" ht="12.75" customHeight="1" x14ac:dyDescent="0.2">
      <c r="B52" s="316" t="s">
        <v>302</v>
      </c>
      <c r="C52" s="304" t="s">
        <v>6</v>
      </c>
      <c r="D52" s="313" t="s">
        <v>116</v>
      </c>
      <c r="E52" s="306" t="s">
        <v>116</v>
      </c>
      <c r="F52" s="307" t="s">
        <v>116</v>
      </c>
      <c r="G52" s="311">
        <v>8.6</v>
      </c>
      <c r="H52" s="308">
        <v>6.2</v>
      </c>
      <c r="I52" s="357">
        <v>12.1</v>
      </c>
      <c r="J52" s="312">
        <v>9.6999999999999993</v>
      </c>
      <c r="K52" s="308">
        <v>7.5</v>
      </c>
      <c r="L52" s="309">
        <v>12.5</v>
      </c>
      <c r="M52" s="312">
        <v>9.6</v>
      </c>
      <c r="N52" s="308">
        <v>7.6</v>
      </c>
      <c r="O52" s="309">
        <v>12.1</v>
      </c>
      <c r="P52" s="317" t="s">
        <v>116</v>
      </c>
      <c r="Q52" s="318" t="s">
        <v>116</v>
      </c>
      <c r="R52" s="319" t="s">
        <v>116</v>
      </c>
      <c r="S52" s="317" t="s">
        <v>116</v>
      </c>
      <c r="T52" s="318" t="s">
        <v>116</v>
      </c>
      <c r="U52" s="319" t="s">
        <v>116</v>
      </c>
      <c r="V52" s="312">
        <v>10.3</v>
      </c>
      <c r="W52" s="308">
        <v>9</v>
      </c>
      <c r="X52" s="309">
        <v>11.8</v>
      </c>
      <c r="Y52" s="312">
        <v>9.9</v>
      </c>
      <c r="Z52" s="308">
        <v>8</v>
      </c>
      <c r="AA52" s="309">
        <v>11.6</v>
      </c>
      <c r="AB52" s="313" t="s">
        <v>116</v>
      </c>
      <c r="AC52" s="306" t="s">
        <v>116</v>
      </c>
      <c r="AD52" s="307" t="s">
        <v>116</v>
      </c>
      <c r="AE52" s="313" t="s">
        <v>116</v>
      </c>
      <c r="AF52" s="306" t="s">
        <v>116</v>
      </c>
      <c r="AG52" s="307" t="s">
        <v>116</v>
      </c>
    </row>
    <row r="53" spans="2:33" s="302" customFormat="1" ht="12.75" customHeight="1" x14ac:dyDescent="0.2">
      <c r="B53" s="315"/>
      <c r="C53" s="304"/>
      <c r="D53" s="311"/>
      <c r="E53" s="321"/>
      <c r="F53" s="322"/>
      <c r="G53" s="311"/>
      <c r="H53" s="308"/>
      <c r="I53" s="322"/>
      <c r="J53" s="313"/>
      <c r="K53" s="306"/>
      <c r="L53" s="307"/>
      <c r="M53" s="313"/>
      <c r="N53" s="306"/>
      <c r="O53" s="307"/>
      <c r="P53" s="317"/>
      <c r="Q53" s="318"/>
      <c r="R53" s="319"/>
      <c r="S53" s="317"/>
      <c r="T53" s="318"/>
      <c r="U53" s="319"/>
      <c r="V53" s="313"/>
      <c r="W53" s="306"/>
      <c r="X53" s="307"/>
      <c r="Y53" s="313"/>
      <c r="Z53" s="306"/>
      <c r="AA53" s="307"/>
      <c r="AB53" s="313"/>
      <c r="AC53" s="306"/>
      <c r="AD53" s="307"/>
      <c r="AE53" s="313"/>
      <c r="AF53" s="306"/>
      <c r="AG53" s="307"/>
    </row>
    <row r="54" spans="2:33" s="302" customFormat="1" ht="12.75" customHeight="1" x14ac:dyDescent="0.2">
      <c r="B54" s="302" t="s">
        <v>25</v>
      </c>
      <c r="D54" s="399"/>
      <c r="E54" s="399"/>
      <c r="F54" s="399"/>
      <c r="G54" s="400"/>
      <c r="H54" s="400"/>
      <c r="I54" s="400"/>
      <c r="J54" s="396"/>
      <c r="K54" s="396"/>
      <c r="L54" s="396"/>
      <c r="M54" s="396"/>
      <c r="N54" s="396"/>
      <c r="O54" s="396"/>
      <c r="P54" s="396"/>
      <c r="Q54" s="396"/>
      <c r="R54" s="396"/>
      <c r="S54" s="396"/>
      <c r="T54" s="396"/>
      <c r="U54" s="396"/>
      <c r="V54" s="396"/>
      <c r="W54" s="396"/>
      <c r="X54" s="396"/>
      <c r="Y54" s="396"/>
      <c r="Z54" s="396"/>
      <c r="AA54" s="396"/>
      <c r="AB54" s="397"/>
      <c r="AC54" s="397"/>
      <c r="AD54" s="397"/>
      <c r="AE54" s="397"/>
      <c r="AF54" s="397"/>
      <c r="AG54" s="397"/>
    </row>
    <row r="55" spans="2:33" s="302" customFormat="1" ht="12.75" customHeight="1" x14ac:dyDescent="0.2">
      <c r="B55" s="303"/>
      <c r="C55" s="304" t="s">
        <v>3</v>
      </c>
      <c r="D55" s="313" t="s">
        <v>116</v>
      </c>
      <c r="E55" s="306" t="s">
        <v>116</v>
      </c>
      <c r="F55" s="307" t="s">
        <v>116</v>
      </c>
      <c r="G55" s="320">
        <v>3.5000000000000004</v>
      </c>
      <c r="H55" s="308">
        <v>1.9</v>
      </c>
      <c r="I55" s="357">
        <v>6.3</v>
      </c>
      <c r="J55" s="312">
        <v>3.9</v>
      </c>
      <c r="K55" s="308">
        <v>2.2000000000000002</v>
      </c>
      <c r="L55" s="309">
        <v>6.6</v>
      </c>
      <c r="M55" s="312">
        <v>3.6</v>
      </c>
      <c r="N55" s="308">
        <v>2.4</v>
      </c>
      <c r="O55" s="309">
        <v>5.2</v>
      </c>
      <c r="P55" s="311">
        <v>4.0999999999999996</v>
      </c>
      <c r="Q55" s="308">
        <v>2.8</v>
      </c>
      <c r="R55" s="309">
        <v>6.2</v>
      </c>
      <c r="S55" s="312">
        <v>4.5</v>
      </c>
      <c r="T55" s="308">
        <v>3.2</v>
      </c>
      <c r="U55" s="309">
        <v>6</v>
      </c>
      <c r="V55" s="312">
        <v>6.2</v>
      </c>
      <c r="W55" s="308">
        <v>4.8</v>
      </c>
      <c r="X55" s="309">
        <v>7.9</v>
      </c>
      <c r="Y55" s="312">
        <v>4.3</v>
      </c>
      <c r="Z55" s="308">
        <v>3</v>
      </c>
      <c r="AA55" s="309">
        <v>5.8</v>
      </c>
      <c r="AB55" s="313" t="s">
        <v>116</v>
      </c>
      <c r="AC55" s="306" t="s">
        <v>116</v>
      </c>
      <c r="AD55" s="307" t="s">
        <v>116</v>
      </c>
      <c r="AE55" s="313" t="s">
        <v>116</v>
      </c>
      <c r="AF55" s="306" t="s">
        <v>116</v>
      </c>
      <c r="AG55" s="307" t="s">
        <v>116</v>
      </c>
    </row>
    <row r="56" spans="2:33" s="302" customFormat="1" ht="12.75" customHeight="1" x14ac:dyDescent="0.2">
      <c r="B56" s="315"/>
      <c r="C56" s="304" t="s">
        <v>50</v>
      </c>
      <c r="D56" s="313" t="s">
        <v>116</v>
      </c>
      <c r="E56" s="306" t="s">
        <v>116</v>
      </c>
      <c r="F56" s="307" t="s">
        <v>116</v>
      </c>
      <c r="G56" s="311">
        <v>1.7999999999999998</v>
      </c>
      <c r="H56" s="308">
        <v>0.9</v>
      </c>
      <c r="I56" s="357">
        <v>3.2</v>
      </c>
      <c r="J56" s="312">
        <v>2</v>
      </c>
      <c r="K56" s="308">
        <v>1.1000000000000001</v>
      </c>
      <c r="L56" s="309">
        <v>3.4</v>
      </c>
      <c r="M56" s="312">
        <v>2</v>
      </c>
      <c r="N56" s="308">
        <v>1.2</v>
      </c>
      <c r="O56" s="309">
        <v>3.1</v>
      </c>
      <c r="P56" s="311">
        <v>1.9</v>
      </c>
      <c r="Q56" s="308">
        <v>1.2</v>
      </c>
      <c r="R56" s="309">
        <v>2.8</v>
      </c>
      <c r="S56" s="312">
        <v>4.9000000000000004</v>
      </c>
      <c r="T56" s="308">
        <v>2.7</v>
      </c>
      <c r="U56" s="309">
        <v>7.1</v>
      </c>
      <c r="V56" s="312">
        <v>3.6</v>
      </c>
      <c r="W56" s="308">
        <v>2.6</v>
      </c>
      <c r="X56" s="309">
        <v>4.9000000000000004</v>
      </c>
      <c r="Y56" s="312">
        <v>3</v>
      </c>
      <c r="Z56" s="308">
        <v>2</v>
      </c>
      <c r="AA56" s="309">
        <v>4</v>
      </c>
      <c r="AB56" s="313" t="s">
        <v>116</v>
      </c>
      <c r="AC56" s="306" t="s">
        <v>116</v>
      </c>
      <c r="AD56" s="307" t="s">
        <v>116</v>
      </c>
      <c r="AE56" s="313" t="s">
        <v>116</v>
      </c>
      <c r="AF56" s="306" t="s">
        <v>116</v>
      </c>
      <c r="AG56" s="307" t="s">
        <v>116</v>
      </c>
    </row>
    <row r="57" spans="2:33" s="302" customFormat="1" ht="12.75" customHeight="1" x14ac:dyDescent="0.2">
      <c r="B57" s="315"/>
      <c r="C57" s="304" t="s">
        <v>5</v>
      </c>
      <c r="D57" s="313" t="s">
        <v>116</v>
      </c>
      <c r="E57" s="306" t="s">
        <v>116</v>
      </c>
      <c r="F57" s="307" t="s">
        <v>116</v>
      </c>
      <c r="G57" s="311">
        <v>1.2</v>
      </c>
      <c r="H57" s="308">
        <v>0.7</v>
      </c>
      <c r="I57" s="357">
        <v>1.8</v>
      </c>
      <c r="J57" s="312">
        <v>1.3</v>
      </c>
      <c r="K57" s="308">
        <v>0.8</v>
      </c>
      <c r="L57" s="309">
        <v>1.8</v>
      </c>
      <c r="M57" s="312">
        <v>1.3</v>
      </c>
      <c r="N57" s="308">
        <v>0.9</v>
      </c>
      <c r="O57" s="309">
        <v>1.8</v>
      </c>
      <c r="P57" s="313" t="s">
        <v>244</v>
      </c>
      <c r="Q57" s="308">
        <v>0.7</v>
      </c>
      <c r="R57" s="309">
        <v>1.3</v>
      </c>
      <c r="S57" s="312">
        <v>3.3</v>
      </c>
      <c r="T57" s="308">
        <v>2.7</v>
      </c>
      <c r="U57" s="309">
        <v>4</v>
      </c>
      <c r="V57" s="312">
        <v>3.5</v>
      </c>
      <c r="W57" s="308">
        <v>2.9</v>
      </c>
      <c r="X57" s="309">
        <v>3.9</v>
      </c>
      <c r="Y57" s="312">
        <v>3.1</v>
      </c>
      <c r="Z57" s="308">
        <v>1.5</v>
      </c>
      <c r="AA57" s="309">
        <v>4.2</v>
      </c>
      <c r="AB57" s="313" t="s">
        <v>116</v>
      </c>
      <c r="AC57" s="306" t="s">
        <v>116</v>
      </c>
      <c r="AD57" s="307" t="s">
        <v>116</v>
      </c>
      <c r="AE57" s="313" t="s">
        <v>116</v>
      </c>
      <c r="AF57" s="306" t="s">
        <v>116</v>
      </c>
      <c r="AG57" s="307" t="s">
        <v>116</v>
      </c>
    </row>
    <row r="58" spans="2:33" s="302" customFormat="1" ht="12.75" customHeight="1" x14ac:dyDescent="0.2">
      <c r="B58" s="316" t="s">
        <v>302</v>
      </c>
      <c r="C58" s="304" t="s">
        <v>6</v>
      </c>
      <c r="D58" s="313" t="s">
        <v>116</v>
      </c>
      <c r="E58" s="306" t="s">
        <v>116</v>
      </c>
      <c r="F58" s="307" t="s">
        <v>116</v>
      </c>
      <c r="G58" s="311">
        <v>6.4</v>
      </c>
      <c r="H58" s="308">
        <v>3.9</v>
      </c>
      <c r="I58" s="357">
        <v>10.4</v>
      </c>
      <c r="J58" s="312">
        <v>7</v>
      </c>
      <c r="K58" s="308">
        <v>4.4000000000000004</v>
      </c>
      <c r="L58" s="309">
        <v>11.1</v>
      </c>
      <c r="M58" s="312">
        <v>6.7</v>
      </c>
      <c r="N58" s="308">
        <v>4.8</v>
      </c>
      <c r="O58" s="309">
        <v>9.3000000000000007</v>
      </c>
      <c r="P58" s="317" t="s">
        <v>116</v>
      </c>
      <c r="Q58" s="318" t="s">
        <v>116</v>
      </c>
      <c r="R58" s="319" t="s">
        <v>116</v>
      </c>
      <c r="S58" s="317" t="s">
        <v>116</v>
      </c>
      <c r="T58" s="318" t="s">
        <v>116</v>
      </c>
      <c r="U58" s="319" t="s">
        <v>116</v>
      </c>
      <c r="V58" s="312">
        <v>13.1</v>
      </c>
      <c r="W58" s="308">
        <v>10.8</v>
      </c>
      <c r="X58" s="309">
        <v>15.5</v>
      </c>
      <c r="Y58" s="312">
        <v>9.6</v>
      </c>
      <c r="Z58" s="308">
        <v>7.6</v>
      </c>
      <c r="AA58" s="309">
        <v>11.7</v>
      </c>
      <c r="AB58" s="313" t="s">
        <v>116</v>
      </c>
      <c r="AC58" s="306" t="s">
        <v>116</v>
      </c>
      <c r="AD58" s="307" t="s">
        <v>116</v>
      </c>
      <c r="AE58" s="313" t="s">
        <v>116</v>
      </c>
      <c r="AF58" s="306" t="s">
        <v>116</v>
      </c>
      <c r="AG58" s="307" t="s">
        <v>116</v>
      </c>
    </row>
    <row r="59" spans="2:33" s="302" customFormat="1" ht="12.75" customHeight="1" x14ac:dyDescent="0.2">
      <c r="B59" s="315"/>
      <c r="C59" s="304"/>
      <c r="D59" s="311"/>
      <c r="E59" s="321"/>
      <c r="F59" s="322"/>
      <c r="G59" s="313"/>
      <c r="H59" s="306"/>
      <c r="I59" s="307"/>
      <c r="J59" s="313"/>
      <c r="K59" s="306"/>
      <c r="L59" s="307"/>
      <c r="M59" s="313"/>
      <c r="N59" s="306"/>
      <c r="O59" s="307"/>
      <c r="P59" s="317"/>
      <c r="Q59" s="318"/>
      <c r="R59" s="319"/>
      <c r="S59" s="317"/>
      <c r="T59" s="318"/>
      <c r="U59" s="319"/>
      <c r="V59" s="313"/>
      <c r="W59" s="306"/>
      <c r="X59" s="307"/>
      <c r="Y59" s="313"/>
      <c r="Z59" s="306"/>
      <c r="AA59" s="307"/>
      <c r="AB59" s="313"/>
      <c r="AC59" s="306"/>
      <c r="AD59" s="307"/>
      <c r="AE59" s="313"/>
      <c r="AF59" s="306"/>
      <c r="AG59" s="307"/>
    </row>
    <row r="60" spans="2:33" s="323" customFormat="1" ht="12.75" customHeight="1" x14ac:dyDescent="0.2">
      <c r="D60" s="324"/>
      <c r="E60" s="325"/>
      <c r="F60" s="325"/>
      <c r="G60" s="324"/>
      <c r="H60" s="325"/>
      <c r="I60" s="325"/>
      <c r="J60" s="324"/>
      <c r="K60" s="325"/>
      <c r="L60" s="325"/>
      <c r="M60" s="324"/>
      <c r="N60" s="325"/>
      <c r="O60" s="325"/>
      <c r="P60" s="324"/>
      <c r="Q60" s="325"/>
      <c r="R60" s="325"/>
      <c r="S60" s="324"/>
      <c r="T60" s="325"/>
      <c r="U60" s="325"/>
      <c r="V60" s="324"/>
      <c r="W60" s="325"/>
      <c r="X60" s="325"/>
      <c r="Y60" s="324"/>
      <c r="Z60" s="325"/>
      <c r="AA60" s="325"/>
      <c r="AB60" s="324"/>
      <c r="AE60" s="326"/>
    </row>
    <row r="62" spans="2:33" ht="12.75" customHeight="1" x14ac:dyDescent="0.2">
      <c r="B62" s="35" t="s">
        <v>102</v>
      </c>
      <c r="Z62" s="20"/>
      <c r="AA62" s="20"/>
      <c r="AB62" s="23"/>
      <c r="AE62" s="20"/>
    </row>
    <row r="63" spans="2:33" ht="12.75" customHeight="1" x14ac:dyDescent="0.2">
      <c r="B63" s="102" t="s">
        <v>98</v>
      </c>
      <c r="Z63" s="20"/>
      <c r="AA63" s="20"/>
      <c r="AB63" s="23"/>
      <c r="AE63" s="20"/>
    </row>
    <row r="64" spans="2:33" ht="12.75" customHeight="1" x14ac:dyDescent="0.2">
      <c r="B64" s="102" t="s">
        <v>111</v>
      </c>
      <c r="Z64" s="20"/>
      <c r="AA64" s="20"/>
      <c r="AB64" s="23"/>
      <c r="AE64" s="20"/>
    </row>
    <row r="65" spans="2:31" ht="12.75" customHeight="1" x14ac:dyDescent="0.2">
      <c r="B65" s="102" t="s">
        <v>97</v>
      </c>
      <c r="Z65" s="20"/>
      <c r="AA65" s="20"/>
      <c r="AB65" s="23"/>
      <c r="AE65" s="20"/>
    </row>
    <row r="66" spans="2:31" ht="12.75" customHeight="1" x14ac:dyDescent="0.2">
      <c r="B66" s="29" t="s">
        <v>52</v>
      </c>
      <c r="Z66" s="20"/>
      <c r="AA66" s="20"/>
      <c r="AB66" s="23"/>
      <c r="AE66" s="20"/>
    </row>
    <row r="67" spans="2:31" ht="12.75" customHeight="1" x14ac:dyDescent="0.2">
      <c r="B67" s="166" t="s">
        <v>327</v>
      </c>
      <c r="Z67" s="20"/>
      <c r="AA67" s="20"/>
      <c r="AB67" s="23"/>
      <c r="AE67" s="20"/>
    </row>
    <row r="68" spans="2:31" ht="12.75" customHeight="1" x14ac:dyDescent="0.2">
      <c r="B68" s="85" t="s">
        <v>108</v>
      </c>
      <c r="C68" s="21"/>
      <c r="D68" s="22"/>
      <c r="G68" s="22"/>
      <c r="Z68" s="20"/>
      <c r="AA68" s="20"/>
      <c r="AB68" s="23"/>
      <c r="AE68" s="20"/>
    </row>
    <row r="69" spans="2:31" ht="12.75" customHeight="1" x14ac:dyDescent="0.2">
      <c r="B69" s="85" t="s">
        <v>117</v>
      </c>
      <c r="C69" s="21"/>
      <c r="D69" s="22"/>
      <c r="F69" s="30"/>
      <c r="G69" s="22"/>
      <c r="I69" s="30"/>
      <c r="J69" s="31"/>
      <c r="K69" s="31"/>
      <c r="L69" s="21"/>
      <c r="M69" s="22"/>
      <c r="O69" s="30"/>
      <c r="P69" s="31"/>
      <c r="Q69" s="31"/>
      <c r="R69" s="21"/>
      <c r="S69" s="22"/>
      <c r="U69" s="30"/>
      <c r="V69" s="31"/>
      <c r="W69" s="31"/>
      <c r="X69" s="20"/>
      <c r="Y69" s="22"/>
      <c r="AA69" s="32"/>
      <c r="AB69" s="31"/>
      <c r="AC69" s="31"/>
      <c r="AE69" s="20"/>
    </row>
    <row r="70" spans="2:31" ht="12.75" customHeight="1" x14ac:dyDescent="0.2">
      <c r="B70" s="85" t="s">
        <v>118</v>
      </c>
      <c r="C70" s="21"/>
      <c r="D70" s="22"/>
      <c r="F70" s="30"/>
      <c r="G70" s="22"/>
      <c r="I70" s="30"/>
      <c r="J70" s="31"/>
      <c r="K70" s="31"/>
      <c r="L70" s="21"/>
      <c r="M70" s="22"/>
      <c r="O70" s="30"/>
      <c r="P70" s="31"/>
      <c r="Q70" s="31"/>
      <c r="R70" s="21"/>
      <c r="S70" s="22"/>
      <c r="U70" s="30"/>
      <c r="V70" s="31"/>
      <c r="W70" s="31"/>
      <c r="X70" s="20"/>
      <c r="Y70" s="22"/>
      <c r="AA70" s="32"/>
      <c r="AB70" s="31"/>
      <c r="AC70" s="31"/>
      <c r="AE70" s="20"/>
    </row>
    <row r="71" spans="2:31" ht="12.75" customHeight="1" x14ac:dyDescent="0.2">
      <c r="Z71" s="20"/>
      <c r="AA71" s="20"/>
      <c r="AB71" s="23"/>
      <c r="AE71" s="20"/>
    </row>
    <row r="72" spans="2:31" ht="12.75" customHeight="1" x14ac:dyDescent="0.2">
      <c r="B72" s="71" t="s">
        <v>176</v>
      </c>
      <c r="AB72" s="23"/>
      <c r="AC72" s="22"/>
      <c r="AD72" s="22"/>
      <c r="AE72" s="20"/>
    </row>
    <row r="73" spans="2:31" ht="12.75" customHeight="1" x14ac:dyDescent="0.2">
      <c r="B73" s="80" t="s">
        <v>178</v>
      </c>
      <c r="AB73" s="23"/>
      <c r="AC73" s="22"/>
      <c r="AD73" s="22"/>
      <c r="AE73" s="20"/>
    </row>
    <row r="74" spans="2:31" ht="12.75" customHeight="1" x14ac:dyDescent="0.2">
      <c r="B74" s="80" t="s">
        <v>177</v>
      </c>
      <c r="AB74" s="23"/>
      <c r="AC74" s="22"/>
      <c r="AD74" s="22"/>
      <c r="AE74" s="20"/>
    </row>
    <row r="75" spans="2:31" s="71" customFormat="1" ht="12.75" customHeight="1" x14ac:dyDescent="0.2">
      <c r="B75" s="103" t="s">
        <v>109</v>
      </c>
      <c r="D75" s="21"/>
      <c r="E75" s="70"/>
      <c r="F75" s="70"/>
      <c r="G75" s="21"/>
      <c r="H75" s="70"/>
      <c r="I75" s="70"/>
      <c r="J75" s="21"/>
      <c r="K75" s="70"/>
      <c r="L75" s="70"/>
      <c r="M75" s="21"/>
      <c r="N75" s="70"/>
      <c r="O75" s="70"/>
      <c r="P75" s="21"/>
      <c r="Q75" s="70"/>
      <c r="R75" s="70"/>
      <c r="S75" s="21"/>
      <c r="T75" s="70"/>
      <c r="U75" s="70"/>
      <c r="V75" s="21"/>
      <c r="W75" s="70"/>
      <c r="X75" s="70"/>
      <c r="Y75" s="21"/>
      <c r="AB75" s="23"/>
    </row>
    <row r="76" spans="2:31" ht="12.75" customHeight="1" x14ac:dyDescent="0.2">
      <c r="B76" s="104" t="s">
        <v>112</v>
      </c>
      <c r="Z76" s="20"/>
      <c r="AA76" s="20"/>
      <c r="AB76" s="23"/>
      <c r="AE76" s="20"/>
    </row>
    <row r="77" spans="2:31" ht="12.75" customHeight="1" x14ac:dyDescent="0.2">
      <c r="Z77" s="20"/>
      <c r="AA77" s="20"/>
      <c r="AB77" s="23"/>
      <c r="AE77" s="20"/>
    </row>
    <row r="78" spans="2:31" ht="12.75" customHeight="1" x14ac:dyDescent="0.2">
      <c r="B78" s="20" t="s">
        <v>101</v>
      </c>
      <c r="Z78" s="20"/>
      <c r="AA78" s="20"/>
      <c r="AB78" s="23"/>
      <c r="AE78" s="20"/>
    </row>
    <row r="79" spans="2:31" ht="12.75" customHeight="1" x14ac:dyDescent="0.2">
      <c r="B79" s="88" t="s">
        <v>100</v>
      </c>
      <c r="Z79" s="20"/>
      <c r="AA79" s="20"/>
      <c r="AB79" s="23"/>
      <c r="AE79" s="20"/>
    </row>
    <row r="80" spans="2:31" ht="12.75" customHeight="1" x14ac:dyDescent="0.2">
      <c r="B80" s="169" t="s">
        <v>133</v>
      </c>
      <c r="Z80" s="20"/>
      <c r="AA80" s="20"/>
      <c r="AB80" s="23"/>
      <c r="AE80" s="20"/>
    </row>
    <row r="81" spans="2:31" ht="12.75" customHeight="1" x14ac:dyDescent="0.2">
      <c r="B81" s="88" t="s">
        <v>12</v>
      </c>
      <c r="Z81" s="20"/>
      <c r="AA81" s="20"/>
      <c r="AB81" s="23"/>
      <c r="AE81" s="20"/>
    </row>
    <row r="82" spans="2:31" ht="12.75" customHeight="1" x14ac:dyDescent="0.2">
      <c r="B82" s="88" t="s">
        <v>107</v>
      </c>
      <c r="AB82" s="23"/>
      <c r="AC82" s="22"/>
      <c r="AD82" s="22"/>
      <c r="AE82" s="20"/>
    </row>
    <row r="83" spans="2:31" ht="12.75" customHeight="1" x14ac:dyDescent="0.2">
      <c r="B83" s="88" t="s">
        <v>10</v>
      </c>
      <c r="Z83" s="20"/>
      <c r="AA83" s="20"/>
      <c r="AB83" s="23"/>
      <c r="AE83" s="20"/>
    </row>
    <row r="84" spans="2:31" ht="12.75" customHeight="1" x14ac:dyDescent="0.2">
      <c r="B84" s="88" t="s">
        <v>91</v>
      </c>
      <c r="Z84" s="20"/>
      <c r="AA84" s="20"/>
      <c r="AB84" s="23"/>
      <c r="AE84" s="20"/>
    </row>
    <row r="85" spans="2:31" ht="12.75" customHeight="1" x14ac:dyDescent="0.2">
      <c r="B85" s="88" t="s">
        <v>99</v>
      </c>
      <c r="Z85" s="20"/>
      <c r="AA85" s="20"/>
      <c r="AB85" s="23"/>
      <c r="AE85" s="20"/>
    </row>
    <row r="86" spans="2:31" ht="12.75" customHeight="1" x14ac:dyDescent="0.2">
      <c r="B86" s="86" t="s">
        <v>352</v>
      </c>
      <c r="Z86" s="20"/>
      <c r="AA86" s="20"/>
      <c r="AB86" s="23"/>
      <c r="AE86" s="20"/>
    </row>
    <row r="87" spans="2:31" ht="12.75" customHeight="1" x14ac:dyDescent="0.2">
      <c r="B87" s="20" t="s">
        <v>110</v>
      </c>
      <c r="Z87" s="20"/>
      <c r="AA87" s="20"/>
      <c r="AB87" s="23"/>
      <c r="AE87" s="20"/>
    </row>
    <row r="88" spans="2:31" ht="12.75" customHeight="1" x14ac:dyDescent="0.2">
      <c r="D88" s="105"/>
      <c r="G88" s="105"/>
      <c r="Z88" s="20"/>
      <c r="AA88" s="20"/>
      <c r="AB88" s="23"/>
      <c r="AE88" s="20"/>
    </row>
    <row r="89" spans="2:31" ht="12.75" customHeight="1" x14ac:dyDescent="0.2">
      <c r="J89" s="105"/>
    </row>
  </sheetData>
  <mergeCells count="56">
    <mergeCell ref="AE4:AG4"/>
    <mergeCell ref="AE42:AG42"/>
    <mergeCell ref="V42:X42"/>
    <mergeCell ref="Y42:AA42"/>
    <mergeCell ref="AB48:AD48"/>
    <mergeCell ref="V4:X4"/>
    <mergeCell ref="AB4:AD4"/>
    <mergeCell ref="Y4:AA4"/>
    <mergeCell ref="V54:X54"/>
    <mergeCell ref="AB6:AD6"/>
    <mergeCell ref="Y6:AA6"/>
    <mergeCell ref="V6:X6"/>
    <mergeCell ref="AB42:AD42"/>
    <mergeCell ref="V18:X18"/>
    <mergeCell ref="J54:L54"/>
    <mergeCell ref="J6:L6"/>
    <mergeCell ref="AE18:AG18"/>
    <mergeCell ref="AB18:AD18"/>
    <mergeCell ref="Y18:AA18"/>
    <mergeCell ref="Y48:AA48"/>
    <mergeCell ref="Y54:AA54"/>
    <mergeCell ref="AE6:AG6"/>
    <mergeCell ref="AE54:AG54"/>
    <mergeCell ref="AE48:AG48"/>
    <mergeCell ref="S48:U48"/>
    <mergeCell ref="AB54:AD54"/>
    <mergeCell ref="S6:U6"/>
    <mergeCell ref="P48:R48"/>
    <mergeCell ref="S54:U54"/>
    <mergeCell ref="V48:X48"/>
    <mergeCell ref="D54:F54"/>
    <mergeCell ref="G4:I4"/>
    <mergeCell ref="G42:I42"/>
    <mergeCell ref="G48:I48"/>
    <mergeCell ref="G54:I54"/>
    <mergeCell ref="D4:F4"/>
    <mergeCell ref="D42:F42"/>
    <mergeCell ref="D48:F48"/>
    <mergeCell ref="J18:L18"/>
    <mergeCell ref="J4:L4"/>
    <mergeCell ref="J42:L42"/>
    <mergeCell ref="J48:L48"/>
    <mergeCell ref="S4:U4"/>
    <mergeCell ref="P6:R6"/>
    <mergeCell ref="P18:R18"/>
    <mergeCell ref="P42:R42"/>
    <mergeCell ref="S42:U42"/>
    <mergeCell ref="S18:U18"/>
    <mergeCell ref="M54:O54"/>
    <mergeCell ref="M42:O42"/>
    <mergeCell ref="M4:O4"/>
    <mergeCell ref="M18:O18"/>
    <mergeCell ref="P4:R4"/>
    <mergeCell ref="M48:O48"/>
    <mergeCell ref="P54:R54"/>
    <mergeCell ref="M6:O6"/>
  </mergeCells>
  <phoneticPr fontId="5" type="noConversion"/>
  <hyperlinks>
    <hyperlink ref="B75" r:id="rId1"/>
    <hyperlink ref="B3" location="'Title and Contents'!A1" display="Return to Contents"/>
  </hyperlinks>
  <pageMargins left="0.75" right="0.75" top="1" bottom="1" header="0.5" footer="0.5"/>
  <pageSetup paperSize="9" scale="40"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B1:AA96"/>
  <sheetViews>
    <sheetView zoomScaleNormal="100" workbookViewId="0"/>
  </sheetViews>
  <sheetFormatPr defaultRowHeight="12.75" customHeight="1" x14ac:dyDescent="0.2"/>
  <cols>
    <col min="1" max="1" width="2.7109375" style="20" customWidth="1"/>
    <col min="2" max="2" width="20.5703125" style="20" customWidth="1"/>
    <col min="3" max="3" width="16" style="20" customWidth="1"/>
    <col min="4" max="4" width="8.7109375" style="36" customWidth="1"/>
    <col min="5" max="5" width="8.7109375" style="20" customWidth="1"/>
    <col min="6" max="6" width="8.7109375" style="19" customWidth="1"/>
    <col min="7" max="7" width="8.7109375" style="20" customWidth="1"/>
    <col min="8" max="8" width="8.7109375" style="19" customWidth="1"/>
    <col min="9" max="9" width="8.7109375" style="20" customWidth="1"/>
    <col min="10" max="10" width="8.7109375" style="19" customWidth="1"/>
    <col min="11" max="11" width="8.7109375" style="20" customWidth="1"/>
    <col min="12" max="12" width="8.7109375" style="19" customWidth="1"/>
    <col min="13" max="13" width="8.7109375" style="20" customWidth="1"/>
    <col min="14" max="14" width="8.7109375" style="19" customWidth="1"/>
    <col min="15" max="15" width="8.7109375" style="20" customWidth="1"/>
    <col min="16" max="16" width="8.7109375" style="19" customWidth="1"/>
    <col min="17" max="17" width="8.7109375" style="20" customWidth="1"/>
    <col min="18" max="18" width="8.7109375" style="19" customWidth="1"/>
    <col min="19" max="28" width="8.7109375" style="20" customWidth="1"/>
    <col min="29" max="16384" width="9.140625" style="20"/>
  </cols>
  <sheetData>
    <row r="1" spans="2:19" ht="20.25" x14ac:dyDescent="0.3">
      <c r="B1" s="112" t="s">
        <v>206</v>
      </c>
      <c r="O1" s="106"/>
    </row>
    <row r="2" spans="2:19" ht="20.25" x14ac:dyDescent="0.3">
      <c r="B2" s="112" t="s">
        <v>340</v>
      </c>
      <c r="O2" s="106"/>
    </row>
    <row r="3" spans="2:19" ht="12.75" customHeight="1" x14ac:dyDescent="0.2">
      <c r="B3" s="72" t="s">
        <v>26</v>
      </c>
      <c r="O3" s="106"/>
    </row>
    <row r="4" spans="2:19" ht="12.75" customHeight="1" x14ac:dyDescent="0.2">
      <c r="B4" s="74"/>
      <c r="O4" s="106"/>
    </row>
    <row r="5" spans="2:19" s="86" customFormat="1" ht="12.75" customHeight="1" x14ac:dyDescent="0.2">
      <c r="B5" s="148" t="s">
        <v>12</v>
      </c>
      <c r="C5" s="148"/>
      <c r="D5" s="403" t="s">
        <v>72</v>
      </c>
      <c r="E5" s="403"/>
      <c r="F5" s="403" t="s">
        <v>73</v>
      </c>
      <c r="G5" s="403"/>
      <c r="H5" s="403" t="s">
        <v>74</v>
      </c>
      <c r="I5" s="403"/>
      <c r="J5" s="403" t="s">
        <v>75</v>
      </c>
      <c r="K5" s="403"/>
      <c r="L5" s="403" t="s">
        <v>76</v>
      </c>
      <c r="M5" s="403"/>
      <c r="N5" s="403" t="s">
        <v>80</v>
      </c>
      <c r="O5" s="403"/>
      <c r="P5" s="403" t="s">
        <v>81</v>
      </c>
      <c r="Q5" s="403"/>
      <c r="R5" s="149"/>
    </row>
    <row r="6" spans="2:19" s="86" customFormat="1" ht="12.75" customHeight="1" x14ac:dyDescent="0.2">
      <c r="C6" s="137"/>
      <c r="D6" s="402"/>
      <c r="E6" s="402"/>
      <c r="F6" s="149"/>
      <c r="H6" s="149"/>
      <c r="J6" s="149"/>
      <c r="L6" s="149"/>
      <c r="N6" s="149"/>
      <c r="P6" s="149"/>
      <c r="R6" s="149"/>
    </row>
    <row r="7" spans="2:19" s="86" customFormat="1" ht="12.75" customHeight="1" x14ac:dyDescent="0.2">
      <c r="B7" s="404" t="s">
        <v>77</v>
      </c>
      <c r="C7" s="137" t="s">
        <v>3</v>
      </c>
      <c r="D7" s="188">
        <v>3.2</v>
      </c>
      <c r="E7" s="189">
        <v>100</v>
      </c>
      <c r="F7" s="188">
        <v>4.2</v>
      </c>
      <c r="G7" s="189">
        <v>20</v>
      </c>
      <c r="H7" s="188">
        <v>3.4</v>
      </c>
      <c r="I7" s="189">
        <v>30</v>
      </c>
      <c r="J7" s="188">
        <v>2.4</v>
      </c>
      <c r="K7" s="189">
        <v>20</v>
      </c>
      <c r="L7" s="188">
        <v>1.9</v>
      </c>
      <c r="M7" s="189">
        <v>10</v>
      </c>
      <c r="N7" s="188">
        <v>3.3</v>
      </c>
      <c r="O7" s="189">
        <v>10</v>
      </c>
      <c r="P7" s="188">
        <v>4</v>
      </c>
      <c r="Q7" s="189">
        <v>10</v>
      </c>
      <c r="R7" s="149"/>
    </row>
    <row r="8" spans="2:19" s="86" customFormat="1" ht="12.75" customHeight="1" x14ac:dyDescent="0.2">
      <c r="B8" s="404"/>
      <c r="C8" s="137" t="s">
        <v>50</v>
      </c>
      <c r="D8" s="188">
        <v>0.4</v>
      </c>
      <c r="E8" s="189">
        <v>10</v>
      </c>
      <c r="F8" s="188">
        <v>0.1</v>
      </c>
      <c r="G8" s="189">
        <v>0</v>
      </c>
      <c r="H8" s="188">
        <v>0.4</v>
      </c>
      <c r="I8" s="189">
        <v>0</v>
      </c>
      <c r="J8" s="188">
        <v>0.4</v>
      </c>
      <c r="K8" s="189">
        <v>0</v>
      </c>
      <c r="L8" s="188">
        <v>0</v>
      </c>
      <c r="M8" s="189">
        <v>0</v>
      </c>
      <c r="N8" s="188">
        <v>0.8</v>
      </c>
      <c r="O8" s="189">
        <v>0</v>
      </c>
      <c r="P8" s="188">
        <v>1</v>
      </c>
      <c r="Q8" s="189">
        <v>0</v>
      </c>
      <c r="R8" s="149"/>
      <c r="S8" s="150"/>
    </row>
    <row r="9" spans="2:19" s="86" customFormat="1" ht="12.75" customHeight="1" x14ac:dyDescent="0.2">
      <c r="B9" s="404"/>
      <c r="C9" s="137" t="s">
        <v>5</v>
      </c>
      <c r="D9" s="188">
        <v>1.5</v>
      </c>
      <c r="E9" s="189">
        <v>50</v>
      </c>
      <c r="F9" s="188">
        <v>1.5</v>
      </c>
      <c r="G9" s="189">
        <v>10</v>
      </c>
      <c r="H9" s="188">
        <v>1.1000000000000001</v>
      </c>
      <c r="I9" s="189">
        <v>10</v>
      </c>
      <c r="J9" s="188">
        <v>1.2</v>
      </c>
      <c r="K9" s="189">
        <v>10</v>
      </c>
      <c r="L9" s="188">
        <v>2.4</v>
      </c>
      <c r="M9" s="189">
        <v>10</v>
      </c>
      <c r="N9" s="188">
        <v>1.6</v>
      </c>
      <c r="O9" s="189">
        <v>0</v>
      </c>
      <c r="P9" s="188">
        <v>2.2000000000000002</v>
      </c>
      <c r="Q9" s="189">
        <v>10</v>
      </c>
      <c r="R9" s="149"/>
      <c r="S9" s="150"/>
    </row>
    <row r="10" spans="2:19" s="86" customFormat="1" ht="12.75" customHeight="1" x14ac:dyDescent="0.2">
      <c r="B10" s="404"/>
      <c r="C10" s="137" t="s">
        <v>6</v>
      </c>
      <c r="D10" s="188">
        <v>5.0999999999999996</v>
      </c>
      <c r="E10" s="189">
        <v>160</v>
      </c>
      <c r="F10" s="188">
        <v>5.7</v>
      </c>
      <c r="G10" s="189">
        <v>30</v>
      </c>
      <c r="H10" s="188">
        <v>5</v>
      </c>
      <c r="I10" s="189">
        <v>40</v>
      </c>
      <c r="J10" s="188">
        <v>4</v>
      </c>
      <c r="K10" s="189">
        <v>30</v>
      </c>
      <c r="L10" s="188">
        <v>4.3</v>
      </c>
      <c r="M10" s="189">
        <v>10</v>
      </c>
      <c r="N10" s="188">
        <v>5.6</v>
      </c>
      <c r="O10" s="189">
        <v>20</v>
      </c>
      <c r="P10" s="188">
        <v>7.2</v>
      </c>
      <c r="Q10" s="189">
        <v>20</v>
      </c>
      <c r="R10" s="149"/>
      <c r="S10" s="150"/>
    </row>
    <row r="11" spans="2:19" s="86" customFormat="1" ht="12.75" customHeight="1" x14ac:dyDescent="0.2">
      <c r="B11" s="155"/>
      <c r="C11" s="137"/>
      <c r="D11" s="153"/>
      <c r="E11" s="154"/>
      <c r="F11" s="153"/>
      <c r="G11" s="154"/>
      <c r="H11" s="153"/>
      <c r="I11" s="154"/>
      <c r="J11" s="153"/>
      <c r="K11" s="154"/>
      <c r="L11" s="153"/>
      <c r="M11" s="154"/>
      <c r="N11" s="153"/>
      <c r="O11" s="154"/>
      <c r="P11" s="153"/>
      <c r="Q11" s="154"/>
      <c r="R11" s="149"/>
      <c r="S11" s="150"/>
    </row>
    <row r="12" spans="2:19" s="86" customFormat="1" ht="12.75" customHeight="1" x14ac:dyDescent="0.2">
      <c r="B12" s="401" t="s">
        <v>78</v>
      </c>
      <c r="C12" s="137" t="s">
        <v>3</v>
      </c>
      <c r="D12" s="188">
        <v>3.6</v>
      </c>
      <c r="E12" s="189">
        <v>40</v>
      </c>
      <c r="F12" s="188">
        <v>7</v>
      </c>
      <c r="G12" s="189">
        <v>10</v>
      </c>
      <c r="H12" s="188">
        <v>2.6</v>
      </c>
      <c r="I12" s="189">
        <v>10</v>
      </c>
      <c r="J12" s="188">
        <v>1.6</v>
      </c>
      <c r="K12" s="189">
        <v>0</v>
      </c>
      <c r="L12" s="188">
        <v>2.1</v>
      </c>
      <c r="M12" s="189">
        <v>0</v>
      </c>
      <c r="N12" s="188">
        <v>3.2</v>
      </c>
      <c r="O12" s="189">
        <v>0</v>
      </c>
      <c r="P12" s="188">
        <v>6.7</v>
      </c>
      <c r="Q12" s="189">
        <v>10</v>
      </c>
      <c r="R12" s="149"/>
      <c r="S12" s="150"/>
    </row>
    <row r="13" spans="2:19" s="86" customFormat="1" ht="12.75" customHeight="1" x14ac:dyDescent="0.2">
      <c r="B13" s="401"/>
      <c r="C13" s="137" t="s">
        <v>50</v>
      </c>
      <c r="D13" s="188">
        <v>0.2</v>
      </c>
      <c r="E13" s="189">
        <v>0</v>
      </c>
      <c r="F13" s="188">
        <v>0.1</v>
      </c>
      <c r="G13" s="189">
        <v>0</v>
      </c>
      <c r="H13" s="188">
        <v>0</v>
      </c>
      <c r="I13" s="189">
        <v>0</v>
      </c>
      <c r="J13" s="188">
        <v>0.4</v>
      </c>
      <c r="K13" s="189">
        <v>0</v>
      </c>
      <c r="L13" s="188">
        <v>0</v>
      </c>
      <c r="M13" s="189">
        <v>0</v>
      </c>
      <c r="N13" s="188">
        <v>0.8</v>
      </c>
      <c r="O13" s="189">
        <v>0</v>
      </c>
      <c r="P13" s="188">
        <v>0.5</v>
      </c>
      <c r="Q13" s="189">
        <v>0</v>
      </c>
      <c r="R13" s="149"/>
      <c r="S13" s="150"/>
    </row>
    <row r="14" spans="2:19" s="86" customFormat="1" ht="12.75" customHeight="1" x14ac:dyDescent="0.2">
      <c r="B14" s="401"/>
      <c r="C14" s="137" t="s">
        <v>5</v>
      </c>
      <c r="D14" s="188">
        <v>2.4</v>
      </c>
      <c r="E14" s="189">
        <v>30</v>
      </c>
      <c r="F14" s="188">
        <v>3.3</v>
      </c>
      <c r="G14" s="189">
        <v>10</v>
      </c>
      <c r="H14" s="188">
        <v>1.1000000000000001</v>
      </c>
      <c r="I14" s="189">
        <v>0</v>
      </c>
      <c r="J14" s="188">
        <v>1</v>
      </c>
      <c r="K14" s="189">
        <v>0</v>
      </c>
      <c r="L14" s="188">
        <v>3.6</v>
      </c>
      <c r="M14" s="189">
        <v>0</v>
      </c>
      <c r="N14" s="188">
        <v>1.3</v>
      </c>
      <c r="O14" s="189">
        <v>0</v>
      </c>
      <c r="P14" s="188">
        <v>6.2</v>
      </c>
      <c r="Q14" s="189">
        <v>10</v>
      </c>
      <c r="R14" s="149"/>
      <c r="S14" s="150"/>
    </row>
    <row r="15" spans="2:19" s="86" customFormat="1" ht="12.75" customHeight="1" x14ac:dyDescent="0.2">
      <c r="B15" s="401"/>
      <c r="C15" s="137" t="s">
        <v>6</v>
      </c>
      <c r="D15" s="188">
        <v>6.2</v>
      </c>
      <c r="E15" s="189">
        <v>70</v>
      </c>
      <c r="F15" s="188">
        <v>10.4</v>
      </c>
      <c r="G15" s="189">
        <v>20</v>
      </c>
      <c r="H15" s="188">
        <v>3.7</v>
      </c>
      <c r="I15" s="189">
        <v>10</v>
      </c>
      <c r="J15" s="188">
        <v>3</v>
      </c>
      <c r="K15" s="189">
        <v>10</v>
      </c>
      <c r="L15" s="188">
        <v>5.7</v>
      </c>
      <c r="M15" s="189">
        <v>10</v>
      </c>
      <c r="N15" s="188">
        <v>5.3</v>
      </c>
      <c r="O15" s="189">
        <v>10</v>
      </c>
      <c r="P15" s="188">
        <v>13.3</v>
      </c>
      <c r="Q15" s="189">
        <v>10</v>
      </c>
      <c r="R15" s="149"/>
      <c r="S15" s="150"/>
    </row>
    <row r="16" spans="2:19" s="86" customFormat="1" ht="12.75" customHeight="1" x14ac:dyDescent="0.2">
      <c r="B16" s="156"/>
      <c r="C16" s="137"/>
      <c r="D16" s="153"/>
      <c r="E16" s="154"/>
      <c r="F16" s="153"/>
      <c r="G16" s="154"/>
      <c r="H16" s="153"/>
      <c r="I16" s="154"/>
      <c r="J16" s="153"/>
      <c r="K16" s="154"/>
      <c r="L16" s="153"/>
      <c r="M16" s="154"/>
      <c r="N16" s="153"/>
      <c r="O16" s="154"/>
      <c r="P16" s="153"/>
      <c r="Q16" s="154"/>
      <c r="R16" s="149"/>
      <c r="S16" s="150"/>
    </row>
    <row r="17" spans="2:21" s="86" customFormat="1" ht="12.75" customHeight="1" x14ac:dyDescent="0.2">
      <c r="B17" s="401" t="s">
        <v>79</v>
      </c>
      <c r="C17" s="137" t="s">
        <v>3</v>
      </c>
      <c r="D17" s="188">
        <v>3</v>
      </c>
      <c r="E17" s="189">
        <v>60</v>
      </c>
      <c r="F17" s="188">
        <v>2.7</v>
      </c>
      <c r="G17" s="189">
        <v>10</v>
      </c>
      <c r="H17" s="188">
        <v>3.8</v>
      </c>
      <c r="I17" s="189">
        <v>20</v>
      </c>
      <c r="J17" s="188">
        <v>2.9</v>
      </c>
      <c r="K17" s="189">
        <v>10</v>
      </c>
      <c r="L17" s="188">
        <v>1.8</v>
      </c>
      <c r="M17" s="189">
        <v>0</v>
      </c>
      <c r="N17" s="188">
        <v>3.3</v>
      </c>
      <c r="O17" s="189">
        <v>10</v>
      </c>
      <c r="P17" s="188">
        <v>2.7</v>
      </c>
      <c r="Q17" s="189">
        <v>10</v>
      </c>
      <c r="R17" s="149"/>
      <c r="S17" s="150"/>
    </row>
    <row r="18" spans="2:21" s="86" customFormat="1" ht="12.75" customHeight="1" x14ac:dyDescent="0.2">
      <c r="B18" s="401"/>
      <c r="C18" s="137" t="s">
        <v>50</v>
      </c>
      <c r="D18" s="188">
        <v>0.5</v>
      </c>
      <c r="E18" s="189">
        <v>10</v>
      </c>
      <c r="F18" s="188">
        <v>0</v>
      </c>
      <c r="G18" s="189">
        <v>0</v>
      </c>
      <c r="H18" s="188">
        <v>0.6</v>
      </c>
      <c r="I18" s="189">
        <v>0</v>
      </c>
      <c r="J18" s="188">
        <v>0.4</v>
      </c>
      <c r="K18" s="189">
        <v>0</v>
      </c>
      <c r="L18" s="188">
        <v>0</v>
      </c>
      <c r="M18" s="189">
        <v>0</v>
      </c>
      <c r="N18" s="188">
        <v>0.8</v>
      </c>
      <c r="O18" s="189">
        <v>0</v>
      </c>
      <c r="P18" s="188">
        <v>1.3</v>
      </c>
      <c r="Q18" s="189">
        <v>0</v>
      </c>
      <c r="R18" s="149"/>
      <c r="S18" s="150"/>
    </row>
    <row r="19" spans="2:21" s="86" customFormat="1" ht="12.75" customHeight="1" x14ac:dyDescent="0.2">
      <c r="B19" s="401"/>
      <c r="C19" s="137" t="s">
        <v>5</v>
      </c>
      <c r="D19" s="188">
        <v>1.1000000000000001</v>
      </c>
      <c r="E19" s="189">
        <v>20</v>
      </c>
      <c r="F19" s="188">
        <v>0.4</v>
      </c>
      <c r="G19" s="189">
        <v>0</v>
      </c>
      <c r="H19" s="188">
        <v>1.2</v>
      </c>
      <c r="I19" s="189">
        <v>10</v>
      </c>
      <c r="J19" s="188">
        <v>1.3</v>
      </c>
      <c r="K19" s="189">
        <v>10</v>
      </c>
      <c r="L19" s="188">
        <v>1.7</v>
      </c>
      <c r="M19" s="189">
        <v>0</v>
      </c>
      <c r="N19" s="188">
        <v>1.7</v>
      </c>
      <c r="O19" s="189">
        <v>0</v>
      </c>
      <c r="P19" s="188">
        <v>0.2</v>
      </c>
      <c r="Q19" s="189">
        <v>0</v>
      </c>
      <c r="R19" s="149"/>
      <c r="S19" s="150"/>
    </row>
    <row r="20" spans="2:21" s="86" customFormat="1" ht="12.75" customHeight="1" x14ac:dyDescent="0.2">
      <c r="B20" s="401"/>
      <c r="C20" s="137" t="s">
        <v>6</v>
      </c>
      <c r="D20" s="188">
        <v>4.5</v>
      </c>
      <c r="E20" s="189">
        <v>90</v>
      </c>
      <c r="F20" s="188">
        <v>3.1</v>
      </c>
      <c r="G20" s="189">
        <v>10</v>
      </c>
      <c r="H20" s="188">
        <v>5.6</v>
      </c>
      <c r="I20" s="189">
        <v>30</v>
      </c>
      <c r="J20" s="188">
        <v>4.5</v>
      </c>
      <c r="K20" s="189">
        <v>20</v>
      </c>
      <c r="L20" s="188">
        <v>3.5</v>
      </c>
      <c r="M20" s="189">
        <v>10</v>
      </c>
      <c r="N20" s="188">
        <v>5.8</v>
      </c>
      <c r="O20" s="189">
        <v>10</v>
      </c>
      <c r="P20" s="188">
        <v>4.2</v>
      </c>
      <c r="Q20" s="189">
        <v>10</v>
      </c>
      <c r="R20" s="149"/>
      <c r="S20" s="150"/>
    </row>
    <row r="21" spans="2:21" s="86" customFormat="1" ht="12.75" customHeight="1" x14ac:dyDescent="0.2">
      <c r="B21" s="156"/>
      <c r="C21" s="137"/>
      <c r="D21" s="153"/>
      <c r="E21" s="154"/>
      <c r="F21" s="153"/>
      <c r="G21" s="154"/>
      <c r="H21" s="153"/>
      <c r="I21" s="154"/>
      <c r="J21" s="153"/>
      <c r="K21" s="154"/>
      <c r="L21" s="153"/>
      <c r="M21" s="154"/>
      <c r="N21" s="153"/>
      <c r="O21" s="154"/>
      <c r="P21" s="153"/>
      <c r="Q21" s="154"/>
      <c r="R21" s="149"/>
      <c r="S21" s="150"/>
    </row>
    <row r="22" spans="2:21" s="86" customFormat="1" ht="12.75" customHeight="1" x14ac:dyDescent="0.2">
      <c r="B22" s="155"/>
      <c r="C22" s="137"/>
      <c r="D22" s="157"/>
      <c r="E22" s="158"/>
      <c r="F22" s="153"/>
      <c r="G22" s="158"/>
      <c r="H22" s="153"/>
      <c r="I22" s="158"/>
      <c r="J22" s="153"/>
      <c r="K22" s="158"/>
      <c r="L22" s="153"/>
      <c r="M22" s="158"/>
      <c r="N22" s="153"/>
      <c r="O22" s="158"/>
      <c r="P22" s="153"/>
      <c r="Q22" s="158"/>
      <c r="R22" s="149"/>
      <c r="S22" s="150"/>
    </row>
    <row r="23" spans="2:21" s="86" customFormat="1" ht="12.75" customHeight="1" x14ac:dyDescent="0.2">
      <c r="B23" s="155"/>
      <c r="C23" s="137"/>
      <c r="D23" s="157"/>
      <c r="E23" s="158"/>
      <c r="F23" s="153"/>
      <c r="G23" s="158"/>
      <c r="H23" s="153"/>
      <c r="I23" s="158"/>
      <c r="J23" s="153"/>
      <c r="K23" s="158"/>
      <c r="L23" s="153"/>
      <c r="M23" s="158"/>
      <c r="N23" s="153"/>
      <c r="O23" s="158"/>
      <c r="P23" s="153"/>
      <c r="Q23" s="158"/>
      <c r="R23" s="153"/>
      <c r="S23" s="158"/>
      <c r="T23" s="153"/>
      <c r="U23" s="158"/>
    </row>
    <row r="24" spans="2:21" s="86" customFormat="1" ht="12.75" customHeight="1" x14ac:dyDescent="0.2">
      <c r="B24" s="148" t="s">
        <v>107</v>
      </c>
      <c r="C24" s="148"/>
      <c r="D24" s="403" t="s">
        <v>72</v>
      </c>
      <c r="E24" s="403"/>
      <c r="F24" s="403" t="s">
        <v>73</v>
      </c>
      <c r="G24" s="403"/>
      <c r="H24" s="403" t="s">
        <v>74</v>
      </c>
      <c r="I24" s="403"/>
      <c r="J24" s="403" t="s">
        <v>75</v>
      </c>
      <c r="K24" s="403"/>
      <c r="L24" s="403" t="s">
        <v>76</v>
      </c>
      <c r="M24" s="403"/>
      <c r="N24" s="403" t="s">
        <v>80</v>
      </c>
      <c r="O24" s="403"/>
      <c r="P24" s="403" t="s">
        <v>89</v>
      </c>
      <c r="Q24" s="403"/>
      <c r="R24" s="403" t="s">
        <v>114</v>
      </c>
      <c r="S24" s="403"/>
    </row>
    <row r="25" spans="2:21" s="86" customFormat="1" ht="12.75" customHeight="1" x14ac:dyDescent="0.2">
      <c r="C25" s="137"/>
      <c r="D25" s="402"/>
      <c r="E25" s="402"/>
      <c r="F25" s="149"/>
      <c r="H25" s="149"/>
      <c r="J25" s="149"/>
      <c r="L25" s="149"/>
      <c r="N25" s="149"/>
      <c r="P25" s="149"/>
      <c r="R25" s="149"/>
    </row>
    <row r="26" spans="2:21" s="86" customFormat="1" ht="12.75" customHeight="1" x14ac:dyDescent="0.2">
      <c r="B26" s="404" t="s">
        <v>77</v>
      </c>
      <c r="C26" s="137" t="s">
        <v>3</v>
      </c>
      <c r="D26" s="188">
        <v>1.2</v>
      </c>
      <c r="E26" s="189">
        <v>160</v>
      </c>
      <c r="F26" s="188">
        <v>1.9</v>
      </c>
      <c r="G26" s="189">
        <v>20</v>
      </c>
      <c r="H26" s="188">
        <v>1.5</v>
      </c>
      <c r="I26" s="189">
        <v>30</v>
      </c>
      <c r="J26" s="188">
        <v>1.2</v>
      </c>
      <c r="K26" s="189">
        <v>30</v>
      </c>
      <c r="L26" s="188">
        <v>1.2</v>
      </c>
      <c r="M26" s="189">
        <v>20</v>
      </c>
      <c r="N26" s="188">
        <v>1.9</v>
      </c>
      <c r="O26" s="189">
        <v>40</v>
      </c>
      <c r="P26" s="188">
        <v>0.6</v>
      </c>
      <c r="Q26" s="189">
        <v>10</v>
      </c>
      <c r="R26" s="188">
        <v>0.6</v>
      </c>
      <c r="S26" s="189">
        <v>10</v>
      </c>
    </row>
    <row r="27" spans="2:21" s="86" customFormat="1" ht="12.75" customHeight="1" x14ac:dyDescent="0.2">
      <c r="B27" s="404"/>
      <c r="C27" s="137" t="s">
        <v>50</v>
      </c>
      <c r="D27" s="188">
        <v>0.8</v>
      </c>
      <c r="E27" s="189">
        <v>100</v>
      </c>
      <c r="F27" s="188">
        <v>1.8</v>
      </c>
      <c r="G27" s="189">
        <v>20</v>
      </c>
      <c r="H27" s="188">
        <v>0.4</v>
      </c>
      <c r="I27" s="189">
        <v>10</v>
      </c>
      <c r="J27" s="188">
        <v>0.7</v>
      </c>
      <c r="K27" s="189">
        <v>20</v>
      </c>
      <c r="L27" s="188">
        <v>0.8</v>
      </c>
      <c r="M27" s="189">
        <v>10</v>
      </c>
      <c r="N27" s="188">
        <v>0.6</v>
      </c>
      <c r="O27" s="189">
        <v>10</v>
      </c>
      <c r="P27" s="188">
        <v>0.5</v>
      </c>
      <c r="Q27" s="189">
        <v>10</v>
      </c>
      <c r="R27" s="188">
        <v>1.5</v>
      </c>
      <c r="S27" s="189">
        <v>20</v>
      </c>
    </row>
    <row r="28" spans="2:21" s="86" customFormat="1" ht="12.75" customHeight="1" x14ac:dyDescent="0.2">
      <c r="B28" s="404"/>
      <c r="C28" s="137" t="s">
        <v>5</v>
      </c>
      <c r="D28" s="188">
        <v>0.8</v>
      </c>
      <c r="E28" s="189">
        <v>110</v>
      </c>
      <c r="F28" s="188">
        <v>0.9</v>
      </c>
      <c r="G28" s="189">
        <v>10</v>
      </c>
      <c r="H28" s="188">
        <v>0.8</v>
      </c>
      <c r="I28" s="189">
        <v>20</v>
      </c>
      <c r="J28" s="188">
        <v>0.8</v>
      </c>
      <c r="K28" s="189">
        <v>20</v>
      </c>
      <c r="L28" s="188">
        <v>0.9</v>
      </c>
      <c r="M28" s="189">
        <v>20</v>
      </c>
      <c r="N28" s="188">
        <v>0.4</v>
      </c>
      <c r="O28" s="189">
        <v>10</v>
      </c>
      <c r="P28" s="188">
        <v>1</v>
      </c>
      <c r="Q28" s="189">
        <v>20</v>
      </c>
      <c r="R28" s="188">
        <v>0.9</v>
      </c>
      <c r="S28" s="189">
        <v>10</v>
      </c>
    </row>
    <row r="29" spans="2:21" s="86" customFormat="1" ht="12.75" customHeight="1" x14ac:dyDescent="0.2">
      <c r="B29" s="404"/>
      <c r="C29" s="137" t="s">
        <v>6</v>
      </c>
      <c r="D29" s="188">
        <v>2.9</v>
      </c>
      <c r="E29" s="189">
        <v>370</v>
      </c>
      <c r="F29" s="188">
        <v>4.5999999999999996</v>
      </c>
      <c r="G29" s="189">
        <v>40</v>
      </c>
      <c r="H29" s="188">
        <v>2.7</v>
      </c>
      <c r="I29" s="189">
        <v>50</v>
      </c>
      <c r="J29" s="188">
        <v>2.8</v>
      </c>
      <c r="K29" s="189">
        <v>70</v>
      </c>
      <c r="L29" s="188">
        <v>2.9</v>
      </c>
      <c r="M29" s="189">
        <v>50</v>
      </c>
      <c r="N29" s="188">
        <v>2.9</v>
      </c>
      <c r="O29" s="189">
        <v>60</v>
      </c>
      <c r="P29" s="188">
        <v>2.1</v>
      </c>
      <c r="Q29" s="189">
        <v>40</v>
      </c>
      <c r="R29" s="188">
        <v>3</v>
      </c>
      <c r="S29" s="189">
        <v>40</v>
      </c>
    </row>
    <row r="30" spans="2:21" s="86" customFormat="1" ht="12.75" customHeight="1" x14ac:dyDescent="0.2">
      <c r="B30" s="155"/>
      <c r="C30" s="137"/>
      <c r="D30" s="153"/>
      <c r="E30" s="154"/>
      <c r="F30" s="153"/>
      <c r="G30" s="154"/>
      <c r="H30" s="153"/>
      <c r="I30" s="154"/>
      <c r="J30" s="153"/>
      <c r="K30" s="154"/>
      <c r="L30" s="153"/>
      <c r="M30" s="154"/>
      <c r="N30" s="153"/>
      <c r="O30" s="154"/>
      <c r="P30" s="153"/>
      <c r="Q30" s="154"/>
      <c r="R30" s="153"/>
      <c r="S30" s="154"/>
    </row>
    <row r="31" spans="2:21" s="86" customFormat="1" ht="12.75" customHeight="1" x14ac:dyDescent="0.2">
      <c r="B31" s="401" t="s">
        <v>78</v>
      </c>
      <c r="C31" s="137" t="s">
        <v>3</v>
      </c>
      <c r="D31" s="188">
        <v>1.1000000000000001</v>
      </c>
      <c r="E31" s="189">
        <v>70</v>
      </c>
      <c r="F31" s="188">
        <v>3.1</v>
      </c>
      <c r="G31" s="189">
        <v>10</v>
      </c>
      <c r="H31" s="188">
        <v>2</v>
      </c>
      <c r="I31" s="189">
        <v>20</v>
      </c>
      <c r="J31" s="188">
        <v>0.3</v>
      </c>
      <c r="K31" s="189">
        <v>0</v>
      </c>
      <c r="L31" s="188">
        <v>1.2</v>
      </c>
      <c r="M31" s="189">
        <v>10</v>
      </c>
      <c r="N31" s="188">
        <v>1.6</v>
      </c>
      <c r="O31" s="189">
        <v>20</v>
      </c>
      <c r="P31" s="188">
        <v>0.6</v>
      </c>
      <c r="Q31" s="189">
        <v>10</v>
      </c>
      <c r="R31" s="188">
        <v>0</v>
      </c>
      <c r="S31" s="189">
        <v>0</v>
      </c>
    </row>
    <row r="32" spans="2:21" s="86" customFormat="1" ht="12.75" customHeight="1" x14ac:dyDescent="0.2">
      <c r="B32" s="401"/>
      <c r="C32" s="137" t="s">
        <v>50</v>
      </c>
      <c r="D32" s="188">
        <v>0.8</v>
      </c>
      <c r="E32" s="189">
        <v>50</v>
      </c>
      <c r="F32" s="188">
        <v>2</v>
      </c>
      <c r="G32" s="189">
        <v>10</v>
      </c>
      <c r="H32" s="188">
        <v>0.4</v>
      </c>
      <c r="I32" s="189">
        <v>0</v>
      </c>
      <c r="J32" s="188">
        <v>0.9</v>
      </c>
      <c r="K32" s="189">
        <v>10</v>
      </c>
      <c r="L32" s="188">
        <v>0.5</v>
      </c>
      <c r="M32" s="189">
        <v>0</v>
      </c>
      <c r="N32" s="188">
        <v>0.8</v>
      </c>
      <c r="O32" s="189">
        <v>10</v>
      </c>
      <c r="P32" s="188">
        <v>0.4</v>
      </c>
      <c r="Q32" s="189">
        <v>0</v>
      </c>
      <c r="R32" s="188">
        <v>1.5</v>
      </c>
      <c r="S32" s="189">
        <v>10</v>
      </c>
    </row>
    <row r="33" spans="2:19" s="86" customFormat="1" ht="12.75" customHeight="1" x14ac:dyDescent="0.2">
      <c r="B33" s="401"/>
      <c r="C33" s="137" t="s">
        <v>5</v>
      </c>
      <c r="D33" s="188">
        <v>1</v>
      </c>
      <c r="E33" s="189">
        <v>60</v>
      </c>
      <c r="F33" s="188">
        <v>0.8</v>
      </c>
      <c r="G33" s="189">
        <v>0</v>
      </c>
      <c r="H33" s="188">
        <v>0.7</v>
      </c>
      <c r="I33" s="189">
        <v>10</v>
      </c>
      <c r="J33" s="188">
        <v>1.1000000000000001</v>
      </c>
      <c r="K33" s="189">
        <v>10</v>
      </c>
      <c r="L33" s="188">
        <v>0.7</v>
      </c>
      <c r="M33" s="189">
        <v>10</v>
      </c>
      <c r="N33" s="188">
        <v>0.5</v>
      </c>
      <c r="O33" s="189">
        <v>10</v>
      </c>
      <c r="P33" s="188">
        <v>1.5</v>
      </c>
      <c r="Q33" s="189">
        <v>20</v>
      </c>
      <c r="R33" s="188">
        <v>2.2000000000000002</v>
      </c>
      <c r="S33" s="189">
        <v>10</v>
      </c>
    </row>
    <row r="34" spans="2:19" s="86" customFormat="1" ht="12.75" customHeight="1" x14ac:dyDescent="0.2">
      <c r="B34" s="401"/>
      <c r="C34" s="137" t="s">
        <v>6</v>
      </c>
      <c r="D34" s="188">
        <v>2.9</v>
      </c>
      <c r="E34" s="189">
        <v>170</v>
      </c>
      <c r="F34" s="188">
        <v>5.9</v>
      </c>
      <c r="G34" s="189">
        <v>20</v>
      </c>
      <c r="H34" s="188">
        <v>3.1</v>
      </c>
      <c r="I34" s="189">
        <v>30</v>
      </c>
      <c r="J34" s="188">
        <v>2.2999999999999998</v>
      </c>
      <c r="K34" s="189">
        <v>30</v>
      </c>
      <c r="L34" s="188">
        <v>2.2999999999999998</v>
      </c>
      <c r="M34" s="189">
        <v>20</v>
      </c>
      <c r="N34" s="188">
        <v>2.9</v>
      </c>
      <c r="O34" s="189">
        <v>30</v>
      </c>
      <c r="P34" s="188">
        <v>2.5</v>
      </c>
      <c r="Q34" s="189">
        <v>30</v>
      </c>
      <c r="R34" s="188">
        <v>3.7</v>
      </c>
      <c r="S34" s="189">
        <v>20</v>
      </c>
    </row>
    <row r="35" spans="2:19" s="86" customFormat="1" ht="12.75" customHeight="1" x14ac:dyDescent="0.2">
      <c r="B35" s="156"/>
      <c r="C35" s="137"/>
      <c r="D35" s="153"/>
      <c r="E35" s="154"/>
      <c r="F35" s="153"/>
      <c r="G35" s="154"/>
      <c r="H35" s="153"/>
      <c r="I35" s="154"/>
      <c r="J35" s="153"/>
      <c r="K35" s="154"/>
      <c r="L35" s="153"/>
      <c r="M35" s="154"/>
      <c r="N35" s="153"/>
      <c r="O35" s="154"/>
      <c r="P35" s="153"/>
      <c r="Q35" s="154"/>
      <c r="R35" s="153"/>
      <c r="S35" s="154"/>
    </row>
    <row r="36" spans="2:19" s="86" customFormat="1" ht="12.75" customHeight="1" x14ac:dyDescent="0.2">
      <c r="B36" s="401" t="s">
        <v>79</v>
      </c>
      <c r="C36" s="137" t="s">
        <v>3</v>
      </c>
      <c r="D36" s="188">
        <v>1.3</v>
      </c>
      <c r="E36" s="189">
        <v>90</v>
      </c>
      <c r="F36" s="188">
        <v>1.1000000000000001</v>
      </c>
      <c r="G36" s="189">
        <v>10</v>
      </c>
      <c r="H36" s="188">
        <v>1</v>
      </c>
      <c r="I36" s="189">
        <v>10</v>
      </c>
      <c r="J36" s="188">
        <v>2</v>
      </c>
      <c r="K36" s="189">
        <v>30</v>
      </c>
      <c r="L36" s="188">
        <v>1.2</v>
      </c>
      <c r="M36" s="189">
        <v>10</v>
      </c>
      <c r="N36" s="188">
        <v>2.2000000000000002</v>
      </c>
      <c r="O36" s="189">
        <v>20</v>
      </c>
      <c r="P36" s="188">
        <v>0.6</v>
      </c>
      <c r="Q36" s="189">
        <v>10</v>
      </c>
      <c r="R36" s="188">
        <v>0.9</v>
      </c>
      <c r="S36" s="189">
        <v>10</v>
      </c>
    </row>
    <row r="37" spans="2:19" s="86" customFormat="1" ht="12.75" customHeight="1" x14ac:dyDescent="0.2">
      <c r="B37" s="401"/>
      <c r="C37" s="137" t="s">
        <v>50</v>
      </c>
      <c r="D37" s="188">
        <v>0.8</v>
      </c>
      <c r="E37" s="189">
        <v>50</v>
      </c>
      <c r="F37" s="188">
        <v>1.7</v>
      </c>
      <c r="G37" s="189">
        <v>10</v>
      </c>
      <c r="H37" s="188">
        <v>0.4</v>
      </c>
      <c r="I37" s="189">
        <v>0</v>
      </c>
      <c r="J37" s="188">
        <v>0.6</v>
      </c>
      <c r="K37" s="189">
        <v>10</v>
      </c>
      <c r="L37" s="188">
        <v>1.1000000000000001</v>
      </c>
      <c r="M37" s="189">
        <v>10</v>
      </c>
      <c r="N37" s="188">
        <v>0.4</v>
      </c>
      <c r="O37" s="189">
        <v>0</v>
      </c>
      <c r="P37" s="188">
        <v>0.6</v>
      </c>
      <c r="Q37" s="189">
        <v>10</v>
      </c>
      <c r="R37" s="188">
        <v>1.5</v>
      </c>
      <c r="S37" s="189">
        <v>10</v>
      </c>
    </row>
    <row r="38" spans="2:19" s="86" customFormat="1" ht="12.75" customHeight="1" x14ac:dyDescent="0.2">
      <c r="B38" s="401"/>
      <c r="C38" s="137" t="s">
        <v>5</v>
      </c>
      <c r="D38" s="188">
        <v>0.7</v>
      </c>
      <c r="E38" s="189">
        <v>50</v>
      </c>
      <c r="F38" s="188">
        <v>0.9</v>
      </c>
      <c r="G38" s="189">
        <v>0</v>
      </c>
      <c r="H38" s="188">
        <v>1</v>
      </c>
      <c r="I38" s="189">
        <v>10</v>
      </c>
      <c r="J38" s="188">
        <v>0.6</v>
      </c>
      <c r="K38" s="189">
        <v>10</v>
      </c>
      <c r="L38" s="188">
        <v>1.1000000000000001</v>
      </c>
      <c r="M38" s="189">
        <v>10</v>
      </c>
      <c r="N38" s="188">
        <v>0.3</v>
      </c>
      <c r="O38" s="189">
        <v>0</v>
      </c>
      <c r="P38" s="188">
        <v>0.6</v>
      </c>
      <c r="Q38" s="189">
        <v>10</v>
      </c>
      <c r="R38" s="188">
        <v>0.3</v>
      </c>
      <c r="S38" s="189">
        <v>0</v>
      </c>
    </row>
    <row r="39" spans="2:19" s="86" customFormat="1" ht="12.75" customHeight="1" x14ac:dyDescent="0.2">
      <c r="B39" s="401"/>
      <c r="C39" s="137" t="s">
        <v>6</v>
      </c>
      <c r="D39" s="188">
        <v>2.8</v>
      </c>
      <c r="E39" s="189">
        <v>190</v>
      </c>
      <c r="F39" s="188">
        <v>3.7</v>
      </c>
      <c r="G39" s="189">
        <v>20</v>
      </c>
      <c r="H39" s="188">
        <v>2.4</v>
      </c>
      <c r="I39" s="189">
        <v>30</v>
      </c>
      <c r="J39" s="188">
        <v>3.2</v>
      </c>
      <c r="K39" s="189">
        <v>40</v>
      </c>
      <c r="L39" s="188">
        <v>3.4</v>
      </c>
      <c r="M39" s="189">
        <v>30</v>
      </c>
      <c r="N39" s="188">
        <v>2.8</v>
      </c>
      <c r="O39" s="189">
        <v>30</v>
      </c>
      <c r="P39" s="188">
        <v>1.7</v>
      </c>
      <c r="Q39" s="189">
        <v>20</v>
      </c>
      <c r="R39" s="188">
        <v>2.6</v>
      </c>
      <c r="S39" s="189">
        <v>20</v>
      </c>
    </row>
    <row r="40" spans="2:19" s="86" customFormat="1" ht="12.75" customHeight="1" x14ac:dyDescent="0.2">
      <c r="B40" s="156"/>
      <c r="C40" s="137"/>
      <c r="D40" s="153"/>
      <c r="E40" s="154"/>
      <c r="F40" s="153"/>
      <c r="G40" s="154"/>
      <c r="H40" s="153"/>
      <c r="I40" s="154"/>
      <c r="J40" s="153"/>
      <c r="K40" s="154"/>
      <c r="L40" s="153"/>
      <c r="M40" s="154"/>
      <c r="N40" s="153"/>
      <c r="O40" s="154"/>
      <c r="P40" s="153"/>
      <c r="Q40" s="154"/>
      <c r="R40" s="153"/>
      <c r="S40" s="154"/>
    </row>
    <row r="41" spans="2:19" s="86" customFormat="1" ht="12.75" customHeight="1" x14ac:dyDescent="0.2">
      <c r="B41" s="155"/>
      <c r="C41" s="137"/>
      <c r="D41" s="157"/>
      <c r="E41" s="158"/>
      <c r="F41" s="153"/>
      <c r="G41" s="158"/>
      <c r="H41" s="153"/>
      <c r="I41" s="158"/>
      <c r="J41" s="153"/>
      <c r="K41" s="158"/>
      <c r="L41" s="153"/>
      <c r="M41" s="158"/>
      <c r="N41" s="153"/>
      <c r="O41" s="158"/>
      <c r="P41" s="153"/>
      <c r="Q41" s="158"/>
      <c r="R41" s="153"/>
      <c r="S41" s="158"/>
    </row>
    <row r="42" spans="2:19" s="86" customFormat="1" ht="12.75" customHeight="1" x14ac:dyDescent="0.2">
      <c r="B42" s="155"/>
      <c r="C42" s="137"/>
      <c r="D42" s="157"/>
      <c r="E42" s="158"/>
      <c r="F42" s="153"/>
      <c r="G42" s="158"/>
      <c r="H42" s="153"/>
      <c r="I42" s="158"/>
      <c r="J42" s="153"/>
      <c r="K42" s="158"/>
      <c r="L42" s="153"/>
      <c r="M42" s="158"/>
      <c r="N42" s="153"/>
      <c r="O42" s="158"/>
      <c r="P42" s="153"/>
      <c r="Q42" s="158"/>
      <c r="R42" s="149"/>
      <c r="S42" s="150"/>
    </row>
    <row r="43" spans="2:19" s="86" customFormat="1" ht="12.75" customHeight="1" x14ac:dyDescent="0.2">
      <c r="B43" s="148" t="s">
        <v>10</v>
      </c>
      <c r="C43" s="148"/>
      <c r="D43" s="403" t="s">
        <v>72</v>
      </c>
      <c r="E43" s="403"/>
      <c r="F43" s="403" t="s">
        <v>82</v>
      </c>
      <c r="G43" s="403"/>
      <c r="H43" s="403" t="s">
        <v>83</v>
      </c>
      <c r="I43" s="403"/>
      <c r="J43" s="403" t="s">
        <v>84</v>
      </c>
      <c r="K43" s="403"/>
      <c r="L43" s="403" t="s">
        <v>85</v>
      </c>
      <c r="M43" s="403"/>
      <c r="N43" s="403" t="s">
        <v>86</v>
      </c>
      <c r="O43" s="403"/>
      <c r="P43" s="403" t="s">
        <v>87</v>
      </c>
      <c r="Q43" s="403"/>
      <c r="R43" s="403" t="s">
        <v>88</v>
      </c>
      <c r="S43" s="403"/>
    </row>
    <row r="44" spans="2:19" s="86" customFormat="1" ht="12.75" customHeight="1" x14ac:dyDescent="0.2">
      <c r="C44" s="137"/>
      <c r="D44" s="402"/>
      <c r="E44" s="402"/>
      <c r="F44" s="151"/>
      <c r="G44" s="152"/>
      <c r="H44" s="151"/>
      <c r="I44" s="152"/>
      <c r="J44" s="151"/>
      <c r="K44" s="152"/>
      <c r="L44" s="151"/>
      <c r="M44" s="152"/>
      <c r="N44" s="151"/>
      <c r="O44" s="152"/>
      <c r="P44" s="151"/>
      <c r="Q44" s="152"/>
      <c r="R44" s="151"/>
      <c r="S44" s="152"/>
    </row>
    <row r="45" spans="2:19" s="86" customFormat="1" ht="12.75" customHeight="1" x14ac:dyDescent="0.2">
      <c r="B45" s="404" t="s">
        <v>77</v>
      </c>
      <c r="C45" s="137" t="s">
        <v>3</v>
      </c>
      <c r="D45" s="188">
        <v>1.8</v>
      </c>
      <c r="E45" s="189">
        <v>120</v>
      </c>
      <c r="F45" s="188">
        <v>1.4</v>
      </c>
      <c r="G45" s="189">
        <v>20</v>
      </c>
      <c r="H45" s="188">
        <v>1.7</v>
      </c>
      <c r="I45" s="189">
        <v>20</v>
      </c>
      <c r="J45" s="188">
        <v>3.2</v>
      </c>
      <c r="K45" s="189">
        <v>40</v>
      </c>
      <c r="L45" s="188">
        <v>1.1000000000000001</v>
      </c>
      <c r="M45" s="189">
        <v>10</v>
      </c>
      <c r="N45" s="188">
        <v>0.8</v>
      </c>
      <c r="O45" s="189">
        <v>10</v>
      </c>
      <c r="P45" s="188">
        <v>2.2000000000000002</v>
      </c>
      <c r="Q45" s="189">
        <v>20</v>
      </c>
      <c r="R45" s="188">
        <v>1.7</v>
      </c>
      <c r="S45" s="189">
        <v>10</v>
      </c>
    </row>
    <row r="46" spans="2:19" s="86" customFormat="1" ht="12.75" customHeight="1" x14ac:dyDescent="0.2">
      <c r="B46" s="404"/>
      <c r="C46" s="137" t="s">
        <v>50</v>
      </c>
      <c r="D46" s="188">
        <v>1.3</v>
      </c>
      <c r="E46" s="189">
        <v>90</v>
      </c>
      <c r="F46" s="188">
        <v>1.6</v>
      </c>
      <c r="G46" s="189">
        <v>20</v>
      </c>
      <c r="H46" s="188">
        <v>1.1000000000000001</v>
      </c>
      <c r="I46" s="189">
        <v>10</v>
      </c>
      <c r="J46" s="188">
        <v>0.8</v>
      </c>
      <c r="K46" s="189">
        <v>10</v>
      </c>
      <c r="L46" s="188">
        <v>2.1</v>
      </c>
      <c r="M46" s="189">
        <v>20</v>
      </c>
      <c r="N46" s="188">
        <v>1.2</v>
      </c>
      <c r="O46" s="189">
        <v>10</v>
      </c>
      <c r="P46" s="188">
        <v>1.7</v>
      </c>
      <c r="Q46" s="189">
        <v>10</v>
      </c>
      <c r="R46" s="188">
        <v>0.9</v>
      </c>
      <c r="S46" s="189">
        <v>10</v>
      </c>
    </row>
    <row r="47" spans="2:19" s="86" customFormat="1" ht="12.75" customHeight="1" x14ac:dyDescent="0.2">
      <c r="B47" s="404"/>
      <c r="C47" s="137" t="s">
        <v>5</v>
      </c>
      <c r="D47" s="188">
        <v>1.5</v>
      </c>
      <c r="E47" s="189">
        <v>100</v>
      </c>
      <c r="F47" s="188">
        <v>1</v>
      </c>
      <c r="G47" s="189">
        <v>10</v>
      </c>
      <c r="H47" s="188">
        <v>1.2</v>
      </c>
      <c r="I47" s="189">
        <v>10</v>
      </c>
      <c r="J47" s="188">
        <v>1.5</v>
      </c>
      <c r="K47" s="189">
        <v>20</v>
      </c>
      <c r="L47" s="188">
        <v>1.6</v>
      </c>
      <c r="M47" s="189">
        <v>20</v>
      </c>
      <c r="N47" s="188">
        <v>1.5</v>
      </c>
      <c r="O47" s="189">
        <v>10</v>
      </c>
      <c r="P47" s="188">
        <v>2.8</v>
      </c>
      <c r="Q47" s="189">
        <v>20</v>
      </c>
      <c r="R47" s="188">
        <v>1.7</v>
      </c>
      <c r="S47" s="189">
        <v>10</v>
      </c>
    </row>
    <row r="48" spans="2:19" s="86" customFormat="1" ht="12.75" customHeight="1" x14ac:dyDescent="0.2">
      <c r="B48" s="404"/>
      <c r="C48" s="137" t="s">
        <v>6</v>
      </c>
      <c r="D48" s="188">
        <v>4.5999999999999996</v>
      </c>
      <c r="E48" s="189">
        <v>310</v>
      </c>
      <c r="F48" s="188">
        <v>4</v>
      </c>
      <c r="G48" s="189">
        <v>50</v>
      </c>
      <c r="H48" s="188">
        <v>4</v>
      </c>
      <c r="I48" s="189">
        <v>50</v>
      </c>
      <c r="J48" s="188">
        <v>5.5</v>
      </c>
      <c r="K48" s="189">
        <v>60</v>
      </c>
      <c r="L48" s="188">
        <v>4.7</v>
      </c>
      <c r="M48" s="189">
        <v>50</v>
      </c>
      <c r="N48" s="188">
        <v>3.5</v>
      </c>
      <c r="O48" s="189">
        <v>30</v>
      </c>
      <c r="P48" s="188">
        <v>6.7</v>
      </c>
      <c r="Q48" s="189">
        <v>50</v>
      </c>
      <c r="R48" s="188">
        <v>4.3</v>
      </c>
      <c r="S48" s="189">
        <v>20</v>
      </c>
    </row>
    <row r="49" spans="2:25" s="86" customFormat="1" ht="12.75" customHeight="1" x14ac:dyDescent="0.2">
      <c r="B49" s="155"/>
      <c r="C49" s="137"/>
      <c r="D49" s="153"/>
      <c r="E49" s="154"/>
      <c r="F49" s="153"/>
      <c r="G49" s="154"/>
      <c r="H49" s="153"/>
      <c r="I49" s="154"/>
      <c r="J49" s="153"/>
      <c r="K49" s="154"/>
      <c r="L49" s="153"/>
      <c r="M49" s="154"/>
      <c r="N49" s="153"/>
      <c r="O49" s="154"/>
      <c r="P49" s="153"/>
      <c r="Q49" s="154"/>
      <c r="R49" s="153"/>
      <c r="S49" s="154"/>
    </row>
    <row r="50" spans="2:25" s="86" customFormat="1" ht="12.75" customHeight="1" x14ac:dyDescent="0.2">
      <c r="B50" s="401" t="s">
        <v>78</v>
      </c>
      <c r="C50" s="137" t="s">
        <v>3</v>
      </c>
      <c r="D50" s="188">
        <v>1.6</v>
      </c>
      <c r="E50" s="189">
        <v>60</v>
      </c>
      <c r="F50" s="188">
        <v>1.2</v>
      </c>
      <c r="G50" s="189">
        <v>0</v>
      </c>
      <c r="H50" s="188">
        <v>0.8</v>
      </c>
      <c r="I50" s="189">
        <v>10</v>
      </c>
      <c r="J50" s="188">
        <v>2.7</v>
      </c>
      <c r="K50" s="189">
        <v>20</v>
      </c>
      <c r="L50" s="188">
        <v>1.5</v>
      </c>
      <c r="M50" s="189">
        <v>10</v>
      </c>
      <c r="N50" s="188">
        <v>0.8</v>
      </c>
      <c r="O50" s="189">
        <v>0</v>
      </c>
      <c r="P50" s="188">
        <v>2.2999999999999998</v>
      </c>
      <c r="Q50" s="189">
        <v>10</v>
      </c>
      <c r="R50" s="188">
        <v>1.8</v>
      </c>
      <c r="S50" s="189">
        <v>10</v>
      </c>
    </row>
    <row r="51" spans="2:25" s="86" customFormat="1" ht="12.75" customHeight="1" x14ac:dyDescent="0.2">
      <c r="B51" s="401"/>
      <c r="C51" s="137" t="s">
        <v>50</v>
      </c>
      <c r="D51" s="188">
        <v>1.1000000000000001</v>
      </c>
      <c r="E51" s="189">
        <v>40</v>
      </c>
      <c r="F51" s="188">
        <v>0.9</v>
      </c>
      <c r="G51" s="189">
        <v>0</v>
      </c>
      <c r="H51" s="188">
        <v>0.6</v>
      </c>
      <c r="I51" s="189">
        <v>0</v>
      </c>
      <c r="J51" s="188">
        <v>0.8</v>
      </c>
      <c r="K51" s="189">
        <v>10</v>
      </c>
      <c r="L51" s="188">
        <v>2.1</v>
      </c>
      <c r="M51" s="189">
        <v>10</v>
      </c>
      <c r="N51" s="188">
        <v>0.7</v>
      </c>
      <c r="O51" s="189">
        <v>0</v>
      </c>
      <c r="P51" s="188">
        <v>1.2</v>
      </c>
      <c r="Q51" s="189">
        <v>10</v>
      </c>
      <c r="R51" s="188">
        <v>1.1000000000000001</v>
      </c>
      <c r="S51" s="189">
        <v>0</v>
      </c>
    </row>
    <row r="52" spans="2:25" s="86" customFormat="1" ht="12.75" customHeight="1" x14ac:dyDescent="0.2">
      <c r="B52" s="401"/>
      <c r="C52" s="137" t="s">
        <v>5</v>
      </c>
      <c r="D52" s="188">
        <v>1.5</v>
      </c>
      <c r="E52" s="189">
        <v>60</v>
      </c>
      <c r="F52" s="188">
        <v>3.3</v>
      </c>
      <c r="G52" s="189">
        <v>10</v>
      </c>
      <c r="H52" s="188">
        <v>0.8</v>
      </c>
      <c r="I52" s="189">
        <v>10</v>
      </c>
      <c r="J52" s="188">
        <v>1.8</v>
      </c>
      <c r="K52" s="189">
        <v>10</v>
      </c>
      <c r="L52" s="188">
        <v>1.9</v>
      </c>
      <c r="M52" s="189">
        <v>10</v>
      </c>
      <c r="N52" s="188">
        <v>0.7</v>
      </c>
      <c r="O52" s="189">
        <v>0</v>
      </c>
      <c r="P52" s="188">
        <v>2.2999999999999998</v>
      </c>
      <c r="Q52" s="189">
        <v>10</v>
      </c>
      <c r="R52" s="188">
        <v>1.2</v>
      </c>
      <c r="S52" s="189">
        <v>10</v>
      </c>
    </row>
    <row r="53" spans="2:25" s="86" customFormat="1" ht="12.75" customHeight="1" x14ac:dyDescent="0.2">
      <c r="B53" s="401"/>
      <c r="C53" s="137" t="s">
        <v>6</v>
      </c>
      <c r="D53" s="188">
        <v>4.2</v>
      </c>
      <c r="E53" s="189">
        <v>160</v>
      </c>
      <c r="F53" s="188">
        <v>5.4</v>
      </c>
      <c r="G53" s="189">
        <v>10</v>
      </c>
      <c r="H53" s="188">
        <v>2.2000000000000002</v>
      </c>
      <c r="I53" s="189">
        <v>20</v>
      </c>
      <c r="J53" s="188">
        <v>5.3</v>
      </c>
      <c r="K53" s="189">
        <v>30</v>
      </c>
      <c r="L53" s="188">
        <v>5.5</v>
      </c>
      <c r="M53" s="189">
        <v>40</v>
      </c>
      <c r="N53" s="188">
        <v>2.2999999999999998</v>
      </c>
      <c r="O53" s="189">
        <v>10</v>
      </c>
      <c r="P53" s="188">
        <v>5.7</v>
      </c>
      <c r="Q53" s="189">
        <v>30</v>
      </c>
      <c r="R53" s="188">
        <v>4.0999999999999996</v>
      </c>
      <c r="S53" s="189">
        <v>20</v>
      </c>
    </row>
    <row r="54" spans="2:25" s="86" customFormat="1" ht="12.75" customHeight="1" x14ac:dyDescent="0.2">
      <c r="B54" s="156"/>
      <c r="C54" s="137"/>
      <c r="D54" s="153"/>
      <c r="E54" s="154"/>
      <c r="F54" s="153"/>
      <c r="G54" s="154"/>
      <c r="H54" s="153"/>
      <c r="I54" s="154"/>
      <c r="J54" s="153"/>
      <c r="K54" s="154"/>
      <c r="L54" s="153"/>
      <c r="M54" s="154"/>
      <c r="N54" s="153"/>
      <c r="O54" s="154"/>
      <c r="P54" s="153"/>
      <c r="Q54" s="154"/>
      <c r="R54" s="153"/>
      <c r="S54" s="154"/>
    </row>
    <row r="55" spans="2:25" s="86" customFormat="1" ht="12.75" customHeight="1" x14ac:dyDescent="0.2">
      <c r="B55" s="401" t="s">
        <v>79</v>
      </c>
      <c r="C55" s="137" t="s">
        <v>3</v>
      </c>
      <c r="D55" s="188">
        <v>2</v>
      </c>
      <c r="E55" s="189">
        <v>60</v>
      </c>
      <c r="F55" s="188">
        <v>1.5</v>
      </c>
      <c r="G55" s="189">
        <v>10</v>
      </c>
      <c r="H55" s="188">
        <v>3</v>
      </c>
      <c r="I55" s="189">
        <v>20</v>
      </c>
      <c r="J55" s="188">
        <v>3.9</v>
      </c>
      <c r="K55" s="189">
        <v>20</v>
      </c>
      <c r="L55" s="188">
        <v>0.4</v>
      </c>
      <c r="M55" s="189">
        <v>0</v>
      </c>
      <c r="N55" s="188">
        <v>0.9</v>
      </c>
      <c r="O55" s="189">
        <v>0</v>
      </c>
      <c r="P55" s="188">
        <v>2.2000000000000002</v>
      </c>
      <c r="Q55" s="189">
        <v>0</v>
      </c>
      <c r="R55" s="188">
        <v>1.1000000000000001</v>
      </c>
      <c r="S55" s="189">
        <v>0</v>
      </c>
    </row>
    <row r="56" spans="2:25" s="86" customFormat="1" ht="12.75" customHeight="1" x14ac:dyDescent="0.2">
      <c r="B56" s="401"/>
      <c r="C56" s="137" t="s">
        <v>50</v>
      </c>
      <c r="D56" s="188">
        <v>1.7</v>
      </c>
      <c r="E56" s="189">
        <v>50</v>
      </c>
      <c r="F56" s="188">
        <v>1.8</v>
      </c>
      <c r="G56" s="189">
        <v>20</v>
      </c>
      <c r="H56" s="188">
        <v>1.8</v>
      </c>
      <c r="I56" s="189">
        <v>10</v>
      </c>
      <c r="J56" s="188">
        <v>0.9</v>
      </c>
      <c r="K56" s="189">
        <v>0</v>
      </c>
      <c r="L56" s="188">
        <v>1.9</v>
      </c>
      <c r="M56" s="189">
        <v>10</v>
      </c>
      <c r="N56" s="188">
        <v>2</v>
      </c>
      <c r="O56" s="189">
        <v>10</v>
      </c>
      <c r="P56" s="188">
        <v>3.1</v>
      </c>
      <c r="Q56" s="189">
        <v>10</v>
      </c>
      <c r="R56" s="188">
        <v>0.4</v>
      </c>
      <c r="S56" s="189">
        <v>0</v>
      </c>
    </row>
    <row r="57" spans="2:25" s="86" customFormat="1" ht="12.75" customHeight="1" x14ac:dyDescent="0.2">
      <c r="B57" s="401"/>
      <c r="C57" s="137" t="s">
        <v>5</v>
      </c>
      <c r="D57" s="188">
        <v>1.5</v>
      </c>
      <c r="E57" s="189">
        <v>40</v>
      </c>
      <c r="F57" s="188">
        <v>0.4</v>
      </c>
      <c r="G57" s="189">
        <v>0</v>
      </c>
      <c r="H57" s="188">
        <v>1.7</v>
      </c>
      <c r="I57" s="189">
        <v>10</v>
      </c>
      <c r="J57" s="188">
        <v>1.1000000000000001</v>
      </c>
      <c r="K57" s="189">
        <v>10</v>
      </c>
      <c r="L57" s="188">
        <v>1</v>
      </c>
      <c r="M57" s="189">
        <v>0</v>
      </c>
      <c r="N57" s="188">
        <v>3.2</v>
      </c>
      <c r="O57" s="189">
        <v>10</v>
      </c>
      <c r="P57" s="188">
        <v>4.3</v>
      </c>
      <c r="Q57" s="189">
        <v>10</v>
      </c>
      <c r="R57" s="188">
        <v>3.8</v>
      </c>
      <c r="S57" s="189">
        <v>0</v>
      </c>
    </row>
    <row r="58" spans="2:25" s="86" customFormat="1" ht="12.75" customHeight="1" x14ac:dyDescent="0.2">
      <c r="B58" s="401"/>
      <c r="C58" s="137" t="s">
        <v>6</v>
      </c>
      <c r="D58" s="188">
        <v>5.2</v>
      </c>
      <c r="E58" s="189">
        <v>150</v>
      </c>
      <c r="F58" s="188">
        <v>3.7</v>
      </c>
      <c r="G58" s="189">
        <v>30</v>
      </c>
      <c r="H58" s="188">
        <v>6.5</v>
      </c>
      <c r="I58" s="189">
        <v>30</v>
      </c>
      <c r="J58" s="188">
        <v>5.9</v>
      </c>
      <c r="K58" s="189">
        <v>30</v>
      </c>
      <c r="L58" s="188">
        <v>3.3</v>
      </c>
      <c r="M58" s="189">
        <v>10</v>
      </c>
      <c r="N58" s="188">
        <v>6.1</v>
      </c>
      <c r="O58" s="189">
        <v>20</v>
      </c>
      <c r="P58" s="188">
        <v>9.6999999999999993</v>
      </c>
      <c r="Q58" s="189">
        <v>20</v>
      </c>
      <c r="R58" s="188">
        <v>5.2</v>
      </c>
      <c r="S58" s="189">
        <v>10</v>
      </c>
    </row>
    <row r="59" spans="2:25" s="86" customFormat="1" ht="12.75" customHeight="1" x14ac:dyDescent="0.2">
      <c r="B59" s="155"/>
      <c r="C59" s="137"/>
      <c r="D59" s="157"/>
      <c r="E59" s="158"/>
      <c r="F59" s="153"/>
      <c r="G59" s="158"/>
      <c r="H59" s="153"/>
      <c r="I59" s="158"/>
      <c r="J59" s="153"/>
      <c r="K59" s="158"/>
      <c r="L59" s="153"/>
      <c r="M59" s="158"/>
      <c r="N59" s="153"/>
      <c r="O59" s="158"/>
      <c r="P59" s="153"/>
      <c r="Q59" s="158"/>
      <c r="R59" s="153"/>
      <c r="S59" s="158"/>
    </row>
    <row r="60" spans="2:25" s="86" customFormat="1" ht="12.75" customHeight="1" x14ac:dyDescent="0.2">
      <c r="B60" s="155"/>
      <c r="C60" s="137"/>
      <c r="D60" s="157"/>
      <c r="E60" s="158"/>
      <c r="F60" s="153"/>
      <c r="G60" s="158"/>
      <c r="H60" s="153"/>
      <c r="I60" s="158"/>
      <c r="J60" s="153"/>
      <c r="K60" s="158"/>
      <c r="L60" s="153"/>
      <c r="M60" s="158"/>
      <c r="N60" s="153"/>
      <c r="O60" s="158"/>
      <c r="P60" s="153"/>
      <c r="Q60" s="158"/>
      <c r="R60" s="153"/>
      <c r="S60" s="158"/>
    </row>
    <row r="61" spans="2:25" s="86" customFormat="1" ht="12.75" customHeight="1" x14ac:dyDescent="0.2">
      <c r="B61" s="155"/>
      <c r="C61" s="137"/>
      <c r="D61" s="157"/>
      <c r="E61" s="158"/>
      <c r="F61" s="153"/>
      <c r="G61" s="158"/>
      <c r="H61" s="153"/>
      <c r="I61" s="158"/>
      <c r="J61" s="153"/>
      <c r="K61" s="158"/>
      <c r="L61" s="153"/>
      <c r="M61" s="158"/>
      <c r="N61" s="153"/>
      <c r="O61" s="158"/>
      <c r="P61" s="153"/>
      <c r="Q61" s="158"/>
      <c r="R61" s="153"/>
      <c r="S61" s="158"/>
    </row>
    <row r="62" spans="2:25" s="86" customFormat="1" ht="12.75" customHeight="1" x14ac:dyDescent="0.2">
      <c r="B62" s="148" t="s">
        <v>91</v>
      </c>
      <c r="C62" s="148"/>
      <c r="D62" s="403" t="s">
        <v>72</v>
      </c>
      <c r="E62" s="403"/>
      <c r="F62" s="403" t="s">
        <v>73</v>
      </c>
      <c r="G62" s="403"/>
      <c r="H62" s="403" t="s">
        <v>74</v>
      </c>
      <c r="I62" s="403"/>
      <c r="J62" s="403" t="s">
        <v>75</v>
      </c>
      <c r="K62" s="403"/>
      <c r="L62" s="403" t="s">
        <v>76</v>
      </c>
      <c r="M62" s="403"/>
      <c r="N62" s="403" t="s">
        <v>80</v>
      </c>
      <c r="O62" s="403"/>
      <c r="P62" s="403" t="s">
        <v>89</v>
      </c>
      <c r="Q62" s="403"/>
      <c r="R62" s="403" t="s">
        <v>106</v>
      </c>
      <c r="S62" s="403"/>
      <c r="T62" s="403" t="s">
        <v>194</v>
      </c>
      <c r="U62" s="403"/>
      <c r="V62" s="403" t="s">
        <v>195</v>
      </c>
      <c r="W62" s="403"/>
      <c r="X62" s="403" t="s">
        <v>90</v>
      </c>
      <c r="Y62" s="403"/>
    </row>
    <row r="63" spans="2:25" s="86" customFormat="1" ht="12.75" customHeight="1" x14ac:dyDescent="0.2">
      <c r="C63" s="137"/>
      <c r="D63" s="402"/>
      <c r="E63" s="402"/>
      <c r="F63" s="151"/>
      <c r="G63" s="152"/>
      <c r="H63" s="151"/>
      <c r="I63" s="152"/>
      <c r="J63" s="151"/>
      <c r="K63" s="152"/>
      <c r="L63" s="151"/>
      <c r="M63" s="152"/>
      <c r="N63" s="151"/>
      <c r="O63" s="152"/>
      <c r="P63" s="151"/>
      <c r="Q63" s="152"/>
      <c r="R63" s="159"/>
      <c r="S63" s="107"/>
      <c r="T63" s="107"/>
      <c r="U63" s="107"/>
      <c r="V63" s="152"/>
      <c r="W63" s="152"/>
      <c r="X63" s="152"/>
      <c r="Y63" s="152"/>
    </row>
    <row r="64" spans="2:25" s="86" customFormat="1" ht="12.75" customHeight="1" x14ac:dyDescent="0.2">
      <c r="B64" s="404" t="s">
        <v>77</v>
      </c>
      <c r="C64" s="137" t="s">
        <v>3</v>
      </c>
      <c r="D64" s="188">
        <v>2.4260000000000002</v>
      </c>
      <c r="E64" s="189">
        <v>590</v>
      </c>
      <c r="F64" s="188">
        <v>3.4780000000000002</v>
      </c>
      <c r="G64" s="189">
        <v>60</v>
      </c>
      <c r="H64" s="188">
        <v>3.2290000000000001</v>
      </c>
      <c r="I64" s="189">
        <v>150</v>
      </c>
      <c r="J64" s="188">
        <v>3.2410000000000001</v>
      </c>
      <c r="K64" s="189">
        <v>160</v>
      </c>
      <c r="L64" s="188">
        <v>3.2850000000000001</v>
      </c>
      <c r="M64" s="189">
        <v>80</v>
      </c>
      <c r="N64" s="188">
        <v>2.6429999999999998</v>
      </c>
      <c r="O64" s="189">
        <v>50</v>
      </c>
      <c r="P64" s="188">
        <v>1.681</v>
      </c>
      <c r="Q64" s="189">
        <v>30</v>
      </c>
      <c r="R64" s="188">
        <v>0.91200000000000003</v>
      </c>
      <c r="S64" s="189">
        <v>0</v>
      </c>
      <c r="T64" s="188">
        <v>1.9510000000000001</v>
      </c>
      <c r="U64" s="189">
        <v>10</v>
      </c>
      <c r="V64" s="188">
        <v>2.109</v>
      </c>
      <c r="W64" s="189">
        <v>30</v>
      </c>
      <c r="X64" s="188">
        <v>0.622</v>
      </c>
      <c r="Y64" s="189">
        <v>40</v>
      </c>
    </row>
    <row r="65" spans="2:25" s="86" customFormat="1" ht="12.75" customHeight="1" x14ac:dyDescent="0.2">
      <c r="B65" s="404"/>
      <c r="C65" s="137" t="s">
        <v>50</v>
      </c>
      <c r="D65" s="188">
        <v>2.2679999999999998</v>
      </c>
      <c r="E65" s="189">
        <v>550</v>
      </c>
      <c r="F65" s="188">
        <v>1.6719999999999999</v>
      </c>
      <c r="G65" s="189">
        <v>30</v>
      </c>
      <c r="H65" s="188">
        <v>2.7770000000000001</v>
      </c>
      <c r="I65" s="189">
        <v>130</v>
      </c>
      <c r="J65" s="188">
        <v>2.569</v>
      </c>
      <c r="K65" s="189">
        <v>130</v>
      </c>
      <c r="L65" s="188">
        <v>2.7949999999999999</v>
      </c>
      <c r="M65" s="189">
        <v>70</v>
      </c>
      <c r="N65" s="188">
        <v>2.6110000000000002</v>
      </c>
      <c r="O65" s="189">
        <v>50</v>
      </c>
      <c r="P65" s="188">
        <v>2.117</v>
      </c>
      <c r="Q65" s="189">
        <v>30</v>
      </c>
      <c r="R65" s="188">
        <v>2.242</v>
      </c>
      <c r="S65" s="189">
        <v>10</v>
      </c>
      <c r="T65" s="188">
        <v>0.97499999999999998</v>
      </c>
      <c r="U65" s="189">
        <v>0</v>
      </c>
      <c r="V65" s="188">
        <v>1.8220000000000001</v>
      </c>
      <c r="W65" s="189">
        <v>30</v>
      </c>
      <c r="X65" s="188">
        <v>1.583</v>
      </c>
      <c r="Y65" s="189">
        <v>90</v>
      </c>
    </row>
    <row r="66" spans="2:25" s="86" customFormat="1" ht="12.75" customHeight="1" x14ac:dyDescent="0.2">
      <c r="B66" s="404"/>
      <c r="C66" s="137" t="s">
        <v>5</v>
      </c>
      <c r="D66" s="188">
        <v>0.57499999999999996</v>
      </c>
      <c r="E66" s="189">
        <v>140</v>
      </c>
      <c r="F66" s="188">
        <v>0.22500000000000001</v>
      </c>
      <c r="G66" s="189">
        <v>0</v>
      </c>
      <c r="H66" s="188">
        <v>0.52100000000000002</v>
      </c>
      <c r="I66" s="189">
        <v>20</v>
      </c>
      <c r="J66" s="188">
        <v>0.61199999999999999</v>
      </c>
      <c r="K66" s="189">
        <v>30</v>
      </c>
      <c r="L66" s="188">
        <v>0.70399999999999996</v>
      </c>
      <c r="M66" s="189">
        <v>20</v>
      </c>
      <c r="N66" s="188">
        <v>0.35799999999999998</v>
      </c>
      <c r="O66" s="189">
        <v>10</v>
      </c>
      <c r="P66" s="188">
        <v>0.42499999999999999</v>
      </c>
      <c r="Q66" s="189">
        <v>10</v>
      </c>
      <c r="R66" s="188">
        <v>0.42799999999999999</v>
      </c>
      <c r="S66" s="189">
        <v>0</v>
      </c>
      <c r="T66" s="188">
        <v>5.2999999999999999E-2</v>
      </c>
      <c r="U66" s="189">
        <v>0</v>
      </c>
      <c r="V66" s="188">
        <v>0.122</v>
      </c>
      <c r="W66" s="189">
        <v>0</v>
      </c>
      <c r="X66" s="188">
        <v>0.86099999999999999</v>
      </c>
      <c r="Y66" s="189">
        <v>50</v>
      </c>
    </row>
    <row r="67" spans="2:25" s="86" customFormat="1" ht="12.75" customHeight="1" x14ac:dyDescent="0.2">
      <c r="B67" s="404"/>
      <c r="C67" s="137" t="s">
        <v>6</v>
      </c>
      <c r="D67" s="188">
        <v>5.2690000000000001</v>
      </c>
      <c r="E67" s="189">
        <v>1280</v>
      </c>
      <c r="F67" s="188">
        <v>5.375</v>
      </c>
      <c r="G67" s="189">
        <v>90</v>
      </c>
      <c r="H67" s="188">
        <v>6.5270000000000001</v>
      </c>
      <c r="I67" s="189">
        <v>300</v>
      </c>
      <c r="J67" s="188">
        <v>6.4210000000000003</v>
      </c>
      <c r="K67" s="189">
        <v>320</v>
      </c>
      <c r="L67" s="188">
        <v>6.7839999999999998</v>
      </c>
      <c r="M67" s="189">
        <v>160</v>
      </c>
      <c r="N67" s="188">
        <v>5.6109999999999998</v>
      </c>
      <c r="O67" s="189">
        <v>110</v>
      </c>
      <c r="P67" s="188">
        <v>4.2229999999999999</v>
      </c>
      <c r="Q67" s="189">
        <v>60</v>
      </c>
      <c r="R67" s="188">
        <v>3.5819999999999999</v>
      </c>
      <c r="S67" s="189">
        <v>10</v>
      </c>
      <c r="T67" s="188">
        <v>2.9790000000000001</v>
      </c>
      <c r="U67" s="189">
        <v>10</v>
      </c>
      <c r="V67" s="188">
        <v>4.0529999999999999</v>
      </c>
      <c r="W67" s="189">
        <v>60</v>
      </c>
      <c r="X67" s="188">
        <v>3.0659999999999998</v>
      </c>
      <c r="Y67" s="189">
        <v>180</v>
      </c>
    </row>
    <row r="68" spans="2:25" s="86" customFormat="1" ht="12.75" customHeight="1" x14ac:dyDescent="0.2">
      <c r="B68" s="155"/>
      <c r="C68" s="137"/>
      <c r="D68" s="153"/>
      <c r="E68" s="154"/>
      <c r="F68" s="153"/>
      <c r="G68" s="154"/>
      <c r="H68" s="153"/>
      <c r="I68" s="154"/>
      <c r="J68" s="153"/>
      <c r="K68" s="154"/>
      <c r="L68" s="153"/>
      <c r="M68" s="154"/>
      <c r="N68" s="153"/>
      <c r="O68" s="154"/>
      <c r="P68" s="153"/>
      <c r="Q68" s="154"/>
      <c r="R68" s="153"/>
      <c r="S68" s="154"/>
      <c r="T68" s="153"/>
      <c r="U68" s="154"/>
      <c r="V68" s="153"/>
      <c r="W68" s="154"/>
      <c r="X68" s="153"/>
      <c r="Y68" s="154"/>
    </row>
    <row r="69" spans="2:25" s="86" customFormat="1" ht="12.75" customHeight="1" x14ac:dyDescent="0.2">
      <c r="B69" s="401" t="s">
        <v>78</v>
      </c>
      <c r="C69" s="137" t="s">
        <v>3</v>
      </c>
      <c r="D69" s="188">
        <v>2.363</v>
      </c>
      <c r="E69" s="189">
        <v>350</v>
      </c>
      <c r="F69" s="188">
        <v>3.766</v>
      </c>
      <c r="G69" s="189">
        <v>40</v>
      </c>
      <c r="H69" s="188">
        <v>2.847</v>
      </c>
      <c r="I69" s="189">
        <v>100</v>
      </c>
      <c r="J69" s="188">
        <v>3.4289999999999998</v>
      </c>
      <c r="K69" s="189">
        <v>110</v>
      </c>
      <c r="L69" s="188">
        <v>2.9249999999999998</v>
      </c>
      <c r="M69" s="189">
        <v>40</v>
      </c>
      <c r="N69" s="188">
        <v>2.7189999999999999</v>
      </c>
      <c r="O69" s="189">
        <v>30</v>
      </c>
      <c r="P69" s="188">
        <v>1.1739999999999999</v>
      </c>
      <c r="Q69" s="189">
        <v>10</v>
      </c>
      <c r="R69" s="188">
        <v>0.91200000000000003</v>
      </c>
      <c r="S69" s="189">
        <v>0</v>
      </c>
      <c r="T69" s="188">
        <v>1.9510000000000001</v>
      </c>
      <c r="U69" s="189">
        <v>10</v>
      </c>
      <c r="V69" s="188">
        <v>1.49</v>
      </c>
      <c r="W69" s="189">
        <v>10</v>
      </c>
      <c r="X69" s="188">
        <v>0.46100000000000002</v>
      </c>
      <c r="Y69" s="189">
        <v>20</v>
      </c>
    </row>
    <row r="70" spans="2:25" s="86" customFormat="1" ht="12.75" customHeight="1" x14ac:dyDescent="0.2">
      <c r="B70" s="401"/>
      <c r="C70" s="137" t="s">
        <v>50</v>
      </c>
      <c r="D70" s="188">
        <v>2.5579999999999998</v>
      </c>
      <c r="E70" s="189">
        <v>380</v>
      </c>
      <c r="F70" s="188">
        <v>1.8819999999999999</v>
      </c>
      <c r="G70" s="189">
        <v>20</v>
      </c>
      <c r="H70" s="188">
        <v>2.927</v>
      </c>
      <c r="I70" s="189">
        <v>100</v>
      </c>
      <c r="J70" s="188">
        <v>3.125</v>
      </c>
      <c r="K70" s="189">
        <v>100</v>
      </c>
      <c r="L70" s="188">
        <v>3.4809999999999999</v>
      </c>
      <c r="M70" s="189">
        <v>50</v>
      </c>
      <c r="N70" s="188">
        <v>3.3959999999999999</v>
      </c>
      <c r="O70" s="189">
        <v>40</v>
      </c>
      <c r="P70" s="188">
        <v>3.14</v>
      </c>
      <c r="Q70" s="189">
        <v>20</v>
      </c>
      <c r="R70" s="188">
        <v>2.242</v>
      </c>
      <c r="S70" s="189">
        <v>10</v>
      </c>
      <c r="T70" s="188">
        <v>0.97499999999999998</v>
      </c>
      <c r="U70" s="189">
        <v>0</v>
      </c>
      <c r="V70" s="188">
        <v>1.5369999999999999</v>
      </c>
      <c r="W70" s="189">
        <v>10</v>
      </c>
      <c r="X70" s="188">
        <v>1.33</v>
      </c>
      <c r="Y70" s="189">
        <v>40</v>
      </c>
    </row>
    <row r="71" spans="2:25" s="86" customFormat="1" ht="12.75" customHeight="1" x14ac:dyDescent="0.2">
      <c r="B71" s="401"/>
      <c r="C71" s="137" t="s">
        <v>5</v>
      </c>
      <c r="D71" s="188">
        <v>0.58299999999999996</v>
      </c>
      <c r="E71" s="189">
        <v>90</v>
      </c>
      <c r="F71" s="188">
        <v>0.26900000000000002</v>
      </c>
      <c r="G71" s="189">
        <v>0</v>
      </c>
      <c r="H71" s="188">
        <v>0.42699999999999999</v>
      </c>
      <c r="I71" s="189">
        <v>10</v>
      </c>
      <c r="J71" s="188">
        <v>0.74299999999999999</v>
      </c>
      <c r="K71" s="189">
        <v>20</v>
      </c>
      <c r="L71" s="188">
        <v>0.89500000000000002</v>
      </c>
      <c r="M71" s="189">
        <v>10</v>
      </c>
      <c r="N71" s="188">
        <v>0.33800000000000002</v>
      </c>
      <c r="O71" s="189">
        <v>0</v>
      </c>
      <c r="P71" s="188">
        <v>0.67600000000000005</v>
      </c>
      <c r="Q71" s="189">
        <v>10</v>
      </c>
      <c r="R71" s="188">
        <v>0.42799999999999999</v>
      </c>
      <c r="S71" s="189">
        <v>0</v>
      </c>
      <c r="T71" s="188">
        <v>5.2999999999999999E-2</v>
      </c>
      <c r="U71" s="189">
        <v>0</v>
      </c>
      <c r="V71" s="188">
        <v>0.219</v>
      </c>
      <c r="W71" s="189">
        <v>0</v>
      </c>
      <c r="X71" s="188">
        <v>0.70499999999999996</v>
      </c>
      <c r="Y71" s="189">
        <v>20</v>
      </c>
    </row>
    <row r="72" spans="2:25" s="86" customFormat="1" ht="12.75" customHeight="1" x14ac:dyDescent="0.2">
      <c r="B72" s="401"/>
      <c r="C72" s="137" t="s">
        <v>6</v>
      </c>
      <c r="D72" s="188">
        <v>5.5039999999999996</v>
      </c>
      <c r="E72" s="189">
        <v>820</v>
      </c>
      <c r="F72" s="188">
        <v>5.9180000000000001</v>
      </c>
      <c r="G72" s="189">
        <v>70</v>
      </c>
      <c r="H72" s="188">
        <v>6.202</v>
      </c>
      <c r="I72" s="189">
        <v>210</v>
      </c>
      <c r="J72" s="188">
        <v>7.2969999999999997</v>
      </c>
      <c r="K72" s="189">
        <v>230</v>
      </c>
      <c r="L72" s="188">
        <v>7.3019999999999996</v>
      </c>
      <c r="M72" s="189">
        <v>100</v>
      </c>
      <c r="N72" s="188">
        <v>6.4539999999999997</v>
      </c>
      <c r="O72" s="189">
        <v>70</v>
      </c>
      <c r="P72" s="188">
        <v>4.99</v>
      </c>
      <c r="Q72" s="189">
        <v>40</v>
      </c>
      <c r="R72" s="188">
        <v>3.5819999999999999</v>
      </c>
      <c r="S72" s="189">
        <v>10</v>
      </c>
      <c r="T72" s="188">
        <v>2.9790000000000001</v>
      </c>
      <c r="U72" s="189">
        <v>10</v>
      </c>
      <c r="V72" s="188">
        <v>3.246</v>
      </c>
      <c r="W72" s="189">
        <v>20</v>
      </c>
      <c r="X72" s="188">
        <v>2.4950000000000001</v>
      </c>
      <c r="Y72" s="189">
        <v>80</v>
      </c>
    </row>
    <row r="73" spans="2:25" s="86" customFormat="1" ht="12.75" customHeight="1" x14ac:dyDescent="0.2">
      <c r="B73" s="156"/>
      <c r="C73" s="137"/>
      <c r="D73" s="153"/>
      <c r="E73" s="154"/>
      <c r="F73" s="153"/>
      <c r="G73" s="154"/>
      <c r="H73" s="153"/>
      <c r="I73" s="154"/>
      <c r="J73" s="153"/>
      <c r="K73" s="154"/>
      <c r="L73" s="153"/>
      <c r="M73" s="154"/>
      <c r="N73" s="153"/>
      <c r="O73" s="154"/>
      <c r="P73" s="153"/>
      <c r="Q73" s="154"/>
      <c r="R73" s="153"/>
      <c r="S73" s="154"/>
      <c r="T73" s="153"/>
      <c r="U73" s="154"/>
      <c r="V73" s="153"/>
      <c r="W73" s="154"/>
      <c r="X73" s="153"/>
      <c r="Y73" s="154"/>
    </row>
    <row r="74" spans="2:25" s="86" customFormat="1" ht="12.75" customHeight="1" x14ac:dyDescent="0.2">
      <c r="B74" s="401" t="s">
        <v>79</v>
      </c>
      <c r="C74" s="137" t="s">
        <v>3</v>
      </c>
      <c r="D74" s="188">
        <v>2.5249999999999999</v>
      </c>
      <c r="E74" s="189">
        <v>240</v>
      </c>
      <c r="F74" s="188">
        <v>2.645</v>
      </c>
      <c r="G74" s="189">
        <v>10</v>
      </c>
      <c r="H74" s="188">
        <v>4.335</v>
      </c>
      <c r="I74" s="189">
        <v>50</v>
      </c>
      <c r="J74" s="188">
        <v>2.92</v>
      </c>
      <c r="K74" s="189">
        <v>50</v>
      </c>
      <c r="L74" s="188">
        <v>3.75</v>
      </c>
      <c r="M74" s="189">
        <v>40</v>
      </c>
      <c r="N74" s="188">
        <v>2.56</v>
      </c>
      <c r="O74" s="189">
        <v>20</v>
      </c>
      <c r="P74" s="188">
        <v>2.1709999999999998</v>
      </c>
      <c r="Q74" s="189">
        <v>20</v>
      </c>
      <c r="R74" s="160" t="s">
        <v>119</v>
      </c>
      <c r="S74" s="161" t="s">
        <v>119</v>
      </c>
      <c r="T74" s="160" t="s">
        <v>119</v>
      </c>
      <c r="U74" s="161" t="s">
        <v>119</v>
      </c>
      <c r="V74" s="188">
        <v>2.6720000000000002</v>
      </c>
      <c r="W74" s="189">
        <v>20</v>
      </c>
      <c r="X74" s="188">
        <v>0.84499999999999997</v>
      </c>
      <c r="Y74" s="189">
        <v>20</v>
      </c>
    </row>
    <row r="75" spans="2:25" s="86" customFormat="1" ht="12.75" customHeight="1" x14ac:dyDescent="0.2">
      <c r="B75" s="401"/>
      <c r="C75" s="137" t="s">
        <v>50</v>
      </c>
      <c r="D75" s="188">
        <v>1.8089999999999999</v>
      </c>
      <c r="E75" s="189">
        <v>170</v>
      </c>
      <c r="F75" s="188">
        <v>1.0649999999999999</v>
      </c>
      <c r="G75" s="189">
        <v>0</v>
      </c>
      <c r="H75" s="188">
        <v>2.34</v>
      </c>
      <c r="I75" s="189">
        <v>30</v>
      </c>
      <c r="J75" s="188">
        <v>1.621</v>
      </c>
      <c r="K75" s="189">
        <v>30</v>
      </c>
      <c r="L75" s="188">
        <v>1.909</v>
      </c>
      <c r="M75" s="189">
        <v>20</v>
      </c>
      <c r="N75" s="188">
        <v>1.7609999999999999</v>
      </c>
      <c r="O75" s="189">
        <v>20</v>
      </c>
      <c r="P75" s="188">
        <v>1.1279999999999999</v>
      </c>
      <c r="Q75" s="189">
        <v>10</v>
      </c>
      <c r="R75" s="160" t="s">
        <v>119</v>
      </c>
      <c r="S75" s="161" t="s">
        <v>119</v>
      </c>
      <c r="T75" s="160" t="s">
        <v>119</v>
      </c>
      <c r="U75" s="161" t="s">
        <v>119</v>
      </c>
      <c r="V75" s="188">
        <v>2.08</v>
      </c>
      <c r="W75" s="189">
        <v>20</v>
      </c>
      <c r="X75" s="188">
        <v>1.931</v>
      </c>
      <c r="Y75" s="189">
        <v>50</v>
      </c>
    </row>
    <row r="76" spans="2:25" s="86" customFormat="1" ht="12.75" customHeight="1" x14ac:dyDescent="0.2">
      <c r="B76" s="401"/>
      <c r="C76" s="137" t="s">
        <v>5</v>
      </c>
      <c r="D76" s="188">
        <v>0.56200000000000006</v>
      </c>
      <c r="E76" s="189">
        <v>50</v>
      </c>
      <c r="F76" s="188">
        <v>9.6000000000000002E-2</v>
      </c>
      <c r="G76" s="189">
        <v>0</v>
      </c>
      <c r="H76" s="188">
        <v>0.79200000000000004</v>
      </c>
      <c r="I76" s="189">
        <v>10</v>
      </c>
      <c r="J76" s="188">
        <v>0.38700000000000001</v>
      </c>
      <c r="K76" s="189">
        <v>10</v>
      </c>
      <c r="L76" s="188">
        <v>0.45600000000000002</v>
      </c>
      <c r="M76" s="189">
        <v>0</v>
      </c>
      <c r="N76" s="188">
        <v>0.379</v>
      </c>
      <c r="O76" s="189">
        <v>0</v>
      </c>
      <c r="P76" s="188">
        <v>0.183</v>
      </c>
      <c r="Q76" s="189">
        <v>0</v>
      </c>
      <c r="R76" s="160" t="s">
        <v>119</v>
      </c>
      <c r="S76" s="161" t="s">
        <v>119</v>
      </c>
      <c r="T76" s="160" t="s">
        <v>119</v>
      </c>
      <c r="U76" s="161" t="s">
        <v>119</v>
      </c>
      <c r="V76" s="188">
        <v>3.4000000000000002E-2</v>
      </c>
      <c r="W76" s="189">
        <v>0</v>
      </c>
      <c r="X76" s="188">
        <v>1.0780000000000001</v>
      </c>
      <c r="Y76" s="189">
        <v>30</v>
      </c>
    </row>
    <row r="77" spans="2:25" s="86" customFormat="1" ht="12.75" customHeight="1" x14ac:dyDescent="0.2">
      <c r="B77" s="401"/>
      <c r="C77" s="137" t="s">
        <v>6</v>
      </c>
      <c r="D77" s="188">
        <v>4.8959999999999999</v>
      </c>
      <c r="E77" s="189">
        <v>460</v>
      </c>
      <c r="F77" s="188">
        <v>3.806</v>
      </c>
      <c r="G77" s="189">
        <v>20</v>
      </c>
      <c r="H77" s="188">
        <v>7.4669999999999996</v>
      </c>
      <c r="I77" s="189">
        <v>90</v>
      </c>
      <c r="J77" s="188">
        <v>4.9290000000000003</v>
      </c>
      <c r="K77" s="189">
        <v>90</v>
      </c>
      <c r="L77" s="188">
        <v>6.1150000000000002</v>
      </c>
      <c r="M77" s="189">
        <v>60</v>
      </c>
      <c r="N77" s="188">
        <v>4.7</v>
      </c>
      <c r="O77" s="189">
        <v>50</v>
      </c>
      <c r="P77" s="188">
        <v>3.4820000000000002</v>
      </c>
      <c r="Q77" s="189">
        <v>30</v>
      </c>
      <c r="R77" s="160" t="s">
        <v>119</v>
      </c>
      <c r="S77" s="161" t="s">
        <v>119</v>
      </c>
      <c r="T77" s="160" t="s">
        <v>119</v>
      </c>
      <c r="U77" s="161" t="s">
        <v>119</v>
      </c>
      <c r="V77" s="188">
        <v>4.7869999999999999</v>
      </c>
      <c r="W77" s="189">
        <v>40</v>
      </c>
      <c r="X77" s="188">
        <v>3.8540000000000001</v>
      </c>
      <c r="Y77" s="189">
        <v>90</v>
      </c>
    </row>
    <row r="78" spans="2:25" ht="12.75" customHeight="1" x14ac:dyDescent="0.2">
      <c r="B78" s="18"/>
      <c r="C78" s="14"/>
      <c r="D78" s="15"/>
      <c r="E78" s="16"/>
      <c r="F78" s="17"/>
      <c r="G78" s="16"/>
      <c r="H78" s="17"/>
      <c r="I78" s="16"/>
      <c r="J78" s="17"/>
      <c r="K78" s="16"/>
      <c r="L78" s="17"/>
      <c r="M78" s="16"/>
      <c r="N78" s="17"/>
      <c r="O78" s="16"/>
      <c r="P78" s="17"/>
      <c r="Q78" s="16"/>
      <c r="R78" s="17"/>
      <c r="S78" s="16"/>
      <c r="T78" s="17"/>
      <c r="U78" s="16"/>
    </row>
    <row r="80" spans="2:25" ht="12.75" customHeight="1" x14ac:dyDescent="0.2">
      <c r="B80" s="35" t="s">
        <v>102</v>
      </c>
    </row>
    <row r="81" spans="2:27" ht="12.75" customHeight="1" x14ac:dyDescent="0.2">
      <c r="B81" s="20" t="s">
        <v>136</v>
      </c>
    </row>
    <row r="82" spans="2:27" ht="12.75" customHeight="1" x14ac:dyDescent="0.2">
      <c r="B82" s="20" t="s">
        <v>27</v>
      </c>
    </row>
    <row r="83" spans="2:27" ht="12.75" customHeight="1" x14ac:dyDescent="0.2">
      <c r="B83" s="20" t="s">
        <v>92</v>
      </c>
    </row>
    <row r="84" spans="2:27" ht="12.75" customHeight="1" x14ac:dyDescent="0.2">
      <c r="B84" s="85" t="s">
        <v>117</v>
      </c>
      <c r="C84" s="21"/>
      <c r="D84" s="22"/>
      <c r="E84" s="22"/>
      <c r="F84" s="30"/>
      <c r="G84" s="31"/>
      <c r="H84" s="31"/>
      <c r="I84" s="21"/>
      <c r="J84" s="22"/>
      <c r="K84" s="22"/>
      <c r="L84" s="30"/>
      <c r="M84" s="31"/>
      <c r="N84" s="31"/>
      <c r="O84" s="21"/>
      <c r="P84" s="22"/>
      <c r="Q84" s="22"/>
      <c r="R84" s="30"/>
      <c r="S84" s="31"/>
      <c r="T84" s="31"/>
      <c r="V84" s="22"/>
      <c r="W84" s="22"/>
      <c r="X84" s="32"/>
      <c r="Y84" s="31"/>
      <c r="Z84" s="31"/>
    </row>
    <row r="85" spans="2:27" ht="12.75" customHeight="1" x14ac:dyDescent="0.2">
      <c r="B85" s="85" t="s">
        <v>118</v>
      </c>
      <c r="C85" s="21"/>
      <c r="D85" s="22"/>
      <c r="E85" s="22"/>
      <c r="F85" s="30"/>
      <c r="G85" s="31"/>
      <c r="H85" s="31"/>
      <c r="I85" s="21"/>
      <c r="J85" s="22"/>
      <c r="K85" s="22"/>
      <c r="L85" s="30"/>
      <c r="M85" s="31"/>
      <c r="N85" s="31"/>
      <c r="O85" s="21"/>
      <c r="P85" s="22"/>
      <c r="Q85" s="22"/>
      <c r="R85" s="30"/>
      <c r="S85" s="31"/>
      <c r="T85" s="31"/>
      <c r="V85" s="22"/>
      <c r="W85" s="22"/>
      <c r="X85" s="32"/>
      <c r="Y85" s="31"/>
      <c r="Z85" s="31"/>
    </row>
    <row r="86" spans="2:27" ht="12.75" customHeight="1" x14ac:dyDescent="0.2">
      <c r="B86" s="20" t="s">
        <v>93</v>
      </c>
    </row>
    <row r="87" spans="2:27" ht="12.75" customHeight="1" x14ac:dyDescent="0.2">
      <c r="B87" s="108" t="s">
        <v>95</v>
      </c>
    </row>
    <row r="89" spans="2:27" ht="12.75" customHeight="1" x14ac:dyDescent="0.2">
      <c r="B89" s="109" t="s">
        <v>295</v>
      </c>
      <c r="T89" s="19"/>
    </row>
    <row r="90" spans="2:27" ht="12.75" customHeight="1" x14ac:dyDescent="0.2">
      <c r="T90" s="19"/>
    </row>
    <row r="92" spans="2:27" ht="12.75" customHeight="1" x14ac:dyDescent="0.2">
      <c r="B92" s="88"/>
    </row>
    <row r="93" spans="2:27" ht="12.75" customHeight="1" x14ac:dyDescent="0.2">
      <c r="B93" s="88"/>
    </row>
    <row r="94" spans="2:27" ht="12.75" customHeight="1" x14ac:dyDescent="0.2">
      <c r="B94" s="88"/>
      <c r="D94" s="21"/>
      <c r="E94" s="22"/>
      <c r="F94" s="22"/>
      <c r="G94" s="21"/>
      <c r="H94" s="22"/>
      <c r="I94" s="22"/>
      <c r="J94" s="21"/>
      <c r="K94" s="22"/>
      <c r="L94" s="22"/>
      <c r="M94" s="21"/>
      <c r="N94" s="22"/>
      <c r="O94" s="22"/>
      <c r="P94" s="21"/>
      <c r="Q94" s="22"/>
      <c r="R94" s="22"/>
      <c r="S94" s="21"/>
      <c r="T94" s="22"/>
      <c r="U94" s="22"/>
      <c r="V94" s="21"/>
      <c r="W94" s="22"/>
      <c r="X94" s="22"/>
      <c r="Y94" s="23"/>
      <c r="Z94" s="22"/>
      <c r="AA94" s="22"/>
    </row>
    <row r="95" spans="2:27" ht="12.75" customHeight="1" x14ac:dyDescent="0.2">
      <c r="B95" s="88"/>
    </row>
    <row r="96" spans="2:27" ht="12.75" customHeight="1" x14ac:dyDescent="0.2">
      <c r="B96" s="88"/>
    </row>
  </sheetData>
  <mergeCells count="50">
    <mergeCell ref="B7:B10"/>
    <mergeCell ref="D6:E6"/>
    <mergeCell ref="D5:E5"/>
    <mergeCell ref="F5:G5"/>
    <mergeCell ref="J5:K5"/>
    <mergeCell ref="R43:S43"/>
    <mergeCell ref="P24:Q24"/>
    <mergeCell ref="R24:S24"/>
    <mergeCell ref="L43:M43"/>
    <mergeCell ref="N43:O43"/>
    <mergeCell ref="L24:M24"/>
    <mergeCell ref="P43:Q43"/>
    <mergeCell ref="N24:O24"/>
    <mergeCell ref="P5:Q5"/>
    <mergeCell ref="L5:M5"/>
    <mergeCell ref="N5:O5"/>
    <mergeCell ref="H5:I5"/>
    <mergeCell ref="J43:K43"/>
    <mergeCell ref="J24:K24"/>
    <mergeCell ref="B55:B58"/>
    <mergeCell ref="B17:B20"/>
    <mergeCell ref="B12:B15"/>
    <mergeCell ref="B26:B29"/>
    <mergeCell ref="B31:B34"/>
    <mergeCell ref="B36:B39"/>
    <mergeCell ref="B50:B53"/>
    <mergeCell ref="B45:B48"/>
    <mergeCell ref="D44:E44"/>
    <mergeCell ref="H24:I24"/>
    <mergeCell ref="F43:G43"/>
    <mergeCell ref="D25:E25"/>
    <mergeCell ref="D24:E24"/>
    <mergeCell ref="D43:E43"/>
    <mergeCell ref="H43:I43"/>
    <mergeCell ref="F24:G24"/>
    <mergeCell ref="B74:B77"/>
    <mergeCell ref="D63:E63"/>
    <mergeCell ref="J62:K62"/>
    <mergeCell ref="V62:W62"/>
    <mergeCell ref="X62:Y62"/>
    <mergeCell ref="T62:U62"/>
    <mergeCell ref="B69:B72"/>
    <mergeCell ref="N62:O62"/>
    <mergeCell ref="P62:Q62"/>
    <mergeCell ref="R62:S62"/>
    <mergeCell ref="L62:M62"/>
    <mergeCell ref="D62:E62"/>
    <mergeCell ref="F62:G62"/>
    <mergeCell ref="H62:I62"/>
    <mergeCell ref="B64:B67"/>
  </mergeCells>
  <phoneticPr fontId="5" type="noConversion"/>
  <hyperlinks>
    <hyperlink ref="B3" location="'Title and Contents'!A1" display="Return to Contents"/>
  </hyperlinks>
  <pageMargins left="0.75" right="0.55000000000000004" top="1" bottom="1.02" header="0.5" footer="0.5"/>
  <pageSetup paperSize="9" scale="3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autoPageBreaks="0" fitToPage="1"/>
  </sheetPr>
  <dimension ref="B1:AG171"/>
  <sheetViews>
    <sheetView zoomScaleNormal="100" workbookViewId="0">
      <pane xSplit="3" ySplit="4" topLeftCell="D5" activePane="bottomRight" state="frozen"/>
      <selection pane="topRight"/>
      <selection pane="bottomLeft"/>
      <selection pane="bottomRight"/>
    </sheetView>
  </sheetViews>
  <sheetFormatPr defaultRowHeight="12.75" x14ac:dyDescent="0.2"/>
  <cols>
    <col min="1" max="1" width="2.42578125" style="20" customWidth="1"/>
    <col min="2" max="2" width="39" style="20" customWidth="1"/>
    <col min="3" max="3" width="12.85546875" style="20" customWidth="1"/>
    <col min="4" max="4" width="13.5703125" style="244" customWidth="1"/>
    <col min="5" max="6" width="13.5703125" style="22" customWidth="1"/>
    <col min="7" max="7" width="13.5703125" style="21" customWidth="1"/>
    <col min="8" max="9" width="13.5703125" style="22" customWidth="1"/>
    <col min="10" max="10" width="13.5703125" style="21" customWidth="1"/>
    <col min="11" max="12" width="13.5703125" style="22" customWidth="1"/>
    <col min="13" max="13" width="13.5703125" style="21" customWidth="1"/>
    <col min="14" max="15" width="13.5703125" style="22" customWidth="1"/>
    <col min="16" max="16" width="13.5703125" style="21" customWidth="1"/>
    <col min="17" max="18" width="13.5703125" style="22" customWidth="1"/>
    <col min="19" max="19" width="13.5703125" style="21" customWidth="1"/>
    <col min="20" max="21" width="13.5703125" style="22" customWidth="1"/>
    <col min="22" max="22" width="13.5703125" style="21" customWidth="1"/>
    <col min="23" max="24" width="13.5703125" style="22" customWidth="1"/>
    <col min="25" max="25" width="13.5703125" style="21" customWidth="1"/>
    <col min="26" max="27" width="13.5703125" style="22" customWidth="1"/>
    <col min="28" max="28" width="13.5703125" style="21" customWidth="1"/>
    <col min="29" max="30" width="13.5703125" style="22" customWidth="1"/>
    <col min="31" max="31" width="13.5703125" style="23" customWidth="1"/>
    <col min="32" max="33" width="13.5703125" style="22" customWidth="1"/>
    <col min="34" max="39" width="8.7109375" style="20" customWidth="1"/>
    <col min="40" max="16384" width="9.140625" style="20"/>
  </cols>
  <sheetData>
    <row r="1" spans="2:33" ht="20.25" x14ac:dyDescent="0.2">
      <c r="B1" s="110" t="s">
        <v>207</v>
      </c>
    </row>
    <row r="2" spans="2:33" ht="20.25" x14ac:dyDescent="0.2">
      <c r="B2" s="110" t="s">
        <v>339</v>
      </c>
    </row>
    <row r="3" spans="2:33" x14ac:dyDescent="0.2">
      <c r="B3" s="72" t="s">
        <v>26</v>
      </c>
    </row>
    <row r="4" spans="2:33" x14ac:dyDescent="0.2">
      <c r="D4" s="391" t="s">
        <v>294</v>
      </c>
      <c r="E4" s="391"/>
      <c r="F4" s="391"/>
      <c r="G4" s="391" t="s">
        <v>173</v>
      </c>
      <c r="H4" s="391"/>
      <c r="I4" s="391"/>
      <c r="J4" s="391" t="s">
        <v>105</v>
      </c>
      <c r="K4" s="391"/>
      <c r="L4" s="391"/>
      <c r="M4" s="391" t="s">
        <v>38</v>
      </c>
      <c r="N4" s="391"/>
      <c r="O4" s="391"/>
      <c r="P4" s="391" t="s">
        <v>37</v>
      </c>
      <c r="Q4" s="391"/>
      <c r="R4" s="391"/>
      <c r="S4" s="391" t="s">
        <v>36</v>
      </c>
      <c r="T4" s="391"/>
      <c r="U4" s="391"/>
      <c r="V4" s="391" t="s">
        <v>35</v>
      </c>
      <c r="W4" s="391"/>
      <c r="X4" s="391"/>
      <c r="Y4" s="391" t="s">
        <v>34</v>
      </c>
      <c r="Z4" s="391"/>
      <c r="AA4" s="391"/>
      <c r="AB4" s="391" t="s">
        <v>33</v>
      </c>
      <c r="AC4" s="391"/>
      <c r="AD4" s="391"/>
      <c r="AE4" s="391" t="s">
        <v>32</v>
      </c>
      <c r="AF4" s="391"/>
      <c r="AG4" s="391"/>
    </row>
    <row r="5" spans="2:33" s="86" customFormat="1" x14ac:dyDescent="0.2">
      <c r="D5" s="245"/>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row>
    <row r="6" spans="2:33" s="86" customFormat="1" x14ac:dyDescent="0.2">
      <c r="D6" s="217"/>
      <c r="E6" s="90"/>
      <c r="F6" s="78"/>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row>
    <row r="7" spans="2:33" s="80" customFormat="1" x14ac:dyDescent="0.2">
      <c r="B7" s="86" t="s">
        <v>128</v>
      </c>
      <c r="C7" s="126" t="s">
        <v>3</v>
      </c>
      <c r="D7" s="246">
        <v>0</v>
      </c>
      <c r="E7" s="257">
        <v>0</v>
      </c>
      <c r="F7" s="258">
        <v>0</v>
      </c>
      <c r="G7" s="174">
        <v>0</v>
      </c>
      <c r="H7" s="192">
        <v>0</v>
      </c>
      <c r="I7" s="179">
        <v>0</v>
      </c>
      <c r="J7" s="174">
        <v>0</v>
      </c>
      <c r="K7" s="192">
        <v>0</v>
      </c>
      <c r="L7" s="179">
        <v>0</v>
      </c>
      <c r="M7" s="174">
        <v>0</v>
      </c>
      <c r="N7" s="192">
        <v>0</v>
      </c>
      <c r="O7" s="179">
        <v>0</v>
      </c>
      <c r="P7" s="174">
        <v>0</v>
      </c>
      <c r="Q7" s="192">
        <v>0</v>
      </c>
      <c r="R7" s="179">
        <v>0</v>
      </c>
      <c r="S7" s="174">
        <v>0</v>
      </c>
      <c r="T7" s="192">
        <v>0</v>
      </c>
      <c r="U7" s="179">
        <v>0</v>
      </c>
      <c r="V7" s="174">
        <v>0</v>
      </c>
      <c r="W7" s="192">
        <v>0</v>
      </c>
      <c r="X7" s="179">
        <v>0</v>
      </c>
      <c r="Y7" s="174">
        <v>0</v>
      </c>
      <c r="Z7" s="115" t="s">
        <v>116</v>
      </c>
      <c r="AA7" s="116" t="s">
        <v>116</v>
      </c>
      <c r="AB7" s="174">
        <v>0</v>
      </c>
      <c r="AC7" s="115" t="s">
        <v>116</v>
      </c>
      <c r="AD7" s="116" t="s">
        <v>116</v>
      </c>
      <c r="AE7" s="174">
        <v>0</v>
      </c>
      <c r="AF7" s="115" t="s">
        <v>116</v>
      </c>
      <c r="AG7" s="116" t="s">
        <v>116</v>
      </c>
    </row>
    <row r="8" spans="2:33" s="86" customFormat="1" x14ac:dyDescent="0.2">
      <c r="B8" s="80"/>
      <c r="C8" s="122" t="s">
        <v>50</v>
      </c>
      <c r="D8" s="246">
        <v>1000</v>
      </c>
      <c r="E8" s="257">
        <v>600</v>
      </c>
      <c r="F8" s="258">
        <v>1400</v>
      </c>
      <c r="G8" s="175">
        <v>900000000</v>
      </c>
      <c r="H8" s="193">
        <v>600000000</v>
      </c>
      <c r="I8" s="180">
        <v>1400000000</v>
      </c>
      <c r="J8" s="175">
        <v>1000000000</v>
      </c>
      <c r="K8" s="193">
        <v>600000000</v>
      </c>
      <c r="L8" s="180">
        <v>1500000000</v>
      </c>
      <c r="M8" s="175">
        <v>900000000</v>
      </c>
      <c r="N8" s="193">
        <v>500000000</v>
      </c>
      <c r="O8" s="180">
        <v>1300000000</v>
      </c>
      <c r="P8" s="175">
        <v>800000000</v>
      </c>
      <c r="Q8" s="193">
        <v>500000000</v>
      </c>
      <c r="R8" s="180">
        <v>1200000000</v>
      </c>
      <c r="S8" s="175">
        <v>800000000</v>
      </c>
      <c r="T8" s="193">
        <v>500000000</v>
      </c>
      <c r="U8" s="180">
        <v>1200000000</v>
      </c>
      <c r="V8" s="175">
        <v>700000000</v>
      </c>
      <c r="W8" s="193">
        <v>400000000</v>
      </c>
      <c r="X8" s="180">
        <v>1100000000</v>
      </c>
      <c r="Y8" s="175">
        <v>600000000</v>
      </c>
      <c r="Z8" s="75" t="s">
        <v>116</v>
      </c>
      <c r="AA8" s="76" t="s">
        <v>116</v>
      </c>
      <c r="AB8" s="175">
        <v>600000000</v>
      </c>
      <c r="AC8" s="75" t="s">
        <v>116</v>
      </c>
      <c r="AD8" s="76" t="s">
        <v>116</v>
      </c>
      <c r="AE8" s="175">
        <v>500000000</v>
      </c>
      <c r="AF8" s="75" t="s">
        <v>116</v>
      </c>
      <c r="AG8" s="76" t="s">
        <v>116</v>
      </c>
    </row>
    <row r="9" spans="2:33" s="86" customFormat="1" x14ac:dyDescent="0.2">
      <c r="B9" s="80"/>
      <c r="C9" s="122" t="s">
        <v>5</v>
      </c>
      <c r="D9" s="246">
        <v>600</v>
      </c>
      <c r="E9" s="257">
        <v>400</v>
      </c>
      <c r="F9" s="258">
        <v>700</v>
      </c>
      <c r="G9" s="175">
        <v>600000000</v>
      </c>
      <c r="H9" s="193">
        <v>500000000</v>
      </c>
      <c r="I9" s="180">
        <v>700000000</v>
      </c>
      <c r="J9" s="175">
        <v>500000000</v>
      </c>
      <c r="K9" s="193">
        <v>400000000</v>
      </c>
      <c r="L9" s="180">
        <v>700000000</v>
      </c>
      <c r="M9" s="175">
        <v>400000000</v>
      </c>
      <c r="N9" s="193">
        <v>300000000</v>
      </c>
      <c r="O9" s="180">
        <v>600000000</v>
      </c>
      <c r="P9" s="175">
        <v>400000000</v>
      </c>
      <c r="Q9" s="193">
        <v>300000000</v>
      </c>
      <c r="R9" s="180">
        <v>500000000</v>
      </c>
      <c r="S9" s="175">
        <v>500000000</v>
      </c>
      <c r="T9" s="193">
        <v>400000000</v>
      </c>
      <c r="U9" s="180">
        <v>600000000</v>
      </c>
      <c r="V9" s="175">
        <v>500000000</v>
      </c>
      <c r="W9" s="193">
        <v>300000000</v>
      </c>
      <c r="X9" s="180">
        <v>700000000</v>
      </c>
      <c r="Y9" s="175">
        <v>400000000</v>
      </c>
      <c r="Z9" s="75" t="s">
        <v>116</v>
      </c>
      <c r="AA9" s="76" t="s">
        <v>116</v>
      </c>
      <c r="AB9" s="175">
        <v>400000000</v>
      </c>
      <c r="AC9" s="75" t="s">
        <v>116</v>
      </c>
      <c r="AD9" s="76" t="s">
        <v>116</v>
      </c>
      <c r="AE9" s="175">
        <v>400000000</v>
      </c>
      <c r="AF9" s="75" t="s">
        <v>116</v>
      </c>
      <c r="AG9" s="76" t="s">
        <v>116</v>
      </c>
    </row>
    <row r="10" spans="2:33" s="86" customFormat="1" x14ac:dyDescent="0.2">
      <c r="B10" s="80"/>
      <c r="C10" s="122" t="s">
        <v>6</v>
      </c>
      <c r="D10" s="246">
        <v>1500</v>
      </c>
      <c r="E10" s="257">
        <v>1100</v>
      </c>
      <c r="F10" s="258">
        <v>2000</v>
      </c>
      <c r="G10" s="175">
        <v>1500000000</v>
      </c>
      <c r="H10" s="193">
        <v>1100000000</v>
      </c>
      <c r="I10" s="180">
        <v>2000000000</v>
      </c>
      <c r="J10" s="175">
        <v>1600000000</v>
      </c>
      <c r="K10" s="193">
        <v>1200000000</v>
      </c>
      <c r="L10" s="180">
        <v>2000000000</v>
      </c>
      <c r="M10" s="175">
        <v>1300000000</v>
      </c>
      <c r="N10" s="193">
        <v>900000000</v>
      </c>
      <c r="O10" s="180">
        <v>1700000000</v>
      </c>
      <c r="P10" s="175">
        <v>1200000000</v>
      </c>
      <c r="Q10" s="193">
        <v>900000000</v>
      </c>
      <c r="R10" s="180">
        <v>1600000000</v>
      </c>
      <c r="S10" s="175">
        <v>1300000000</v>
      </c>
      <c r="T10" s="193">
        <v>1000000000</v>
      </c>
      <c r="U10" s="180">
        <v>1700000000</v>
      </c>
      <c r="V10" s="175">
        <v>1200000000</v>
      </c>
      <c r="W10" s="193">
        <v>900000000</v>
      </c>
      <c r="X10" s="180">
        <v>1600000000</v>
      </c>
      <c r="Y10" s="175">
        <v>1100000000</v>
      </c>
      <c r="Z10" s="193">
        <v>800000000</v>
      </c>
      <c r="AA10" s="180">
        <v>1500000000</v>
      </c>
      <c r="AB10" s="175">
        <v>1000000000</v>
      </c>
      <c r="AC10" s="193">
        <v>700000000</v>
      </c>
      <c r="AD10" s="180">
        <v>1400000000</v>
      </c>
      <c r="AE10" s="175">
        <v>1000000000</v>
      </c>
      <c r="AF10" s="193">
        <v>700000000</v>
      </c>
      <c r="AG10" s="180">
        <v>1200000000</v>
      </c>
    </row>
    <row r="11" spans="2:33" s="80" customFormat="1" x14ac:dyDescent="0.2">
      <c r="C11" s="80" t="s">
        <v>120</v>
      </c>
      <c r="D11" s="246">
        <v>168100</v>
      </c>
      <c r="E11" s="259" t="s">
        <v>119</v>
      </c>
      <c r="F11" s="260" t="s">
        <v>119</v>
      </c>
      <c r="G11" s="174">
        <v>164000000000</v>
      </c>
      <c r="H11" s="113" t="s">
        <v>119</v>
      </c>
      <c r="I11" s="114" t="s">
        <v>119</v>
      </c>
      <c r="J11" s="174">
        <f>'Table 1'!J11</f>
        <v>166600000000</v>
      </c>
      <c r="K11" s="113" t="str">
        <f>'Table 1'!K11</f>
        <v>z</v>
      </c>
      <c r="L11" s="114" t="str">
        <f>'Table 1'!L11</f>
        <v>z</v>
      </c>
      <c r="M11" s="174">
        <f>'Table 1'!M11</f>
        <v>159200000000</v>
      </c>
      <c r="N11" s="113" t="str">
        <f>'Table 1'!N11</f>
        <v>z</v>
      </c>
      <c r="O11" s="114" t="str">
        <f>'Table 1'!O11</f>
        <v>z</v>
      </c>
      <c r="P11" s="174">
        <f>'Table 1'!P11</f>
        <v>153400000000</v>
      </c>
      <c r="Q11" s="113" t="str">
        <f>'Table 1'!Q11</f>
        <v>z</v>
      </c>
      <c r="R11" s="114" t="str">
        <f>'Table 1'!R11</f>
        <v>z</v>
      </c>
      <c r="S11" s="174">
        <f>'Table 1'!S11</f>
        <v>148000000000</v>
      </c>
      <c r="T11" s="113" t="str">
        <f>'Table 1'!T11</f>
        <v>z</v>
      </c>
      <c r="U11" s="114" t="str">
        <f>'Table 1'!U11</f>
        <v>z</v>
      </c>
      <c r="V11" s="174">
        <f>'Table 1'!V11</f>
        <v>135700000000</v>
      </c>
      <c r="W11" s="113" t="str">
        <f>'Table 1'!W11</f>
        <v>z</v>
      </c>
      <c r="X11" s="114" t="str">
        <f>'Table 1'!X11</f>
        <v>z</v>
      </c>
      <c r="Y11" s="174">
        <f>'Table 1'!Y11</f>
        <v>125900000000</v>
      </c>
      <c r="Z11" s="113" t="str">
        <f>'Table 1'!Z11</f>
        <v>z</v>
      </c>
      <c r="AA11" s="114" t="str">
        <f>'Table 1'!AA11</f>
        <v>z</v>
      </c>
      <c r="AB11" s="174">
        <f>'Table 1'!AB11</f>
        <v>119800000000</v>
      </c>
      <c r="AC11" s="113" t="str">
        <f>'Table 1'!AC11</f>
        <v>z</v>
      </c>
      <c r="AD11" s="114" t="str">
        <f>'Table 1'!AD11</f>
        <v>z</v>
      </c>
      <c r="AE11" s="174">
        <f>'Table 1'!AE11</f>
        <v>116300000000</v>
      </c>
      <c r="AF11" s="113" t="str">
        <f>'Table 1'!AF11</f>
        <v>z</v>
      </c>
      <c r="AG11" s="114" t="str">
        <f>'Table 1'!AG11</f>
        <v>z</v>
      </c>
    </row>
    <row r="12" spans="2:33" s="86" customFormat="1" x14ac:dyDescent="0.2">
      <c r="B12" s="80"/>
      <c r="C12" s="122"/>
      <c r="D12" s="217"/>
      <c r="E12" s="77"/>
      <c r="F12" s="78"/>
      <c r="G12" s="128"/>
      <c r="H12" s="77"/>
      <c r="I12" s="78"/>
      <c r="J12" s="128"/>
      <c r="K12" s="77"/>
      <c r="L12" s="78"/>
      <c r="M12" s="128"/>
      <c r="N12" s="77"/>
      <c r="O12" s="78"/>
      <c r="P12" s="128"/>
      <c r="Q12" s="77"/>
      <c r="R12" s="78"/>
      <c r="S12" s="128"/>
      <c r="T12" s="77"/>
      <c r="U12" s="78"/>
      <c r="V12" s="128"/>
      <c r="W12" s="77"/>
      <c r="X12" s="78"/>
      <c r="Y12" s="128"/>
      <c r="Z12" s="77"/>
      <c r="AA12" s="78"/>
      <c r="AB12" s="128"/>
      <c r="AC12" s="77"/>
      <c r="AD12" s="78"/>
      <c r="AE12" s="128"/>
      <c r="AF12" s="77"/>
      <c r="AG12" s="78"/>
    </row>
    <row r="13" spans="2:33" s="86" customFormat="1" x14ac:dyDescent="0.2">
      <c r="B13" s="129" t="s">
        <v>127</v>
      </c>
      <c r="C13" s="130"/>
      <c r="D13" s="247"/>
      <c r="E13" s="69"/>
      <c r="F13" s="51"/>
      <c r="G13" s="131"/>
      <c r="H13" s="69"/>
      <c r="I13" s="51"/>
      <c r="J13" s="132"/>
      <c r="K13" s="50"/>
      <c r="L13" s="51"/>
      <c r="M13" s="132"/>
      <c r="N13" s="50"/>
      <c r="O13" s="51"/>
      <c r="P13" s="132"/>
      <c r="Q13" s="50"/>
      <c r="R13" s="51"/>
      <c r="S13" s="132"/>
      <c r="T13" s="50"/>
      <c r="U13" s="51"/>
      <c r="V13" s="132"/>
      <c r="W13" s="50"/>
      <c r="X13" s="51"/>
      <c r="Y13" s="132"/>
      <c r="Z13" s="50"/>
      <c r="AA13" s="51"/>
      <c r="AB13" s="132"/>
      <c r="AC13" s="50"/>
      <c r="AD13" s="51"/>
      <c r="AE13" s="132"/>
      <c r="AF13" s="50"/>
      <c r="AG13" s="51"/>
    </row>
    <row r="14" spans="2:33" s="86" customFormat="1" x14ac:dyDescent="0.2">
      <c r="B14" s="80"/>
      <c r="C14" s="122"/>
      <c r="D14" s="217"/>
      <c r="E14" s="90"/>
      <c r="F14" s="78"/>
      <c r="G14" s="128"/>
      <c r="H14" s="90"/>
      <c r="I14" s="78"/>
      <c r="J14" s="133"/>
      <c r="K14" s="77"/>
      <c r="L14" s="78"/>
      <c r="M14" s="133"/>
      <c r="N14" s="77"/>
      <c r="O14" s="78"/>
      <c r="P14" s="133"/>
      <c r="Q14" s="77"/>
      <c r="R14" s="78"/>
      <c r="S14" s="133"/>
      <c r="T14" s="77"/>
      <c r="U14" s="78"/>
      <c r="V14" s="133"/>
      <c r="W14" s="77"/>
      <c r="X14" s="78"/>
      <c r="Y14" s="133"/>
      <c r="Z14" s="77"/>
      <c r="AA14" s="78"/>
      <c r="AB14" s="133"/>
      <c r="AC14" s="77"/>
      <c r="AD14" s="78"/>
      <c r="AE14" s="133"/>
      <c r="AF14" s="77"/>
      <c r="AG14" s="78"/>
    </row>
    <row r="15" spans="2:33" s="86" customFormat="1" x14ac:dyDescent="0.2">
      <c r="D15" s="217"/>
      <c r="E15" s="90"/>
      <c r="F15" s="78"/>
      <c r="G15" s="128"/>
      <c r="H15" s="90"/>
      <c r="I15" s="78"/>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row>
    <row r="16" spans="2:33" s="80" customFormat="1" x14ac:dyDescent="0.2">
      <c r="B16" s="86" t="s">
        <v>12</v>
      </c>
      <c r="C16" s="126" t="s">
        <v>3</v>
      </c>
      <c r="D16" s="246">
        <v>0</v>
      </c>
      <c r="E16" s="197">
        <v>0</v>
      </c>
      <c r="F16" s="173">
        <v>0</v>
      </c>
      <c r="G16" s="263" t="s">
        <v>284</v>
      </c>
      <c r="H16" s="194">
        <v>0</v>
      </c>
      <c r="I16" s="178">
        <v>0</v>
      </c>
      <c r="J16" s="174">
        <v>0</v>
      </c>
      <c r="K16" s="192">
        <v>0</v>
      </c>
      <c r="L16" s="179">
        <v>0</v>
      </c>
      <c r="M16" s="174">
        <v>0</v>
      </c>
      <c r="N16" s="192">
        <v>0</v>
      </c>
      <c r="O16" s="179">
        <v>0</v>
      </c>
      <c r="P16" s="174">
        <v>0</v>
      </c>
      <c r="Q16" s="192">
        <v>0</v>
      </c>
      <c r="R16" s="179">
        <v>10000000</v>
      </c>
      <c r="S16" s="174">
        <v>0</v>
      </c>
      <c r="T16" s="192">
        <v>0</v>
      </c>
      <c r="U16" s="179">
        <v>0</v>
      </c>
      <c r="V16" s="174">
        <v>0</v>
      </c>
      <c r="W16" s="192">
        <v>0</v>
      </c>
      <c r="X16" s="179">
        <v>0</v>
      </c>
      <c r="Y16" s="174">
        <v>0</v>
      </c>
      <c r="Z16" s="192">
        <v>0</v>
      </c>
      <c r="AA16" s="179">
        <v>0</v>
      </c>
      <c r="AB16" s="174">
        <v>0</v>
      </c>
      <c r="AC16" s="115" t="s">
        <v>116</v>
      </c>
      <c r="AD16" s="116" t="s">
        <v>116</v>
      </c>
      <c r="AE16" s="174">
        <v>0</v>
      </c>
      <c r="AF16" s="192">
        <v>0</v>
      </c>
      <c r="AG16" s="179">
        <v>0</v>
      </c>
    </row>
    <row r="17" spans="2:33" s="86" customFormat="1" x14ac:dyDescent="0.2">
      <c r="B17" s="80"/>
      <c r="C17" s="122" t="s">
        <v>50</v>
      </c>
      <c r="D17" s="246">
        <v>0</v>
      </c>
      <c r="E17" s="197">
        <v>0</v>
      </c>
      <c r="F17" s="173">
        <v>10</v>
      </c>
      <c r="G17" s="191">
        <v>0</v>
      </c>
      <c r="H17" s="195">
        <v>0</v>
      </c>
      <c r="I17" s="177">
        <v>10000000</v>
      </c>
      <c r="J17" s="175">
        <v>10000000</v>
      </c>
      <c r="K17" s="193">
        <v>0</v>
      </c>
      <c r="L17" s="180">
        <v>10000000</v>
      </c>
      <c r="M17" s="175">
        <v>10000000</v>
      </c>
      <c r="N17" s="193">
        <v>0</v>
      </c>
      <c r="O17" s="180">
        <v>10000000</v>
      </c>
      <c r="P17" s="175">
        <v>0</v>
      </c>
      <c r="Q17" s="193">
        <v>0</v>
      </c>
      <c r="R17" s="180">
        <v>0</v>
      </c>
      <c r="S17" s="175">
        <v>10000000</v>
      </c>
      <c r="T17" s="193">
        <v>0</v>
      </c>
      <c r="U17" s="180">
        <v>20000000</v>
      </c>
      <c r="V17" s="175">
        <v>0</v>
      </c>
      <c r="W17" s="193">
        <v>0</v>
      </c>
      <c r="X17" s="180">
        <v>10000000</v>
      </c>
      <c r="Y17" s="175">
        <v>0</v>
      </c>
      <c r="Z17" s="193">
        <v>0</v>
      </c>
      <c r="AA17" s="180">
        <v>10000000</v>
      </c>
      <c r="AB17" s="175">
        <v>0</v>
      </c>
      <c r="AC17" s="75" t="s">
        <v>116</v>
      </c>
      <c r="AD17" s="76" t="s">
        <v>116</v>
      </c>
      <c r="AE17" s="175">
        <v>0</v>
      </c>
      <c r="AF17" s="193">
        <v>0</v>
      </c>
      <c r="AG17" s="180">
        <v>10000000</v>
      </c>
    </row>
    <row r="18" spans="2:33" s="86" customFormat="1" x14ac:dyDescent="0.2">
      <c r="B18" s="80"/>
      <c r="C18" s="122" t="s">
        <v>5</v>
      </c>
      <c r="D18" s="246">
        <v>30</v>
      </c>
      <c r="E18" s="197">
        <v>10</v>
      </c>
      <c r="F18" s="173">
        <v>50</v>
      </c>
      <c r="G18" s="191">
        <v>10000000</v>
      </c>
      <c r="H18" s="195">
        <v>0</v>
      </c>
      <c r="I18" s="177">
        <v>20000000</v>
      </c>
      <c r="J18" s="175">
        <v>10000000</v>
      </c>
      <c r="K18" s="193">
        <v>10000000</v>
      </c>
      <c r="L18" s="180">
        <v>20000000</v>
      </c>
      <c r="M18" s="175">
        <v>10000000</v>
      </c>
      <c r="N18" s="193">
        <v>0</v>
      </c>
      <c r="O18" s="180">
        <v>10000000</v>
      </c>
      <c r="P18" s="175">
        <v>10000000</v>
      </c>
      <c r="Q18" s="193">
        <v>10000000</v>
      </c>
      <c r="R18" s="180">
        <v>20000000</v>
      </c>
      <c r="S18" s="175">
        <v>20000000</v>
      </c>
      <c r="T18" s="193">
        <v>0</v>
      </c>
      <c r="U18" s="180">
        <v>30000000</v>
      </c>
      <c r="V18" s="175">
        <v>10000000</v>
      </c>
      <c r="W18" s="193">
        <v>0</v>
      </c>
      <c r="X18" s="180">
        <v>10000000</v>
      </c>
      <c r="Y18" s="175">
        <v>0</v>
      </c>
      <c r="Z18" s="193">
        <v>0</v>
      </c>
      <c r="AA18" s="180">
        <v>10000000</v>
      </c>
      <c r="AB18" s="175">
        <v>10000000</v>
      </c>
      <c r="AC18" s="75" t="s">
        <v>116</v>
      </c>
      <c r="AD18" s="76" t="s">
        <v>116</v>
      </c>
      <c r="AE18" s="175">
        <v>10000000</v>
      </c>
      <c r="AF18" s="193">
        <v>10000000</v>
      </c>
      <c r="AG18" s="180">
        <v>10000000</v>
      </c>
    </row>
    <row r="19" spans="2:33" s="86" customFormat="1" x14ac:dyDescent="0.2">
      <c r="B19" s="287" t="s">
        <v>300</v>
      </c>
      <c r="C19" s="122" t="s">
        <v>6</v>
      </c>
      <c r="D19" s="246">
        <v>30</v>
      </c>
      <c r="E19" s="197">
        <v>10</v>
      </c>
      <c r="F19" s="173">
        <v>60</v>
      </c>
      <c r="G19" s="191">
        <v>20000000</v>
      </c>
      <c r="H19" s="195">
        <v>10000000</v>
      </c>
      <c r="I19" s="177">
        <v>30000000</v>
      </c>
      <c r="J19" s="175">
        <v>20000000</v>
      </c>
      <c r="K19" s="193">
        <v>20000000</v>
      </c>
      <c r="L19" s="180">
        <v>30000000</v>
      </c>
      <c r="M19" s="175">
        <v>20000000</v>
      </c>
      <c r="N19" s="193">
        <v>10000000</v>
      </c>
      <c r="O19" s="180">
        <v>20000000</v>
      </c>
      <c r="P19" s="175">
        <v>20000000</v>
      </c>
      <c r="Q19" s="193">
        <v>10000000</v>
      </c>
      <c r="R19" s="180">
        <v>30000000</v>
      </c>
      <c r="S19" s="175">
        <v>30000000</v>
      </c>
      <c r="T19" s="193">
        <v>20000000</v>
      </c>
      <c r="U19" s="180">
        <v>40000000</v>
      </c>
      <c r="V19" s="175">
        <v>10000000</v>
      </c>
      <c r="W19" s="193">
        <v>0</v>
      </c>
      <c r="X19" s="180">
        <v>20000000</v>
      </c>
      <c r="Y19" s="175">
        <v>10000000</v>
      </c>
      <c r="Z19" s="193">
        <v>0</v>
      </c>
      <c r="AA19" s="180">
        <v>10000000</v>
      </c>
      <c r="AB19" s="175">
        <v>10000000</v>
      </c>
      <c r="AC19" s="75" t="s">
        <v>116</v>
      </c>
      <c r="AD19" s="76" t="s">
        <v>116</v>
      </c>
      <c r="AE19" s="175">
        <v>10000000</v>
      </c>
      <c r="AF19" s="193">
        <v>10000000</v>
      </c>
      <c r="AG19" s="180">
        <v>20000000</v>
      </c>
    </row>
    <row r="20" spans="2:33" s="80" customFormat="1" x14ac:dyDescent="0.2">
      <c r="C20" s="80" t="s">
        <v>120</v>
      </c>
      <c r="D20" s="246">
        <v>3110</v>
      </c>
      <c r="E20" s="209" t="s">
        <v>119</v>
      </c>
      <c r="F20" s="210" t="s">
        <v>119</v>
      </c>
      <c r="G20" s="174">
        <v>4400000000</v>
      </c>
      <c r="H20" s="113" t="s">
        <v>119</v>
      </c>
      <c r="I20" s="114" t="s">
        <v>119</v>
      </c>
      <c r="J20" s="174">
        <f>'Table 1'!J20</f>
        <v>5200000000</v>
      </c>
      <c r="K20" s="113" t="str">
        <f>'Table 1'!K20</f>
        <v>z</v>
      </c>
      <c r="L20" s="114" t="str">
        <f>'Table 1'!L20</f>
        <v>z</v>
      </c>
      <c r="M20" s="174">
        <f>'Table 1'!M20</f>
        <v>5000000000</v>
      </c>
      <c r="N20" s="113" t="str">
        <f>'Table 1'!N20</f>
        <v>z</v>
      </c>
      <c r="O20" s="114" t="str">
        <f>'Table 1'!O20</f>
        <v>z</v>
      </c>
      <c r="P20" s="174">
        <f>'Table 1'!P20</f>
        <v>4500000000</v>
      </c>
      <c r="Q20" s="113" t="str">
        <f>'Table 1'!Q20</f>
        <v>z</v>
      </c>
      <c r="R20" s="114" t="str">
        <f>'Table 1'!R20</f>
        <v>z</v>
      </c>
      <c r="S20" s="174">
        <f>'Table 1'!S20</f>
        <v>4800000000</v>
      </c>
      <c r="T20" s="113" t="str">
        <f>'Table 1'!T20</f>
        <v>z</v>
      </c>
      <c r="U20" s="114" t="str">
        <f>'Table 1'!U20</f>
        <v>z</v>
      </c>
      <c r="V20" s="358">
        <f>'Table 1'!V20</f>
        <v>2900000000</v>
      </c>
      <c r="W20" s="113" t="str">
        <f>'Table 1'!W20</f>
        <v>z</v>
      </c>
      <c r="X20" s="114" t="str">
        <f>'Table 1'!X20</f>
        <v>z</v>
      </c>
      <c r="Y20" s="174">
        <f>'Table 1'!Y20</f>
        <v>2200000000</v>
      </c>
      <c r="Z20" s="113" t="str">
        <f>'Table 1'!Z20</f>
        <v>z</v>
      </c>
      <c r="AA20" s="114" t="str">
        <f>'Table 1'!AA20</f>
        <v>z</v>
      </c>
      <c r="AB20" s="174">
        <f>'Table 1'!AB20</f>
        <v>2400000000</v>
      </c>
      <c r="AC20" s="113" t="str">
        <f>'Table 1'!AC20</f>
        <v>z</v>
      </c>
      <c r="AD20" s="114" t="str">
        <f>'Table 1'!AD20</f>
        <v>z</v>
      </c>
      <c r="AE20" s="174">
        <f>'Table 1'!AE20</f>
        <v>2300000000</v>
      </c>
      <c r="AF20" s="113" t="str">
        <f>'Table 1'!AF20</f>
        <v>z</v>
      </c>
      <c r="AG20" s="114" t="str">
        <f>'Table 1'!AG20</f>
        <v>z</v>
      </c>
    </row>
    <row r="21" spans="2:33" s="86" customFormat="1" x14ac:dyDescent="0.2">
      <c r="B21" s="80"/>
      <c r="C21" s="122"/>
      <c r="D21" s="217"/>
      <c r="E21" s="77"/>
      <c r="F21" s="78"/>
      <c r="G21" s="128"/>
      <c r="H21" s="77"/>
      <c r="I21" s="78"/>
      <c r="J21" s="128"/>
      <c r="K21" s="77"/>
      <c r="L21" s="78"/>
      <c r="M21" s="128"/>
      <c r="N21" s="77"/>
      <c r="O21" s="78"/>
      <c r="P21" s="128"/>
      <c r="Q21" s="77"/>
      <c r="R21" s="78"/>
      <c r="S21" s="128"/>
      <c r="T21" s="77"/>
      <c r="U21" s="78"/>
      <c r="V21" s="128"/>
      <c r="W21" s="77"/>
      <c r="X21" s="78"/>
      <c r="Y21" s="128"/>
      <c r="Z21" s="77"/>
      <c r="AA21" s="78"/>
      <c r="AB21" s="128"/>
      <c r="AC21" s="77"/>
      <c r="AD21" s="78"/>
      <c r="AE21" s="128"/>
      <c r="AF21" s="77"/>
      <c r="AG21" s="78"/>
    </row>
    <row r="22" spans="2:33" s="86" customFormat="1" x14ac:dyDescent="0.2">
      <c r="B22" s="80"/>
      <c r="C22" s="122"/>
      <c r="D22" s="217"/>
      <c r="E22" s="77"/>
      <c r="F22" s="78"/>
      <c r="G22" s="128"/>
      <c r="H22" s="77"/>
      <c r="I22" s="78"/>
      <c r="J22" s="128"/>
      <c r="K22" s="77"/>
      <c r="L22" s="78"/>
      <c r="M22" s="128"/>
      <c r="N22" s="77"/>
      <c r="O22" s="78"/>
      <c r="P22" s="128"/>
      <c r="Q22" s="77"/>
      <c r="R22" s="78"/>
      <c r="S22" s="128"/>
      <c r="T22" s="77"/>
      <c r="U22" s="78"/>
      <c r="V22" s="128"/>
      <c r="W22" s="77"/>
      <c r="X22" s="78"/>
      <c r="Y22" s="128"/>
      <c r="Z22" s="77"/>
      <c r="AA22" s="78"/>
      <c r="AB22" s="128"/>
      <c r="AC22" s="77"/>
      <c r="AD22" s="78"/>
      <c r="AE22" s="128"/>
      <c r="AF22" s="77"/>
      <c r="AG22" s="78"/>
    </row>
    <row r="23" spans="2:33" s="86" customFormat="1" x14ac:dyDescent="0.2">
      <c r="D23" s="217"/>
      <c r="E23" s="90"/>
      <c r="F23" s="78"/>
      <c r="G23" s="128"/>
      <c r="H23" s="90"/>
      <c r="I23" s="78"/>
      <c r="J23" s="133"/>
      <c r="K23" s="77"/>
      <c r="L23" s="78"/>
      <c r="M23" s="133"/>
      <c r="N23" s="77"/>
      <c r="O23" s="78"/>
      <c r="P23" s="133"/>
      <c r="Q23" s="77"/>
      <c r="R23" s="78"/>
      <c r="S23" s="133"/>
      <c r="T23" s="77"/>
      <c r="U23" s="78"/>
      <c r="V23" s="133"/>
      <c r="W23" s="77"/>
      <c r="X23" s="78"/>
      <c r="Y23" s="133"/>
      <c r="Z23" s="77"/>
      <c r="AA23" s="78"/>
      <c r="AB23" s="133"/>
      <c r="AC23" s="77"/>
      <c r="AD23" s="78"/>
      <c r="AE23" s="133"/>
      <c r="AF23" s="77"/>
      <c r="AG23" s="78"/>
    </row>
    <row r="24" spans="2:33" s="80" customFormat="1" x14ac:dyDescent="0.2">
      <c r="B24" s="86" t="s">
        <v>107</v>
      </c>
      <c r="C24" s="126" t="s">
        <v>3</v>
      </c>
      <c r="D24" s="246">
        <v>0</v>
      </c>
      <c r="E24" s="197">
        <v>0</v>
      </c>
      <c r="F24" s="173">
        <v>0</v>
      </c>
      <c r="G24" s="190">
        <v>0</v>
      </c>
      <c r="H24" s="194">
        <v>0</v>
      </c>
      <c r="I24" s="179">
        <v>0</v>
      </c>
      <c r="J24" s="162" t="s">
        <v>116</v>
      </c>
      <c r="K24" s="119" t="s">
        <v>116</v>
      </c>
      <c r="L24" s="120" t="s">
        <v>116</v>
      </c>
      <c r="M24" s="162" t="s">
        <v>116</v>
      </c>
      <c r="N24" s="119" t="s">
        <v>116</v>
      </c>
      <c r="O24" s="120" t="s">
        <v>116</v>
      </c>
      <c r="P24" s="162" t="s">
        <v>116</v>
      </c>
      <c r="Q24" s="119" t="s">
        <v>116</v>
      </c>
      <c r="R24" s="120" t="s">
        <v>116</v>
      </c>
      <c r="S24" s="162" t="s">
        <v>116</v>
      </c>
      <c r="T24" s="119" t="s">
        <v>116</v>
      </c>
      <c r="U24" s="120" t="s">
        <v>116</v>
      </c>
      <c r="V24" s="162" t="s">
        <v>116</v>
      </c>
      <c r="W24" s="119" t="s">
        <v>116</v>
      </c>
      <c r="X24" s="120" t="s">
        <v>116</v>
      </c>
      <c r="Y24" s="162" t="s">
        <v>116</v>
      </c>
      <c r="Z24" s="119" t="s">
        <v>116</v>
      </c>
      <c r="AA24" s="120" t="s">
        <v>116</v>
      </c>
      <c r="AB24" s="162" t="s">
        <v>116</v>
      </c>
      <c r="AC24" s="119" t="s">
        <v>116</v>
      </c>
      <c r="AD24" s="120" t="s">
        <v>116</v>
      </c>
      <c r="AE24" s="162" t="s">
        <v>116</v>
      </c>
      <c r="AF24" s="119" t="s">
        <v>116</v>
      </c>
      <c r="AG24" s="120" t="s">
        <v>116</v>
      </c>
    </row>
    <row r="25" spans="2:33" s="86" customFormat="1" x14ac:dyDescent="0.2">
      <c r="B25" s="80"/>
      <c r="C25" s="122" t="s">
        <v>50</v>
      </c>
      <c r="D25" s="246">
        <v>100</v>
      </c>
      <c r="E25" s="197">
        <v>70</v>
      </c>
      <c r="F25" s="173">
        <v>120</v>
      </c>
      <c r="G25" s="191">
        <v>50000000</v>
      </c>
      <c r="H25" s="195">
        <v>30000000</v>
      </c>
      <c r="I25" s="180">
        <v>70000000</v>
      </c>
      <c r="J25" s="123" t="s">
        <v>116</v>
      </c>
      <c r="K25" s="38" t="s">
        <v>116</v>
      </c>
      <c r="L25" s="26" t="s">
        <v>116</v>
      </c>
      <c r="M25" s="123" t="s">
        <v>116</v>
      </c>
      <c r="N25" s="38" t="s">
        <v>116</v>
      </c>
      <c r="O25" s="26" t="s">
        <v>116</v>
      </c>
      <c r="P25" s="123" t="s">
        <v>116</v>
      </c>
      <c r="Q25" s="38" t="s">
        <v>116</v>
      </c>
      <c r="R25" s="26" t="s">
        <v>116</v>
      </c>
      <c r="S25" s="123" t="s">
        <v>116</v>
      </c>
      <c r="T25" s="38" t="s">
        <v>116</v>
      </c>
      <c r="U25" s="26" t="s">
        <v>116</v>
      </c>
      <c r="V25" s="123" t="s">
        <v>116</v>
      </c>
      <c r="W25" s="38" t="s">
        <v>116</v>
      </c>
      <c r="X25" s="26" t="s">
        <v>116</v>
      </c>
      <c r="Y25" s="123" t="s">
        <v>116</v>
      </c>
      <c r="Z25" s="38" t="s">
        <v>116</v>
      </c>
      <c r="AA25" s="26" t="s">
        <v>116</v>
      </c>
      <c r="AB25" s="123" t="s">
        <v>116</v>
      </c>
      <c r="AC25" s="38" t="s">
        <v>116</v>
      </c>
      <c r="AD25" s="26" t="s">
        <v>116</v>
      </c>
      <c r="AE25" s="123" t="s">
        <v>116</v>
      </c>
      <c r="AF25" s="38" t="s">
        <v>116</v>
      </c>
      <c r="AG25" s="26" t="s">
        <v>116</v>
      </c>
    </row>
    <row r="26" spans="2:33" s="86" customFormat="1" x14ac:dyDescent="0.2">
      <c r="B26" s="80"/>
      <c r="C26" s="122" t="s">
        <v>5</v>
      </c>
      <c r="D26" s="246">
        <v>160</v>
      </c>
      <c r="E26" s="197">
        <v>120</v>
      </c>
      <c r="F26" s="173">
        <v>220</v>
      </c>
      <c r="G26" s="191">
        <v>140000000</v>
      </c>
      <c r="H26" s="195">
        <v>110000000</v>
      </c>
      <c r="I26" s="180">
        <v>160000000</v>
      </c>
      <c r="J26" s="123" t="s">
        <v>116</v>
      </c>
      <c r="K26" s="38" t="s">
        <v>116</v>
      </c>
      <c r="L26" s="26" t="s">
        <v>116</v>
      </c>
      <c r="M26" s="123" t="s">
        <v>116</v>
      </c>
      <c r="N26" s="38" t="s">
        <v>116</v>
      </c>
      <c r="O26" s="26" t="s">
        <v>116</v>
      </c>
      <c r="P26" s="123" t="s">
        <v>116</v>
      </c>
      <c r="Q26" s="38" t="s">
        <v>116</v>
      </c>
      <c r="R26" s="26" t="s">
        <v>116</v>
      </c>
      <c r="S26" s="123" t="s">
        <v>116</v>
      </c>
      <c r="T26" s="38" t="s">
        <v>116</v>
      </c>
      <c r="U26" s="26" t="s">
        <v>116</v>
      </c>
      <c r="V26" s="123" t="s">
        <v>116</v>
      </c>
      <c r="W26" s="38" t="s">
        <v>116</v>
      </c>
      <c r="X26" s="26" t="s">
        <v>116</v>
      </c>
      <c r="Y26" s="123" t="s">
        <v>116</v>
      </c>
      <c r="Z26" s="38" t="s">
        <v>116</v>
      </c>
      <c r="AA26" s="26" t="s">
        <v>116</v>
      </c>
      <c r="AB26" s="123" t="s">
        <v>116</v>
      </c>
      <c r="AC26" s="38" t="s">
        <v>116</v>
      </c>
      <c r="AD26" s="26" t="s">
        <v>116</v>
      </c>
      <c r="AE26" s="123" t="s">
        <v>116</v>
      </c>
      <c r="AF26" s="38" t="s">
        <v>116</v>
      </c>
      <c r="AG26" s="26" t="s">
        <v>116</v>
      </c>
    </row>
    <row r="27" spans="2:33" s="86" customFormat="1" x14ac:dyDescent="0.2">
      <c r="B27" s="287" t="s">
        <v>300</v>
      </c>
      <c r="C27" s="122" t="s">
        <v>6</v>
      </c>
      <c r="D27" s="246">
        <v>260</v>
      </c>
      <c r="E27" s="197">
        <v>210</v>
      </c>
      <c r="F27" s="173">
        <v>320</v>
      </c>
      <c r="G27" s="191">
        <v>190000000</v>
      </c>
      <c r="H27" s="195">
        <v>160000000</v>
      </c>
      <c r="I27" s="180">
        <v>220000000</v>
      </c>
      <c r="J27" s="123" t="s">
        <v>116</v>
      </c>
      <c r="K27" s="38" t="s">
        <v>116</v>
      </c>
      <c r="L27" s="26" t="s">
        <v>116</v>
      </c>
      <c r="M27" s="123" t="s">
        <v>116</v>
      </c>
      <c r="N27" s="38" t="s">
        <v>116</v>
      </c>
      <c r="O27" s="26" t="s">
        <v>116</v>
      </c>
      <c r="P27" s="123" t="s">
        <v>116</v>
      </c>
      <c r="Q27" s="38" t="s">
        <v>116</v>
      </c>
      <c r="R27" s="26" t="s">
        <v>116</v>
      </c>
      <c r="S27" s="123" t="s">
        <v>116</v>
      </c>
      <c r="T27" s="38" t="s">
        <v>116</v>
      </c>
      <c r="U27" s="26" t="s">
        <v>116</v>
      </c>
      <c r="V27" s="123" t="s">
        <v>116</v>
      </c>
      <c r="W27" s="38" t="s">
        <v>116</v>
      </c>
      <c r="X27" s="26" t="s">
        <v>116</v>
      </c>
      <c r="Y27" s="123" t="s">
        <v>116</v>
      </c>
      <c r="Z27" s="38" t="s">
        <v>116</v>
      </c>
      <c r="AA27" s="26" t="s">
        <v>116</v>
      </c>
      <c r="AB27" s="123" t="s">
        <v>116</v>
      </c>
      <c r="AC27" s="38" t="s">
        <v>116</v>
      </c>
      <c r="AD27" s="26" t="s">
        <v>116</v>
      </c>
      <c r="AE27" s="123" t="s">
        <v>116</v>
      </c>
      <c r="AF27" s="38" t="s">
        <v>116</v>
      </c>
      <c r="AG27" s="26" t="s">
        <v>116</v>
      </c>
    </row>
    <row r="28" spans="2:33" s="80" customFormat="1" x14ac:dyDescent="0.2">
      <c r="C28" s="80" t="s">
        <v>120</v>
      </c>
      <c r="D28" s="246">
        <v>12850</v>
      </c>
      <c r="E28" s="209" t="s">
        <v>119</v>
      </c>
      <c r="F28" s="210" t="s">
        <v>119</v>
      </c>
      <c r="G28" s="174">
        <v>10500000000</v>
      </c>
      <c r="H28" s="113" t="s">
        <v>119</v>
      </c>
      <c r="I28" s="114" t="s">
        <v>119</v>
      </c>
      <c r="J28" s="127" t="str">
        <f>'Table 1'!J28</f>
        <v>:</v>
      </c>
      <c r="K28" s="113" t="str">
        <f>'Table 1'!K28</f>
        <v>z</v>
      </c>
      <c r="L28" s="114" t="str">
        <f>'Table 1'!L28</f>
        <v>z</v>
      </c>
      <c r="M28" s="127" t="str">
        <f>'Table 1'!M28</f>
        <v>:</v>
      </c>
      <c r="N28" s="113" t="str">
        <f>'Table 1'!N28</f>
        <v>z</v>
      </c>
      <c r="O28" s="114" t="str">
        <f>'Table 1'!O28</f>
        <v>z</v>
      </c>
      <c r="P28" s="127" t="str">
        <f>'Table 1'!P28</f>
        <v>:</v>
      </c>
      <c r="Q28" s="113" t="str">
        <f>'Table 1'!Q28</f>
        <v>z</v>
      </c>
      <c r="R28" s="114" t="str">
        <f>'Table 1'!R28</f>
        <v>z</v>
      </c>
      <c r="S28" s="127" t="str">
        <f>'Table 1'!S28</f>
        <v>:</v>
      </c>
      <c r="T28" s="113" t="str">
        <f>'Table 1'!T28</f>
        <v>z</v>
      </c>
      <c r="U28" s="114" t="str">
        <f>'Table 1'!U28</f>
        <v>z</v>
      </c>
      <c r="V28" s="127" t="str">
        <f>'Table 1'!V28</f>
        <v>:</v>
      </c>
      <c r="W28" s="113" t="str">
        <f>'Table 1'!W28</f>
        <v>z</v>
      </c>
      <c r="X28" s="114" t="str">
        <f>'Table 1'!X28</f>
        <v>z</v>
      </c>
      <c r="Y28" s="127" t="str">
        <f>'Table 1'!Y28</f>
        <v>:</v>
      </c>
      <c r="Z28" s="113" t="str">
        <f>'Table 1'!Z28</f>
        <v>z</v>
      </c>
      <c r="AA28" s="114" t="str">
        <f>'Table 1'!AA28</f>
        <v>z</v>
      </c>
      <c r="AB28" s="127" t="str">
        <f>'Table 1'!AB28</f>
        <v>:</v>
      </c>
      <c r="AC28" s="113" t="str">
        <f>'Table 1'!AC28</f>
        <v>z</v>
      </c>
      <c r="AD28" s="114" t="str">
        <f>'Table 1'!AD28</f>
        <v>z</v>
      </c>
      <c r="AE28" s="127" t="str">
        <f>'Table 1'!AE28</f>
        <v>:</v>
      </c>
      <c r="AF28" s="113" t="str">
        <f>'Table 1'!AF28</f>
        <v>z</v>
      </c>
      <c r="AG28" s="114" t="str">
        <f>'Table 1'!AG28</f>
        <v>z</v>
      </c>
    </row>
    <row r="29" spans="2:33" s="86" customFormat="1" x14ac:dyDescent="0.2">
      <c r="B29" s="80"/>
      <c r="C29" s="122"/>
      <c r="D29" s="217"/>
      <c r="E29" s="77"/>
      <c r="F29" s="78"/>
      <c r="G29" s="128"/>
      <c r="H29" s="77"/>
      <c r="I29" s="78"/>
      <c r="J29" s="128"/>
      <c r="K29" s="77"/>
      <c r="L29" s="78"/>
      <c r="M29" s="128"/>
      <c r="N29" s="77"/>
      <c r="O29" s="78"/>
      <c r="P29" s="128"/>
      <c r="Q29" s="77"/>
      <c r="R29" s="78"/>
      <c r="S29" s="128"/>
      <c r="T29" s="77"/>
      <c r="U29" s="78"/>
      <c r="V29" s="128"/>
      <c r="W29" s="77"/>
      <c r="X29" s="78"/>
      <c r="Y29" s="128"/>
      <c r="Z29" s="77"/>
      <c r="AA29" s="78"/>
      <c r="AB29" s="128"/>
      <c r="AC29" s="77"/>
      <c r="AD29" s="78"/>
      <c r="AE29" s="128"/>
      <c r="AF29" s="77"/>
      <c r="AG29" s="78"/>
    </row>
    <row r="30" spans="2:33" s="86" customFormat="1" x14ac:dyDescent="0.2">
      <c r="B30" s="80"/>
      <c r="C30" s="122"/>
      <c r="D30" s="217"/>
      <c r="E30" s="77"/>
      <c r="F30" s="78"/>
      <c r="G30" s="128"/>
      <c r="H30" s="77"/>
      <c r="I30" s="78"/>
      <c r="J30" s="128"/>
      <c r="K30" s="77"/>
      <c r="L30" s="78"/>
      <c r="M30" s="128"/>
      <c r="N30" s="77"/>
      <c r="O30" s="78"/>
      <c r="P30" s="128"/>
      <c r="Q30" s="77"/>
      <c r="R30" s="78"/>
      <c r="S30" s="128"/>
      <c r="T30" s="77"/>
      <c r="U30" s="78"/>
      <c r="V30" s="128"/>
      <c r="W30" s="77"/>
      <c r="X30" s="78"/>
      <c r="Y30" s="128"/>
      <c r="Z30" s="77"/>
      <c r="AA30" s="78"/>
      <c r="AB30" s="128"/>
      <c r="AC30" s="77"/>
      <c r="AD30" s="78"/>
      <c r="AE30" s="128"/>
      <c r="AF30" s="77"/>
      <c r="AG30" s="78"/>
    </row>
    <row r="31" spans="2:33" s="86" customFormat="1" x14ac:dyDescent="0.2">
      <c r="D31" s="217"/>
      <c r="E31" s="90"/>
      <c r="F31" s="78"/>
      <c r="G31" s="128"/>
      <c r="H31" s="90"/>
      <c r="I31" s="78"/>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row>
    <row r="32" spans="2:33" s="80" customFormat="1" x14ac:dyDescent="0.2">
      <c r="B32" s="86" t="s">
        <v>10</v>
      </c>
      <c r="C32" s="126" t="s">
        <v>3</v>
      </c>
      <c r="D32" s="246">
        <v>0</v>
      </c>
      <c r="E32" s="197">
        <v>0</v>
      </c>
      <c r="F32" s="173">
        <v>0</v>
      </c>
      <c r="G32" s="263" t="s">
        <v>284</v>
      </c>
      <c r="H32" s="194">
        <v>0</v>
      </c>
      <c r="I32" s="178">
        <v>10000000</v>
      </c>
      <c r="J32" s="174">
        <v>0</v>
      </c>
      <c r="K32" s="192">
        <v>0</v>
      </c>
      <c r="L32" s="179">
        <v>0</v>
      </c>
      <c r="M32" s="174">
        <v>0</v>
      </c>
      <c r="N32" s="192">
        <v>0</v>
      </c>
      <c r="O32" s="179">
        <v>0</v>
      </c>
      <c r="P32" s="174">
        <v>0</v>
      </c>
      <c r="Q32" s="192">
        <v>0</v>
      </c>
      <c r="R32" s="179">
        <v>0</v>
      </c>
      <c r="S32" s="174">
        <v>0</v>
      </c>
      <c r="T32" s="192">
        <v>0</v>
      </c>
      <c r="U32" s="179">
        <v>0</v>
      </c>
      <c r="V32" s="174">
        <v>0</v>
      </c>
      <c r="W32" s="192">
        <v>0</v>
      </c>
      <c r="X32" s="179">
        <v>0</v>
      </c>
      <c r="Y32" s="174">
        <v>0</v>
      </c>
      <c r="Z32" s="192">
        <v>0</v>
      </c>
      <c r="AA32" s="179">
        <v>10000000</v>
      </c>
      <c r="AB32" s="174">
        <v>0</v>
      </c>
      <c r="AC32" s="192">
        <v>0</v>
      </c>
      <c r="AD32" s="179">
        <v>0</v>
      </c>
      <c r="AE32" s="174">
        <v>0</v>
      </c>
      <c r="AF32" s="192">
        <v>0</v>
      </c>
      <c r="AG32" s="179">
        <v>0</v>
      </c>
    </row>
    <row r="33" spans="2:33" s="86" customFormat="1" x14ac:dyDescent="0.2">
      <c r="B33" s="80"/>
      <c r="C33" s="122" t="s">
        <v>50</v>
      </c>
      <c r="D33" s="246">
        <v>50</v>
      </c>
      <c r="E33" s="197">
        <v>30</v>
      </c>
      <c r="F33" s="173">
        <v>60</v>
      </c>
      <c r="G33" s="191">
        <v>80000000</v>
      </c>
      <c r="H33" s="195">
        <v>60000000</v>
      </c>
      <c r="I33" s="177">
        <v>110000000</v>
      </c>
      <c r="J33" s="175">
        <v>90000000</v>
      </c>
      <c r="K33" s="193">
        <v>70000000</v>
      </c>
      <c r="L33" s="180">
        <v>110000000</v>
      </c>
      <c r="M33" s="175">
        <v>70000000</v>
      </c>
      <c r="N33" s="193">
        <v>50000000</v>
      </c>
      <c r="O33" s="180">
        <v>90000000</v>
      </c>
      <c r="P33" s="175">
        <v>70000000</v>
      </c>
      <c r="Q33" s="193">
        <v>50000000</v>
      </c>
      <c r="R33" s="180">
        <v>80000000</v>
      </c>
      <c r="S33" s="248" t="s">
        <v>287</v>
      </c>
      <c r="T33" s="193">
        <v>60000000</v>
      </c>
      <c r="U33" s="180">
        <v>100000000</v>
      </c>
      <c r="V33" s="175">
        <v>40000000</v>
      </c>
      <c r="W33" s="193">
        <v>30000000</v>
      </c>
      <c r="X33" s="180">
        <v>50000000</v>
      </c>
      <c r="Y33" s="175">
        <v>30000000</v>
      </c>
      <c r="Z33" s="193">
        <v>10000000</v>
      </c>
      <c r="AA33" s="180">
        <v>60000000</v>
      </c>
      <c r="AB33" s="175">
        <v>20000000</v>
      </c>
      <c r="AC33" s="193">
        <v>10000000</v>
      </c>
      <c r="AD33" s="180">
        <v>30000000</v>
      </c>
      <c r="AE33" s="175">
        <v>20000000</v>
      </c>
      <c r="AF33" s="193">
        <v>0</v>
      </c>
      <c r="AG33" s="180">
        <v>30000000</v>
      </c>
    </row>
    <row r="34" spans="2:33" s="86" customFormat="1" x14ac:dyDescent="0.2">
      <c r="B34" s="80"/>
      <c r="C34" s="122" t="s">
        <v>5</v>
      </c>
      <c r="D34" s="246">
        <v>70</v>
      </c>
      <c r="E34" s="197">
        <v>50</v>
      </c>
      <c r="F34" s="173">
        <v>90</v>
      </c>
      <c r="G34" s="191">
        <v>90000000</v>
      </c>
      <c r="H34" s="195">
        <v>60000000</v>
      </c>
      <c r="I34" s="177">
        <v>110000000</v>
      </c>
      <c r="J34" s="175">
        <v>90000000</v>
      </c>
      <c r="K34" s="193">
        <v>70000000</v>
      </c>
      <c r="L34" s="180">
        <v>110000000</v>
      </c>
      <c r="M34" s="175">
        <v>80000000</v>
      </c>
      <c r="N34" s="193">
        <v>60000000</v>
      </c>
      <c r="O34" s="180">
        <v>90000000</v>
      </c>
      <c r="P34" s="175">
        <v>90000000</v>
      </c>
      <c r="Q34" s="193">
        <v>70000000</v>
      </c>
      <c r="R34" s="180">
        <v>110000000</v>
      </c>
      <c r="S34" s="175">
        <v>100000000</v>
      </c>
      <c r="T34" s="193">
        <v>80000000</v>
      </c>
      <c r="U34" s="180">
        <v>120000000</v>
      </c>
      <c r="V34" s="175">
        <v>90000000</v>
      </c>
      <c r="W34" s="193">
        <v>70000000</v>
      </c>
      <c r="X34" s="180">
        <v>110000000</v>
      </c>
      <c r="Y34" s="175">
        <v>90000000</v>
      </c>
      <c r="Z34" s="193">
        <v>70000000</v>
      </c>
      <c r="AA34" s="180">
        <v>110000000</v>
      </c>
      <c r="AB34" s="175">
        <v>90000000</v>
      </c>
      <c r="AC34" s="193">
        <v>60000000</v>
      </c>
      <c r="AD34" s="180">
        <v>120000000</v>
      </c>
      <c r="AE34" s="175">
        <v>90000000</v>
      </c>
      <c r="AF34" s="193">
        <v>40000000</v>
      </c>
      <c r="AG34" s="180">
        <v>150000000</v>
      </c>
    </row>
    <row r="35" spans="2:33" s="86" customFormat="1" x14ac:dyDescent="0.2">
      <c r="B35" s="287" t="s">
        <v>300</v>
      </c>
      <c r="C35" s="122" t="s">
        <v>6</v>
      </c>
      <c r="D35" s="246">
        <v>110</v>
      </c>
      <c r="E35" s="197">
        <v>90</v>
      </c>
      <c r="F35" s="173">
        <v>140</v>
      </c>
      <c r="G35" s="191">
        <v>170000000</v>
      </c>
      <c r="H35" s="195">
        <v>140000000</v>
      </c>
      <c r="I35" s="177">
        <v>210000000</v>
      </c>
      <c r="J35" s="248" t="s">
        <v>286</v>
      </c>
      <c r="K35" s="193">
        <v>150000000</v>
      </c>
      <c r="L35" s="180">
        <v>210000000</v>
      </c>
      <c r="M35" s="175">
        <v>150000000</v>
      </c>
      <c r="N35" s="193">
        <v>130000000</v>
      </c>
      <c r="O35" s="180">
        <v>170000000</v>
      </c>
      <c r="P35" s="175">
        <v>160000000</v>
      </c>
      <c r="Q35" s="193">
        <v>130000000</v>
      </c>
      <c r="R35" s="180">
        <v>190000000</v>
      </c>
      <c r="S35" s="175">
        <v>180000000</v>
      </c>
      <c r="T35" s="193">
        <v>150000000</v>
      </c>
      <c r="U35" s="180">
        <v>210000000</v>
      </c>
      <c r="V35" s="175">
        <v>130000000</v>
      </c>
      <c r="W35" s="193">
        <v>100000000</v>
      </c>
      <c r="X35" s="180">
        <v>150000000</v>
      </c>
      <c r="Y35" s="175">
        <v>120000000</v>
      </c>
      <c r="Z35" s="193">
        <v>90000000</v>
      </c>
      <c r="AA35" s="180">
        <v>150000000</v>
      </c>
      <c r="AB35" s="175">
        <v>110000000</v>
      </c>
      <c r="AC35" s="193">
        <v>80000000</v>
      </c>
      <c r="AD35" s="180">
        <v>130000000</v>
      </c>
      <c r="AE35" s="175">
        <v>110000000</v>
      </c>
      <c r="AF35" s="193">
        <v>70000000</v>
      </c>
      <c r="AG35" s="180">
        <v>150000000</v>
      </c>
    </row>
    <row r="36" spans="2:33" s="80" customFormat="1" x14ac:dyDescent="0.2">
      <c r="C36" s="80" t="s">
        <v>120</v>
      </c>
      <c r="D36" s="246">
        <v>6700</v>
      </c>
      <c r="E36" s="113" t="s">
        <v>119</v>
      </c>
      <c r="F36" s="114" t="s">
        <v>119</v>
      </c>
      <c r="G36" s="174">
        <v>7200000000</v>
      </c>
      <c r="H36" s="113" t="s">
        <v>119</v>
      </c>
      <c r="I36" s="114" t="s">
        <v>119</v>
      </c>
      <c r="J36" s="174">
        <f>'Table 1'!J36</f>
        <v>7600000000</v>
      </c>
      <c r="K36" s="113" t="str">
        <f>'Table 1'!K36</f>
        <v>z</v>
      </c>
      <c r="L36" s="114" t="str">
        <f>'Table 1'!L36</f>
        <v>z</v>
      </c>
      <c r="M36" s="174">
        <f>'Table 1'!M36</f>
        <v>8200000000</v>
      </c>
      <c r="N36" s="113" t="str">
        <f>'Table 1'!N36</f>
        <v>z</v>
      </c>
      <c r="O36" s="114" t="str">
        <f>'Table 1'!O36</f>
        <v>z</v>
      </c>
      <c r="P36" s="174">
        <f>'Table 1'!P36</f>
        <v>8300000000</v>
      </c>
      <c r="Q36" s="113" t="str">
        <f>'Table 1'!Q36</f>
        <v>z</v>
      </c>
      <c r="R36" s="114" t="str">
        <f>'Table 1'!R36</f>
        <v>z</v>
      </c>
      <c r="S36" s="174">
        <f>'Table 1'!S36</f>
        <v>8200000000</v>
      </c>
      <c r="T36" s="113" t="str">
        <f>'Table 1'!T36</f>
        <v>z</v>
      </c>
      <c r="U36" s="114" t="str">
        <f>'Table 1'!U36</f>
        <v>z</v>
      </c>
      <c r="V36" s="174">
        <f>'Table 1'!V36</f>
        <v>7800000000</v>
      </c>
      <c r="W36" s="113" t="str">
        <f>'Table 1'!W36</f>
        <v>z</v>
      </c>
      <c r="X36" s="114" t="str">
        <f>'Table 1'!X36</f>
        <v>z</v>
      </c>
      <c r="Y36" s="174">
        <f>'Table 1'!Y36</f>
        <v>7500000000</v>
      </c>
      <c r="Z36" s="113" t="str">
        <f>'Table 1'!Z36</f>
        <v>z</v>
      </c>
      <c r="AA36" s="114" t="str">
        <f>'Table 1'!AA36</f>
        <v>z</v>
      </c>
      <c r="AB36" s="174">
        <f>'Table 1'!AB36</f>
        <v>7000000000</v>
      </c>
      <c r="AC36" s="113" t="str">
        <f>'Table 1'!AC36</f>
        <v>z</v>
      </c>
      <c r="AD36" s="114" t="str">
        <f>'Table 1'!AD36</f>
        <v>z</v>
      </c>
      <c r="AE36" s="174">
        <f>'Table 1'!AE36</f>
        <v>6500000000</v>
      </c>
      <c r="AF36" s="113" t="str">
        <f>'Table 1'!AF36</f>
        <v>z</v>
      </c>
      <c r="AG36" s="114" t="str">
        <f>'Table 1'!AG36</f>
        <v>z</v>
      </c>
    </row>
    <row r="37" spans="2:33" s="86" customFormat="1" x14ac:dyDescent="0.2">
      <c r="B37" s="80"/>
      <c r="C37" s="122"/>
      <c r="D37" s="217"/>
      <c r="E37" s="77"/>
      <c r="F37" s="78"/>
      <c r="G37" s="128"/>
      <c r="H37" s="77"/>
      <c r="I37" s="78"/>
      <c r="J37" s="128"/>
      <c r="K37" s="77"/>
      <c r="L37" s="78"/>
      <c r="M37" s="128"/>
      <c r="N37" s="77"/>
      <c r="O37" s="78"/>
      <c r="P37" s="128"/>
      <c r="Q37" s="77"/>
      <c r="R37" s="78"/>
      <c r="S37" s="128"/>
      <c r="T37" s="77"/>
      <c r="U37" s="78"/>
      <c r="V37" s="128"/>
      <c r="W37" s="77"/>
      <c r="X37" s="78"/>
      <c r="Y37" s="128"/>
      <c r="Z37" s="77"/>
      <c r="AA37" s="78"/>
      <c r="AB37" s="128"/>
      <c r="AC37" s="77"/>
      <c r="AD37" s="78"/>
      <c r="AE37" s="128"/>
      <c r="AF37" s="77"/>
      <c r="AG37" s="78"/>
    </row>
    <row r="38" spans="2:33" s="86" customFormat="1" x14ac:dyDescent="0.2">
      <c r="B38" s="80"/>
      <c r="C38" s="122"/>
      <c r="D38" s="217"/>
      <c r="E38" s="77"/>
      <c r="F38" s="78"/>
      <c r="G38" s="128"/>
      <c r="H38" s="77"/>
      <c r="I38" s="78"/>
      <c r="J38" s="128"/>
      <c r="K38" s="77"/>
      <c r="L38" s="78"/>
      <c r="M38" s="128"/>
      <c r="N38" s="77"/>
      <c r="O38" s="78"/>
      <c r="P38" s="128"/>
      <c r="Q38" s="77"/>
      <c r="R38" s="78"/>
      <c r="S38" s="128"/>
      <c r="T38" s="77"/>
      <c r="U38" s="78"/>
      <c r="V38" s="128"/>
      <c r="W38" s="77"/>
      <c r="X38" s="78"/>
      <c r="Y38" s="128"/>
      <c r="Z38" s="77"/>
      <c r="AA38" s="78"/>
      <c r="AB38" s="128"/>
      <c r="AC38" s="77"/>
      <c r="AD38" s="78"/>
      <c r="AE38" s="128"/>
      <c r="AF38" s="77"/>
      <c r="AG38" s="78"/>
    </row>
    <row r="39" spans="2:33" s="86" customFormat="1" x14ac:dyDescent="0.2">
      <c r="C39" s="137"/>
      <c r="D39" s="217"/>
      <c r="E39" s="90"/>
      <c r="F39" s="78"/>
      <c r="G39" s="128"/>
      <c r="H39" s="90"/>
      <c r="I39" s="78"/>
      <c r="J39" s="64"/>
      <c r="K39" s="22"/>
      <c r="L39" s="22"/>
      <c r="M39" s="64"/>
      <c r="N39" s="22"/>
      <c r="O39" s="22"/>
      <c r="P39" s="64"/>
      <c r="Q39" s="22"/>
      <c r="R39" s="22"/>
      <c r="S39" s="64"/>
      <c r="T39" s="22"/>
      <c r="U39" s="22"/>
      <c r="V39" s="64"/>
      <c r="W39" s="22"/>
      <c r="X39" s="22"/>
      <c r="Y39" s="64"/>
      <c r="Z39" s="22"/>
      <c r="AA39" s="22"/>
      <c r="AB39" s="64"/>
      <c r="AC39" s="22"/>
      <c r="AD39" s="22"/>
      <c r="AE39" s="64"/>
      <c r="AF39" s="22"/>
      <c r="AG39" s="22"/>
    </row>
    <row r="40" spans="2:33" s="80" customFormat="1" ht="14.25" x14ac:dyDescent="0.2">
      <c r="B40" s="122" t="s">
        <v>223</v>
      </c>
      <c r="C40" s="126" t="s">
        <v>3</v>
      </c>
      <c r="D40" s="246">
        <v>0</v>
      </c>
      <c r="E40" s="197">
        <v>0</v>
      </c>
      <c r="F40" s="369">
        <v>0</v>
      </c>
      <c r="G40" s="190">
        <v>0</v>
      </c>
      <c r="H40" s="194">
        <v>0</v>
      </c>
      <c r="I40" s="178">
        <v>0</v>
      </c>
      <c r="J40" s="174">
        <v>0</v>
      </c>
      <c r="K40" s="192">
        <v>0</v>
      </c>
      <c r="L40" s="179">
        <v>0</v>
      </c>
      <c r="M40" s="174">
        <v>0</v>
      </c>
      <c r="N40" s="192">
        <v>0</v>
      </c>
      <c r="O40" s="179">
        <v>0</v>
      </c>
      <c r="P40" s="174">
        <v>0</v>
      </c>
      <c r="Q40" s="192">
        <v>0</v>
      </c>
      <c r="R40" s="179">
        <v>0</v>
      </c>
      <c r="S40" s="174">
        <v>0</v>
      </c>
      <c r="T40" s="192">
        <v>0</v>
      </c>
      <c r="U40" s="179">
        <v>0</v>
      </c>
      <c r="V40" s="174">
        <v>0</v>
      </c>
      <c r="W40" s="192">
        <v>0</v>
      </c>
      <c r="X40" s="179">
        <v>0</v>
      </c>
      <c r="Y40" s="174">
        <v>0</v>
      </c>
      <c r="Z40" s="192">
        <v>0</v>
      </c>
      <c r="AA40" s="179">
        <v>0</v>
      </c>
      <c r="AB40" s="174">
        <v>0</v>
      </c>
      <c r="AC40" s="115" t="s">
        <v>116</v>
      </c>
      <c r="AD40" s="116" t="s">
        <v>116</v>
      </c>
      <c r="AE40" s="174">
        <v>0</v>
      </c>
      <c r="AF40" s="115" t="s">
        <v>116</v>
      </c>
      <c r="AG40" s="116" t="s">
        <v>116</v>
      </c>
    </row>
    <row r="41" spans="2:33" s="86" customFormat="1" x14ac:dyDescent="0.2">
      <c r="B41" s="80"/>
      <c r="C41" s="122" t="s">
        <v>50</v>
      </c>
      <c r="D41" s="246">
        <v>270</v>
      </c>
      <c r="E41" s="197">
        <v>200</v>
      </c>
      <c r="F41" s="369">
        <v>380</v>
      </c>
      <c r="G41" s="191">
        <v>290000000</v>
      </c>
      <c r="H41" s="195">
        <v>250000000</v>
      </c>
      <c r="I41" s="177">
        <v>320000000</v>
      </c>
      <c r="J41" s="175">
        <v>290000000</v>
      </c>
      <c r="K41" s="193">
        <v>240000000</v>
      </c>
      <c r="L41" s="180">
        <v>360000000</v>
      </c>
      <c r="M41" s="175">
        <v>240000000</v>
      </c>
      <c r="N41" s="193">
        <v>200000000</v>
      </c>
      <c r="O41" s="180">
        <v>280000000</v>
      </c>
      <c r="P41" s="175">
        <v>220000000</v>
      </c>
      <c r="Q41" s="193">
        <v>190000000</v>
      </c>
      <c r="R41" s="180">
        <v>250000000</v>
      </c>
      <c r="S41" s="175">
        <v>220000000</v>
      </c>
      <c r="T41" s="193">
        <v>170000000</v>
      </c>
      <c r="U41" s="180">
        <v>270000000</v>
      </c>
      <c r="V41" s="175">
        <v>170000000</v>
      </c>
      <c r="W41" s="193">
        <v>150000000</v>
      </c>
      <c r="X41" s="180">
        <v>190000000</v>
      </c>
      <c r="Y41" s="175">
        <v>140000000</v>
      </c>
      <c r="Z41" s="193">
        <v>110000000</v>
      </c>
      <c r="AA41" s="180">
        <v>180000000</v>
      </c>
      <c r="AB41" s="175">
        <v>140000000</v>
      </c>
      <c r="AC41" s="75" t="s">
        <v>116</v>
      </c>
      <c r="AD41" s="76" t="s">
        <v>116</v>
      </c>
      <c r="AE41" s="175">
        <v>100000000</v>
      </c>
      <c r="AF41" s="75" t="s">
        <v>116</v>
      </c>
      <c r="AG41" s="76" t="s">
        <v>116</v>
      </c>
    </row>
    <row r="42" spans="2:33" s="86" customFormat="1" x14ac:dyDescent="0.2">
      <c r="B42" s="80"/>
      <c r="C42" s="122" t="s">
        <v>5</v>
      </c>
      <c r="D42" s="246">
        <v>70</v>
      </c>
      <c r="E42" s="197">
        <v>50</v>
      </c>
      <c r="F42" s="369">
        <v>80</v>
      </c>
      <c r="G42" s="191">
        <v>80000000</v>
      </c>
      <c r="H42" s="195">
        <v>60000000</v>
      </c>
      <c r="I42" s="177">
        <v>100000000</v>
      </c>
      <c r="J42" s="175">
        <v>90000000</v>
      </c>
      <c r="K42" s="193">
        <v>70000000</v>
      </c>
      <c r="L42" s="180">
        <v>120000000</v>
      </c>
      <c r="M42" s="175">
        <v>70000000</v>
      </c>
      <c r="N42" s="193">
        <v>50000000</v>
      </c>
      <c r="O42" s="180">
        <v>90000000</v>
      </c>
      <c r="P42" s="175">
        <v>50000000</v>
      </c>
      <c r="Q42" s="193">
        <v>40000000</v>
      </c>
      <c r="R42" s="180">
        <v>60000000</v>
      </c>
      <c r="S42" s="175">
        <v>80000000</v>
      </c>
      <c r="T42" s="193">
        <v>40000000</v>
      </c>
      <c r="U42" s="180">
        <v>140000000</v>
      </c>
      <c r="V42" s="175">
        <v>40000000</v>
      </c>
      <c r="W42" s="193">
        <v>30000000</v>
      </c>
      <c r="X42" s="180">
        <v>50000000</v>
      </c>
      <c r="Y42" s="175">
        <v>60000000</v>
      </c>
      <c r="Z42" s="193">
        <v>40000000</v>
      </c>
      <c r="AA42" s="180">
        <v>80000000</v>
      </c>
      <c r="AB42" s="175">
        <v>70000000</v>
      </c>
      <c r="AC42" s="75" t="s">
        <v>116</v>
      </c>
      <c r="AD42" s="76" t="s">
        <v>116</v>
      </c>
      <c r="AE42" s="175">
        <v>100000000</v>
      </c>
      <c r="AF42" s="75" t="s">
        <v>116</v>
      </c>
      <c r="AG42" s="76" t="s">
        <v>116</v>
      </c>
    </row>
    <row r="43" spans="2:33" s="86" customFormat="1" x14ac:dyDescent="0.2">
      <c r="B43" s="287" t="s">
        <v>300</v>
      </c>
      <c r="C43" s="122" t="s">
        <v>6</v>
      </c>
      <c r="D43" s="246">
        <v>340</v>
      </c>
      <c r="E43" s="197">
        <v>270</v>
      </c>
      <c r="F43" s="369">
        <v>440</v>
      </c>
      <c r="G43" s="191">
        <v>370000000</v>
      </c>
      <c r="H43" s="195">
        <v>330000000</v>
      </c>
      <c r="I43" s="177">
        <v>410000000</v>
      </c>
      <c r="J43" s="175">
        <v>380000000</v>
      </c>
      <c r="K43" s="193">
        <v>320000000</v>
      </c>
      <c r="L43" s="180">
        <v>450000000</v>
      </c>
      <c r="M43" s="175">
        <v>310000000</v>
      </c>
      <c r="N43" s="193">
        <v>270000000</v>
      </c>
      <c r="O43" s="180">
        <v>360000000</v>
      </c>
      <c r="P43" s="175">
        <v>270000000</v>
      </c>
      <c r="Q43" s="193">
        <v>240000000</v>
      </c>
      <c r="R43" s="180">
        <v>300000000</v>
      </c>
      <c r="S43" s="175">
        <v>300000000</v>
      </c>
      <c r="T43" s="193">
        <v>230000000</v>
      </c>
      <c r="U43" s="180">
        <v>370000000</v>
      </c>
      <c r="V43" s="175">
        <v>210000000</v>
      </c>
      <c r="W43" s="193">
        <v>190000000</v>
      </c>
      <c r="X43" s="180">
        <v>240000000</v>
      </c>
      <c r="Y43" s="175">
        <v>190000000</v>
      </c>
      <c r="Z43" s="193">
        <v>170000000</v>
      </c>
      <c r="AA43" s="180">
        <v>220000000</v>
      </c>
      <c r="AB43" s="175">
        <v>210000000</v>
      </c>
      <c r="AC43" s="75" t="s">
        <v>116</v>
      </c>
      <c r="AD43" s="76" t="s">
        <v>116</v>
      </c>
      <c r="AE43" s="175">
        <v>190000000</v>
      </c>
      <c r="AF43" s="75" t="s">
        <v>116</v>
      </c>
      <c r="AG43" s="76" t="s">
        <v>116</v>
      </c>
    </row>
    <row r="44" spans="2:33" s="80" customFormat="1" x14ac:dyDescent="0.2">
      <c r="C44" s="80" t="s">
        <v>120</v>
      </c>
      <c r="D44" s="246">
        <v>24300</v>
      </c>
      <c r="E44" s="209" t="s">
        <v>119</v>
      </c>
      <c r="F44" s="370" t="s">
        <v>119</v>
      </c>
      <c r="G44" s="174">
        <v>24200000000</v>
      </c>
      <c r="H44" s="113" t="s">
        <v>119</v>
      </c>
      <c r="I44" s="114" t="s">
        <v>119</v>
      </c>
      <c r="J44" s="174">
        <f>'Table 1'!J44</f>
        <v>23700000000</v>
      </c>
      <c r="K44" s="113" t="str">
        <f>'Table 1'!K44</f>
        <v>z</v>
      </c>
      <c r="L44" s="114" t="str">
        <f>'Table 1'!L44</f>
        <v>z</v>
      </c>
      <c r="M44" s="174">
        <f>'Table 1'!M44</f>
        <v>22800000000</v>
      </c>
      <c r="N44" s="113" t="str">
        <f>'Table 1'!N44</f>
        <v>z</v>
      </c>
      <c r="O44" s="114" t="str">
        <f>'Table 1'!O44</f>
        <v>z</v>
      </c>
      <c r="P44" s="174">
        <f>'Table 1'!P44</f>
        <v>21400000000</v>
      </c>
      <c r="Q44" s="113" t="str">
        <f>'Table 1'!Q44</f>
        <v>z</v>
      </c>
      <c r="R44" s="114" t="str">
        <f>'Table 1'!R44</f>
        <v>z</v>
      </c>
      <c r="S44" s="174">
        <f>'Table 1'!S44</f>
        <v>20000000000</v>
      </c>
      <c r="T44" s="113" t="str">
        <f>'Table 1'!T44</f>
        <v>z</v>
      </c>
      <c r="U44" s="114" t="str">
        <f>'Table 1'!U44</f>
        <v>z</v>
      </c>
      <c r="V44" s="174">
        <f>'Table 1'!V44</f>
        <v>17100000000</v>
      </c>
      <c r="W44" s="113" t="str">
        <f>'Table 1'!W44</f>
        <v>z</v>
      </c>
      <c r="X44" s="114" t="str">
        <f>'Table 1'!X44</f>
        <v>z</v>
      </c>
      <c r="Y44" s="174">
        <f>'Table 1'!Y44</f>
        <v>15800000000</v>
      </c>
      <c r="Z44" s="113" t="str">
        <f>'Table 1'!Z44</f>
        <v>z</v>
      </c>
      <c r="AA44" s="114" t="str">
        <f>'Table 1'!AA44</f>
        <v>z</v>
      </c>
      <c r="AB44" s="174">
        <f>'Table 1'!AB44</f>
        <v>14900000000</v>
      </c>
      <c r="AC44" s="113" t="str">
        <f>'Table 1'!AC44</f>
        <v>z</v>
      </c>
      <c r="AD44" s="114" t="str">
        <f>'Table 1'!AD44</f>
        <v>z</v>
      </c>
      <c r="AE44" s="174">
        <f>'Table 1'!AE44</f>
        <v>13900000000</v>
      </c>
      <c r="AF44" s="113" t="str">
        <f>'Table 1'!AF44</f>
        <v>z</v>
      </c>
      <c r="AG44" s="114" t="str">
        <f>'Table 1'!AG44</f>
        <v>z</v>
      </c>
    </row>
    <row r="45" spans="2:33" s="86" customFormat="1" x14ac:dyDescent="0.2">
      <c r="B45" s="80"/>
      <c r="C45" s="122"/>
      <c r="D45" s="217"/>
      <c r="E45" s="207"/>
      <c r="F45" s="365"/>
      <c r="G45" s="128"/>
      <c r="H45" s="77"/>
      <c r="I45" s="78"/>
      <c r="J45" s="128"/>
      <c r="K45" s="77"/>
      <c r="L45" s="78"/>
      <c r="M45" s="128"/>
      <c r="N45" s="77"/>
      <c r="O45" s="78"/>
      <c r="P45" s="128"/>
      <c r="Q45" s="77"/>
      <c r="R45" s="78"/>
      <c r="S45" s="175"/>
      <c r="T45" s="77"/>
      <c r="U45" s="78"/>
      <c r="V45" s="128"/>
      <c r="W45" s="77"/>
      <c r="X45" s="78"/>
      <c r="Y45" s="128"/>
      <c r="Z45" s="77"/>
      <c r="AA45" s="78"/>
      <c r="AB45" s="128"/>
      <c r="AC45" s="77"/>
      <c r="AD45" s="78"/>
      <c r="AE45" s="128"/>
      <c r="AF45" s="77"/>
      <c r="AG45" s="78"/>
    </row>
    <row r="46" spans="2:33" s="86" customFormat="1" x14ac:dyDescent="0.2">
      <c r="B46" s="80"/>
      <c r="C46" s="122"/>
      <c r="D46" s="217"/>
      <c r="E46" s="207"/>
      <c r="F46" s="365"/>
      <c r="G46" s="128"/>
      <c r="H46" s="77"/>
      <c r="I46" s="78"/>
      <c r="J46" s="128"/>
      <c r="K46" s="77"/>
      <c r="L46" s="78"/>
      <c r="M46" s="128"/>
      <c r="N46" s="77"/>
      <c r="O46" s="78"/>
      <c r="P46" s="128"/>
      <c r="Q46" s="77"/>
      <c r="R46" s="78"/>
      <c r="S46" s="128"/>
      <c r="T46" s="77"/>
      <c r="U46" s="78"/>
      <c r="V46" s="128"/>
      <c r="W46" s="77"/>
      <c r="X46" s="78"/>
      <c r="Y46" s="128"/>
      <c r="Z46" s="77"/>
      <c r="AA46" s="78"/>
      <c r="AB46" s="128"/>
      <c r="AC46" s="77"/>
      <c r="AD46" s="78"/>
      <c r="AE46" s="128"/>
      <c r="AF46" s="77"/>
      <c r="AG46" s="78"/>
    </row>
    <row r="47" spans="2:33" s="86" customFormat="1" x14ac:dyDescent="0.2">
      <c r="C47" s="137"/>
      <c r="D47" s="217"/>
      <c r="E47" s="90"/>
      <c r="F47" s="365"/>
      <c r="G47" s="128"/>
      <c r="H47" s="90"/>
      <c r="I47" s="78"/>
      <c r="J47" s="64"/>
      <c r="K47" s="22"/>
      <c r="L47" s="22"/>
      <c r="M47" s="64"/>
      <c r="N47" s="22"/>
      <c r="O47" s="22"/>
      <c r="P47" s="64"/>
      <c r="Q47" s="22"/>
      <c r="R47" s="22"/>
      <c r="S47" s="64"/>
      <c r="T47" s="22"/>
      <c r="U47" s="22"/>
      <c r="V47" s="64"/>
      <c r="W47" s="22"/>
      <c r="X47" s="22"/>
      <c r="Y47" s="64"/>
      <c r="Z47" s="22"/>
      <c r="AA47" s="22"/>
      <c r="AB47" s="64"/>
      <c r="AC47" s="22"/>
      <c r="AD47" s="22"/>
      <c r="AE47" s="64"/>
      <c r="AF47" s="22"/>
      <c r="AG47" s="22"/>
    </row>
    <row r="48" spans="2:33" s="80" customFormat="1" ht="14.25" x14ac:dyDescent="0.2">
      <c r="B48" s="92" t="s">
        <v>224</v>
      </c>
      <c r="C48" s="126" t="s">
        <v>3</v>
      </c>
      <c r="D48" s="246">
        <v>0</v>
      </c>
      <c r="E48" s="197">
        <v>0</v>
      </c>
      <c r="F48" s="369">
        <v>0</v>
      </c>
      <c r="G48" s="190">
        <v>0</v>
      </c>
      <c r="H48" s="194">
        <v>0</v>
      </c>
      <c r="I48" s="178">
        <v>0</v>
      </c>
      <c r="J48" s="174">
        <v>0</v>
      </c>
      <c r="K48" s="192">
        <v>0</v>
      </c>
      <c r="L48" s="179">
        <v>0</v>
      </c>
      <c r="M48" s="174">
        <v>0</v>
      </c>
      <c r="N48" s="192">
        <v>0</v>
      </c>
      <c r="O48" s="179">
        <v>0</v>
      </c>
      <c r="P48" s="127" t="s">
        <v>116</v>
      </c>
      <c r="Q48" s="115" t="s">
        <v>116</v>
      </c>
      <c r="R48" s="116" t="s">
        <v>116</v>
      </c>
      <c r="S48" s="127" t="s">
        <v>116</v>
      </c>
      <c r="T48" s="115" t="s">
        <v>116</v>
      </c>
      <c r="U48" s="116" t="s">
        <v>116</v>
      </c>
      <c r="V48" s="127" t="s">
        <v>116</v>
      </c>
      <c r="W48" s="115" t="s">
        <v>116</v>
      </c>
      <c r="X48" s="116" t="s">
        <v>116</v>
      </c>
      <c r="Y48" s="127" t="s">
        <v>116</v>
      </c>
      <c r="Z48" s="115" t="s">
        <v>116</v>
      </c>
      <c r="AA48" s="116" t="s">
        <v>116</v>
      </c>
      <c r="AB48" s="127" t="s">
        <v>116</v>
      </c>
      <c r="AC48" s="115" t="s">
        <v>116</v>
      </c>
      <c r="AD48" s="116" t="s">
        <v>116</v>
      </c>
      <c r="AE48" s="127" t="s">
        <v>116</v>
      </c>
      <c r="AF48" s="115" t="s">
        <v>116</v>
      </c>
      <c r="AG48" s="116" t="s">
        <v>116</v>
      </c>
    </row>
    <row r="49" spans="2:33" s="86" customFormat="1" x14ac:dyDescent="0.2">
      <c r="B49" s="92"/>
      <c r="C49" s="122" t="s">
        <v>50</v>
      </c>
      <c r="D49" s="246">
        <v>250</v>
      </c>
      <c r="E49" s="197">
        <v>170</v>
      </c>
      <c r="F49" s="369">
        <v>350</v>
      </c>
      <c r="G49" s="191">
        <v>250000000</v>
      </c>
      <c r="H49" s="195">
        <v>220000000</v>
      </c>
      <c r="I49" s="177">
        <v>290000000</v>
      </c>
      <c r="J49" s="175">
        <v>250000000</v>
      </c>
      <c r="K49" s="193">
        <v>200000000</v>
      </c>
      <c r="L49" s="180">
        <v>320000000</v>
      </c>
      <c r="M49" s="175">
        <v>220000000</v>
      </c>
      <c r="N49" s="193">
        <v>180000000</v>
      </c>
      <c r="O49" s="180">
        <v>260000000</v>
      </c>
      <c r="P49" s="128" t="s">
        <v>116</v>
      </c>
      <c r="Q49" s="75" t="s">
        <v>116</v>
      </c>
      <c r="R49" s="76" t="s">
        <v>116</v>
      </c>
      <c r="S49" s="128" t="s">
        <v>116</v>
      </c>
      <c r="T49" s="75" t="s">
        <v>116</v>
      </c>
      <c r="U49" s="76" t="s">
        <v>116</v>
      </c>
      <c r="V49" s="128" t="s">
        <v>116</v>
      </c>
      <c r="W49" s="75" t="s">
        <v>116</v>
      </c>
      <c r="X49" s="76" t="s">
        <v>116</v>
      </c>
      <c r="Y49" s="128" t="s">
        <v>116</v>
      </c>
      <c r="Z49" s="75" t="s">
        <v>116</v>
      </c>
      <c r="AA49" s="76" t="s">
        <v>116</v>
      </c>
      <c r="AB49" s="128" t="s">
        <v>116</v>
      </c>
      <c r="AC49" s="75" t="s">
        <v>116</v>
      </c>
      <c r="AD49" s="76" t="s">
        <v>116</v>
      </c>
      <c r="AE49" s="128" t="s">
        <v>116</v>
      </c>
      <c r="AF49" s="75" t="s">
        <v>116</v>
      </c>
      <c r="AG49" s="76" t="s">
        <v>116</v>
      </c>
    </row>
    <row r="50" spans="2:33" s="86" customFormat="1" x14ac:dyDescent="0.2">
      <c r="B50" s="92"/>
      <c r="C50" s="122" t="s">
        <v>5</v>
      </c>
      <c r="D50" s="246">
        <v>50</v>
      </c>
      <c r="E50" s="197">
        <v>40</v>
      </c>
      <c r="F50" s="369">
        <v>70</v>
      </c>
      <c r="G50" s="191">
        <v>60000000</v>
      </c>
      <c r="H50" s="195">
        <v>50000000</v>
      </c>
      <c r="I50" s="177">
        <v>80000000</v>
      </c>
      <c r="J50" s="175">
        <v>80000000</v>
      </c>
      <c r="K50" s="193">
        <v>60000000</v>
      </c>
      <c r="L50" s="180">
        <v>110000000</v>
      </c>
      <c r="M50" s="175">
        <v>60000000</v>
      </c>
      <c r="N50" s="193">
        <v>40000000</v>
      </c>
      <c r="O50" s="180">
        <v>70000000</v>
      </c>
      <c r="P50" s="128" t="s">
        <v>116</v>
      </c>
      <c r="Q50" s="75" t="s">
        <v>116</v>
      </c>
      <c r="R50" s="76" t="s">
        <v>116</v>
      </c>
      <c r="S50" s="128" t="s">
        <v>116</v>
      </c>
      <c r="T50" s="75" t="s">
        <v>116</v>
      </c>
      <c r="U50" s="76" t="s">
        <v>116</v>
      </c>
      <c r="V50" s="128" t="s">
        <v>116</v>
      </c>
      <c r="W50" s="75" t="s">
        <v>116</v>
      </c>
      <c r="X50" s="76" t="s">
        <v>116</v>
      </c>
      <c r="Y50" s="128" t="s">
        <v>116</v>
      </c>
      <c r="Z50" s="75" t="s">
        <v>116</v>
      </c>
      <c r="AA50" s="76" t="s">
        <v>116</v>
      </c>
      <c r="AB50" s="128" t="s">
        <v>116</v>
      </c>
      <c r="AC50" s="75" t="s">
        <v>116</v>
      </c>
      <c r="AD50" s="76" t="s">
        <v>116</v>
      </c>
      <c r="AE50" s="128" t="s">
        <v>116</v>
      </c>
      <c r="AF50" s="75" t="s">
        <v>116</v>
      </c>
      <c r="AG50" s="76" t="s">
        <v>116</v>
      </c>
    </row>
    <row r="51" spans="2:33" s="86" customFormat="1" x14ac:dyDescent="0.2">
      <c r="B51" s="288" t="s">
        <v>300</v>
      </c>
      <c r="C51" s="122" t="s">
        <v>6</v>
      </c>
      <c r="D51" s="246">
        <v>300</v>
      </c>
      <c r="E51" s="197">
        <v>230</v>
      </c>
      <c r="F51" s="369">
        <v>400</v>
      </c>
      <c r="G51" s="191">
        <v>320000000</v>
      </c>
      <c r="H51" s="195">
        <v>280000000</v>
      </c>
      <c r="I51" s="177">
        <v>360000000</v>
      </c>
      <c r="J51" s="175">
        <v>330000000</v>
      </c>
      <c r="K51" s="193">
        <v>270000000</v>
      </c>
      <c r="L51" s="180">
        <v>410000000</v>
      </c>
      <c r="M51" s="175">
        <v>280000000</v>
      </c>
      <c r="N51" s="193">
        <v>240000000</v>
      </c>
      <c r="O51" s="180">
        <v>320000000</v>
      </c>
      <c r="P51" s="128" t="s">
        <v>116</v>
      </c>
      <c r="Q51" s="75" t="s">
        <v>116</v>
      </c>
      <c r="R51" s="76" t="s">
        <v>116</v>
      </c>
      <c r="S51" s="128" t="s">
        <v>116</v>
      </c>
      <c r="T51" s="75" t="s">
        <v>116</v>
      </c>
      <c r="U51" s="76" t="s">
        <v>116</v>
      </c>
      <c r="V51" s="128" t="s">
        <v>116</v>
      </c>
      <c r="W51" s="75" t="s">
        <v>116</v>
      </c>
      <c r="X51" s="76" t="s">
        <v>116</v>
      </c>
      <c r="Y51" s="128" t="s">
        <v>116</v>
      </c>
      <c r="Z51" s="75" t="s">
        <v>116</v>
      </c>
      <c r="AA51" s="76" t="s">
        <v>116</v>
      </c>
      <c r="AB51" s="128" t="s">
        <v>116</v>
      </c>
      <c r="AC51" s="75" t="s">
        <v>116</v>
      </c>
      <c r="AD51" s="76" t="s">
        <v>116</v>
      </c>
      <c r="AE51" s="128" t="s">
        <v>116</v>
      </c>
      <c r="AF51" s="75" t="s">
        <v>116</v>
      </c>
      <c r="AG51" s="76" t="s">
        <v>116</v>
      </c>
    </row>
    <row r="52" spans="2:33" s="80" customFormat="1" x14ac:dyDescent="0.2">
      <c r="B52" s="92"/>
      <c r="C52" s="80" t="s">
        <v>120</v>
      </c>
      <c r="D52" s="246">
        <v>17700</v>
      </c>
      <c r="E52" s="209" t="s">
        <v>119</v>
      </c>
      <c r="F52" s="370" t="s">
        <v>119</v>
      </c>
      <c r="G52" s="174">
        <v>17600000000</v>
      </c>
      <c r="H52" s="113" t="s">
        <v>119</v>
      </c>
      <c r="I52" s="114" t="s">
        <v>119</v>
      </c>
      <c r="J52" s="127"/>
      <c r="K52" s="113" t="str">
        <f>'Table 1'!K52</f>
        <v>z</v>
      </c>
      <c r="L52" s="114" t="str">
        <f>'Table 1'!L52</f>
        <v>z</v>
      </c>
      <c r="M52" s="127"/>
      <c r="N52" s="113" t="str">
        <f>'Table 1'!N52</f>
        <v>z</v>
      </c>
      <c r="O52" s="114" t="str">
        <f>'Table 1'!O52</f>
        <v>z</v>
      </c>
      <c r="P52" s="127"/>
      <c r="Q52" s="113" t="str">
        <f>'Table 1'!Q52</f>
        <v>z</v>
      </c>
      <c r="R52" s="114" t="str">
        <f>'Table 1'!R52</f>
        <v>z</v>
      </c>
      <c r="S52" s="127"/>
      <c r="T52" s="113" t="str">
        <f>'Table 1'!T52</f>
        <v>z</v>
      </c>
      <c r="U52" s="114" t="str">
        <f>'Table 1'!U52</f>
        <v>z</v>
      </c>
      <c r="V52" s="127"/>
      <c r="W52" s="113" t="str">
        <f>'Table 1'!W52</f>
        <v>z</v>
      </c>
      <c r="X52" s="114" t="str">
        <f>'Table 1'!X52</f>
        <v>z</v>
      </c>
      <c r="Y52" s="127"/>
      <c r="Z52" s="113" t="str">
        <f>'Table 1'!Z52</f>
        <v>z</v>
      </c>
      <c r="AA52" s="114" t="str">
        <f>'Table 1'!AA52</f>
        <v>z</v>
      </c>
      <c r="AB52" s="127"/>
      <c r="AC52" s="113" t="str">
        <f>'Table 1'!AC52</f>
        <v>z</v>
      </c>
      <c r="AD52" s="114" t="str">
        <f>'Table 1'!AD52</f>
        <v>z</v>
      </c>
      <c r="AE52" s="127"/>
      <c r="AF52" s="113" t="str">
        <f>'Table 1'!AF52</f>
        <v>z</v>
      </c>
      <c r="AG52" s="114" t="str">
        <f>'Table 1'!AG52</f>
        <v>z</v>
      </c>
    </row>
    <row r="53" spans="2:33" s="86" customFormat="1" x14ac:dyDescent="0.2">
      <c r="B53" s="92"/>
      <c r="C53" s="122"/>
      <c r="D53" s="217"/>
      <c r="E53" s="207"/>
      <c r="F53" s="365"/>
      <c r="G53" s="128"/>
      <c r="H53" s="77"/>
      <c r="I53" s="78"/>
      <c r="J53" s="128"/>
      <c r="K53" s="77"/>
      <c r="L53" s="78"/>
      <c r="M53" s="128"/>
      <c r="N53" s="77"/>
      <c r="O53" s="78"/>
      <c r="P53" s="128"/>
      <c r="Q53" s="77"/>
      <c r="R53" s="78"/>
      <c r="S53" s="128"/>
      <c r="T53" s="77"/>
      <c r="U53" s="78"/>
      <c r="V53" s="128"/>
      <c r="W53" s="77"/>
      <c r="X53" s="78"/>
      <c r="Y53" s="128"/>
      <c r="Z53" s="77"/>
      <c r="AA53" s="78"/>
      <c r="AB53" s="128"/>
      <c r="AC53" s="77"/>
      <c r="AD53" s="78"/>
      <c r="AE53" s="128"/>
      <c r="AF53" s="77"/>
      <c r="AG53" s="78"/>
    </row>
    <row r="54" spans="2:33" s="86" customFormat="1" x14ac:dyDescent="0.2">
      <c r="B54" s="92"/>
      <c r="C54" s="122"/>
      <c r="D54" s="217"/>
      <c r="E54" s="207"/>
      <c r="F54" s="365"/>
      <c r="G54" s="128"/>
      <c r="H54" s="77"/>
      <c r="I54" s="78"/>
      <c r="J54" s="128"/>
      <c r="K54" s="77"/>
      <c r="L54" s="78"/>
      <c r="M54" s="128"/>
      <c r="N54" s="77"/>
      <c r="O54" s="78"/>
      <c r="P54" s="128"/>
      <c r="Q54" s="77"/>
      <c r="R54" s="78"/>
      <c r="S54" s="128"/>
      <c r="T54" s="77"/>
      <c r="U54" s="78"/>
      <c r="V54" s="128"/>
      <c r="W54" s="77"/>
      <c r="X54" s="78"/>
      <c r="Y54" s="128"/>
      <c r="Z54" s="77"/>
      <c r="AA54" s="78"/>
      <c r="AB54" s="128"/>
      <c r="AC54" s="77"/>
      <c r="AD54" s="78"/>
      <c r="AE54" s="128"/>
      <c r="AF54" s="77"/>
      <c r="AG54" s="78"/>
    </row>
    <row r="55" spans="2:33" s="86" customFormat="1" x14ac:dyDescent="0.2">
      <c r="C55" s="137"/>
      <c r="D55" s="217"/>
      <c r="E55" s="90"/>
      <c r="F55" s="365"/>
      <c r="G55" s="64"/>
      <c r="H55" s="22"/>
      <c r="I55" s="22"/>
      <c r="J55" s="64"/>
      <c r="K55" s="22"/>
      <c r="L55" s="22"/>
      <c r="M55" s="64"/>
      <c r="N55" s="22"/>
      <c r="O55" s="22"/>
      <c r="P55" s="64"/>
      <c r="Q55" s="22"/>
      <c r="R55" s="22"/>
      <c r="S55" s="64"/>
      <c r="T55" s="22"/>
      <c r="U55" s="22"/>
      <c r="V55" s="64"/>
      <c r="W55" s="22"/>
      <c r="X55" s="22"/>
      <c r="Y55" s="64"/>
      <c r="Z55" s="22"/>
      <c r="AA55" s="22"/>
      <c r="AB55" s="64"/>
      <c r="AC55" s="22"/>
      <c r="AD55" s="22"/>
      <c r="AE55" s="64"/>
      <c r="AF55" s="22"/>
      <c r="AG55" s="22"/>
    </row>
    <row r="56" spans="2:33" s="80" customFormat="1" ht="14.25" x14ac:dyDescent="0.2">
      <c r="B56" s="92" t="s">
        <v>225</v>
      </c>
      <c r="C56" s="126" t="s">
        <v>3</v>
      </c>
      <c r="D56" s="246">
        <v>0</v>
      </c>
      <c r="E56" s="197">
        <v>0</v>
      </c>
      <c r="F56" s="369">
        <v>0</v>
      </c>
      <c r="G56" s="190">
        <v>0</v>
      </c>
      <c r="H56" s="194">
        <v>0</v>
      </c>
      <c r="I56" s="178">
        <v>0</v>
      </c>
      <c r="J56" s="174">
        <v>0</v>
      </c>
      <c r="K56" s="192">
        <v>0</v>
      </c>
      <c r="L56" s="179">
        <v>0</v>
      </c>
      <c r="M56" s="174">
        <v>0</v>
      </c>
      <c r="N56" s="192">
        <v>0</v>
      </c>
      <c r="O56" s="179">
        <v>0</v>
      </c>
      <c r="P56" s="127" t="s">
        <v>116</v>
      </c>
      <c r="Q56" s="115" t="s">
        <v>116</v>
      </c>
      <c r="R56" s="116" t="s">
        <v>116</v>
      </c>
      <c r="S56" s="127" t="s">
        <v>116</v>
      </c>
      <c r="T56" s="115" t="s">
        <v>116</v>
      </c>
      <c r="U56" s="116" t="s">
        <v>116</v>
      </c>
      <c r="V56" s="127" t="s">
        <v>116</v>
      </c>
      <c r="W56" s="115" t="s">
        <v>116</v>
      </c>
      <c r="X56" s="116" t="s">
        <v>116</v>
      </c>
      <c r="Y56" s="127" t="s">
        <v>116</v>
      </c>
      <c r="Z56" s="115" t="s">
        <v>116</v>
      </c>
      <c r="AA56" s="116" t="s">
        <v>116</v>
      </c>
      <c r="AB56" s="127" t="s">
        <v>116</v>
      </c>
      <c r="AC56" s="115" t="s">
        <v>116</v>
      </c>
      <c r="AD56" s="116" t="s">
        <v>116</v>
      </c>
      <c r="AE56" s="127" t="s">
        <v>116</v>
      </c>
      <c r="AF56" s="115" t="s">
        <v>116</v>
      </c>
      <c r="AG56" s="116" t="s">
        <v>116</v>
      </c>
    </row>
    <row r="57" spans="2:33" s="86" customFormat="1" x14ac:dyDescent="0.2">
      <c r="B57" s="92"/>
      <c r="C57" s="122" t="s">
        <v>50</v>
      </c>
      <c r="D57" s="246">
        <v>20</v>
      </c>
      <c r="E57" s="197">
        <v>10</v>
      </c>
      <c r="F57" s="369">
        <v>40</v>
      </c>
      <c r="G57" s="191">
        <v>30000000</v>
      </c>
      <c r="H57" s="195">
        <v>20000000</v>
      </c>
      <c r="I57" s="177">
        <v>50000000</v>
      </c>
      <c r="J57" s="175">
        <v>40000000</v>
      </c>
      <c r="K57" s="193">
        <v>30000000</v>
      </c>
      <c r="L57" s="180">
        <v>50000000</v>
      </c>
      <c r="M57" s="175">
        <v>20000000</v>
      </c>
      <c r="N57" s="193">
        <v>10000000</v>
      </c>
      <c r="O57" s="180">
        <v>30000000</v>
      </c>
      <c r="P57" s="128" t="s">
        <v>116</v>
      </c>
      <c r="Q57" s="75" t="s">
        <v>116</v>
      </c>
      <c r="R57" s="76" t="s">
        <v>116</v>
      </c>
      <c r="S57" s="128" t="s">
        <v>116</v>
      </c>
      <c r="T57" s="75" t="s">
        <v>116</v>
      </c>
      <c r="U57" s="76" t="s">
        <v>116</v>
      </c>
      <c r="V57" s="128" t="s">
        <v>116</v>
      </c>
      <c r="W57" s="75" t="s">
        <v>116</v>
      </c>
      <c r="X57" s="76" t="s">
        <v>116</v>
      </c>
      <c r="Y57" s="128" t="s">
        <v>116</v>
      </c>
      <c r="Z57" s="75" t="s">
        <v>116</v>
      </c>
      <c r="AA57" s="76" t="s">
        <v>116</v>
      </c>
      <c r="AB57" s="128" t="s">
        <v>116</v>
      </c>
      <c r="AC57" s="75" t="s">
        <v>116</v>
      </c>
      <c r="AD57" s="76" t="s">
        <v>116</v>
      </c>
      <c r="AE57" s="128" t="s">
        <v>116</v>
      </c>
      <c r="AF57" s="75" t="s">
        <v>116</v>
      </c>
      <c r="AG57" s="76" t="s">
        <v>116</v>
      </c>
    </row>
    <row r="58" spans="2:33" s="86" customFormat="1" x14ac:dyDescent="0.2">
      <c r="B58" s="92"/>
      <c r="C58" s="122" t="s">
        <v>5</v>
      </c>
      <c r="D58" s="246">
        <v>20</v>
      </c>
      <c r="E58" s="197">
        <v>10</v>
      </c>
      <c r="F58" s="369">
        <v>20</v>
      </c>
      <c r="G58" s="191">
        <v>20000000</v>
      </c>
      <c r="H58" s="195">
        <v>10000000</v>
      </c>
      <c r="I58" s="177">
        <v>30000000</v>
      </c>
      <c r="J58" s="175">
        <v>10000000</v>
      </c>
      <c r="K58" s="193">
        <v>10000000</v>
      </c>
      <c r="L58" s="180">
        <v>20000000</v>
      </c>
      <c r="M58" s="175">
        <v>10000000</v>
      </c>
      <c r="N58" s="193">
        <v>10000000</v>
      </c>
      <c r="O58" s="180">
        <v>20000000</v>
      </c>
      <c r="P58" s="128" t="s">
        <v>116</v>
      </c>
      <c r="Q58" s="75" t="s">
        <v>116</v>
      </c>
      <c r="R58" s="76" t="s">
        <v>116</v>
      </c>
      <c r="S58" s="128" t="s">
        <v>116</v>
      </c>
      <c r="T58" s="75" t="s">
        <v>116</v>
      </c>
      <c r="U58" s="76" t="s">
        <v>116</v>
      </c>
      <c r="V58" s="128" t="s">
        <v>116</v>
      </c>
      <c r="W58" s="75" t="s">
        <v>116</v>
      </c>
      <c r="X58" s="76" t="s">
        <v>116</v>
      </c>
      <c r="Y58" s="128" t="s">
        <v>116</v>
      </c>
      <c r="Z58" s="75" t="s">
        <v>116</v>
      </c>
      <c r="AA58" s="76" t="s">
        <v>116</v>
      </c>
      <c r="AB58" s="128" t="s">
        <v>116</v>
      </c>
      <c r="AC58" s="75" t="s">
        <v>116</v>
      </c>
      <c r="AD58" s="76" t="s">
        <v>116</v>
      </c>
      <c r="AE58" s="128" t="s">
        <v>116</v>
      </c>
      <c r="AF58" s="75" t="s">
        <v>116</v>
      </c>
      <c r="AG58" s="76" t="s">
        <v>116</v>
      </c>
    </row>
    <row r="59" spans="2:33" s="86" customFormat="1" x14ac:dyDescent="0.2">
      <c r="B59" s="288" t="s">
        <v>300</v>
      </c>
      <c r="C59" s="122" t="s">
        <v>6</v>
      </c>
      <c r="D59" s="246">
        <v>40</v>
      </c>
      <c r="E59" s="197">
        <v>30</v>
      </c>
      <c r="F59" s="369">
        <v>60</v>
      </c>
      <c r="G59" s="191">
        <v>50000000</v>
      </c>
      <c r="H59" s="195">
        <v>30000000</v>
      </c>
      <c r="I59" s="177">
        <v>70000000</v>
      </c>
      <c r="J59" s="248" t="s">
        <v>278</v>
      </c>
      <c r="K59" s="193">
        <v>40000000</v>
      </c>
      <c r="L59" s="180">
        <v>60000000</v>
      </c>
      <c r="M59" s="175">
        <v>30000000</v>
      </c>
      <c r="N59" s="193">
        <v>20000000</v>
      </c>
      <c r="O59" s="180">
        <v>40000000</v>
      </c>
      <c r="P59" s="128" t="s">
        <v>116</v>
      </c>
      <c r="Q59" s="75" t="s">
        <v>116</v>
      </c>
      <c r="R59" s="76" t="s">
        <v>116</v>
      </c>
      <c r="S59" s="128" t="s">
        <v>116</v>
      </c>
      <c r="T59" s="75" t="s">
        <v>116</v>
      </c>
      <c r="U59" s="76" t="s">
        <v>116</v>
      </c>
      <c r="V59" s="128" t="s">
        <v>116</v>
      </c>
      <c r="W59" s="75" t="s">
        <v>116</v>
      </c>
      <c r="X59" s="76" t="s">
        <v>116</v>
      </c>
      <c r="Y59" s="128" t="s">
        <v>116</v>
      </c>
      <c r="Z59" s="75" t="s">
        <v>116</v>
      </c>
      <c r="AA59" s="76" t="s">
        <v>116</v>
      </c>
      <c r="AB59" s="128" t="s">
        <v>116</v>
      </c>
      <c r="AC59" s="75" t="s">
        <v>116</v>
      </c>
      <c r="AD59" s="76" t="s">
        <v>116</v>
      </c>
      <c r="AE59" s="128" t="s">
        <v>116</v>
      </c>
      <c r="AF59" s="75" t="s">
        <v>116</v>
      </c>
      <c r="AG59" s="76" t="s">
        <v>116</v>
      </c>
    </row>
    <row r="60" spans="2:33" s="80" customFormat="1" x14ac:dyDescent="0.2">
      <c r="B60" s="92"/>
      <c r="C60" s="80" t="s">
        <v>120</v>
      </c>
      <c r="D60" s="246">
        <v>6600</v>
      </c>
      <c r="E60" s="209" t="s">
        <v>119</v>
      </c>
      <c r="F60" s="370" t="s">
        <v>119</v>
      </c>
      <c r="G60" s="174">
        <v>6500000000</v>
      </c>
      <c r="H60" s="113" t="s">
        <v>119</v>
      </c>
      <c r="I60" s="114" t="s">
        <v>119</v>
      </c>
      <c r="J60" s="127"/>
      <c r="K60" s="113" t="str">
        <f>'Table 1'!K60</f>
        <v>z</v>
      </c>
      <c r="L60" s="114" t="str">
        <f>'Table 1'!L60</f>
        <v>z</v>
      </c>
      <c r="M60" s="127"/>
      <c r="N60" s="113" t="str">
        <f>'Table 1'!N60</f>
        <v>z</v>
      </c>
      <c r="O60" s="114" t="str">
        <f>'Table 1'!O60</f>
        <v>z</v>
      </c>
      <c r="P60" s="127"/>
      <c r="Q60" s="113" t="str">
        <f>'Table 1'!Q60</f>
        <v>z</v>
      </c>
      <c r="R60" s="114" t="str">
        <f>'Table 1'!R60</f>
        <v>z</v>
      </c>
      <c r="S60" s="127"/>
      <c r="T60" s="113" t="str">
        <f>'Table 1'!T60</f>
        <v>z</v>
      </c>
      <c r="U60" s="114" t="str">
        <f>'Table 1'!U60</f>
        <v>z</v>
      </c>
      <c r="V60" s="127"/>
      <c r="W60" s="113" t="str">
        <f>'Table 1'!W60</f>
        <v>z</v>
      </c>
      <c r="X60" s="114" t="str">
        <f>'Table 1'!X60</f>
        <v>z</v>
      </c>
      <c r="Y60" s="127"/>
      <c r="Z60" s="113" t="str">
        <f>'Table 1'!Z60</f>
        <v>z</v>
      </c>
      <c r="AA60" s="114" t="str">
        <f>'Table 1'!AA60</f>
        <v>z</v>
      </c>
      <c r="AB60" s="127"/>
      <c r="AC60" s="113" t="str">
        <f>'Table 1'!AC60</f>
        <v>z</v>
      </c>
      <c r="AD60" s="114" t="str">
        <f>'Table 1'!AD60</f>
        <v>z</v>
      </c>
      <c r="AE60" s="127"/>
      <c r="AF60" s="113" t="str">
        <f>'Table 1'!AF60</f>
        <v>z</v>
      </c>
      <c r="AG60" s="114" t="str">
        <f>'Table 1'!AG60</f>
        <v>z</v>
      </c>
    </row>
    <row r="61" spans="2:33" s="86" customFormat="1" x14ac:dyDescent="0.2">
      <c r="B61" s="92"/>
      <c r="C61" s="122"/>
      <c r="D61" s="217"/>
      <c r="E61" s="77"/>
      <c r="F61" s="78"/>
      <c r="G61" s="128"/>
      <c r="H61" s="77"/>
      <c r="I61" s="78"/>
      <c r="J61" s="128"/>
      <c r="K61" s="77"/>
      <c r="L61" s="78"/>
      <c r="M61" s="128"/>
      <c r="N61" s="77"/>
      <c r="O61" s="78"/>
      <c r="P61" s="128"/>
      <c r="Q61" s="77"/>
      <c r="R61" s="78"/>
      <c r="S61" s="128"/>
      <c r="T61" s="77"/>
      <c r="U61" s="78"/>
      <c r="V61" s="128"/>
      <c r="W61" s="77"/>
      <c r="X61" s="78"/>
      <c r="Y61" s="128"/>
      <c r="Z61" s="77"/>
      <c r="AA61" s="78"/>
      <c r="AB61" s="128"/>
      <c r="AC61" s="77"/>
      <c r="AD61" s="78"/>
      <c r="AE61" s="128"/>
      <c r="AF61" s="77"/>
      <c r="AG61" s="78"/>
    </row>
    <row r="62" spans="2:33" s="86" customFormat="1" x14ac:dyDescent="0.2">
      <c r="B62" s="129" t="s">
        <v>321</v>
      </c>
      <c r="C62" s="130"/>
      <c r="D62" s="250"/>
      <c r="E62" s="50"/>
      <c r="F62" s="51"/>
      <c r="G62" s="132"/>
      <c r="H62" s="50"/>
      <c r="I62" s="51"/>
      <c r="J62" s="132"/>
      <c r="K62" s="50"/>
      <c r="L62" s="51"/>
      <c r="M62" s="132"/>
      <c r="N62" s="50"/>
      <c r="O62" s="51"/>
      <c r="P62" s="132"/>
      <c r="Q62" s="50"/>
      <c r="R62" s="51"/>
      <c r="S62" s="132"/>
      <c r="T62" s="50"/>
      <c r="U62" s="51"/>
      <c r="V62" s="132"/>
      <c r="W62" s="50"/>
      <c r="X62" s="51"/>
      <c r="Y62" s="132"/>
      <c r="Z62" s="50"/>
      <c r="AA62" s="51"/>
      <c r="AB62" s="132"/>
      <c r="AC62" s="50"/>
      <c r="AD62" s="51"/>
      <c r="AE62" s="132"/>
      <c r="AF62" s="50"/>
      <c r="AG62" s="51"/>
    </row>
    <row r="63" spans="2:33" s="86" customFormat="1" x14ac:dyDescent="0.2">
      <c r="B63" s="80"/>
      <c r="C63" s="122"/>
      <c r="D63" s="251"/>
      <c r="E63" s="77"/>
      <c r="F63" s="78"/>
      <c r="G63" s="133"/>
      <c r="H63" s="77"/>
      <c r="I63" s="78"/>
      <c r="J63" s="133"/>
      <c r="K63" s="77"/>
      <c r="L63" s="78"/>
      <c r="M63" s="133"/>
      <c r="N63" s="77"/>
      <c r="O63" s="78"/>
      <c r="P63" s="133"/>
      <c r="Q63" s="77"/>
      <c r="R63" s="78"/>
      <c r="S63" s="133"/>
      <c r="T63" s="77"/>
      <c r="U63" s="78"/>
      <c r="V63" s="133"/>
      <c r="W63" s="77"/>
      <c r="X63" s="78"/>
      <c r="Y63" s="133"/>
      <c r="Z63" s="77"/>
      <c r="AA63" s="78"/>
      <c r="AB63" s="133"/>
      <c r="AC63" s="77"/>
      <c r="AD63" s="78"/>
      <c r="AE63" s="133"/>
      <c r="AF63" s="77"/>
      <c r="AG63" s="78"/>
    </row>
    <row r="64" spans="2:33" s="86" customFormat="1" x14ac:dyDescent="0.2">
      <c r="C64" s="137"/>
      <c r="D64" s="252"/>
      <c r="E64" s="22"/>
      <c r="F64" s="22"/>
      <c r="G64" s="64"/>
      <c r="H64" s="22"/>
      <c r="I64" s="22"/>
      <c r="J64" s="64"/>
      <c r="K64" s="22"/>
      <c r="L64" s="22"/>
      <c r="M64" s="64"/>
      <c r="N64" s="22"/>
      <c r="O64" s="22"/>
      <c r="P64" s="64"/>
      <c r="Q64" s="22"/>
      <c r="R64" s="22"/>
      <c r="S64" s="64"/>
      <c r="T64" s="22"/>
      <c r="U64" s="22"/>
      <c r="V64" s="64"/>
      <c r="W64" s="22"/>
      <c r="X64" s="22"/>
      <c r="Y64" s="64"/>
      <c r="Z64" s="22"/>
      <c r="AA64" s="22"/>
      <c r="AB64" s="64"/>
      <c r="AC64" s="22"/>
      <c r="AD64" s="22"/>
      <c r="AE64" s="64"/>
      <c r="AF64" s="22"/>
      <c r="AG64" s="22"/>
    </row>
    <row r="65" spans="2:33" s="80" customFormat="1" x14ac:dyDescent="0.2">
      <c r="B65" s="86" t="s">
        <v>121</v>
      </c>
      <c r="C65" s="126" t="s">
        <v>3</v>
      </c>
      <c r="D65" s="246">
        <v>0</v>
      </c>
      <c r="E65" s="197">
        <v>0</v>
      </c>
      <c r="F65" s="173">
        <v>0</v>
      </c>
      <c r="G65" s="190">
        <v>0</v>
      </c>
      <c r="H65" s="194">
        <v>0</v>
      </c>
      <c r="I65" s="178">
        <v>0</v>
      </c>
      <c r="J65" s="174">
        <v>0</v>
      </c>
      <c r="K65" s="192">
        <v>0</v>
      </c>
      <c r="L65" s="179">
        <v>0</v>
      </c>
      <c r="M65" s="174">
        <v>0</v>
      </c>
      <c r="N65" s="192">
        <v>0</v>
      </c>
      <c r="O65" s="179">
        <v>0</v>
      </c>
      <c r="P65" s="174">
        <v>0</v>
      </c>
      <c r="Q65" s="192">
        <v>0</v>
      </c>
      <c r="R65" s="179">
        <v>0</v>
      </c>
      <c r="S65" s="174">
        <v>0</v>
      </c>
      <c r="T65" s="192">
        <v>0</v>
      </c>
      <c r="U65" s="179">
        <v>0</v>
      </c>
      <c r="V65" s="174">
        <v>0</v>
      </c>
      <c r="W65" s="192">
        <v>0</v>
      </c>
      <c r="X65" s="179">
        <v>0</v>
      </c>
      <c r="Y65" s="174">
        <v>0</v>
      </c>
      <c r="Z65" s="115" t="s">
        <v>116</v>
      </c>
      <c r="AA65" s="116" t="s">
        <v>116</v>
      </c>
      <c r="AB65" s="174">
        <v>0</v>
      </c>
      <c r="AC65" s="115" t="s">
        <v>116</v>
      </c>
      <c r="AD65" s="116" t="s">
        <v>116</v>
      </c>
      <c r="AE65" s="174">
        <v>0</v>
      </c>
      <c r="AF65" s="115" t="s">
        <v>116</v>
      </c>
      <c r="AG65" s="116" t="s">
        <v>116</v>
      </c>
    </row>
    <row r="66" spans="2:33" s="86" customFormat="1" x14ac:dyDescent="0.2">
      <c r="B66" s="80"/>
      <c r="C66" s="122" t="s">
        <v>50</v>
      </c>
      <c r="D66" s="246">
        <v>0</v>
      </c>
      <c r="E66" s="197">
        <v>0</v>
      </c>
      <c r="F66" s="173">
        <v>0</v>
      </c>
      <c r="G66" s="191">
        <v>0</v>
      </c>
      <c r="H66" s="195">
        <v>0</v>
      </c>
      <c r="I66" s="177">
        <v>0</v>
      </c>
      <c r="J66" s="175">
        <v>0</v>
      </c>
      <c r="K66" s="193">
        <v>0</v>
      </c>
      <c r="L66" s="180">
        <v>0</v>
      </c>
      <c r="M66" s="175">
        <v>0</v>
      </c>
      <c r="N66" s="193">
        <v>0</v>
      </c>
      <c r="O66" s="180">
        <v>0</v>
      </c>
      <c r="P66" s="175">
        <v>0</v>
      </c>
      <c r="Q66" s="193">
        <v>0</v>
      </c>
      <c r="R66" s="180">
        <v>0</v>
      </c>
      <c r="S66" s="175">
        <v>0</v>
      </c>
      <c r="T66" s="193">
        <v>0</v>
      </c>
      <c r="U66" s="180">
        <v>0</v>
      </c>
      <c r="V66" s="175">
        <v>0</v>
      </c>
      <c r="W66" s="193">
        <v>0</v>
      </c>
      <c r="X66" s="180">
        <v>10000000</v>
      </c>
      <c r="Y66" s="175">
        <v>10000000</v>
      </c>
      <c r="Z66" s="75" t="s">
        <v>116</v>
      </c>
      <c r="AA66" s="76" t="s">
        <v>116</v>
      </c>
      <c r="AB66" s="175">
        <v>10000000</v>
      </c>
      <c r="AC66" s="75" t="s">
        <v>116</v>
      </c>
      <c r="AD66" s="76" t="s">
        <v>116</v>
      </c>
      <c r="AE66" s="175">
        <v>20000000</v>
      </c>
      <c r="AF66" s="75" t="s">
        <v>116</v>
      </c>
      <c r="AG66" s="76" t="s">
        <v>116</v>
      </c>
    </row>
    <row r="67" spans="2:33" s="86" customFormat="1" x14ac:dyDescent="0.2">
      <c r="B67" s="80"/>
      <c r="C67" s="122" t="s">
        <v>5</v>
      </c>
      <c r="D67" s="246">
        <v>0</v>
      </c>
      <c r="E67" s="197">
        <v>0</v>
      </c>
      <c r="F67" s="173">
        <v>0</v>
      </c>
      <c r="G67" s="191">
        <v>10000000</v>
      </c>
      <c r="H67" s="195">
        <v>0</v>
      </c>
      <c r="I67" s="177">
        <v>20000000</v>
      </c>
      <c r="J67" s="175">
        <v>20000000</v>
      </c>
      <c r="K67" s="193">
        <v>0</v>
      </c>
      <c r="L67" s="180">
        <v>50000000</v>
      </c>
      <c r="M67" s="175">
        <v>30000000</v>
      </c>
      <c r="N67" s="193">
        <v>0</v>
      </c>
      <c r="O67" s="180">
        <v>70000000</v>
      </c>
      <c r="P67" s="175">
        <v>40000000</v>
      </c>
      <c r="Q67" s="193">
        <v>0</v>
      </c>
      <c r="R67" s="180">
        <v>80000000</v>
      </c>
      <c r="S67" s="175">
        <v>50000000</v>
      </c>
      <c r="T67" s="193">
        <v>30000000</v>
      </c>
      <c r="U67" s="180">
        <v>80000000</v>
      </c>
      <c r="V67" s="175">
        <v>40000000</v>
      </c>
      <c r="W67" s="193">
        <v>30000000</v>
      </c>
      <c r="X67" s="180">
        <v>50000000</v>
      </c>
      <c r="Y67" s="175">
        <v>30000000</v>
      </c>
      <c r="Z67" s="75" t="s">
        <v>116</v>
      </c>
      <c r="AA67" s="76" t="s">
        <v>116</v>
      </c>
      <c r="AB67" s="175">
        <v>40000000</v>
      </c>
      <c r="AC67" s="75" t="s">
        <v>116</v>
      </c>
      <c r="AD67" s="76" t="s">
        <v>116</v>
      </c>
      <c r="AE67" s="175">
        <v>30000000</v>
      </c>
      <c r="AF67" s="75" t="s">
        <v>116</v>
      </c>
      <c r="AG67" s="76" t="s">
        <v>116</v>
      </c>
    </row>
    <row r="68" spans="2:33" s="86" customFormat="1" x14ac:dyDescent="0.2">
      <c r="B68" s="287" t="s">
        <v>137</v>
      </c>
      <c r="C68" s="122" t="s">
        <v>6</v>
      </c>
      <c r="D68" s="246">
        <v>0</v>
      </c>
      <c r="E68" s="197">
        <v>0</v>
      </c>
      <c r="F68" s="173">
        <v>0</v>
      </c>
      <c r="G68" s="191">
        <v>10000000</v>
      </c>
      <c r="H68" s="195">
        <v>0</v>
      </c>
      <c r="I68" s="177">
        <v>20000000</v>
      </c>
      <c r="J68" s="175">
        <v>20000000</v>
      </c>
      <c r="K68" s="193">
        <v>0</v>
      </c>
      <c r="L68" s="180">
        <v>50000000</v>
      </c>
      <c r="M68" s="175">
        <v>30000000</v>
      </c>
      <c r="N68" s="193">
        <v>0</v>
      </c>
      <c r="O68" s="180">
        <v>70000000</v>
      </c>
      <c r="P68" s="175">
        <v>40000000</v>
      </c>
      <c r="Q68" s="193">
        <v>0</v>
      </c>
      <c r="R68" s="180">
        <v>80000000</v>
      </c>
      <c r="S68" s="175">
        <v>50000000</v>
      </c>
      <c r="T68" s="193">
        <v>30000000</v>
      </c>
      <c r="U68" s="180">
        <v>80000000</v>
      </c>
      <c r="V68" s="175">
        <v>40000000</v>
      </c>
      <c r="W68" s="193">
        <v>30000000</v>
      </c>
      <c r="X68" s="180">
        <v>60000000</v>
      </c>
      <c r="Y68" s="175">
        <v>50000000</v>
      </c>
      <c r="Z68" s="75" t="s">
        <v>116</v>
      </c>
      <c r="AA68" s="76" t="s">
        <v>116</v>
      </c>
      <c r="AB68" s="175">
        <v>50000000</v>
      </c>
      <c r="AC68" s="75" t="s">
        <v>116</v>
      </c>
      <c r="AD68" s="76" t="s">
        <v>116</v>
      </c>
      <c r="AE68" s="175">
        <v>40000000</v>
      </c>
      <c r="AF68" s="75" t="s">
        <v>116</v>
      </c>
      <c r="AG68" s="76" t="s">
        <v>116</v>
      </c>
    </row>
    <row r="69" spans="2:33" s="80" customFormat="1" x14ac:dyDescent="0.2">
      <c r="C69" s="80" t="s">
        <v>120</v>
      </c>
      <c r="D69" s="246">
        <v>300</v>
      </c>
      <c r="E69" s="113" t="s">
        <v>119</v>
      </c>
      <c r="F69" s="114" t="s">
        <v>119</v>
      </c>
      <c r="G69" s="174">
        <v>1200000000</v>
      </c>
      <c r="H69" s="113" t="s">
        <v>119</v>
      </c>
      <c r="I69" s="114" t="s">
        <v>119</v>
      </c>
      <c r="J69" s="174">
        <f>'Table 1'!J69</f>
        <v>3300000000</v>
      </c>
      <c r="K69" s="113" t="str">
        <f>'Table 1'!K69</f>
        <v>z</v>
      </c>
      <c r="L69" s="114" t="str">
        <f>'Table 1'!L69</f>
        <v>z</v>
      </c>
      <c r="M69" s="174">
        <f>'Table 1'!M69</f>
        <v>5000000000</v>
      </c>
      <c r="N69" s="113" t="str">
        <f>'Table 1'!N69</f>
        <v>z</v>
      </c>
      <c r="O69" s="114" t="str">
        <f>'Table 1'!O69</f>
        <v>z</v>
      </c>
      <c r="P69" s="174">
        <f>'Table 1'!P69</f>
        <v>5600000000</v>
      </c>
      <c r="Q69" s="113" t="str">
        <f>'Table 1'!Q69</f>
        <v>z</v>
      </c>
      <c r="R69" s="114" t="str">
        <f>'Table 1'!R69</f>
        <v>z</v>
      </c>
      <c r="S69" s="174">
        <f>'Table 1'!S69</f>
        <v>6200000000</v>
      </c>
      <c r="T69" s="113" t="str">
        <f>'Table 1'!T69</f>
        <v>z</v>
      </c>
      <c r="U69" s="114" t="str">
        <f>'Table 1'!U69</f>
        <v>z</v>
      </c>
      <c r="V69" s="174">
        <f>'Table 1'!V69</f>
        <v>6600000000</v>
      </c>
      <c r="W69" s="113" t="str">
        <f>'Table 1'!W69</f>
        <v>z</v>
      </c>
      <c r="X69" s="114" t="str">
        <f>'Table 1'!X69</f>
        <v>z</v>
      </c>
      <c r="Y69" s="174">
        <f>'Table 1'!Y69</f>
        <v>6700000000</v>
      </c>
      <c r="Z69" s="113" t="str">
        <f>'Table 1'!Z69</f>
        <v>z</v>
      </c>
      <c r="AA69" s="114" t="str">
        <f>'Table 1'!AA69</f>
        <v>z</v>
      </c>
      <c r="AB69" s="174">
        <f>'Table 1'!AB69</f>
        <v>6700000000</v>
      </c>
      <c r="AC69" s="113" t="str">
        <f>'Table 1'!AC69</f>
        <v>z</v>
      </c>
      <c r="AD69" s="114" t="str">
        <f>'Table 1'!AD69</f>
        <v>z</v>
      </c>
      <c r="AE69" s="174">
        <f>'Table 1'!AE69</f>
        <v>6700000000</v>
      </c>
      <c r="AF69" s="113" t="str">
        <f>'Table 1'!AF69</f>
        <v>z</v>
      </c>
      <c r="AG69" s="114" t="str">
        <f>'Table 1'!AG69</f>
        <v>z</v>
      </c>
    </row>
    <row r="70" spans="2:33" s="86" customFormat="1" x14ac:dyDescent="0.2">
      <c r="B70" s="80"/>
      <c r="C70" s="122"/>
      <c r="D70" s="217"/>
      <c r="E70" s="77"/>
      <c r="F70" s="78"/>
      <c r="G70" s="128"/>
      <c r="H70" s="77"/>
      <c r="I70" s="78"/>
      <c r="J70" s="128"/>
      <c r="K70" s="77"/>
      <c r="L70" s="78"/>
      <c r="M70" s="128"/>
      <c r="N70" s="77"/>
      <c r="O70" s="78"/>
      <c r="P70" s="128"/>
      <c r="Q70" s="77"/>
      <c r="R70" s="78"/>
      <c r="S70" s="128"/>
      <c r="T70" s="77"/>
      <c r="U70" s="78"/>
      <c r="V70" s="128"/>
      <c r="W70" s="77"/>
      <c r="X70" s="78"/>
      <c r="Y70" s="128"/>
      <c r="Z70" s="77"/>
      <c r="AA70" s="78"/>
      <c r="AB70" s="128"/>
      <c r="AC70" s="77"/>
      <c r="AD70" s="78"/>
      <c r="AE70" s="128"/>
      <c r="AF70" s="77"/>
      <c r="AG70" s="78"/>
    </row>
    <row r="71" spans="2:33" s="86" customFormat="1" x14ac:dyDescent="0.2">
      <c r="B71" s="80"/>
      <c r="C71" s="122"/>
      <c r="D71" s="217"/>
      <c r="E71" s="77"/>
      <c r="F71" s="78"/>
      <c r="G71" s="128"/>
      <c r="H71" s="77"/>
      <c r="I71" s="78"/>
      <c r="J71" s="128"/>
      <c r="K71" s="77"/>
      <c r="L71" s="78"/>
      <c r="M71" s="128"/>
      <c r="N71" s="77"/>
      <c r="O71" s="78"/>
      <c r="P71" s="128"/>
      <c r="Q71" s="77"/>
      <c r="R71" s="78"/>
      <c r="S71" s="128"/>
      <c r="T71" s="77"/>
      <c r="U71" s="78"/>
      <c r="V71" s="128"/>
      <c r="W71" s="77"/>
      <c r="X71" s="78"/>
      <c r="Y71" s="128"/>
      <c r="Z71" s="77"/>
      <c r="AA71" s="78"/>
      <c r="AB71" s="128"/>
      <c r="AC71" s="77"/>
      <c r="AD71" s="78"/>
      <c r="AE71" s="128"/>
      <c r="AF71" s="77"/>
      <c r="AG71" s="78"/>
    </row>
    <row r="72" spans="2:33" s="86" customFormat="1" x14ac:dyDescent="0.2">
      <c r="C72" s="137"/>
      <c r="D72" s="217"/>
      <c r="E72" s="90"/>
      <c r="F72" s="78"/>
      <c r="G72" s="64"/>
      <c r="H72" s="22"/>
      <c r="I72" s="22"/>
      <c r="J72" s="64"/>
      <c r="K72" s="22"/>
      <c r="L72" s="22"/>
      <c r="M72" s="64"/>
      <c r="N72" s="22"/>
      <c r="O72" s="22"/>
      <c r="P72" s="64"/>
      <c r="Q72" s="22"/>
      <c r="R72" s="22"/>
      <c r="S72" s="64"/>
      <c r="T72" s="22"/>
      <c r="U72" s="22"/>
      <c r="V72" s="64"/>
      <c r="W72" s="22"/>
      <c r="X72" s="22"/>
      <c r="Y72" s="64"/>
      <c r="Z72" s="22"/>
      <c r="AA72" s="22"/>
      <c r="AB72" s="64"/>
      <c r="AC72" s="22"/>
      <c r="AD72" s="22"/>
      <c r="AE72" s="64"/>
      <c r="AF72" s="22"/>
      <c r="AG72" s="22"/>
    </row>
    <row r="73" spans="2:33" s="80" customFormat="1" x14ac:dyDescent="0.2">
      <c r="B73" s="86" t="s">
        <v>122</v>
      </c>
      <c r="C73" s="126" t="s">
        <v>3</v>
      </c>
      <c r="D73" s="246">
        <v>0</v>
      </c>
      <c r="E73" s="197">
        <v>0</v>
      </c>
      <c r="F73" s="173">
        <v>0</v>
      </c>
      <c r="G73" s="190">
        <v>0</v>
      </c>
      <c r="H73" s="194">
        <v>0</v>
      </c>
      <c r="I73" s="178">
        <v>0</v>
      </c>
      <c r="J73" s="174">
        <v>0</v>
      </c>
      <c r="K73" s="192">
        <v>0</v>
      </c>
      <c r="L73" s="179">
        <v>0</v>
      </c>
      <c r="M73" s="174">
        <v>0</v>
      </c>
      <c r="N73" s="192">
        <v>0</v>
      </c>
      <c r="O73" s="179">
        <v>0</v>
      </c>
      <c r="P73" s="174">
        <v>0</v>
      </c>
      <c r="Q73" s="192">
        <v>0</v>
      </c>
      <c r="R73" s="179">
        <v>0</v>
      </c>
      <c r="S73" s="174">
        <v>0</v>
      </c>
      <c r="T73" s="192">
        <v>0</v>
      </c>
      <c r="U73" s="179">
        <v>0</v>
      </c>
      <c r="V73" s="174">
        <v>0</v>
      </c>
      <c r="W73" s="192">
        <v>0</v>
      </c>
      <c r="X73" s="179">
        <v>0</v>
      </c>
      <c r="Y73" s="174">
        <v>0</v>
      </c>
      <c r="Z73" s="115" t="s">
        <v>116</v>
      </c>
      <c r="AA73" s="116" t="s">
        <v>116</v>
      </c>
      <c r="AB73" s="174">
        <v>0</v>
      </c>
      <c r="AC73" s="115" t="s">
        <v>116</v>
      </c>
      <c r="AD73" s="116" t="s">
        <v>116</v>
      </c>
      <c r="AE73" s="174">
        <v>0</v>
      </c>
      <c r="AF73" s="115" t="s">
        <v>116</v>
      </c>
      <c r="AG73" s="116" t="s">
        <v>116</v>
      </c>
    </row>
    <row r="74" spans="2:33" s="86" customFormat="1" x14ac:dyDescent="0.2">
      <c r="B74" s="80"/>
      <c r="C74" s="122" t="s">
        <v>50</v>
      </c>
      <c r="D74" s="246">
        <v>330</v>
      </c>
      <c r="E74" s="197">
        <v>0</v>
      </c>
      <c r="F74" s="173">
        <v>660</v>
      </c>
      <c r="G74" s="191">
        <v>330000000</v>
      </c>
      <c r="H74" s="195">
        <v>0</v>
      </c>
      <c r="I74" s="177">
        <v>660000000</v>
      </c>
      <c r="J74" s="175">
        <v>320000000</v>
      </c>
      <c r="K74" s="193">
        <v>0</v>
      </c>
      <c r="L74" s="180">
        <v>650000000</v>
      </c>
      <c r="M74" s="175">
        <v>300000000</v>
      </c>
      <c r="N74" s="193">
        <v>0</v>
      </c>
      <c r="O74" s="180">
        <v>610000000</v>
      </c>
      <c r="P74" s="175">
        <v>290000000</v>
      </c>
      <c r="Q74" s="193">
        <v>0</v>
      </c>
      <c r="R74" s="180">
        <v>570000000</v>
      </c>
      <c r="S74" s="175">
        <v>280000000</v>
      </c>
      <c r="T74" s="193">
        <v>0</v>
      </c>
      <c r="U74" s="180">
        <v>550000000</v>
      </c>
      <c r="V74" s="175">
        <v>250000000</v>
      </c>
      <c r="W74" s="193">
        <v>0</v>
      </c>
      <c r="X74" s="180">
        <v>510000000</v>
      </c>
      <c r="Y74" s="175">
        <v>240000000</v>
      </c>
      <c r="Z74" s="75" t="s">
        <v>116</v>
      </c>
      <c r="AA74" s="76" t="s">
        <v>116</v>
      </c>
      <c r="AB74" s="175">
        <v>220000000</v>
      </c>
      <c r="AC74" s="75" t="s">
        <v>116</v>
      </c>
      <c r="AD74" s="76" t="s">
        <v>116</v>
      </c>
      <c r="AE74" s="175">
        <v>210000000</v>
      </c>
      <c r="AF74" s="75" t="s">
        <v>116</v>
      </c>
      <c r="AG74" s="76" t="s">
        <v>116</v>
      </c>
    </row>
    <row r="75" spans="2:33" s="86" customFormat="1" x14ac:dyDescent="0.2">
      <c r="B75" s="80"/>
      <c r="C75" s="122" t="s">
        <v>5</v>
      </c>
      <c r="D75" s="246">
        <v>10</v>
      </c>
      <c r="E75" s="197">
        <v>0</v>
      </c>
      <c r="F75" s="173">
        <v>100</v>
      </c>
      <c r="G75" s="191">
        <v>10000000</v>
      </c>
      <c r="H75" s="195">
        <v>0</v>
      </c>
      <c r="I75" s="177">
        <v>100000000</v>
      </c>
      <c r="J75" s="175">
        <v>10000000</v>
      </c>
      <c r="K75" s="193">
        <v>0</v>
      </c>
      <c r="L75" s="180">
        <v>90000000</v>
      </c>
      <c r="M75" s="175">
        <v>10000000</v>
      </c>
      <c r="N75" s="193">
        <v>0</v>
      </c>
      <c r="O75" s="180">
        <v>90000000</v>
      </c>
      <c r="P75" s="175">
        <v>10000000</v>
      </c>
      <c r="Q75" s="193">
        <v>0</v>
      </c>
      <c r="R75" s="180">
        <v>80000000</v>
      </c>
      <c r="S75" s="175">
        <v>10000000</v>
      </c>
      <c r="T75" s="193">
        <v>0</v>
      </c>
      <c r="U75" s="180">
        <v>80000000</v>
      </c>
      <c r="V75" s="175">
        <v>10000000</v>
      </c>
      <c r="W75" s="193">
        <v>0</v>
      </c>
      <c r="X75" s="180">
        <v>70000000</v>
      </c>
      <c r="Y75" s="175">
        <v>10000000</v>
      </c>
      <c r="Z75" s="75" t="s">
        <v>116</v>
      </c>
      <c r="AA75" s="76" t="s">
        <v>116</v>
      </c>
      <c r="AB75" s="175">
        <v>10000000</v>
      </c>
      <c r="AC75" s="75" t="s">
        <v>116</v>
      </c>
      <c r="AD75" s="76" t="s">
        <v>116</v>
      </c>
      <c r="AE75" s="175">
        <v>10000000</v>
      </c>
      <c r="AF75" s="75" t="s">
        <v>116</v>
      </c>
      <c r="AG75" s="76" t="s">
        <v>116</v>
      </c>
    </row>
    <row r="76" spans="2:33" s="86" customFormat="1" x14ac:dyDescent="0.2">
      <c r="B76" s="287" t="s">
        <v>138</v>
      </c>
      <c r="C76" s="122" t="s">
        <v>6</v>
      </c>
      <c r="D76" s="246">
        <v>350</v>
      </c>
      <c r="E76" s="197">
        <v>10</v>
      </c>
      <c r="F76" s="173">
        <v>680</v>
      </c>
      <c r="G76" s="191">
        <v>350000000</v>
      </c>
      <c r="H76" s="195">
        <v>10000000</v>
      </c>
      <c r="I76" s="177">
        <v>680000000</v>
      </c>
      <c r="J76" s="175">
        <v>340000000</v>
      </c>
      <c r="K76" s="193">
        <v>10000000</v>
      </c>
      <c r="L76" s="180">
        <v>660000000</v>
      </c>
      <c r="M76" s="175">
        <v>320000000</v>
      </c>
      <c r="N76" s="193">
        <v>10000000</v>
      </c>
      <c r="O76" s="180">
        <v>620000000</v>
      </c>
      <c r="P76" s="175">
        <v>300000000</v>
      </c>
      <c r="Q76" s="193">
        <v>10000000</v>
      </c>
      <c r="R76" s="180">
        <v>590000000</v>
      </c>
      <c r="S76" s="175">
        <v>290000000</v>
      </c>
      <c r="T76" s="193">
        <v>10000000</v>
      </c>
      <c r="U76" s="180">
        <v>560000000</v>
      </c>
      <c r="V76" s="175">
        <v>260000000</v>
      </c>
      <c r="W76" s="193">
        <v>10000000</v>
      </c>
      <c r="X76" s="180">
        <v>520000000</v>
      </c>
      <c r="Y76" s="175">
        <v>250000000</v>
      </c>
      <c r="Z76" s="75" t="s">
        <v>116</v>
      </c>
      <c r="AA76" s="76" t="s">
        <v>116</v>
      </c>
      <c r="AB76" s="175">
        <v>230000000</v>
      </c>
      <c r="AC76" s="75" t="s">
        <v>116</v>
      </c>
      <c r="AD76" s="76" t="s">
        <v>116</v>
      </c>
      <c r="AE76" s="175">
        <v>220000000</v>
      </c>
      <c r="AF76" s="75" t="s">
        <v>116</v>
      </c>
      <c r="AG76" s="76" t="s">
        <v>116</v>
      </c>
    </row>
    <row r="77" spans="2:33" s="80" customFormat="1" x14ac:dyDescent="0.2">
      <c r="C77" s="80" t="s">
        <v>120</v>
      </c>
      <c r="D77" s="246">
        <v>13800</v>
      </c>
      <c r="E77" s="113" t="s">
        <v>119</v>
      </c>
      <c r="F77" s="114" t="s">
        <v>119</v>
      </c>
      <c r="G77" s="174">
        <v>13800000000</v>
      </c>
      <c r="H77" s="113" t="s">
        <v>119</v>
      </c>
      <c r="I77" s="114" t="s">
        <v>119</v>
      </c>
      <c r="J77" s="174">
        <f>'Table 1'!J77</f>
        <v>13500000000</v>
      </c>
      <c r="K77" s="113" t="str">
        <f>'Table 1'!K77</f>
        <v>z</v>
      </c>
      <c r="L77" s="114" t="str">
        <f>'Table 1'!L77</f>
        <v>z</v>
      </c>
      <c r="M77" s="174">
        <f>'Table 1'!M77</f>
        <v>12600000000</v>
      </c>
      <c r="N77" s="113" t="str">
        <f>'Table 1'!N77</f>
        <v>z</v>
      </c>
      <c r="O77" s="114" t="str">
        <f>'Table 1'!O77</f>
        <v>z</v>
      </c>
      <c r="P77" s="174">
        <f>'Table 1'!P77</f>
        <v>12000000000</v>
      </c>
      <c r="Q77" s="113" t="str">
        <f>'Table 1'!Q77</f>
        <v>z</v>
      </c>
      <c r="R77" s="114" t="str">
        <f>'Table 1'!R77</f>
        <v>z</v>
      </c>
      <c r="S77" s="174">
        <f>'Table 1'!S77</f>
        <v>11500000000</v>
      </c>
      <c r="T77" s="113" t="str">
        <f>'Table 1'!T77</f>
        <v>z</v>
      </c>
      <c r="U77" s="114" t="str">
        <f>'Table 1'!U77</f>
        <v>z</v>
      </c>
      <c r="V77" s="174">
        <f>'Table 1'!V77</f>
        <v>10600000000</v>
      </c>
      <c r="W77" s="113" t="str">
        <f>'Table 1'!W77</f>
        <v>z</v>
      </c>
      <c r="X77" s="114" t="str">
        <f>'Table 1'!X77</f>
        <v>z</v>
      </c>
      <c r="Y77" s="174">
        <f>'Table 1'!Y77</f>
        <v>9900000000</v>
      </c>
      <c r="Z77" s="113" t="str">
        <f>'Table 1'!Z77</f>
        <v>z</v>
      </c>
      <c r="AA77" s="114" t="str">
        <f>'Table 1'!AA77</f>
        <v>z</v>
      </c>
      <c r="AB77" s="174">
        <f>'Table 1'!AB77</f>
        <v>9200000000</v>
      </c>
      <c r="AC77" s="113" t="str">
        <f>'Table 1'!AC77</f>
        <v>z</v>
      </c>
      <c r="AD77" s="114" t="str">
        <f>'Table 1'!AD77</f>
        <v>z</v>
      </c>
      <c r="AE77" s="174">
        <f>'Table 1'!AE77</f>
        <v>8700000000</v>
      </c>
      <c r="AF77" s="113" t="str">
        <f>'Table 1'!AF77</f>
        <v>z</v>
      </c>
      <c r="AG77" s="114" t="str">
        <f>'Table 1'!AG77</f>
        <v>z</v>
      </c>
    </row>
    <row r="78" spans="2:33" s="86" customFormat="1" x14ac:dyDescent="0.2">
      <c r="B78" s="80"/>
      <c r="C78" s="122"/>
      <c r="D78" s="217"/>
      <c r="E78" s="77"/>
      <c r="F78" s="78"/>
      <c r="G78" s="128"/>
      <c r="H78" s="77"/>
      <c r="I78" s="78"/>
      <c r="J78" s="128"/>
      <c r="K78" s="77"/>
      <c r="L78" s="78"/>
      <c r="M78" s="128"/>
      <c r="N78" s="77"/>
      <c r="O78" s="78"/>
      <c r="P78" s="128"/>
      <c r="Q78" s="77"/>
      <c r="R78" s="78"/>
      <c r="S78" s="128"/>
      <c r="T78" s="77"/>
      <c r="U78" s="78"/>
      <c r="V78" s="128"/>
      <c r="W78" s="77"/>
      <c r="X78" s="78"/>
      <c r="Y78" s="128"/>
      <c r="Z78" s="77"/>
      <c r="AA78" s="78"/>
      <c r="AB78" s="128"/>
      <c r="AC78" s="77"/>
      <c r="AD78" s="78"/>
      <c r="AE78" s="128"/>
      <c r="AF78" s="77"/>
      <c r="AG78" s="78"/>
    </row>
    <row r="79" spans="2:33" s="86" customFormat="1" x14ac:dyDescent="0.2">
      <c r="B79" s="80"/>
      <c r="C79" s="122"/>
      <c r="D79" s="217"/>
      <c r="E79" s="77"/>
      <c r="F79" s="78"/>
      <c r="G79" s="128"/>
      <c r="H79" s="77"/>
      <c r="I79" s="78"/>
      <c r="J79" s="128"/>
      <c r="K79" s="77"/>
      <c r="L79" s="78"/>
      <c r="M79" s="128"/>
      <c r="N79" s="77"/>
      <c r="O79" s="78"/>
      <c r="P79" s="128"/>
      <c r="Q79" s="77"/>
      <c r="R79" s="78"/>
      <c r="S79" s="128"/>
      <c r="T79" s="77"/>
      <c r="U79" s="78"/>
      <c r="V79" s="128"/>
      <c r="W79" s="77"/>
      <c r="X79" s="78"/>
      <c r="Y79" s="128"/>
      <c r="Z79" s="77"/>
      <c r="AA79" s="78"/>
      <c r="AB79" s="128"/>
      <c r="AC79" s="77"/>
      <c r="AD79" s="78"/>
      <c r="AE79" s="128"/>
      <c r="AF79" s="77"/>
      <c r="AG79" s="78"/>
    </row>
    <row r="80" spans="2:33" s="86" customFormat="1" x14ac:dyDescent="0.2">
      <c r="C80" s="137"/>
      <c r="D80" s="217"/>
      <c r="E80" s="90"/>
      <c r="F80" s="78"/>
      <c r="G80" s="64"/>
      <c r="H80" s="22"/>
      <c r="I80" s="22"/>
      <c r="J80" s="64"/>
      <c r="K80" s="22"/>
      <c r="L80" s="22"/>
      <c r="M80" s="64"/>
      <c r="N80" s="22"/>
      <c r="O80" s="22"/>
      <c r="P80" s="64"/>
      <c r="Q80" s="22"/>
      <c r="R80" s="22"/>
      <c r="S80" s="64"/>
      <c r="T80" s="22"/>
      <c r="U80" s="22"/>
      <c r="V80" s="64"/>
      <c r="W80" s="22"/>
      <c r="X80" s="22"/>
      <c r="Y80" s="64"/>
      <c r="Z80" s="22"/>
      <c r="AA80" s="22"/>
      <c r="AB80" s="64"/>
      <c r="AC80" s="22"/>
      <c r="AD80" s="22"/>
      <c r="AE80" s="64"/>
      <c r="AF80" s="22"/>
      <c r="AG80" s="22"/>
    </row>
    <row r="81" spans="2:33" s="80" customFormat="1" ht="14.25" x14ac:dyDescent="0.2">
      <c r="B81" s="86" t="s">
        <v>196</v>
      </c>
      <c r="C81" s="126" t="s">
        <v>3</v>
      </c>
      <c r="D81" s="246">
        <v>0</v>
      </c>
      <c r="E81" s="197">
        <v>0</v>
      </c>
      <c r="F81" s="173">
        <v>0</v>
      </c>
      <c r="G81" s="190">
        <v>0</v>
      </c>
      <c r="H81" s="194">
        <v>0</v>
      </c>
      <c r="I81" s="178">
        <v>0</v>
      </c>
      <c r="J81" s="174">
        <v>0</v>
      </c>
      <c r="K81" s="192">
        <v>0</v>
      </c>
      <c r="L81" s="179">
        <v>0</v>
      </c>
      <c r="M81" s="174">
        <v>0</v>
      </c>
      <c r="N81" s="192">
        <v>0</v>
      </c>
      <c r="O81" s="179">
        <v>0</v>
      </c>
      <c r="P81" s="174">
        <v>0</v>
      </c>
      <c r="Q81" s="192">
        <v>0</v>
      </c>
      <c r="R81" s="179">
        <v>0</v>
      </c>
      <c r="S81" s="174">
        <v>0</v>
      </c>
      <c r="T81" s="192">
        <v>0</v>
      </c>
      <c r="U81" s="179">
        <v>0</v>
      </c>
      <c r="V81" s="174">
        <v>0</v>
      </c>
      <c r="W81" s="192">
        <v>0</v>
      </c>
      <c r="X81" s="179">
        <v>0</v>
      </c>
      <c r="Y81" s="174">
        <v>0</v>
      </c>
      <c r="Z81" s="115" t="s">
        <v>116</v>
      </c>
      <c r="AA81" s="116" t="s">
        <v>116</v>
      </c>
      <c r="AB81" s="174">
        <v>0</v>
      </c>
      <c r="AC81" s="115" t="s">
        <v>116</v>
      </c>
      <c r="AD81" s="116" t="s">
        <v>116</v>
      </c>
      <c r="AE81" s="174">
        <v>0</v>
      </c>
      <c r="AF81" s="115" t="s">
        <v>116</v>
      </c>
      <c r="AG81" s="116" t="s">
        <v>116</v>
      </c>
    </row>
    <row r="82" spans="2:33" s="86" customFormat="1" x14ac:dyDescent="0.2">
      <c r="B82" s="80"/>
      <c r="C82" s="122" t="s">
        <v>50</v>
      </c>
      <c r="D82" s="246">
        <v>0</v>
      </c>
      <c r="E82" s="197">
        <v>0</v>
      </c>
      <c r="F82" s="173">
        <v>260</v>
      </c>
      <c r="G82" s="191">
        <v>0</v>
      </c>
      <c r="H82" s="195">
        <v>0</v>
      </c>
      <c r="I82" s="177">
        <v>250000000</v>
      </c>
      <c r="J82" s="175">
        <v>0</v>
      </c>
      <c r="K82" s="193">
        <v>0</v>
      </c>
      <c r="L82" s="180">
        <v>240000000</v>
      </c>
      <c r="M82" s="175">
        <v>0</v>
      </c>
      <c r="N82" s="193">
        <v>0</v>
      </c>
      <c r="O82" s="180">
        <v>220000000</v>
      </c>
      <c r="P82" s="175">
        <v>0</v>
      </c>
      <c r="Q82" s="193">
        <v>0</v>
      </c>
      <c r="R82" s="180">
        <v>210000000</v>
      </c>
      <c r="S82" s="175">
        <v>0</v>
      </c>
      <c r="T82" s="193">
        <v>0</v>
      </c>
      <c r="U82" s="180">
        <v>200000000</v>
      </c>
      <c r="V82" s="175">
        <v>0</v>
      </c>
      <c r="W82" s="193">
        <v>0</v>
      </c>
      <c r="X82" s="180">
        <v>180000000</v>
      </c>
      <c r="Y82" s="175">
        <v>0</v>
      </c>
      <c r="Z82" s="75" t="s">
        <v>116</v>
      </c>
      <c r="AA82" s="76" t="s">
        <v>116</v>
      </c>
      <c r="AB82" s="175">
        <v>0</v>
      </c>
      <c r="AC82" s="75" t="s">
        <v>116</v>
      </c>
      <c r="AD82" s="76" t="s">
        <v>116</v>
      </c>
      <c r="AE82" s="175">
        <v>0</v>
      </c>
      <c r="AF82" s="75" t="s">
        <v>116</v>
      </c>
      <c r="AG82" s="76" t="s">
        <v>116</v>
      </c>
    </row>
    <row r="83" spans="2:33" s="86" customFormat="1" x14ac:dyDescent="0.2">
      <c r="B83" s="80"/>
      <c r="C83" s="122" t="s">
        <v>5</v>
      </c>
      <c r="D83" s="246">
        <v>170</v>
      </c>
      <c r="E83" s="197">
        <v>0</v>
      </c>
      <c r="F83" s="173">
        <v>0</v>
      </c>
      <c r="G83" s="191">
        <v>160000000</v>
      </c>
      <c r="H83" s="195">
        <v>90000000</v>
      </c>
      <c r="I83" s="177">
        <v>240000000</v>
      </c>
      <c r="J83" s="175">
        <v>160000000</v>
      </c>
      <c r="K83" s="193">
        <v>70000000</v>
      </c>
      <c r="L83" s="180">
        <v>270000000</v>
      </c>
      <c r="M83" s="175">
        <v>120000000</v>
      </c>
      <c r="N83" s="193">
        <v>70000000</v>
      </c>
      <c r="O83" s="180">
        <v>190000000</v>
      </c>
      <c r="P83" s="175">
        <v>90000000</v>
      </c>
      <c r="Q83" s="193">
        <v>50000000</v>
      </c>
      <c r="R83" s="180">
        <v>150000000</v>
      </c>
      <c r="S83" s="175">
        <v>100000000</v>
      </c>
      <c r="T83" s="193">
        <v>10000000</v>
      </c>
      <c r="U83" s="180">
        <v>220000000</v>
      </c>
      <c r="V83" s="175">
        <v>170000000</v>
      </c>
      <c r="W83" s="193">
        <v>50000000</v>
      </c>
      <c r="X83" s="180">
        <v>360000000</v>
      </c>
      <c r="Y83" s="175">
        <v>150000000</v>
      </c>
      <c r="Z83" s="75" t="s">
        <v>116</v>
      </c>
      <c r="AA83" s="76" t="s">
        <v>116</v>
      </c>
      <c r="AB83" s="175">
        <v>80000000</v>
      </c>
      <c r="AC83" s="75" t="s">
        <v>116</v>
      </c>
      <c r="AD83" s="76" t="s">
        <v>116</v>
      </c>
      <c r="AE83" s="175">
        <v>60000000</v>
      </c>
      <c r="AF83" s="75" t="s">
        <v>116</v>
      </c>
      <c r="AG83" s="76" t="s">
        <v>116</v>
      </c>
    </row>
    <row r="84" spans="2:33" s="86" customFormat="1" x14ac:dyDescent="0.2">
      <c r="B84" s="287" t="s">
        <v>139</v>
      </c>
      <c r="C84" s="122" t="s">
        <v>6</v>
      </c>
      <c r="D84" s="246">
        <v>170</v>
      </c>
      <c r="E84" s="197">
        <v>80</v>
      </c>
      <c r="F84" s="173">
        <v>460</v>
      </c>
      <c r="G84" s="191">
        <v>160000000</v>
      </c>
      <c r="H84" s="195">
        <v>90000000</v>
      </c>
      <c r="I84" s="177">
        <v>420000000</v>
      </c>
      <c r="J84" s="175">
        <v>160000000</v>
      </c>
      <c r="K84" s="193">
        <v>70000000</v>
      </c>
      <c r="L84" s="180">
        <v>420000000</v>
      </c>
      <c r="M84" s="175">
        <v>120000000</v>
      </c>
      <c r="N84" s="193">
        <v>70000000</v>
      </c>
      <c r="O84" s="180">
        <v>350000000</v>
      </c>
      <c r="P84" s="175">
        <v>90000000</v>
      </c>
      <c r="Q84" s="193">
        <v>50000000</v>
      </c>
      <c r="R84" s="180">
        <v>310000000</v>
      </c>
      <c r="S84" s="175">
        <v>100000000</v>
      </c>
      <c r="T84" s="193">
        <v>10000000</v>
      </c>
      <c r="U84" s="180">
        <v>330000000</v>
      </c>
      <c r="V84" s="175">
        <v>170000000</v>
      </c>
      <c r="W84" s="193">
        <v>50000000</v>
      </c>
      <c r="X84" s="180">
        <v>430000000</v>
      </c>
      <c r="Y84" s="175">
        <v>150000000</v>
      </c>
      <c r="Z84" s="75" t="s">
        <v>116</v>
      </c>
      <c r="AA84" s="76" t="s">
        <v>116</v>
      </c>
      <c r="AB84" s="175">
        <v>80000000</v>
      </c>
      <c r="AC84" s="75" t="s">
        <v>116</v>
      </c>
      <c r="AD84" s="76" t="s">
        <v>116</v>
      </c>
      <c r="AE84" s="175">
        <v>60000000</v>
      </c>
      <c r="AF84" s="75" t="s">
        <v>116</v>
      </c>
      <c r="AG84" s="76" t="s">
        <v>116</v>
      </c>
    </row>
    <row r="85" spans="2:33" s="80" customFormat="1" x14ac:dyDescent="0.2">
      <c r="C85" s="80" t="s">
        <v>120</v>
      </c>
      <c r="D85" s="246">
        <v>86600</v>
      </c>
      <c r="E85" s="113" t="s">
        <v>119</v>
      </c>
      <c r="F85" s="114" t="s">
        <v>119</v>
      </c>
      <c r="G85" s="174">
        <v>83100000000</v>
      </c>
      <c r="H85" s="113" t="s">
        <v>119</v>
      </c>
      <c r="I85" s="114" t="s">
        <v>119</v>
      </c>
      <c r="J85" s="174">
        <f>'Table 1'!J85</f>
        <v>79800000000</v>
      </c>
      <c r="K85" s="113" t="str">
        <f>'Table 1'!K85</f>
        <v>z</v>
      </c>
      <c r="L85" s="114" t="str">
        <f>'Table 1'!L85</f>
        <v>z</v>
      </c>
      <c r="M85" s="174">
        <f>'Table 1'!M85</f>
        <v>74200000000</v>
      </c>
      <c r="N85" s="113" t="str">
        <f>'Table 1'!N85</f>
        <v>z</v>
      </c>
      <c r="O85" s="114" t="str">
        <f>'Table 1'!O85</f>
        <v>z</v>
      </c>
      <c r="P85" s="174">
        <f>'Table 1'!P85</f>
        <v>69800000000</v>
      </c>
      <c r="Q85" s="113" t="str">
        <f>'Table 1'!Q85</f>
        <v>z</v>
      </c>
      <c r="R85" s="114" t="str">
        <f>'Table 1'!R85</f>
        <v>z</v>
      </c>
      <c r="S85" s="174">
        <f>'Table 1'!S85</f>
        <v>66900000000</v>
      </c>
      <c r="T85" s="113" t="str">
        <f>'Table 1'!T85</f>
        <v>z</v>
      </c>
      <c r="U85" s="114" t="str">
        <f>'Table 1'!U85</f>
        <v>z</v>
      </c>
      <c r="V85" s="174">
        <f>'Table 1'!V85</f>
        <v>61600000000</v>
      </c>
      <c r="W85" s="113" t="str">
        <f>'Table 1'!W85</f>
        <v>z</v>
      </c>
      <c r="X85" s="114" t="str">
        <f>'Table 1'!X85</f>
        <v>z</v>
      </c>
      <c r="Y85" s="174">
        <f>'Table 1'!Y85</f>
        <v>57600000000</v>
      </c>
      <c r="Z85" s="113" t="str">
        <f>'Table 1'!Z85</f>
        <v>z</v>
      </c>
      <c r="AA85" s="114" t="str">
        <f>'Table 1'!AA85</f>
        <v>z</v>
      </c>
      <c r="AB85" s="174">
        <f>'Table 1'!AB85</f>
        <v>53700000000</v>
      </c>
      <c r="AC85" s="113" t="str">
        <f>'Table 1'!AC85</f>
        <v>z</v>
      </c>
      <c r="AD85" s="114" t="str">
        <f>'Table 1'!AD85</f>
        <v>z</v>
      </c>
      <c r="AE85" s="174">
        <f>'Table 1'!AE85</f>
        <v>51400000000</v>
      </c>
      <c r="AF85" s="113" t="str">
        <f>'Table 1'!AF85</f>
        <v>z</v>
      </c>
      <c r="AG85" s="114" t="str">
        <f>'Table 1'!AG85</f>
        <v>z</v>
      </c>
    </row>
    <row r="86" spans="2:33" s="86" customFormat="1" x14ac:dyDescent="0.2">
      <c r="B86" s="80"/>
      <c r="C86" s="122"/>
      <c r="D86" s="217"/>
      <c r="E86" s="77"/>
      <c r="F86" s="78"/>
      <c r="G86" s="128"/>
      <c r="H86" s="77"/>
      <c r="I86" s="78"/>
      <c r="J86" s="128"/>
      <c r="K86" s="77"/>
      <c r="L86" s="78"/>
      <c r="M86" s="128"/>
      <c r="N86" s="77"/>
      <c r="O86" s="78"/>
      <c r="P86" s="128"/>
      <c r="Q86" s="77"/>
      <c r="R86" s="78"/>
      <c r="S86" s="128"/>
      <c r="T86" s="77"/>
      <c r="U86" s="78"/>
      <c r="V86" s="128"/>
      <c r="W86" s="77"/>
      <c r="X86" s="78"/>
      <c r="Y86" s="128"/>
      <c r="Z86" s="77"/>
      <c r="AA86" s="78"/>
      <c r="AB86" s="128"/>
      <c r="AC86" s="77"/>
      <c r="AD86" s="78"/>
      <c r="AE86" s="175"/>
      <c r="AF86" s="77"/>
      <c r="AG86" s="78"/>
    </row>
    <row r="87" spans="2:33" s="86" customFormat="1" x14ac:dyDescent="0.2">
      <c r="B87" s="80"/>
      <c r="C87" s="122"/>
      <c r="D87" s="217"/>
      <c r="E87" s="77"/>
      <c r="F87" s="78"/>
      <c r="G87" s="128"/>
      <c r="H87" s="77"/>
      <c r="I87" s="78"/>
      <c r="J87" s="128"/>
      <c r="K87" s="77"/>
      <c r="L87" s="78"/>
      <c r="M87" s="128"/>
      <c r="N87" s="77"/>
      <c r="O87" s="78"/>
      <c r="P87" s="128"/>
      <c r="Q87" s="77"/>
      <c r="R87" s="78"/>
      <c r="S87" s="128"/>
      <c r="T87" s="77"/>
      <c r="U87" s="78"/>
      <c r="V87" s="128"/>
      <c r="W87" s="77"/>
      <c r="X87" s="78"/>
      <c r="Y87" s="128"/>
      <c r="Z87" s="77"/>
      <c r="AA87" s="78"/>
      <c r="AB87" s="128"/>
      <c r="AC87" s="77"/>
      <c r="AD87" s="78"/>
      <c r="AE87" s="128"/>
      <c r="AF87" s="77"/>
      <c r="AG87" s="78"/>
    </row>
    <row r="88" spans="2:33" s="86" customFormat="1" x14ac:dyDescent="0.2">
      <c r="C88" s="137"/>
      <c r="D88" s="217"/>
      <c r="E88" s="90"/>
      <c r="F88" s="78"/>
      <c r="G88" s="64"/>
      <c r="H88" s="22"/>
      <c r="I88" s="22"/>
      <c r="J88" s="64"/>
      <c r="K88" s="22"/>
      <c r="L88" s="22"/>
      <c r="M88" s="64"/>
      <c r="N88" s="22"/>
      <c r="O88" s="22"/>
      <c r="P88" s="64"/>
      <c r="Q88" s="22"/>
      <c r="R88" s="22"/>
      <c r="S88" s="64"/>
      <c r="T88" s="22"/>
      <c r="U88" s="22"/>
      <c r="V88" s="64"/>
      <c r="W88" s="22"/>
      <c r="X88" s="22"/>
      <c r="Y88" s="64"/>
      <c r="Z88" s="22"/>
      <c r="AA88" s="22"/>
      <c r="AB88" s="64"/>
      <c r="AC88" s="22"/>
      <c r="AD88" s="22"/>
      <c r="AE88" s="64"/>
      <c r="AF88" s="22"/>
      <c r="AG88" s="22"/>
    </row>
    <row r="89" spans="2:33" s="80" customFormat="1" x14ac:dyDescent="0.2">
      <c r="B89" s="86" t="s">
        <v>123</v>
      </c>
      <c r="C89" s="126" t="s">
        <v>3</v>
      </c>
      <c r="D89" s="246">
        <v>0</v>
      </c>
      <c r="E89" s="197">
        <v>0</v>
      </c>
      <c r="F89" s="173">
        <v>0</v>
      </c>
      <c r="G89" s="190">
        <v>0</v>
      </c>
      <c r="H89" s="194">
        <v>0</v>
      </c>
      <c r="I89" s="178">
        <v>0</v>
      </c>
      <c r="J89" s="174">
        <v>0</v>
      </c>
      <c r="K89" s="192">
        <v>0</v>
      </c>
      <c r="L89" s="179">
        <v>0</v>
      </c>
      <c r="M89" s="174">
        <v>0</v>
      </c>
      <c r="N89" s="192">
        <v>0</v>
      </c>
      <c r="O89" s="179">
        <v>0</v>
      </c>
      <c r="P89" s="174">
        <v>0</v>
      </c>
      <c r="Q89" s="192">
        <v>0</v>
      </c>
      <c r="R89" s="179">
        <v>0</v>
      </c>
      <c r="S89" s="174">
        <v>0</v>
      </c>
      <c r="T89" s="192">
        <v>0</v>
      </c>
      <c r="U89" s="179">
        <v>0</v>
      </c>
      <c r="V89" s="174">
        <v>0</v>
      </c>
      <c r="W89" s="192">
        <v>0</v>
      </c>
      <c r="X89" s="179">
        <v>0</v>
      </c>
      <c r="Y89" s="174">
        <v>0</v>
      </c>
      <c r="Z89" s="115" t="s">
        <v>116</v>
      </c>
      <c r="AA89" s="116" t="s">
        <v>116</v>
      </c>
      <c r="AB89" s="174">
        <v>0</v>
      </c>
      <c r="AC89" s="115" t="s">
        <v>116</v>
      </c>
      <c r="AD89" s="116" t="s">
        <v>116</v>
      </c>
      <c r="AE89" s="174">
        <v>0</v>
      </c>
      <c r="AF89" s="115" t="s">
        <v>116</v>
      </c>
      <c r="AG89" s="116" t="s">
        <v>116</v>
      </c>
    </row>
    <row r="90" spans="2:33" s="86" customFormat="1" x14ac:dyDescent="0.2">
      <c r="B90" s="80"/>
      <c r="C90" s="122" t="s">
        <v>50</v>
      </c>
      <c r="D90" s="246">
        <v>0</v>
      </c>
      <c r="E90" s="197">
        <v>0</v>
      </c>
      <c r="F90" s="173">
        <v>10</v>
      </c>
      <c r="G90" s="191">
        <v>0</v>
      </c>
      <c r="H90" s="195">
        <v>0</v>
      </c>
      <c r="I90" s="177">
        <v>10000000</v>
      </c>
      <c r="J90" s="175">
        <v>0</v>
      </c>
      <c r="K90" s="193">
        <v>0</v>
      </c>
      <c r="L90" s="180">
        <v>10000000</v>
      </c>
      <c r="M90" s="175">
        <v>0</v>
      </c>
      <c r="N90" s="193">
        <v>0</v>
      </c>
      <c r="O90" s="180">
        <v>10000000</v>
      </c>
      <c r="P90" s="175">
        <v>0</v>
      </c>
      <c r="Q90" s="193">
        <v>0</v>
      </c>
      <c r="R90" s="180">
        <v>10000000</v>
      </c>
      <c r="S90" s="175">
        <v>0</v>
      </c>
      <c r="T90" s="193">
        <v>0</v>
      </c>
      <c r="U90" s="180">
        <v>0</v>
      </c>
      <c r="V90" s="175">
        <v>0</v>
      </c>
      <c r="W90" s="193">
        <v>0</v>
      </c>
      <c r="X90" s="180">
        <v>0</v>
      </c>
      <c r="Y90" s="175">
        <v>0</v>
      </c>
      <c r="Z90" s="75" t="s">
        <v>116</v>
      </c>
      <c r="AA90" s="76" t="s">
        <v>116</v>
      </c>
      <c r="AB90" s="175">
        <v>0</v>
      </c>
      <c r="AC90" s="75" t="s">
        <v>116</v>
      </c>
      <c r="AD90" s="76" t="s">
        <v>116</v>
      </c>
      <c r="AE90" s="175">
        <v>0</v>
      </c>
      <c r="AF90" s="75" t="s">
        <v>116</v>
      </c>
      <c r="AG90" s="76" t="s">
        <v>116</v>
      </c>
    </row>
    <row r="91" spans="2:33" s="86" customFormat="1" x14ac:dyDescent="0.2">
      <c r="B91" s="80"/>
      <c r="C91" s="122" t="s">
        <v>5</v>
      </c>
      <c r="D91" s="246">
        <v>0</v>
      </c>
      <c r="E91" s="197">
        <v>0</v>
      </c>
      <c r="F91" s="173">
        <v>0</v>
      </c>
      <c r="G91" s="191">
        <v>0</v>
      </c>
      <c r="H91" s="195">
        <v>0</v>
      </c>
      <c r="I91" s="177">
        <v>0</v>
      </c>
      <c r="J91" s="175">
        <v>0</v>
      </c>
      <c r="K91" s="193">
        <v>0</v>
      </c>
      <c r="L91" s="180">
        <v>0</v>
      </c>
      <c r="M91" s="175">
        <v>0</v>
      </c>
      <c r="N91" s="193">
        <v>0</v>
      </c>
      <c r="O91" s="180">
        <v>0</v>
      </c>
      <c r="P91" s="175">
        <v>0</v>
      </c>
      <c r="Q91" s="193">
        <v>0</v>
      </c>
      <c r="R91" s="180">
        <v>0</v>
      </c>
      <c r="S91" s="175">
        <v>0</v>
      </c>
      <c r="T91" s="193">
        <v>0</v>
      </c>
      <c r="U91" s="180">
        <v>0</v>
      </c>
      <c r="V91" s="175">
        <v>0</v>
      </c>
      <c r="W91" s="193">
        <v>0</v>
      </c>
      <c r="X91" s="180">
        <v>0</v>
      </c>
      <c r="Y91" s="175">
        <v>0</v>
      </c>
      <c r="Z91" s="75" t="s">
        <v>116</v>
      </c>
      <c r="AA91" s="76" t="s">
        <v>116</v>
      </c>
      <c r="AB91" s="175">
        <v>0</v>
      </c>
      <c r="AC91" s="75" t="s">
        <v>116</v>
      </c>
      <c r="AD91" s="76" t="s">
        <v>116</v>
      </c>
      <c r="AE91" s="175">
        <v>0</v>
      </c>
      <c r="AF91" s="75" t="s">
        <v>116</v>
      </c>
      <c r="AG91" s="76" t="s">
        <v>116</v>
      </c>
    </row>
    <row r="92" spans="2:33" s="86" customFormat="1" x14ac:dyDescent="0.2">
      <c r="B92" s="287" t="s">
        <v>140</v>
      </c>
      <c r="C92" s="122" t="s">
        <v>6</v>
      </c>
      <c r="D92" s="246">
        <v>0</v>
      </c>
      <c r="E92" s="197">
        <v>0</v>
      </c>
      <c r="F92" s="173">
        <v>10</v>
      </c>
      <c r="G92" s="191">
        <v>0</v>
      </c>
      <c r="H92" s="195">
        <v>0</v>
      </c>
      <c r="I92" s="177">
        <v>10000000</v>
      </c>
      <c r="J92" s="175">
        <v>0</v>
      </c>
      <c r="K92" s="193">
        <v>0</v>
      </c>
      <c r="L92" s="180">
        <v>10000000</v>
      </c>
      <c r="M92" s="175">
        <v>0</v>
      </c>
      <c r="N92" s="193">
        <v>0</v>
      </c>
      <c r="O92" s="180">
        <v>10000000</v>
      </c>
      <c r="P92" s="175">
        <v>0</v>
      </c>
      <c r="Q92" s="193">
        <v>0</v>
      </c>
      <c r="R92" s="180">
        <v>10000000</v>
      </c>
      <c r="S92" s="175">
        <v>0</v>
      </c>
      <c r="T92" s="193">
        <v>0</v>
      </c>
      <c r="U92" s="180">
        <v>0</v>
      </c>
      <c r="V92" s="175">
        <v>0</v>
      </c>
      <c r="W92" s="193">
        <v>0</v>
      </c>
      <c r="X92" s="180">
        <v>0</v>
      </c>
      <c r="Y92" s="175">
        <v>0</v>
      </c>
      <c r="Z92" s="75" t="s">
        <v>116</v>
      </c>
      <c r="AA92" s="76" t="s">
        <v>116</v>
      </c>
      <c r="AB92" s="175">
        <v>0</v>
      </c>
      <c r="AC92" s="75" t="s">
        <v>116</v>
      </c>
      <c r="AD92" s="76" t="s">
        <v>116</v>
      </c>
      <c r="AE92" s="175">
        <v>0</v>
      </c>
      <c r="AF92" s="75" t="s">
        <v>116</v>
      </c>
      <c r="AG92" s="76" t="s">
        <v>116</v>
      </c>
    </row>
    <row r="93" spans="2:33" s="80" customFormat="1" x14ac:dyDescent="0.2">
      <c r="C93" s="80" t="s">
        <v>120</v>
      </c>
      <c r="D93" s="246">
        <v>2300</v>
      </c>
      <c r="E93" s="113" t="s">
        <v>119</v>
      </c>
      <c r="F93" s="114" t="s">
        <v>119</v>
      </c>
      <c r="G93" s="174">
        <v>2100000000</v>
      </c>
      <c r="H93" s="113" t="s">
        <v>119</v>
      </c>
      <c r="I93" s="114" t="s">
        <v>119</v>
      </c>
      <c r="J93" s="174">
        <f>'Table 1'!J93</f>
        <v>2000000000</v>
      </c>
      <c r="K93" s="113" t="str">
        <f>'Table 1'!K93</f>
        <v>z</v>
      </c>
      <c r="L93" s="114" t="str">
        <f>'Table 1'!L93</f>
        <v>z</v>
      </c>
      <c r="M93" s="174">
        <f>'Table 1'!M93</f>
        <v>1800000000</v>
      </c>
      <c r="N93" s="113" t="str">
        <f>'Table 1'!N93</f>
        <v>z</v>
      </c>
      <c r="O93" s="114" t="str">
        <f>'Table 1'!O93</f>
        <v>z</v>
      </c>
      <c r="P93" s="174">
        <f>'Table 1'!P93</f>
        <v>1600000000</v>
      </c>
      <c r="Q93" s="113" t="str">
        <f>'Table 1'!Q93</f>
        <v>z</v>
      </c>
      <c r="R93" s="114" t="str">
        <f>'Table 1'!R93</f>
        <v>z</v>
      </c>
      <c r="S93" s="174">
        <f>'Table 1'!S93</f>
        <v>1500000000</v>
      </c>
      <c r="T93" s="113" t="str">
        <f>'Table 1'!T93</f>
        <v>z</v>
      </c>
      <c r="U93" s="114" t="str">
        <f>'Table 1'!U93</f>
        <v>z</v>
      </c>
      <c r="V93" s="174">
        <f>'Table 1'!V93</f>
        <v>1400000000</v>
      </c>
      <c r="W93" s="113" t="str">
        <f>'Table 1'!W93</f>
        <v>z</v>
      </c>
      <c r="X93" s="114" t="str">
        <f>'Table 1'!X93</f>
        <v>z</v>
      </c>
      <c r="Y93" s="174">
        <f>'Table 1'!Y93</f>
        <v>1300000000</v>
      </c>
      <c r="Z93" s="113" t="str">
        <f>'Table 1'!Z93</f>
        <v>z</v>
      </c>
      <c r="AA93" s="114" t="str">
        <f>'Table 1'!AA93</f>
        <v>z</v>
      </c>
      <c r="AB93" s="174">
        <f>'Table 1'!AB93</f>
        <v>1200000000</v>
      </c>
      <c r="AC93" s="113" t="str">
        <f>'Table 1'!AC93</f>
        <v>z</v>
      </c>
      <c r="AD93" s="114" t="str">
        <f>'Table 1'!AD93</f>
        <v>z</v>
      </c>
      <c r="AE93" s="174">
        <f>'Table 1'!AE93</f>
        <v>1200000000</v>
      </c>
      <c r="AF93" s="113" t="str">
        <f>'Table 1'!AF93</f>
        <v>z</v>
      </c>
      <c r="AG93" s="114" t="str">
        <f>'Table 1'!AG93</f>
        <v>z</v>
      </c>
    </row>
    <row r="94" spans="2:33" s="86" customFormat="1" x14ac:dyDescent="0.2">
      <c r="B94" s="80"/>
      <c r="C94" s="122"/>
      <c r="D94" s="217"/>
      <c r="E94" s="77"/>
      <c r="F94" s="78"/>
      <c r="G94" s="128"/>
      <c r="H94" s="77"/>
      <c r="I94" s="78"/>
      <c r="J94" s="128"/>
      <c r="K94" s="77"/>
      <c r="L94" s="78"/>
      <c r="M94" s="128"/>
      <c r="N94" s="77"/>
      <c r="O94" s="78"/>
      <c r="P94" s="128"/>
      <c r="Q94" s="77"/>
      <c r="R94" s="78"/>
      <c r="S94" s="128"/>
      <c r="T94" s="77"/>
      <c r="U94" s="78"/>
      <c r="V94" s="128"/>
      <c r="W94" s="77"/>
      <c r="X94" s="78"/>
      <c r="Y94" s="128"/>
      <c r="Z94" s="77"/>
      <c r="AA94" s="78"/>
      <c r="AB94" s="128"/>
      <c r="AC94" s="77"/>
      <c r="AD94" s="78"/>
      <c r="AE94" s="128"/>
      <c r="AF94" s="77"/>
      <c r="AG94" s="78"/>
    </row>
    <row r="95" spans="2:33" s="86" customFormat="1" x14ac:dyDescent="0.2">
      <c r="D95" s="217"/>
      <c r="E95" s="90"/>
      <c r="F95" s="78"/>
      <c r="G95" s="128"/>
      <c r="H95" s="90"/>
      <c r="I95" s="78"/>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row>
    <row r="96" spans="2:33" s="86" customFormat="1" x14ac:dyDescent="0.2">
      <c r="D96" s="217"/>
      <c r="E96" s="90"/>
      <c r="F96" s="208"/>
      <c r="G96" s="213"/>
      <c r="H96" s="90"/>
      <c r="I96" s="208"/>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row>
    <row r="97" spans="2:33" s="80" customFormat="1" x14ac:dyDescent="0.2">
      <c r="B97" s="86" t="s">
        <v>31</v>
      </c>
      <c r="C97" s="126" t="s">
        <v>3</v>
      </c>
      <c r="D97" s="246">
        <v>0</v>
      </c>
      <c r="E97" s="197">
        <v>0</v>
      </c>
      <c r="F97" s="173">
        <v>10</v>
      </c>
      <c r="G97" s="263" t="s">
        <v>284</v>
      </c>
      <c r="H97" s="194">
        <v>0</v>
      </c>
      <c r="I97" s="178">
        <v>0</v>
      </c>
      <c r="J97" s="174">
        <v>10000000</v>
      </c>
      <c r="K97" s="192">
        <v>0</v>
      </c>
      <c r="L97" s="179">
        <v>10000000</v>
      </c>
      <c r="M97" s="174">
        <v>0</v>
      </c>
      <c r="N97" s="192">
        <v>0</v>
      </c>
      <c r="O97" s="179">
        <v>0</v>
      </c>
      <c r="P97" s="174">
        <v>0</v>
      </c>
      <c r="Q97" s="192">
        <v>0</v>
      </c>
      <c r="R97" s="179">
        <v>10000000</v>
      </c>
      <c r="S97" s="174">
        <v>0</v>
      </c>
      <c r="T97" s="192">
        <v>0</v>
      </c>
      <c r="U97" s="179">
        <v>10000000</v>
      </c>
      <c r="V97" s="174">
        <v>10000000</v>
      </c>
      <c r="W97" s="192">
        <v>0</v>
      </c>
      <c r="X97" s="179">
        <v>20000000</v>
      </c>
      <c r="Y97" s="174">
        <v>0</v>
      </c>
      <c r="Z97" s="192">
        <v>0</v>
      </c>
      <c r="AA97" s="179">
        <v>0</v>
      </c>
      <c r="AB97" s="174">
        <v>10000000</v>
      </c>
      <c r="AC97" s="115" t="s">
        <v>116</v>
      </c>
      <c r="AD97" s="116" t="s">
        <v>116</v>
      </c>
      <c r="AE97" s="174">
        <v>0</v>
      </c>
      <c r="AF97" s="192">
        <v>0</v>
      </c>
      <c r="AG97" s="179">
        <v>0</v>
      </c>
    </row>
    <row r="98" spans="2:33" s="86" customFormat="1" x14ac:dyDescent="0.2">
      <c r="B98" s="80"/>
      <c r="C98" s="122" t="s">
        <v>50</v>
      </c>
      <c r="D98" s="246">
        <v>10</v>
      </c>
      <c r="E98" s="197">
        <v>10</v>
      </c>
      <c r="F98" s="173">
        <v>20</v>
      </c>
      <c r="G98" s="264" t="s">
        <v>279</v>
      </c>
      <c r="H98" s="195">
        <v>10000000</v>
      </c>
      <c r="I98" s="177">
        <v>20000000</v>
      </c>
      <c r="J98" s="175">
        <v>40000000</v>
      </c>
      <c r="K98" s="193">
        <v>30000000</v>
      </c>
      <c r="L98" s="180">
        <v>50000000</v>
      </c>
      <c r="M98" s="175">
        <v>40000000</v>
      </c>
      <c r="N98" s="193">
        <v>30000000</v>
      </c>
      <c r="O98" s="180">
        <v>50000000</v>
      </c>
      <c r="P98" s="175">
        <v>40000000</v>
      </c>
      <c r="Q98" s="193">
        <v>30000000</v>
      </c>
      <c r="R98" s="180">
        <v>60000000</v>
      </c>
      <c r="S98" s="175">
        <v>40000000</v>
      </c>
      <c r="T98" s="193">
        <v>20000000</v>
      </c>
      <c r="U98" s="180">
        <v>60000000</v>
      </c>
      <c r="V98" s="175">
        <v>50000000</v>
      </c>
      <c r="W98" s="193">
        <v>40000000</v>
      </c>
      <c r="X98" s="180">
        <v>60000000</v>
      </c>
      <c r="Y98" s="175">
        <v>50000000</v>
      </c>
      <c r="Z98" s="193">
        <v>40000000</v>
      </c>
      <c r="AA98" s="180">
        <v>70000000</v>
      </c>
      <c r="AB98" s="175">
        <v>40000000</v>
      </c>
      <c r="AC98" s="75" t="s">
        <v>116</v>
      </c>
      <c r="AD98" s="76" t="s">
        <v>116</v>
      </c>
      <c r="AE98" s="175">
        <v>40000000</v>
      </c>
      <c r="AF98" s="193">
        <v>30000000</v>
      </c>
      <c r="AG98" s="180">
        <v>60000000</v>
      </c>
    </row>
    <row r="99" spans="2:33" s="86" customFormat="1" x14ac:dyDescent="0.2">
      <c r="B99" s="80"/>
      <c r="C99" s="122" t="s">
        <v>5</v>
      </c>
      <c r="D99" s="246">
        <v>10</v>
      </c>
      <c r="E99" s="197">
        <v>10</v>
      </c>
      <c r="F99" s="173">
        <v>20</v>
      </c>
      <c r="G99" s="191">
        <v>10000000</v>
      </c>
      <c r="H99" s="195">
        <v>0</v>
      </c>
      <c r="I99" s="177">
        <v>20000000</v>
      </c>
      <c r="J99" s="175">
        <v>30000000</v>
      </c>
      <c r="K99" s="193">
        <v>20000000</v>
      </c>
      <c r="L99" s="180">
        <v>40000000</v>
      </c>
      <c r="M99" s="175">
        <v>30000000</v>
      </c>
      <c r="N99" s="193">
        <v>20000000</v>
      </c>
      <c r="O99" s="180">
        <v>40000000</v>
      </c>
      <c r="P99" s="175">
        <v>40000000</v>
      </c>
      <c r="Q99" s="193">
        <v>30000000</v>
      </c>
      <c r="R99" s="180">
        <v>50000000</v>
      </c>
      <c r="S99" s="175">
        <v>50000000</v>
      </c>
      <c r="T99" s="193">
        <v>30000000</v>
      </c>
      <c r="U99" s="180">
        <v>70000000</v>
      </c>
      <c r="V99" s="175">
        <v>70000000</v>
      </c>
      <c r="W99" s="193">
        <v>50000000</v>
      </c>
      <c r="X99" s="180">
        <v>80000000</v>
      </c>
      <c r="Y99" s="175">
        <v>60000000</v>
      </c>
      <c r="Z99" s="193">
        <v>40000000</v>
      </c>
      <c r="AA99" s="180">
        <v>80000000</v>
      </c>
      <c r="AB99" s="175">
        <v>60000000</v>
      </c>
      <c r="AC99" s="75" t="s">
        <v>116</v>
      </c>
      <c r="AD99" s="76" t="s">
        <v>116</v>
      </c>
      <c r="AE99" s="175">
        <v>80000000</v>
      </c>
      <c r="AF99" s="193">
        <v>50000000</v>
      </c>
      <c r="AG99" s="180">
        <v>100000000</v>
      </c>
    </row>
    <row r="100" spans="2:33" s="86" customFormat="1" x14ac:dyDescent="0.2">
      <c r="B100" s="287" t="s">
        <v>200</v>
      </c>
      <c r="C100" s="122" t="s">
        <v>6</v>
      </c>
      <c r="D100" s="246">
        <v>30</v>
      </c>
      <c r="E100" s="197">
        <v>20</v>
      </c>
      <c r="F100" s="173">
        <v>30</v>
      </c>
      <c r="G100" s="264" t="s">
        <v>285</v>
      </c>
      <c r="H100" s="195">
        <v>20000000</v>
      </c>
      <c r="I100" s="177">
        <v>30000000</v>
      </c>
      <c r="J100" s="248" t="s">
        <v>283</v>
      </c>
      <c r="K100" s="193">
        <v>60000000</v>
      </c>
      <c r="L100" s="180">
        <v>90000000</v>
      </c>
      <c r="M100" s="175">
        <v>70000000</v>
      </c>
      <c r="N100" s="193">
        <v>60000000</v>
      </c>
      <c r="O100" s="180">
        <v>90000000</v>
      </c>
      <c r="P100" s="175">
        <v>90000000</v>
      </c>
      <c r="Q100" s="193">
        <v>70000000</v>
      </c>
      <c r="R100" s="180">
        <v>100000000</v>
      </c>
      <c r="S100" s="175">
        <v>90000000</v>
      </c>
      <c r="T100" s="193">
        <v>60000000</v>
      </c>
      <c r="U100" s="180">
        <v>120000000</v>
      </c>
      <c r="V100" s="175">
        <v>120000000</v>
      </c>
      <c r="W100" s="193">
        <v>100000000</v>
      </c>
      <c r="X100" s="180">
        <v>140000000</v>
      </c>
      <c r="Y100" s="175">
        <v>120000000</v>
      </c>
      <c r="Z100" s="193">
        <v>90000000</v>
      </c>
      <c r="AA100" s="180">
        <v>150000000</v>
      </c>
      <c r="AB100" s="175">
        <v>110000000</v>
      </c>
      <c r="AC100" s="75" t="s">
        <v>116</v>
      </c>
      <c r="AD100" s="76" t="s">
        <v>116</v>
      </c>
      <c r="AE100" s="175">
        <v>120000000</v>
      </c>
      <c r="AF100" s="193">
        <v>90000000</v>
      </c>
      <c r="AG100" s="180">
        <v>150000000</v>
      </c>
    </row>
    <row r="101" spans="2:33" s="80" customFormat="1" x14ac:dyDescent="0.2">
      <c r="C101" s="80" t="s">
        <v>120</v>
      </c>
      <c r="D101" s="246">
        <v>3000</v>
      </c>
      <c r="E101" s="113" t="s">
        <v>119</v>
      </c>
      <c r="F101" s="114" t="s">
        <v>119</v>
      </c>
      <c r="G101" s="174">
        <v>3700000000</v>
      </c>
      <c r="H101" s="113" t="s">
        <v>119</v>
      </c>
      <c r="I101" s="114" t="s">
        <v>119</v>
      </c>
      <c r="J101" s="174">
        <f>'Table 1'!J109</f>
        <v>5500000000</v>
      </c>
      <c r="K101" s="113" t="str">
        <f>'Table 1'!K109</f>
        <v>z</v>
      </c>
      <c r="L101" s="114" t="str">
        <f>'Table 1'!L109</f>
        <v>z</v>
      </c>
      <c r="M101" s="174">
        <f>'Table 1'!M109</f>
        <v>7200000000</v>
      </c>
      <c r="N101" s="113" t="str">
        <f>'Table 1'!N109</f>
        <v>z</v>
      </c>
      <c r="O101" s="114" t="str">
        <f>'Table 1'!O109</f>
        <v>z</v>
      </c>
      <c r="P101" s="174">
        <f>'Table 1'!P109</f>
        <v>7900000000</v>
      </c>
      <c r="Q101" s="113" t="str">
        <f>'Table 1'!Q109</f>
        <v>z</v>
      </c>
      <c r="R101" s="114" t="str">
        <f>'Table 1'!R109</f>
        <v>z</v>
      </c>
      <c r="S101" s="174">
        <f>'Table 1'!S109</f>
        <v>8500000000</v>
      </c>
      <c r="T101" s="113" t="str">
        <f>'Table 1'!T109</f>
        <v>z</v>
      </c>
      <c r="U101" s="114" t="str">
        <f>'Table 1'!U109</f>
        <v>z</v>
      </c>
      <c r="V101" s="174">
        <f>'Table 1'!V109</f>
        <v>8800000000</v>
      </c>
      <c r="W101" s="113" t="str">
        <f>'Table 1'!W109</f>
        <v>z</v>
      </c>
      <c r="X101" s="114" t="str">
        <f>'Table 1'!X109</f>
        <v>z</v>
      </c>
      <c r="Y101" s="174">
        <f>'Table 1'!Y109</f>
        <v>8900000000</v>
      </c>
      <c r="Z101" s="113" t="str">
        <f>'Table 1'!Z109</f>
        <v>z</v>
      </c>
      <c r="AA101" s="114" t="str">
        <f>'Table 1'!AA109</f>
        <v>z</v>
      </c>
      <c r="AB101" s="174">
        <f>'Table 1'!AB109</f>
        <v>9000000000</v>
      </c>
      <c r="AC101" s="113" t="str">
        <f>'Table 1'!AC109</f>
        <v>z</v>
      </c>
      <c r="AD101" s="114" t="str">
        <f>'Table 1'!AD109</f>
        <v>z</v>
      </c>
      <c r="AE101" s="174">
        <f>'Table 1'!AE109</f>
        <v>9400000000</v>
      </c>
      <c r="AF101" s="113" t="str">
        <f>'Table 1'!AF109</f>
        <v>z</v>
      </c>
      <c r="AG101" s="114" t="str">
        <f>'Table 1'!AG109</f>
        <v>z</v>
      </c>
    </row>
    <row r="102" spans="2:33" s="86" customFormat="1" x14ac:dyDescent="0.2">
      <c r="B102" s="80"/>
      <c r="C102" s="122"/>
      <c r="D102" s="217"/>
      <c r="E102" s="77"/>
      <c r="F102" s="78"/>
      <c r="G102" s="128"/>
      <c r="H102" s="77"/>
      <c r="I102" s="78"/>
      <c r="J102" s="128"/>
      <c r="K102" s="77"/>
      <c r="L102" s="78"/>
      <c r="M102" s="128"/>
      <c r="N102" s="77"/>
      <c r="O102" s="78"/>
      <c r="P102" s="128"/>
      <c r="Q102" s="77"/>
      <c r="R102" s="78"/>
      <c r="S102" s="128"/>
      <c r="T102" s="77"/>
      <c r="U102" s="78"/>
      <c r="V102" s="128"/>
      <c r="W102" s="77"/>
      <c r="X102" s="78"/>
      <c r="Y102" s="128"/>
      <c r="Z102" s="77"/>
      <c r="AA102" s="78"/>
      <c r="AB102" s="128"/>
      <c r="AC102" s="77"/>
      <c r="AD102" s="78"/>
      <c r="AE102" s="128"/>
      <c r="AF102" s="77"/>
      <c r="AG102" s="78"/>
    </row>
    <row r="103" spans="2:33" s="86" customFormat="1" x14ac:dyDescent="0.2">
      <c r="B103" s="80"/>
      <c r="C103" s="122"/>
      <c r="D103" s="217"/>
      <c r="E103" s="77"/>
      <c r="F103" s="78"/>
      <c r="G103" s="128"/>
      <c r="H103" s="77"/>
      <c r="I103" s="78"/>
      <c r="J103" s="128"/>
      <c r="K103" s="77"/>
      <c r="L103" s="78"/>
      <c r="M103" s="128"/>
      <c r="N103" s="77"/>
      <c r="O103" s="78"/>
      <c r="P103" s="128"/>
      <c r="Q103" s="77"/>
      <c r="R103" s="78"/>
      <c r="S103" s="128"/>
      <c r="T103" s="77"/>
      <c r="U103" s="78"/>
      <c r="V103" s="128"/>
      <c r="W103" s="77"/>
      <c r="X103" s="78"/>
      <c r="Y103" s="128"/>
      <c r="Z103" s="77"/>
      <c r="AA103" s="78"/>
      <c r="AB103" s="128"/>
      <c r="AC103" s="77"/>
      <c r="AD103" s="78"/>
      <c r="AE103" s="128"/>
      <c r="AF103" s="77"/>
      <c r="AG103" s="78"/>
    </row>
    <row r="104" spans="2:33" s="86" customFormat="1" x14ac:dyDescent="0.2">
      <c r="D104" s="217"/>
      <c r="E104" s="90"/>
      <c r="F104" s="78"/>
      <c r="G104" s="128"/>
      <c r="H104" s="90"/>
      <c r="I104" s="78"/>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row>
    <row r="105" spans="2:33" s="80" customFormat="1" x14ac:dyDescent="0.2">
      <c r="B105" s="92" t="s">
        <v>96</v>
      </c>
      <c r="C105" s="126" t="s">
        <v>3</v>
      </c>
      <c r="D105" s="212" t="s">
        <v>116</v>
      </c>
      <c r="E105" s="211" t="s">
        <v>116</v>
      </c>
      <c r="F105" s="210" t="s">
        <v>116</v>
      </c>
      <c r="G105" s="174">
        <v>0</v>
      </c>
      <c r="H105" s="192">
        <v>0</v>
      </c>
      <c r="I105" s="179">
        <v>0</v>
      </c>
      <c r="J105" s="174">
        <v>0</v>
      </c>
      <c r="K105" s="192">
        <v>0</v>
      </c>
      <c r="L105" s="179">
        <v>0</v>
      </c>
      <c r="M105" s="174">
        <v>0</v>
      </c>
      <c r="N105" s="192">
        <v>0</v>
      </c>
      <c r="O105" s="179">
        <v>0</v>
      </c>
      <c r="P105" s="174">
        <v>0</v>
      </c>
      <c r="Q105" s="192">
        <v>0</v>
      </c>
      <c r="R105" s="179">
        <v>0</v>
      </c>
      <c r="S105" s="174">
        <v>0</v>
      </c>
      <c r="T105" s="192">
        <v>0</v>
      </c>
      <c r="U105" s="179">
        <v>10000000</v>
      </c>
      <c r="V105" s="174">
        <v>10000000</v>
      </c>
      <c r="W105" s="192">
        <v>0</v>
      </c>
      <c r="X105" s="179">
        <v>10000000</v>
      </c>
      <c r="Y105" s="174">
        <v>0</v>
      </c>
      <c r="Z105" s="192">
        <v>0</v>
      </c>
      <c r="AA105" s="179">
        <v>0</v>
      </c>
      <c r="AB105" s="174">
        <v>0</v>
      </c>
      <c r="AC105" s="115" t="s">
        <v>116</v>
      </c>
      <c r="AD105" s="116" t="s">
        <v>116</v>
      </c>
      <c r="AE105" s="174">
        <v>0</v>
      </c>
      <c r="AF105" s="192">
        <v>0</v>
      </c>
      <c r="AG105" s="179">
        <v>0</v>
      </c>
    </row>
    <row r="106" spans="2:33" s="86" customFormat="1" x14ac:dyDescent="0.2">
      <c r="B106" s="92"/>
      <c r="C106" s="122" t="s">
        <v>50</v>
      </c>
      <c r="D106" s="213" t="s">
        <v>116</v>
      </c>
      <c r="E106" s="206" t="s">
        <v>116</v>
      </c>
      <c r="F106" s="208" t="s">
        <v>116</v>
      </c>
      <c r="G106" s="175">
        <v>10000000</v>
      </c>
      <c r="H106" s="193">
        <v>10000000</v>
      </c>
      <c r="I106" s="180">
        <v>20000000</v>
      </c>
      <c r="J106" s="175">
        <v>30000000</v>
      </c>
      <c r="K106" s="193">
        <v>20000000</v>
      </c>
      <c r="L106" s="180">
        <v>40000000</v>
      </c>
      <c r="M106" s="175">
        <v>30000000</v>
      </c>
      <c r="N106" s="193">
        <v>20000000</v>
      </c>
      <c r="O106" s="180">
        <v>40000000</v>
      </c>
      <c r="P106" s="175">
        <v>30000000</v>
      </c>
      <c r="Q106" s="193">
        <v>20000000</v>
      </c>
      <c r="R106" s="180">
        <v>40000000</v>
      </c>
      <c r="S106" s="175">
        <v>30000000</v>
      </c>
      <c r="T106" s="193">
        <v>10000000</v>
      </c>
      <c r="U106" s="180">
        <v>50000000</v>
      </c>
      <c r="V106" s="175">
        <v>30000000</v>
      </c>
      <c r="W106" s="193">
        <v>20000000</v>
      </c>
      <c r="X106" s="180">
        <v>40000000</v>
      </c>
      <c r="Y106" s="175">
        <v>40000000</v>
      </c>
      <c r="Z106" s="193">
        <v>30000000</v>
      </c>
      <c r="AA106" s="180">
        <v>50000000</v>
      </c>
      <c r="AB106" s="175">
        <v>30000000</v>
      </c>
      <c r="AC106" s="75" t="s">
        <v>116</v>
      </c>
      <c r="AD106" s="76" t="s">
        <v>116</v>
      </c>
      <c r="AE106" s="175">
        <v>20000000</v>
      </c>
      <c r="AF106" s="193">
        <v>10000000</v>
      </c>
      <c r="AG106" s="180">
        <v>30000000</v>
      </c>
    </row>
    <row r="107" spans="2:33" s="86" customFormat="1" x14ac:dyDescent="0.2">
      <c r="B107" s="92"/>
      <c r="C107" s="122" t="s">
        <v>5</v>
      </c>
      <c r="D107" s="213" t="s">
        <v>116</v>
      </c>
      <c r="E107" s="206" t="s">
        <v>116</v>
      </c>
      <c r="F107" s="208" t="s">
        <v>116</v>
      </c>
      <c r="G107" s="175">
        <v>10000000</v>
      </c>
      <c r="H107" s="193">
        <v>0</v>
      </c>
      <c r="I107" s="180">
        <v>10000000</v>
      </c>
      <c r="J107" s="175">
        <v>20000000</v>
      </c>
      <c r="K107" s="193">
        <v>10000000</v>
      </c>
      <c r="L107" s="180">
        <v>30000000</v>
      </c>
      <c r="M107" s="175">
        <v>20000000</v>
      </c>
      <c r="N107" s="193">
        <v>10000000</v>
      </c>
      <c r="O107" s="180">
        <v>30000000</v>
      </c>
      <c r="P107" s="175">
        <v>30000000</v>
      </c>
      <c r="Q107" s="193">
        <v>20000000</v>
      </c>
      <c r="R107" s="180">
        <v>40000000</v>
      </c>
      <c r="S107" s="175">
        <v>40000000</v>
      </c>
      <c r="T107" s="193">
        <v>20000000</v>
      </c>
      <c r="U107" s="180">
        <v>60000000</v>
      </c>
      <c r="V107" s="175">
        <v>50000000</v>
      </c>
      <c r="W107" s="193">
        <v>40000000</v>
      </c>
      <c r="X107" s="180">
        <v>60000000</v>
      </c>
      <c r="Y107" s="175">
        <v>40000000</v>
      </c>
      <c r="Z107" s="193">
        <v>30000000</v>
      </c>
      <c r="AA107" s="180">
        <v>60000000</v>
      </c>
      <c r="AB107" s="175">
        <v>50000000</v>
      </c>
      <c r="AC107" s="75" t="s">
        <v>116</v>
      </c>
      <c r="AD107" s="76" t="s">
        <v>116</v>
      </c>
      <c r="AE107" s="175">
        <v>50000000</v>
      </c>
      <c r="AF107" s="193">
        <v>40000000</v>
      </c>
      <c r="AG107" s="180">
        <v>70000000</v>
      </c>
    </row>
    <row r="108" spans="2:33" s="86" customFormat="1" x14ac:dyDescent="0.2">
      <c r="B108" s="288" t="s">
        <v>302</v>
      </c>
      <c r="C108" s="122" t="s">
        <v>6</v>
      </c>
      <c r="D108" s="213" t="s">
        <v>116</v>
      </c>
      <c r="E108" s="206" t="s">
        <v>116</v>
      </c>
      <c r="F108" s="208" t="s">
        <v>116</v>
      </c>
      <c r="G108" s="175">
        <v>20000000</v>
      </c>
      <c r="H108" s="193">
        <v>10000000</v>
      </c>
      <c r="I108" s="180">
        <v>30000000</v>
      </c>
      <c r="J108" s="175">
        <v>50000000</v>
      </c>
      <c r="K108" s="193">
        <v>40000000</v>
      </c>
      <c r="L108" s="180">
        <v>60000000</v>
      </c>
      <c r="M108" s="175">
        <v>50000000</v>
      </c>
      <c r="N108" s="193">
        <v>40000000</v>
      </c>
      <c r="O108" s="180">
        <v>70000000</v>
      </c>
      <c r="P108" s="175">
        <v>70000000</v>
      </c>
      <c r="Q108" s="193">
        <v>60000000</v>
      </c>
      <c r="R108" s="180">
        <v>80000000</v>
      </c>
      <c r="S108" s="175">
        <v>70000000</v>
      </c>
      <c r="T108" s="193">
        <v>50000000</v>
      </c>
      <c r="U108" s="180">
        <v>100000000</v>
      </c>
      <c r="V108" s="175">
        <v>90000000</v>
      </c>
      <c r="W108" s="193">
        <v>70000000</v>
      </c>
      <c r="X108" s="180">
        <v>100000000</v>
      </c>
      <c r="Y108" s="175">
        <v>80000000</v>
      </c>
      <c r="Z108" s="193">
        <v>60000000</v>
      </c>
      <c r="AA108" s="180">
        <v>100000000</v>
      </c>
      <c r="AB108" s="175">
        <v>80000000</v>
      </c>
      <c r="AC108" s="75" t="s">
        <v>116</v>
      </c>
      <c r="AD108" s="76" t="s">
        <v>116</v>
      </c>
      <c r="AE108" s="175">
        <v>80000000</v>
      </c>
      <c r="AF108" s="193">
        <v>50000000</v>
      </c>
      <c r="AG108" s="180">
        <v>100000000</v>
      </c>
    </row>
    <row r="109" spans="2:33" s="80" customFormat="1" x14ac:dyDescent="0.2">
      <c r="B109" s="92"/>
      <c r="C109" s="80" t="s">
        <v>120</v>
      </c>
      <c r="D109" s="212" t="s">
        <v>116</v>
      </c>
      <c r="E109" s="209" t="s">
        <v>119</v>
      </c>
      <c r="F109" s="210" t="s">
        <v>119</v>
      </c>
      <c r="G109" s="174">
        <f>'Table 1'!G117</f>
        <v>1800000000</v>
      </c>
      <c r="H109" s="209" t="s">
        <v>119</v>
      </c>
      <c r="I109" s="210" t="s">
        <v>119</v>
      </c>
      <c r="J109" s="174">
        <f>'Table 1'!J117</f>
        <v>3500000000</v>
      </c>
      <c r="K109" s="113" t="str">
        <f>'Table 1'!K117</f>
        <v>z</v>
      </c>
      <c r="L109" s="114" t="str">
        <f>'Table 1'!L117</f>
        <v>z</v>
      </c>
      <c r="M109" s="174">
        <f>'Table 1'!M117</f>
        <v>4700000000</v>
      </c>
      <c r="N109" s="113" t="str">
        <f>'Table 1'!N117</f>
        <v>z</v>
      </c>
      <c r="O109" s="114" t="str">
        <f>'Table 1'!O117</f>
        <v>z</v>
      </c>
      <c r="P109" s="174">
        <f>'Table 1'!P117</f>
        <v>5400000000</v>
      </c>
      <c r="Q109" s="113" t="str">
        <f>'Table 1'!Q117</f>
        <v>z</v>
      </c>
      <c r="R109" s="114" t="str">
        <f>'Table 1'!R117</f>
        <v>z</v>
      </c>
      <c r="S109" s="174">
        <f>'Table 1'!S117</f>
        <v>5700000000</v>
      </c>
      <c r="T109" s="113" t="str">
        <f>'Table 1'!T117</f>
        <v>z</v>
      </c>
      <c r="U109" s="114" t="str">
        <f>'Table 1'!U117</f>
        <v>z</v>
      </c>
      <c r="V109" s="174">
        <f>'Table 1'!V117</f>
        <v>5700000000</v>
      </c>
      <c r="W109" s="113" t="str">
        <f>'Table 1'!W117</f>
        <v>z</v>
      </c>
      <c r="X109" s="114" t="str">
        <f>'Table 1'!X117</f>
        <v>z</v>
      </c>
      <c r="Y109" s="174">
        <f>'Table 1'!Y117</f>
        <v>5600000000</v>
      </c>
      <c r="Z109" s="113" t="str">
        <f>'Table 1'!Z117</f>
        <v>z</v>
      </c>
      <c r="AA109" s="114" t="str">
        <f>'Table 1'!AA117</f>
        <v>z</v>
      </c>
      <c r="AB109" s="174">
        <f>'Table 1'!AB117</f>
        <v>5400000000</v>
      </c>
      <c r="AC109" s="113" t="str">
        <f>'Table 1'!AC117</f>
        <v>z</v>
      </c>
      <c r="AD109" s="114" t="str">
        <f>'Table 1'!AD117</f>
        <v>z</v>
      </c>
      <c r="AE109" s="174">
        <f>'Table 1'!AE117</f>
        <v>5500000000</v>
      </c>
      <c r="AF109" s="113" t="str">
        <f>'Table 1'!AF117</f>
        <v>z</v>
      </c>
      <c r="AG109" s="114" t="str">
        <f>'Table 1'!AG117</f>
        <v>z</v>
      </c>
    </row>
    <row r="110" spans="2:33" s="86" customFormat="1" x14ac:dyDescent="0.2">
      <c r="B110" s="92"/>
      <c r="C110" s="122"/>
      <c r="D110" s="217"/>
      <c r="E110" s="77"/>
      <c r="F110" s="78"/>
      <c r="G110" s="128"/>
      <c r="H110" s="77"/>
      <c r="I110" s="78"/>
      <c r="J110" s="128"/>
      <c r="K110" s="77"/>
      <c r="L110" s="78"/>
      <c r="M110" s="128"/>
      <c r="N110" s="77"/>
      <c r="O110" s="78"/>
      <c r="P110" s="128"/>
      <c r="Q110" s="77"/>
      <c r="R110" s="78"/>
      <c r="S110" s="128"/>
      <c r="T110" s="77"/>
      <c r="U110" s="78"/>
      <c r="V110" s="128"/>
      <c r="W110" s="77"/>
      <c r="X110" s="78"/>
      <c r="Y110" s="128"/>
      <c r="Z110" s="77"/>
      <c r="AA110" s="78"/>
      <c r="AB110" s="128"/>
      <c r="AC110" s="77"/>
      <c r="AD110" s="78"/>
      <c r="AE110" s="128"/>
      <c r="AF110" s="77"/>
      <c r="AG110" s="78"/>
    </row>
    <row r="111" spans="2:33" s="86" customFormat="1" x14ac:dyDescent="0.2">
      <c r="B111" s="92"/>
      <c r="C111" s="122"/>
      <c r="D111" s="217"/>
      <c r="E111" s="77"/>
      <c r="F111" s="78"/>
      <c r="G111" s="128"/>
      <c r="H111" s="77"/>
      <c r="I111" s="78"/>
      <c r="J111" s="128"/>
      <c r="K111" s="77"/>
      <c r="L111" s="78"/>
      <c r="M111" s="128"/>
      <c r="N111" s="77"/>
      <c r="O111" s="78"/>
      <c r="P111" s="128"/>
      <c r="Q111" s="77"/>
      <c r="R111" s="78"/>
      <c r="S111" s="128"/>
      <c r="T111" s="77"/>
      <c r="U111" s="78"/>
      <c r="V111" s="128"/>
      <c r="W111" s="77"/>
      <c r="X111" s="78"/>
      <c r="Y111" s="128"/>
      <c r="Z111" s="77"/>
      <c r="AA111" s="78"/>
      <c r="AB111" s="128"/>
      <c r="AC111" s="77"/>
      <c r="AD111" s="78"/>
      <c r="AE111" s="128"/>
      <c r="AF111" s="77"/>
      <c r="AG111" s="78"/>
    </row>
    <row r="112" spans="2:33" s="86" customFormat="1" x14ac:dyDescent="0.2">
      <c r="D112" s="217"/>
      <c r="E112" s="90"/>
      <c r="F112" s="78"/>
      <c r="G112" s="128"/>
      <c r="H112" s="90"/>
      <c r="I112" s="78"/>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row>
    <row r="113" spans="2:33" s="80" customFormat="1" x14ac:dyDescent="0.2">
      <c r="B113" s="92" t="s">
        <v>25</v>
      </c>
      <c r="C113" s="126" t="s">
        <v>3</v>
      </c>
      <c r="D113" s="212" t="s">
        <v>116</v>
      </c>
      <c r="E113" s="211" t="s">
        <v>116</v>
      </c>
      <c r="F113" s="210" t="s">
        <v>116</v>
      </c>
      <c r="G113" s="174">
        <v>10000000</v>
      </c>
      <c r="H113" s="192">
        <v>0</v>
      </c>
      <c r="I113" s="179">
        <v>10000000</v>
      </c>
      <c r="J113" s="174">
        <v>10000000</v>
      </c>
      <c r="K113" s="192">
        <v>0</v>
      </c>
      <c r="L113" s="179">
        <v>10000000</v>
      </c>
      <c r="M113" s="174">
        <v>0</v>
      </c>
      <c r="N113" s="192">
        <v>0</v>
      </c>
      <c r="O113" s="179">
        <v>0</v>
      </c>
      <c r="P113" s="174">
        <v>0</v>
      </c>
      <c r="Q113" s="192">
        <v>0</v>
      </c>
      <c r="R113" s="179">
        <v>0</v>
      </c>
      <c r="S113" s="174">
        <v>0</v>
      </c>
      <c r="T113" s="192">
        <v>0</v>
      </c>
      <c r="U113" s="179">
        <v>0</v>
      </c>
      <c r="V113" s="174">
        <v>0</v>
      </c>
      <c r="W113" s="192">
        <v>0</v>
      </c>
      <c r="X113" s="179">
        <v>10000000</v>
      </c>
      <c r="Y113" s="174">
        <v>0</v>
      </c>
      <c r="Z113" s="192">
        <v>0</v>
      </c>
      <c r="AA113" s="179">
        <v>0</v>
      </c>
      <c r="AB113" s="174">
        <v>0</v>
      </c>
      <c r="AC113" s="115" t="s">
        <v>116</v>
      </c>
      <c r="AD113" s="116" t="s">
        <v>116</v>
      </c>
      <c r="AE113" s="174">
        <v>0</v>
      </c>
      <c r="AF113" s="192">
        <v>0</v>
      </c>
      <c r="AG113" s="179">
        <v>0</v>
      </c>
    </row>
    <row r="114" spans="2:33" s="86" customFormat="1" x14ac:dyDescent="0.2">
      <c r="B114" s="92"/>
      <c r="C114" s="122" t="s">
        <v>50</v>
      </c>
      <c r="D114" s="213" t="s">
        <v>116</v>
      </c>
      <c r="E114" s="206" t="s">
        <v>116</v>
      </c>
      <c r="F114" s="208" t="s">
        <v>116</v>
      </c>
      <c r="G114" s="175">
        <v>10000000</v>
      </c>
      <c r="H114" s="193">
        <v>0</v>
      </c>
      <c r="I114" s="180">
        <v>10000000</v>
      </c>
      <c r="J114" s="175">
        <v>10000000</v>
      </c>
      <c r="K114" s="193">
        <v>0</v>
      </c>
      <c r="L114" s="180">
        <v>10000000</v>
      </c>
      <c r="M114" s="175">
        <v>10000000</v>
      </c>
      <c r="N114" s="193">
        <v>0</v>
      </c>
      <c r="O114" s="180">
        <v>10000000</v>
      </c>
      <c r="P114" s="175">
        <v>10000000</v>
      </c>
      <c r="Q114" s="193">
        <v>10000000</v>
      </c>
      <c r="R114" s="180">
        <v>20000000</v>
      </c>
      <c r="S114" s="175">
        <v>10000000</v>
      </c>
      <c r="T114" s="193">
        <v>0</v>
      </c>
      <c r="U114" s="180">
        <v>20000000</v>
      </c>
      <c r="V114" s="175">
        <v>20000000</v>
      </c>
      <c r="W114" s="193">
        <v>10000000</v>
      </c>
      <c r="X114" s="180">
        <v>20000000</v>
      </c>
      <c r="Y114" s="175">
        <v>20000000</v>
      </c>
      <c r="Z114" s="193">
        <v>10000000</v>
      </c>
      <c r="AA114" s="180">
        <v>20000000</v>
      </c>
      <c r="AB114" s="175">
        <v>20000000</v>
      </c>
      <c r="AC114" s="75" t="s">
        <v>116</v>
      </c>
      <c r="AD114" s="76" t="s">
        <v>116</v>
      </c>
      <c r="AE114" s="175">
        <v>20000000</v>
      </c>
      <c r="AF114" s="193">
        <v>10000000</v>
      </c>
      <c r="AG114" s="180">
        <v>30000000</v>
      </c>
    </row>
    <row r="115" spans="2:33" s="86" customFormat="1" x14ac:dyDescent="0.2">
      <c r="B115" s="92"/>
      <c r="C115" s="122" t="s">
        <v>5</v>
      </c>
      <c r="D115" s="213" t="s">
        <v>116</v>
      </c>
      <c r="E115" s="206" t="s">
        <v>116</v>
      </c>
      <c r="F115" s="208" t="s">
        <v>116</v>
      </c>
      <c r="G115" s="175">
        <v>0</v>
      </c>
      <c r="H115" s="193">
        <v>0</v>
      </c>
      <c r="I115" s="180">
        <v>10000000</v>
      </c>
      <c r="J115" s="175">
        <v>10000000</v>
      </c>
      <c r="K115" s="193">
        <v>0</v>
      </c>
      <c r="L115" s="180">
        <v>10000000</v>
      </c>
      <c r="M115" s="175">
        <v>10000000</v>
      </c>
      <c r="N115" s="193">
        <v>0</v>
      </c>
      <c r="O115" s="180">
        <v>10000000</v>
      </c>
      <c r="P115" s="175">
        <v>10000000</v>
      </c>
      <c r="Q115" s="193">
        <v>0</v>
      </c>
      <c r="R115" s="180">
        <v>10000000</v>
      </c>
      <c r="S115" s="175">
        <v>10000000</v>
      </c>
      <c r="T115" s="193">
        <v>0</v>
      </c>
      <c r="U115" s="180">
        <v>20000000</v>
      </c>
      <c r="V115" s="175">
        <v>20000000</v>
      </c>
      <c r="W115" s="193">
        <v>10000000</v>
      </c>
      <c r="X115" s="180">
        <v>20000000</v>
      </c>
      <c r="Y115" s="175">
        <v>20000000</v>
      </c>
      <c r="Z115" s="193">
        <v>10000000</v>
      </c>
      <c r="AA115" s="180">
        <v>30000000</v>
      </c>
      <c r="AB115" s="175">
        <v>20000000</v>
      </c>
      <c r="AC115" s="75" t="s">
        <v>116</v>
      </c>
      <c r="AD115" s="76" t="s">
        <v>116</v>
      </c>
      <c r="AE115" s="175">
        <v>20000000</v>
      </c>
      <c r="AF115" s="193">
        <v>10000000</v>
      </c>
      <c r="AG115" s="180">
        <v>30000000</v>
      </c>
    </row>
    <row r="116" spans="2:33" s="86" customFormat="1" x14ac:dyDescent="0.2">
      <c r="B116" s="288" t="s">
        <v>302</v>
      </c>
      <c r="C116" s="122" t="s">
        <v>6</v>
      </c>
      <c r="D116" s="213" t="s">
        <v>116</v>
      </c>
      <c r="E116" s="206" t="s">
        <v>116</v>
      </c>
      <c r="F116" s="208" t="s">
        <v>116</v>
      </c>
      <c r="G116" s="175">
        <v>10000000</v>
      </c>
      <c r="H116" s="193">
        <v>10000000</v>
      </c>
      <c r="I116" s="180">
        <v>20000000</v>
      </c>
      <c r="J116" s="248" t="s">
        <v>285</v>
      </c>
      <c r="K116" s="193">
        <v>10000000</v>
      </c>
      <c r="L116" s="180">
        <v>30000000</v>
      </c>
      <c r="M116" s="175">
        <v>10000000</v>
      </c>
      <c r="N116" s="193">
        <v>10000000</v>
      </c>
      <c r="O116" s="180">
        <v>20000000</v>
      </c>
      <c r="P116" s="175">
        <v>20000000</v>
      </c>
      <c r="Q116" s="193">
        <v>10000000</v>
      </c>
      <c r="R116" s="180">
        <v>30000000</v>
      </c>
      <c r="S116" s="175">
        <v>20000000</v>
      </c>
      <c r="T116" s="193">
        <v>10000000</v>
      </c>
      <c r="U116" s="180">
        <v>30000000</v>
      </c>
      <c r="V116" s="175">
        <v>40000000</v>
      </c>
      <c r="W116" s="193">
        <v>30000000</v>
      </c>
      <c r="X116" s="180">
        <v>50000000</v>
      </c>
      <c r="Y116" s="175">
        <v>40000000</v>
      </c>
      <c r="Z116" s="193">
        <v>30000000</v>
      </c>
      <c r="AA116" s="180">
        <v>50000000</v>
      </c>
      <c r="AB116" s="175">
        <v>30000000</v>
      </c>
      <c r="AC116" s="75" t="s">
        <v>116</v>
      </c>
      <c r="AD116" s="76" t="s">
        <v>116</v>
      </c>
      <c r="AE116" s="175">
        <v>50000000</v>
      </c>
      <c r="AF116" s="193">
        <v>30000000</v>
      </c>
      <c r="AG116" s="180">
        <v>60000000</v>
      </c>
    </row>
    <row r="117" spans="2:33" s="80" customFormat="1" x14ac:dyDescent="0.2">
      <c r="B117" s="92"/>
      <c r="C117" s="80" t="s">
        <v>120</v>
      </c>
      <c r="D117" s="212" t="s">
        <v>116</v>
      </c>
      <c r="E117" s="209" t="s">
        <v>119</v>
      </c>
      <c r="F117" s="210" t="s">
        <v>119</v>
      </c>
      <c r="G117" s="174">
        <f>'Table 1'!G125</f>
        <v>1900000000</v>
      </c>
      <c r="H117" s="209" t="s">
        <v>119</v>
      </c>
      <c r="I117" s="210" t="s">
        <v>119</v>
      </c>
      <c r="J117" s="174">
        <f>'Table 1'!J125</f>
        <v>2000000000</v>
      </c>
      <c r="K117" s="113" t="str">
        <f>'Table 1'!K125</f>
        <v>z</v>
      </c>
      <c r="L117" s="114" t="str">
        <f>'Table 1'!L125</f>
        <v>z</v>
      </c>
      <c r="M117" s="174">
        <f>'Table 1'!M125</f>
        <v>2500000000</v>
      </c>
      <c r="N117" s="113" t="str">
        <f>'Table 1'!N125</f>
        <v>z</v>
      </c>
      <c r="O117" s="114" t="str">
        <f>'Table 1'!O125</f>
        <v>z</v>
      </c>
      <c r="P117" s="174">
        <f>'Table 1'!P125</f>
        <v>2500000000</v>
      </c>
      <c r="Q117" s="113" t="str">
        <f>'Table 1'!Q125</f>
        <v>z</v>
      </c>
      <c r="R117" s="114" t="str">
        <f>'Table 1'!R125</f>
        <v>z</v>
      </c>
      <c r="S117" s="174">
        <f>'Table 1'!S125</f>
        <v>2800000000</v>
      </c>
      <c r="T117" s="113" t="str">
        <f>'Table 1'!T125</f>
        <v>z</v>
      </c>
      <c r="U117" s="114" t="str">
        <f>'Table 1'!U125</f>
        <v>z</v>
      </c>
      <c r="V117" s="174">
        <f>'Table 1'!V125</f>
        <v>3100000000</v>
      </c>
      <c r="W117" s="113" t="str">
        <f>'Table 1'!W125</f>
        <v>z</v>
      </c>
      <c r="X117" s="114" t="str">
        <f>'Table 1'!X125</f>
        <v>z</v>
      </c>
      <c r="Y117" s="174">
        <f>'Table 1'!Y125</f>
        <v>3300000000</v>
      </c>
      <c r="Z117" s="113" t="str">
        <f>'Table 1'!Z125</f>
        <v>z</v>
      </c>
      <c r="AA117" s="114" t="str">
        <f>'Table 1'!AA125</f>
        <v>z</v>
      </c>
      <c r="AB117" s="174">
        <f>'Table 1'!AB125</f>
        <v>3600000000</v>
      </c>
      <c r="AC117" s="113" t="str">
        <f>'Table 1'!AC125</f>
        <v>z</v>
      </c>
      <c r="AD117" s="114" t="str">
        <f>'Table 1'!AD125</f>
        <v>z</v>
      </c>
      <c r="AE117" s="174">
        <f>'Table 1'!AE125</f>
        <v>4000000000</v>
      </c>
      <c r="AF117" s="113" t="str">
        <f>'Table 1'!AF125</f>
        <v>z</v>
      </c>
      <c r="AG117" s="114" t="str">
        <f>'Table 1'!AG125</f>
        <v>z</v>
      </c>
    </row>
    <row r="118" spans="2:33" s="86" customFormat="1" x14ac:dyDescent="0.2">
      <c r="B118" s="92"/>
      <c r="C118" s="122"/>
      <c r="D118" s="217"/>
      <c r="E118" s="77"/>
      <c r="F118" s="78"/>
      <c r="G118" s="128"/>
      <c r="H118" s="77"/>
      <c r="I118" s="78"/>
      <c r="J118" s="128"/>
      <c r="K118" s="77"/>
      <c r="L118" s="78"/>
      <c r="M118" s="128"/>
      <c r="N118" s="77"/>
      <c r="O118" s="78"/>
      <c r="P118" s="128"/>
      <c r="Q118" s="77"/>
      <c r="R118" s="78"/>
      <c r="S118" s="128"/>
      <c r="T118" s="77"/>
      <c r="U118" s="78"/>
      <c r="V118" s="128"/>
      <c r="W118" s="77"/>
      <c r="X118" s="78"/>
      <c r="Y118" s="128"/>
      <c r="Z118" s="77"/>
      <c r="AA118" s="78"/>
      <c r="AB118" s="128"/>
      <c r="AC118" s="77"/>
      <c r="AD118" s="78"/>
      <c r="AE118" s="128"/>
      <c r="AF118" s="77"/>
      <c r="AG118" s="78"/>
    </row>
    <row r="119" spans="2:33" s="86" customFormat="1" x14ac:dyDescent="0.2">
      <c r="B119" s="92"/>
      <c r="C119" s="122"/>
      <c r="D119" s="217"/>
      <c r="E119" s="77"/>
      <c r="F119" s="78"/>
      <c r="G119" s="128"/>
      <c r="H119" s="77"/>
      <c r="I119" s="78"/>
      <c r="J119" s="128"/>
      <c r="K119" s="77"/>
      <c r="L119" s="78"/>
      <c r="M119" s="128"/>
      <c r="N119" s="77"/>
      <c r="O119" s="78"/>
      <c r="P119" s="128"/>
      <c r="Q119" s="77"/>
      <c r="R119" s="78"/>
      <c r="S119" s="128"/>
      <c r="T119" s="77"/>
      <c r="U119" s="78"/>
      <c r="V119" s="128"/>
      <c r="W119" s="77"/>
      <c r="X119" s="78"/>
      <c r="Y119" s="128"/>
      <c r="Z119" s="77"/>
      <c r="AA119" s="78"/>
      <c r="AB119" s="128"/>
      <c r="AC119" s="77"/>
      <c r="AD119" s="78"/>
      <c r="AE119" s="128"/>
      <c r="AF119" s="77"/>
      <c r="AG119" s="78"/>
    </row>
    <row r="120" spans="2:33" s="86" customFormat="1" x14ac:dyDescent="0.2">
      <c r="B120" s="129" t="s">
        <v>125</v>
      </c>
      <c r="C120" s="130"/>
      <c r="D120" s="250"/>
      <c r="E120" s="50"/>
      <c r="F120" s="51"/>
      <c r="G120" s="132"/>
      <c r="H120" s="50"/>
      <c r="I120" s="51"/>
      <c r="J120" s="132"/>
      <c r="K120" s="50"/>
      <c r="L120" s="51"/>
      <c r="M120" s="132"/>
      <c r="N120" s="50"/>
      <c r="O120" s="51"/>
      <c r="P120" s="132"/>
      <c r="Q120" s="50"/>
      <c r="R120" s="51"/>
      <c r="S120" s="132"/>
      <c r="T120" s="50"/>
      <c r="U120" s="51"/>
      <c r="V120" s="132"/>
      <c r="W120" s="50"/>
      <c r="X120" s="51"/>
      <c r="Y120" s="132"/>
      <c r="Z120" s="50"/>
      <c r="AA120" s="51"/>
      <c r="AB120" s="132"/>
      <c r="AC120" s="50"/>
      <c r="AD120" s="51"/>
      <c r="AE120" s="132"/>
      <c r="AF120" s="50"/>
      <c r="AG120" s="51"/>
    </row>
    <row r="121" spans="2:33" s="86" customFormat="1" x14ac:dyDescent="0.2">
      <c r="B121" s="80"/>
      <c r="C121" s="122"/>
      <c r="D121" s="251"/>
      <c r="E121" s="77"/>
      <c r="F121" s="78"/>
      <c r="G121" s="133"/>
      <c r="H121" s="77"/>
      <c r="I121" s="78"/>
      <c r="J121" s="133"/>
      <c r="K121" s="77"/>
      <c r="L121" s="78"/>
      <c r="M121" s="133"/>
      <c r="N121" s="77"/>
      <c r="O121" s="78"/>
      <c r="P121" s="133"/>
      <c r="Q121" s="77"/>
      <c r="R121" s="78"/>
      <c r="S121" s="133"/>
      <c r="T121" s="77"/>
      <c r="U121" s="78"/>
      <c r="V121" s="133"/>
      <c r="W121" s="77"/>
      <c r="X121" s="78"/>
      <c r="Y121" s="133"/>
      <c r="Z121" s="77"/>
      <c r="AA121" s="78"/>
      <c r="AB121" s="133"/>
      <c r="AC121" s="77"/>
      <c r="AD121" s="78"/>
      <c r="AE121" s="133"/>
      <c r="AF121" s="77"/>
      <c r="AG121" s="78"/>
    </row>
    <row r="122" spans="2:33" s="86" customFormat="1" x14ac:dyDescent="0.2">
      <c r="C122" s="137"/>
      <c r="D122" s="252"/>
      <c r="E122" s="22"/>
      <c r="F122" s="22"/>
      <c r="G122" s="64"/>
      <c r="H122" s="22"/>
      <c r="I122" s="22"/>
      <c r="J122" s="64"/>
      <c r="K122" s="22"/>
      <c r="L122" s="22"/>
      <c r="M122" s="64"/>
      <c r="N122" s="22"/>
      <c r="O122" s="22"/>
      <c r="P122" s="64"/>
      <c r="Q122" s="22"/>
      <c r="R122" s="22"/>
      <c r="S122" s="64"/>
      <c r="T122" s="22"/>
      <c r="U122" s="22"/>
      <c r="V122" s="64"/>
      <c r="W122" s="22"/>
      <c r="X122" s="22"/>
      <c r="Y122" s="64"/>
      <c r="Z122" s="22"/>
      <c r="AA122" s="22"/>
      <c r="AB122" s="64"/>
      <c r="AC122" s="22"/>
      <c r="AD122" s="22"/>
      <c r="AE122" s="64"/>
      <c r="AF122" s="22"/>
      <c r="AG122" s="22"/>
    </row>
    <row r="123" spans="2:33" s="80" customFormat="1" ht="14.25" x14ac:dyDescent="0.2">
      <c r="B123" s="86" t="s">
        <v>197</v>
      </c>
      <c r="C123" s="126" t="s">
        <v>3</v>
      </c>
      <c r="D123" s="246">
        <v>0</v>
      </c>
      <c r="E123" s="197">
        <v>0</v>
      </c>
      <c r="F123" s="173">
        <v>0</v>
      </c>
      <c r="G123" s="190">
        <v>0</v>
      </c>
      <c r="H123" s="194">
        <v>0</v>
      </c>
      <c r="I123" s="178">
        <v>0</v>
      </c>
      <c r="J123" s="174">
        <v>0</v>
      </c>
      <c r="K123" s="192">
        <v>0</v>
      </c>
      <c r="L123" s="179">
        <v>10000000</v>
      </c>
      <c r="M123" s="174">
        <v>0</v>
      </c>
      <c r="N123" s="192">
        <v>0</v>
      </c>
      <c r="O123" s="179">
        <v>20000000</v>
      </c>
      <c r="P123" s="174">
        <v>0</v>
      </c>
      <c r="Q123" s="192">
        <v>0</v>
      </c>
      <c r="R123" s="179">
        <v>20000000</v>
      </c>
      <c r="S123" s="174">
        <v>0</v>
      </c>
      <c r="T123" s="192">
        <v>0</v>
      </c>
      <c r="U123" s="179">
        <v>10000000</v>
      </c>
      <c r="V123" s="174">
        <v>0</v>
      </c>
      <c r="W123" s="192">
        <v>0</v>
      </c>
      <c r="X123" s="179">
        <v>10000000</v>
      </c>
      <c r="Y123" s="174">
        <v>0</v>
      </c>
      <c r="Z123" s="115" t="s">
        <v>116</v>
      </c>
      <c r="AA123" s="116" t="s">
        <v>116</v>
      </c>
      <c r="AB123" s="174">
        <v>0</v>
      </c>
      <c r="AC123" s="115" t="s">
        <v>116</v>
      </c>
      <c r="AD123" s="116" t="s">
        <v>116</v>
      </c>
      <c r="AE123" s="174">
        <v>0</v>
      </c>
      <c r="AF123" s="115" t="s">
        <v>116</v>
      </c>
      <c r="AG123" s="116" t="s">
        <v>116</v>
      </c>
    </row>
    <row r="124" spans="2:33" s="86" customFormat="1" x14ac:dyDescent="0.2">
      <c r="B124" s="80"/>
      <c r="C124" s="122" t="s">
        <v>50</v>
      </c>
      <c r="D124" s="246">
        <v>210</v>
      </c>
      <c r="E124" s="197">
        <v>30</v>
      </c>
      <c r="F124" s="173">
        <v>390</v>
      </c>
      <c r="G124" s="191">
        <v>170000000</v>
      </c>
      <c r="H124" s="195">
        <v>20000000</v>
      </c>
      <c r="I124" s="177">
        <v>320000000</v>
      </c>
      <c r="J124" s="175">
        <v>210000000</v>
      </c>
      <c r="K124" s="193">
        <v>60000000</v>
      </c>
      <c r="L124" s="180">
        <v>380000000</v>
      </c>
      <c r="M124" s="175">
        <v>180000000</v>
      </c>
      <c r="N124" s="193">
        <v>20000000</v>
      </c>
      <c r="O124" s="180">
        <v>330000000</v>
      </c>
      <c r="P124" s="175">
        <v>170000000</v>
      </c>
      <c r="Q124" s="193">
        <v>20000000</v>
      </c>
      <c r="R124" s="180">
        <v>320000000</v>
      </c>
      <c r="S124" s="175">
        <v>160000000</v>
      </c>
      <c r="T124" s="193">
        <v>20000000</v>
      </c>
      <c r="U124" s="180">
        <v>310000000</v>
      </c>
      <c r="V124" s="175">
        <v>150000000</v>
      </c>
      <c r="W124" s="193">
        <v>20000000</v>
      </c>
      <c r="X124" s="180">
        <v>280000000</v>
      </c>
      <c r="Y124" s="175">
        <v>140000000</v>
      </c>
      <c r="Z124" s="75" t="s">
        <v>116</v>
      </c>
      <c r="AA124" s="76" t="s">
        <v>116</v>
      </c>
      <c r="AB124" s="175">
        <v>140000000</v>
      </c>
      <c r="AC124" s="75" t="s">
        <v>116</v>
      </c>
      <c r="AD124" s="76" t="s">
        <v>116</v>
      </c>
      <c r="AE124" s="175">
        <v>130000000</v>
      </c>
      <c r="AF124" s="75" t="s">
        <v>116</v>
      </c>
      <c r="AG124" s="76" t="s">
        <v>116</v>
      </c>
    </row>
    <row r="125" spans="2:33" s="86" customFormat="1" x14ac:dyDescent="0.2">
      <c r="B125" s="80"/>
      <c r="C125" s="122" t="s">
        <v>5</v>
      </c>
      <c r="D125" s="246">
        <v>40</v>
      </c>
      <c r="E125" s="197">
        <v>0</v>
      </c>
      <c r="F125" s="173">
        <v>120</v>
      </c>
      <c r="G125" s="191">
        <v>40000000</v>
      </c>
      <c r="H125" s="195">
        <v>0</v>
      </c>
      <c r="I125" s="177">
        <v>110000000</v>
      </c>
      <c r="J125" s="175">
        <v>110000000</v>
      </c>
      <c r="K125" s="193">
        <v>70000000</v>
      </c>
      <c r="L125" s="180">
        <v>180000000</v>
      </c>
      <c r="M125" s="175">
        <v>50000000</v>
      </c>
      <c r="N125" s="193">
        <v>0</v>
      </c>
      <c r="O125" s="180">
        <v>130000000</v>
      </c>
      <c r="P125" s="175">
        <v>50000000</v>
      </c>
      <c r="Q125" s="193">
        <v>0</v>
      </c>
      <c r="R125" s="180">
        <v>120000000</v>
      </c>
      <c r="S125" s="175">
        <v>50000000</v>
      </c>
      <c r="T125" s="193">
        <v>0</v>
      </c>
      <c r="U125" s="180">
        <v>120000000</v>
      </c>
      <c r="V125" s="175">
        <v>40000000</v>
      </c>
      <c r="W125" s="193">
        <v>0</v>
      </c>
      <c r="X125" s="180">
        <v>110000000</v>
      </c>
      <c r="Y125" s="175">
        <v>30000000</v>
      </c>
      <c r="Z125" s="75" t="s">
        <v>116</v>
      </c>
      <c r="AA125" s="76" t="s">
        <v>116</v>
      </c>
      <c r="AB125" s="175">
        <v>20000000</v>
      </c>
      <c r="AC125" s="75" t="s">
        <v>116</v>
      </c>
      <c r="AD125" s="76" t="s">
        <v>116</v>
      </c>
      <c r="AE125" s="175">
        <v>30000000</v>
      </c>
      <c r="AF125" s="75" t="s">
        <v>116</v>
      </c>
      <c r="AG125" s="76" t="s">
        <v>116</v>
      </c>
    </row>
    <row r="126" spans="2:33" s="86" customFormat="1" x14ac:dyDescent="0.2">
      <c r="B126" s="80"/>
      <c r="C126" s="122" t="s">
        <v>6</v>
      </c>
      <c r="D126" s="246">
        <v>250</v>
      </c>
      <c r="E126" s="197">
        <v>50</v>
      </c>
      <c r="F126" s="173">
        <v>450</v>
      </c>
      <c r="G126" s="191">
        <v>210000000</v>
      </c>
      <c r="H126" s="195">
        <v>50000000</v>
      </c>
      <c r="I126" s="177">
        <v>380000000</v>
      </c>
      <c r="J126" s="175">
        <v>320000000</v>
      </c>
      <c r="K126" s="193">
        <v>160000000</v>
      </c>
      <c r="L126" s="180">
        <v>510000000</v>
      </c>
      <c r="M126" s="175">
        <v>230000000</v>
      </c>
      <c r="N126" s="193">
        <v>50000000</v>
      </c>
      <c r="O126" s="180">
        <v>400000000</v>
      </c>
      <c r="P126" s="175">
        <v>220000000</v>
      </c>
      <c r="Q126" s="193">
        <v>50000000</v>
      </c>
      <c r="R126" s="180">
        <v>380000000</v>
      </c>
      <c r="S126" s="175">
        <v>210000000</v>
      </c>
      <c r="T126" s="193">
        <v>50000000</v>
      </c>
      <c r="U126" s="180">
        <v>370000000</v>
      </c>
      <c r="V126" s="175">
        <v>190000000</v>
      </c>
      <c r="W126" s="193">
        <v>40000000</v>
      </c>
      <c r="X126" s="180">
        <v>340000000</v>
      </c>
      <c r="Y126" s="175">
        <v>170000000</v>
      </c>
      <c r="Z126" s="75" t="s">
        <v>116</v>
      </c>
      <c r="AA126" s="76" t="s">
        <v>116</v>
      </c>
      <c r="AB126" s="175">
        <v>160000000</v>
      </c>
      <c r="AC126" s="75" t="s">
        <v>116</v>
      </c>
      <c r="AD126" s="76" t="s">
        <v>116</v>
      </c>
      <c r="AE126" s="175">
        <v>150000000</v>
      </c>
      <c r="AF126" s="75" t="s">
        <v>116</v>
      </c>
      <c r="AG126" s="76" t="s">
        <v>116</v>
      </c>
    </row>
    <row r="127" spans="2:33" s="80" customFormat="1" x14ac:dyDescent="0.2">
      <c r="C127" s="80" t="s">
        <v>120</v>
      </c>
      <c r="D127" s="246">
        <v>15100</v>
      </c>
      <c r="E127" s="113" t="s">
        <v>119</v>
      </c>
      <c r="F127" s="114" t="s">
        <v>119</v>
      </c>
      <c r="G127" s="174">
        <v>13800000000</v>
      </c>
      <c r="H127" s="113" t="s">
        <v>119</v>
      </c>
      <c r="I127" s="114" t="s">
        <v>119</v>
      </c>
      <c r="J127" s="174">
        <f>'Table 1'!J136</f>
        <v>21000000000</v>
      </c>
      <c r="K127" s="113" t="str">
        <f>'Table 1'!K136</f>
        <v>z</v>
      </c>
      <c r="L127" s="114" t="str">
        <f>'Table 1'!L136</f>
        <v>z</v>
      </c>
      <c r="M127" s="174">
        <f>'Table 1'!M136</f>
        <v>17600000000</v>
      </c>
      <c r="N127" s="113" t="str">
        <f>'Table 1'!N136</f>
        <v>z</v>
      </c>
      <c r="O127" s="114" t="str">
        <f>'Table 1'!O136</f>
        <v>z</v>
      </c>
      <c r="P127" s="174">
        <f>'Table 1'!P136</f>
        <v>17300000000</v>
      </c>
      <c r="Q127" s="113" t="str">
        <f>'Table 1'!Q136</f>
        <v>z</v>
      </c>
      <c r="R127" s="114" t="str">
        <f>'Table 1'!R136</f>
        <v>z</v>
      </c>
      <c r="S127" s="174">
        <f>'Table 1'!S136</f>
        <v>15700000000</v>
      </c>
      <c r="T127" s="113" t="str">
        <f>'Table 1'!T136</f>
        <v>z</v>
      </c>
      <c r="U127" s="114" t="str">
        <f>'Table 1'!U136</f>
        <v>z</v>
      </c>
      <c r="V127" s="174">
        <f>'Table 1'!V136</f>
        <v>14700000000</v>
      </c>
      <c r="W127" s="113" t="str">
        <f>'Table 1'!W136</f>
        <v>z</v>
      </c>
      <c r="X127" s="114" t="str">
        <f>'Table 1'!X136</f>
        <v>z</v>
      </c>
      <c r="Y127" s="174">
        <f>'Table 1'!Y136</f>
        <v>12000000000</v>
      </c>
      <c r="Z127" s="113" t="str">
        <f>'Table 1'!Z136</f>
        <v>z</v>
      </c>
      <c r="AA127" s="114" t="str">
        <f>'Table 1'!AA136</f>
        <v>z</v>
      </c>
      <c r="AB127" s="174">
        <f>'Table 1'!AB136</f>
        <v>11700000000</v>
      </c>
      <c r="AC127" s="113" t="str">
        <f>'Table 1'!AC136</f>
        <v>z</v>
      </c>
      <c r="AD127" s="114" t="str">
        <f>'Table 1'!AD136</f>
        <v>z</v>
      </c>
      <c r="AE127" s="174">
        <f>'Table 1'!AE136</f>
        <v>12500000000</v>
      </c>
      <c r="AF127" s="113" t="str">
        <f>'Table 1'!AF136</f>
        <v>z</v>
      </c>
      <c r="AG127" s="114" t="str">
        <f>'Table 1'!AG136</f>
        <v>z</v>
      </c>
    </row>
    <row r="128" spans="2:33" s="86" customFormat="1" x14ac:dyDescent="0.2">
      <c r="B128" s="80"/>
      <c r="C128" s="122"/>
      <c r="D128" s="217"/>
      <c r="E128" s="77"/>
      <c r="F128" s="78"/>
      <c r="G128" s="128"/>
      <c r="H128" s="77"/>
      <c r="I128" s="78"/>
      <c r="J128" s="128"/>
      <c r="K128" s="77"/>
      <c r="L128" s="78"/>
      <c r="M128" s="128"/>
      <c r="N128" s="77"/>
      <c r="O128" s="78"/>
      <c r="P128" s="128"/>
      <c r="Q128" s="77"/>
      <c r="R128" s="78"/>
      <c r="S128" s="128"/>
      <c r="T128" s="77"/>
      <c r="U128" s="78"/>
      <c r="V128" s="128"/>
      <c r="W128" s="77"/>
      <c r="X128" s="78"/>
      <c r="Y128" s="128"/>
      <c r="Z128" s="77"/>
      <c r="AA128" s="78"/>
      <c r="AB128" s="128"/>
      <c r="AC128" s="77"/>
      <c r="AD128" s="78"/>
      <c r="AE128" s="128"/>
      <c r="AF128" s="77"/>
      <c r="AG128" s="78"/>
    </row>
    <row r="129" spans="2:33" s="86" customFormat="1" x14ac:dyDescent="0.2">
      <c r="B129" s="80"/>
      <c r="C129" s="122"/>
      <c r="D129" s="217"/>
      <c r="E129" s="77"/>
      <c r="F129" s="78"/>
      <c r="G129" s="128"/>
      <c r="H129" s="77"/>
      <c r="I129" s="78"/>
      <c r="J129" s="128"/>
      <c r="K129" s="77"/>
      <c r="L129" s="78"/>
      <c r="M129" s="128"/>
      <c r="N129" s="77"/>
      <c r="O129" s="78"/>
      <c r="P129" s="128"/>
      <c r="Q129" s="77"/>
      <c r="R129" s="78"/>
      <c r="S129" s="128"/>
      <c r="T129" s="77"/>
      <c r="U129" s="78"/>
      <c r="V129" s="128"/>
      <c r="W129" s="77"/>
      <c r="X129" s="78"/>
      <c r="Y129" s="128"/>
      <c r="Z129" s="77"/>
      <c r="AA129" s="78"/>
      <c r="AB129" s="128"/>
      <c r="AC129" s="77"/>
      <c r="AD129" s="78"/>
      <c r="AE129" s="128"/>
      <c r="AF129" s="77"/>
      <c r="AG129" s="78"/>
    </row>
    <row r="130" spans="2:33" s="86" customFormat="1" x14ac:dyDescent="0.2">
      <c r="C130" s="137"/>
      <c r="D130" s="252"/>
      <c r="E130" s="22"/>
      <c r="F130" s="22"/>
      <c r="G130" s="64"/>
      <c r="H130" s="22"/>
      <c r="I130" s="22"/>
      <c r="J130" s="64"/>
      <c r="K130" s="22"/>
      <c r="L130" s="22"/>
      <c r="M130" s="64"/>
      <c r="N130" s="22"/>
      <c r="O130" s="22"/>
      <c r="P130" s="64"/>
      <c r="Q130" s="22"/>
      <c r="R130" s="22"/>
      <c r="S130" s="64"/>
      <c r="T130" s="22"/>
      <c r="U130" s="22"/>
      <c r="V130" s="64"/>
      <c r="W130" s="22"/>
      <c r="X130" s="22"/>
      <c r="Y130" s="64"/>
      <c r="Z130" s="22"/>
      <c r="AA130" s="22"/>
      <c r="AB130" s="64"/>
      <c r="AC130" s="22"/>
      <c r="AD130" s="22"/>
      <c r="AE130" s="64"/>
      <c r="AF130" s="22"/>
      <c r="AG130" s="22"/>
    </row>
    <row r="131" spans="2:33" s="80" customFormat="1" x14ac:dyDescent="0.2">
      <c r="B131" s="86" t="s">
        <v>126</v>
      </c>
      <c r="C131" s="126" t="s">
        <v>3</v>
      </c>
      <c r="D131" s="249" t="s">
        <v>119</v>
      </c>
      <c r="E131" s="115" t="s">
        <v>119</v>
      </c>
      <c r="F131" s="116" t="s">
        <v>119</v>
      </c>
      <c r="G131" s="127" t="s">
        <v>119</v>
      </c>
      <c r="H131" s="115" t="s">
        <v>119</v>
      </c>
      <c r="I131" s="116" t="s">
        <v>119</v>
      </c>
      <c r="J131" s="174">
        <v>0</v>
      </c>
      <c r="K131" s="192">
        <v>0</v>
      </c>
      <c r="L131" s="179">
        <v>0</v>
      </c>
      <c r="M131" s="174">
        <v>0</v>
      </c>
      <c r="N131" s="192">
        <v>0</v>
      </c>
      <c r="O131" s="179">
        <v>0</v>
      </c>
      <c r="P131" s="174">
        <v>0</v>
      </c>
      <c r="Q131" s="192">
        <v>0</v>
      </c>
      <c r="R131" s="179">
        <v>0</v>
      </c>
      <c r="S131" s="174">
        <v>0</v>
      </c>
      <c r="T131" s="192">
        <v>0</v>
      </c>
      <c r="U131" s="179">
        <v>0</v>
      </c>
      <c r="V131" s="174">
        <v>0</v>
      </c>
      <c r="W131" s="192">
        <v>0</v>
      </c>
      <c r="X131" s="179">
        <v>0</v>
      </c>
      <c r="Y131" s="174">
        <v>0</v>
      </c>
      <c r="Z131" s="115" t="s">
        <v>116</v>
      </c>
      <c r="AA131" s="116" t="s">
        <v>116</v>
      </c>
      <c r="AB131" s="174">
        <v>0</v>
      </c>
      <c r="AC131" s="115" t="s">
        <v>116</v>
      </c>
      <c r="AD131" s="116" t="s">
        <v>116</v>
      </c>
      <c r="AE131" s="174">
        <v>0</v>
      </c>
      <c r="AF131" s="115" t="s">
        <v>116</v>
      </c>
      <c r="AG131" s="116" t="s">
        <v>116</v>
      </c>
    </row>
    <row r="132" spans="2:33" s="86" customFormat="1" x14ac:dyDescent="0.2">
      <c r="B132" s="80"/>
      <c r="C132" s="122" t="s">
        <v>50</v>
      </c>
      <c r="D132" s="217" t="s">
        <v>119</v>
      </c>
      <c r="E132" s="75" t="s">
        <v>119</v>
      </c>
      <c r="F132" s="76" t="s">
        <v>119</v>
      </c>
      <c r="G132" s="128" t="s">
        <v>119</v>
      </c>
      <c r="H132" s="75" t="s">
        <v>119</v>
      </c>
      <c r="I132" s="76" t="s">
        <v>119</v>
      </c>
      <c r="J132" s="175">
        <v>50000000</v>
      </c>
      <c r="K132" s="193">
        <v>20000000</v>
      </c>
      <c r="L132" s="180">
        <v>100000000</v>
      </c>
      <c r="M132" s="175">
        <v>40000000</v>
      </c>
      <c r="N132" s="193">
        <v>20000000</v>
      </c>
      <c r="O132" s="180">
        <v>70000000</v>
      </c>
      <c r="P132" s="175">
        <v>50000000</v>
      </c>
      <c r="Q132" s="193">
        <v>20000000</v>
      </c>
      <c r="R132" s="180">
        <v>70000000</v>
      </c>
      <c r="S132" s="175">
        <v>40000000</v>
      </c>
      <c r="T132" s="193">
        <v>10000000</v>
      </c>
      <c r="U132" s="180">
        <v>80000000</v>
      </c>
      <c r="V132" s="175">
        <v>40000000</v>
      </c>
      <c r="W132" s="193">
        <v>20000000</v>
      </c>
      <c r="X132" s="180">
        <v>50000000</v>
      </c>
      <c r="Y132" s="175">
        <v>30000000</v>
      </c>
      <c r="Z132" s="75" t="s">
        <v>116</v>
      </c>
      <c r="AA132" s="76" t="s">
        <v>116</v>
      </c>
      <c r="AB132" s="175">
        <v>30000000</v>
      </c>
      <c r="AC132" s="75" t="s">
        <v>116</v>
      </c>
      <c r="AD132" s="76" t="s">
        <v>116</v>
      </c>
      <c r="AE132" s="175">
        <v>20000000</v>
      </c>
      <c r="AF132" s="75" t="s">
        <v>116</v>
      </c>
      <c r="AG132" s="76" t="s">
        <v>116</v>
      </c>
    </row>
    <row r="133" spans="2:33" s="86" customFormat="1" x14ac:dyDescent="0.2">
      <c r="B133" s="80"/>
      <c r="C133" s="122" t="s">
        <v>5</v>
      </c>
      <c r="D133" s="217" t="s">
        <v>119</v>
      </c>
      <c r="E133" s="75" t="s">
        <v>119</v>
      </c>
      <c r="F133" s="76" t="s">
        <v>119</v>
      </c>
      <c r="G133" s="128" t="s">
        <v>119</v>
      </c>
      <c r="H133" s="75" t="s">
        <v>119</v>
      </c>
      <c r="I133" s="76" t="s">
        <v>119</v>
      </c>
      <c r="J133" s="175">
        <v>20000000</v>
      </c>
      <c r="K133" s="193">
        <v>0</v>
      </c>
      <c r="L133" s="180">
        <v>30000000</v>
      </c>
      <c r="M133" s="175">
        <v>10000000</v>
      </c>
      <c r="N133" s="193">
        <v>0</v>
      </c>
      <c r="O133" s="180">
        <v>30000000</v>
      </c>
      <c r="P133" s="175">
        <v>10000000</v>
      </c>
      <c r="Q133" s="193">
        <v>0</v>
      </c>
      <c r="R133" s="180">
        <v>20000000</v>
      </c>
      <c r="S133" s="175">
        <v>20000000</v>
      </c>
      <c r="T133" s="193">
        <v>0</v>
      </c>
      <c r="U133" s="180">
        <v>60000000</v>
      </c>
      <c r="V133" s="175">
        <v>10000000</v>
      </c>
      <c r="W133" s="193">
        <v>0</v>
      </c>
      <c r="X133" s="180">
        <v>20000000</v>
      </c>
      <c r="Y133" s="175">
        <v>10000000</v>
      </c>
      <c r="Z133" s="75" t="s">
        <v>116</v>
      </c>
      <c r="AA133" s="76" t="s">
        <v>116</v>
      </c>
      <c r="AB133" s="175">
        <v>30000000</v>
      </c>
      <c r="AC133" s="75" t="s">
        <v>116</v>
      </c>
      <c r="AD133" s="76" t="s">
        <v>116</v>
      </c>
      <c r="AE133" s="175">
        <v>20000000</v>
      </c>
      <c r="AF133" s="75" t="s">
        <v>116</v>
      </c>
      <c r="AG133" s="76" t="s">
        <v>116</v>
      </c>
    </row>
    <row r="134" spans="2:33" s="86" customFormat="1" x14ac:dyDescent="0.2">
      <c r="B134" s="80"/>
      <c r="C134" s="122" t="s">
        <v>6</v>
      </c>
      <c r="D134" s="217" t="s">
        <v>119</v>
      </c>
      <c r="E134" s="75" t="s">
        <v>119</v>
      </c>
      <c r="F134" s="76" t="s">
        <v>119</v>
      </c>
      <c r="G134" s="128" t="s">
        <v>119</v>
      </c>
      <c r="H134" s="75" t="s">
        <v>119</v>
      </c>
      <c r="I134" s="76" t="s">
        <v>119</v>
      </c>
      <c r="J134" s="175">
        <v>70000000</v>
      </c>
      <c r="K134" s="193">
        <v>30000000</v>
      </c>
      <c r="L134" s="180">
        <v>120000000</v>
      </c>
      <c r="M134" s="175">
        <v>60000000</v>
      </c>
      <c r="N134" s="193">
        <v>30000000</v>
      </c>
      <c r="O134" s="180">
        <v>90000000</v>
      </c>
      <c r="P134" s="175">
        <v>60000000</v>
      </c>
      <c r="Q134" s="193">
        <v>30000000</v>
      </c>
      <c r="R134" s="180">
        <v>80000000</v>
      </c>
      <c r="S134" s="175">
        <v>60000000</v>
      </c>
      <c r="T134" s="193">
        <v>20000000</v>
      </c>
      <c r="U134" s="180">
        <v>110000000</v>
      </c>
      <c r="V134" s="175">
        <v>50000000</v>
      </c>
      <c r="W134" s="193">
        <v>30000000</v>
      </c>
      <c r="X134" s="180">
        <v>60000000</v>
      </c>
      <c r="Y134" s="175">
        <v>40000000</v>
      </c>
      <c r="Z134" s="75" t="s">
        <v>116</v>
      </c>
      <c r="AA134" s="76" t="s">
        <v>116</v>
      </c>
      <c r="AB134" s="175">
        <v>50000000</v>
      </c>
      <c r="AC134" s="75" t="s">
        <v>116</v>
      </c>
      <c r="AD134" s="76" t="s">
        <v>116</v>
      </c>
      <c r="AE134" s="175">
        <v>50000000</v>
      </c>
      <c r="AF134" s="75" t="s">
        <v>116</v>
      </c>
      <c r="AG134" s="76" t="s">
        <v>116</v>
      </c>
    </row>
    <row r="135" spans="2:33" s="80" customFormat="1" x14ac:dyDescent="0.2">
      <c r="C135" s="80" t="s">
        <v>120</v>
      </c>
      <c r="D135" s="253" t="s">
        <v>119</v>
      </c>
      <c r="E135" s="113" t="s">
        <v>119</v>
      </c>
      <c r="F135" s="114" t="s">
        <v>119</v>
      </c>
      <c r="G135" s="134" t="s">
        <v>119</v>
      </c>
      <c r="H135" s="113" t="s">
        <v>119</v>
      </c>
      <c r="I135" s="114" t="s">
        <v>119</v>
      </c>
      <c r="J135" s="174">
        <f>'Table 1'!J144</f>
        <v>4900000000</v>
      </c>
      <c r="K135" s="113" t="str">
        <f>'Table 1'!K144</f>
        <v>z</v>
      </c>
      <c r="L135" s="114" t="str">
        <f>'Table 1'!L144</f>
        <v>z</v>
      </c>
      <c r="M135" s="174">
        <f>'Table 1'!M144</f>
        <v>4900000000</v>
      </c>
      <c r="N135" s="113" t="str">
        <f>'Table 1'!N144</f>
        <v>z</v>
      </c>
      <c r="O135" s="114" t="str">
        <f>'Table 1'!O144</f>
        <v>z</v>
      </c>
      <c r="P135" s="174">
        <f>'Table 1'!P144</f>
        <v>4900000000</v>
      </c>
      <c r="Q135" s="113" t="str">
        <f>'Table 1'!Q144</f>
        <v>z</v>
      </c>
      <c r="R135" s="114" t="str">
        <f>'Table 1'!R144</f>
        <v>z</v>
      </c>
      <c r="S135" s="174">
        <f>'Table 1'!S144</f>
        <v>4700000000</v>
      </c>
      <c r="T135" s="113" t="str">
        <f>'Table 1'!T144</f>
        <v>z</v>
      </c>
      <c r="U135" s="114" t="str">
        <f>'Table 1'!U144</f>
        <v>z</v>
      </c>
      <c r="V135" s="174">
        <f>'Table 1'!V144</f>
        <v>4200000000</v>
      </c>
      <c r="W135" s="113" t="str">
        <f>'Table 1'!W144</f>
        <v>z</v>
      </c>
      <c r="X135" s="114" t="str">
        <f>'Table 1'!X144</f>
        <v>z</v>
      </c>
      <c r="Y135" s="174">
        <f>'Table 1'!Y144</f>
        <v>4000000000</v>
      </c>
      <c r="Z135" s="113" t="str">
        <f>'Table 1'!Z144</f>
        <v>z</v>
      </c>
      <c r="AA135" s="114" t="str">
        <f>'Table 1'!AA144</f>
        <v>z</v>
      </c>
      <c r="AB135" s="174">
        <f>'Table 1'!AB144</f>
        <v>3900000000</v>
      </c>
      <c r="AC135" s="113" t="str">
        <f>'Table 1'!AC144</f>
        <v>z</v>
      </c>
      <c r="AD135" s="114" t="str">
        <f>'Table 1'!AD144</f>
        <v>z</v>
      </c>
      <c r="AE135" s="174">
        <f>'Table 1'!AE144</f>
        <v>3800000000</v>
      </c>
      <c r="AF135" s="113" t="str">
        <f>'Table 1'!AF144</f>
        <v>z</v>
      </c>
      <c r="AG135" s="114" t="str">
        <f>'Table 1'!AG144</f>
        <v>z</v>
      </c>
    </row>
    <row r="136" spans="2:33" s="86" customFormat="1" x14ac:dyDescent="0.2">
      <c r="B136" s="80"/>
      <c r="C136" s="122"/>
      <c r="D136" s="251"/>
      <c r="E136" s="77"/>
      <c r="F136" s="78"/>
      <c r="G136" s="133"/>
      <c r="H136" s="77"/>
      <c r="I136" s="78"/>
      <c r="J136" s="128"/>
      <c r="K136" s="77"/>
      <c r="L136" s="78"/>
      <c r="M136" s="128"/>
      <c r="N136" s="77"/>
      <c r="O136" s="78"/>
      <c r="P136" s="128"/>
      <c r="Q136" s="77"/>
      <c r="R136" s="78"/>
      <c r="S136" s="128"/>
      <c r="T136" s="77"/>
      <c r="U136" s="78"/>
      <c r="V136" s="128"/>
      <c r="W136" s="77"/>
      <c r="X136" s="78"/>
      <c r="Y136" s="128"/>
      <c r="Z136" s="77"/>
      <c r="AA136" s="78"/>
      <c r="AB136" s="128"/>
      <c r="AC136" s="77"/>
      <c r="AD136" s="78"/>
      <c r="AE136" s="128"/>
      <c r="AF136" s="77"/>
      <c r="AG136" s="78"/>
    </row>
    <row r="137" spans="2:33" x14ac:dyDescent="0.2">
      <c r="B137" s="71"/>
      <c r="C137" s="40"/>
      <c r="D137" s="254"/>
      <c r="E137" s="77"/>
      <c r="F137" s="78"/>
      <c r="G137" s="79"/>
      <c r="H137" s="77"/>
      <c r="I137" s="78"/>
      <c r="J137" s="52"/>
      <c r="K137" s="77"/>
      <c r="L137" s="78"/>
      <c r="M137" s="52"/>
      <c r="N137" s="77"/>
      <c r="O137" s="78"/>
      <c r="P137" s="52"/>
      <c r="Q137" s="77"/>
      <c r="R137" s="78"/>
      <c r="S137" s="52"/>
      <c r="T137" s="77"/>
      <c r="U137" s="78"/>
      <c r="V137" s="52"/>
      <c r="W137" s="77"/>
      <c r="X137" s="78"/>
      <c r="Y137" s="52"/>
      <c r="Z137" s="77"/>
      <c r="AA137" s="78"/>
      <c r="AB137" s="52"/>
      <c r="AC137" s="77"/>
      <c r="AD137" s="78"/>
      <c r="AE137" s="52"/>
      <c r="AF137" s="77"/>
      <c r="AG137" s="78"/>
    </row>
    <row r="138" spans="2:33" x14ac:dyDescent="0.2">
      <c r="D138" s="255"/>
      <c r="F138" s="30"/>
      <c r="G138" s="22"/>
      <c r="I138" s="30"/>
      <c r="X138" s="20"/>
      <c r="Y138" s="20"/>
      <c r="Z138" s="20"/>
      <c r="AA138" s="20"/>
      <c r="AB138" s="20"/>
      <c r="AC138" s="20"/>
      <c r="AD138" s="20"/>
      <c r="AE138" s="20"/>
      <c r="AF138" s="20"/>
      <c r="AG138" s="20"/>
    </row>
    <row r="139" spans="2:33" ht="14.25" x14ac:dyDescent="0.2">
      <c r="B139" s="35" t="s">
        <v>102</v>
      </c>
      <c r="D139" s="256"/>
      <c r="E139" s="91"/>
      <c r="F139" s="91"/>
      <c r="G139" s="91"/>
      <c r="H139" s="91"/>
      <c r="I139" s="91"/>
      <c r="U139" s="20"/>
      <c r="V139" s="20"/>
      <c r="W139" s="20"/>
      <c r="X139" s="20"/>
      <c r="Y139" s="20"/>
      <c r="Z139" s="20"/>
      <c r="AA139" s="20"/>
      <c r="AB139" s="20"/>
      <c r="AC139" s="20"/>
      <c r="AD139" s="20"/>
      <c r="AE139" s="20"/>
      <c r="AF139" s="20"/>
      <c r="AG139" s="20"/>
    </row>
    <row r="140" spans="2:33" ht="14.25" x14ac:dyDescent="0.2">
      <c r="B140" s="29" t="s">
        <v>130</v>
      </c>
      <c r="D140" s="256"/>
      <c r="E140" s="91"/>
      <c r="F140" s="91"/>
      <c r="G140" s="91"/>
      <c r="H140" s="91"/>
      <c r="I140" s="91"/>
      <c r="U140" s="20"/>
      <c r="V140" s="20"/>
      <c r="W140" s="20"/>
      <c r="X140" s="20"/>
      <c r="Y140" s="20"/>
      <c r="Z140" s="20"/>
      <c r="AA140" s="20"/>
      <c r="AB140" s="20"/>
      <c r="AC140" s="20"/>
      <c r="AD140" s="20"/>
      <c r="AE140" s="20"/>
      <c r="AF140" s="20"/>
      <c r="AG140" s="20"/>
    </row>
    <row r="141" spans="2:33" x14ac:dyDescent="0.2">
      <c r="B141" s="220" t="s">
        <v>277</v>
      </c>
      <c r="C141" s="224"/>
      <c r="D141" s="252"/>
      <c r="E141" s="242"/>
      <c r="F141" s="242"/>
      <c r="G141" s="243"/>
      <c r="M141" s="83"/>
      <c r="AB141" s="23"/>
      <c r="AE141" s="20"/>
      <c r="AF141" s="20"/>
      <c r="AG141" s="20"/>
    </row>
    <row r="142" spans="2:33" x14ac:dyDescent="0.2">
      <c r="B142" s="29" t="s">
        <v>27</v>
      </c>
      <c r="U142" s="20"/>
      <c r="V142" s="20"/>
      <c r="W142" s="20"/>
      <c r="X142" s="20"/>
      <c r="Y142" s="20"/>
      <c r="Z142" s="20"/>
      <c r="AA142" s="20"/>
      <c r="AB142" s="20"/>
      <c r="AC142" s="20"/>
      <c r="AD142" s="20"/>
      <c r="AE142" s="20"/>
      <c r="AF142" s="20"/>
      <c r="AG142" s="20"/>
    </row>
    <row r="143" spans="2:33" x14ac:dyDescent="0.2">
      <c r="B143" s="29" t="s">
        <v>52</v>
      </c>
      <c r="U143" s="20"/>
      <c r="V143" s="20"/>
      <c r="W143" s="20"/>
      <c r="X143" s="20"/>
      <c r="Y143" s="20"/>
      <c r="Z143" s="20"/>
      <c r="AA143" s="20"/>
      <c r="AB143" s="20"/>
      <c r="AC143" s="20"/>
      <c r="AD143" s="20"/>
      <c r="AE143" s="20"/>
      <c r="AF143" s="20"/>
      <c r="AG143" s="20"/>
    </row>
    <row r="144" spans="2:33" x14ac:dyDescent="0.2">
      <c r="B144" s="84" t="s">
        <v>11</v>
      </c>
      <c r="U144" s="20"/>
      <c r="V144" s="20"/>
      <c r="W144" s="20"/>
      <c r="X144" s="20"/>
      <c r="Y144" s="20"/>
      <c r="Z144" s="20"/>
      <c r="AA144" s="20"/>
      <c r="AB144" s="20"/>
      <c r="AC144" s="20"/>
      <c r="AD144" s="20"/>
      <c r="AE144" s="20"/>
      <c r="AF144" s="20"/>
      <c r="AG144" s="20"/>
    </row>
    <row r="145" spans="2:33" x14ac:dyDescent="0.2">
      <c r="B145" s="85" t="s">
        <v>108</v>
      </c>
      <c r="C145" s="21"/>
      <c r="J145" s="31"/>
      <c r="K145" s="31"/>
      <c r="L145" s="21"/>
      <c r="M145" s="22"/>
      <c r="O145" s="30"/>
      <c r="P145" s="31"/>
      <c r="Q145" s="31"/>
      <c r="R145" s="21"/>
      <c r="S145" s="22"/>
      <c r="U145" s="30"/>
      <c r="V145" s="31"/>
      <c r="W145" s="31"/>
      <c r="X145" s="20"/>
      <c r="Y145" s="22"/>
      <c r="AA145" s="32"/>
      <c r="AB145" s="31"/>
      <c r="AC145" s="31"/>
      <c r="AD145" s="20"/>
      <c r="AE145" s="20"/>
      <c r="AF145" s="20"/>
      <c r="AG145" s="20"/>
    </row>
    <row r="146" spans="2:33" x14ac:dyDescent="0.2">
      <c r="B146" s="85" t="s">
        <v>117</v>
      </c>
      <c r="C146" s="21"/>
      <c r="J146" s="31"/>
      <c r="K146" s="31"/>
      <c r="L146" s="21"/>
      <c r="M146" s="22"/>
      <c r="O146" s="30"/>
      <c r="P146" s="31"/>
      <c r="Q146" s="31"/>
      <c r="R146" s="21"/>
      <c r="S146" s="22"/>
      <c r="U146" s="30"/>
      <c r="V146" s="31"/>
      <c r="W146" s="31"/>
      <c r="X146" s="20"/>
      <c r="Y146" s="22"/>
      <c r="AA146" s="32"/>
      <c r="AB146" s="31"/>
      <c r="AC146" s="31"/>
      <c r="AD146" s="20"/>
      <c r="AE146" s="20"/>
      <c r="AF146" s="20"/>
      <c r="AG146" s="20"/>
    </row>
    <row r="147" spans="2:33" x14ac:dyDescent="0.2">
      <c r="B147" s="85" t="s">
        <v>118</v>
      </c>
      <c r="C147" s="21"/>
      <c r="J147" s="31"/>
      <c r="K147" s="31"/>
      <c r="L147" s="21"/>
      <c r="M147" s="22"/>
      <c r="O147" s="30"/>
      <c r="P147" s="31"/>
      <c r="Q147" s="31"/>
      <c r="R147" s="21"/>
      <c r="S147" s="22"/>
      <c r="U147" s="30"/>
      <c r="V147" s="31"/>
      <c r="W147" s="31"/>
      <c r="X147" s="20"/>
      <c r="Y147" s="22"/>
      <c r="AA147" s="32"/>
      <c r="AB147" s="31"/>
      <c r="AC147" s="31"/>
      <c r="AD147" s="20"/>
      <c r="AE147" s="20"/>
      <c r="AF147" s="20"/>
      <c r="AG147" s="20"/>
    </row>
    <row r="148" spans="2:33" s="86" customFormat="1" x14ac:dyDescent="0.2">
      <c r="B148" s="228" t="s">
        <v>329</v>
      </c>
      <c r="C148" s="243"/>
      <c r="D148" s="242"/>
      <c r="E148" s="242"/>
      <c r="F148" s="353"/>
      <c r="G148" s="22"/>
      <c r="H148" s="22"/>
      <c r="I148" s="65"/>
      <c r="J148" s="31"/>
      <c r="K148" s="31"/>
      <c r="L148" s="64"/>
      <c r="M148" s="22"/>
      <c r="N148" s="22"/>
      <c r="O148" s="65"/>
      <c r="P148" s="31"/>
      <c r="Q148" s="31"/>
      <c r="R148" s="64"/>
      <c r="S148" s="22"/>
      <c r="T148" s="22"/>
      <c r="U148" s="65"/>
      <c r="V148" s="31"/>
      <c r="W148" s="31"/>
      <c r="Y148" s="22"/>
      <c r="Z148" s="22"/>
      <c r="AA148" s="66"/>
      <c r="AB148" s="31"/>
      <c r="AC148" s="31"/>
    </row>
    <row r="149" spans="2:33" ht="14.25" x14ac:dyDescent="0.2">
      <c r="B149" s="87"/>
      <c r="C149" s="21"/>
      <c r="J149" s="31"/>
      <c r="K149" s="31"/>
      <c r="L149" s="21"/>
      <c r="M149" s="22"/>
      <c r="O149" s="30"/>
      <c r="P149" s="31"/>
      <c r="Q149" s="31"/>
      <c r="R149" s="21"/>
      <c r="S149" s="22"/>
      <c r="U149" s="30"/>
      <c r="V149" s="31"/>
      <c r="W149" s="31"/>
      <c r="X149" s="20"/>
      <c r="Y149" s="22"/>
      <c r="AA149" s="32"/>
      <c r="AB149" s="31"/>
      <c r="AC149" s="31"/>
      <c r="AD149" s="20"/>
      <c r="AE149" s="20"/>
      <c r="AF149" s="20"/>
      <c r="AG149" s="20"/>
    </row>
    <row r="150" spans="2:33" ht="14.25" x14ac:dyDescent="0.2">
      <c r="B150" s="388" t="s">
        <v>131</v>
      </c>
      <c r="C150" s="388"/>
      <c r="D150" s="388"/>
      <c r="E150" s="388"/>
      <c r="F150" s="388"/>
      <c r="G150" s="388"/>
      <c r="H150" s="388"/>
      <c r="I150" s="388"/>
      <c r="J150" s="388"/>
      <c r="K150" s="388"/>
      <c r="L150" s="388"/>
      <c r="M150" s="388"/>
      <c r="N150" s="388"/>
      <c r="O150" s="388"/>
      <c r="Z150" s="20"/>
      <c r="AA150" s="20"/>
      <c r="AB150" s="23"/>
      <c r="AC150" s="20"/>
      <c r="AD150" s="20"/>
      <c r="AE150" s="20"/>
      <c r="AF150" s="20"/>
      <c r="AG150" s="20"/>
    </row>
    <row r="151" spans="2:33" ht="14.25" x14ac:dyDescent="0.2">
      <c r="B151" s="388" t="s">
        <v>132</v>
      </c>
      <c r="C151" s="388"/>
      <c r="D151" s="388"/>
      <c r="E151" s="388"/>
      <c r="F151" s="388"/>
      <c r="G151" s="388"/>
      <c r="H151" s="388"/>
      <c r="I151" s="388"/>
      <c r="J151" s="388"/>
      <c r="K151" s="388"/>
      <c r="L151" s="388"/>
      <c r="M151" s="388"/>
      <c r="N151" s="388"/>
      <c r="O151" s="388"/>
      <c r="Z151" s="20"/>
      <c r="AA151" s="20"/>
      <c r="AB151" s="23"/>
      <c r="AC151" s="20"/>
      <c r="AD151" s="20"/>
      <c r="AE151" s="20"/>
      <c r="AF151" s="20"/>
      <c r="AG151" s="20"/>
    </row>
    <row r="152" spans="2:33" ht="14.25" x14ac:dyDescent="0.2">
      <c r="B152" s="388" t="s">
        <v>172</v>
      </c>
      <c r="C152" s="388"/>
      <c r="D152" s="388"/>
      <c r="E152" s="388"/>
      <c r="F152" s="388"/>
      <c r="G152" s="388"/>
      <c r="H152" s="388"/>
      <c r="I152" s="388"/>
      <c r="J152" s="388"/>
      <c r="K152" s="388"/>
      <c r="L152" s="388"/>
      <c r="M152" s="388"/>
      <c r="N152" s="388"/>
      <c r="O152" s="388"/>
      <c r="Z152" s="20"/>
      <c r="AA152" s="20"/>
      <c r="AB152" s="23"/>
      <c r="AC152" s="20"/>
      <c r="AD152" s="20"/>
      <c r="AE152" s="20"/>
      <c r="AF152" s="20"/>
      <c r="AG152" s="20"/>
    </row>
    <row r="153" spans="2:33" s="86" customFormat="1" ht="14.25" x14ac:dyDescent="0.2">
      <c r="B153" s="387" t="s">
        <v>350</v>
      </c>
      <c r="C153" s="387"/>
      <c r="D153" s="387"/>
      <c r="E153" s="387"/>
      <c r="F153" s="387"/>
      <c r="G153" s="387"/>
      <c r="H153" s="387"/>
      <c r="I153" s="387"/>
      <c r="J153" s="387"/>
      <c r="K153" s="387"/>
      <c r="L153" s="387"/>
      <c r="M153" s="387"/>
      <c r="N153" s="387"/>
      <c r="O153" s="387"/>
      <c r="P153" s="64"/>
      <c r="Q153" s="22"/>
      <c r="R153" s="22"/>
      <c r="S153" s="64"/>
      <c r="T153" s="22"/>
      <c r="U153" s="22"/>
      <c r="V153" s="64"/>
      <c r="W153" s="22"/>
      <c r="X153" s="22"/>
      <c r="Y153" s="64"/>
      <c r="AB153" s="23"/>
    </row>
    <row r="154" spans="2:33" ht="14.25" x14ac:dyDescent="0.2">
      <c r="B154" s="380" t="s">
        <v>347</v>
      </c>
      <c r="C154" s="91"/>
      <c r="D154" s="256"/>
      <c r="E154" s="91"/>
      <c r="F154" s="91"/>
      <c r="G154" s="91"/>
      <c r="H154" s="91"/>
      <c r="I154" s="91"/>
      <c r="J154" s="91"/>
      <c r="K154" s="91"/>
      <c r="L154" s="91"/>
      <c r="M154" s="91"/>
      <c r="N154" s="91"/>
      <c r="O154" s="91"/>
      <c r="Z154" s="20"/>
      <c r="AA154" s="20"/>
      <c r="AB154" s="23"/>
      <c r="AC154" s="20"/>
      <c r="AD154" s="20"/>
      <c r="AE154" s="20"/>
      <c r="AF154" s="20"/>
      <c r="AG154" s="20"/>
    </row>
    <row r="155" spans="2:33" x14ac:dyDescent="0.2">
      <c r="B155" s="71" t="s">
        <v>176</v>
      </c>
      <c r="AB155" s="23"/>
      <c r="AE155" s="20"/>
      <c r="AF155" s="20"/>
      <c r="AG155" s="20"/>
    </row>
    <row r="156" spans="2:33" x14ac:dyDescent="0.2">
      <c r="B156" s="80" t="s">
        <v>178</v>
      </c>
      <c r="AB156" s="23"/>
      <c r="AE156" s="20"/>
      <c r="AF156" s="20"/>
      <c r="AG156" s="20"/>
    </row>
    <row r="157" spans="2:33" x14ac:dyDescent="0.2">
      <c r="B157" s="80" t="s">
        <v>177</v>
      </c>
      <c r="AB157" s="23"/>
      <c r="AE157" s="20"/>
      <c r="AF157" s="20"/>
      <c r="AG157" s="20"/>
    </row>
    <row r="158" spans="2:33" x14ac:dyDescent="0.2">
      <c r="B158" s="74" t="s">
        <v>109</v>
      </c>
      <c r="AB158" s="23"/>
      <c r="AE158" s="20"/>
      <c r="AF158" s="20"/>
      <c r="AG158" s="20"/>
    </row>
    <row r="159" spans="2:33" x14ac:dyDescent="0.2">
      <c r="B159" s="20" t="s">
        <v>113</v>
      </c>
      <c r="Z159" s="20"/>
      <c r="AA159" s="20"/>
      <c r="AB159" s="23"/>
      <c r="AC159" s="20"/>
      <c r="AD159" s="20"/>
      <c r="AE159" s="20"/>
      <c r="AF159" s="20"/>
      <c r="AG159" s="20"/>
    </row>
    <row r="160" spans="2:33" x14ac:dyDescent="0.2">
      <c r="Z160" s="20"/>
      <c r="AA160" s="20"/>
      <c r="AB160" s="23"/>
      <c r="AC160" s="20"/>
      <c r="AD160" s="20"/>
      <c r="AE160" s="20"/>
      <c r="AF160" s="20"/>
      <c r="AG160" s="20"/>
    </row>
    <row r="161" spans="2:33" x14ac:dyDescent="0.2">
      <c r="Z161" s="20"/>
      <c r="AA161" s="20"/>
      <c r="AB161" s="23"/>
      <c r="AC161" s="20"/>
      <c r="AD161" s="20"/>
      <c r="AE161" s="20"/>
      <c r="AF161" s="20"/>
      <c r="AG161" s="20"/>
    </row>
    <row r="162" spans="2:33" x14ac:dyDescent="0.2">
      <c r="B162" s="88"/>
      <c r="Z162" s="20"/>
      <c r="AA162" s="20"/>
      <c r="AB162" s="23"/>
      <c r="AC162" s="20"/>
      <c r="AD162" s="20"/>
      <c r="AE162" s="20"/>
      <c r="AF162" s="20"/>
      <c r="AG162" s="20"/>
    </row>
    <row r="163" spans="2:33" x14ac:dyDescent="0.2">
      <c r="B163" s="88"/>
      <c r="Z163" s="20"/>
      <c r="AA163" s="20"/>
      <c r="AB163" s="23"/>
      <c r="AC163" s="20"/>
      <c r="AD163" s="20"/>
      <c r="AE163" s="20"/>
      <c r="AF163" s="20"/>
      <c r="AG163" s="20"/>
    </row>
    <row r="164" spans="2:33" x14ac:dyDescent="0.2">
      <c r="B164" s="88"/>
      <c r="Z164" s="20"/>
      <c r="AA164" s="20"/>
      <c r="AB164" s="23"/>
      <c r="AC164" s="20"/>
      <c r="AD164" s="20"/>
      <c r="AE164" s="20"/>
      <c r="AF164" s="20"/>
      <c r="AG164" s="20"/>
    </row>
    <row r="165" spans="2:33" x14ac:dyDescent="0.2">
      <c r="B165" s="88"/>
      <c r="AB165" s="23"/>
      <c r="AE165" s="20"/>
      <c r="AF165" s="20"/>
      <c r="AG165" s="20"/>
    </row>
    <row r="166" spans="2:33" x14ac:dyDescent="0.2">
      <c r="B166" s="88"/>
      <c r="Z166" s="20"/>
      <c r="AA166" s="20"/>
      <c r="AB166" s="23"/>
      <c r="AC166" s="20"/>
      <c r="AD166" s="20"/>
      <c r="AE166" s="20"/>
      <c r="AF166" s="20"/>
      <c r="AG166" s="20"/>
    </row>
    <row r="167" spans="2:33" x14ac:dyDescent="0.2">
      <c r="B167" s="88"/>
      <c r="Z167" s="20"/>
      <c r="AA167" s="20"/>
      <c r="AB167" s="23"/>
      <c r="AC167" s="20"/>
      <c r="AD167" s="20"/>
      <c r="AE167" s="20"/>
      <c r="AF167" s="20"/>
      <c r="AG167" s="20"/>
    </row>
    <row r="168" spans="2:33" x14ac:dyDescent="0.2">
      <c r="B168" s="88"/>
      <c r="Z168" s="20"/>
      <c r="AA168" s="20"/>
      <c r="AB168" s="23"/>
      <c r="AC168" s="20"/>
      <c r="AD168" s="20"/>
      <c r="AE168" s="20"/>
      <c r="AF168" s="20"/>
      <c r="AG168" s="20"/>
    </row>
    <row r="169" spans="2:33" x14ac:dyDescent="0.2">
      <c r="Z169" s="20"/>
      <c r="AA169" s="20"/>
      <c r="AB169" s="23"/>
      <c r="AC169" s="20"/>
      <c r="AD169" s="20"/>
      <c r="AE169" s="20"/>
      <c r="AF169" s="20"/>
      <c r="AG169" s="20"/>
    </row>
    <row r="170" spans="2:33" x14ac:dyDescent="0.2">
      <c r="Z170" s="20"/>
      <c r="AA170" s="20"/>
      <c r="AB170" s="23"/>
      <c r="AC170" s="20"/>
      <c r="AD170" s="20"/>
      <c r="AE170" s="20"/>
      <c r="AF170" s="20"/>
      <c r="AG170" s="20"/>
    </row>
    <row r="171" spans="2:33" x14ac:dyDescent="0.2">
      <c r="X171" s="20"/>
      <c r="Y171" s="20"/>
      <c r="Z171" s="20"/>
      <c r="AA171" s="20"/>
      <c r="AB171" s="20"/>
      <c r="AC171" s="20"/>
      <c r="AD171" s="20"/>
      <c r="AE171" s="20"/>
      <c r="AF171" s="20"/>
      <c r="AG171" s="20"/>
    </row>
  </sheetData>
  <mergeCells count="63">
    <mergeCell ref="B153:O153"/>
    <mergeCell ref="D4:F4"/>
    <mergeCell ref="G4:I4"/>
    <mergeCell ref="J4:L4"/>
    <mergeCell ref="M4:O4"/>
    <mergeCell ref="J95:L95"/>
    <mergeCell ref="M95:O95"/>
    <mergeCell ref="J15:L15"/>
    <mergeCell ref="M15:O15"/>
    <mergeCell ref="J112:L112"/>
    <mergeCell ref="M112:O112"/>
    <mergeCell ref="G6:I6"/>
    <mergeCell ref="J6:L6"/>
    <mergeCell ref="M6:O6"/>
    <mergeCell ref="B152:O152"/>
    <mergeCell ref="J31:L31"/>
    <mergeCell ref="P4:R4"/>
    <mergeCell ref="V4:X4"/>
    <mergeCell ref="P6:R6"/>
    <mergeCell ref="S6:U6"/>
    <mergeCell ref="AE6:AG6"/>
    <mergeCell ref="V6:X6"/>
    <mergeCell ref="S4:U4"/>
    <mergeCell ref="AE95:AG95"/>
    <mergeCell ref="AE4:AG4"/>
    <mergeCell ref="Y6:AA6"/>
    <mergeCell ref="AB6:AD6"/>
    <mergeCell ref="Y4:AA4"/>
    <mergeCell ref="AB4:AD4"/>
    <mergeCell ref="AE31:AG31"/>
    <mergeCell ref="AB95:AD95"/>
    <mergeCell ref="AB112:AD112"/>
    <mergeCell ref="AE112:AG112"/>
    <mergeCell ref="P15:R15"/>
    <mergeCell ref="S15:U15"/>
    <mergeCell ref="V15:X15"/>
    <mergeCell ref="Y15:AA15"/>
    <mergeCell ref="AB15:AD15"/>
    <mergeCell ref="AE15:AG15"/>
    <mergeCell ref="P112:R112"/>
    <mergeCell ref="S112:U112"/>
    <mergeCell ref="V112:X112"/>
    <mergeCell ref="AB104:AD104"/>
    <mergeCell ref="AE104:AG104"/>
    <mergeCell ref="P104:R104"/>
    <mergeCell ref="S104:U104"/>
    <mergeCell ref="AB31:AD31"/>
    <mergeCell ref="B150:O150"/>
    <mergeCell ref="B151:O151"/>
    <mergeCell ref="S31:U31"/>
    <mergeCell ref="V31:X31"/>
    <mergeCell ref="Y31:AA31"/>
    <mergeCell ref="Y112:AA112"/>
    <mergeCell ref="S95:U95"/>
    <mergeCell ref="V104:X104"/>
    <mergeCell ref="V95:X95"/>
    <mergeCell ref="Y104:AA104"/>
    <mergeCell ref="Y95:AA95"/>
    <mergeCell ref="M31:O31"/>
    <mergeCell ref="P31:R31"/>
    <mergeCell ref="P95:R95"/>
    <mergeCell ref="J104:L104"/>
    <mergeCell ref="M104:O104"/>
  </mergeCells>
  <phoneticPr fontId="29" type="noConversion"/>
  <hyperlinks>
    <hyperlink ref="B3" location="'Title and Contents'!A1" display="Return to Contents"/>
    <hyperlink ref="B158" r:id="rId1"/>
    <hyperlink ref="B154" r:id="rId2"/>
  </hyperlinks>
  <pageMargins left="0.75" right="0.75" top="0.75" bottom="0.57999999999999996" header="0.5" footer="0.5"/>
  <pageSetup paperSize="8" scale="42" fitToHeight="2"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Title and Contents</vt:lpstr>
      <vt:lpstr>Table 1</vt:lpstr>
      <vt:lpstr>Tables</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1'!Print_Area</vt:lpstr>
      <vt:lpstr>'Table 10'!Print_Area</vt:lpstr>
      <vt:lpstr>'Table 11'!Print_Area</vt:lpstr>
      <vt:lpstr>'Table 12'!Print_Area</vt:lpstr>
      <vt:lpstr>'Table 13'!Print_Area</vt:lpstr>
      <vt:lpstr>'Table 14'!Print_Area</vt:lpstr>
      <vt:lpstr>'Table 15'!Print_Area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Error in the Benefit System 2014/15 Estimates (Great Britain)</dc:title>
  <dc:creator/>
  <cp:lastModifiedBy/>
  <dcterms:created xsi:type="dcterms:W3CDTF">2015-11-04T14:45:20Z</dcterms:created>
  <dcterms:modified xsi:type="dcterms:W3CDTF">2015-11-04T14:45:45Z</dcterms:modified>
</cp:coreProperties>
</file>