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April 20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'April 2016'!$A$4:$AP$18</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<sst xmlns="http://schemas.openxmlformats.org/spreadsheetml/2006/main" count="1082" uniqueCount="342">
  <si>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</si>
  <si>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</si>
  <si>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</si>
  <si>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</si>
  <si>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</si>
  <si>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</si>
  <si>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</si>
  <si>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</si>
  <si>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</si>
  <si>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</si>
  <si>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</si>
  <si>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</si>
  <si>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</si>
  <si>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</si>
  <si>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</si>
  <si>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</si>
  <si>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</si>
  <si>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</si>
  <si>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</si>
  <si>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</si>
  <si>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</si>
  <si>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</si>
  <si>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</si>
  <si>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</si>
  <si>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</si>
  <si>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</si>
  <si>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</si>
  <si>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</si>
  <si>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</si>
  <si>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</si>
  <si>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</si>
  <si>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</si>
  <si>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</si>
  <si>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</si>
  <si>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</si>
  <si>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</si>
  <si>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</si>
  <si>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</si>
  <si>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</si>
  <si>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</si>
  <si>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</si>
  <si>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</si>
  <si>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</si>
  <si>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</si>
  <si>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</si>
  <si>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</si>
  <si>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</si>
  <si>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</si>
  <si>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</si>
  <si>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</si>
  <si>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</si>
  <si>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</si>
  <si>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</si>
  <si>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</si>
  <si>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</si>
  <si>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</si>
  <si>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</si>
  <si>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</si>
  <si>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</si>
  <si>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</si>
  <si>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</si>
  <si>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</si>
  <si>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</si>
  <si>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</si>
  <si>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</si>
  <si>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</si>
  <si>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</si>
  <si>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</si>
  <si>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</si>
  <si>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</si>
  <si>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</si>
  <si>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</si>
  <si>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</si>
  <si>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</si>
  <si>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</si>
  <si>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</si>
  <si>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</si>
  <si>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</si>
  <si>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</si>
  <si>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</si>
  <si>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</si>
  <si>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</si>
  <si>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</si>
  <si>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</si>
  <si>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</si>
  <si>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</si>
  <si>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</si>
  <si>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</si>
  <si>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</si>
  <si>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</si>
  <si>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</si>
  <si>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</si>
  <si>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</si>
  <si>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</si>
  <si>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</si>
  <si>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</si>
  <si>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</si>
  <si>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</si>
  <si>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</si>
  <si>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</si>
  <si>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</si>
  <si>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</si>
  <si>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</si>
  <si>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</si>
  <si>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</si>
  <si>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</si>
  <si>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</si>
  <si>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</si>
  <si>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</si>
  <si>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</si>
  <si>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</si>
  <si>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</si>
  <si>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</si>
  <si>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</si>
  <si>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</si>
  <si>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</si>
  <si>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</si>
  <si>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</si>
  <si>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</si>
  <si>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</si>
  <si>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</si>
  <si>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</si>
  <si>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</si>
  <si>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</si>
  <si>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</si>
  <si>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</si>
  <si>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</si>
  <si>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</si>
  <si>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</si>
  <si>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</si>
  <si>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</si>
  <si>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</si>
  <si>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</si>
  <si>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</si>
  <si>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</si>
  <si>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</si>
  <si>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</si>
  <si>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</si>
  <si>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</si>
  <si>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</si>
  <si>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</si>
  <si>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</si>
  <si>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</si>
  <si>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</si>
  <si>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</si>
  <si>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</si>
  <si>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</si>
  <si>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</si>
  <si>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</si>
  <si>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</si>
  <si>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</si>
  <si>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</si>
  <si>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</si>
  <si>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</si>
  <si>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</si>
  <si>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</si>
  <si>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</si>
  <si>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</si>
  <si>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</si>
  <si>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</si>
  <si>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</si>
  <si>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</si>
  <si>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</si>
  <si>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</si>
  <si>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</si>
  <si>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</si>
  <si>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</si>
  <si>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</si>
  <si>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</si>
  <si>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</si>
  <si>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</si>
  <si>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</si>
  <si>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</si>
  <si>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</si>
  <si>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</si>
  <si>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</si>
  <si>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</si>
  <si>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</si>
  <si>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</si>
  <si>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</si>
  <si>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</si>
  <si>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</si>
  <si>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</si>
  <si>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</si>
  <si>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</si>
  <si>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</si>
  <si>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</si>
  <si>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</si>
  <si>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</si>
  <si>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</si>
  <si>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</si>
  <si>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</si>
  <si>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</si>
  <si>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</si>
  <si>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</si>
  <si>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</si>
  <si>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</si>
  <si>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</si>
  <si>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</si>
  <si>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</si>
  <si>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</si>
  <si>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</si>
  <si>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</si>
  <si>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</si>
  <si>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</si>
  <si>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</si>
  <si>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</si>
  <si>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</si>
  <si>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</si>
  <si>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</si>
  <si>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</si>
  <si>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</si>
  <si>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</si>
  <si>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</si>
  <si>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</si>
  <si>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</si>
  <si>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</si>
  <si>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</si>
  <si>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</si>
  <si>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</si>
  <si>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</si>
  <si>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</si>
  <si>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</si>
  <si>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</si>
  <si>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</si>
  <si>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</si>
  <si>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</si>
  <si>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</si>
  <si>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</si>
  <si>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</si>
  <si>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</si>
  <si>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</si>
  <si>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</si>
  <si>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</si>
  <si>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</si>
  <si>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</si>
  <si>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</si>
  <si>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</si>
  <si>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</si>
  <si>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</si>
  <si>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</si>
  <si>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</si>
  <si>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</si>
  <si>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</si>
  <si>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</si>
  <si>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</si>
  <si>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</si>
  <si>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</si>
  <si>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</si>
  <si>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</si>
  <si>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</si>
  <si>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</si>
  <si>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</si>
  <si>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</si>
  <si>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</si>
  <si>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</si>
  <si>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</si>
  <si>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</si>
  <si>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</si>
  <si>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</si>
  <si>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</si>
  <si>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</si>
  <si>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</si>
  <si>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</si>
  <si>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</si>
  <si>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</si>
  <si>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</si>
  <si>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</si>
  <si>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</si>
  <si>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</si>
  <si>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</si>
  <si>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</si>
  <si>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</si>
  <si>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</si>
  <si>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</si>
  <si>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</si>
  <si>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</si>
  <si>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</si>
  <si>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</si>
  <si>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</si>
  <si>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</si>
  <si>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</si>
  <si>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</si>
  <si>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</si>
  <si>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</si>
  <si>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</si>
  <si>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</si>
  <si>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</si>
  <si>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</si>
  <si>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</si>
  <si>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</si>
  <si>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</si>
  <si>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</si>
  <si>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</si>
  <si>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</si>
  <si>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</si>
  <si>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</si>
  <si>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</si>
  <si>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</si>
  <si>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</si>
  <si>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</si>
  <si>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</si>
  <si>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</si>
  <si>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</si>
  <si>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</si>
  <si>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</si>
  <si>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</si>
  <si>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</si>
  <si>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</si>
  <si>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</si>
  <si>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</si>
  <si>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</si>
  <si>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</si>
  <si>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</si>
  <si>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</si>
  <si>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</si>
  <si>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</si>
  <si>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</si>
  <si>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</si>
  <si>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</si>
  <si>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</si>
  <si>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</si>
  <si>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</si>
  <si>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</si>
  <si>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</si>
  <si>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</si>
  <si>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</si>
  <si>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</si>
  <si>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</si>
  <si>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</si>
  <si>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</si>
  <si>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</si>
  <si>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</si>
  <si>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</si>
  <si>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</si>
  <si>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</si>
  <si>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</si>
  <si>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</si>
  <si>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</si>
  <si>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</si>
  <si>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t>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</si>
  <si>
    <t>CCL FTE revised July 2016</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</si>
</sst>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1"/>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rgb="FFFF0000"/>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15">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35" borderId="10" xfId="0" applyNumberFormat="1" applyFont="1" applyFill="1" applyBorder="1" applyAlignment="1" applyProtection="1">
      <alignment horizontal="center" vertical="center"/>
      <protection/>
    </xf>
    <xf numFmtId="191" fontId="36" fillId="33" borderId="10" xfId="0" applyNumberFormat="1" applyFont="1" applyFill="1" applyBorder="1" applyAlignment="1" applyProtection="1">
      <alignment horizontal="center" vertical="center"/>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35" borderId="13" xfId="0" applyNumberFormat="1" applyFont="1" applyFill="1" applyBorder="1" applyAlignment="1" applyProtection="1">
      <alignment horizontal="center" vertical="center"/>
      <protection/>
    </xf>
    <xf numFmtId="0" fontId="36" fillId="0" borderId="10" xfId="102" applyFont="1" applyBorder="1" applyAlignment="1">
      <alignment horizontal="center" vertical="center"/>
      <protection/>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1" fontId="36" fillId="0" borderId="10" xfId="0" applyNumberFormat="1"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2" fontId="36" fillId="0" borderId="13" xfId="0" applyNumberFormat="1" applyFont="1" applyBorder="1" applyAlignment="1" applyProtection="1">
      <alignment horizontal="center" vertical="center" wrapText="1"/>
      <protection locked="0"/>
    </xf>
    <xf numFmtId="3" fontId="36"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191" fontId="36" fillId="0" borderId="13" xfId="0" applyNumberFormat="1" applyFont="1" applyBorder="1" applyAlignment="1" applyProtection="1">
      <alignment horizontal="center" vertical="center"/>
      <protection locked="0"/>
    </xf>
    <xf numFmtId="191" fontId="36" fillId="0" borderId="10" xfId="0" applyNumberFormat="1" applyFont="1" applyFill="1" applyBorder="1" applyAlignment="1" applyProtection="1">
      <alignment horizontal="center" vertical="center"/>
      <protection locked="0"/>
    </xf>
    <xf numFmtId="191" fontId="36" fillId="33" borderId="13" xfId="0" applyNumberFormat="1" applyFont="1" applyFill="1" applyBorder="1" applyAlignment="1" applyProtection="1">
      <alignment horizontal="center" vertical="center"/>
      <protection locked="0"/>
    </xf>
    <xf numFmtId="2" fontId="74" fillId="0" borderId="10" xfId="0" applyNumberFormat="1" applyFont="1" applyBorder="1" applyAlignment="1" applyProtection="1">
      <alignment horizontal="center" vertical="center" wrapText="1"/>
      <protection locked="0"/>
    </xf>
    <xf numFmtId="4" fontId="21" fillId="34" borderId="12" xfId="0" applyNumberFormat="1" applyFont="1" applyFill="1" applyBorder="1" applyAlignment="1" applyProtection="1">
      <alignment horizontal="center" vertical="center"/>
      <protection/>
    </xf>
    <xf numFmtId="2" fontId="36" fillId="0" borderId="10" xfId="102" applyNumberFormat="1" applyFont="1" applyBorder="1" applyAlignment="1">
      <alignment horizontal="center" vertical="center"/>
      <protection/>
    </xf>
    <xf numFmtId="0" fontId="21" fillId="38" borderId="10" xfId="0" applyFont="1" applyFill="1" applyBorder="1" applyAlignment="1" applyProtection="1">
      <alignment horizontal="center" vertical="center"/>
      <protection/>
    </xf>
    <xf numFmtId="0" fontId="36" fillId="38" borderId="10" xfId="0" applyFont="1" applyFill="1" applyBorder="1" applyAlignment="1" applyProtection="1">
      <alignment horizontal="center" vertical="center" wrapText="1"/>
      <protection locked="0"/>
    </xf>
    <xf numFmtId="2" fontId="36" fillId="38" borderId="10" xfId="0" applyNumberFormat="1" applyFont="1" applyFill="1" applyBorder="1" applyAlignment="1" applyProtection="1">
      <alignment horizontal="center" vertical="center" wrapText="1"/>
      <protection locked="0"/>
    </xf>
    <xf numFmtId="0" fontId="36" fillId="0" borderId="10" xfId="0" applyFont="1" applyFill="1" applyBorder="1" applyAlignment="1" applyProtection="1">
      <alignment vertical="center" wrapText="1"/>
      <protection locked="0"/>
    </xf>
    <xf numFmtId="191" fontId="79" fillId="0" borderId="10" xfId="0" applyNumberFormat="1" applyFont="1" applyFill="1" applyBorder="1" applyAlignment="1" applyProtection="1">
      <alignment horizontal="center" vertical="center"/>
      <protection locked="0"/>
    </xf>
    <xf numFmtId="191" fontId="79" fillId="0" borderId="10" xfId="0" applyNumberFormat="1" applyFont="1" applyBorder="1" applyAlignment="1" applyProtection="1">
      <alignment horizontal="center" vertical="center"/>
      <protection locked="0"/>
    </xf>
    <xf numFmtId="191" fontId="79" fillId="0" borderId="13" xfId="0" applyNumberFormat="1" applyFont="1" applyBorder="1" applyAlignment="1" applyProtection="1">
      <alignment horizontal="center" vertical="center"/>
      <protection locked="0"/>
    </xf>
    <xf numFmtId="191" fontId="36" fillId="35" borderId="10" xfId="0" applyNumberFormat="1" applyFont="1" applyFill="1" applyBorder="1" applyAlignment="1" applyProtection="1">
      <alignment horizontal="center" vertical="center"/>
      <protection/>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1" fillId="33" borderId="0" xfId="0" applyFont="1" applyFill="1" applyBorder="1" applyAlignment="1">
      <alignment horizontal="left"/>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3"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9" borderId="17" xfId="0" applyFont="1" applyFill="1" applyBorder="1" applyAlignment="1" applyProtection="1">
      <alignment horizontal="center" vertical="center"/>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protection/>
    </xf>
    <xf numFmtId="0" fontId="21" fillId="4" borderId="12" xfId="0" applyFont="1" applyFill="1" applyBorder="1" applyAlignment="1" applyProtection="1">
      <alignment horizontal="center" vertical="center"/>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38" fillId="41" borderId="12" xfId="0" applyFont="1" applyFill="1" applyBorder="1" applyAlignment="1" applyProtection="1">
      <alignment horizontal="left" vertical="center" wrapText="1"/>
      <protection/>
    </xf>
    <xf numFmtId="0" fontId="38" fillId="41" borderId="15" xfId="0" applyFont="1" applyFill="1" applyBorder="1" applyAlignment="1" applyProtection="1">
      <alignment horizontal="left" vertical="center" wrapText="1"/>
      <protection/>
    </xf>
    <xf numFmtId="0" fontId="38" fillId="41" borderId="14" xfId="0" applyFont="1" applyFill="1" applyBorder="1" applyAlignment="1" applyProtection="1">
      <alignment horizontal="left"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41" borderId="17" xfId="0" applyFont="1" applyFill="1" applyBorder="1" applyAlignment="1" applyProtection="1">
      <alignment horizontal="center" vertical="center" wrapText="1"/>
      <protection/>
    </xf>
    <xf numFmtId="0" fontId="21" fillId="41" borderId="20" xfId="0" applyFont="1" applyFill="1" applyBorder="1" applyAlignment="1" applyProtection="1">
      <alignment horizontal="center" vertical="center" wrapText="1"/>
      <protection/>
    </xf>
    <xf numFmtId="0" fontId="21" fillId="41" borderId="21" xfId="0" applyFont="1" applyFill="1" applyBorder="1" applyAlignment="1" applyProtection="1">
      <alignment horizontal="center" vertical="center" wrapText="1"/>
      <protection/>
    </xf>
    <xf numFmtId="0" fontId="79" fillId="33" borderId="12" xfId="0" applyFont="1" applyFill="1" applyBorder="1" applyAlignment="1" applyProtection="1">
      <alignment horizontal="center" vertical="center" wrapText="1"/>
      <protection locked="0"/>
    </xf>
    <xf numFmtId="0" fontId="21" fillId="33" borderId="12" xfId="0" applyFont="1" applyFill="1" applyBorder="1" applyAlignment="1" applyProtection="1">
      <alignment horizontal="center" vertical="center" wrapText="1"/>
      <protection locked="0"/>
    </xf>
    <xf numFmtId="0" fontId="21" fillId="33" borderId="12" xfId="0" applyFont="1" applyFill="1" applyBorder="1" applyAlignment="1" applyProtection="1">
      <alignment horizontal="center" vertical="center" wrapText="1"/>
      <protection locked="0"/>
    </xf>
    <xf numFmtId="0" fontId="21" fillId="33" borderId="17"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xf>
    <xf numFmtId="0" fontId="21" fillId="0" borderId="20"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74" fillId="0" borderId="20"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center" vertical="center" wrapText="1"/>
      <protection locked="0"/>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10953750"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17">
        <v>42490</v>
      </c>
      <c r="D3" s="118"/>
      <c r="E3" s="26"/>
      <c r="I3" s="17"/>
      <c r="J3" s="17"/>
      <c r="K3" s="17"/>
    </row>
    <row r="4" spans="2:11" ht="5.25" customHeight="1">
      <c r="B4" s="21"/>
      <c r="C4" s="8"/>
      <c r="D4" s="8"/>
      <c r="H4" s="17"/>
      <c r="I4" s="17"/>
      <c r="J4" s="17"/>
      <c r="K4" s="17"/>
    </row>
    <row r="5" spans="2:11" ht="27" customHeight="1">
      <c r="B5" s="20" t="s">
        <v>100</v>
      </c>
      <c r="C5" s="137" t="s">
        <v>89</v>
      </c>
      <c r="D5" s="125"/>
      <c r="E5" s="25"/>
      <c r="H5" s="17"/>
      <c r="I5" s="17"/>
      <c r="J5" s="17"/>
      <c r="K5" s="17"/>
    </row>
    <row r="6" spans="2:11" ht="5.25" customHeight="1">
      <c r="B6" s="8"/>
      <c r="H6" s="17"/>
      <c r="I6" s="17"/>
      <c r="J6" s="17"/>
      <c r="K6" s="17"/>
    </row>
    <row r="7" spans="2:11" ht="21">
      <c r="B7" s="9"/>
      <c r="C7" s="126" t="s">
        <v>103</v>
      </c>
      <c r="D7" s="126"/>
      <c r="E7" s="126"/>
      <c r="F7" s="14"/>
      <c r="G7" s="14"/>
      <c r="H7" s="9"/>
      <c r="I7" s="9"/>
      <c r="J7" s="9"/>
      <c r="K7" s="9"/>
    </row>
    <row r="8" spans="2:11" ht="6.75" customHeight="1">
      <c r="B8" s="9"/>
      <c r="C8" s="9"/>
      <c r="D8" s="9"/>
      <c r="E8" s="9"/>
      <c r="F8" s="9"/>
      <c r="G8" s="9"/>
      <c r="H8" s="9"/>
      <c r="I8" s="9"/>
      <c r="J8" s="9"/>
      <c r="K8" s="9"/>
    </row>
    <row r="9" spans="2:11" ht="27" customHeight="1">
      <c r="B9" s="19" t="s">
        <v>101</v>
      </c>
      <c r="C9" s="123" t="s">
        <v>58</v>
      </c>
      <c r="D9" s="124"/>
      <c r="E9" s="124"/>
      <c r="F9" s="124"/>
      <c r="G9" s="124"/>
      <c r="H9" s="124"/>
      <c r="I9" s="124"/>
      <c r="J9" s="124"/>
      <c r="K9" s="125"/>
    </row>
    <row r="10" spans="2:11" ht="5.25" customHeight="1">
      <c r="B10" s="19"/>
      <c r="C10" s="10"/>
      <c r="D10" s="10"/>
      <c r="E10" s="10"/>
      <c r="F10" s="10"/>
      <c r="G10" s="10"/>
      <c r="H10" s="10"/>
      <c r="I10" s="10"/>
      <c r="J10" s="10"/>
      <c r="K10" s="10"/>
    </row>
    <row r="11" spans="2:11" ht="27" customHeight="1">
      <c r="B11" s="19" t="s">
        <v>84</v>
      </c>
      <c r="C11" s="119" t="s">
        <v>329</v>
      </c>
      <c r="D11" s="120"/>
      <c r="E11" s="120"/>
      <c r="F11" s="120"/>
      <c r="G11" s="120"/>
      <c r="H11" s="120"/>
      <c r="I11" s="120"/>
      <c r="J11" s="120"/>
      <c r="K11" s="121"/>
    </row>
    <row r="12" spans="2:11" ht="5.25" customHeight="1">
      <c r="B12" s="19"/>
      <c r="C12" s="10"/>
      <c r="D12" s="10"/>
      <c r="E12" s="10"/>
      <c r="F12" s="10"/>
      <c r="G12" s="10"/>
      <c r="H12" s="10"/>
      <c r="I12" s="10"/>
      <c r="J12" s="10"/>
      <c r="K12" s="10"/>
    </row>
    <row r="13" spans="2:11" ht="27" customHeight="1">
      <c r="B13" s="19" t="s">
        <v>85</v>
      </c>
      <c r="C13" s="119">
        <v>2033444888</v>
      </c>
      <c r="D13" s="120"/>
      <c r="E13" s="120"/>
      <c r="F13" s="120"/>
      <c r="G13" s="120"/>
      <c r="H13" s="120"/>
      <c r="I13" s="120"/>
      <c r="J13" s="120"/>
      <c r="K13" s="121"/>
    </row>
    <row r="14" spans="2:11" ht="5.25" customHeight="1">
      <c r="B14" s="19"/>
      <c r="C14" s="10"/>
      <c r="D14" s="10"/>
      <c r="E14" s="10"/>
      <c r="F14" s="10"/>
      <c r="G14" s="10"/>
      <c r="H14" s="10"/>
      <c r="I14" s="10"/>
      <c r="J14" s="10"/>
      <c r="K14" s="10"/>
    </row>
    <row r="15" spans="2:11" ht="27" customHeight="1">
      <c r="B15" s="19" t="s">
        <v>86</v>
      </c>
      <c r="C15" s="122" t="s">
        <v>330</v>
      </c>
      <c r="D15" s="120"/>
      <c r="E15" s="120"/>
      <c r="F15" s="120"/>
      <c r="G15" s="120"/>
      <c r="H15" s="120"/>
      <c r="I15" s="120"/>
      <c r="J15" s="120"/>
      <c r="K15" s="121"/>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37" t="s">
        <v>89</v>
      </c>
      <c r="D19" s="125"/>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23" t="s">
        <v>331</v>
      </c>
      <c r="D21" s="124"/>
      <c r="E21" s="124"/>
      <c r="F21" s="125"/>
      <c r="G21" s="47" t="s">
        <v>246</v>
      </c>
      <c r="H21" s="123" t="s">
        <v>332</v>
      </c>
      <c r="I21" s="124"/>
      <c r="J21" s="124"/>
      <c r="K21" s="125"/>
    </row>
    <row r="22" spans="2:11" ht="5.25" customHeight="1">
      <c r="B22" s="13"/>
      <c r="C22" s="11"/>
      <c r="D22" s="11"/>
      <c r="E22" s="11"/>
      <c r="F22" s="11"/>
      <c r="G22" s="12"/>
      <c r="H22" s="12"/>
      <c r="I22" s="12"/>
      <c r="J22" s="12"/>
      <c r="K22" s="12"/>
    </row>
    <row r="23" spans="2:11" ht="15.75" customHeight="1">
      <c r="B23" s="127" t="s">
        <v>102</v>
      </c>
      <c r="C23" s="128"/>
      <c r="D23" s="129"/>
      <c r="E23" s="129"/>
      <c r="F23" s="129"/>
      <c r="G23" s="129"/>
      <c r="H23" s="129"/>
      <c r="I23" s="129"/>
      <c r="J23" s="129"/>
      <c r="K23" s="130"/>
    </row>
    <row r="24" spans="2:11" ht="15" customHeight="1">
      <c r="B24" s="127"/>
      <c r="C24" s="131"/>
      <c r="D24" s="132"/>
      <c r="E24" s="132"/>
      <c r="F24" s="132"/>
      <c r="G24" s="132"/>
      <c r="H24" s="132"/>
      <c r="I24" s="132"/>
      <c r="J24" s="132"/>
      <c r="K24" s="133"/>
    </row>
    <row r="25" spans="2:11" ht="15" customHeight="1">
      <c r="B25" s="127"/>
      <c r="C25" s="131"/>
      <c r="D25" s="132"/>
      <c r="E25" s="132"/>
      <c r="F25" s="132"/>
      <c r="G25" s="132"/>
      <c r="H25" s="132"/>
      <c r="I25" s="132"/>
      <c r="J25" s="132"/>
      <c r="K25" s="133"/>
    </row>
    <row r="26" spans="2:11" ht="15" customHeight="1">
      <c r="B26" s="127"/>
      <c r="C26" s="131"/>
      <c r="D26" s="132"/>
      <c r="E26" s="132"/>
      <c r="F26" s="132"/>
      <c r="G26" s="132"/>
      <c r="H26" s="132"/>
      <c r="I26" s="132"/>
      <c r="J26" s="132"/>
      <c r="K26" s="133"/>
    </row>
    <row r="27" spans="2:11" ht="15" customHeight="1">
      <c r="B27" s="127"/>
      <c r="C27" s="131"/>
      <c r="D27" s="132"/>
      <c r="E27" s="132"/>
      <c r="F27" s="132"/>
      <c r="G27" s="132"/>
      <c r="H27" s="132"/>
      <c r="I27" s="132"/>
      <c r="J27" s="132"/>
      <c r="K27" s="133"/>
    </row>
    <row r="28" spans="2:11" ht="15" customHeight="1">
      <c r="B28" s="127"/>
      <c r="C28" s="131"/>
      <c r="D28" s="132"/>
      <c r="E28" s="132"/>
      <c r="F28" s="132"/>
      <c r="G28" s="132"/>
      <c r="H28" s="132"/>
      <c r="I28" s="132"/>
      <c r="J28" s="132"/>
      <c r="K28" s="133"/>
    </row>
    <row r="29" spans="2:11" ht="15" customHeight="1">
      <c r="B29" s="127"/>
      <c r="C29" s="131"/>
      <c r="D29" s="132"/>
      <c r="E29" s="132"/>
      <c r="F29" s="132"/>
      <c r="G29" s="132"/>
      <c r="H29" s="132"/>
      <c r="I29" s="132"/>
      <c r="J29" s="132"/>
      <c r="K29" s="133"/>
    </row>
    <row r="30" spans="2:11" ht="15" customHeight="1">
      <c r="B30" s="127"/>
      <c r="C30" s="131"/>
      <c r="D30" s="132"/>
      <c r="E30" s="132"/>
      <c r="F30" s="132"/>
      <c r="G30" s="132"/>
      <c r="H30" s="132"/>
      <c r="I30" s="132"/>
      <c r="J30" s="132"/>
      <c r="K30" s="133"/>
    </row>
    <row r="31" spans="2:11" ht="15" customHeight="1">
      <c r="B31" s="127"/>
      <c r="C31" s="131"/>
      <c r="D31" s="132"/>
      <c r="E31" s="132"/>
      <c r="F31" s="132"/>
      <c r="G31" s="132"/>
      <c r="H31" s="132"/>
      <c r="I31" s="132"/>
      <c r="J31" s="132"/>
      <c r="K31" s="133"/>
    </row>
    <row r="32" spans="2:11" ht="15" customHeight="1">
      <c r="B32" s="127"/>
      <c r="C32" s="131"/>
      <c r="D32" s="132"/>
      <c r="E32" s="132"/>
      <c r="F32" s="132"/>
      <c r="G32" s="132"/>
      <c r="H32" s="132"/>
      <c r="I32" s="132"/>
      <c r="J32" s="132"/>
      <c r="K32" s="133"/>
    </row>
    <row r="33" spans="2:11" ht="15" customHeight="1">
      <c r="B33" s="127"/>
      <c r="C33" s="131"/>
      <c r="D33" s="132"/>
      <c r="E33" s="132"/>
      <c r="F33" s="132"/>
      <c r="G33" s="132"/>
      <c r="H33" s="132"/>
      <c r="I33" s="132"/>
      <c r="J33" s="132"/>
      <c r="K33" s="133"/>
    </row>
    <row r="34" spans="2:11" ht="15" customHeight="1">
      <c r="B34" s="127"/>
      <c r="C34" s="131"/>
      <c r="D34" s="132"/>
      <c r="E34" s="132"/>
      <c r="F34" s="132"/>
      <c r="G34" s="132"/>
      <c r="H34" s="132"/>
      <c r="I34" s="132"/>
      <c r="J34" s="132"/>
      <c r="K34" s="133"/>
    </row>
    <row r="35" spans="2:11" ht="15" customHeight="1">
      <c r="B35" s="127"/>
      <c r="C35" s="131"/>
      <c r="D35" s="132"/>
      <c r="E35" s="132"/>
      <c r="F35" s="132"/>
      <c r="G35" s="132"/>
      <c r="H35" s="132"/>
      <c r="I35" s="132"/>
      <c r="J35" s="132"/>
      <c r="K35" s="133"/>
    </row>
    <row r="36" spans="2:11" ht="15" customHeight="1">
      <c r="B36" s="127"/>
      <c r="C36" s="131"/>
      <c r="D36" s="132"/>
      <c r="E36" s="132"/>
      <c r="F36" s="132"/>
      <c r="G36" s="132"/>
      <c r="H36" s="132"/>
      <c r="I36" s="132"/>
      <c r="J36" s="132"/>
      <c r="K36" s="133"/>
    </row>
    <row r="37" spans="2:11" ht="15" customHeight="1">
      <c r="B37" s="127"/>
      <c r="C37" s="131"/>
      <c r="D37" s="132"/>
      <c r="E37" s="132"/>
      <c r="F37" s="132"/>
      <c r="G37" s="132"/>
      <c r="H37" s="132"/>
      <c r="I37" s="132"/>
      <c r="J37" s="132"/>
      <c r="K37" s="133"/>
    </row>
    <row r="38" spans="2:11" ht="15" customHeight="1">
      <c r="B38" s="127"/>
      <c r="C38" s="134"/>
      <c r="D38" s="135"/>
      <c r="E38" s="135"/>
      <c r="F38" s="135"/>
      <c r="G38" s="135"/>
      <c r="H38" s="135"/>
      <c r="I38" s="135"/>
      <c r="J38" s="135"/>
      <c r="K38" s="136"/>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21">
      <selection activeCell="D24" sqref="D24"/>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61" t="s">
        <v>244</v>
      </c>
      <c r="B1" s="161"/>
      <c r="C1" s="161"/>
      <c r="D1" s="161"/>
    </row>
    <row r="2" spans="1:4" ht="33.75" customHeight="1">
      <c r="A2" s="162" t="s">
        <v>90</v>
      </c>
      <c r="B2" s="162"/>
      <c r="C2" s="163"/>
      <c r="D2" s="15" t="s">
        <v>91</v>
      </c>
    </row>
    <row r="3" spans="1:4" ht="105.75" customHeight="1">
      <c r="A3" s="142" t="s">
        <v>76</v>
      </c>
      <c r="B3" s="143"/>
      <c r="C3" s="143"/>
      <c r="D3" s="27" t="s">
        <v>327</v>
      </c>
    </row>
    <row r="4" spans="1:4" ht="55.5" customHeight="1">
      <c r="A4" s="142" t="s">
        <v>2</v>
      </c>
      <c r="B4" s="143"/>
      <c r="C4" s="143"/>
      <c r="D4" s="27" t="s">
        <v>238</v>
      </c>
    </row>
    <row r="5" spans="1:4" ht="42" customHeight="1">
      <c r="A5" s="142" t="s">
        <v>1</v>
      </c>
      <c r="B5" s="143"/>
      <c r="C5" s="143"/>
      <c r="D5" s="27" t="s">
        <v>240</v>
      </c>
    </row>
    <row r="6" spans="1:4" ht="38.25">
      <c r="A6" s="144" t="s">
        <v>13</v>
      </c>
      <c r="B6" s="147" t="s">
        <v>122</v>
      </c>
      <c r="C6" s="59" t="s">
        <v>3</v>
      </c>
      <c r="D6" s="28" t="s">
        <v>115</v>
      </c>
    </row>
    <row r="7" spans="1:4" ht="51">
      <c r="A7" s="145"/>
      <c r="B7" s="147"/>
      <c r="C7" s="59" t="s">
        <v>12</v>
      </c>
      <c r="D7" s="28" t="s">
        <v>116</v>
      </c>
    </row>
    <row r="8" spans="1:4" ht="38.25">
      <c r="A8" s="145"/>
      <c r="B8" s="147" t="s">
        <v>8</v>
      </c>
      <c r="C8" s="59" t="s">
        <v>3</v>
      </c>
      <c r="D8" s="28" t="s">
        <v>114</v>
      </c>
    </row>
    <row r="9" spans="1:4" ht="51">
      <c r="A9" s="145"/>
      <c r="B9" s="147"/>
      <c r="C9" s="59" t="s">
        <v>12</v>
      </c>
      <c r="D9" s="28" t="s">
        <v>119</v>
      </c>
    </row>
    <row r="10" spans="1:4" ht="42" customHeight="1">
      <c r="A10" s="145"/>
      <c r="B10" s="147" t="s">
        <v>7</v>
      </c>
      <c r="C10" s="59" t="s">
        <v>3</v>
      </c>
      <c r="D10" s="28" t="s">
        <v>113</v>
      </c>
    </row>
    <row r="11" spans="1:4" ht="51">
      <c r="A11" s="145"/>
      <c r="B11" s="147"/>
      <c r="C11" s="59" t="s">
        <v>12</v>
      </c>
      <c r="D11" s="28" t="s">
        <v>118</v>
      </c>
    </row>
    <row r="12" spans="1:4" ht="42.75" customHeight="1">
      <c r="A12" s="145"/>
      <c r="B12" s="147" t="s">
        <v>11</v>
      </c>
      <c r="C12" s="59" t="s">
        <v>3</v>
      </c>
      <c r="D12" s="28" t="s">
        <v>112</v>
      </c>
    </row>
    <row r="13" spans="1:4" ht="51">
      <c r="A13" s="145"/>
      <c r="B13" s="147"/>
      <c r="C13" s="59" t="s">
        <v>12</v>
      </c>
      <c r="D13" s="28" t="s">
        <v>117</v>
      </c>
    </row>
    <row r="14" spans="1:4" ht="51">
      <c r="A14" s="145"/>
      <c r="B14" s="147" t="s">
        <v>123</v>
      </c>
      <c r="C14" s="59" t="s">
        <v>3</v>
      </c>
      <c r="D14" s="28" t="s">
        <v>110</v>
      </c>
    </row>
    <row r="15" spans="1:4" ht="51">
      <c r="A15" s="145"/>
      <c r="B15" s="147"/>
      <c r="C15" s="59" t="s">
        <v>12</v>
      </c>
      <c r="D15" s="28" t="s">
        <v>111</v>
      </c>
    </row>
    <row r="16" spans="1:4" ht="51">
      <c r="A16" s="145"/>
      <c r="B16" s="147" t="s">
        <v>10</v>
      </c>
      <c r="C16" s="59" t="s">
        <v>3</v>
      </c>
      <c r="D16" s="28" t="s">
        <v>121</v>
      </c>
    </row>
    <row r="17" spans="1:4" ht="51">
      <c r="A17" s="145"/>
      <c r="B17" s="147"/>
      <c r="C17" s="59" t="s">
        <v>12</v>
      </c>
      <c r="D17" s="28" t="s">
        <v>120</v>
      </c>
    </row>
    <row r="18" spans="1:4" ht="12.75" customHeight="1">
      <c r="A18" s="145"/>
      <c r="B18" s="147" t="s">
        <v>14</v>
      </c>
      <c r="C18" s="59" t="s">
        <v>3</v>
      </c>
      <c r="D18" s="6" t="s">
        <v>77</v>
      </c>
    </row>
    <row r="19" spans="1:4" ht="25.5">
      <c r="A19" s="146"/>
      <c r="B19" s="147"/>
      <c r="C19" s="59" t="s">
        <v>12</v>
      </c>
      <c r="D19" s="6" t="s">
        <v>77</v>
      </c>
    </row>
    <row r="20" spans="1:4" ht="58.5" customHeight="1">
      <c r="A20" s="164" t="s">
        <v>135</v>
      </c>
      <c r="B20" s="147" t="s">
        <v>78</v>
      </c>
      <c r="C20" s="59" t="s">
        <v>3</v>
      </c>
      <c r="D20" s="3" t="s">
        <v>92</v>
      </c>
    </row>
    <row r="21" spans="1:4" ht="63.75">
      <c r="A21" s="165"/>
      <c r="B21" s="147"/>
      <c r="C21" s="59" t="s">
        <v>12</v>
      </c>
      <c r="D21" s="3" t="s">
        <v>93</v>
      </c>
    </row>
    <row r="22" spans="1:4" ht="58.5" customHeight="1">
      <c r="A22" s="165"/>
      <c r="B22" s="147" t="s">
        <v>4</v>
      </c>
      <c r="C22" s="59" t="s">
        <v>3</v>
      </c>
      <c r="D22" s="3" t="s">
        <v>94</v>
      </c>
    </row>
    <row r="23" spans="1:4" ht="68.25" customHeight="1">
      <c r="A23" s="165"/>
      <c r="B23" s="147"/>
      <c r="C23" s="59" t="s">
        <v>12</v>
      </c>
      <c r="D23" s="3" t="s">
        <v>95</v>
      </c>
    </row>
    <row r="24" spans="1:4" ht="58.5" customHeight="1">
      <c r="A24" s="165"/>
      <c r="B24" s="147" t="s">
        <v>5</v>
      </c>
      <c r="C24" s="59" t="s">
        <v>3</v>
      </c>
      <c r="D24" s="3" t="s">
        <v>96</v>
      </c>
    </row>
    <row r="25" spans="1:4" ht="68.25" customHeight="1">
      <c r="A25" s="165"/>
      <c r="B25" s="147"/>
      <c r="C25" s="59" t="s">
        <v>12</v>
      </c>
      <c r="D25" s="3" t="s">
        <v>97</v>
      </c>
    </row>
    <row r="26" spans="1:4" ht="58.5" customHeight="1">
      <c r="A26" s="165"/>
      <c r="B26" s="147" t="s">
        <v>80</v>
      </c>
      <c r="C26" s="59" t="s">
        <v>3</v>
      </c>
      <c r="D26" s="3" t="s">
        <v>98</v>
      </c>
    </row>
    <row r="27" spans="1:4" ht="58.5" customHeight="1">
      <c r="A27" s="165"/>
      <c r="B27" s="147"/>
      <c r="C27" s="59" t="s">
        <v>12</v>
      </c>
      <c r="D27" s="3" t="s">
        <v>99</v>
      </c>
    </row>
    <row r="28" spans="1:4" ht="12.75">
      <c r="A28" s="165"/>
      <c r="B28" s="147" t="s">
        <v>15</v>
      </c>
      <c r="C28" s="59" t="s">
        <v>3</v>
      </c>
      <c r="D28" s="6" t="s">
        <v>77</v>
      </c>
    </row>
    <row r="29" spans="1:4" ht="25.5">
      <c r="A29" s="166"/>
      <c r="B29" s="147"/>
      <c r="C29" s="59" t="s">
        <v>12</v>
      </c>
      <c r="D29" s="6" t="s">
        <v>77</v>
      </c>
    </row>
    <row r="30" spans="1:4" ht="35.25" customHeight="1">
      <c r="A30" s="154" t="s">
        <v>134</v>
      </c>
      <c r="B30" s="155"/>
      <c r="C30" s="59" t="s">
        <v>3</v>
      </c>
      <c r="D30" s="6" t="s">
        <v>77</v>
      </c>
    </row>
    <row r="31" spans="1:4" ht="35.25" customHeight="1">
      <c r="A31" s="156"/>
      <c r="B31" s="157"/>
      <c r="C31" s="59" t="s">
        <v>12</v>
      </c>
      <c r="D31" s="6" t="s">
        <v>77</v>
      </c>
    </row>
    <row r="32" spans="1:4" ht="45" customHeight="1">
      <c r="A32" s="148" t="s">
        <v>74</v>
      </c>
      <c r="B32" s="158" t="s">
        <v>105</v>
      </c>
      <c r="C32" s="159"/>
      <c r="D32" s="138" t="s">
        <v>124</v>
      </c>
    </row>
    <row r="33" spans="1:4" ht="45" customHeight="1">
      <c r="A33" s="149"/>
      <c r="B33" s="158" t="s">
        <v>104</v>
      </c>
      <c r="C33" s="159"/>
      <c r="D33" s="139"/>
    </row>
    <row r="34" spans="1:4" ht="45" customHeight="1">
      <c r="A34" s="149"/>
      <c r="B34" s="158" t="s">
        <v>106</v>
      </c>
      <c r="C34" s="159"/>
      <c r="D34" s="139"/>
    </row>
    <row r="35" spans="1:4" ht="45" customHeight="1">
      <c r="A35" s="149"/>
      <c r="B35" s="158" t="s">
        <v>107</v>
      </c>
      <c r="C35" s="159"/>
      <c r="D35" s="139"/>
    </row>
    <row r="36" spans="1:4" ht="45" customHeight="1">
      <c r="A36" s="149"/>
      <c r="B36" s="158" t="s">
        <v>108</v>
      </c>
      <c r="C36" s="159"/>
      <c r="D36" s="139"/>
    </row>
    <row r="37" spans="1:4" ht="35.25" customHeight="1">
      <c r="A37" s="149"/>
      <c r="B37" s="158" t="s">
        <v>109</v>
      </c>
      <c r="C37" s="159"/>
      <c r="D37" s="140"/>
    </row>
    <row r="38" spans="1:4" ht="35.25" customHeight="1">
      <c r="A38" s="150"/>
      <c r="B38" s="158" t="s">
        <v>73</v>
      </c>
      <c r="C38" s="159"/>
      <c r="D38" s="6" t="s">
        <v>77</v>
      </c>
    </row>
    <row r="39" spans="1:4" ht="54.75" customHeight="1">
      <c r="A39" s="160" t="s">
        <v>82</v>
      </c>
      <c r="B39" s="141" t="s">
        <v>125</v>
      </c>
      <c r="C39" s="141"/>
      <c r="D39" s="5" t="s">
        <v>132</v>
      </c>
    </row>
    <row r="40" spans="1:4" ht="42" customHeight="1">
      <c r="A40" s="160"/>
      <c r="B40" s="141" t="s">
        <v>126</v>
      </c>
      <c r="C40" s="141"/>
      <c r="D40" s="5" t="s">
        <v>133</v>
      </c>
    </row>
    <row r="41" spans="1:4" ht="42" customHeight="1">
      <c r="A41" s="160"/>
      <c r="B41" s="141" t="s">
        <v>127</v>
      </c>
      <c r="C41" s="141"/>
      <c r="D41" s="6" t="s">
        <v>77</v>
      </c>
    </row>
    <row r="42" spans="1:4" ht="29.25" customHeight="1">
      <c r="A42" s="142" t="s">
        <v>129</v>
      </c>
      <c r="B42" s="142"/>
      <c r="C42" s="142"/>
      <c r="D42" s="6" t="s">
        <v>77</v>
      </c>
    </row>
    <row r="43" spans="1:4" ht="42" customHeight="1">
      <c r="A43" s="151" t="s">
        <v>131</v>
      </c>
      <c r="B43" s="152"/>
      <c r="C43" s="153"/>
      <c r="D43" s="5" t="s">
        <v>247</v>
      </c>
    </row>
    <row r="44" spans="1:4" ht="27" customHeight="1">
      <c r="A44" s="141" t="s">
        <v>130</v>
      </c>
      <c r="B44" s="141"/>
      <c r="C44" s="141"/>
      <c r="D44" s="5" t="s">
        <v>81</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39"/>
  <sheetViews>
    <sheetView tabSelected="1" zoomScale="75" zoomScaleNormal="75" zoomScalePageLayoutView="0" workbookViewId="0" topLeftCell="A2">
      <pane xSplit="3" topLeftCell="AO1" activePane="topRight" state="frozen"/>
      <selection pane="topLeft" activeCell="A1" sqref="A1"/>
      <selection pane="topRight" activeCell="AO4" sqref="AO4:AO6"/>
    </sheetView>
  </sheetViews>
  <sheetFormatPr defaultColWidth="8.88671875" defaultRowHeight="15"/>
  <cols>
    <col min="1" max="1" width="43.10546875" style="96" customWidth="1"/>
    <col min="2" max="2" width="15.4453125" style="96" customWidth="1"/>
    <col min="3" max="3" width="15.21484375" style="96" customWidth="1"/>
    <col min="4" max="4" width="9.99609375" style="96" customWidth="1"/>
    <col min="5" max="5" width="9.6640625" style="96" customWidth="1"/>
    <col min="6" max="6" width="10.21484375" style="96" customWidth="1"/>
    <col min="7" max="7" width="9.6640625" style="96" customWidth="1"/>
    <col min="8" max="8" width="9.99609375" style="96" customWidth="1"/>
    <col min="9" max="9" width="9.6640625" style="96" customWidth="1"/>
    <col min="10" max="10" width="9.99609375" style="96" customWidth="1"/>
    <col min="11" max="11" width="9.6640625" style="96" customWidth="1"/>
    <col min="12" max="12" width="10.10546875" style="96" customWidth="1"/>
    <col min="13" max="13" width="9.6640625" style="96" customWidth="1"/>
    <col min="14" max="14" width="10.10546875" style="96" customWidth="1"/>
    <col min="15" max="15" width="9.6640625" style="96" customWidth="1"/>
    <col min="16" max="16" width="9.6640625" style="72" customWidth="1"/>
    <col min="17" max="17" width="9.21484375" style="72" customWidth="1"/>
    <col min="18" max="23" width="9.6640625" style="101" customWidth="1"/>
    <col min="24" max="25" width="10.10546875" style="101"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95" customWidth="1"/>
    <col min="42" max="42" width="50.77734375" style="95" customWidth="1"/>
    <col min="43" max="16384" width="8.88671875" style="72" customWidth="1"/>
  </cols>
  <sheetData>
    <row r="1" spans="1:42" s="66" customFormat="1" ht="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c r="AP1" s="65"/>
    </row>
    <row r="2" spans="1:42" s="66" customFormat="1" ht="113.25" customHeight="1">
      <c r="A2" s="195" t="s">
        <v>336</v>
      </c>
      <c r="B2" s="196"/>
      <c r="C2" s="196"/>
      <c r="D2" s="196"/>
      <c r="E2" s="196"/>
      <c r="F2" s="196"/>
      <c r="G2" s="196"/>
      <c r="H2" s="197"/>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c r="AP2" s="65"/>
    </row>
    <row r="3" spans="1:42" s="66" customFormat="1" ht="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c r="AP3" s="65"/>
    </row>
    <row r="4" spans="1:42" s="67" customFormat="1" ht="15" customHeight="1">
      <c r="A4" s="167" t="s">
        <v>76</v>
      </c>
      <c r="B4" s="167" t="s">
        <v>2</v>
      </c>
      <c r="C4" s="167" t="s">
        <v>1</v>
      </c>
      <c r="D4" s="198" t="s">
        <v>13</v>
      </c>
      <c r="E4" s="199"/>
      <c r="F4" s="199"/>
      <c r="G4" s="199"/>
      <c r="H4" s="199"/>
      <c r="I4" s="199"/>
      <c r="J4" s="199"/>
      <c r="K4" s="199"/>
      <c r="L4" s="199"/>
      <c r="M4" s="199"/>
      <c r="N4" s="199"/>
      <c r="O4" s="199"/>
      <c r="P4" s="199"/>
      <c r="Q4" s="200"/>
      <c r="R4" s="190" t="s">
        <v>83</v>
      </c>
      <c r="S4" s="191"/>
      <c r="T4" s="191"/>
      <c r="U4" s="191"/>
      <c r="V4" s="191"/>
      <c r="W4" s="191"/>
      <c r="X4" s="191"/>
      <c r="Y4" s="191"/>
      <c r="Z4" s="191"/>
      <c r="AA4" s="192"/>
      <c r="AB4" s="186" t="s">
        <v>134</v>
      </c>
      <c r="AC4" s="187"/>
      <c r="AD4" s="170" t="s">
        <v>74</v>
      </c>
      <c r="AE4" s="171"/>
      <c r="AF4" s="171"/>
      <c r="AG4" s="171"/>
      <c r="AH4" s="171"/>
      <c r="AI4" s="171"/>
      <c r="AJ4" s="172"/>
      <c r="AK4" s="194" t="s">
        <v>82</v>
      </c>
      <c r="AL4" s="194"/>
      <c r="AM4" s="194"/>
      <c r="AN4" s="182" t="s">
        <v>129</v>
      </c>
      <c r="AO4" s="203" t="s">
        <v>337</v>
      </c>
      <c r="AP4" s="210"/>
    </row>
    <row r="5" spans="1:42" s="67" customFormat="1" ht="53.25" customHeight="1">
      <c r="A5" s="168"/>
      <c r="B5" s="168"/>
      <c r="C5" s="168"/>
      <c r="D5" s="173" t="s">
        <v>9</v>
      </c>
      <c r="E5" s="174"/>
      <c r="F5" s="173" t="s">
        <v>8</v>
      </c>
      <c r="G5" s="174"/>
      <c r="H5" s="173" t="s">
        <v>7</v>
      </c>
      <c r="I5" s="174"/>
      <c r="J5" s="173" t="s">
        <v>11</v>
      </c>
      <c r="K5" s="174"/>
      <c r="L5" s="173" t="s">
        <v>6</v>
      </c>
      <c r="M5" s="174"/>
      <c r="N5" s="173" t="s">
        <v>10</v>
      </c>
      <c r="O5" s="174"/>
      <c r="P5" s="201" t="s">
        <v>14</v>
      </c>
      <c r="Q5" s="202"/>
      <c r="R5" s="179" t="s">
        <v>78</v>
      </c>
      <c r="S5" s="180"/>
      <c r="T5" s="181" t="s">
        <v>4</v>
      </c>
      <c r="U5" s="180"/>
      <c r="V5" s="181" t="s">
        <v>5</v>
      </c>
      <c r="W5" s="180"/>
      <c r="X5" s="181" t="s">
        <v>79</v>
      </c>
      <c r="Y5" s="180"/>
      <c r="Z5" s="179" t="s">
        <v>15</v>
      </c>
      <c r="AA5" s="185"/>
      <c r="AB5" s="188"/>
      <c r="AC5" s="189"/>
      <c r="AD5" s="175" t="s">
        <v>105</v>
      </c>
      <c r="AE5" s="175" t="s">
        <v>104</v>
      </c>
      <c r="AF5" s="175" t="s">
        <v>106</v>
      </c>
      <c r="AG5" s="175" t="s">
        <v>107</v>
      </c>
      <c r="AH5" s="175" t="s">
        <v>108</v>
      </c>
      <c r="AI5" s="175" t="s">
        <v>109</v>
      </c>
      <c r="AJ5" s="193" t="s">
        <v>128</v>
      </c>
      <c r="AK5" s="177" t="s">
        <v>125</v>
      </c>
      <c r="AL5" s="177" t="s">
        <v>126</v>
      </c>
      <c r="AM5" s="177" t="s">
        <v>127</v>
      </c>
      <c r="AN5" s="183"/>
      <c r="AO5" s="204"/>
      <c r="AP5" s="210"/>
    </row>
    <row r="6" spans="1:42" ht="57.75" customHeight="1">
      <c r="A6" s="169"/>
      <c r="B6" s="169"/>
      <c r="C6" s="169"/>
      <c r="D6" s="68" t="s">
        <v>3</v>
      </c>
      <c r="E6" s="68" t="s">
        <v>12</v>
      </c>
      <c r="F6" s="68" t="s">
        <v>3</v>
      </c>
      <c r="G6" s="68" t="s">
        <v>12</v>
      </c>
      <c r="H6" s="68" t="s">
        <v>3</v>
      </c>
      <c r="I6" s="68" t="s">
        <v>12</v>
      </c>
      <c r="J6" s="68" t="s">
        <v>3</v>
      </c>
      <c r="K6" s="68" t="s">
        <v>12</v>
      </c>
      <c r="L6" s="68" t="s">
        <v>3</v>
      </c>
      <c r="M6" s="68" t="s">
        <v>12</v>
      </c>
      <c r="N6" s="68" t="s">
        <v>3</v>
      </c>
      <c r="O6" s="68" t="s">
        <v>12</v>
      </c>
      <c r="P6" s="68" t="s">
        <v>3</v>
      </c>
      <c r="Q6" s="68" t="s">
        <v>12</v>
      </c>
      <c r="R6" s="69" t="s">
        <v>3</v>
      </c>
      <c r="S6" s="69" t="s">
        <v>12</v>
      </c>
      <c r="T6" s="69" t="s">
        <v>3</v>
      </c>
      <c r="U6" s="69" t="s">
        <v>12</v>
      </c>
      <c r="V6" s="69" t="s">
        <v>3</v>
      </c>
      <c r="W6" s="69" t="s">
        <v>12</v>
      </c>
      <c r="X6" s="69" t="s">
        <v>3</v>
      </c>
      <c r="Y6" s="69" t="s">
        <v>12</v>
      </c>
      <c r="Z6" s="69" t="s">
        <v>3</v>
      </c>
      <c r="AA6" s="69" t="s">
        <v>12</v>
      </c>
      <c r="AB6" s="70" t="s">
        <v>3</v>
      </c>
      <c r="AC6" s="71" t="s">
        <v>12</v>
      </c>
      <c r="AD6" s="176"/>
      <c r="AE6" s="176"/>
      <c r="AF6" s="176"/>
      <c r="AG6" s="176"/>
      <c r="AH6" s="176"/>
      <c r="AI6" s="176"/>
      <c r="AJ6" s="193"/>
      <c r="AK6" s="178"/>
      <c r="AL6" s="178"/>
      <c r="AM6" s="178"/>
      <c r="AN6" s="184"/>
      <c r="AO6" s="205"/>
      <c r="AP6" s="210"/>
    </row>
    <row r="7" spans="1:42" ht="28.5">
      <c r="A7" s="62" t="s">
        <v>58</v>
      </c>
      <c r="B7" s="73" t="s">
        <v>141</v>
      </c>
      <c r="C7" s="73" t="s">
        <v>58</v>
      </c>
      <c r="D7" s="97">
        <v>259</v>
      </c>
      <c r="E7" s="92">
        <v>242.15795000000003</v>
      </c>
      <c r="F7" s="97">
        <v>491</v>
      </c>
      <c r="G7" s="92">
        <v>478.51044729729733</v>
      </c>
      <c r="H7" s="97">
        <v>1377</v>
      </c>
      <c r="I7" s="92">
        <v>1345.7412100000001</v>
      </c>
      <c r="J7" s="97">
        <v>716</v>
      </c>
      <c r="K7" s="92">
        <v>697.4161300000001</v>
      </c>
      <c r="L7" s="97">
        <v>112</v>
      </c>
      <c r="M7" s="92">
        <v>108.59647999999999</v>
      </c>
      <c r="N7" s="91">
        <v>0</v>
      </c>
      <c r="O7" s="92">
        <v>0</v>
      </c>
      <c r="P7" s="74">
        <f>SUM(D7,F7,H7,J7,L7,N7)</f>
        <v>2955</v>
      </c>
      <c r="Q7" s="75">
        <f>SUM(E7,G7,I7,K7,M7,O7)</f>
        <v>2872.4222172972977</v>
      </c>
      <c r="R7" s="91">
        <v>41</v>
      </c>
      <c r="S7" s="92">
        <v>40</v>
      </c>
      <c r="T7" s="91">
        <v>24</v>
      </c>
      <c r="U7" s="92">
        <v>24</v>
      </c>
      <c r="V7" s="91">
        <v>192</v>
      </c>
      <c r="W7" s="92">
        <v>184.96</v>
      </c>
      <c r="X7" s="91">
        <v>9</v>
      </c>
      <c r="Y7" s="92">
        <v>3.73</v>
      </c>
      <c r="Z7" s="76">
        <f>SUM(R7,T7,V7,X7,)</f>
        <v>266</v>
      </c>
      <c r="AA7" s="77">
        <f>SUM(S7,U7,W7,Y7)</f>
        <v>252.69</v>
      </c>
      <c r="AB7" s="78">
        <f>P7+Z7</f>
        <v>3221</v>
      </c>
      <c r="AC7" s="79">
        <f>Q7+AA7</f>
        <v>3125.112217297298</v>
      </c>
      <c r="AD7" s="102">
        <v>9806932.200000001</v>
      </c>
      <c r="AE7" s="102">
        <v>416661.9000000001</v>
      </c>
      <c r="AF7" s="102">
        <v>65051.690000000104</v>
      </c>
      <c r="AG7" s="102">
        <v>51933.97999999999</v>
      </c>
      <c r="AH7" s="102">
        <v>2069442.25</v>
      </c>
      <c r="AI7" s="102">
        <v>1100945.32</v>
      </c>
      <c r="AJ7" s="80">
        <f>SUM(AD7:AI7)</f>
        <v>13510967.340000002</v>
      </c>
      <c r="AK7" s="81">
        <v>2150835.3200000003</v>
      </c>
      <c r="AL7" s="81">
        <v>2859.5</v>
      </c>
      <c r="AM7" s="80">
        <f>SUM(AK7:AL7)</f>
        <v>2153694.8200000003</v>
      </c>
      <c r="AN7" s="80">
        <f>SUM(AM7,AJ7)</f>
        <v>15664662.160000002</v>
      </c>
      <c r="AO7" s="206" t="s">
        <v>341</v>
      </c>
      <c r="AP7" s="211"/>
    </row>
    <row r="8" spans="1:42" ht="42.75" customHeight="1">
      <c r="A8" s="62" t="s">
        <v>323</v>
      </c>
      <c r="B8" s="73" t="s">
        <v>72</v>
      </c>
      <c r="C8" s="73" t="s">
        <v>58</v>
      </c>
      <c r="D8" s="97">
        <v>151</v>
      </c>
      <c r="E8" s="92">
        <v>138.81754999999998</v>
      </c>
      <c r="F8" s="97">
        <v>55</v>
      </c>
      <c r="G8" s="92">
        <v>51.82298</v>
      </c>
      <c r="H8" s="97">
        <v>52</v>
      </c>
      <c r="I8" s="92">
        <v>50.72053</v>
      </c>
      <c r="J8" s="97">
        <v>4</v>
      </c>
      <c r="K8" s="92">
        <v>3.85135</v>
      </c>
      <c r="L8" s="97">
        <v>1</v>
      </c>
      <c r="M8" s="92">
        <v>1</v>
      </c>
      <c r="N8" s="91">
        <v>0</v>
      </c>
      <c r="O8" s="92">
        <v>0</v>
      </c>
      <c r="P8" s="74">
        <f aca="true" t="shared" si="0" ref="P8:P18">SUM(D8,F8,H8,J8,L8,N8)</f>
        <v>263</v>
      </c>
      <c r="Q8" s="75">
        <f aca="true" t="shared" si="1" ref="Q8:Q18">SUM(E8,G8,I8,K8,M8,O8)</f>
        <v>246.21240999999998</v>
      </c>
      <c r="R8" s="100">
        <v>0</v>
      </c>
      <c r="S8" s="92">
        <v>0</v>
      </c>
      <c r="T8" s="91">
        <v>0</v>
      </c>
      <c r="U8" s="92">
        <v>0</v>
      </c>
      <c r="V8" s="91">
        <v>0</v>
      </c>
      <c r="W8" s="92">
        <v>0</v>
      </c>
      <c r="X8" s="91">
        <v>0</v>
      </c>
      <c r="Y8" s="92">
        <v>0</v>
      </c>
      <c r="Z8" s="74">
        <f>SUM(R8,T8,V8,X8,)</f>
        <v>0</v>
      </c>
      <c r="AA8" s="77">
        <f aca="true" t="shared" si="2" ref="AA8:AA18">SUM(S8,U8,W8,Y8)</f>
        <v>0</v>
      </c>
      <c r="AB8" s="78">
        <f aca="true" t="shared" si="3" ref="AB8:AB18">P8+Z8</f>
        <v>263</v>
      </c>
      <c r="AC8" s="79">
        <f aca="true" t="shared" si="4" ref="AC8:AC18">Q8+AA8</f>
        <v>246.21240999999998</v>
      </c>
      <c r="AD8" s="102">
        <v>480261.31000000006</v>
      </c>
      <c r="AE8" s="102">
        <v>6877.9400000000005</v>
      </c>
      <c r="AF8" s="102">
        <v>1190</v>
      </c>
      <c r="AG8" s="102">
        <v>1921.16</v>
      </c>
      <c r="AH8" s="102">
        <v>98736.45</v>
      </c>
      <c r="AI8" s="102">
        <v>42574.36</v>
      </c>
      <c r="AJ8" s="80">
        <f aca="true" t="shared" si="5" ref="AJ8:AJ18">SUM(AD8:AI8)</f>
        <v>631561.22</v>
      </c>
      <c r="AK8" s="81">
        <v>0</v>
      </c>
      <c r="AL8" s="81">
        <v>0</v>
      </c>
      <c r="AM8" s="80">
        <f aca="true" t="shared" si="6" ref="AM8:AM18">SUM(AK8:AL8)</f>
        <v>0</v>
      </c>
      <c r="AN8" s="80">
        <f aca="true" t="shared" si="7" ref="AN8:AN18">SUM(AM8,AJ8)</f>
        <v>631561.22</v>
      </c>
      <c r="AO8" s="207"/>
      <c r="AP8" s="212"/>
    </row>
    <row r="9" spans="1:42" ht="35.25" customHeight="1">
      <c r="A9" s="73" t="s">
        <v>259</v>
      </c>
      <c r="B9" s="73" t="s">
        <v>72</v>
      </c>
      <c r="C9" s="73" t="s">
        <v>58</v>
      </c>
      <c r="D9" s="97">
        <v>11222</v>
      </c>
      <c r="E9" s="92">
        <v>9735.451795675714</v>
      </c>
      <c r="F9" s="97">
        <v>2582</v>
      </c>
      <c r="G9" s="106">
        <v>2411.7103516216184</v>
      </c>
      <c r="H9" s="97">
        <v>2200</v>
      </c>
      <c r="I9" s="92">
        <v>2035.5717983783693</v>
      </c>
      <c r="J9" s="97">
        <v>469</v>
      </c>
      <c r="K9" s="92">
        <v>459.3215300000001</v>
      </c>
      <c r="L9" s="97">
        <v>45</v>
      </c>
      <c r="M9" s="92">
        <v>44.88889</v>
      </c>
      <c r="N9" s="91">
        <v>0</v>
      </c>
      <c r="O9" s="92">
        <v>0</v>
      </c>
      <c r="P9" s="74">
        <f t="shared" si="0"/>
        <v>16518</v>
      </c>
      <c r="Q9" s="75">
        <f t="shared" si="1"/>
        <v>14686.9443656757</v>
      </c>
      <c r="R9" s="91"/>
      <c r="S9" s="92">
        <v>1281.5</v>
      </c>
      <c r="T9" s="110"/>
      <c r="U9" s="111"/>
      <c r="V9" s="110"/>
      <c r="W9" s="111"/>
      <c r="X9" s="110"/>
      <c r="Y9" s="111"/>
      <c r="Z9" s="109"/>
      <c r="AA9" s="77">
        <f t="shared" si="2"/>
        <v>1281.5</v>
      </c>
      <c r="AB9" s="78">
        <f t="shared" si="3"/>
        <v>16518</v>
      </c>
      <c r="AC9" s="79">
        <f t="shared" si="4"/>
        <v>15968.4443656757</v>
      </c>
      <c r="AD9" s="102">
        <v>28841374.019999996</v>
      </c>
      <c r="AE9" s="102">
        <v>453012.30999999994</v>
      </c>
      <c r="AF9" s="114">
        <v>-4904</v>
      </c>
      <c r="AG9" s="102">
        <v>292238.14</v>
      </c>
      <c r="AH9" s="102">
        <v>5871127.78</v>
      </c>
      <c r="AI9" s="102">
        <v>2519585.56</v>
      </c>
      <c r="AJ9" s="80">
        <f t="shared" si="5"/>
        <v>37972433.809999995</v>
      </c>
      <c r="AK9" s="81">
        <v>3464466.0900000003</v>
      </c>
      <c r="AL9" s="81"/>
      <c r="AM9" s="80">
        <f t="shared" si="6"/>
        <v>3464466.0900000003</v>
      </c>
      <c r="AN9" s="80">
        <f t="shared" si="7"/>
        <v>41436899.9</v>
      </c>
      <c r="AO9" s="207" t="s">
        <v>0</v>
      </c>
      <c r="AP9" s="213"/>
    </row>
    <row r="10" spans="1:42" ht="28.5">
      <c r="A10" s="62" t="s">
        <v>313</v>
      </c>
      <c r="B10" s="73" t="s">
        <v>72</v>
      </c>
      <c r="C10" s="73" t="s">
        <v>58</v>
      </c>
      <c r="D10" s="97">
        <v>689</v>
      </c>
      <c r="E10" s="92">
        <v>639.1764900000003</v>
      </c>
      <c r="F10" s="97">
        <v>372</v>
      </c>
      <c r="G10" s="92">
        <v>353.12487000000016</v>
      </c>
      <c r="H10" s="97">
        <v>384</v>
      </c>
      <c r="I10" s="92">
        <v>369.2320400000002</v>
      </c>
      <c r="J10" s="97">
        <v>128</v>
      </c>
      <c r="K10" s="92">
        <v>126.67568</v>
      </c>
      <c r="L10" s="97">
        <v>13</v>
      </c>
      <c r="M10" s="92">
        <v>11.997229999999998</v>
      </c>
      <c r="N10" s="91">
        <v>0</v>
      </c>
      <c r="O10" s="92">
        <v>0</v>
      </c>
      <c r="P10" s="74">
        <f t="shared" si="0"/>
        <v>1586</v>
      </c>
      <c r="Q10" s="75">
        <f t="shared" si="1"/>
        <v>1500.2063100000007</v>
      </c>
      <c r="R10" s="91">
        <v>19</v>
      </c>
      <c r="S10" s="92">
        <v>19</v>
      </c>
      <c r="T10" s="91"/>
      <c r="U10" s="92"/>
      <c r="V10" s="91">
        <v>20</v>
      </c>
      <c r="W10" s="92">
        <v>20</v>
      </c>
      <c r="X10" s="91"/>
      <c r="Y10" s="92"/>
      <c r="Z10" s="76">
        <f aca="true" t="shared" si="8" ref="Z10:Z18">SUM(R10,T10,V10,X10,)</f>
        <v>39</v>
      </c>
      <c r="AA10" s="77">
        <f t="shared" si="2"/>
        <v>39</v>
      </c>
      <c r="AB10" s="78">
        <f t="shared" si="3"/>
        <v>1625</v>
      </c>
      <c r="AC10" s="79">
        <f t="shared" si="4"/>
        <v>1539.2063100000007</v>
      </c>
      <c r="AD10" s="102">
        <v>3494547.5399999996</v>
      </c>
      <c r="AE10" s="102">
        <v>66107.79</v>
      </c>
      <c r="AF10" s="102">
        <v>11691.84</v>
      </c>
      <c r="AG10" s="102">
        <v>98771.50999999998</v>
      </c>
      <c r="AH10" s="102">
        <v>712930.91</v>
      </c>
      <c r="AI10" s="102">
        <v>372403.8300000002</v>
      </c>
      <c r="AJ10" s="80">
        <f t="shared" si="5"/>
        <v>4756453.419999999</v>
      </c>
      <c r="AK10" s="81">
        <v>170936.24</v>
      </c>
      <c r="AL10" s="81"/>
      <c r="AM10" s="80">
        <f t="shared" si="6"/>
        <v>170936.24</v>
      </c>
      <c r="AN10" s="80">
        <f t="shared" si="7"/>
        <v>4927389.659999999</v>
      </c>
      <c r="AO10" s="207"/>
      <c r="AP10" s="214"/>
    </row>
    <row r="11" spans="1:42" ht="99.75">
      <c r="A11" s="112" t="s">
        <v>200</v>
      </c>
      <c r="B11" s="73" t="s">
        <v>72</v>
      </c>
      <c r="C11" s="73" t="s">
        <v>58</v>
      </c>
      <c r="D11" s="97">
        <v>24090</v>
      </c>
      <c r="E11" s="92">
        <v>22922.516050473372</v>
      </c>
      <c r="F11" s="97">
        <v>6066</v>
      </c>
      <c r="G11" s="92">
        <v>5846.829219219222</v>
      </c>
      <c r="H11" s="97">
        <v>5156</v>
      </c>
      <c r="I11" s="92">
        <v>4975.794238854238</v>
      </c>
      <c r="J11" s="97">
        <v>646</v>
      </c>
      <c r="K11" s="92">
        <v>633.876861861862</v>
      </c>
      <c r="L11" s="97">
        <v>58</v>
      </c>
      <c r="M11" s="92">
        <v>58</v>
      </c>
      <c r="N11" s="91">
        <v>9710</v>
      </c>
      <c r="O11" s="92">
        <v>8907.328652509694</v>
      </c>
      <c r="P11" s="74">
        <f>SUM(D11,F11,H11,J11,L11,N11)</f>
        <v>45726</v>
      </c>
      <c r="Q11" s="75">
        <f>SUM(E11,G11,I11,K11,M11,O11)</f>
        <v>43344.34502291839</v>
      </c>
      <c r="R11" s="91"/>
      <c r="S11" s="91">
        <v>793.83</v>
      </c>
      <c r="T11" s="92"/>
      <c r="U11" s="91">
        <v>1</v>
      </c>
      <c r="V11" s="92"/>
      <c r="W11" s="91">
        <v>358.11</v>
      </c>
      <c r="X11" s="92"/>
      <c r="Y11" s="91">
        <v>8.8</v>
      </c>
      <c r="Z11" s="109"/>
      <c r="AA11" s="77">
        <f>SUM(S11,U11,W11,Y11)</f>
        <v>1161.74</v>
      </c>
      <c r="AB11" s="78">
        <f>P11+Z11</f>
        <v>45726</v>
      </c>
      <c r="AC11" s="79">
        <f>Q11+AA11</f>
        <v>44506.085022918385</v>
      </c>
      <c r="AD11" s="104">
        <v>112135719.83000004</v>
      </c>
      <c r="AE11" s="104"/>
      <c r="AF11" s="104"/>
      <c r="AG11" s="104">
        <v>4735828.720000001</v>
      </c>
      <c r="AH11" s="104">
        <v>23514223.580000006</v>
      </c>
      <c r="AI11" s="104">
        <v>11577392.27</v>
      </c>
      <c r="AJ11" s="80">
        <f>SUM(AD11:AI11)</f>
        <v>151963164.40000007</v>
      </c>
      <c r="AK11" s="104">
        <v>4422085.790000001</v>
      </c>
      <c r="AL11" s="113">
        <v>-161312.21</v>
      </c>
      <c r="AM11" s="80">
        <f>SUM(AK11:AL11)</f>
        <v>4260773.580000001</v>
      </c>
      <c r="AN11" s="80">
        <f>SUM(AM11,AJ11)</f>
        <v>156223937.98000008</v>
      </c>
      <c r="AO11" s="208" t="s">
        <v>340</v>
      </c>
      <c r="AP11" s="211"/>
    </row>
    <row r="12" spans="1:42" ht="31.5" customHeight="1">
      <c r="A12" s="62" t="s">
        <v>202</v>
      </c>
      <c r="B12" s="73" t="s">
        <v>72</v>
      </c>
      <c r="C12" s="73" t="s">
        <v>58</v>
      </c>
      <c r="D12" s="97">
        <v>663</v>
      </c>
      <c r="E12" s="92">
        <v>612.7477899999999</v>
      </c>
      <c r="F12" s="97">
        <v>282</v>
      </c>
      <c r="G12" s="92">
        <v>267.37758</v>
      </c>
      <c r="H12" s="97">
        <v>133</v>
      </c>
      <c r="I12" s="92">
        <v>130.34323</v>
      </c>
      <c r="J12" s="97">
        <v>16</v>
      </c>
      <c r="K12" s="92">
        <v>15.32222</v>
      </c>
      <c r="L12" s="97">
        <v>2</v>
      </c>
      <c r="M12" s="92">
        <v>2</v>
      </c>
      <c r="N12" s="91">
        <v>0</v>
      </c>
      <c r="O12" s="92">
        <v>0</v>
      </c>
      <c r="P12" s="74">
        <f t="shared" si="0"/>
        <v>1096</v>
      </c>
      <c r="Q12" s="75">
        <f t="shared" si="1"/>
        <v>1027.79082</v>
      </c>
      <c r="R12" s="91">
        <v>111</v>
      </c>
      <c r="S12" s="92">
        <v>85.02111486486487</v>
      </c>
      <c r="T12" s="91">
        <v>0</v>
      </c>
      <c r="U12" s="92">
        <v>0</v>
      </c>
      <c r="V12" s="82">
        <v>14</v>
      </c>
      <c r="W12" s="83">
        <v>14</v>
      </c>
      <c r="X12" s="91">
        <v>0</v>
      </c>
      <c r="Y12" s="92">
        <v>0</v>
      </c>
      <c r="Z12" s="76">
        <f t="shared" si="8"/>
        <v>125</v>
      </c>
      <c r="AA12" s="77">
        <f t="shared" si="2"/>
        <v>99.02111486486487</v>
      </c>
      <c r="AB12" s="78">
        <f t="shared" si="3"/>
        <v>1221</v>
      </c>
      <c r="AC12" s="79">
        <f t="shared" si="4"/>
        <v>1126.8119348648647</v>
      </c>
      <c r="AD12" s="102">
        <v>1822357.1</v>
      </c>
      <c r="AE12" s="102">
        <v>21789.98</v>
      </c>
      <c r="AF12" s="102">
        <v>2195</v>
      </c>
      <c r="AG12" s="102">
        <v>37980.49</v>
      </c>
      <c r="AH12" s="102">
        <v>354507.33</v>
      </c>
      <c r="AI12" s="102">
        <v>162682.39</v>
      </c>
      <c r="AJ12" s="80">
        <f t="shared" si="5"/>
        <v>2401512.29</v>
      </c>
      <c r="AK12" s="104">
        <v>188374.01</v>
      </c>
      <c r="AL12" s="81">
        <v>0</v>
      </c>
      <c r="AM12" s="80">
        <f t="shared" si="6"/>
        <v>188374.01</v>
      </c>
      <c r="AN12" s="80">
        <f t="shared" si="7"/>
        <v>2589886.3</v>
      </c>
      <c r="AO12" s="207"/>
      <c r="AP12" s="211"/>
    </row>
    <row r="13" spans="1:42" ht="42.75">
      <c r="A13" s="84" t="s">
        <v>277</v>
      </c>
      <c r="B13" s="85" t="s">
        <v>136</v>
      </c>
      <c r="C13" s="85" t="s">
        <v>58</v>
      </c>
      <c r="D13" s="97">
        <v>0</v>
      </c>
      <c r="E13" s="92">
        <v>0</v>
      </c>
      <c r="F13" s="97">
        <v>0</v>
      </c>
      <c r="G13" s="92">
        <v>0</v>
      </c>
      <c r="H13" s="97">
        <v>0</v>
      </c>
      <c r="I13" s="92">
        <v>0</v>
      </c>
      <c r="J13" s="97">
        <v>0</v>
      </c>
      <c r="K13" s="92">
        <v>0</v>
      </c>
      <c r="L13" s="97">
        <v>0</v>
      </c>
      <c r="M13" s="92">
        <v>0</v>
      </c>
      <c r="N13" s="98">
        <v>1726</v>
      </c>
      <c r="O13" s="99">
        <v>1557.7497449494515</v>
      </c>
      <c r="P13" s="86">
        <f t="shared" si="0"/>
        <v>1726</v>
      </c>
      <c r="Q13" s="107">
        <f t="shared" si="1"/>
        <v>1557.7497449494515</v>
      </c>
      <c r="R13" s="90">
        <v>126</v>
      </c>
      <c r="S13" s="108">
        <v>126</v>
      </c>
      <c r="T13" s="91">
        <v>0</v>
      </c>
      <c r="U13" s="92">
        <v>0</v>
      </c>
      <c r="V13" s="91"/>
      <c r="W13" s="92"/>
      <c r="X13" s="91"/>
      <c r="Y13" s="92"/>
      <c r="Z13" s="87">
        <f t="shared" si="8"/>
        <v>126</v>
      </c>
      <c r="AA13" s="77">
        <f t="shared" si="2"/>
        <v>126</v>
      </c>
      <c r="AB13" s="88">
        <f t="shared" si="3"/>
        <v>1852</v>
      </c>
      <c r="AC13" s="79">
        <f t="shared" si="4"/>
        <v>1683.7497449494515</v>
      </c>
      <c r="AD13" s="103">
        <v>4965529.14</v>
      </c>
      <c r="AE13" s="103">
        <v>87295.74</v>
      </c>
      <c r="AF13" s="103"/>
      <c r="AG13" s="115">
        <v>-6147.959999999999</v>
      </c>
      <c r="AH13" s="103">
        <v>1056588.14</v>
      </c>
      <c r="AI13" s="103">
        <v>546101.01</v>
      </c>
      <c r="AJ13" s="89">
        <f t="shared" si="5"/>
        <v>6649366.069999999</v>
      </c>
      <c r="AK13" s="105">
        <v>503236.25999999995</v>
      </c>
      <c r="AL13" s="81"/>
      <c r="AM13" s="89">
        <f t="shared" si="6"/>
        <v>503236.25999999995</v>
      </c>
      <c r="AN13" s="89">
        <f t="shared" si="7"/>
        <v>7152602.329999999</v>
      </c>
      <c r="AO13" s="209" t="s">
        <v>338</v>
      </c>
      <c r="AP13" s="211"/>
    </row>
    <row r="14" spans="1:42" ht="57">
      <c r="A14" s="62" t="s">
        <v>204</v>
      </c>
      <c r="B14" s="73" t="s">
        <v>136</v>
      </c>
      <c r="C14" s="73" t="s">
        <v>58</v>
      </c>
      <c r="D14" s="97">
        <v>0</v>
      </c>
      <c r="E14" s="92">
        <v>0</v>
      </c>
      <c r="F14" s="97">
        <v>0</v>
      </c>
      <c r="G14" s="92">
        <v>0</v>
      </c>
      <c r="H14" s="97">
        <v>0</v>
      </c>
      <c r="I14" s="92">
        <v>0</v>
      </c>
      <c r="J14" s="97">
        <v>0</v>
      </c>
      <c r="K14" s="92">
        <v>0</v>
      </c>
      <c r="L14" s="97">
        <v>0</v>
      </c>
      <c r="M14" s="92">
        <v>0</v>
      </c>
      <c r="N14" s="90">
        <v>83</v>
      </c>
      <c r="O14" s="90">
        <v>77.71</v>
      </c>
      <c r="P14" s="74">
        <f t="shared" si="0"/>
        <v>83</v>
      </c>
      <c r="Q14" s="75">
        <f t="shared" si="1"/>
        <v>77.71</v>
      </c>
      <c r="R14" s="100">
        <v>0</v>
      </c>
      <c r="S14" s="92">
        <v>0</v>
      </c>
      <c r="T14" s="91">
        <v>0</v>
      </c>
      <c r="U14" s="92">
        <v>0</v>
      </c>
      <c r="V14" s="91">
        <v>0</v>
      </c>
      <c r="W14" s="92">
        <v>0</v>
      </c>
      <c r="X14" s="91">
        <v>0</v>
      </c>
      <c r="Y14" s="92">
        <v>0</v>
      </c>
      <c r="Z14" s="76">
        <f t="shared" si="8"/>
        <v>0</v>
      </c>
      <c r="AA14" s="77">
        <f t="shared" si="2"/>
        <v>0</v>
      </c>
      <c r="AB14" s="78">
        <f t="shared" si="3"/>
        <v>83</v>
      </c>
      <c r="AC14" s="79">
        <f t="shared" si="4"/>
        <v>77.71</v>
      </c>
      <c r="AD14" s="102">
        <v>224531.14</v>
      </c>
      <c r="AE14" s="102">
        <v>50.01</v>
      </c>
      <c r="AF14" s="81"/>
      <c r="AG14" s="102">
        <v>12379.69</v>
      </c>
      <c r="AH14" s="102">
        <v>45286.25</v>
      </c>
      <c r="AI14" s="102">
        <v>24687.5</v>
      </c>
      <c r="AJ14" s="80">
        <f t="shared" si="5"/>
        <v>306934.59</v>
      </c>
      <c r="AK14" s="81"/>
      <c r="AL14" s="81"/>
      <c r="AM14" s="80">
        <f t="shared" si="6"/>
        <v>0</v>
      </c>
      <c r="AN14" s="80">
        <f t="shared" si="7"/>
        <v>306934.59</v>
      </c>
      <c r="AO14" s="207" t="s">
        <v>335</v>
      </c>
      <c r="AP14" s="212"/>
    </row>
    <row r="15" spans="1:42" ht="42.75">
      <c r="A15" s="73" t="s">
        <v>59</v>
      </c>
      <c r="B15" s="73" t="s">
        <v>136</v>
      </c>
      <c r="C15" s="73" t="s">
        <v>58</v>
      </c>
      <c r="D15" s="97">
        <v>6</v>
      </c>
      <c r="E15" s="92">
        <v>6</v>
      </c>
      <c r="F15" s="97">
        <v>14</v>
      </c>
      <c r="G15" s="92">
        <v>12.01</v>
      </c>
      <c r="H15" s="97">
        <v>21</v>
      </c>
      <c r="I15" s="92">
        <v>20.83</v>
      </c>
      <c r="J15" s="97">
        <v>12</v>
      </c>
      <c r="K15" s="92">
        <v>11</v>
      </c>
      <c r="L15" s="97">
        <v>1</v>
      </c>
      <c r="M15" s="92">
        <v>1</v>
      </c>
      <c r="N15" s="91">
        <v>1</v>
      </c>
      <c r="O15" s="92">
        <v>0.6</v>
      </c>
      <c r="P15" s="74">
        <f t="shared" si="0"/>
        <v>55</v>
      </c>
      <c r="Q15" s="75">
        <f t="shared" si="1"/>
        <v>51.44</v>
      </c>
      <c r="R15" s="91">
        <v>50</v>
      </c>
      <c r="S15" s="92">
        <v>5</v>
      </c>
      <c r="T15" s="91"/>
      <c r="U15" s="92"/>
      <c r="V15" s="91"/>
      <c r="W15" s="92"/>
      <c r="X15" s="91"/>
      <c r="Y15" s="92"/>
      <c r="Z15" s="76">
        <f t="shared" si="8"/>
        <v>50</v>
      </c>
      <c r="AA15" s="77">
        <f t="shared" si="2"/>
        <v>5</v>
      </c>
      <c r="AB15" s="78">
        <f t="shared" si="3"/>
        <v>105</v>
      </c>
      <c r="AC15" s="79">
        <f t="shared" si="4"/>
        <v>56.44</v>
      </c>
      <c r="AD15" s="102">
        <v>135268.81</v>
      </c>
      <c r="AE15" s="102">
        <v>2118.62</v>
      </c>
      <c r="AF15" s="102">
        <v>850</v>
      </c>
      <c r="AG15" s="102"/>
      <c r="AH15" s="102">
        <v>26769.65</v>
      </c>
      <c r="AI15" s="102">
        <v>14169.8</v>
      </c>
      <c r="AJ15" s="80">
        <f t="shared" si="5"/>
        <v>179176.87999999998</v>
      </c>
      <c r="AK15" s="81">
        <v>7983.93</v>
      </c>
      <c r="AL15" s="81"/>
      <c r="AM15" s="80">
        <f t="shared" si="6"/>
        <v>7983.93</v>
      </c>
      <c r="AN15" s="80">
        <f t="shared" si="7"/>
        <v>187160.80999999997</v>
      </c>
      <c r="AO15" s="207"/>
      <c r="AP15" s="212"/>
    </row>
    <row r="16" spans="1:42" ht="42.75">
      <c r="A16" s="62" t="s">
        <v>60</v>
      </c>
      <c r="B16" s="73" t="s">
        <v>136</v>
      </c>
      <c r="C16" s="73" t="s">
        <v>58</v>
      </c>
      <c r="D16" s="97">
        <v>0</v>
      </c>
      <c r="E16" s="92">
        <v>0</v>
      </c>
      <c r="F16" s="97">
        <v>0</v>
      </c>
      <c r="G16" s="92">
        <v>0</v>
      </c>
      <c r="H16" s="97">
        <v>0</v>
      </c>
      <c r="I16" s="92">
        <v>0</v>
      </c>
      <c r="J16" s="97">
        <v>0</v>
      </c>
      <c r="K16" s="92">
        <v>0</v>
      </c>
      <c r="L16" s="97">
        <v>0</v>
      </c>
      <c r="M16" s="92">
        <v>0</v>
      </c>
      <c r="N16" s="91">
        <v>31</v>
      </c>
      <c r="O16" s="92">
        <v>29.23</v>
      </c>
      <c r="P16" s="74">
        <f t="shared" si="0"/>
        <v>31</v>
      </c>
      <c r="Q16" s="75">
        <f t="shared" si="1"/>
        <v>29.23</v>
      </c>
      <c r="R16" s="100">
        <v>0</v>
      </c>
      <c r="S16" s="92">
        <v>0</v>
      </c>
      <c r="T16" s="91">
        <v>0</v>
      </c>
      <c r="U16" s="92">
        <v>0</v>
      </c>
      <c r="V16" s="91">
        <v>0</v>
      </c>
      <c r="W16" s="92">
        <v>0</v>
      </c>
      <c r="X16" s="91">
        <v>0</v>
      </c>
      <c r="Y16" s="92">
        <v>0</v>
      </c>
      <c r="Z16" s="76">
        <f t="shared" si="8"/>
        <v>0</v>
      </c>
      <c r="AA16" s="77">
        <f t="shared" si="2"/>
        <v>0</v>
      </c>
      <c r="AB16" s="78">
        <f t="shared" si="3"/>
        <v>31</v>
      </c>
      <c r="AC16" s="79">
        <f t="shared" si="4"/>
        <v>29.23</v>
      </c>
      <c r="AD16" s="102">
        <v>138194.47</v>
      </c>
      <c r="AE16" s="81"/>
      <c r="AF16" s="81"/>
      <c r="AG16" s="81"/>
      <c r="AH16" s="102">
        <v>25959.02</v>
      </c>
      <c r="AI16" s="102">
        <v>16179</v>
      </c>
      <c r="AJ16" s="80">
        <f t="shared" si="5"/>
        <v>180332.49</v>
      </c>
      <c r="AK16" s="81">
        <v>0</v>
      </c>
      <c r="AL16" s="81">
        <v>0</v>
      </c>
      <c r="AM16" s="80">
        <f t="shared" si="6"/>
        <v>0</v>
      </c>
      <c r="AN16" s="80">
        <f t="shared" si="7"/>
        <v>180332.49</v>
      </c>
      <c r="AO16" s="207" t="s">
        <v>339</v>
      </c>
      <c r="AP16" s="211"/>
    </row>
    <row r="17" spans="1:42" ht="42.75">
      <c r="A17" s="112" t="s">
        <v>206</v>
      </c>
      <c r="B17" s="73" t="s">
        <v>136</v>
      </c>
      <c r="C17" s="73" t="s">
        <v>58</v>
      </c>
      <c r="D17" s="97">
        <v>27</v>
      </c>
      <c r="E17" s="92">
        <v>26.6</v>
      </c>
      <c r="F17" s="97">
        <v>59</v>
      </c>
      <c r="G17" s="92">
        <v>58.03</v>
      </c>
      <c r="H17" s="97">
        <v>25</v>
      </c>
      <c r="I17" s="92">
        <v>24.1</v>
      </c>
      <c r="J17" s="97">
        <v>4</v>
      </c>
      <c r="K17" s="92">
        <v>4</v>
      </c>
      <c r="L17" s="97">
        <v>1</v>
      </c>
      <c r="M17" s="92">
        <v>1</v>
      </c>
      <c r="N17" s="91">
        <v>1</v>
      </c>
      <c r="O17" s="92">
        <v>0.4</v>
      </c>
      <c r="P17" s="74">
        <f t="shared" si="0"/>
        <v>117</v>
      </c>
      <c r="Q17" s="75">
        <f t="shared" si="1"/>
        <v>114.13</v>
      </c>
      <c r="R17" s="91">
        <v>1</v>
      </c>
      <c r="S17" s="92">
        <v>1</v>
      </c>
      <c r="T17" s="91">
        <v>0</v>
      </c>
      <c r="U17" s="92">
        <v>0</v>
      </c>
      <c r="V17" s="91">
        <v>0</v>
      </c>
      <c r="W17" s="92">
        <v>0</v>
      </c>
      <c r="X17" s="91">
        <v>0</v>
      </c>
      <c r="Y17" s="92">
        <v>0</v>
      </c>
      <c r="Z17" s="76">
        <f t="shared" si="8"/>
        <v>1</v>
      </c>
      <c r="AA17" s="77">
        <f t="shared" si="2"/>
        <v>1</v>
      </c>
      <c r="AB17" s="78">
        <f t="shared" si="3"/>
        <v>118</v>
      </c>
      <c r="AC17" s="79">
        <f t="shared" si="4"/>
        <v>115.13</v>
      </c>
      <c r="AD17" s="102">
        <v>261176</v>
      </c>
      <c r="AE17" s="102"/>
      <c r="AF17" s="102"/>
      <c r="AG17" s="102">
        <v>5895</v>
      </c>
      <c r="AH17" s="102">
        <v>47852</v>
      </c>
      <c r="AI17" s="102">
        <v>26244</v>
      </c>
      <c r="AJ17" s="80">
        <f t="shared" si="5"/>
        <v>341167</v>
      </c>
      <c r="AK17" s="104">
        <v>52334.8</v>
      </c>
      <c r="AL17" s="81"/>
      <c r="AM17" s="80">
        <f t="shared" si="6"/>
        <v>52334.8</v>
      </c>
      <c r="AN17" s="80">
        <f t="shared" si="7"/>
        <v>393501.8</v>
      </c>
      <c r="AO17" s="206" t="s">
        <v>341</v>
      </c>
      <c r="AP17" s="212"/>
    </row>
    <row r="18" spans="1:42" ht="42.75">
      <c r="A18" s="73" t="s">
        <v>299</v>
      </c>
      <c r="B18" s="73" t="s">
        <v>136</v>
      </c>
      <c r="C18" s="73" t="s">
        <v>58</v>
      </c>
      <c r="D18" s="97">
        <v>19</v>
      </c>
      <c r="E18" s="92">
        <v>18.4</v>
      </c>
      <c r="F18" s="97">
        <v>26</v>
      </c>
      <c r="G18" s="92">
        <v>25.3</v>
      </c>
      <c r="H18" s="97">
        <v>122</v>
      </c>
      <c r="I18" s="92">
        <v>119.1</v>
      </c>
      <c r="J18" s="97">
        <v>44</v>
      </c>
      <c r="K18" s="92">
        <v>43.2</v>
      </c>
      <c r="L18" s="97">
        <v>3</v>
      </c>
      <c r="M18" s="92">
        <v>3</v>
      </c>
      <c r="N18" s="91">
        <v>11</v>
      </c>
      <c r="O18" s="92">
        <v>1.6</v>
      </c>
      <c r="P18" s="74">
        <f t="shared" si="0"/>
        <v>225</v>
      </c>
      <c r="Q18" s="75">
        <f t="shared" si="1"/>
        <v>210.6</v>
      </c>
      <c r="R18" s="100">
        <v>0</v>
      </c>
      <c r="S18" s="92">
        <v>0</v>
      </c>
      <c r="T18" s="91">
        <v>0</v>
      </c>
      <c r="U18" s="92">
        <v>0</v>
      </c>
      <c r="V18" s="91">
        <v>0</v>
      </c>
      <c r="W18" s="92">
        <v>0</v>
      </c>
      <c r="X18" s="91">
        <v>0</v>
      </c>
      <c r="Y18" s="92">
        <v>0</v>
      </c>
      <c r="Z18" s="76">
        <f t="shared" si="8"/>
        <v>0</v>
      </c>
      <c r="AA18" s="77">
        <f t="shared" si="2"/>
        <v>0</v>
      </c>
      <c r="AB18" s="78">
        <f t="shared" si="3"/>
        <v>225</v>
      </c>
      <c r="AC18" s="79">
        <f t="shared" si="4"/>
        <v>210.6</v>
      </c>
      <c r="AD18" s="102">
        <v>654505.96</v>
      </c>
      <c r="AE18" s="102">
        <v>12887.47</v>
      </c>
      <c r="AF18" s="102"/>
      <c r="AG18" s="102">
        <v>4026.55</v>
      </c>
      <c r="AH18" s="102">
        <v>163287.97</v>
      </c>
      <c r="AI18" s="102">
        <v>72277.8</v>
      </c>
      <c r="AJ18" s="80">
        <f t="shared" si="5"/>
        <v>906985.75</v>
      </c>
      <c r="AK18" s="81">
        <v>0</v>
      </c>
      <c r="AL18" s="81">
        <v>0</v>
      </c>
      <c r="AM18" s="116">
        <f t="shared" si="6"/>
        <v>0</v>
      </c>
      <c r="AN18" s="80">
        <f t="shared" si="7"/>
        <v>906985.75</v>
      </c>
      <c r="AO18" s="207"/>
      <c r="AP18" s="214"/>
    </row>
    <row r="19" spans="1:15" ht="14.25">
      <c r="A19" s="72"/>
      <c r="B19" s="72"/>
      <c r="C19" s="72"/>
      <c r="D19" s="72"/>
      <c r="E19" s="72"/>
      <c r="F19" s="72"/>
      <c r="G19" s="93"/>
      <c r="H19" s="94"/>
      <c r="I19" s="93"/>
      <c r="J19" s="94"/>
      <c r="K19" s="93"/>
      <c r="L19" s="94"/>
      <c r="M19" s="93"/>
      <c r="N19" s="72"/>
      <c r="O19" s="93"/>
    </row>
    <row r="20" spans="1:15" ht="14.25">
      <c r="A20" s="72"/>
      <c r="B20" s="72"/>
      <c r="C20" s="72"/>
      <c r="D20" s="72"/>
      <c r="E20" s="72"/>
      <c r="F20" s="72"/>
      <c r="G20" s="72"/>
      <c r="H20" s="94"/>
      <c r="I20" s="93"/>
      <c r="J20" s="94"/>
      <c r="K20" s="93"/>
      <c r="L20" s="94"/>
      <c r="M20" s="93"/>
      <c r="N20" s="72"/>
      <c r="O20" s="93"/>
    </row>
    <row r="21" spans="1:15" ht="14.25">
      <c r="A21" s="72"/>
      <c r="B21" s="72"/>
      <c r="C21" s="72"/>
      <c r="D21" s="72"/>
      <c r="E21" s="72"/>
      <c r="F21" s="72"/>
      <c r="G21" s="72"/>
      <c r="H21" s="94"/>
      <c r="I21" s="72"/>
      <c r="J21" s="72"/>
      <c r="K21" s="93"/>
      <c r="L21" s="72"/>
      <c r="M21" s="93"/>
      <c r="N21" s="72"/>
      <c r="O21" s="72"/>
    </row>
    <row r="22" spans="1:15" ht="14.25">
      <c r="A22" s="72"/>
      <c r="B22" s="72"/>
      <c r="C22" s="72"/>
      <c r="D22" s="72"/>
      <c r="E22" s="72"/>
      <c r="F22" s="72"/>
      <c r="G22" s="72"/>
      <c r="H22" s="72"/>
      <c r="I22" s="72"/>
      <c r="J22" s="72"/>
      <c r="K22" s="93"/>
      <c r="L22" s="72"/>
      <c r="M22" s="72"/>
      <c r="N22" s="72"/>
      <c r="O22" s="72"/>
    </row>
    <row r="23" spans="1:15" ht="14.25">
      <c r="A23" s="72"/>
      <c r="B23" s="72"/>
      <c r="C23" s="72"/>
      <c r="D23" s="72"/>
      <c r="E23" s="72"/>
      <c r="F23" s="72"/>
      <c r="G23" s="72"/>
      <c r="H23" s="72"/>
      <c r="I23" s="72"/>
      <c r="J23" s="72"/>
      <c r="K23" s="93"/>
      <c r="L23" s="72"/>
      <c r="M23" s="72"/>
      <c r="N23" s="72"/>
      <c r="O23" s="72"/>
    </row>
    <row r="24" spans="1:15" ht="14.25">
      <c r="A24" s="72"/>
      <c r="B24" s="72"/>
      <c r="C24" s="72"/>
      <c r="D24" s="72"/>
      <c r="E24" s="72"/>
      <c r="F24" s="72"/>
      <c r="G24" s="72"/>
      <c r="H24" s="72"/>
      <c r="I24" s="72"/>
      <c r="J24" s="72"/>
      <c r="K24" s="93"/>
      <c r="L24" s="72"/>
      <c r="M24" s="72"/>
      <c r="N24" s="72"/>
      <c r="O24" s="72"/>
    </row>
    <row r="25" spans="1:15" ht="14.25">
      <c r="A25" s="72"/>
      <c r="B25" s="72"/>
      <c r="C25" s="72"/>
      <c r="D25" s="72"/>
      <c r="E25" s="72"/>
      <c r="F25" s="72"/>
      <c r="G25" s="72"/>
      <c r="H25" s="72"/>
      <c r="I25" s="72"/>
      <c r="J25" s="72"/>
      <c r="K25" s="72"/>
      <c r="L25" s="72"/>
      <c r="M25" s="72"/>
      <c r="N25" s="72"/>
      <c r="O25" s="72"/>
    </row>
    <row r="26" spans="1:15" ht="14.25">
      <c r="A26" s="72"/>
      <c r="B26" s="72"/>
      <c r="C26" s="72"/>
      <c r="D26" s="72"/>
      <c r="E26" s="72"/>
      <c r="F26" s="72"/>
      <c r="G26" s="72"/>
      <c r="H26" s="72"/>
      <c r="I26" s="72"/>
      <c r="J26" s="72"/>
      <c r="K26" s="72"/>
      <c r="L26" s="72"/>
      <c r="M26" s="72"/>
      <c r="N26" s="72"/>
      <c r="O26" s="72"/>
    </row>
    <row r="27" spans="1:15" ht="14.25">
      <c r="A27" s="72"/>
      <c r="B27" s="72"/>
      <c r="C27" s="72"/>
      <c r="D27" s="72"/>
      <c r="E27" s="72"/>
      <c r="F27" s="72"/>
      <c r="G27" s="72"/>
      <c r="H27" s="72"/>
      <c r="I27" s="72"/>
      <c r="J27" s="72"/>
      <c r="K27" s="72"/>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sheetData>
  <sheetProtection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F17:F18 D17:D18 H17:H18 J17:J18 L17:L18 N15:N18 X17 T17 R17 L15 J15 H15 D15 F15 V14:V15 X14:X15 T14:T15 R14:R15 R7 T7 L7:L12 J7:J12 H7:H12 F7:F12 X7 V7 D7:D12 N7:N13 V9:V12 X9:X12 T9:T12 R9:R12">
    <cfRule type="expression" priority="76" dxfId="0">
      <formula>AND(NOT(ISBLANK(E7)),ISBLANK(D7))</formula>
    </cfRule>
  </conditionalFormatting>
  <conditionalFormatting sqref="E17:E18 G17:G18 I17:I18 K17:K18 M17:M18 O15:O18 Y17 U17 S17 M15 K15 I15 G15 E15 W14:W15 Y14:Y15 U14:U15 S14:S15 S7 U7 M7:M12 K7:K12 I7:I12 G7:G12 E7:E12 Y7 W7 O7:O13 W9:W12 Y9:Y12 U9:U12 S9:S12">
    <cfRule type="expression" priority="75" dxfId="0">
      <formula>AND(NOT(ISBLANK(D7)),ISBLANK(E7))</formula>
    </cfRule>
  </conditionalFormatting>
  <conditionalFormatting sqref="B7:B18">
    <cfRule type="expression" priority="78" dxfId="0">
      <formula>AND(NOT(ISBLANK($A7)),ISBLANK(B7))</formula>
    </cfRule>
  </conditionalFormatting>
  <conditionalFormatting sqref="C7:C18">
    <cfRule type="expression" priority="77" dxfId="0">
      <formula>AND(NOT(ISBLANK(A7)),ISBLANK(C7))</formula>
    </cfRule>
  </conditionalFormatting>
  <conditionalFormatting sqref="L16 J16 H16 D16 F16">
    <cfRule type="expression" priority="16" dxfId="0">
      <formula>AND(NOT(ISBLANK(E16)),ISBLANK(D16))</formula>
    </cfRule>
  </conditionalFormatting>
  <conditionalFormatting sqref="M16 K16 I16 G16 E16">
    <cfRule type="expression" priority="15" dxfId="0">
      <formula>AND(NOT(ISBLANK(D16)),ISBLANK(E16))</formula>
    </cfRule>
  </conditionalFormatting>
  <conditionalFormatting sqref="L13:L14 J13:J14 H13:H14 D13:D14 F13:F14">
    <cfRule type="expression" priority="12" dxfId="0">
      <formula>AND(NOT(ISBLANK(E13)),ISBLANK(D13))</formula>
    </cfRule>
  </conditionalFormatting>
  <conditionalFormatting sqref="M13:M14 K13:K14 I13:I14 G13:G14 E13:E14">
    <cfRule type="expression" priority="11" dxfId="0">
      <formula>AND(NOT(ISBLANK(D13)),ISBLANK(E13))</formula>
    </cfRule>
  </conditionalFormatting>
  <conditionalFormatting sqref="V13 X13 T13">
    <cfRule type="expression" priority="10" dxfId="0">
      <formula>AND(NOT(ISBLANK(U13)),ISBLANK(T13))</formula>
    </cfRule>
  </conditionalFormatting>
  <conditionalFormatting sqref="W13 Y13 U13">
    <cfRule type="expression" priority="9" dxfId="0">
      <formula>AND(NOT(ISBLANK(T13)),ISBLANK(U13))</formula>
    </cfRule>
  </conditionalFormatting>
  <conditionalFormatting sqref="X16 T16 R16 V16:V17">
    <cfRule type="expression" priority="8" dxfId="0">
      <formula>AND(NOT(ISBLANK(S16)),ISBLANK(R16))</formula>
    </cfRule>
  </conditionalFormatting>
  <conditionalFormatting sqref="Y16 U16 S16 W16:W17">
    <cfRule type="expression" priority="7" dxfId="0">
      <formula>AND(NOT(ISBLANK(R16)),ISBLANK(S16))</formula>
    </cfRule>
  </conditionalFormatting>
  <conditionalFormatting sqref="V8 X8 T8 R8">
    <cfRule type="expression" priority="6" dxfId="0">
      <formula>AND(NOT(ISBLANK(S8)),ISBLANK(R8))</formula>
    </cfRule>
  </conditionalFormatting>
  <conditionalFormatting sqref="W8 Y8 U8 S8">
    <cfRule type="expression" priority="5" dxfId="0">
      <formula>AND(NOT(ISBLANK(R8)),ISBLANK(S8))</formula>
    </cfRule>
  </conditionalFormatting>
  <conditionalFormatting sqref="V18 X18 T18 R18">
    <cfRule type="expression" priority="4" dxfId="0">
      <formula>AND(NOT(ISBLANK(S18)),ISBLANK(R18))</formula>
    </cfRule>
  </conditionalFormatting>
  <conditionalFormatting sqref="W18 Y18 U18 S18">
    <cfRule type="expression" priority="3" dxfId="0">
      <formula>AND(NOT(ISBLANK(R18)),ISBLANK(S18))</formula>
    </cfRule>
  </conditionalFormatting>
  <conditionalFormatting sqref="W11 Y11 U11 S11">
    <cfRule type="expression" priority="2" dxfId="0">
      <formula>AND(NOT(ISBLANK(T11)),ISBLANK(S11))</formula>
    </cfRule>
  </conditionalFormatting>
  <conditionalFormatting sqref="X11 V11 T11">
    <cfRule type="expression" priority="1" dxfId="0">
      <formula>AND(NOT(ISBLANK(S11)),ISBLANK(T11))</formula>
    </cfRule>
  </conditionalFormatting>
  <dataValidations count="6">
    <dataValidation operator="lessThanOrEqual" allowBlank="1" showInputMessage="1" showErrorMessage="1" error="FTE cannot be greater than Headcount&#10;" sqref="AO4:AP4 AB4 P5 R4 B4:C4 B19:O65536 R19:AN65536 AO7:AP10 AQ1:IV10 P7:Q65536 AB6:AC18 AO11:IV65536"/>
    <dataValidation type="custom" allowBlank="1" showInputMessage="1" showErrorMessage="1" errorTitle="FTE" error="The value entered in the FTE field must be less than or equal to the value entered in the headcount field." sqref="O15:O18 X11 Y12:Y18 O7:O13 K7:K18 G7:G18 I7:I18 E7:E18 M7:M18 S12 W7:W10 S14:S18 S7:S10 Y7:Y10 U7:U10 U12:U18 V11 T11 W13:W18">
      <formula1>O15&lt;=N15</formula1>
    </dataValidation>
    <dataValidation type="custom" allowBlank="1" showInputMessage="1" showErrorMessage="1" errorTitle="Headcount" error="The value entered in the headcount field must be greater than or equal to the value entered in the FTE field." sqref="N15:N18 W11 X12:X18 N7:N13 L7:L18 J7:J18 F7:F18 H7:H18 D7:D18 V7:V10 R7:R12 R14:R18 X7:X10 T7:T10 T12:T18 U11 Y11 S11 V13:V18">
      <formula1>N15&gt;=O15</formula1>
    </dataValidation>
    <dataValidation type="decimal" operator="greaterThanOrEqual" allowBlank="1" showInputMessage="1" showErrorMessage="1" sqref="AD7:AI18 AK7:AL18">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8">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8">
      <formula1>INDIRECT("Main_Department")</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2016-01-11T18:32:44Z</cp:lastPrinted>
  <dcterms:created xsi:type="dcterms:W3CDTF">2011-03-30T15:28:39Z</dcterms:created>
  <dcterms:modified xsi:type="dcterms:W3CDTF">2016-08-04T15:07:42Z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