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1.infra.int\data\HQ\102PF\Shared\CJG\FMDU\Maintained Models\Prison Projections\2016 August Projections\Publication\Final Web-Submit Versions\"/>
    </mc:Choice>
  </mc:AlternateContent>
  <bookViews>
    <workbookView xWindow="8625" yWindow="3480" windowWidth="9570" windowHeight="6570" tabRatio="878"/>
  </bookViews>
  <sheets>
    <sheet name="Contents" sheetId="42" r:id="rId1"/>
    <sheet name="Table A1" sheetId="9" r:id="rId2"/>
    <sheet name="Table A2" sheetId="8" r:id="rId3"/>
    <sheet name="Table A3" sheetId="31" r:id="rId4"/>
    <sheet name="Table A4" sheetId="32" r:id="rId5"/>
    <sheet name="Table A5" sheetId="33" r:id="rId6"/>
    <sheet name="Table A6" sheetId="34" r:id="rId7"/>
    <sheet name="Table A7" sheetId="35" r:id="rId8"/>
    <sheet name="Table A8" sheetId="43" r:id="rId9"/>
  </sheets>
  <externalReferences>
    <externalReference r:id="rId10"/>
  </externalReferences>
  <definedNames>
    <definedName name="Lkp_Date" localSheetId="8">#REF!</definedName>
    <definedName name="Lkp_Date">#REF!</definedName>
    <definedName name="Lkp_Month" localSheetId="8">#REF!</definedName>
    <definedName name="Lkp_Month">#REF!</definedName>
    <definedName name="OLE_LINK6" localSheetId="1">'Table A1'!$B$3</definedName>
    <definedName name="OLE_LINK6" localSheetId="8">'Table A8'!$B$3</definedName>
    <definedName name="_xlnm.Print_Area" localSheetId="1">'Table A1'!$A$1:$J$19</definedName>
    <definedName name="_xlnm.Print_Area" localSheetId="2">'Table A2'!$A$1:$I$19</definedName>
    <definedName name="_xlnm.Print_Area" localSheetId="3">'Table A3'!$A$1:$L$19</definedName>
    <definedName name="_xlnm.Print_Area" localSheetId="4">'Table A4'!$A$1:$J$18</definedName>
    <definedName name="_xlnm.Print_Area" localSheetId="5">'Table A5'!$A$1:$J$17</definedName>
    <definedName name="_xlnm.Print_Area" localSheetId="6">'Table A6'!$A$1:$J$10</definedName>
    <definedName name="_xlnm.Print_Area" localSheetId="7">'Table A7'!$A$1:$J$19</definedName>
    <definedName name="_xlnm.Print_Area" localSheetId="8">'Table A8'!$A$1:$J$19</definedName>
  </definedNames>
  <calcPr calcId="152511"/>
</workbook>
</file>

<file path=xl/calcChain.xml><?xml version="1.0" encoding="utf-8"?>
<calcChain xmlns="http://schemas.openxmlformats.org/spreadsheetml/2006/main">
  <c r="B10" i="32" l="1"/>
  <c r="B9" i="32"/>
  <c r="B8" i="32"/>
  <c r="B7" i="32"/>
</calcChain>
</file>

<file path=xl/sharedStrings.xml><?xml version="1.0" encoding="utf-8"?>
<sst xmlns="http://schemas.openxmlformats.org/spreadsheetml/2006/main" count="94" uniqueCount="72">
  <si>
    <t>Difference</t>
  </si>
  <si>
    <t>--</t>
  </si>
  <si>
    <t>Table A1: Projected prison population (end of June figures)</t>
  </si>
  <si>
    <t xml:space="preserve">All figures are rounded to the nearest hundred. Components may not sum due to rounding. </t>
  </si>
  <si>
    <t>Table A2: Average projected prison population (financial year figures)</t>
  </si>
  <si>
    <t>Males 21 years and over</t>
  </si>
  <si>
    <t>Determinates</t>
  </si>
  <si>
    <t>Remand</t>
  </si>
  <si>
    <t>Recall</t>
  </si>
  <si>
    <t>2016/17</t>
  </si>
  <si>
    <t>2017/18</t>
  </si>
  <si>
    <t>2018/19</t>
  </si>
  <si>
    <t>2019/20</t>
  </si>
  <si>
    <t>Contents</t>
  </si>
  <si>
    <t>Total</t>
  </si>
  <si>
    <t>Determinate</t>
  </si>
  <si>
    <t>Indeterminate</t>
  </si>
  <si>
    <t>Non-Criminal</t>
  </si>
  <si>
    <t>Fine</t>
  </si>
  <si>
    <t>Table A1</t>
  </si>
  <si>
    <t>Table A2</t>
  </si>
  <si>
    <t>Table A3</t>
  </si>
  <si>
    <t>Table A4</t>
  </si>
  <si>
    <t>Table A5</t>
  </si>
  <si>
    <t>Table A6</t>
  </si>
  <si>
    <t>Table A7</t>
  </si>
  <si>
    <t>Projected prison population (end of June figures)</t>
  </si>
  <si>
    <t>Average projected prison population (financial year figures)</t>
  </si>
  <si>
    <t>Table A4: Juvenile, young adult and adult populations by gender (end of June figures)</t>
  </si>
  <si>
    <t>Male</t>
  </si>
  <si>
    <t>Female</t>
  </si>
  <si>
    <t>18-20</t>
  </si>
  <si>
    <t>21+</t>
  </si>
  <si>
    <t>Table A5: Projected male 21 years and over prison population (end of June figures)</t>
  </si>
  <si>
    <t>Table A6: Projected over 50 year old and over 60 year old prison population (end of June figures)</t>
  </si>
  <si>
    <t>Over 50 year old</t>
  </si>
  <si>
    <t>Over 60 year old</t>
  </si>
  <si>
    <t xml:space="preserve">All figures are rounded to the nearest hundred. </t>
  </si>
  <si>
    <t>Table A7: Monthly values of the overall projected prison population (end of month figures)</t>
  </si>
  <si>
    <t>2020/21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</si>
  <si>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</si>
  <si>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</si>
  <si>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</si>
  <si>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</si>
  <si>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</si>
  <si>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</si>
  <si>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</si>
  <si>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</si>
  <si>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</si>
  <si>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</si>
  <si>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</si>
  <si>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</si>
  <si>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-</t>
  </si>
  <si>
    <t>All figures are rounded to the nearest hundred.</t>
  </si>
  <si>
    <t>Juvenile, young adult and adult populations by gender (end of June figures)</t>
  </si>
  <si>
    <t>Projected male 21 years and over prison population (end of June figures)</t>
  </si>
  <si>
    <t>Monthly values of the overall projected prison population (end of month figures)</t>
  </si>
  <si>
    <r>
      <t>15-17</t>
    </r>
    <r>
      <rPr>
        <vertAlign val="superscript"/>
        <sz val="10"/>
        <rFont val="Arial"/>
        <family val="2"/>
      </rPr>
      <t>(1)</t>
    </r>
  </si>
  <si>
    <t>15-17</t>
  </si>
  <si>
    <t>(1) The prison population projections cover offenders held in National Offender Management Service (NOMS) estate. Currently this includes a number of juvenile males in the 15-17 age group, but no females. We do not project any female juveniles to enter the prison population.</t>
  </si>
  <si>
    <t>Over 70 year old</t>
  </si>
  <si>
    <t>Prison Population Projections 2016-2021 Tables</t>
  </si>
  <si>
    <t>Table A8</t>
  </si>
  <si>
    <t>Uncertainty bands on projected total prison population (end of June figures)</t>
  </si>
  <si>
    <t>Table A3: Comparison of 2015 projection and 2016 projection (end of June figures)</t>
  </si>
  <si>
    <t>Comparison of 2015 projection and 2016 projection (end of June figures)</t>
  </si>
  <si>
    <t>Table A8: Uncertainty bands on projected total prison population (end of June figures)</t>
  </si>
  <si>
    <t>Likelihood total population will be lower than level at each date</t>
  </si>
  <si>
    <t>50%*</t>
  </si>
  <si>
    <t xml:space="preserve">*50% position reflects our prison population projection, the single most likely population given the agreed set of assumptions. </t>
  </si>
  <si>
    <t>For details on methodology for calculation of uncertainty bands refer to Annex C of the main publication document</t>
  </si>
  <si>
    <t>Projected over 50, over 60 and over 70 year old prison populations (end of June figures)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</si>
</sst>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7" fontId="0" fillId="2" borderId="2" xfId="0" applyNumberFormat="1" applyFill="1" applyBorder="1" applyAlignment="1">
      <alignment horizontal="center"/>
    </xf>
    <xf numFmtId="17" fontId="0" fillId="2" borderId="3" xfId="0" applyNumberFormat="1" applyFill="1" applyBorder="1" applyAlignment="1">
      <alignment horizontal="center"/>
    </xf>
    <xf numFmtId="0" fontId="0" fillId="2" borderId="2" xfId="0" applyFill="1" applyBorder="1" applyAlignment="1"/>
    <xf numFmtId="0" fontId="0" fillId="3" borderId="0" xfId="0" applyFill="1"/>
    <xf numFmtId="14" fontId="0" fillId="3" borderId="0" xfId="0" applyNumberFormat="1" applyFill="1"/>
    <xf numFmtId="164" fontId="0" fillId="3" borderId="0" xfId="3" applyNumberFormat="1" applyFont="1" applyFill="1"/>
    <xf numFmtId="0" fontId="4" fillId="3" borderId="0" xfId="0" applyFont="1" applyFill="1"/>
    <xf numFmtId="3" fontId="0" fillId="3" borderId="0" xfId="0" applyNumberFormat="1" applyFill="1"/>
    <xf numFmtId="165" fontId="0" fillId="3" borderId="0" xfId="1" applyNumberFormat="1" applyFont="1" applyFill="1"/>
    <xf numFmtId="0" fontId="0" fillId="3" borderId="0" xfId="0" applyFill="1" applyBorder="1"/>
    <xf numFmtId="164" fontId="0" fillId="3" borderId="0" xfId="0" applyNumberFormat="1" applyFill="1" applyBorder="1" applyAlignment="1">
      <alignment horizontal="center"/>
    </xf>
    <xf numFmtId="0" fontId="0" fillId="0" borderId="15" xfId="0" applyBorder="1"/>
    <xf numFmtId="0" fontId="4" fillId="0" borderId="0" xfId="0" applyFont="1"/>
    <xf numFmtId="0" fontId="4" fillId="0" borderId="15" xfId="0" applyFont="1" applyBorder="1"/>
    <xf numFmtId="0" fontId="3" fillId="0" borderId="15" xfId="0" applyFont="1" applyBorder="1"/>
    <xf numFmtId="0" fontId="6" fillId="0" borderId="15" xfId="0" applyFont="1" applyBorder="1"/>
    <xf numFmtId="0" fontId="0" fillId="2" borderId="16" xfId="0" applyFill="1" applyBorder="1"/>
    <xf numFmtId="0" fontId="4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7" fontId="4" fillId="2" borderId="2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17" fontId="0" fillId="0" borderId="0" xfId="0" applyNumberFormat="1" applyFill="1" applyBorder="1" applyAlignment="1">
      <alignment horizontal="center"/>
    </xf>
    <xf numFmtId="0" fontId="0" fillId="3" borderId="15" xfId="0" applyFill="1" applyBorder="1"/>
    <xf numFmtId="0" fontId="0" fillId="3" borderId="17" xfId="0" applyFill="1" applyBorder="1"/>
    <xf numFmtId="0" fontId="0" fillId="0" borderId="17" xfId="0" applyBorder="1"/>
    <xf numFmtId="0" fontId="5" fillId="0" borderId="15" xfId="2" applyBorder="1" applyAlignment="1" applyProtection="1"/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1" xfId="0" applyBorder="1"/>
    <xf numFmtId="14" fontId="0" fillId="0" borderId="15" xfId="0" applyNumberFormat="1" applyBorder="1"/>
    <xf numFmtId="3" fontId="0" fillId="0" borderId="15" xfId="0" applyNumberFormat="1" applyBorder="1"/>
    <xf numFmtId="165" fontId="0" fillId="0" borderId="15" xfId="1" applyNumberFormat="1" applyFont="1" applyBorder="1"/>
    <xf numFmtId="0" fontId="0" fillId="0" borderId="25" xfId="0" applyBorder="1"/>
    <xf numFmtId="17" fontId="4" fillId="2" borderId="1" xfId="0" applyNumberFormat="1" applyFont="1" applyFill="1" applyBorder="1" applyAlignment="1">
      <alignment horizontal="center"/>
    </xf>
    <xf numFmtId="3" fontId="0" fillId="3" borderId="1" xfId="0" quotePrefix="1" applyNumberFormat="1" applyFill="1" applyBorder="1" applyAlignment="1">
      <alignment horizontal="right"/>
    </xf>
    <xf numFmtId="164" fontId="0" fillId="3" borderId="1" xfId="3" quotePrefix="1" applyNumberFormat="1" applyFon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0" fontId="0" fillId="0" borderId="26" xfId="0" applyBorder="1"/>
    <xf numFmtId="3" fontId="0" fillId="0" borderId="27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17" fontId="0" fillId="0" borderId="3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17" fontId="0" fillId="0" borderId="25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0" fontId="0" fillId="0" borderId="36" xfId="0" applyBorder="1"/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37" xfId="0" applyBorder="1"/>
    <xf numFmtId="0" fontId="3" fillId="0" borderId="38" xfId="0" applyFont="1" applyBorder="1"/>
    <xf numFmtId="0" fontId="4" fillId="0" borderId="38" xfId="0" applyFont="1" applyBorder="1"/>
    <xf numFmtId="0" fontId="0" fillId="0" borderId="38" xfId="0" applyBorder="1"/>
    <xf numFmtId="0" fontId="0" fillId="3" borderId="38" xfId="0" applyFill="1" applyBorder="1"/>
    <xf numFmtId="0" fontId="1" fillId="2" borderId="16" xfId="0" applyFont="1" applyFill="1" applyBorder="1" applyAlignment="1">
      <alignment horizontal="center"/>
    </xf>
    <xf numFmtId="0" fontId="0" fillId="0" borderId="39" xfId="0" applyBorder="1"/>
    <xf numFmtId="0" fontId="0" fillId="0" borderId="0" xfId="0" applyBorder="1"/>
    <xf numFmtId="0" fontId="0" fillId="0" borderId="40" xfId="0" applyBorder="1"/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3" borderId="41" xfId="0" applyFill="1" applyBorder="1"/>
    <xf numFmtId="0" fontId="1" fillId="0" borderId="15" xfId="0" applyFont="1" applyBorder="1"/>
    <xf numFmtId="0" fontId="3" fillId="0" borderId="15" xfId="4" applyFont="1" applyBorder="1"/>
    <xf numFmtId="0" fontId="1" fillId="0" borderId="15" xfId="4" applyBorder="1"/>
    <xf numFmtId="0" fontId="1" fillId="3" borderId="15" xfId="4" applyFill="1" applyBorder="1"/>
    <xf numFmtId="0" fontId="1" fillId="0" borderId="17" xfId="4" applyBorder="1"/>
    <xf numFmtId="0" fontId="1" fillId="3" borderId="17" xfId="4" applyFill="1" applyBorder="1"/>
    <xf numFmtId="0" fontId="1" fillId="5" borderId="0" xfId="4" applyFill="1" applyBorder="1"/>
    <xf numFmtId="0" fontId="1" fillId="3" borderId="0" xfId="4" applyFill="1" applyBorder="1"/>
    <xf numFmtId="0" fontId="1" fillId="2" borderId="12" xfId="4" applyFill="1" applyBorder="1"/>
    <xf numFmtId="9" fontId="1" fillId="2" borderId="12" xfId="4" applyNumberFormat="1" applyFont="1" applyFill="1" applyBorder="1" applyAlignment="1">
      <alignment horizontal="center"/>
    </xf>
    <xf numFmtId="9" fontId="1" fillId="2" borderId="13" xfId="4" applyNumberFormat="1" applyFont="1" applyFill="1" applyBorder="1" applyAlignment="1">
      <alignment horizontal="center"/>
    </xf>
    <xf numFmtId="9" fontId="1" fillId="2" borderId="16" xfId="4" applyNumberFormat="1" applyFont="1" applyFill="1" applyBorder="1" applyAlignment="1">
      <alignment horizontal="center"/>
    </xf>
    <xf numFmtId="9" fontId="1" fillId="2" borderId="14" xfId="4" applyNumberFormat="1" applyFont="1" applyFill="1" applyBorder="1" applyAlignment="1">
      <alignment horizontal="center"/>
    </xf>
    <xf numFmtId="0" fontId="1" fillId="3" borderId="0" xfId="4" applyFill="1"/>
    <xf numFmtId="17" fontId="1" fillId="2" borderId="6" xfId="4" applyNumberFormat="1" applyFont="1" applyFill="1" applyBorder="1" applyAlignment="1">
      <alignment horizontal="center"/>
    </xf>
    <xf numFmtId="3" fontId="1" fillId="3" borderId="6" xfId="4" applyNumberFormat="1" applyFill="1" applyBorder="1" applyAlignment="1">
      <alignment horizontal="right"/>
    </xf>
    <xf numFmtId="3" fontId="1" fillId="3" borderId="0" xfId="4" applyNumberFormat="1" applyFill="1" applyBorder="1" applyAlignment="1">
      <alignment horizontal="right"/>
    </xf>
    <xf numFmtId="3" fontId="1" fillId="3" borderId="2" xfId="4" applyNumberFormat="1" applyFill="1" applyBorder="1" applyAlignment="1">
      <alignment horizontal="right"/>
    </xf>
    <xf numFmtId="3" fontId="1" fillId="3" borderId="4" xfId="4" applyNumberFormat="1" applyFill="1" applyBorder="1" applyAlignment="1">
      <alignment horizontal="right"/>
    </xf>
    <xf numFmtId="17" fontId="1" fillId="2" borderId="6" xfId="4" applyNumberFormat="1" applyFill="1" applyBorder="1" applyAlignment="1">
      <alignment horizontal="center"/>
    </xf>
    <xf numFmtId="3" fontId="1" fillId="3" borderId="0" xfId="4" applyNumberFormat="1" applyFill="1"/>
    <xf numFmtId="17" fontId="1" fillId="2" borderId="7" xfId="4" applyNumberFormat="1" applyFill="1" applyBorder="1" applyAlignment="1">
      <alignment horizontal="center"/>
    </xf>
    <xf numFmtId="3" fontId="1" fillId="3" borderId="7" xfId="4" applyNumberFormat="1" applyFill="1" applyBorder="1" applyAlignment="1">
      <alignment horizontal="right"/>
    </xf>
    <xf numFmtId="3" fontId="1" fillId="3" borderId="11" xfId="4" applyNumberFormat="1" applyFill="1" applyBorder="1" applyAlignment="1">
      <alignment horizontal="right"/>
    </xf>
    <xf numFmtId="3" fontId="1" fillId="3" borderId="3" xfId="4" applyNumberFormat="1" applyFill="1" applyBorder="1" applyAlignment="1">
      <alignment horizontal="right"/>
    </xf>
    <xf numFmtId="3" fontId="1" fillId="3" borderId="9" xfId="4" applyNumberFormat="1" applyFill="1" applyBorder="1" applyAlignment="1">
      <alignment horizontal="right"/>
    </xf>
    <xf numFmtId="17" fontId="1" fillId="0" borderId="0" xfId="4" applyNumberFormat="1" applyFill="1" applyBorder="1" applyAlignment="1">
      <alignment horizontal="center"/>
    </xf>
    <xf numFmtId="0" fontId="1" fillId="3" borderId="0" xfId="4" applyFont="1" applyFill="1"/>
    <xf numFmtId="0" fontId="1" fillId="0" borderId="0" xfId="4" applyFont="1"/>
    <xf numFmtId="0" fontId="1" fillId="3" borderId="0" xfId="4" applyFont="1" applyFill="1" applyAlignment="1">
      <alignment horizontal="left"/>
    </xf>
    <xf numFmtId="0" fontId="1" fillId="3" borderId="0" xfId="4" applyFont="1" applyFill="1" applyAlignment="1"/>
    <xf numFmtId="0" fontId="1" fillId="3" borderId="0" xfId="4" applyFill="1" applyAlignment="1"/>
    <xf numFmtId="9" fontId="1" fillId="3" borderId="0" xfId="4" applyNumberFormat="1" applyFill="1" applyAlignment="1">
      <alignment horizontal="center"/>
    </xf>
    <xf numFmtId="0" fontId="1" fillId="3" borderId="0" xfId="4" applyFont="1" applyFill="1" applyAlignment="1">
      <alignment horizontal="center"/>
    </xf>
    <xf numFmtId="0" fontId="4" fillId="6" borderId="16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left" wrapText="1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0" fillId="0" borderId="3" xfId="0" applyBorder="1"/>
    <xf numFmtId="0" fontId="1" fillId="4" borderId="1" xfId="0" applyFont="1" applyFill="1" applyBorder="1" applyAlignment="1">
      <alignment horizontal="center" vertical="top" wrapText="1"/>
    </xf>
    <xf numFmtId="0" fontId="8" fillId="5" borderId="12" xfId="4" applyFont="1" applyFill="1" applyBorder="1" applyAlignment="1">
      <alignment horizontal="center"/>
    </xf>
    <xf numFmtId="0" fontId="8" fillId="5" borderId="13" xfId="4" applyFont="1" applyFill="1" applyBorder="1" applyAlignment="1">
      <alignment horizontal="center"/>
    </xf>
    <xf numFmtId="0" fontId="8" fillId="5" borderId="14" xfId="4" applyFont="1" applyFill="1" applyBorder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/102PF/Shared/CJG/FMDU/Maintained%20Models/Prison%20Projections/2015%20November%20Projections/Nov-15%20Final%20versions/Nov15_Publication%20Tables_coll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Total_raw"/>
      <sheetName val="Last Year_Raw"/>
      <sheetName val="Determinate_raw"/>
      <sheetName val="Indet_raw"/>
      <sheetName val="Remand_raw"/>
      <sheetName val="Recall_raw"/>
      <sheetName val="Non_Crim_raw"/>
      <sheetName val="YA_Male_Raw"/>
      <sheetName val="Female&gt;18_Raw"/>
      <sheetName val="Juv_Raw"/>
      <sheetName val="Fine_Raw"/>
      <sheetName val="GenderAge Split Rebase"/>
      <sheetName val="Table A1 SubPops"/>
      <sheetName val="Table A2 Annual Average"/>
      <sheetName val="Table A3 Difference"/>
      <sheetName val="Table A4 Age Gender"/>
      <sheetName val="Table A5 Adult Male"/>
      <sheetName val="Table A6 Over 50_60"/>
      <sheetName val="Table A7 Monthly"/>
      <sheetName val="Table B1"/>
    </sheetNames>
    <sheetDataSet>
      <sheetData sheetId="0">
        <row r="3">
          <cell r="C3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3"/>
  <sheetViews>
    <sheetView tabSelected="1" workbookViewId="0"/>
  </sheetViews>
  <sheetFormatPr defaultRowHeight="12.75" x14ac:dyDescent="0.2"/>
  <cols>
    <col min="1" max="16384" width="9.140625" style="14"/>
  </cols>
  <sheetData>
    <row r="3" spans="2:3" ht="18" x14ac:dyDescent="0.25">
      <c r="B3" s="18" t="s">
        <v>61</v>
      </c>
    </row>
    <row r="6" spans="2:3" ht="18" x14ac:dyDescent="0.25">
      <c r="B6" s="18" t="s">
        <v>13</v>
      </c>
    </row>
    <row r="9" spans="2:3" x14ac:dyDescent="0.2">
      <c r="B9" s="41" t="s">
        <v>19</v>
      </c>
      <c r="C9" s="14" t="s">
        <v>26</v>
      </c>
    </row>
    <row r="11" spans="2:3" x14ac:dyDescent="0.2">
      <c r="B11" s="41" t="s">
        <v>20</v>
      </c>
      <c r="C11" s="14" t="s">
        <v>27</v>
      </c>
    </row>
    <row r="13" spans="2:3" x14ac:dyDescent="0.2">
      <c r="B13" s="41" t="s">
        <v>21</v>
      </c>
      <c r="C13" s="89" t="s">
        <v>65</v>
      </c>
    </row>
    <row r="15" spans="2:3" x14ac:dyDescent="0.2">
      <c r="B15" s="41" t="s">
        <v>22</v>
      </c>
      <c r="C15" s="16" t="s">
        <v>54</v>
      </c>
    </row>
    <row r="17" spans="2:3" x14ac:dyDescent="0.2">
      <c r="B17" s="41" t="s">
        <v>23</v>
      </c>
      <c r="C17" s="14" t="s">
        <v>55</v>
      </c>
    </row>
    <row r="19" spans="2:3" x14ac:dyDescent="0.2">
      <c r="B19" s="41" t="s">
        <v>24</v>
      </c>
      <c r="C19" s="89" t="s">
        <v>71</v>
      </c>
    </row>
    <row r="21" spans="2:3" x14ac:dyDescent="0.2">
      <c r="B21" s="41" t="s">
        <v>25</v>
      </c>
      <c r="C21" s="16" t="s">
        <v>56</v>
      </c>
    </row>
    <row r="23" spans="2:3" x14ac:dyDescent="0.2">
      <c r="B23" s="41" t="s">
        <v>62</v>
      </c>
      <c r="C23" s="14" t="s">
        <v>63</v>
      </c>
    </row>
  </sheetData>
  <hyperlinks>
    <hyperlink ref="B9" location="'Table A1'!A1" display="Table A1"/>
    <hyperlink ref="B11" location="'Table A2'!A1" display="Table A2"/>
    <hyperlink ref="B13" location="'Table A3'!A1" display="Table A3"/>
    <hyperlink ref="B15" location="'Table A4'!A1" display="Table A4"/>
    <hyperlink ref="B17" location="'Table A5'!A1" display="Table A5"/>
    <hyperlink ref="B19" location="'Table A6'!A1" display="Table A6"/>
    <hyperlink ref="B21" location="'Table A7'!A1" display="Table A7"/>
    <hyperlink ref="B23" location="'Table A8'!A1" display="Table A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3:O11"/>
  <sheetViews>
    <sheetView workbookViewId="0"/>
  </sheetViews>
  <sheetFormatPr defaultRowHeight="12.75" x14ac:dyDescent="0.2"/>
  <cols>
    <col min="1" max="2" width="9.140625" style="6"/>
    <col min="3" max="3" width="10.28515625" style="6" customWidth="1"/>
    <col min="4" max="4" width="12.42578125" style="6" customWidth="1"/>
    <col min="5" max="5" width="13.42578125" style="6" customWidth="1"/>
    <col min="6" max="6" width="10.5703125" style="6" customWidth="1"/>
    <col min="7" max="7" width="9.85546875" style="6" customWidth="1"/>
    <col min="8" max="8" width="11.5703125" style="6" bestFit="1" customWidth="1"/>
    <col min="9" max="16384" width="9.140625" style="6"/>
  </cols>
  <sheetData>
    <row r="3" spans="2:15" s="38" customFormat="1" x14ac:dyDescent="0.2">
      <c r="B3" s="17" t="s">
        <v>2</v>
      </c>
      <c r="C3" s="14"/>
      <c r="D3" s="14"/>
      <c r="E3" s="14"/>
      <c r="F3" s="14"/>
      <c r="G3" s="14"/>
      <c r="H3" s="14"/>
      <c r="I3" s="14"/>
    </row>
    <row r="4" spans="2:15" s="39" customFormat="1" ht="13.5" thickBot="1" x14ac:dyDescent="0.25">
      <c r="B4" s="40"/>
      <c r="C4" s="40"/>
      <c r="D4" s="40"/>
      <c r="E4" s="40"/>
      <c r="F4" s="40"/>
      <c r="G4" s="40"/>
      <c r="H4" s="40"/>
      <c r="I4" s="40"/>
    </row>
    <row r="5" spans="2:15" ht="13.5" thickBot="1" x14ac:dyDescent="0.25">
      <c r="B5" s="19"/>
      <c r="C5" s="20" t="s">
        <v>14</v>
      </c>
      <c r="D5" s="21" t="s">
        <v>15</v>
      </c>
      <c r="E5" s="22" t="s">
        <v>16</v>
      </c>
      <c r="F5" s="22" t="s">
        <v>7</v>
      </c>
      <c r="G5" s="22" t="s">
        <v>8</v>
      </c>
      <c r="H5" s="22" t="s">
        <v>17</v>
      </c>
      <c r="I5" s="23" t="s">
        <v>18</v>
      </c>
    </row>
    <row r="6" spans="2:15" x14ac:dyDescent="0.2">
      <c r="B6" s="24">
        <v>42916</v>
      </c>
      <c r="C6" s="25">
        <v>84600</v>
      </c>
      <c r="D6" s="26">
        <v>56400</v>
      </c>
      <c r="E6" s="27">
        <v>10800</v>
      </c>
      <c r="F6" s="27">
        <v>9000</v>
      </c>
      <c r="G6" s="27">
        <v>6700</v>
      </c>
      <c r="H6" s="27">
        <v>1500</v>
      </c>
      <c r="I6" s="28">
        <v>100</v>
      </c>
    </row>
    <row r="7" spans="2:15" x14ac:dyDescent="0.2">
      <c r="B7" s="3">
        <v>43281</v>
      </c>
      <c r="C7" s="29">
        <v>83700</v>
      </c>
      <c r="D7" s="30">
        <v>56100</v>
      </c>
      <c r="E7" s="31">
        <v>10300</v>
      </c>
      <c r="F7" s="31">
        <v>8900</v>
      </c>
      <c r="G7" s="31">
        <v>6800</v>
      </c>
      <c r="H7" s="31">
        <v>1500</v>
      </c>
      <c r="I7" s="32">
        <v>100</v>
      </c>
      <c r="J7" s="10"/>
      <c r="K7" s="10"/>
      <c r="M7" s="8"/>
    </row>
    <row r="8" spans="2:15" x14ac:dyDescent="0.2">
      <c r="B8" s="3">
        <v>43646</v>
      </c>
      <c r="C8" s="29">
        <v>83800</v>
      </c>
      <c r="D8" s="30">
        <v>56500</v>
      </c>
      <c r="E8" s="31">
        <v>9900</v>
      </c>
      <c r="F8" s="31">
        <v>8900</v>
      </c>
      <c r="G8" s="31">
        <v>7000</v>
      </c>
      <c r="H8" s="31">
        <v>1500</v>
      </c>
      <c r="I8" s="32">
        <v>100</v>
      </c>
      <c r="J8" s="10"/>
      <c r="K8" s="10"/>
      <c r="M8" s="8"/>
      <c r="N8" s="8"/>
      <c r="O8" s="8"/>
    </row>
    <row r="9" spans="2:15" ht="13.5" thickBot="1" x14ac:dyDescent="0.25">
      <c r="B9" s="4">
        <v>44012</v>
      </c>
      <c r="C9" s="33">
        <v>84000</v>
      </c>
      <c r="D9" s="34">
        <v>56900</v>
      </c>
      <c r="E9" s="35">
        <v>9500</v>
      </c>
      <c r="F9" s="35">
        <v>8900</v>
      </c>
      <c r="G9" s="35">
        <v>7100</v>
      </c>
      <c r="H9" s="35">
        <v>1500</v>
      </c>
      <c r="I9" s="36">
        <v>100</v>
      </c>
      <c r="J9" s="10"/>
      <c r="K9" s="10"/>
      <c r="M9" s="8"/>
      <c r="N9" s="8"/>
      <c r="O9" s="8"/>
    </row>
    <row r="10" spans="2:15" x14ac:dyDescent="0.2">
      <c r="B10" s="37"/>
      <c r="C10" s="31"/>
      <c r="D10" s="31"/>
      <c r="E10" s="31"/>
      <c r="F10" s="31"/>
      <c r="G10" s="31"/>
      <c r="H10" s="31"/>
      <c r="I10" s="31"/>
      <c r="J10" s="10"/>
      <c r="K10" s="10"/>
      <c r="M10" s="8"/>
      <c r="N10" s="8"/>
      <c r="O10" s="8"/>
    </row>
    <row r="11" spans="2:15" x14ac:dyDescent="0.2">
      <c r="B11" s="9" t="s">
        <v>3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3:K11"/>
  <sheetViews>
    <sheetView workbookViewId="0"/>
  </sheetViews>
  <sheetFormatPr defaultRowHeight="12.75" x14ac:dyDescent="0.2"/>
  <cols>
    <col min="1" max="2" width="9.140625" style="6"/>
    <col min="3" max="5" width="11.7109375" style="6" customWidth="1"/>
    <col min="6" max="6" width="9.140625" style="6"/>
    <col min="7" max="7" width="10.140625" style="6" bestFit="1" customWidth="1"/>
    <col min="8" max="10" width="9.140625" style="6"/>
    <col min="11" max="11" width="10.28515625" style="6" bestFit="1" customWidth="1"/>
    <col min="12" max="16384" width="9.140625" style="6"/>
  </cols>
  <sheetData>
    <row r="3" spans="2:11" x14ac:dyDescent="0.2">
      <c r="B3" s="17" t="s">
        <v>4</v>
      </c>
      <c r="C3" s="14"/>
      <c r="D3" s="14"/>
      <c r="E3" s="14"/>
      <c r="F3" s="14"/>
      <c r="G3" s="14"/>
      <c r="H3" s="14"/>
      <c r="I3" s="45"/>
    </row>
    <row r="4" spans="2:11" ht="13.5" thickBot="1" x14ac:dyDescent="0.25">
      <c r="B4" s="46"/>
      <c r="C4" s="40"/>
      <c r="D4" s="40"/>
      <c r="E4" s="40"/>
      <c r="F4" s="40"/>
      <c r="G4" s="40"/>
      <c r="H4" s="40"/>
      <c r="I4" s="47"/>
    </row>
    <row r="5" spans="2:11" ht="13.5" thickBot="1" x14ac:dyDescent="0.25">
      <c r="B5" s="19"/>
      <c r="C5" s="20" t="s">
        <v>14</v>
      </c>
      <c r="D5" s="48"/>
      <c r="E5" s="14"/>
      <c r="F5" s="14"/>
      <c r="G5" s="14"/>
      <c r="H5" s="14"/>
      <c r="I5" s="14"/>
    </row>
    <row r="6" spans="2:11" ht="13.5" thickBot="1" x14ac:dyDescent="0.25">
      <c r="B6" s="3" t="s">
        <v>10</v>
      </c>
      <c r="C6" s="128">
        <v>84300</v>
      </c>
      <c r="D6" s="48"/>
      <c r="E6" s="49"/>
      <c r="F6" s="14"/>
      <c r="G6" s="14"/>
      <c r="H6" s="50"/>
      <c r="I6" s="51"/>
      <c r="J6" s="10"/>
      <c r="K6" s="11"/>
    </row>
    <row r="7" spans="2:11" ht="13.5" thickBot="1" x14ac:dyDescent="0.25">
      <c r="B7" s="3" t="s">
        <v>11</v>
      </c>
      <c r="C7" s="43">
        <v>83700</v>
      </c>
      <c r="D7" s="48"/>
      <c r="E7" s="49"/>
      <c r="F7" s="14"/>
      <c r="G7" s="14"/>
      <c r="H7" s="14"/>
      <c r="I7" s="14"/>
      <c r="J7" s="10"/>
      <c r="K7" s="11"/>
    </row>
    <row r="8" spans="2:11" ht="13.5" thickBot="1" x14ac:dyDescent="0.25">
      <c r="B8" s="3" t="s">
        <v>12</v>
      </c>
      <c r="C8" s="43">
        <v>83800</v>
      </c>
      <c r="D8" s="48"/>
      <c r="E8" s="49"/>
      <c r="F8" s="14"/>
      <c r="G8" s="14"/>
      <c r="H8" s="14"/>
      <c r="I8" s="14"/>
    </row>
    <row r="9" spans="2:11" ht="13.5" thickBot="1" x14ac:dyDescent="0.25">
      <c r="B9" s="4" t="s">
        <v>39</v>
      </c>
      <c r="C9" s="44">
        <v>84100</v>
      </c>
      <c r="D9" s="48"/>
      <c r="E9" s="49"/>
      <c r="F9" s="14"/>
      <c r="G9" s="14"/>
      <c r="H9" s="14"/>
      <c r="I9" s="14"/>
    </row>
    <row r="10" spans="2:11" x14ac:dyDescent="0.2">
      <c r="B10" s="52"/>
      <c r="C10" s="52"/>
      <c r="D10" s="48"/>
      <c r="E10" s="14"/>
      <c r="F10" s="14"/>
      <c r="G10" s="14"/>
      <c r="H10" s="14"/>
      <c r="I10" s="14"/>
    </row>
    <row r="11" spans="2:11" x14ac:dyDescent="0.2">
      <c r="B11" s="9" t="s">
        <v>53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3:L12"/>
  <sheetViews>
    <sheetView workbookViewId="0">
      <selection activeCell="I15" sqref="I14:I15"/>
    </sheetView>
  </sheetViews>
  <sheetFormatPr defaultColWidth="9.140625" defaultRowHeight="12.75" x14ac:dyDescent="0.2"/>
  <cols>
    <col min="1" max="2" width="9.140625" style="6"/>
    <col min="3" max="5" width="10.28515625" style="6" customWidth="1"/>
    <col min="6" max="6" width="9.140625" style="6"/>
    <col min="7" max="7" width="10" style="6" customWidth="1"/>
    <col min="8" max="16384" width="9.140625" style="6"/>
  </cols>
  <sheetData>
    <row r="3" spans="2:12" x14ac:dyDescent="0.2">
      <c r="B3" s="17" t="s">
        <v>64</v>
      </c>
      <c r="C3" s="14"/>
      <c r="D3" s="14"/>
      <c r="E3" s="14"/>
      <c r="F3" s="38"/>
      <c r="G3" s="38"/>
      <c r="H3" s="38"/>
      <c r="I3" s="38"/>
      <c r="L3" s="12"/>
    </row>
    <row r="4" spans="2:12" ht="13.5" thickBot="1" x14ac:dyDescent="0.25">
      <c r="B4" s="67"/>
      <c r="C4" s="68"/>
      <c r="D4" s="68"/>
      <c r="E4" s="68"/>
      <c r="L4" s="12"/>
    </row>
    <row r="5" spans="2:12" ht="13.5" thickBot="1" x14ac:dyDescent="0.25">
      <c r="B5" s="19"/>
      <c r="C5" s="1">
        <v>2015</v>
      </c>
      <c r="D5" s="1">
        <v>2016</v>
      </c>
      <c r="E5" s="1" t="s">
        <v>0</v>
      </c>
      <c r="L5" s="12"/>
    </row>
    <row r="6" spans="2:12" x14ac:dyDescent="0.2">
      <c r="B6" s="53">
        <v>42551</v>
      </c>
      <c r="C6" s="25">
        <v>86700</v>
      </c>
      <c r="D6" s="54" t="s">
        <v>1</v>
      </c>
      <c r="E6" s="55" t="s">
        <v>1</v>
      </c>
      <c r="L6" s="12"/>
    </row>
    <row r="7" spans="2:12" x14ac:dyDescent="0.2">
      <c r="B7" s="3">
        <v>42916</v>
      </c>
      <c r="C7" s="29">
        <v>87400</v>
      </c>
      <c r="D7" s="29">
        <v>84600</v>
      </c>
      <c r="E7" s="56">
        <v>-3.2036613272311214E-2</v>
      </c>
      <c r="G7" s="7"/>
      <c r="L7" s="12"/>
    </row>
    <row r="8" spans="2:12" x14ac:dyDescent="0.2">
      <c r="B8" s="3">
        <v>43281</v>
      </c>
      <c r="C8" s="29">
        <v>88200</v>
      </c>
      <c r="D8" s="29">
        <v>83700</v>
      </c>
      <c r="E8" s="56">
        <v>-5.1020408163265307E-2</v>
      </c>
      <c r="G8" s="7"/>
      <c r="L8" s="13"/>
    </row>
    <row r="9" spans="2:12" x14ac:dyDescent="0.2">
      <c r="B9" s="3">
        <v>43646</v>
      </c>
      <c r="C9" s="29">
        <v>89000</v>
      </c>
      <c r="D9" s="29">
        <v>83800</v>
      </c>
      <c r="E9" s="56">
        <v>-5.8426966292134834E-2</v>
      </c>
      <c r="G9" s="7"/>
      <c r="L9" s="13"/>
    </row>
    <row r="10" spans="2:12" ht="13.5" thickBot="1" x14ac:dyDescent="0.25">
      <c r="B10" s="4">
        <v>44012</v>
      </c>
      <c r="C10" s="33">
        <v>89600</v>
      </c>
      <c r="D10" s="33">
        <v>84000</v>
      </c>
      <c r="E10" s="57">
        <v>-6.25E-2</v>
      </c>
      <c r="G10" s="7"/>
      <c r="L10" s="13"/>
    </row>
    <row r="11" spans="2:12" x14ac:dyDescent="0.2">
      <c r="L11" s="12"/>
    </row>
    <row r="12" spans="2:12" x14ac:dyDescent="0.2">
      <c r="B12" s="9" t="s">
        <v>53</v>
      </c>
      <c r="L12" s="12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3:L14"/>
  <sheetViews>
    <sheetView workbookViewId="0"/>
  </sheetViews>
  <sheetFormatPr defaultRowHeight="12.75" x14ac:dyDescent="0.2"/>
  <cols>
    <col min="1" max="2" width="9.140625" style="6"/>
    <col min="3" max="5" width="10.28515625" style="6" customWidth="1"/>
    <col min="6" max="6" width="9.140625" style="6"/>
    <col min="7" max="7" width="11" style="6" customWidth="1"/>
    <col min="8" max="16384" width="9.140625" style="6"/>
  </cols>
  <sheetData>
    <row r="3" spans="2:12" x14ac:dyDescent="0.2">
      <c r="B3" s="17" t="s">
        <v>28</v>
      </c>
      <c r="C3" s="14"/>
      <c r="D3" s="14"/>
      <c r="E3" s="14"/>
      <c r="F3" s="14"/>
      <c r="G3" s="14"/>
      <c r="H3" s="14"/>
      <c r="I3" s="38"/>
    </row>
    <row r="4" spans="2:12" ht="13.5" thickBot="1" x14ac:dyDescent="0.25">
      <c r="B4" s="67"/>
      <c r="C4" s="68"/>
      <c r="D4" s="68"/>
      <c r="E4" s="68"/>
      <c r="F4" s="81"/>
      <c r="G4" s="81"/>
      <c r="H4" s="82"/>
    </row>
    <row r="5" spans="2:12" ht="13.5" thickBot="1" x14ac:dyDescent="0.25">
      <c r="B5" s="2"/>
      <c r="C5" s="129" t="s">
        <v>29</v>
      </c>
      <c r="D5" s="130"/>
      <c r="E5" s="130"/>
      <c r="F5" s="129" t="s">
        <v>30</v>
      </c>
      <c r="G5" s="131"/>
      <c r="H5" s="132"/>
    </row>
    <row r="6" spans="2:12" ht="15" thickBot="1" x14ac:dyDescent="0.25">
      <c r="B6" s="5"/>
      <c r="C6" s="80" t="s">
        <v>58</v>
      </c>
      <c r="D6" s="20" t="s">
        <v>31</v>
      </c>
      <c r="E6" s="20" t="s">
        <v>32</v>
      </c>
      <c r="F6" s="80" t="s">
        <v>57</v>
      </c>
      <c r="G6" s="20" t="s">
        <v>31</v>
      </c>
      <c r="H6" s="20" t="s">
        <v>32</v>
      </c>
      <c r="I6" s="66"/>
    </row>
    <row r="7" spans="2:12" ht="13.5" thickBot="1" x14ac:dyDescent="0.25">
      <c r="B7" s="3">
        <f>DATE([1]Control!$C$3+2,6,30)</f>
        <v>42916</v>
      </c>
      <c r="C7" s="59">
        <v>600</v>
      </c>
      <c r="D7" s="43">
        <v>4000</v>
      </c>
      <c r="E7" s="43">
        <v>76100</v>
      </c>
      <c r="F7" s="43">
        <v>0</v>
      </c>
      <c r="G7" s="43">
        <v>100</v>
      </c>
      <c r="H7" s="60">
        <v>3800</v>
      </c>
      <c r="I7" s="66"/>
    </row>
    <row r="8" spans="2:12" ht="13.5" thickBot="1" x14ac:dyDescent="0.25">
      <c r="B8" s="3">
        <f>DATE([1]Control!$C$3+3,6,30)</f>
        <v>43281</v>
      </c>
      <c r="C8" s="59">
        <v>600</v>
      </c>
      <c r="D8" s="43">
        <v>3900</v>
      </c>
      <c r="E8" s="43">
        <v>75300</v>
      </c>
      <c r="F8" s="43">
        <v>0</v>
      </c>
      <c r="G8" s="43">
        <v>100</v>
      </c>
      <c r="H8" s="60">
        <v>3700</v>
      </c>
      <c r="I8" s="66"/>
    </row>
    <row r="9" spans="2:12" ht="13.5" thickBot="1" x14ac:dyDescent="0.25">
      <c r="B9" s="3">
        <f>DATE([1]Control!$C$3+4,6,30)</f>
        <v>43646</v>
      </c>
      <c r="C9" s="59">
        <v>600</v>
      </c>
      <c r="D9" s="43">
        <v>3900</v>
      </c>
      <c r="E9" s="43">
        <v>75500</v>
      </c>
      <c r="F9" s="43">
        <v>0</v>
      </c>
      <c r="G9" s="43">
        <v>100</v>
      </c>
      <c r="H9" s="60">
        <v>3700</v>
      </c>
      <c r="I9" s="66"/>
    </row>
    <row r="10" spans="2:12" ht="13.5" thickBot="1" x14ac:dyDescent="0.25">
      <c r="B10" s="3">
        <f>DATE([1]Control!$C$3+5,6,30)</f>
        <v>44012</v>
      </c>
      <c r="C10" s="61">
        <v>600</v>
      </c>
      <c r="D10" s="44">
        <v>3900</v>
      </c>
      <c r="E10" s="44">
        <v>75600</v>
      </c>
      <c r="F10" s="44">
        <v>0</v>
      </c>
      <c r="G10" s="44">
        <v>100</v>
      </c>
      <c r="H10" s="62">
        <v>3700</v>
      </c>
      <c r="I10" s="66"/>
    </row>
    <row r="11" spans="2:12" x14ac:dyDescent="0.2">
      <c r="B11" s="63"/>
      <c r="C11" s="64"/>
      <c r="D11" s="64"/>
      <c r="E11" s="64"/>
      <c r="F11" s="64"/>
      <c r="G11" s="64"/>
      <c r="H11" s="65"/>
    </row>
    <row r="12" spans="2:12" x14ac:dyDescent="0.2">
      <c r="B12" s="9" t="s">
        <v>53</v>
      </c>
    </row>
    <row r="14" spans="2:12" ht="39" customHeight="1" x14ac:dyDescent="0.2">
      <c r="B14" s="133" t="s">
        <v>59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</sheetData>
  <mergeCells count="3">
    <mergeCell ref="C5:E5"/>
    <mergeCell ref="F5:H5"/>
    <mergeCell ref="B14:L1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I12"/>
  <sheetViews>
    <sheetView workbookViewId="0"/>
  </sheetViews>
  <sheetFormatPr defaultRowHeight="12.75" x14ac:dyDescent="0.2"/>
  <cols>
    <col min="1" max="2" width="9.140625" style="6"/>
    <col min="3" max="9" width="13" style="6" customWidth="1"/>
    <col min="10" max="16384" width="9.140625" style="6"/>
  </cols>
  <sheetData>
    <row r="2" spans="2:9" ht="13.5" thickBot="1" x14ac:dyDescent="0.25"/>
    <row r="3" spans="2:9" ht="13.5" thickBot="1" x14ac:dyDescent="0.25">
      <c r="B3" s="76" t="s">
        <v>33</v>
      </c>
      <c r="C3" s="78"/>
      <c r="D3" s="78"/>
      <c r="E3" s="78"/>
      <c r="F3" s="78"/>
      <c r="G3" s="78"/>
      <c r="H3" s="78"/>
    </row>
    <row r="4" spans="2:9" ht="13.5" thickBot="1" x14ac:dyDescent="0.25">
      <c r="B4" s="58"/>
      <c r="C4" s="83"/>
      <c r="D4" s="83"/>
      <c r="E4" s="83"/>
      <c r="F4" s="83"/>
      <c r="G4" s="83"/>
      <c r="H4" s="83"/>
    </row>
    <row r="5" spans="2:9" ht="13.5" thickBot="1" x14ac:dyDescent="0.25">
      <c r="B5" s="2"/>
      <c r="C5" s="134" t="s">
        <v>5</v>
      </c>
      <c r="D5" s="130"/>
      <c r="E5" s="130"/>
      <c r="F5" s="130"/>
      <c r="G5" s="130"/>
      <c r="H5" s="130"/>
      <c r="I5" s="135"/>
    </row>
    <row r="6" spans="2:9" ht="13.5" thickBot="1" x14ac:dyDescent="0.25">
      <c r="B6" s="5"/>
      <c r="C6" s="84" t="s">
        <v>14</v>
      </c>
      <c r="D6" s="85" t="s">
        <v>6</v>
      </c>
      <c r="E6" s="87" t="s">
        <v>16</v>
      </c>
      <c r="F6" s="85" t="s">
        <v>7</v>
      </c>
      <c r="G6" s="85" t="s">
        <v>8</v>
      </c>
      <c r="H6" s="86" t="s">
        <v>17</v>
      </c>
      <c r="I6" s="87" t="s">
        <v>18</v>
      </c>
    </row>
    <row r="7" spans="2:9" ht="13.5" thickBot="1" x14ac:dyDescent="0.25">
      <c r="B7" s="53">
        <v>42916</v>
      </c>
      <c r="C7" s="42">
        <v>76100</v>
      </c>
      <c r="D7" s="42">
        <v>50100</v>
      </c>
      <c r="E7" s="42">
        <v>10400</v>
      </c>
      <c r="F7" s="42">
        <v>8000</v>
      </c>
      <c r="G7" s="42">
        <v>6200</v>
      </c>
      <c r="H7" s="42">
        <v>1400</v>
      </c>
      <c r="I7" s="42">
        <v>100</v>
      </c>
    </row>
    <row r="8" spans="2:9" ht="13.5" thickBot="1" x14ac:dyDescent="0.25">
      <c r="B8" s="3">
        <v>43281</v>
      </c>
      <c r="C8" s="43">
        <v>75300</v>
      </c>
      <c r="D8" s="43">
        <v>49800</v>
      </c>
      <c r="E8" s="43">
        <v>9900</v>
      </c>
      <c r="F8" s="43">
        <v>7900</v>
      </c>
      <c r="G8" s="43">
        <v>6300</v>
      </c>
      <c r="H8" s="43">
        <v>1400</v>
      </c>
      <c r="I8" s="43">
        <v>100</v>
      </c>
    </row>
    <row r="9" spans="2:9" ht="13.5" thickBot="1" x14ac:dyDescent="0.25">
      <c r="B9" s="3">
        <v>43646</v>
      </c>
      <c r="C9" s="43">
        <v>75500</v>
      </c>
      <c r="D9" s="43">
        <v>50300</v>
      </c>
      <c r="E9" s="43">
        <v>9500</v>
      </c>
      <c r="F9" s="43">
        <v>7900</v>
      </c>
      <c r="G9" s="43">
        <v>6400</v>
      </c>
      <c r="H9" s="43">
        <v>1400</v>
      </c>
      <c r="I9" s="43">
        <v>100</v>
      </c>
    </row>
    <row r="10" spans="2:9" ht="13.5" thickBot="1" x14ac:dyDescent="0.25">
      <c r="B10" s="3">
        <v>44012</v>
      </c>
      <c r="C10" s="43">
        <v>75600</v>
      </c>
      <c r="D10" s="43">
        <v>50600</v>
      </c>
      <c r="E10" s="43">
        <v>9100</v>
      </c>
      <c r="F10" s="43">
        <v>7900</v>
      </c>
      <c r="G10" s="43">
        <v>6500</v>
      </c>
      <c r="H10" s="43">
        <v>1400</v>
      </c>
      <c r="I10" s="44">
        <v>100</v>
      </c>
    </row>
    <row r="11" spans="2:9" x14ac:dyDescent="0.2">
      <c r="B11" s="69"/>
      <c r="C11" s="70"/>
      <c r="D11" s="70"/>
      <c r="E11" s="70"/>
      <c r="F11" s="70"/>
      <c r="G11" s="70"/>
      <c r="H11" s="70"/>
    </row>
    <row r="12" spans="2:9" x14ac:dyDescent="0.2">
      <c r="B12" s="9" t="s">
        <v>53</v>
      </c>
    </row>
  </sheetData>
  <mergeCells count="1">
    <mergeCell ref="C5:I5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3:K12"/>
  <sheetViews>
    <sheetView workbookViewId="0">
      <selection activeCell="N8" sqref="N8"/>
    </sheetView>
  </sheetViews>
  <sheetFormatPr defaultRowHeight="12.75" x14ac:dyDescent="0.2"/>
  <cols>
    <col min="1" max="2" width="9.140625" style="6"/>
    <col min="3" max="5" width="10.28515625" style="6" customWidth="1"/>
    <col min="6" max="6" width="9.140625" style="6"/>
    <col min="7" max="7" width="10.7109375" style="6" customWidth="1"/>
    <col min="8" max="16384" width="9.140625" style="6"/>
  </cols>
  <sheetData>
    <row r="3" spans="2:11" x14ac:dyDescent="0.2">
      <c r="B3" s="17" t="s">
        <v>34</v>
      </c>
      <c r="C3" s="14"/>
      <c r="D3" s="14"/>
      <c r="E3" s="38"/>
      <c r="F3" s="38"/>
      <c r="G3" s="38"/>
      <c r="H3" s="38"/>
      <c r="I3" s="38"/>
      <c r="J3" s="38"/>
      <c r="K3" s="38"/>
    </row>
    <row r="4" spans="2:11" ht="13.5" thickBot="1" x14ac:dyDescent="0.25">
      <c r="B4" s="75"/>
      <c r="C4" s="68"/>
      <c r="D4" s="68"/>
    </row>
    <row r="5" spans="2:11" ht="12.75" customHeight="1" x14ac:dyDescent="0.2">
      <c r="B5" s="136"/>
      <c r="C5" s="136" t="s">
        <v>35</v>
      </c>
      <c r="D5" s="136" t="s">
        <v>36</v>
      </c>
      <c r="E5" s="139" t="s">
        <v>60</v>
      </c>
    </row>
    <row r="6" spans="2:11" ht="13.5" customHeight="1" thickBot="1" x14ac:dyDescent="0.25">
      <c r="B6" s="137"/>
      <c r="C6" s="137"/>
      <c r="D6" s="138"/>
      <c r="E6" s="138"/>
    </row>
    <row r="7" spans="2:11" ht="13.5" thickBot="1" x14ac:dyDescent="0.25">
      <c r="B7" s="53">
        <v>42916</v>
      </c>
      <c r="C7" s="42">
        <v>13200</v>
      </c>
      <c r="D7" s="42">
        <v>4800</v>
      </c>
      <c r="E7" s="42">
        <v>1600</v>
      </c>
    </row>
    <row r="8" spans="2:11" ht="13.5" thickBot="1" x14ac:dyDescent="0.25">
      <c r="B8" s="3">
        <v>43281</v>
      </c>
      <c r="C8" s="43">
        <v>13300</v>
      </c>
      <c r="D8" s="43">
        <v>4900</v>
      </c>
      <c r="E8" s="43">
        <v>1600</v>
      </c>
    </row>
    <row r="9" spans="2:11" ht="13.5" thickBot="1" x14ac:dyDescent="0.25">
      <c r="B9" s="3">
        <v>43646</v>
      </c>
      <c r="C9" s="43">
        <v>13600</v>
      </c>
      <c r="D9" s="43">
        <v>5200</v>
      </c>
      <c r="E9" s="43">
        <v>1800</v>
      </c>
    </row>
    <row r="10" spans="2:11" ht="13.5" thickBot="1" x14ac:dyDescent="0.25">
      <c r="B10" s="4">
        <v>44012</v>
      </c>
      <c r="C10" s="44">
        <v>13900</v>
      </c>
      <c r="D10" s="44">
        <v>5400</v>
      </c>
      <c r="E10" s="44">
        <v>1900</v>
      </c>
    </row>
    <row r="11" spans="2:11" ht="13.5" thickBot="1" x14ac:dyDescent="0.25">
      <c r="B11" s="71"/>
      <c r="C11" s="71"/>
      <c r="D11" s="71"/>
      <c r="E11" s="88"/>
    </row>
    <row r="12" spans="2:11" x14ac:dyDescent="0.2">
      <c r="B12" s="15" t="s">
        <v>37</v>
      </c>
      <c r="C12"/>
      <c r="D12"/>
    </row>
  </sheetData>
  <mergeCells count="4">
    <mergeCell ref="C5:C6"/>
    <mergeCell ref="D5:D6"/>
    <mergeCell ref="B5:B6"/>
    <mergeCell ref="E5:E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J19"/>
  <sheetViews>
    <sheetView workbookViewId="0">
      <selection activeCell="C13" sqref="C13"/>
    </sheetView>
  </sheetViews>
  <sheetFormatPr defaultRowHeight="12.75" x14ac:dyDescent="0.2"/>
  <cols>
    <col min="1" max="2" width="9.140625" style="6"/>
    <col min="3" max="5" width="10.28515625" style="6" customWidth="1"/>
    <col min="6" max="6" width="9.140625" style="6"/>
    <col min="7" max="7" width="10.28515625" style="6" customWidth="1"/>
    <col min="8" max="16384" width="9.140625" style="6"/>
  </cols>
  <sheetData>
    <row r="2" spans="2:10" ht="13.5" thickBot="1" x14ac:dyDescent="0.25"/>
    <row r="3" spans="2:10" ht="13.5" thickBot="1" x14ac:dyDescent="0.25">
      <c r="B3" s="76" t="s">
        <v>38</v>
      </c>
      <c r="C3" s="77"/>
      <c r="D3" s="78"/>
      <c r="E3" s="78"/>
      <c r="F3" s="78"/>
      <c r="G3" s="78"/>
      <c r="H3" s="78"/>
      <c r="I3" s="79"/>
      <c r="J3" s="79"/>
    </row>
    <row r="4" spans="2:10" ht="13.5" thickBot="1" x14ac:dyDescent="0.25">
      <c r="B4" s="68"/>
      <c r="C4" s="68"/>
      <c r="D4" s="68"/>
      <c r="E4" s="68"/>
      <c r="F4" s="68"/>
      <c r="G4" s="68"/>
      <c r="H4" s="83"/>
    </row>
    <row r="5" spans="2:10" ht="13.5" thickBot="1" x14ac:dyDescent="0.25">
      <c r="B5" s="123"/>
      <c r="C5" s="126" t="s">
        <v>9</v>
      </c>
      <c r="D5" s="126" t="s">
        <v>10</v>
      </c>
      <c r="E5" s="126" t="s">
        <v>11</v>
      </c>
      <c r="F5" s="126" t="s">
        <v>12</v>
      </c>
      <c r="G5" s="127" t="s">
        <v>39</v>
      </c>
    </row>
    <row r="6" spans="2:10" ht="13.5" thickBot="1" x14ac:dyDescent="0.25">
      <c r="B6" s="124" t="s">
        <v>40</v>
      </c>
      <c r="C6" s="72" t="s">
        <v>52</v>
      </c>
      <c r="D6" s="72">
        <v>85000</v>
      </c>
      <c r="E6" s="72">
        <v>83800</v>
      </c>
      <c r="F6" s="72">
        <v>83800</v>
      </c>
      <c r="G6" s="72">
        <v>83900</v>
      </c>
    </row>
    <row r="7" spans="2:10" ht="13.5" thickBot="1" x14ac:dyDescent="0.25">
      <c r="B7" s="124" t="s">
        <v>41</v>
      </c>
      <c r="C7" s="73" t="s">
        <v>52</v>
      </c>
      <c r="D7" s="73">
        <v>84800</v>
      </c>
      <c r="E7" s="73">
        <v>83800</v>
      </c>
      <c r="F7" s="73">
        <v>83800</v>
      </c>
      <c r="G7" s="73">
        <v>83900</v>
      </c>
    </row>
    <row r="8" spans="2:10" ht="13.5" thickBot="1" x14ac:dyDescent="0.25">
      <c r="B8" s="124" t="s">
        <v>42</v>
      </c>
      <c r="C8" s="73" t="s">
        <v>52</v>
      </c>
      <c r="D8" s="73">
        <v>84600</v>
      </c>
      <c r="E8" s="73">
        <v>83700</v>
      </c>
      <c r="F8" s="73">
        <v>83800</v>
      </c>
      <c r="G8" s="73">
        <v>84000</v>
      </c>
      <c r="J8" s="12"/>
    </row>
    <row r="9" spans="2:10" ht="13.5" thickBot="1" x14ac:dyDescent="0.25">
      <c r="B9" s="124" t="s">
        <v>43</v>
      </c>
      <c r="C9" s="73" t="s">
        <v>52</v>
      </c>
      <c r="D9" s="73">
        <v>84500</v>
      </c>
      <c r="E9" s="73">
        <v>83700</v>
      </c>
      <c r="F9" s="73">
        <v>83800</v>
      </c>
      <c r="G9" s="73">
        <v>84000</v>
      </c>
    </row>
    <row r="10" spans="2:10" ht="13.5" thickBot="1" x14ac:dyDescent="0.25">
      <c r="B10" s="124" t="s">
        <v>44</v>
      </c>
      <c r="C10" s="73">
        <v>85200</v>
      </c>
      <c r="D10" s="73">
        <v>84500</v>
      </c>
      <c r="E10" s="73">
        <v>83900</v>
      </c>
      <c r="F10" s="73">
        <v>83900</v>
      </c>
      <c r="G10" s="73">
        <v>84200</v>
      </c>
    </row>
    <row r="11" spans="2:10" ht="13.5" thickBot="1" x14ac:dyDescent="0.25">
      <c r="B11" s="124" t="s">
        <v>45</v>
      </c>
      <c r="C11" s="73">
        <v>85300</v>
      </c>
      <c r="D11" s="73">
        <v>84400</v>
      </c>
      <c r="E11" s="73">
        <v>83900</v>
      </c>
      <c r="F11" s="73">
        <v>84000</v>
      </c>
      <c r="G11" s="73">
        <v>84200</v>
      </c>
    </row>
    <row r="12" spans="2:10" ht="13.5" thickBot="1" x14ac:dyDescent="0.25">
      <c r="B12" s="124" t="s">
        <v>46</v>
      </c>
      <c r="C12" s="73">
        <v>85300</v>
      </c>
      <c r="D12" s="73">
        <v>84300</v>
      </c>
      <c r="E12" s="73">
        <v>83900</v>
      </c>
      <c r="F12" s="73">
        <v>83900</v>
      </c>
      <c r="G12" s="73">
        <v>84300</v>
      </c>
    </row>
    <row r="13" spans="2:10" ht="13.5" thickBot="1" x14ac:dyDescent="0.25">
      <c r="B13" s="124" t="s">
        <v>47</v>
      </c>
      <c r="C13" s="73">
        <v>85400</v>
      </c>
      <c r="D13" s="73">
        <v>84300</v>
      </c>
      <c r="E13" s="73">
        <v>83900</v>
      </c>
      <c r="F13" s="73">
        <v>84000</v>
      </c>
      <c r="G13" s="73">
        <v>84300</v>
      </c>
    </row>
    <row r="14" spans="2:10" ht="13.5" thickBot="1" x14ac:dyDescent="0.25">
      <c r="B14" s="124" t="s">
        <v>48</v>
      </c>
      <c r="C14" s="73">
        <v>84600</v>
      </c>
      <c r="D14" s="73">
        <v>83400</v>
      </c>
      <c r="E14" s="73">
        <v>83100</v>
      </c>
      <c r="F14" s="73">
        <v>83300</v>
      </c>
      <c r="G14" s="73">
        <v>83600</v>
      </c>
    </row>
    <row r="15" spans="2:10" ht="13.5" thickBot="1" x14ac:dyDescent="0.25">
      <c r="B15" s="124" t="s">
        <v>49</v>
      </c>
      <c r="C15" s="73">
        <v>85000</v>
      </c>
      <c r="D15" s="73">
        <v>83700</v>
      </c>
      <c r="E15" s="73">
        <v>83500</v>
      </c>
      <c r="F15" s="73">
        <v>83700</v>
      </c>
      <c r="G15" s="73">
        <v>84000</v>
      </c>
    </row>
    <row r="16" spans="2:10" ht="13.5" thickBot="1" x14ac:dyDescent="0.25">
      <c r="B16" s="124" t="s">
        <v>50</v>
      </c>
      <c r="C16" s="73">
        <v>85300</v>
      </c>
      <c r="D16" s="73">
        <v>83900</v>
      </c>
      <c r="E16" s="73">
        <v>83700</v>
      </c>
      <c r="F16" s="73">
        <v>83900</v>
      </c>
      <c r="G16" s="73">
        <v>84200</v>
      </c>
    </row>
    <row r="17" spans="2:7" ht="13.5" thickBot="1" x14ac:dyDescent="0.25">
      <c r="B17" s="125" t="s">
        <v>51</v>
      </c>
      <c r="C17" s="74">
        <v>85300</v>
      </c>
      <c r="D17" s="74">
        <v>83800</v>
      </c>
      <c r="E17" s="74">
        <v>83700</v>
      </c>
      <c r="F17" s="74">
        <v>83900</v>
      </c>
      <c r="G17" s="74">
        <v>84300</v>
      </c>
    </row>
    <row r="19" spans="2:7" x14ac:dyDescent="0.2">
      <c r="B19" s="15" t="s">
        <v>37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5"/>
  <sheetViews>
    <sheetView zoomScaleNormal="100" workbookViewId="0"/>
  </sheetViews>
  <sheetFormatPr defaultRowHeight="12.75" customHeight="1" x14ac:dyDescent="0.2"/>
  <cols>
    <col min="1" max="2" width="9.140625" style="102"/>
    <col min="3" max="9" width="9.42578125" style="102" customWidth="1"/>
    <col min="10" max="16384" width="9.140625" style="102"/>
  </cols>
  <sheetData>
    <row r="3" spans="2:15" s="92" customFormat="1" ht="12.75" customHeight="1" x14ac:dyDescent="0.2">
      <c r="B3" s="90" t="s">
        <v>66</v>
      </c>
      <c r="C3" s="91"/>
      <c r="D3" s="91"/>
      <c r="E3" s="91"/>
      <c r="F3" s="91"/>
      <c r="G3" s="91"/>
      <c r="H3" s="91"/>
      <c r="I3" s="91"/>
    </row>
    <row r="4" spans="2:15" s="94" customFormat="1" ht="12.75" customHeight="1" thickBot="1" x14ac:dyDescent="0.25">
      <c r="B4" s="93"/>
      <c r="C4" s="93"/>
      <c r="D4" s="93"/>
      <c r="E4" s="93"/>
      <c r="F4" s="93"/>
      <c r="G4" s="93"/>
      <c r="H4" s="93"/>
      <c r="I4" s="93"/>
    </row>
    <row r="5" spans="2:15" s="96" customFormat="1" ht="12.75" customHeight="1" thickBot="1" x14ac:dyDescent="0.25">
      <c r="B5" s="95"/>
      <c r="C5" s="140" t="s">
        <v>67</v>
      </c>
      <c r="D5" s="141"/>
      <c r="E5" s="141"/>
      <c r="F5" s="141"/>
      <c r="G5" s="141"/>
      <c r="H5" s="141"/>
      <c r="I5" s="142"/>
    </row>
    <row r="6" spans="2:15" ht="12.75" customHeight="1" thickBot="1" x14ac:dyDescent="0.25">
      <c r="B6" s="97"/>
      <c r="C6" s="98">
        <v>0.05</v>
      </c>
      <c r="D6" s="99">
        <v>0.2</v>
      </c>
      <c r="E6" s="99">
        <v>0.35</v>
      </c>
      <c r="F6" s="100" t="s">
        <v>68</v>
      </c>
      <c r="G6" s="99">
        <v>0.65</v>
      </c>
      <c r="H6" s="99">
        <v>0.8</v>
      </c>
      <c r="I6" s="101">
        <v>0.95</v>
      </c>
    </row>
    <row r="7" spans="2:15" ht="12.75" customHeight="1" x14ac:dyDescent="0.2">
      <c r="B7" s="103">
        <v>42916</v>
      </c>
      <c r="C7" s="104">
        <v>82400</v>
      </c>
      <c r="D7" s="105">
        <v>83500</v>
      </c>
      <c r="E7" s="105">
        <v>84100</v>
      </c>
      <c r="F7" s="106">
        <v>84600</v>
      </c>
      <c r="G7" s="105">
        <v>85100</v>
      </c>
      <c r="H7" s="105">
        <v>85700</v>
      </c>
      <c r="I7" s="107">
        <v>86800</v>
      </c>
    </row>
    <row r="8" spans="2:15" ht="12.75" customHeight="1" x14ac:dyDescent="0.2">
      <c r="B8" s="108">
        <v>43281</v>
      </c>
      <c r="C8" s="104">
        <v>80900</v>
      </c>
      <c r="D8" s="105">
        <v>82300</v>
      </c>
      <c r="E8" s="105">
        <v>83100</v>
      </c>
      <c r="F8" s="106">
        <v>83700</v>
      </c>
      <c r="G8" s="105">
        <v>84400</v>
      </c>
      <c r="H8" s="105">
        <v>85200</v>
      </c>
      <c r="I8" s="107">
        <v>86600</v>
      </c>
      <c r="J8" s="109"/>
      <c r="K8" s="109"/>
      <c r="M8" s="8"/>
    </row>
    <row r="9" spans="2:15" ht="12.75" customHeight="1" x14ac:dyDescent="0.2">
      <c r="B9" s="108">
        <v>43646</v>
      </c>
      <c r="C9" s="104">
        <v>80500</v>
      </c>
      <c r="D9" s="105">
        <v>82100</v>
      </c>
      <c r="E9" s="105">
        <v>83100</v>
      </c>
      <c r="F9" s="106">
        <v>83800</v>
      </c>
      <c r="G9" s="105">
        <v>84600</v>
      </c>
      <c r="H9" s="105">
        <v>85500</v>
      </c>
      <c r="I9" s="107">
        <v>87100</v>
      </c>
      <c r="J9" s="109"/>
      <c r="K9" s="109"/>
      <c r="M9" s="8"/>
      <c r="N9" s="8"/>
      <c r="O9" s="8"/>
    </row>
    <row r="10" spans="2:15" ht="12.75" customHeight="1" thickBot="1" x14ac:dyDescent="0.25">
      <c r="B10" s="110">
        <v>44012</v>
      </c>
      <c r="C10" s="111">
        <v>80300</v>
      </c>
      <c r="D10" s="112">
        <v>82100</v>
      </c>
      <c r="E10" s="112">
        <v>83100</v>
      </c>
      <c r="F10" s="113">
        <v>84000</v>
      </c>
      <c r="G10" s="112">
        <v>84900</v>
      </c>
      <c r="H10" s="112">
        <v>85900</v>
      </c>
      <c r="I10" s="114">
        <v>87700</v>
      </c>
      <c r="J10" s="109"/>
      <c r="K10" s="109"/>
      <c r="M10" s="8"/>
      <c r="N10" s="8"/>
      <c r="O10" s="8"/>
    </row>
    <row r="11" spans="2:15" ht="12.75" customHeight="1" x14ac:dyDescent="0.2">
      <c r="B11" s="115"/>
      <c r="C11" s="105"/>
      <c r="D11" s="105"/>
      <c r="E11" s="105"/>
      <c r="F11" s="105"/>
      <c r="G11" s="105"/>
      <c r="H11" s="105"/>
      <c r="I11" s="105"/>
      <c r="J11" s="109"/>
      <c r="K11" s="109"/>
      <c r="M11" s="8"/>
      <c r="N11" s="8"/>
      <c r="O11" s="8"/>
    </row>
    <row r="12" spans="2:15" ht="12.75" customHeight="1" x14ac:dyDescent="0.2">
      <c r="B12" s="116" t="s">
        <v>69</v>
      </c>
    </row>
    <row r="14" spans="2:15" ht="12.75" customHeight="1" x14ac:dyDescent="0.2">
      <c r="B14" s="117" t="s">
        <v>37</v>
      </c>
      <c r="C14" s="119"/>
      <c r="D14" s="120"/>
      <c r="E14" s="120"/>
    </row>
    <row r="15" spans="2:15" ht="12.75" customHeight="1" x14ac:dyDescent="0.2">
      <c r="B15" s="118" t="s">
        <v>70</v>
      </c>
      <c r="C15" s="121"/>
      <c r="D15" s="121"/>
      <c r="E15" s="121"/>
      <c r="F15" s="122"/>
      <c r="G15" s="121"/>
      <c r="H15" s="121"/>
      <c r="I15" s="121"/>
    </row>
  </sheetData>
  <mergeCells count="1">
    <mergeCell ref="C5:I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Contents</vt:lpstr>
      <vt:lpstr>Table A1</vt:lpstr>
      <vt:lpstr>Table A2</vt:lpstr>
      <vt:lpstr>Table A3</vt:lpstr>
      <vt:lpstr>Table A4</vt:lpstr>
      <vt:lpstr>Table A5</vt:lpstr>
      <vt:lpstr>Table A6</vt:lpstr>
      <vt:lpstr>Table A7</vt:lpstr>
      <vt:lpstr>Table A8</vt:lpstr>
      <vt:lpstr>'Table A1'!OLE_LINK6</vt:lpstr>
      <vt:lpstr>'Table A8'!OLE_LINK6</vt:lpstr>
      <vt:lpstr>'Table A1'!Print_Area</vt:lpstr>
      <vt:lpstr>'Table A2'!Print_Area</vt:lpstr>
      <vt:lpstr>'Table A3'!Print_Area</vt:lpstr>
      <vt:lpstr>'Table A4'!Print_Area</vt:lpstr>
      <vt:lpstr>'Table A5'!Print_Area</vt:lpstr>
      <vt:lpstr>'Table A6'!Print_Area</vt:lpstr>
      <vt:lpstr>'Table A7'!Print_Area</vt:lpstr>
      <vt:lpstr>'Table A8'!Print_Area</vt:lpstr>
    </vt:vector>
  </TitlesOfParts>
  <Company>Ministry of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ksloane</dc:creator>
  <cp:lastModifiedBy>Dunnett, Alex</cp:lastModifiedBy>
  <cp:lastPrinted>2013-11-05T18:58:18Z</cp:lastPrinted>
  <dcterms:created xsi:type="dcterms:W3CDTF">2013-10-18T12:33:41Z</dcterms:created>
  <dcterms:modified xsi:type="dcterms:W3CDTF">2016-08-24T10:29:34Z</dcterms:modified>
</cp:coreProperties>
</file>