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VCT_8.9" sheetId="1" r:id="rId1"/>
  </sheets>
  <externalReferences>
    <externalReference r:id="rId4"/>
  </externalReferences>
  <definedNames>
    <definedName name="_xlnm.Print_Area" localSheetId="0">'VCT_8.9'!$A$1:$O$45</definedName>
  </definedNames>
  <calcPr fullCalcOnLoad="1"/>
</workbook>
</file>

<file path=xl/sharedStrings.xml><?xml version="1.0" encoding="utf-8"?>
<sst xmlns="http://schemas.openxmlformats.org/spreadsheetml/2006/main" count="39" uniqueCount="21">
  <si>
    <t>Numbers: actual; Amounts: £million</t>
  </si>
  <si>
    <t xml:space="preserve"> </t>
  </si>
  <si>
    <t>2011-12</t>
  </si>
  <si>
    <t>(Upper limit)</t>
  </si>
  <si>
    <t>Investors</t>
  </si>
  <si>
    <t>Amount of</t>
  </si>
  <si>
    <t>£</t>
  </si>
  <si>
    <t>investment</t>
  </si>
  <si>
    <t>Source: Self Assessment Returns</t>
  </si>
  <si>
    <t>1. Tax year ending 5 April.</t>
  </si>
  <si>
    <t>p. Provisional.</t>
  </si>
  <si>
    <t>Venture Capital Trusts</t>
  </si>
  <si>
    <t>Numbers are rounded to the nearest 5 and amounts are rounded to the nearest £0.1m. Totals may not sum due to rounding.</t>
  </si>
  <si>
    <t>Total figures provided in this table are not directly comparable with the amount of investment companies receive through VCT scheme each tax year.</t>
  </si>
  <si>
    <t>Table 8.9: Income tax relief; distribution of investors and amount of investment on which relief</t>
  </si>
  <si>
    <r>
      <t>2013-14</t>
    </r>
    <r>
      <rPr>
        <vertAlign val="superscript"/>
        <sz val="8"/>
        <rFont val="Arial"/>
        <family val="2"/>
      </rPr>
      <t>p</t>
    </r>
  </si>
  <si>
    <r>
      <t>claimed from 2011-12 to 2013-14</t>
    </r>
    <r>
      <rPr>
        <b/>
        <vertAlign val="superscript"/>
        <sz val="10"/>
        <rFont val="Arial"/>
        <family val="2"/>
      </rPr>
      <t>P</t>
    </r>
  </si>
  <si>
    <t xml:space="preserve">Total </t>
  </si>
  <si>
    <t>2012-13</t>
  </si>
  <si>
    <t>2. From 2004-05 the maximum investment eligible for income tax relief under VCT scheme was £200,000 per year.</t>
  </si>
  <si>
    <r>
      <t>Size of investment in year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</si>
</sst>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General_)"/>
    <numFmt numFmtId="171" formatCode="#,##0_);\(#,##0\)"/>
    <numFmt numFmtId="172" formatCode="#,##0.0"/>
    <numFmt numFmtId="173" formatCode="0.0_)"/>
    <numFmt numFmtId="174" formatCode="0.0000000"/>
    <numFmt numFmtId="175" formatCode="0.000000"/>
    <numFmt numFmtId="176" formatCode="#,##0.0_);\(#,##0.0\)"/>
    <numFmt numFmtId="177" formatCode="#,##0_ ;\-#,##0\ "/>
    <numFmt numFmtId="178" formatCode="#,##0.0;\-#,##0.0"/>
    <numFmt numFmtId="179" formatCode="\ \ "/>
    <numFmt numFmtId="180" formatCode="_-* #,##0_-;\-* #,##0_-;_-* &quot;-&quot;_-;_-@_-\ "/>
    <numFmt numFmtId="181" formatCode="_-* #,##0.0_-;\-* #,##0.0_-;_-* &quot;-&quot;_-;_-@_-"/>
    <numFmt numFmtId="182" formatCode="_-* #,##0.00_-;\-* #,##0.00_-;_-* &quot;-&quot;_-;_-@_-"/>
    <numFmt numFmtId="183" formatCode="_-* #,##0.0_-;\-* #,##0.0_-;_-* &quot;-&quot;?_-;_-@_-"/>
    <numFmt numFmtId="184" formatCode="[$-809]dd\ mmmm\ yyyy"/>
    <numFmt numFmtId="185" formatCode="_-* #,##0.000_-;\-* #,##0.000_-;_-* &quot;-&quot;??_-;_-@_-"/>
    <numFmt numFmtId="186" formatCode="_-* #,##0.0000_-;\-* #,##0.0000_-;_-* &quot;-&quot;??_-;_-@_-"/>
    <numFmt numFmtId="187" formatCode="_-* #,##0.0000_-;\-* #,##0.0000_-;_-* &quot;-&quot;??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dd/mm/yy;@"/>
    <numFmt numFmtId="194" formatCode="dd/mm/yyyy;@"/>
    <numFmt numFmtId="195" formatCode="0.00000000"/>
    <numFmt numFmtId="196" formatCode="#,##0.000"/>
    <numFmt numFmtId="197" formatCode="&quot;£&quot;#,##0"/>
    <numFmt numFmtId="198" formatCode=".0%"/>
    <numFmt numFmtId="199" formatCode="&quot;£&quot;#,##0.00"/>
    <numFmt numFmtId="200" formatCode="0.000%"/>
    <numFmt numFmtId="201" formatCode="0.0000%"/>
    <numFmt numFmtId="202" formatCode="0.00000%"/>
    <numFmt numFmtId="203" formatCode="&quot;£&quot;#,##0.0"/>
    <numFmt numFmtId="204" formatCode="0.00_)"/>
    <numFmt numFmtId="205" formatCode="00000000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</numFmts>
  <fonts count="2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2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0" fontId="1" fillId="24" borderId="11" xfId="0" applyFont="1" applyFill="1" applyBorder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Alignment="1">
      <alignment horizontal="right"/>
    </xf>
    <xf numFmtId="0" fontId="1" fillId="24" borderId="12" xfId="0" applyFont="1" applyFill="1" applyBorder="1" applyAlignment="1">
      <alignment/>
    </xf>
    <xf numFmtId="172" fontId="1" fillId="24" borderId="0" xfId="0" applyNumberFormat="1" applyFont="1" applyFill="1" applyAlignment="1">
      <alignment/>
    </xf>
    <xf numFmtId="3" fontId="1" fillId="24" borderId="0" xfId="0" applyNumberFormat="1" applyFont="1" applyFill="1" applyAlignment="1">
      <alignment horizontal="right"/>
    </xf>
    <xf numFmtId="3" fontId="1" fillId="24" borderId="0" xfId="0" applyNumberFormat="1" applyFont="1" applyFill="1" applyAlignment="1">
      <alignment/>
    </xf>
    <xf numFmtId="1" fontId="1" fillId="24" borderId="0" xfId="0" applyNumberFormat="1" applyFont="1" applyFill="1" applyAlignment="1">
      <alignment/>
    </xf>
    <xf numFmtId="3" fontId="1" fillId="24" borderId="0" xfId="0" applyNumberFormat="1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1" fillId="24" borderId="13" xfId="0" applyFont="1" applyFill="1" applyBorder="1" applyAlignment="1">
      <alignment/>
    </xf>
    <xf numFmtId="3" fontId="1" fillId="24" borderId="13" xfId="0" applyNumberFormat="1" applyFont="1" applyFill="1" applyBorder="1" applyAlignment="1">
      <alignment horizontal="right"/>
    </xf>
    <xf numFmtId="3" fontId="1" fillId="24" borderId="13" xfId="0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4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 horizontal="right" vertical="center"/>
    </xf>
    <xf numFmtId="0" fontId="1" fillId="24" borderId="0" xfId="0" applyFont="1" applyFill="1" applyBorder="1" applyAlignment="1">
      <alignment horizontal="left" vertical="center"/>
    </xf>
    <xf numFmtId="0" fontId="0" fillId="24" borderId="15" xfId="0" applyFill="1" applyBorder="1" applyAlignment="1">
      <alignment/>
    </xf>
    <xf numFmtId="0" fontId="1" fillId="24" borderId="0" xfId="0" applyFont="1" applyFill="1" applyAlignment="1">
      <alignment horizontal="left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172" fontId="1" fillId="24" borderId="0" xfId="0" applyNumberFormat="1" applyFont="1" applyFill="1" applyAlignment="1">
      <alignment horizontal="right"/>
    </xf>
    <xf numFmtId="9" fontId="0" fillId="24" borderId="0" xfId="0" applyNumberFormat="1" applyFill="1" applyAlignment="1">
      <alignment/>
    </xf>
    <xf numFmtId="3" fontId="0" fillId="24" borderId="0" xfId="0" applyNumberFormat="1" applyFill="1" applyAlignment="1">
      <alignment/>
    </xf>
    <xf numFmtId="0" fontId="0" fillId="24" borderId="16" xfId="0" applyFill="1" applyBorder="1" applyAlignment="1">
      <alignment/>
    </xf>
    <xf numFmtId="0" fontId="0" fillId="24" borderId="15" xfId="0" applyFill="1" applyBorder="1" applyAlignment="1">
      <alignment/>
    </xf>
    <xf numFmtId="3" fontId="1" fillId="25" borderId="0" xfId="0" applyNumberFormat="1" applyFont="1" applyFill="1" applyBorder="1" applyAlignment="1">
      <alignment horizontal="right" vertical="top" wrapText="1"/>
    </xf>
    <xf numFmtId="3" fontId="1" fillId="25" borderId="0" xfId="0" applyNumberFormat="1" applyFont="1" applyFill="1" applyAlignment="1">
      <alignment horizontal="right"/>
    </xf>
    <xf numFmtId="0" fontId="1" fillId="24" borderId="17" xfId="0" applyFont="1" applyFill="1" applyBorder="1" applyAlignment="1">
      <alignment horizontal="right"/>
    </xf>
    <xf numFmtId="0" fontId="1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38</xdr:row>
      <xdr:rowOff>142875</xdr:rowOff>
    </xdr:from>
    <xdr:to>
      <xdr:col>15</xdr:col>
      <xdr:colOff>104775</xdr:colOff>
      <xdr:row>43</xdr:row>
      <xdr:rowOff>57150</xdr:rowOff>
    </xdr:to>
    <xdr:pic>
      <xdr:nvPicPr>
        <xdr:cNvPr id="1" name="Picture 3" descr="National Statistics Kite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55435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08%20NS%20Oct15_working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S_Tabel8.1"/>
      <sheetName val="EIS_Table8.2"/>
      <sheetName val="EIS_Table8.3"/>
      <sheetName val="EIS_Table8.4"/>
      <sheetName val="EIS_Table8.5"/>
      <sheetName val="SEIS_Table8.11"/>
      <sheetName val="SEIS_Table8.12"/>
      <sheetName val="SEIS_Table8.3"/>
      <sheetName val="SEIS_Table8.4"/>
      <sheetName val="SEIS_Table8.5"/>
      <sheetName val="VCT_Table8.9"/>
      <sheetName val="EIS_Table8.2_SIC2007"/>
      <sheetName val="SEIS_Table8.2_SIC2007"/>
      <sheetName val="new_old_companies_industry"/>
      <sheetName val="Dominance check - SIC2007"/>
      <sheetName val="for HMT"/>
    </sheetNames>
    <sheetDataSet>
      <sheetData sheetId="10">
        <row r="12">
          <cell r="D12">
            <v>519</v>
          </cell>
          <cell r="G12">
            <v>0.095264</v>
          </cell>
          <cell r="J12">
            <v>550</v>
          </cell>
          <cell r="L12">
            <v>0.107672</v>
          </cell>
          <cell r="O12">
            <v>562</v>
          </cell>
          <cell r="Q12">
            <v>0.105358</v>
          </cell>
        </row>
        <row r="13">
          <cell r="D13">
            <v>396</v>
          </cell>
          <cell r="G13">
            <v>0.300997</v>
          </cell>
          <cell r="J13">
            <v>302</v>
          </cell>
          <cell r="L13">
            <v>0.226214</v>
          </cell>
          <cell r="O13">
            <v>305</v>
          </cell>
          <cell r="Q13">
            <v>0.226277</v>
          </cell>
        </row>
        <row r="14">
          <cell r="D14">
            <v>1088</v>
          </cell>
          <cell r="G14">
            <v>1.870218</v>
          </cell>
          <cell r="J14">
            <v>1314</v>
          </cell>
          <cell r="L14">
            <v>2.294459</v>
          </cell>
          <cell r="O14">
            <v>506</v>
          </cell>
          <cell r="Q14">
            <v>0.882113</v>
          </cell>
        </row>
        <row r="15">
          <cell r="D15">
            <v>1809</v>
          </cell>
          <cell r="G15">
            <v>7.261472</v>
          </cell>
          <cell r="J15">
            <v>2375</v>
          </cell>
          <cell r="L15">
            <v>9.665929</v>
          </cell>
          <cell r="O15">
            <v>1391</v>
          </cell>
          <cell r="Q15">
            <v>6.089383</v>
          </cell>
        </row>
        <row r="16">
          <cell r="D16">
            <v>2583</v>
          </cell>
          <cell r="G16">
            <v>20.893504</v>
          </cell>
          <cell r="J16">
            <v>3332</v>
          </cell>
          <cell r="L16">
            <v>26.605474</v>
          </cell>
          <cell r="O16">
            <v>3130</v>
          </cell>
          <cell r="Q16">
            <v>26.24339</v>
          </cell>
        </row>
        <row r="17">
          <cell r="D17">
            <v>1281</v>
          </cell>
          <cell r="G17">
            <v>16.030856</v>
          </cell>
          <cell r="J17">
            <v>1641</v>
          </cell>
          <cell r="L17">
            <v>20.88697</v>
          </cell>
          <cell r="O17">
            <v>1307</v>
          </cell>
          <cell r="Q17">
            <v>17.009311</v>
          </cell>
        </row>
        <row r="18">
          <cell r="D18">
            <v>1014</v>
          </cell>
          <cell r="G18">
            <v>18.620346</v>
          </cell>
          <cell r="J18">
            <v>1336</v>
          </cell>
          <cell r="L18">
            <v>24.330583</v>
          </cell>
          <cell r="O18">
            <v>1328</v>
          </cell>
          <cell r="Q18">
            <v>25.186954</v>
          </cell>
        </row>
        <row r="19">
          <cell r="D19">
            <v>665</v>
          </cell>
          <cell r="G19">
            <v>15.196885</v>
          </cell>
          <cell r="J19">
            <v>857</v>
          </cell>
          <cell r="L19">
            <v>19.711443</v>
          </cell>
          <cell r="O19">
            <v>739</v>
          </cell>
          <cell r="Q19">
            <v>17.368449</v>
          </cell>
        </row>
        <row r="20">
          <cell r="D20">
            <v>1491</v>
          </cell>
          <cell r="G20">
            <v>55.901346</v>
          </cell>
          <cell r="J20">
            <v>2123</v>
          </cell>
          <cell r="L20">
            <v>79.123632</v>
          </cell>
          <cell r="O20">
            <v>2141</v>
          </cell>
          <cell r="Q20">
            <v>81.867003</v>
          </cell>
        </row>
        <row r="21">
          <cell r="D21">
            <v>464</v>
          </cell>
          <cell r="G21">
            <v>28.498165</v>
          </cell>
          <cell r="J21">
            <v>612</v>
          </cell>
          <cell r="L21">
            <v>37.794806</v>
          </cell>
          <cell r="O21">
            <v>613</v>
          </cell>
          <cell r="Q21">
            <v>38.557425</v>
          </cell>
        </row>
        <row r="22">
          <cell r="D22">
            <v>420</v>
          </cell>
          <cell r="G22">
            <v>39.09663</v>
          </cell>
          <cell r="J22">
            <v>472</v>
          </cell>
          <cell r="L22">
            <v>42.931098</v>
          </cell>
          <cell r="O22">
            <v>585</v>
          </cell>
          <cell r="Q22">
            <v>54.894375</v>
          </cell>
        </row>
        <row r="23">
          <cell r="D23">
            <v>234</v>
          </cell>
          <cell r="G23">
            <v>28.981095</v>
          </cell>
          <cell r="J23">
            <v>279</v>
          </cell>
          <cell r="L23">
            <v>34.611719</v>
          </cell>
          <cell r="O23">
            <v>266</v>
          </cell>
          <cell r="Q23">
            <v>33.497755</v>
          </cell>
        </row>
        <row r="24">
          <cell r="D24">
            <v>382</v>
          </cell>
          <cell r="G24">
            <v>74.469673</v>
          </cell>
          <cell r="J24">
            <v>420</v>
          </cell>
          <cell r="L24">
            <v>81.155509</v>
          </cell>
          <cell r="O24">
            <v>547</v>
          </cell>
          <cell r="Q24">
            <v>106.503938</v>
          </cell>
        </row>
        <row r="28">
          <cell r="D28">
            <v>12346</v>
          </cell>
          <cell r="G28">
            <v>307.216451</v>
          </cell>
          <cell r="J28">
            <v>15613</v>
          </cell>
          <cell r="L28">
            <v>379.445508</v>
          </cell>
          <cell r="O28">
            <v>13420</v>
          </cell>
          <cell r="Q28">
            <v>408.43173099999996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Z69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2" width="9.28125" style="3" customWidth="1"/>
    <col min="3" max="3" width="2.00390625" style="3" customWidth="1"/>
    <col min="4" max="4" width="10.7109375" style="3" customWidth="1"/>
    <col min="5" max="5" width="1.7109375" style="3" customWidth="1"/>
    <col min="6" max="6" width="9.7109375" style="3" customWidth="1"/>
    <col min="7" max="7" width="1.7109375" style="3" customWidth="1"/>
    <col min="8" max="8" width="10.7109375" style="3" customWidth="1"/>
    <col min="9" max="9" width="1.7109375" style="3" customWidth="1"/>
    <col min="10" max="10" width="8.421875" style="3" customWidth="1"/>
    <col min="11" max="11" width="1.421875" style="22" customWidth="1"/>
    <col min="12" max="12" width="9.140625" style="3" customWidth="1"/>
    <col min="13" max="13" width="2.421875" style="3" customWidth="1"/>
    <col min="14" max="14" width="9.140625" style="3" customWidth="1"/>
    <col min="15" max="15" width="2.140625" style="3" customWidth="1"/>
    <col min="16" max="16384" width="9.140625" style="3" customWidth="1"/>
  </cols>
  <sheetData>
    <row r="1" spans="1:11" ht="12.75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2" customFormat="1" ht="13.5" customHeight="1">
      <c r="A2" s="1" t="s">
        <v>14</v>
      </c>
    </row>
    <row r="3" spans="1:11" s="2" customFormat="1" ht="13.5" customHeight="1">
      <c r="A3" s="4" t="s">
        <v>16</v>
      </c>
      <c r="K3"/>
    </row>
    <row r="4" spans="1:15" s="2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0</v>
      </c>
      <c r="O4" s="6" t="s">
        <v>1</v>
      </c>
    </row>
    <row r="5" spans="1:15" s="2" customFormat="1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="2" customFormat="1" ht="4.5" customHeight="1"/>
    <row r="7" spans="1:15" s="2" customFormat="1" ht="13.5" customHeight="1">
      <c r="A7" s="8" t="s">
        <v>20</v>
      </c>
      <c r="B7" s="8"/>
      <c r="D7" s="11" t="s">
        <v>2</v>
      </c>
      <c r="E7" s="11"/>
      <c r="F7" s="5"/>
      <c r="H7" s="11" t="s">
        <v>18</v>
      </c>
      <c r="I7" s="11"/>
      <c r="J7" s="5"/>
      <c r="K7" s="11"/>
      <c r="L7" s="11" t="s">
        <v>15</v>
      </c>
      <c r="M7" s="11"/>
      <c r="N7" s="5"/>
      <c r="O7" s="5"/>
    </row>
    <row r="8" spans="1:15" s="2" customFormat="1" ht="4.5" customHeight="1">
      <c r="A8" s="8"/>
      <c r="B8" s="8"/>
      <c r="D8" s="9"/>
      <c r="E8" s="9"/>
      <c r="F8" s="10"/>
      <c r="H8" s="9"/>
      <c r="I8" s="9"/>
      <c r="J8" s="10"/>
      <c r="K8" s="11"/>
      <c r="L8" s="9"/>
      <c r="M8" s="9"/>
      <c r="N8" s="10"/>
      <c r="O8" s="10"/>
    </row>
    <row r="9" spans="1:14" s="2" customFormat="1" ht="4.5" customHeight="1">
      <c r="A9"/>
      <c r="F9" s="14"/>
      <c r="J9" s="14"/>
      <c r="N9" s="14"/>
    </row>
    <row r="10" spans="1:14" s="2" customFormat="1" ht="12" customHeight="1">
      <c r="A10" s="8" t="s">
        <v>3</v>
      </c>
      <c r="B10" s="8"/>
      <c r="D10" s="12" t="s">
        <v>4</v>
      </c>
      <c r="E10" s="12"/>
      <c r="F10" s="12" t="s">
        <v>5</v>
      </c>
      <c r="H10" s="12" t="s">
        <v>4</v>
      </c>
      <c r="I10" s="12"/>
      <c r="J10" s="12" t="s">
        <v>5</v>
      </c>
      <c r="L10" s="12" t="s">
        <v>4</v>
      </c>
      <c r="M10" s="12"/>
      <c r="N10" s="12" t="s">
        <v>5</v>
      </c>
    </row>
    <row r="11" spans="1:14" s="2" customFormat="1" ht="12" customHeight="1">
      <c r="A11" s="12" t="s">
        <v>6</v>
      </c>
      <c r="B11" s="12"/>
      <c r="F11" s="12" t="s">
        <v>7</v>
      </c>
      <c r="J11" s="12" t="s">
        <v>7</v>
      </c>
      <c r="N11" s="12" t="s">
        <v>7</v>
      </c>
    </row>
    <row r="12" spans="1:15" s="2" customFormat="1" ht="4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0"/>
    </row>
    <row r="13" spans="1:14" s="2" customFormat="1" ht="4.5" customHeight="1">
      <c r="A13"/>
      <c r="F13" s="14"/>
      <c r="J13" s="14"/>
      <c r="N13" s="14"/>
    </row>
    <row r="14" spans="1:14" s="2" customFormat="1" ht="13.5" customHeight="1">
      <c r="A14" s="49"/>
      <c r="F14" s="14"/>
      <c r="J14" s="14"/>
      <c r="N14" s="14"/>
    </row>
    <row r="15" spans="1:14" s="2" customFormat="1" ht="13.5" customHeight="1">
      <c r="A15" s="41">
        <v>1000</v>
      </c>
      <c r="B15" s="16">
        <v>1</v>
      </c>
      <c r="D15" s="15">
        <f>MROUND('[1]VCT_Table8.9'!D12,5)+MROUND('[1]VCT_Table8.9'!$D$13,5)</f>
        <v>915</v>
      </c>
      <c r="E15" s="15"/>
      <c r="F15" s="36">
        <f>MROUND('[1]VCT_Table8.9'!G12,0.1)+MROUND('[1]VCT_Table8.9'!$G$13,0.1)</f>
        <v>0.4</v>
      </c>
      <c r="G15" s="16"/>
      <c r="H15" s="15">
        <f>MROUND('[1]VCT_Table8.9'!J12,5)+MROUND('[1]VCT_Table8.9'!$J$13,5)</f>
        <v>850</v>
      </c>
      <c r="I15" s="15"/>
      <c r="J15" s="36">
        <f>MROUND('[1]VCT_Table8.9'!L12,0.1)+MROUND('[1]VCT_Table8.9'!$L$13,0.1)</f>
        <v>0.30000000000000004</v>
      </c>
      <c r="K15" s="16"/>
      <c r="L15" s="15">
        <f>MROUND('[1]VCT_Table8.9'!O12,5)+MROUND('[1]VCT_Table8.9'!$O$13,5)</f>
        <v>865</v>
      </c>
      <c r="M15" s="15"/>
      <c r="N15" s="36">
        <f>MROUND('[1]VCT_Table8.9'!Q12,0.1)+MROUND('[1]VCT_Table8.9'!$Q$13,0.1)</f>
        <v>0.30000000000000004</v>
      </c>
    </row>
    <row r="16" spans="1:14" s="2" customFormat="1" ht="13.5" customHeight="1">
      <c r="A16" s="41">
        <v>2500</v>
      </c>
      <c r="B16" s="16">
        <f aca="true" t="shared" si="0" ref="B16:B26">A16/1000</f>
        <v>2.5</v>
      </c>
      <c r="D16" s="15">
        <f>MROUND('[1]VCT_Table8.9'!D14,5)</f>
        <v>1090</v>
      </c>
      <c r="E16" s="15"/>
      <c r="F16" s="36">
        <f>MROUND('[1]VCT_Table8.9'!G14,0.1)</f>
        <v>1.9000000000000001</v>
      </c>
      <c r="G16" s="16"/>
      <c r="H16" s="15">
        <f>MROUND('[1]VCT_Table8.9'!J14,5)</f>
        <v>1315</v>
      </c>
      <c r="I16" s="15"/>
      <c r="J16" s="36">
        <f>MROUND('[1]VCT_Table8.9'!L14,0.1)</f>
        <v>2.3000000000000003</v>
      </c>
      <c r="K16" s="16"/>
      <c r="L16" s="15">
        <f>MROUND('[1]VCT_Table8.9'!O14,5)</f>
        <v>505</v>
      </c>
      <c r="M16" s="15"/>
      <c r="N16" s="36">
        <f>MROUND('[1]VCT_Table8.9'!Q14,0.1)</f>
        <v>0.9</v>
      </c>
    </row>
    <row r="17" spans="1:16" s="2" customFormat="1" ht="13.5" customHeight="1">
      <c r="A17" s="41">
        <v>5000</v>
      </c>
      <c r="B17" s="16">
        <f t="shared" si="0"/>
        <v>5</v>
      </c>
      <c r="D17" s="15">
        <f>MROUND('[1]VCT_Table8.9'!D15,5)</f>
        <v>1810</v>
      </c>
      <c r="E17" s="15"/>
      <c r="F17" s="36">
        <f>MROUND('[1]VCT_Table8.9'!G15,0.1)</f>
        <v>7.300000000000001</v>
      </c>
      <c r="G17" s="16"/>
      <c r="H17" s="15">
        <f>MROUND('[1]VCT_Table8.9'!J15,5)</f>
        <v>2375</v>
      </c>
      <c r="I17" s="15"/>
      <c r="J17" s="36">
        <f>MROUND('[1]VCT_Table8.9'!L15,0.1)</f>
        <v>9.700000000000001</v>
      </c>
      <c r="K17" s="16"/>
      <c r="L17" s="15">
        <f>MROUND('[1]VCT_Table8.9'!O15,5)</f>
        <v>1390</v>
      </c>
      <c r="M17" s="15"/>
      <c r="N17" s="36">
        <f>MROUND('[1]VCT_Table8.9'!Q15,0.1)</f>
        <v>6.1000000000000005</v>
      </c>
      <c r="P17" s="17"/>
    </row>
    <row r="18" spans="1:16" s="2" customFormat="1" ht="13.5" customHeight="1">
      <c r="A18" s="41">
        <v>10000</v>
      </c>
      <c r="B18" s="16">
        <f t="shared" si="0"/>
        <v>10</v>
      </c>
      <c r="D18" s="15">
        <f>MROUND('[1]VCT_Table8.9'!D16,5)</f>
        <v>2585</v>
      </c>
      <c r="E18" s="15"/>
      <c r="F18" s="36">
        <f>MROUND('[1]VCT_Table8.9'!G16,0.1)</f>
        <v>20.900000000000002</v>
      </c>
      <c r="G18" s="16"/>
      <c r="H18" s="15">
        <f>MROUND('[1]VCT_Table8.9'!J16,5)</f>
        <v>3330</v>
      </c>
      <c r="I18" s="15"/>
      <c r="J18" s="36">
        <f>MROUND('[1]VCT_Table8.9'!L16,0.1)</f>
        <v>26.6</v>
      </c>
      <c r="K18" s="16"/>
      <c r="L18" s="15">
        <f>MROUND('[1]VCT_Table8.9'!O16,5)</f>
        <v>3130</v>
      </c>
      <c r="M18" s="15"/>
      <c r="N18" s="36">
        <f>MROUND('[1]VCT_Table8.9'!Q16,0.1)</f>
        <v>26.200000000000003</v>
      </c>
      <c r="P18" s="17"/>
    </row>
    <row r="19" spans="1:16" s="2" customFormat="1" ht="13.5" customHeight="1">
      <c r="A19" s="41">
        <v>15000</v>
      </c>
      <c r="B19" s="16">
        <f t="shared" si="0"/>
        <v>15</v>
      </c>
      <c r="D19" s="15">
        <f>MROUND('[1]VCT_Table8.9'!D17,5)</f>
        <v>1280</v>
      </c>
      <c r="E19" s="15"/>
      <c r="F19" s="36">
        <f>MROUND('[1]VCT_Table8.9'!G17,0.1)</f>
        <v>16</v>
      </c>
      <c r="G19" s="16"/>
      <c r="H19" s="15">
        <f>MROUND('[1]VCT_Table8.9'!J17,5)</f>
        <v>1640</v>
      </c>
      <c r="I19" s="15"/>
      <c r="J19" s="36">
        <f>MROUND('[1]VCT_Table8.9'!L17,0.1)</f>
        <v>20.900000000000002</v>
      </c>
      <c r="K19" s="16"/>
      <c r="L19" s="15">
        <f>MROUND('[1]VCT_Table8.9'!O17,5)</f>
        <v>1305</v>
      </c>
      <c r="M19" s="15"/>
      <c r="N19" s="36">
        <f>MROUND('[1]VCT_Table8.9'!Q17,0.1)</f>
        <v>17</v>
      </c>
      <c r="P19" s="17"/>
    </row>
    <row r="20" spans="1:16" s="2" customFormat="1" ht="13.5" customHeight="1">
      <c r="A20" s="41">
        <v>20000</v>
      </c>
      <c r="B20" s="16">
        <f t="shared" si="0"/>
        <v>20</v>
      </c>
      <c r="D20" s="15">
        <f>MROUND('[1]VCT_Table8.9'!D18,5)</f>
        <v>1015</v>
      </c>
      <c r="E20" s="15"/>
      <c r="F20" s="36">
        <f>MROUND('[1]VCT_Table8.9'!G18,0.1)</f>
        <v>18.6</v>
      </c>
      <c r="G20" s="16"/>
      <c r="H20" s="15">
        <f>MROUND('[1]VCT_Table8.9'!J18,5)</f>
        <v>1335</v>
      </c>
      <c r="I20" s="15"/>
      <c r="J20" s="36">
        <f>MROUND('[1]VCT_Table8.9'!L18,0.1)</f>
        <v>24.3</v>
      </c>
      <c r="K20" s="16"/>
      <c r="L20" s="15">
        <f>MROUND('[1]VCT_Table8.9'!O18,5)</f>
        <v>1330</v>
      </c>
      <c r="M20" s="15"/>
      <c r="N20" s="36">
        <f>MROUND('[1]VCT_Table8.9'!Q18,0.1)</f>
        <v>25.200000000000003</v>
      </c>
      <c r="P20" s="17"/>
    </row>
    <row r="21" spans="1:16" s="2" customFormat="1" ht="13.5" customHeight="1">
      <c r="A21" s="41">
        <v>25000</v>
      </c>
      <c r="B21" s="16">
        <f t="shared" si="0"/>
        <v>25</v>
      </c>
      <c r="D21" s="15">
        <f>MROUND('[1]VCT_Table8.9'!D19,5)</f>
        <v>665</v>
      </c>
      <c r="E21" s="15"/>
      <c r="F21" s="36">
        <f>MROUND('[1]VCT_Table8.9'!G19,0.1)</f>
        <v>15.200000000000001</v>
      </c>
      <c r="G21" s="16"/>
      <c r="H21" s="15">
        <f>MROUND('[1]VCT_Table8.9'!J19,5)</f>
        <v>855</v>
      </c>
      <c r="I21" s="15"/>
      <c r="J21" s="36">
        <f>MROUND('[1]VCT_Table8.9'!L19,0.1)</f>
        <v>19.700000000000003</v>
      </c>
      <c r="K21" s="16"/>
      <c r="L21" s="15">
        <f>MROUND('[1]VCT_Table8.9'!O19,5)</f>
        <v>740</v>
      </c>
      <c r="M21" s="15"/>
      <c r="N21" s="36">
        <f>MROUND('[1]VCT_Table8.9'!Q19,0.1)</f>
        <v>17.400000000000002</v>
      </c>
      <c r="P21" s="17"/>
    </row>
    <row r="22" spans="1:16" s="2" customFormat="1" ht="13.5" customHeight="1">
      <c r="A22" s="41">
        <v>50000</v>
      </c>
      <c r="B22" s="16">
        <f t="shared" si="0"/>
        <v>50</v>
      </c>
      <c r="D22" s="15">
        <f>MROUND('[1]VCT_Table8.9'!D20,5)</f>
        <v>1490</v>
      </c>
      <c r="E22" s="15"/>
      <c r="F22" s="36">
        <f>MROUND('[1]VCT_Table8.9'!G20,0.1)</f>
        <v>55.900000000000006</v>
      </c>
      <c r="G22" s="16"/>
      <c r="H22" s="15">
        <f>MROUND('[1]VCT_Table8.9'!J20,5)</f>
        <v>2125</v>
      </c>
      <c r="I22" s="15"/>
      <c r="J22" s="36">
        <f>MROUND('[1]VCT_Table8.9'!L20,0.1)</f>
        <v>79.10000000000001</v>
      </c>
      <c r="K22" s="16"/>
      <c r="L22" s="15">
        <f>MROUND('[1]VCT_Table8.9'!O20,5)</f>
        <v>2140</v>
      </c>
      <c r="M22" s="15"/>
      <c r="N22" s="36">
        <f>MROUND('[1]VCT_Table8.9'!Q20,0.1)</f>
        <v>81.9</v>
      </c>
      <c r="P22" s="17"/>
    </row>
    <row r="23" spans="1:16" s="2" customFormat="1" ht="13.5" customHeight="1">
      <c r="A23" s="41">
        <v>75000</v>
      </c>
      <c r="B23" s="16">
        <f t="shared" si="0"/>
        <v>75</v>
      </c>
      <c r="D23" s="15">
        <f>MROUND('[1]VCT_Table8.9'!D21,5)</f>
        <v>465</v>
      </c>
      <c r="E23" s="18"/>
      <c r="F23" s="36">
        <f>MROUND('[1]VCT_Table8.9'!G21,0.1)</f>
        <v>28.5</v>
      </c>
      <c r="G23" s="19"/>
      <c r="H23" s="15">
        <f>MROUND('[1]VCT_Table8.9'!J21,5)</f>
        <v>610</v>
      </c>
      <c r="I23" s="18"/>
      <c r="J23" s="36">
        <f>MROUND('[1]VCT_Table8.9'!L21,0.1)</f>
        <v>37.800000000000004</v>
      </c>
      <c r="K23" s="16"/>
      <c r="L23" s="15">
        <f>MROUND('[1]VCT_Table8.9'!O21,5)</f>
        <v>615</v>
      </c>
      <c r="M23" s="18"/>
      <c r="N23" s="36">
        <f>MROUND('[1]VCT_Table8.9'!Q21,0.1)</f>
        <v>38.6</v>
      </c>
      <c r="P23" s="17"/>
    </row>
    <row r="24" spans="1:16" ht="13.5" customHeight="1">
      <c r="A24" s="41">
        <v>100000</v>
      </c>
      <c r="B24" s="16">
        <f t="shared" si="0"/>
        <v>100</v>
      </c>
      <c r="C24" s="20"/>
      <c r="D24" s="15">
        <f>MROUND('[1]VCT_Table8.9'!D22,5)</f>
        <v>420</v>
      </c>
      <c r="E24" s="16"/>
      <c r="F24" s="36">
        <f>MROUND('[1]VCT_Table8.9'!G22,0.1)</f>
        <v>39.1</v>
      </c>
      <c r="G24" s="16"/>
      <c r="H24" s="15">
        <f>MROUND('[1]VCT_Table8.9'!J22,5)</f>
        <v>470</v>
      </c>
      <c r="I24" s="16"/>
      <c r="J24" s="36">
        <f>MROUND('[1]VCT_Table8.9'!L22,0.1)</f>
        <v>42.900000000000006</v>
      </c>
      <c r="K24" s="21"/>
      <c r="L24" s="15">
        <f>MROUND('[1]VCT_Table8.9'!O22,5)</f>
        <v>585</v>
      </c>
      <c r="M24" s="16"/>
      <c r="N24" s="36">
        <f>MROUND('[1]VCT_Table8.9'!Q22,0.1)</f>
        <v>54.900000000000006</v>
      </c>
      <c r="P24" s="17"/>
    </row>
    <row r="25" spans="1:16" ht="13.5" customHeight="1">
      <c r="A25" s="41">
        <v>150000</v>
      </c>
      <c r="B25" s="16">
        <f t="shared" si="0"/>
        <v>150</v>
      </c>
      <c r="C25" s="20"/>
      <c r="D25" s="15">
        <f>MROUND('[1]VCT_Table8.9'!D23,5)</f>
        <v>235</v>
      </c>
      <c r="E25" s="16"/>
      <c r="F25" s="36">
        <f>MROUND('[1]VCT_Table8.9'!G23,0.1)</f>
        <v>29</v>
      </c>
      <c r="G25" s="16"/>
      <c r="H25" s="15">
        <f>MROUND('[1]VCT_Table8.9'!J23,5)</f>
        <v>280</v>
      </c>
      <c r="I25" s="16"/>
      <c r="J25" s="36">
        <f>MROUND('[1]VCT_Table8.9'!L23,0.1)</f>
        <v>34.6</v>
      </c>
      <c r="K25" s="21"/>
      <c r="L25" s="15">
        <f>MROUND('[1]VCT_Table8.9'!O23,5)</f>
        <v>265</v>
      </c>
      <c r="M25" s="16"/>
      <c r="N25" s="36">
        <f>MROUND('[1]VCT_Table8.9'!Q23,0.1)</f>
        <v>33.5</v>
      </c>
      <c r="P25" s="17"/>
    </row>
    <row r="26" spans="1:16" s="2" customFormat="1" ht="13.5" customHeight="1">
      <c r="A26" s="41">
        <v>200000</v>
      </c>
      <c r="B26" s="16">
        <f t="shared" si="0"/>
        <v>200</v>
      </c>
      <c r="D26" s="15">
        <f>MROUND('[1]VCT_Table8.9'!D24,5)</f>
        <v>380</v>
      </c>
      <c r="E26" s="42"/>
      <c r="F26" s="36">
        <f>MROUND('[1]VCT_Table8.9'!G24,0.1)</f>
        <v>74.5</v>
      </c>
      <c r="G26" s="42"/>
      <c r="H26" s="15">
        <f>MROUND('[1]VCT_Table8.9'!J24,5)</f>
        <v>420</v>
      </c>
      <c r="I26" s="42"/>
      <c r="J26" s="36">
        <f>MROUND('[1]VCT_Table8.9'!L24,0.1)</f>
        <v>81.2</v>
      </c>
      <c r="K26" s="16"/>
      <c r="L26" s="15">
        <f>MROUND('[1]VCT_Table8.9'!O24,5)</f>
        <v>545</v>
      </c>
      <c r="M26" s="42"/>
      <c r="N26" s="36">
        <f>MROUND('[1]VCT_Table8.9'!Q24,0.1)</f>
        <v>106.5</v>
      </c>
      <c r="P26" s="17"/>
    </row>
    <row r="27" spans="1:15" ht="4.5" customHeight="1">
      <c r="A27" s="5"/>
      <c r="B27" s="5"/>
      <c r="C27" s="5"/>
      <c r="D27" s="15" t="s">
        <v>1</v>
      </c>
      <c r="E27" s="19"/>
      <c r="F27" s="15" t="s">
        <v>1</v>
      </c>
      <c r="G27" s="19"/>
      <c r="H27" s="15" t="s">
        <v>1</v>
      </c>
      <c r="I27" s="19"/>
      <c r="J27" s="15" t="s">
        <v>1</v>
      </c>
      <c r="K27" s="19"/>
      <c r="L27" s="15" t="s">
        <v>1</v>
      </c>
      <c r="M27" s="19"/>
      <c r="N27" s="15" t="s">
        <v>1</v>
      </c>
      <c r="O27" s="22"/>
    </row>
    <row r="28" spans="1:15" ht="4.5" customHeight="1">
      <c r="A28" s="23"/>
      <c r="B28" s="23"/>
      <c r="C28" s="23"/>
      <c r="D28" s="24" t="s">
        <v>1</v>
      </c>
      <c r="E28" s="25"/>
      <c r="F28" s="24" t="s">
        <v>1</v>
      </c>
      <c r="G28" s="25"/>
      <c r="H28" s="24" t="s">
        <v>1</v>
      </c>
      <c r="I28" s="25"/>
      <c r="J28" s="24" t="s">
        <v>1</v>
      </c>
      <c r="K28" s="25"/>
      <c r="L28" s="24" t="s">
        <v>1</v>
      </c>
      <c r="M28" s="25"/>
      <c r="N28" s="24" t="s">
        <v>1</v>
      </c>
      <c r="O28" s="26"/>
    </row>
    <row r="29" spans="1:14" s="2" customFormat="1" ht="16.5" customHeight="1">
      <c r="A29" s="12" t="s">
        <v>17</v>
      </c>
      <c r="B29" s="15">
        <f>MROUND('[1]VCT_Table8.9'!B28,5)</f>
        <v>0</v>
      </c>
      <c r="D29" s="15">
        <f>MROUND('[1]VCT_Table8.9'!D28,5)</f>
        <v>12345</v>
      </c>
      <c r="E29" s="16"/>
      <c r="F29" s="36">
        <f>MROUND('[1]VCT_Table8.9'!G28,0.1)</f>
        <v>307.20000000000005</v>
      </c>
      <c r="G29" s="16"/>
      <c r="H29" s="15">
        <f>MROUND('[1]VCT_Table8.9'!J28,5)</f>
        <v>15615</v>
      </c>
      <c r="I29" s="16"/>
      <c r="J29" s="36">
        <f>MROUND('[1]VCT_Table8.9'!L28,0.1)</f>
        <v>379.40000000000003</v>
      </c>
      <c r="K29" s="16"/>
      <c r="L29" s="15">
        <f>MROUND('[1]VCT_Table8.9'!O28,5)</f>
        <v>13420</v>
      </c>
      <c r="M29" s="16"/>
      <c r="N29" s="36">
        <f>MROUND('[1]VCT_Table8.9'!Q28,0.1)</f>
        <v>408.40000000000003</v>
      </c>
    </row>
    <row r="30" spans="1:15" ht="4.5" customHeight="1" thickBot="1">
      <c r="A30" s="27"/>
      <c r="B30" s="27"/>
      <c r="C30" s="27"/>
      <c r="D30" s="28"/>
      <c r="E30" s="28"/>
      <c r="F30" s="28"/>
      <c r="G30" s="28"/>
      <c r="H30" s="28"/>
      <c r="I30" s="28"/>
      <c r="J30" s="28"/>
      <c r="K30" s="27"/>
      <c r="L30" s="28"/>
      <c r="M30" s="27"/>
      <c r="N30" s="28"/>
      <c r="O30" s="27"/>
    </row>
    <row r="31" spans="1:15" ht="12.75" customHeight="1">
      <c r="A31" s="43" t="s">
        <v>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4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4" ht="12.75">
      <c r="A33" s="29" t="s">
        <v>12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2"/>
      <c r="N33" s="2"/>
    </row>
    <row r="34" spans="1:15" ht="24.75" customHeight="1">
      <c r="A34" s="44" t="s">
        <v>13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4" ht="4.5" customHeigh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2"/>
      <c r="N35" s="2"/>
    </row>
    <row r="36" spans="1:16" ht="12.75" customHeight="1">
      <c r="A36" s="31" t="s">
        <v>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39"/>
      <c r="M36" s="39"/>
      <c r="N36" s="40"/>
      <c r="O36" s="39"/>
      <c r="P36" s="32"/>
    </row>
    <row r="37" spans="1:26" s="35" customFormat="1" ht="12.75" customHeight="1">
      <c r="A37" s="46" t="s">
        <v>19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7.25" customHeight="1">
      <c r="A38" s="46" t="s">
        <v>10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7.2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8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75" customHeight="1">
      <c r="A40" s="47"/>
      <c r="B40" s="47"/>
      <c r="C40" s="47"/>
      <c r="D40" s="47"/>
      <c r="E40" s="47"/>
      <c r="F40" s="47"/>
      <c r="G40" s="47"/>
      <c r="H40" s="47"/>
      <c r="I40" s="33"/>
      <c r="J40" s="33"/>
      <c r="K40" s="8"/>
      <c r="M40" s="33"/>
      <c r="N40" s="33"/>
      <c r="O40" s="33"/>
      <c r="P40" s="34"/>
      <c r="Q40" s="34"/>
      <c r="R40" s="34"/>
      <c r="S40" s="34"/>
      <c r="T40" s="35"/>
      <c r="U40" s="35"/>
      <c r="V40" s="35"/>
      <c r="W40" s="35"/>
      <c r="X40" s="35"/>
      <c r="Y40" s="35"/>
      <c r="Z40" s="35"/>
    </row>
    <row r="41" spans="12:15" ht="12.75">
      <c r="L41" s="22"/>
      <c r="M41" s="34"/>
      <c r="N41" s="34"/>
      <c r="O41" s="34"/>
    </row>
    <row r="59" ht="12.75">
      <c r="R59" s="37"/>
    </row>
    <row r="62" ht="12.75">
      <c r="R62" s="37"/>
    </row>
    <row r="63" ht="12.75">
      <c r="R63" s="37"/>
    </row>
    <row r="64" ht="12.75">
      <c r="R64" s="38"/>
    </row>
    <row r="67" ht="12.75">
      <c r="R67" s="37"/>
    </row>
    <row r="69" ht="12.75">
      <c r="R69" s="37"/>
    </row>
  </sheetData>
  <sheetProtection/>
  <mergeCells count="5">
    <mergeCell ref="A31:O31"/>
    <mergeCell ref="A34:O34"/>
    <mergeCell ref="A38:O38"/>
    <mergeCell ref="A40:H40"/>
    <mergeCell ref="A37:O37"/>
  </mergeCells>
  <printOptions/>
  <pageMargins left="0.75" right="0.75" top="1" bottom="1" header="0.5" footer="0.5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Revenue and 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7221288</dc:creator>
  <cp:keywords/>
  <dc:description/>
  <cp:lastModifiedBy>Neil Wilson</cp:lastModifiedBy>
  <cp:lastPrinted>2014-12-09T16:41:46Z</cp:lastPrinted>
  <dcterms:created xsi:type="dcterms:W3CDTF">2014-11-19T18:34:31Z</dcterms:created>
  <dcterms:modified xsi:type="dcterms:W3CDTF">2015-12-06T10:15:00Z</dcterms:modified>
  <cp:category/>
  <cp:version/>
  <cp:contentType/>
  <cp:contentStatus/>
</cp:coreProperties>
</file>